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6ba34b1edc3bd11d/Desktop/Excel/Practical Test/"/>
    </mc:Choice>
  </mc:AlternateContent>
  <xr:revisionPtr revIDLastSave="1433" documentId="11_2843A4EF6F22CB44D092631B26BB739AE94B32E5" xr6:coauthVersionLast="47" xr6:coauthVersionMax="47" xr10:uidLastSave="{DDC45881-6C3B-41EE-9522-F734BBC19F13}"/>
  <bookViews>
    <workbookView xWindow="-108" yWindow="-108" windowWidth="23256" windowHeight="12456" activeTab="3" xr2:uid="{00000000-000D-0000-FFFF-FFFF00000000}"/>
  </bookViews>
  <sheets>
    <sheet name="Raw_Data" sheetId="1" r:id="rId1"/>
    <sheet name="Product_Master" sheetId="2" r:id="rId2"/>
    <sheet name="Clean_Data" sheetId="3" r:id="rId3"/>
    <sheet name="Pivot_Tables" sheetId="4" r:id="rId4"/>
    <sheet name="Charts" sheetId="5" r:id="rId5"/>
    <sheet name="Dashboard" sheetId="6" r:id="rId6"/>
  </sheets>
  <definedNames>
    <definedName name="NativeTimeline_Order_Date">#N/A</definedName>
    <definedName name="Slicer_Category">#N/A</definedName>
    <definedName name="Slicer_City">#N/A</definedName>
    <definedName name="Slicer_Payment_Method">#N/A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6" l="1"/>
  <c r="L4" i="6"/>
  <c r="G4" i="6"/>
  <c r="B4" i="6"/>
  <c r="T11" i="3"/>
  <c r="T400" i="3"/>
  <c r="T454" i="3"/>
  <c r="T839" i="3"/>
  <c r="T893" i="3"/>
  <c r="T1214" i="3"/>
  <c r="T1259" i="3"/>
  <c r="T1445" i="3"/>
  <c r="T1564" i="3"/>
  <c r="T1720" i="3"/>
  <c r="T1753" i="3"/>
  <c r="T1857" i="3"/>
  <c r="T1890" i="3"/>
  <c r="T1994" i="3"/>
  <c r="T2026" i="3"/>
  <c r="T2129" i="3"/>
  <c r="T2238" i="3"/>
  <c r="T2264" i="3"/>
  <c r="T2369" i="3"/>
  <c r="T2569" i="3"/>
  <c r="T2672" i="3"/>
  <c r="T2673" i="3"/>
  <c r="T2750" i="3"/>
  <c r="T2814" i="3"/>
  <c r="S48" i="3"/>
  <c r="S62" i="3"/>
  <c r="S198" i="3"/>
  <c r="S254" i="3"/>
  <c r="S310" i="3"/>
  <c r="S350" i="3"/>
  <c r="S366" i="3"/>
  <c r="S406" i="3"/>
  <c r="S462" i="3"/>
  <c r="S463" i="3"/>
  <c r="S518" i="3"/>
  <c r="S655" i="3"/>
  <c r="S686" i="3"/>
  <c r="S769" i="3"/>
  <c r="S800" i="3"/>
  <c r="S801" i="3"/>
  <c r="S841" i="3"/>
  <c r="S843" i="3"/>
  <c r="S873" i="3"/>
  <c r="S915" i="3"/>
  <c r="S953" i="3"/>
  <c r="S958" i="3"/>
  <c r="S985" i="3"/>
  <c r="S1027" i="3"/>
  <c r="S1070" i="3"/>
  <c r="S1097" i="3"/>
  <c r="S1099" i="3"/>
  <c r="S1153" i="3"/>
  <c r="S1155" i="3"/>
  <c r="S1203" i="3"/>
  <c r="S1208" i="3"/>
  <c r="S1227" i="3"/>
  <c r="S1251" i="3"/>
  <c r="S1291" i="3"/>
  <c r="S1294" i="3"/>
  <c r="S1331" i="3"/>
  <c r="S1347" i="3"/>
  <c r="S1367" i="3"/>
  <c r="S1368" i="3"/>
  <c r="S1387" i="3"/>
  <c r="S1427" i="3"/>
  <c r="S1441" i="3"/>
  <c r="S1443" i="3"/>
  <c r="S1483" i="3"/>
  <c r="S1497" i="3"/>
  <c r="S1502" i="3"/>
  <c r="S1518" i="3"/>
  <c r="S1523" i="3"/>
  <c r="S1539" i="3"/>
  <c r="S1579" i="3"/>
  <c r="S1593" i="3"/>
  <c r="S1598" i="3"/>
  <c r="S1654" i="3"/>
  <c r="S1672" i="3"/>
  <c r="S1747" i="3"/>
  <c r="S1750" i="3"/>
  <c r="S1806" i="3"/>
  <c r="S1823" i="3"/>
  <c r="S1824" i="3"/>
  <c r="S1897" i="3"/>
  <c r="S1899" i="3"/>
  <c r="S1953" i="3"/>
  <c r="S1974" i="3"/>
  <c r="S1976" i="3"/>
  <c r="S2049" i="3"/>
  <c r="S2051" i="3"/>
  <c r="S2105" i="3"/>
  <c r="S2126" i="3"/>
  <c r="S2200" i="3"/>
  <c r="S2206" i="3"/>
  <c r="S2280" i="3"/>
  <c r="S2351" i="3"/>
  <c r="S2355" i="3"/>
  <c r="S2409" i="3"/>
  <c r="S2430" i="3"/>
  <c r="S2432" i="3"/>
  <c r="S2505" i="3"/>
  <c r="S2507" i="3"/>
  <c r="S2561" i="3"/>
  <c r="S2582" i="3"/>
  <c r="S2647" i="3"/>
  <c r="S2649" i="3"/>
  <c r="S2712" i="3"/>
  <c r="S2713" i="3"/>
  <c r="S2776" i="3"/>
  <c r="S2777" i="3"/>
  <c r="S2841" i="3"/>
  <c r="S2846" i="3"/>
  <c r="R2" i="3"/>
  <c r="T2" i="3" s="1"/>
  <c r="R3" i="3"/>
  <c r="T3" i="3" s="1"/>
  <c r="R4" i="3"/>
  <c r="T4" i="3" s="1"/>
  <c r="R5" i="3"/>
  <c r="T5" i="3" s="1"/>
  <c r="R6" i="3"/>
  <c r="T6" i="3" s="1"/>
  <c r="R7" i="3"/>
  <c r="T7" i="3" s="1"/>
  <c r="R8" i="3"/>
  <c r="T8" i="3" s="1"/>
  <c r="R9" i="3"/>
  <c r="T9" i="3" s="1"/>
  <c r="R10" i="3"/>
  <c r="T10" i="3" s="1"/>
  <c r="R11" i="3"/>
  <c r="R12" i="3"/>
  <c r="T12" i="3" s="1"/>
  <c r="R13" i="3"/>
  <c r="T13" i="3" s="1"/>
  <c r="R14" i="3"/>
  <c r="T14" i="3" s="1"/>
  <c r="R15" i="3"/>
  <c r="T15" i="3" s="1"/>
  <c r="R16" i="3"/>
  <c r="T16" i="3" s="1"/>
  <c r="R17" i="3"/>
  <c r="T17" i="3" s="1"/>
  <c r="R18" i="3"/>
  <c r="T18" i="3" s="1"/>
  <c r="R19" i="3"/>
  <c r="T19" i="3" s="1"/>
  <c r="R20" i="3"/>
  <c r="T20" i="3" s="1"/>
  <c r="R21" i="3"/>
  <c r="T21" i="3" s="1"/>
  <c r="R22" i="3"/>
  <c r="T22" i="3" s="1"/>
  <c r="R23" i="3"/>
  <c r="T23" i="3" s="1"/>
  <c r="R24" i="3"/>
  <c r="T24" i="3" s="1"/>
  <c r="R25" i="3"/>
  <c r="T25" i="3" s="1"/>
  <c r="R26" i="3"/>
  <c r="T26" i="3" s="1"/>
  <c r="R27" i="3"/>
  <c r="T27" i="3" s="1"/>
  <c r="R28" i="3"/>
  <c r="T28" i="3" s="1"/>
  <c r="R29" i="3"/>
  <c r="T29" i="3" s="1"/>
  <c r="R30" i="3"/>
  <c r="T30" i="3" s="1"/>
  <c r="R31" i="3"/>
  <c r="T31" i="3" s="1"/>
  <c r="R32" i="3"/>
  <c r="T32" i="3" s="1"/>
  <c r="R33" i="3"/>
  <c r="T33" i="3" s="1"/>
  <c r="R34" i="3"/>
  <c r="T34" i="3" s="1"/>
  <c r="R35" i="3"/>
  <c r="T35" i="3" s="1"/>
  <c r="R36" i="3"/>
  <c r="T36" i="3" s="1"/>
  <c r="R37" i="3"/>
  <c r="T37" i="3" s="1"/>
  <c r="R38" i="3"/>
  <c r="T38" i="3" s="1"/>
  <c r="R39" i="3"/>
  <c r="T39" i="3" s="1"/>
  <c r="R40" i="3"/>
  <c r="T40" i="3" s="1"/>
  <c r="R41" i="3"/>
  <c r="T41" i="3" s="1"/>
  <c r="R42" i="3"/>
  <c r="T42" i="3" s="1"/>
  <c r="R43" i="3"/>
  <c r="T43" i="3" s="1"/>
  <c r="R44" i="3"/>
  <c r="T44" i="3" s="1"/>
  <c r="R45" i="3"/>
  <c r="T45" i="3" s="1"/>
  <c r="R46" i="3"/>
  <c r="T46" i="3" s="1"/>
  <c r="R47" i="3"/>
  <c r="T47" i="3" s="1"/>
  <c r="R48" i="3"/>
  <c r="T48" i="3" s="1"/>
  <c r="R49" i="3"/>
  <c r="T49" i="3" s="1"/>
  <c r="R50" i="3"/>
  <c r="T50" i="3" s="1"/>
  <c r="R51" i="3"/>
  <c r="T51" i="3" s="1"/>
  <c r="R52" i="3"/>
  <c r="T52" i="3" s="1"/>
  <c r="R53" i="3"/>
  <c r="T53" i="3" s="1"/>
  <c r="R54" i="3"/>
  <c r="T54" i="3" s="1"/>
  <c r="R55" i="3"/>
  <c r="T55" i="3" s="1"/>
  <c r="R56" i="3"/>
  <c r="T56" i="3" s="1"/>
  <c r="R57" i="3"/>
  <c r="T57" i="3" s="1"/>
  <c r="R58" i="3"/>
  <c r="T58" i="3" s="1"/>
  <c r="R59" i="3"/>
  <c r="T59" i="3" s="1"/>
  <c r="R60" i="3"/>
  <c r="T60" i="3" s="1"/>
  <c r="R61" i="3"/>
  <c r="T61" i="3" s="1"/>
  <c r="R62" i="3"/>
  <c r="T62" i="3" s="1"/>
  <c r="R63" i="3"/>
  <c r="T63" i="3" s="1"/>
  <c r="R64" i="3"/>
  <c r="T64" i="3" s="1"/>
  <c r="R65" i="3"/>
  <c r="T65" i="3" s="1"/>
  <c r="R66" i="3"/>
  <c r="T66" i="3" s="1"/>
  <c r="R67" i="3"/>
  <c r="T67" i="3" s="1"/>
  <c r="R68" i="3"/>
  <c r="T68" i="3" s="1"/>
  <c r="R69" i="3"/>
  <c r="T69" i="3" s="1"/>
  <c r="R70" i="3"/>
  <c r="T70" i="3" s="1"/>
  <c r="R71" i="3"/>
  <c r="T71" i="3" s="1"/>
  <c r="R72" i="3"/>
  <c r="T72" i="3" s="1"/>
  <c r="R73" i="3"/>
  <c r="T73" i="3" s="1"/>
  <c r="R74" i="3"/>
  <c r="T74" i="3" s="1"/>
  <c r="R75" i="3"/>
  <c r="T75" i="3" s="1"/>
  <c r="R76" i="3"/>
  <c r="T76" i="3" s="1"/>
  <c r="R77" i="3"/>
  <c r="T77" i="3" s="1"/>
  <c r="R78" i="3"/>
  <c r="T78" i="3" s="1"/>
  <c r="R79" i="3"/>
  <c r="T79" i="3" s="1"/>
  <c r="R80" i="3"/>
  <c r="T80" i="3" s="1"/>
  <c r="R81" i="3"/>
  <c r="T81" i="3" s="1"/>
  <c r="R82" i="3"/>
  <c r="T82" i="3" s="1"/>
  <c r="R83" i="3"/>
  <c r="T83" i="3" s="1"/>
  <c r="R84" i="3"/>
  <c r="T84" i="3" s="1"/>
  <c r="R85" i="3"/>
  <c r="T85" i="3" s="1"/>
  <c r="R86" i="3"/>
  <c r="T86" i="3" s="1"/>
  <c r="R87" i="3"/>
  <c r="T87" i="3" s="1"/>
  <c r="R88" i="3"/>
  <c r="T88" i="3" s="1"/>
  <c r="R89" i="3"/>
  <c r="T89" i="3" s="1"/>
  <c r="R90" i="3"/>
  <c r="T90" i="3" s="1"/>
  <c r="R91" i="3"/>
  <c r="T91" i="3" s="1"/>
  <c r="R92" i="3"/>
  <c r="T92" i="3" s="1"/>
  <c r="R93" i="3"/>
  <c r="T93" i="3" s="1"/>
  <c r="R94" i="3"/>
  <c r="T94" i="3" s="1"/>
  <c r="R95" i="3"/>
  <c r="T95" i="3" s="1"/>
  <c r="R96" i="3"/>
  <c r="T96" i="3" s="1"/>
  <c r="R97" i="3"/>
  <c r="T97" i="3" s="1"/>
  <c r="R98" i="3"/>
  <c r="T98" i="3" s="1"/>
  <c r="R99" i="3"/>
  <c r="T99" i="3" s="1"/>
  <c r="R100" i="3"/>
  <c r="T100" i="3" s="1"/>
  <c r="R101" i="3"/>
  <c r="T101" i="3" s="1"/>
  <c r="R102" i="3"/>
  <c r="T102" i="3" s="1"/>
  <c r="R103" i="3"/>
  <c r="T103" i="3" s="1"/>
  <c r="R104" i="3"/>
  <c r="T104" i="3" s="1"/>
  <c r="R105" i="3"/>
  <c r="T105" i="3" s="1"/>
  <c r="R106" i="3"/>
  <c r="T106" i="3" s="1"/>
  <c r="R107" i="3"/>
  <c r="T107" i="3" s="1"/>
  <c r="R108" i="3"/>
  <c r="T108" i="3" s="1"/>
  <c r="R109" i="3"/>
  <c r="T109" i="3" s="1"/>
  <c r="R110" i="3"/>
  <c r="T110" i="3" s="1"/>
  <c r="R111" i="3"/>
  <c r="T111" i="3" s="1"/>
  <c r="R112" i="3"/>
  <c r="T112" i="3" s="1"/>
  <c r="R113" i="3"/>
  <c r="T113" i="3" s="1"/>
  <c r="R114" i="3"/>
  <c r="T114" i="3" s="1"/>
  <c r="R115" i="3"/>
  <c r="T115" i="3" s="1"/>
  <c r="R116" i="3"/>
  <c r="T116" i="3" s="1"/>
  <c r="R117" i="3"/>
  <c r="T117" i="3" s="1"/>
  <c r="R118" i="3"/>
  <c r="T118" i="3" s="1"/>
  <c r="R119" i="3"/>
  <c r="T119" i="3" s="1"/>
  <c r="R120" i="3"/>
  <c r="T120" i="3" s="1"/>
  <c r="R121" i="3"/>
  <c r="T121" i="3" s="1"/>
  <c r="R122" i="3"/>
  <c r="T122" i="3" s="1"/>
  <c r="R123" i="3"/>
  <c r="T123" i="3" s="1"/>
  <c r="R124" i="3"/>
  <c r="T124" i="3" s="1"/>
  <c r="R125" i="3"/>
  <c r="T125" i="3" s="1"/>
  <c r="R126" i="3"/>
  <c r="T126" i="3" s="1"/>
  <c r="R127" i="3"/>
  <c r="T127" i="3" s="1"/>
  <c r="R128" i="3"/>
  <c r="T128" i="3" s="1"/>
  <c r="R129" i="3"/>
  <c r="T129" i="3" s="1"/>
  <c r="R130" i="3"/>
  <c r="T130" i="3" s="1"/>
  <c r="R131" i="3"/>
  <c r="T131" i="3" s="1"/>
  <c r="R132" i="3"/>
  <c r="T132" i="3" s="1"/>
  <c r="R133" i="3"/>
  <c r="T133" i="3" s="1"/>
  <c r="R134" i="3"/>
  <c r="T134" i="3" s="1"/>
  <c r="R135" i="3"/>
  <c r="T135" i="3" s="1"/>
  <c r="R136" i="3"/>
  <c r="T136" i="3" s="1"/>
  <c r="R137" i="3"/>
  <c r="T137" i="3" s="1"/>
  <c r="R138" i="3"/>
  <c r="T138" i="3" s="1"/>
  <c r="R139" i="3"/>
  <c r="T139" i="3" s="1"/>
  <c r="R140" i="3"/>
  <c r="T140" i="3" s="1"/>
  <c r="R141" i="3"/>
  <c r="T141" i="3" s="1"/>
  <c r="R142" i="3"/>
  <c r="T142" i="3" s="1"/>
  <c r="R143" i="3"/>
  <c r="T143" i="3" s="1"/>
  <c r="R144" i="3"/>
  <c r="T144" i="3" s="1"/>
  <c r="R145" i="3"/>
  <c r="T145" i="3" s="1"/>
  <c r="R146" i="3"/>
  <c r="T146" i="3" s="1"/>
  <c r="R147" i="3"/>
  <c r="T147" i="3" s="1"/>
  <c r="R148" i="3"/>
  <c r="T148" i="3" s="1"/>
  <c r="R149" i="3"/>
  <c r="T149" i="3" s="1"/>
  <c r="R150" i="3"/>
  <c r="T150" i="3" s="1"/>
  <c r="R151" i="3"/>
  <c r="T151" i="3" s="1"/>
  <c r="R152" i="3"/>
  <c r="T152" i="3" s="1"/>
  <c r="R153" i="3"/>
  <c r="T153" i="3" s="1"/>
  <c r="R154" i="3"/>
  <c r="T154" i="3" s="1"/>
  <c r="R155" i="3"/>
  <c r="T155" i="3" s="1"/>
  <c r="R156" i="3"/>
  <c r="T156" i="3" s="1"/>
  <c r="R157" i="3"/>
  <c r="T157" i="3" s="1"/>
  <c r="R158" i="3"/>
  <c r="T158" i="3" s="1"/>
  <c r="R159" i="3"/>
  <c r="T159" i="3" s="1"/>
  <c r="R160" i="3"/>
  <c r="T160" i="3" s="1"/>
  <c r="R161" i="3"/>
  <c r="T161" i="3" s="1"/>
  <c r="R162" i="3"/>
  <c r="T162" i="3" s="1"/>
  <c r="R163" i="3"/>
  <c r="T163" i="3" s="1"/>
  <c r="R164" i="3"/>
  <c r="T164" i="3" s="1"/>
  <c r="R165" i="3"/>
  <c r="T165" i="3" s="1"/>
  <c r="R166" i="3"/>
  <c r="T166" i="3" s="1"/>
  <c r="R167" i="3"/>
  <c r="T167" i="3" s="1"/>
  <c r="R168" i="3"/>
  <c r="T168" i="3" s="1"/>
  <c r="R169" i="3"/>
  <c r="T169" i="3" s="1"/>
  <c r="R170" i="3"/>
  <c r="T170" i="3" s="1"/>
  <c r="R171" i="3"/>
  <c r="T171" i="3" s="1"/>
  <c r="R172" i="3"/>
  <c r="T172" i="3" s="1"/>
  <c r="R173" i="3"/>
  <c r="T173" i="3" s="1"/>
  <c r="R174" i="3"/>
  <c r="T174" i="3" s="1"/>
  <c r="R175" i="3"/>
  <c r="T175" i="3" s="1"/>
  <c r="R176" i="3"/>
  <c r="T176" i="3" s="1"/>
  <c r="R177" i="3"/>
  <c r="T177" i="3" s="1"/>
  <c r="R178" i="3"/>
  <c r="T178" i="3" s="1"/>
  <c r="R179" i="3"/>
  <c r="T179" i="3" s="1"/>
  <c r="R180" i="3"/>
  <c r="T180" i="3" s="1"/>
  <c r="R181" i="3"/>
  <c r="T181" i="3" s="1"/>
  <c r="R182" i="3"/>
  <c r="T182" i="3" s="1"/>
  <c r="R183" i="3"/>
  <c r="T183" i="3" s="1"/>
  <c r="R184" i="3"/>
  <c r="T184" i="3" s="1"/>
  <c r="R185" i="3"/>
  <c r="T185" i="3" s="1"/>
  <c r="R186" i="3"/>
  <c r="T186" i="3" s="1"/>
  <c r="R187" i="3"/>
  <c r="T187" i="3" s="1"/>
  <c r="R188" i="3"/>
  <c r="T188" i="3" s="1"/>
  <c r="R189" i="3"/>
  <c r="T189" i="3" s="1"/>
  <c r="R190" i="3"/>
  <c r="T190" i="3" s="1"/>
  <c r="R191" i="3"/>
  <c r="T191" i="3" s="1"/>
  <c r="R192" i="3"/>
  <c r="T192" i="3" s="1"/>
  <c r="R193" i="3"/>
  <c r="T193" i="3" s="1"/>
  <c r="R194" i="3"/>
  <c r="T194" i="3" s="1"/>
  <c r="R195" i="3"/>
  <c r="T195" i="3" s="1"/>
  <c r="R196" i="3"/>
  <c r="T196" i="3" s="1"/>
  <c r="R197" i="3"/>
  <c r="T197" i="3" s="1"/>
  <c r="R198" i="3"/>
  <c r="T198" i="3" s="1"/>
  <c r="R199" i="3"/>
  <c r="T199" i="3" s="1"/>
  <c r="R200" i="3"/>
  <c r="T200" i="3" s="1"/>
  <c r="R201" i="3"/>
  <c r="T201" i="3" s="1"/>
  <c r="R202" i="3"/>
  <c r="T202" i="3" s="1"/>
  <c r="R203" i="3"/>
  <c r="T203" i="3" s="1"/>
  <c r="R204" i="3"/>
  <c r="T204" i="3" s="1"/>
  <c r="R205" i="3"/>
  <c r="T205" i="3" s="1"/>
  <c r="R206" i="3"/>
  <c r="T206" i="3" s="1"/>
  <c r="R207" i="3"/>
  <c r="T207" i="3" s="1"/>
  <c r="R208" i="3"/>
  <c r="T208" i="3" s="1"/>
  <c r="R209" i="3"/>
  <c r="T209" i="3" s="1"/>
  <c r="R210" i="3"/>
  <c r="T210" i="3" s="1"/>
  <c r="R211" i="3"/>
  <c r="T211" i="3" s="1"/>
  <c r="R212" i="3"/>
  <c r="T212" i="3" s="1"/>
  <c r="R213" i="3"/>
  <c r="T213" i="3" s="1"/>
  <c r="R214" i="3"/>
  <c r="T214" i="3" s="1"/>
  <c r="R215" i="3"/>
  <c r="T215" i="3" s="1"/>
  <c r="R216" i="3"/>
  <c r="T216" i="3" s="1"/>
  <c r="R217" i="3"/>
  <c r="T217" i="3" s="1"/>
  <c r="R218" i="3"/>
  <c r="T218" i="3" s="1"/>
  <c r="R219" i="3"/>
  <c r="T219" i="3" s="1"/>
  <c r="R220" i="3"/>
  <c r="T220" i="3" s="1"/>
  <c r="R221" i="3"/>
  <c r="T221" i="3" s="1"/>
  <c r="R222" i="3"/>
  <c r="T222" i="3" s="1"/>
  <c r="R223" i="3"/>
  <c r="T223" i="3" s="1"/>
  <c r="R224" i="3"/>
  <c r="T224" i="3" s="1"/>
  <c r="R225" i="3"/>
  <c r="T225" i="3" s="1"/>
  <c r="R226" i="3"/>
  <c r="T226" i="3" s="1"/>
  <c r="R227" i="3"/>
  <c r="T227" i="3" s="1"/>
  <c r="R228" i="3"/>
  <c r="T228" i="3" s="1"/>
  <c r="R229" i="3"/>
  <c r="T229" i="3" s="1"/>
  <c r="R230" i="3"/>
  <c r="T230" i="3" s="1"/>
  <c r="R231" i="3"/>
  <c r="T231" i="3" s="1"/>
  <c r="R232" i="3"/>
  <c r="T232" i="3" s="1"/>
  <c r="R233" i="3"/>
  <c r="T233" i="3" s="1"/>
  <c r="R234" i="3"/>
  <c r="T234" i="3" s="1"/>
  <c r="R235" i="3"/>
  <c r="T235" i="3" s="1"/>
  <c r="R236" i="3"/>
  <c r="T236" i="3" s="1"/>
  <c r="R237" i="3"/>
  <c r="T237" i="3" s="1"/>
  <c r="R238" i="3"/>
  <c r="T238" i="3" s="1"/>
  <c r="R239" i="3"/>
  <c r="T239" i="3" s="1"/>
  <c r="R240" i="3"/>
  <c r="T240" i="3" s="1"/>
  <c r="R241" i="3"/>
  <c r="T241" i="3" s="1"/>
  <c r="R242" i="3"/>
  <c r="T242" i="3" s="1"/>
  <c r="R243" i="3"/>
  <c r="T243" i="3" s="1"/>
  <c r="R244" i="3"/>
  <c r="T244" i="3" s="1"/>
  <c r="R245" i="3"/>
  <c r="T245" i="3" s="1"/>
  <c r="R246" i="3"/>
  <c r="T246" i="3" s="1"/>
  <c r="R247" i="3"/>
  <c r="T247" i="3" s="1"/>
  <c r="R248" i="3"/>
  <c r="T248" i="3" s="1"/>
  <c r="R249" i="3"/>
  <c r="T249" i="3" s="1"/>
  <c r="R250" i="3"/>
  <c r="T250" i="3" s="1"/>
  <c r="R251" i="3"/>
  <c r="T251" i="3" s="1"/>
  <c r="R252" i="3"/>
  <c r="T252" i="3" s="1"/>
  <c r="R253" i="3"/>
  <c r="T253" i="3" s="1"/>
  <c r="R254" i="3"/>
  <c r="T254" i="3" s="1"/>
  <c r="R255" i="3"/>
  <c r="T255" i="3" s="1"/>
  <c r="R256" i="3"/>
  <c r="T256" i="3" s="1"/>
  <c r="R257" i="3"/>
  <c r="T257" i="3" s="1"/>
  <c r="R258" i="3"/>
  <c r="T258" i="3" s="1"/>
  <c r="R259" i="3"/>
  <c r="T259" i="3" s="1"/>
  <c r="R260" i="3"/>
  <c r="T260" i="3" s="1"/>
  <c r="R261" i="3"/>
  <c r="T261" i="3" s="1"/>
  <c r="R262" i="3"/>
  <c r="T262" i="3" s="1"/>
  <c r="R263" i="3"/>
  <c r="T263" i="3" s="1"/>
  <c r="R264" i="3"/>
  <c r="T264" i="3" s="1"/>
  <c r="R265" i="3"/>
  <c r="T265" i="3" s="1"/>
  <c r="R266" i="3"/>
  <c r="T266" i="3" s="1"/>
  <c r="R267" i="3"/>
  <c r="T267" i="3" s="1"/>
  <c r="R268" i="3"/>
  <c r="T268" i="3" s="1"/>
  <c r="R269" i="3"/>
  <c r="T269" i="3" s="1"/>
  <c r="R270" i="3"/>
  <c r="T270" i="3" s="1"/>
  <c r="R271" i="3"/>
  <c r="T271" i="3" s="1"/>
  <c r="R272" i="3"/>
  <c r="T272" i="3" s="1"/>
  <c r="R273" i="3"/>
  <c r="T273" i="3" s="1"/>
  <c r="R274" i="3"/>
  <c r="T274" i="3" s="1"/>
  <c r="R275" i="3"/>
  <c r="T275" i="3" s="1"/>
  <c r="R276" i="3"/>
  <c r="T276" i="3" s="1"/>
  <c r="R277" i="3"/>
  <c r="T277" i="3" s="1"/>
  <c r="R278" i="3"/>
  <c r="T278" i="3" s="1"/>
  <c r="R279" i="3"/>
  <c r="T279" i="3" s="1"/>
  <c r="R280" i="3"/>
  <c r="T280" i="3" s="1"/>
  <c r="R281" i="3"/>
  <c r="T281" i="3" s="1"/>
  <c r="R282" i="3"/>
  <c r="T282" i="3" s="1"/>
  <c r="R283" i="3"/>
  <c r="T283" i="3" s="1"/>
  <c r="R284" i="3"/>
  <c r="T284" i="3" s="1"/>
  <c r="R285" i="3"/>
  <c r="T285" i="3" s="1"/>
  <c r="R286" i="3"/>
  <c r="T286" i="3" s="1"/>
  <c r="R287" i="3"/>
  <c r="T287" i="3" s="1"/>
  <c r="R288" i="3"/>
  <c r="T288" i="3" s="1"/>
  <c r="R289" i="3"/>
  <c r="T289" i="3" s="1"/>
  <c r="R290" i="3"/>
  <c r="T290" i="3" s="1"/>
  <c r="R291" i="3"/>
  <c r="T291" i="3" s="1"/>
  <c r="R292" i="3"/>
  <c r="T292" i="3" s="1"/>
  <c r="R293" i="3"/>
  <c r="T293" i="3" s="1"/>
  <c r="R294" i="3"/>
  <c r="T294" i="3" s="1"/>
  <c r="R295" i="3"/>
  <c r="T295" i="3" s="1"/>
  <c r="R296" i="3"/>
  <c r="T296" i="3" s="1"/>
  <c r="R297" i="3"/>
  <c r="T297" i="3" s="1"/>
  <c r="R298" i="3"/>
  <c r="T298" i="3" s="1"/>
  <c r="R299" i="3"/>
  <c r="T299" i="3" s="1"/>
  <c r="R300" i="3"/>
  <c r="T300" i="3" s="1"/>
  <c r="R301" i="3"/>
  <c r="T301" i="3" s="1"/>
  <c r="R302" i="3"/>
  <c r="T302" i="3" s="1"/>
  <c r="R303" i="3"/>
  <c r="T303" i="3" s="1"/>
  <c r="R304" i="3"/>
  <c r="T304" i="3" s="1"/>
  <c r="R305" i="3"/>
  <c r="T305" i="3" s="1"/>
  <c r="R306" i="3"/>
  <c r="T306" i="3" s="1"/>
  <c r="R307" i="3"/>
  <c r="T307" i="3" s="1"/>
  <c r="R308" i="3"/>
  <c r="T308" i="3" s="1"/>
  <c r="R309" i="3"/>
  <c r="T309" i="3" s="1"/>
  <c r="R310" i="3"/>
  <c r="T310" i="3" s="1"/>
  <c r="R311" i="3"/>
  <c r="T311" i="3" s="1"/>
  <c r="R312" i="3"/>
  <c r="T312" i="3" s="1"/>
  <c r="R313" i="3"/>
  <c r="T313" i="3" s="1"/>
  <c r="R314" i="3"/>
  <c r="T314" i="3" s="1"/>
  <c r="R315" i="3"/>
  <c r="T315" i="3" s="1"/>
  <c r="R316" i="3"/>
  <c r="T316" i="3" s="1"/>
  <c r="R317" i="3"/>
  <c r="T317" i="3" s="1"/>
  <c r="R318" i="3"/>
  <c r="T318" i="3" s="1"/>
  <c r="R319" i="3"/>
  <c r="T319" i="3" s="1"/>
  <c r="R320" i="3"/>
  <c r="T320" i="3" s="1"/>
  <c r="R321" i="3"/>
  <c r="T321" i="3" s="1"/>
  <c r="R322" i="3"/>
  <c r="T322" i="3" s="1"/>
  <c r="R323" i="3"/>
  <c r="T323" i="3" s="1"/>
  <c r="R324" i="3"/>
  <c r="T324" i="3" s="1"/>
  <c r="R325" i="3"/>
  <c r="T325" i="3" s="1"/>
  <c r="R326" i="3"/>
  <c r="T326" i="3" s="1"/>
  <c r="R327" i="3"/>
  <c r="T327" i="3" s="1"/>
  <c r="R328" i="3"/>
  <c r="T328" i="3" s="1"/>
  <c r="R329" i="3"/>
  <c r="T329" i="3" s="1"/>
  <c r="R330" i="3"/>
  <c r="T330" i="3" s="1"/>
  <c r="R331" i="3"/>
  <c r="T331" i="3" s="1"/>
  <c r="R332" i="3"/>
  <c r="T332" i="3" s="1"/>
  <c r="R333" i="3"/>
  <c r="T333" i="3" s="1"/>
  <c r="R334" i="3"/>
  <c r="T334" i="3" s="1"/>
  <c r="R335" i="3"/>
  <c r="T335" i="3" s="1"/>
  <c r="R336" i="3"/>
  <c r="T336" i="3" s="1"/>
  <c r="R337" i="3"/>
  <c r="T337" i="3" s="1"/>
  <c r="R338" i="3"/>
  <c r="T338" i="3" s="1"/>
  <c r="R339" i="3"/>
  <c r="T339" i="3" s="1"/>
  <c r="R340" i="3"/>
  <c r="T340" i="3" s="1"/>
  <c r="R341" i="3"/>
  <c r="T341" i="3" s="1"/>
  <c r="R342" i="3"/>
  <c r="T342" i="3" s="1"/>
  <c r="R343" i="3"/>
  <c r="T343" i="3" s="1"/>
  <c r="R344" i="3"/>
  <c r="T344" i="3" s="1"/>
  <c r="R345" i="3"/>
  <c r="T345" i="3" s="1"/>
  <c r="R346" i="3"/>
  <c r="T346" i="3" s="1"/>
  <c r="R347" i="3"/>
  <c r="T347" i="3" s="1"/>
  <c r="R348" i="3"/>
  <c r="T348" i="3" s="1"/>
  <c r="R349" i="3"/>
  <c r="T349" i="3" s="1"/>
  <c r="R350" i="3"/>
  <c r="T350" i="3" s="1"/>
  <c r="R351" i="3"/>
  <c r="T351" i="3" s="1"/>
  <c r="R352" i="3"/>
  <c r="T352" i="3" s="1"/>
  <c r="R353" i="3"/>
  <c r="T353" i="3" s="1"/>
  <c r="R354" i="3"/>
  <c r="T354" i="3" s="1"/>
  <c r="R355" i="3"/>
  <c r="T355" i="3" s="1"/>
  <c r="R356" i="3"/>
  <c r="T356" i="3" s="1"/>
  <c r="R357" i="3"/>
  <c r="T357" i="3" s="1"/>
  <c r="R358" i="3"/>
  <c r="T358" i="3" s="1"/>
  <c r="R359" i="3"/>
  <c r="T359" i="3" s="1"/>
  <c r="R360" i="3"/>
  <c r="T360" i="3" s="1"/>
  <c r="R361" i="3"/>
  <c r="T361" i="3" s="1"/>
  <c r="R362" i="3"/>
  <c r="T362" i="3" s="1"/>
  <c r="R363" i="3"/>
  <c r="T363" i="3" s="1"/>
  <c r="R364" i="3"/>
  <c r="T364" i="3" s="1"/>
  <c r="R365" i="3"/>
  <c r="T365" i="3" s="1"/>
  <c r="R366" i="3"/>
  <c r="T366" i="3" s="1"/>
  <c r="R367" i="3"/>
  <c r="T367" i="3" s="1"/>
  <c r="R368" i="3"/>
  <c r="T368" i="3" s="1"/>
  <c r="R369" i="3"/>
  <c r="T369" i="3" s="1"/>
  <c r="R370" i="3"/>
  <c r="T370" i="3" s="1"/>
  <c r="R371" i="3"/>
  <c r="T371" i="3" s="1"/>
  <c r="R372" i="3"/>
  <c r="T372" i="3" s="1"/>
  <c r="R373" i="3"/>
  <c r="T373" i="3" s="1"/>
  <c r="R374" i="3"/>
  <c r="T374" i="3" s="1"/>
  <c r="R375" i="3"/>
  <c r="T375" i="3" s="1"/>
  <c r="R376" i="3"/>
  <c r="T376" i="3" s="1"/>
  <c r="R377" i="3"/>
  <c r="T377" i="3" s="1"/>
  <c r="R378" i="3"/>
  <c r="T378" i="3" s="1"/>
  <c r="R379" i="3"/>
  <c r="T379" i="3" s="1"/>
  <c r="R380" i="3"/>
  <c r="T380" i="3" s="1"/>
  <c r="R381" i="3"/>
  <c r="T381" i="3" s="1"/>
  <c r="R382" i="3"/>
  <c r="T382" i="3" s="1"/>
  <c r="R383" i="3"/>
  <c r="T383" i="3" s="1"/>
  <c r="R384" i="3"/>
  <c r="T384" i="3" s="1"/>
  <c r="R385" i="3"/>
  <c r="T385" i="3" s="1"/>
  <c r="R386" i="3"/>
  <c r="T386" i="3" s="1"/>
  <c r="R387" i="3"/>
  <c r="T387" i="3" s="1"/>
  <c r="R388" i="3"/>
  <c r="T388" i="3" s="1"/>
  <c r="R389" i="3"/>
  <c r="T389" i="3" s="1"/>
  <c r="R390" i="3"/>
  <c r="T390" i="3" s="1"/>
  <c r="R391" i="3"/>
  <c r="T391" i="3" s="1"/>
  <c r="R392" i="3"/>
  <c r="T392" i="3" s="1"/>
  <c r="R393" i="3"/>
  <c r="T393" i="3" s="1"/>
  <c r="R394" i="3"/>
  <c r="T394" i="3" s="1"/>
  <c r="R395" i="3"/>
  <c r="T395" i="3" s="1"/>
  <c r="R396" i="3"/>
  <c r="T396" i="3" s="1"/>
  <c r="R397" i="3"/>
  <c r="T397" i="3" s="1"/>
  <c r="R398" i="3"/>
  <c r="T398" i="3" s="1"/>
  <c r="R399" i="3"/>
  <c r="T399" i="3" s="1"/>
  <c r="R400" i="3"/>
  <c r="R401" i="3"/>
  <c r="T401" i="3" s="1"/>
  <c r="R402" i="3"/>
  <c r="T402" i="3" s="1"/>
  <c r="R403" i="3"/>
  <c r="T403" i="3" s="1"/>
  <c r="R404" i="3"/>
  <c r="T404" i="3" s="1"/>
  <c r="R405" i="3"/>
  <c r="T405" i="3" s="1"/>
  <c r="R406" i="3"/>
  <c r="T406" i="3" s="1"/>
  <c r="R407" i="3"/>
  <c r="T407" i="3" s="1"/>
  <c r="R408" i="3"/>
  <c r="T408" i="3" s="1"/>
  <c r="R409" i="3"/>
  <c r="T409" i="3" s="1"/>
  <c r="R410" i="3"/>
  <c r="T410" i="3" s="1"/>
  <c r="R411" i="3"/>
  <c r="T411" i="3" s="1"/>
  <c r="R412" i="3"/>
  <c r="T412" i="3" s="1"/>
  <c r="R413" i="3"/>
  <c r="T413" i="3" s="1"/>
  <c r="R414" i="3"/>
  <c r="T414" i="3" s="1"/>
  <c r="R415" i="3"/>
  <c r="T415" i="3" s="1"/>
  <c r="R416" i="3"/>
  <c r="T416" i="3" s="1"/>
  <c r="R417" i="3"/>
  <c r="T417" i="3" s="1"/>
  <c r="R418" i="3"/>
  <c r="T418" i="3" s="1"/>
  <c r="R419" i="3"/>
  <c r="T419" i="3" s="1"/>
  <c r="R420" i="3"/>
  <c r="T420" i="3" s="1"/>
  <c r="R421" i="3"/>
  <c r="T421" i="3" s="1"/>
  <c r="R422" i="3"/>
  <c r="T422" i="3" s="1"/>
  <c r="R423" i="3"/>
  <c r="T423" i="3" s="1"/>
  <c r="R424" i="3"/>
  <c r="T424" i="3" s="1"/>
  <c r="R425" i="3"/>
  <c r="T425" i="3" s="1"/>
  <c r="R426" i="3"/>
  <c r="T426" i="3" s="1"/>
  <c r="R427" i="3"/>
  <c r="T427" i="3" s="1"/>
  <c r="R428" i="3"/>
  <c r="T428" i="3" s="1"/>
  <c r="R429" i="3"/>
  <c r="T429" i="3" s="1"/>
  <c r="R430" i="3"/>
  <c r="T430" i="3" s="1"/>
  <c r="R431" i="3"/>
  <c r="T431" i="3" s="1"/>
  <c r="R432" i="3"/>
  <c r="T432" i="3" s="1"/>
  <c r="R433" i="3"/>
  <c r="T433" i="3" s="1"/>
  <c r="R434" i="3"/>
  <c r="T434" i="3" s="1"/>
  <c r="R435" i="3"/>
  <c r="T435" i="3" s="1"/>
  <c r="R436" i="3"/>
  <c r="T436" i="3" s="1"/>
  <c r="R437" i="3"/>
  <c r="T437" i="3" s="1"/>
  <c r="R438" i="3"/>
  <c r="T438" i="3" s="1"/>
  <c r="R439" i="3"/>
  <c r="T439" i="3" s="1"/>
  <c r="R440" i="3"/>
  <c r="T440" i="3" s="1"/>
  <c r="R441" i="3"/>
  <c r="T441" i="3" s="1"/>
  <c r="R442" i="3"/>
  <c r="T442" i="3" s="1"/>
  <c r="R443" i="3"/>
  <c r="T443" i="3" s="1"/>
  <c r="R444" i="3"/>
  <c r="T444" i="3" s="1"/>
  <c r="R445" i="3"/>
  <c r="T445" i="3" s="1"/>
  <c r="R446" i="3"/>
  <c r="T446" i="3" s="1"/>
  <c r="R447" i="3"/>
  <c r="T447" i="3" s="1"/>
  <c r="R448" i="3"/>
  <c r="T448" i="3" s="1"/>
  <c r="R449" i="3"/>
  <c r="T449" i="3" s="1"/>
  <c r="R450" i="3"/>
  <c r="T450" i="3" s="1"/>
  <c r="R451" i="3"/>
  <c r="T451" i="3" s="1"/>
  <c r="R452" i="3"/>
  <c r="T452" i="3" s="1"/>
  <c r="R453" i="3"/>
  <c r="T453" i="3" s="1"/>
  <c r="R454" i="3"/>
  <c r="R455" i="3"/>
  <c r="T455" i="3" s="1"/>
  <c r="R456" i="3"/>
  <c r="T456" i="3" s="1"/>
  <c r="R457" i="3"/>
  <c r="T457" i="3" s="1"/>
  <c r="R458" i="3"/>
  <c r="T458" i="3" s="1"/>
  <c r="R459" i="3"/>
  <c r="T459" i="3" s="1"/>
  <c r="R460" i="3"/>
  <c r="T460" i="3" s="1"/>
  <c r="R461" i="3"/>
  <c r="T461" i="3" s="1"/>
  <c r="R462" i="3"/>
  <c r="T462" i="3" s="1"/>
  <c r="R463" i="3"/>
  <c r="T463" i="3" s="1"/>
  <c r="R464" i="3"/>
  <c r="T464" i="3" s="1"/>
  <c r="R465" i="3"/>
  <c r="T465" i="3" s="1"/>
  <c r="R466" i="3"/>
  <c r="T466" i="3" s="1"/>
  <c r="R467" i="3"/>
  <c r="T467" i="3" s="1"/>
  <c r="R468" i="3"/>
  <c r="T468" i="3" s="1"/>
  <c r="R469" i="3"/>
  <c r="T469" i="3" s="1"/>
  <c r="R470" i="3"/>
  <c r="T470" i="3" s="1"/>
  <c r="R471" i="3"/>
  <c r="T471" i="3" s="1"/>
  <c r="R472" i="3"/>
  <c r="T472" i="3" s="1"/>
  <c r="R473" i="3"/>
  <c r="T473" i="3" s="1"/>
  <c r="R474" i="3"/>
  <c r="T474" i="3" s="1"/>
  <c r="R475" i="3"/>
  <c r="T475" i="3" s="1"/>
  <c r="R476" i="3"/>
  <c r="T476" i="3" s="1"/>
  <c r="R477" i="3"/>
  <c r="T477" i="3" s="1"/>
  <c r="R478" i="3"/>
  <c r="T478" i="3" s="1"/>
  <c r="R479" i="3"/>
  <c r="T479" i="3" s="1"/>
  <c r="R480" i="3"/>
  <c r="T480" i="3" s="1"/>
  <c r="R481" i="3"/>
  <c r="T481" i="3" s="1"/>
  <c r="R482" i="3"/>
  <c r="T482" i="3" s="1"/>
  <c r="R483" i="3"/>
  <c r="T483" i="3" s="1"/>
  <c r="R484" i="3"/>
  <c r="T484" i="3" s="1"/>
  <c r="R485" i="3"/>
  <c r="T485" i="3" s="1"/>
  <c r="R486" i="3"/>
  <c r="T486" i="3" s="1"/>
  <c r="R487" i="3"/>
  <c r="T487" i="3" s="1"/>
  <c r="R488" i="3"/>
  <c r="T488" i="3" s="1"/>
  <c r="R489" i="3"/>
  <c r="T489" i="3" s="1"/>
  <c r="R490" i="3"/>
  <c r="T490" i="3" s="1"/>
  <c r="R491" i="3"/>
  <c r="T491" i="3" s="1"/>
  <c r="R492" i="3"/>
  <c r="T492" i="3" s="1"/>
  <c r="R493" i="3"/>
  <c r="T493" i="3" s="1"/>
  <c r="R494" i="3"/>
  <c r="T494" i="3" s="1"/>
  <c r="R495" i="3"/>
  <c r="T495" i="3" s="1"/>
  <c r="R496" i="3"/>
  <c r="T496" i="3" s="1"/>
  <c r="R497" i="3"/>
  <c r="T497" i="3" s="1"/>
  <c r="R498" i="3"/>
  <c r="T498" i="3" s="1"/>
  <c r="R499" i="3"/>
  <c r="T499" i="3" s="1"/>
  <c r="R500" i="3"/>
  <c r="T500" i="3" s="1"/>
  <c r="R501" i="3"/>
  <c r="T501" i="3" s="1"/>
  <c r="R502" i="3"/>
  <c r="T502" i="3" s="1"/>
  <c r="R503" i="3"/>
  <c r="T503" i="3" s="1"/>
  <c r="R504" i="3"/>
  <c r="T504" i="3" s="1"/>
  <c r="R505" i="3"/>
  <c r="T505" i="3" s="1"/>
  <c r="R506" i="3"/>
  <c r="T506" i="3" s="1"/>
  <c r="R507" i="3"/>
  <c r="T507" i="3" s="1"/>
  <c r="R508" i="3"/>
  <c r="T508" i="3" s="1"/>
  <c r="R509" i="3"/>
  <c r="T509" i="3" s="1"/>
  <c r="R510" i="3"/>
  <c r="T510" i="3" s="1"/>
  <c r="R511" i="3"/>
  <c r="T511" i="3" s="1"/>
  <c r="R512" i="3"/>
  <c r="T512" i="3" s="1"/>
  <c r="R513" i="3"/>
  <c r="T513" i="3" s="1"/>
  <c r="R514" i="3"/>
  <c r="T514" i="3" s="1"/>
  <c r="R515" i="3"/>
  <c r="T515" i="3" s="1"/>
  <c r="R516" i="3"/>
  <c r="T516" i="3" s="1"/>
  <c r="R517" i="3"/>
  <c r="T517" i="3" s="1"/>
  <c r="R518" i="3"/>
  <c r="T518" i="3" s="1"/>
  <c r="R519" i="3"/>
  <c r="T519" i="3" s="1"/>
  <c r="R520" i="3"/>
  <c r="T520" i="3" s="1"/>
  <c r="R521" i="3"/>
  <c r="T521" i="3" s="1"/>
  <c r="R522" i="3"/>
  <c r="T522" i="3" s="1"/>
  <c r="R523" i="3"/>
  <c r="T523" i="3" s="1"/>
  <c r="R524" i="3"/>
  <c r="T524" i="3" s="1"/>
  <c r="R525" i="3"/>
  <c r="T525" i="3" s="1"/>
  <c r="R526" i="3"/>
  <c r="T526" i="3" s="1"/>
  <c r="R527" i="3"/>
  <c r="T527" i="3" s="1"/>
  <c r="R528" i="3"/>
  <c r="T528" i="3" s="1"/>
  <c r="R529" i="3"/>
  <c r="T529" i="3" s="1"/>
  <c r="R530" i="3"/>
  <c r="T530" i="3" s="1"/>
  <c r="R531" i="3"/>
  <c r="T531" i="3" s="1"/>
  <c r="R532" i="3"/>
  <c r="T532" i="3" s="1"/>
  <c r="R533" i="3"/>
  <c r="T533" i="3" s="1"/>
  <c r="R534" i="3"/>
  <c r="T534" i="3" s="1"/>
  <c r="R535" i="3"/>
  <c r="T535" i="3" s="1"/>
  <c r="R536" i="3"/>
  <c r="T536" i="3" s="1"/>
  <c r="R537" i="3"/>
  <c r="T537" i="3" s="1"/>
  <c r="R538" i="3"/>
  <c r="T538" i="3" s="1"/>
  <c r="R539" i="3"/>
  <c r="T539" i="3" s="1"/>
  <c r="R540" i="3"/>
  <c r="T540" i="3" s="1"/>
  <c r="R541" i="3"/>
  <c r="T541" i="3" s="1"/>
  <c r="R542" i="3"/>
  <c r="T542" i="3" s="1"/>
  <c r="R543" i="3"/>
  <c r="T543" i="3" s="1"/>
  <c r="R544" i="3"/>
  <c r="T544" i="3" s="1"/>
  <c r="R545" i="3"/>
  <c r="T545" i="3" s="1"/>
  <c r="R546" i="3"/>
  <c r="T546" i="3" s="1"/>
  <c r="R547" i="3"/>
  <c r="T547" i="3" s="1"/>
  <c r="R548" i="3"/>
  <c r="T548" i="3" s="1"/>
  <c r="R549" i="3"/>
  <c r="T549" i="3" s="1"/>
  <c r="R550" i="3"/>
  <c r="T550" i="3" s="1"/>
  <c r="R551" i="3"/>
  <c r="T551" i="3" s="1"/>
  <c r="R552" i="3"/>
  <c r="T552" i="3" s="1"/>
  <c r="R553" i="3"/>
  <c r="T553" i="3" s="1"/>
  <c r="R554" i="3"/>
  <c r="T554" i="3" s="1"/>
  <c r="R555" i="3"/>
  <c r="T555" i="3" s="1"/>
  <c r="R556" i="3"/>
  <c r="T556" i="3" s="1"/>
  <c r="R557" i="3"/>
  <c r="T557" i="3" s="1"/>
  <c r="R558" i="3"/>
  <c r="T558" i="3" s="1"/>
  <c r="R559" i="3"/>
  <c r="T559" i="3" s="1"/>
  <c r="R560" i="3"/>
  <c r="T560" i="3" s="1"/>
  <c r="R561" i="3"/>
  <c r="T561" i="3" s="1"/>
  <c r="R562" i="3"/>
  <c r="T562" i="3" s="1"/>
  <c r="R563" i="3"/>
  <c r="T563" i="3" s="1"/>
  <c r="R564" i="3"/>
  <c r="T564" i="3" s="1"/>
  <c r="R565" i="3"/>
  <c r="T565" i="3" s="1"/>
  <c r="R566" i="3"/>
  <c r="T566" i="3" s="1"/>
  <c r="R567" i="3"/>
  <c r="T567" i="3" s="1"/>
  <c r="R568" i="3"/>
  <c r="T568" i="3" s="1"/>
  <c r="R569" i="3"/>
  <c r="T569" i="3" s="1"/>
  <c r="R570" i="3"/>
  <c r="T570" i="3" s="1"/>
  <c r="R571" i="3"/>
  <c r="T571" i="3" s="1"/>
  <c r="R572" i="3"/>
  <c r="T572" i="3" s="1"/>
  <c r="R573" i="3"/>
  <c r="T573" i="3" s="1"/>
  <c r="R574" i="3"/>
  <c r="T574" i="3" s="1"/>
  <c r="R575" i="3"/>
  <c r="T575" i="3" s="1"/>
  <c r="R576" i="3"/>
  <c r="T576" i="3" s="1"/>
  <c r="R577" i="3"/>
  <c r="T577" i="3" s="1"/>
  <c r="R578" i="3"/>
  <c r="T578" i="3" s="1"/>
  <c r="R579" i="3"/>
  <c r="T579" i="3" s="1"/>
  <c r="R580" i="3"/>
  <c r="T580" i="3" s="1"/>
  <c r="R581" i="3"/>
  <c r="T581" i="3" s="1"/>
  <c r="R582" i="3"/>
  <c r="T582" i="3" s="1"/>
  <c r="R583" i="3"/>
  <c r="T583" i="3" s="1"/>
  <c r="R584" i="3"/>
  <c r="T584" i="3" s="1"/>
  <c r="R585" i="3"/>
  <c r="T585" i="3" s="1"/>
  <c r="R586" i="3"/>
  <c r="T586" i="3" s="1"/>
  <c r="R587" i="3"/>
  <c r="T587" i="3" s="1"/>
  <c r="R588" i="3"/>
  <c r="T588" i="3" s="1"/>
  <c r="R589" i="3"/>
  <c r="T589" i="3" s="1"/>
  <c r="R590" i="3"/>
  <c r="T590" i="3" s="1"/>
  <c r="R591" i="3"/>
  <c r="T591" i="3" s="1"/>
  <c r="R592" i="3"/>
  <c r="T592" i="3" s="1"/>
  <c r="R593" i="3"/>
  <c r="T593" i="3" s="1"/>
  <c r="R594" i="3"/>
  <c r="T594" i="3" s="1"/>
  <c r="R595" i="3"/>
  <c r="T595" i="3" s="1"/>
  <c r="R596" i="3"/>
  <c r="T596" i="3" s="1"/>
  <c r="R597" i="3"/>
  <c r="T597" i="3" s="1"/>
  <c r="R598" i="3"/>
  <c r="T598" i="3" s="1"/>
  <c r="R599" i="3"/>
  <c r="T599" i="3" s="1"/>
  <c r="R600" i="3"/>
  <c r="T600" i="3" s="1"/>
  <c r="R601" i="3"/>
  <c r="T601" i="3" s="1"/>
  <c r="R602" i="3"/>
  <c r="T602" i="3" s="1"/>
  <c r="R603" i="3"/>
  <c r="T603" i="3" s="1"/>
  <c r="R604" i="3"/>
  <c r="T604" i="3" s="1"/>
  <c r="R605" i="3"/>
  <c r="T605" i="3" s="1"/>
  <c r="R606" i="3"/>
  <c r="T606" i="3" s="1"/>
  <c r="R607" i="3"/>
  <c r="T607" i="3" s="1"/>
  <c r="R608" i="3"/>
  <c r="T608" i="3" s="1"/>
  <c r="R609" i="3"/>
  <c r="T609" i="3" s="1"/>
  <c r="R610" i="3"/>
  <c r="T610" i="3" s="1"/>
  <c r="R611" i="3"/>
  <c r="T611" i="3" s="1"/>
  <c r="R612" i="3"/>
  <c r="T612" i="3" s="1"/>
  <c r="R613" i="3"/>
  <c r="T613" i="3" s="1"/>
  <c r="R614" i="3"/>
  <c r="T614" i="3" s="1"/>
  <c r="R615" i="3"/>
  <c r="T615" i="3" s="1"/>
  <c r="R616" i="3"/>
  <c r="T616" i="3" s="1"/>
  <c r="R617" i="3"/>
  <c r="T617" i="3" s="1"/>
  <c r="R618" i="3"/>
  <c r="T618" i="3" s="1"/>
  <c r="R619" i="3"/>
  <c r="T619" i="3" s="1"/>
  <c r="R620" i="3"/>
  <c r="T620" i="3" s="1"/>
  <c r="R621" i="3"/>
  <c r="T621" i="3" s="1"/>
  <c r="R622" i="3"/>
  <c r="T622" i="3" s="1"/>
  <c r="R623" i="3"/>
  <c r="T623" i="3" s="1"/>
  <c r="R624" i="3"/>
  <c r="T624" i="3" s="1"/>
  <c r="R625" i="3"/>
  <c r="T625" i="3" s="1"/>
  <c r="R626" i="3"/>
  <c r="T626" i="3" s="1"/>
  <c r="R627" i="3"/>
  <c r="T627" i="3" s="1"/>
  <c r="R628" i="3"/>
  <c r="T628" i="3" s="1"/>
  <c r="R629" i="3"/>
  <c r="T629" i="3" s="1"/>
  <c r="R630" i="3"/>
  <c r="T630" i="3" s="1"/>
  <c r="R631" i="3"/>
  <c r="T631" i="3" s="1"/>
  <c r="R632" i="3"/>
  <c r="T632" i="3" s="1"/>
  <c r="R633" i="3"/>
  <c r="T633" i="3" s="1"/>
  <c r="R634" i="3"/>
  <c r="T634" i="3" s="1"/>
  <c r="R635" i="3"/>
  <c r="T635" i="3" s="1"/>
  <c r="R636" i="3"/>
  <c r="T636" i="3" s="1"/>
  <c r="R637" i="3"/>
  <c r="T637" i="3" s="1"/>
  <c r="R638" i="3"/>
  <c r="T638" i="3" s="1"/>
  <c r="R639" i="3"/>
  <c r="T639" i="3" s="1"/>
  <c r="R640" i="3"/>
  <c r="T640" i="3" s="1"/>
  <c r="R641" i="3"/>
  <c r="T641" i="3" s="1"/>
  <c r="R642" i="3"/>
  <c r="T642" i="3" s="1"/>
  <c r="R643" i="3"/>
  <c r="T643" i="3" s="1"/>
  <c r="R644" i="3"/>
  <c r="T644" i="3" s="1"/>
  <c r="R645" i="3"/>
  <c r="T645" i="3" s="1"/>
  <c r="R646" i="3"/>
  <c r="T646" i="3" s="1"/>
  <c r="R647" i="3"/>
  <c r="T647" i="3" s="1"/>
  <c r="R648" i="3"/>
  <c r="T648" i="3" s="1"/>
  <c r="R649" i="3"/>
  <c r="T649" i="3" s="1"/>
  <c r="R650" i="3"/>
  <c r="T650" i="3" s="1"/>
  <c r="R651" i="3"/>
  <c r="T651" i="3" s="1"/>
  <c r="R652" i="3"/>
  <c r="T652" i="3" s="1"/>
  <c r="R653" i="3"/>
  <c r="T653" i="3" s="1"/>
  <c r="R654" i="3"/>
  <c r="T654" i="3" s="1"/>
  <c r="R655" i="3"/>
  <c r="T655" i="3" s="1"/>
  <c r="R656" i="3"/>
  <c r="T656" i="3" s="1"/>
  <c r="R657" i="3"/>
  <c r="T657" i="3" s="1"/>
  <c r="R658" i="3"/>
  <c r="T658" i="3" s="1"/>
  <c r="R659" i="3"/>
  <c r="T659" i="3" s="1"/>
  <c r="R660" i="3"/>
  <c r="T660" i="3" s="1"/>
  <c r="R661" i="3"/>
  <c r="T661" i="3" s="1"/>
  <c r="R662" i="3"/>
  <c r="T662" i="3" s="1"/>
  <c r="R663" i="3"/>
  <c r="T663" i="3" s="1"/>
  <c r="R664" i="3"/>
  <c r="T664" i="3" s="1"/>
  <c r="R665" i="3"/>
  <c r="T665" i="3" s="1"/>
  <c r="R666" i="3"/>
  <c r="T666" i="3" s="1"/>
  <c r="R667" i="3"/>
  <c r="T667" i="3" s="1"/>
  <c r="R668" i="3"/>
  <c r="T668" i="3" s="1"/>
  <c r="R669" i="3"/>
  <c r="T669" i="3" s="1"/>
  <c r="R670" i="3"/>
  <c r="T670" i="3" s="1"/>
  <c r="R671" i="3"/>
  <c r="T671" i="3" s="1"/>
  <c r="R672" i="3"/>
  <c r="T672" i="3" s="1"/>
  <c r="R673" i="3"/>
  <c r="T673" i="3" s="1"/>
  <c r="R674" i="3"/>
  <c r="T674" i="3" s="1"/>
  <c r="R675" i="3"/>
  <c r="T675" i="3" s="1"/>
  <c r="R676" i="3"/>
  <c r="T676" i="3" s="1"/>
  <c r="R677" i="3"/>
  <c r="T677" i="3" s="1"/>
  <c r="R678" i="3"/>
  <c r="T678" i="3" s="1"/>
  <c r="R679" i="3"/>
  <c r="T679" i="3" s="1"/>
  <c r="R680" i="3"/>
  <c r="T680" i="3" s="1"/>
  <c r="R681" i="3"/>
  <c r="T681" i="3" s="1"/>
  <c r="R682" i="3"/>
  <c r="T682" i="3" s="1"/>
  <c r="R683" i="3"/>
  <c r="T683" i="3" s="1"/>
  <c r="R684" i="3"/>
  <c r="T684" i="3" s="1"/>
  <c r="R685" i="3"/>
  <c r="T685" i="3" s="1"/>
  <c r="R686" i="3"/>
  <c r="T686" i="3" s="1"/>
  <c r="R687" i="3"/>
  <c r="T687" i="3" s="1"/>
  <c r="R688" i="3"/>
  <c r="T688" i="3" s="1"/>
  <c r="R689" i="3"/>
  <c r="T689" i="3" s="1"/>
  <c r="R690" i="3"/>
  <c r="T690" i="3" s="1"/>
  <c r="R691" i="3"/>
  <c r="T691" i="3" s="1"/>
  <c r="R692" i="3"/>
  <c r="T692" i="3" s="1"/>
  <c r="R693" i="3"/>
  <c r="T693" i="3" s="1"/>
  <c r="R694" i="3"/>
  <c r="T694" i="3" s="1"/>
  <c r="R695" i="3"/>
  <c r="T695" i="3" s="1"/>
  <c r="R696" i="3"/>
  <c r="T696" i="3" s="1"/>
  <c r="R697" i="3"/>
  <c r="T697" i="3" s="1"/>
  <c r="R698" i="3"/>
  <c r="T698" i="3" s="1"/>
  <c r="R699" i="3"/>
  <c r="T699" i="3" s="1"/>
  <c r="R700" i="3"/>
  <c r="T700" i="3" s="1"/>
  <c r="R701" i="3"/>
  <c r="T701" i="3" s="1"/>
  <c r="R702" i="3"/>
  <c r="T702" i="3" s="1"/>
  <c r="R703" i="3"/>
  <c r="T703" i="3" s="1"/>
  <c r="R704" i="3"/>
  <c r="T704" i="3" s="1"/>
  <c r="R705" i="3"/>
  <c r="T705" i="3" s="1"/>
  <c r="R706" i="3"/>
  <c r="T706" i="3" s="1"/>
  <c r="R707" i="3"/>
  <c r="T707" i="3" s="1"/>
  <c r="R708" i="3"/>
  <c r="T708" i="3" s="1"/>
  <c r="R709" i="3"/>
  <c r="T709" i="3" s="1"/>
  <c r="R710" i="3"/>
  <c r="T710" i="3" s="1"/>
  <c r="R711" i="3"/>
  <c r="T711" i="3" s="1"/>
  <c r="R712" i="3"/>
  <c r="T712" i="3" s="1"/>
  <c r="R713" i="3"/>
  <c r="T713" i="3" s="1"/>
  <c r="R714" i="3"/>
  <c r="T714" i="3" s="1"/>
  <c r="R715" i="3"/>
  <c r="T715" i="3" s="1"/>
  <c r="R716" i="3"/>
  <c r="T716" i="3" s="1"/>
  <c r="R717" i="3"/>
  <c r="T717" i="3" s="1"/>
  <c r="R718" i="3"/>
  <c r="T718" i="3" s="1"/>
  <c r="R719" i="3"/>
  <c r="T719" i="3" s="1"/>
  <c r="R720" i="3"/>
  <c r="T720" i="3" s="1"/>
  <c r="R721" i="3"/>
  <c r="T721" i="3" s="1"/>
  <c r="R722" i="3"/>
  <c r="T722" i="3" s="1"/>
  <c r="R723" i="3"/>
  <c r="T723" i="3" s="1"/>
  <c r="R724" i="3"/>
  <c r="T724" i="3" s="1"/>
  <c r="R725" i="3"/>
  <c r="T725" i="3" s="1"/>
  <c r="R726" i="3"/>
  <c r="T726" i="3" s="1"/>
  <c r="R727" i="3"/>
  <c r="T727" i="3" s="1"/>
  <c r="R728" i="3"/>
  <c r="T728" i="3" s="1"/>
  <c r="R729" i="3"/>
  <c r="T729" i="3" s="1"/>
  <c r="R730" i="3"/>
  <c r="T730" i="3" s="1"/>
  <c r="R731" i="3"/>
  <c r="T731" i="3" s="1"/>
  <c r="R732" i="3"/>
  <c r="T732" i="3" s="1"/>
  <c r="R733" i="3"/>
  <c r="T733" i="3" s="1"/>
  <c r="R734" i="3"/>
  <c r="T734" i="3" s="1"/>
  <c r="R735" i="3"/>
  <c r="T735" i="3" s="1"/>
  <c r="R736" i="3"/>
  <c r="T736" i="3" s="1"/>
  <c r="R737" i="3"/>
  <c r="T737" i="3" s="1"/>
  <c r="R738" i="3"/>
  <c r="T738" i="3" s="1"/>
  <c r="R739" i="3"/>
  <c r="T739" i="3" s="1"/>
  <c r="R740" i="3"/>
  <c r="T740" i="3" s="1"/>
  <c r="R741" i="3"/>
  <c r="T741" i="3" s="1"/>
  <c r="R742" i="3"/>
  <c r="T742" i="3" s="1"/>
  <c r="R743" i="3"/>
  <c r="T743" i="3" s="1"/>
  <c r="R744" i="3"/>
  <c r="T744" i="3" s="1"/>
  <c r="R745" i="3"/>
  <c r="T745" i="3" s="1"/>
  <c r="R746" i="3"/>
  <c r="T746" i="3" s="1"/>
  <c r="R747" i="3"/>
  <c r="T747" i="3" s="1"/>
  <c r="R748" i="3"/>
  <c r="T748" i="3" s="1"/>
  <c r="R749" i="3"/>
  <c r="T749" i="3" s="1"/>
  <c r="R750" i="3"/>
  <c r="T750" i="3" s="1"/>
  <c r="R751" i="3"/>
  <c r="T751" i="3" s="1"/>
  <c r="R752" i="3"/>
  <c r="T752" i="3" s="1"/>
  <c r="R753" i="3"/>
  <c r="T753" i="3" s="1"/>
  <c r="R754" i="3"/>
  <c r="T754" i="3" s="1"/>
  <c r="R755" i="3"/>
  <c r="T755" i="3" s="1"/>
  <c r="R756" i="3"/>
  <c r="T756" i="3" s="1"/>
  <c r="R757" i="3"/>
  <c r="T757" i="3" s="1"/>
  <c r="R758" i="3"/>
  <c r="T758" i="3" s="1"/>
  <c r="R759" i="3"/>
  <c r="T759" i="3" s="1"/>
  <c r="R760" i="3"/>
  <c r="T760" i="3" s="1"/>
  <c r="R761" i="3"/>
  <c r="T761" i="3" s="1"/>
  <c r="R762" i="3"/>
  <c r="T762" i="3" s="1"/>
  <c r="R763" i="3"/>
  <c r="T763" i="3" s="1"/>
  <c r="R764" i="3"/>
  <c r="T764" i="3" s="1"/>
  <c r="R765" i="3"/>
  <c r="T765" i="3" s="1"/>
  <c r="R766" i="3"/>
  <c r="T766" i="3" s="1"/>
  <c r="R767" i="3"/>
  <c r="T767" i="3" s="1"/>
  <c r="R768" i="3"/>
  <c r="T768" i="3" s="1"/>
  <c r="R769" i="3"/>
  <c r="T769" i="3" s="1"/>
  <c r="R770" i="3"/>
  <c r="T770" i="3" s="1"/>
  <c r="R771" i="3"/>
  <c r="T771" i="3" s="1"/>
  <c r="R772" i="3"/>
  <c r="T772" i="3" s="1"/>
  <c r="R773" i="3"/>
  <c r="T773" i="3" s="1"/>
  <c r="R774" i="3"/>
  <c r="T774" i="3" s="1"/>
  <c r="R775" i="3"/>
  <c r="T775" i="3" s="1"/>
  <c r="R776" i="3"/>
  <c r="T776" i="3" s="1"/>
  <c r="R777" i="3"/>
  <c r="T777" i="3" s="1"/>
  <c r="R778" i="3"/>
  <c r="T778" i="3" s="1"/>
  <c r="R779" i="3"/>
  <c r="T779" i="3" s="1"/>
  <c r="R780" i="3"/>
  <c r="T780" i="3" s="1"/>
  <c r="R781" i="3"/>
  <c r="T781" i="3" s="1"/>
  <c r="R782" i="3"/>
  <c r="T782" i="3" s="1"/>
  <c r="R783" i="3"/>
  <c r="T783" i="3" s="1"/>
  <c r="R784" i="3"/>
  <c r="T784" i="3" s="1"/>
  <c r="R785" i="3"/>
  <c r="T785" i="3" s="1"/>
  <c r="R786" i="3"/>
  <c r="T786" i="3" s="1"/>
  <c r="R787" i="3"/>
  <c r="T787" i="3" s="1"/>
  <c r="R788" i="3"/>
  <c r="T788" i="3" s="1"/>
  <c r="R789" i="3"/>
  <c r="T789" i="3" s="1"/>
  <c r="R790" i="3"/>
  <c r="T790" i="3" s="1"/>
  <c r="R791" i="3"/>
  <c r="T791" i="3" s="1"/>
  <c r="R792" i="3"/>
  <c r="T792" i="3" s="1"/>
  <c r="R793" i="3"/>
  <c r="T793" i="3" s="1"/>
  <c r="R794" i="3"/>
  <c r="T794" i="3" s="1"/>
  <c r="R795" i="3"/>
  <c r="T795" i="3" s="1"/>
  <c r="R796" i="3"/>
  <c r="T796" i="3" s="1"/>
  <c r="R797" i="3"/>
  <c r="T797" i="3" s="1"/>
  <c r="R798" i="3"/>
  <c r="T798" i="3" s="1"/>
  <c r="R799" i="3"/>
  <c r="T799" i="3" s="1"/>
  <c r="R800" i="3"/>
  <c r="T800" i="3" s="1"/>
  <c r="R801" i="3"/>
  <c r="T801" i="3" s="1"/>
  <c r="R802" i="3"/>
  <c r="T802" i="3" s="1"/>
  <c r="R803" i="3"/>
  <c r="T803" i="3" s="1"/>
  <c r="R804" i="3"/>
  <c r="T804" i="3" s="1"/>
  <c r="R805" i="3"/>
  <c r="T805" i="3" s="1"/>
  <c r="R806" i="3"/>
  <c r="T806" i="3" s="1"/>
  <c r="R807" i="3"/>
  <c r="T807" i="3" s="1"/>
  <c r="R808" i="3"/>
  <c r="T808" i="3" s="1"/>
  <c r="R809" i="3"/>
  <c r="T809" i="3" s="1"/>
  <c r="R810" i="3"/>
  <c r="T810" i="3" s="1"/>
  <c r="R811" i="3"/>
  <c r="T811" i="3" s="1"/>
  <c r="R812" i="3"/>
  <c r="T812" i="3" s="1"/>
  <c r="R813" i="3"/>
  <c r="T813" i="3" s="1"/>
  <c r="R814" i="3"/>
  <c r="T814" i="3" s="1"/>
  <c r="R815" i="3"/>
  <c r="T815" i="3" s="1"/>
  <c r="R816" i="3"/>
  <c r="T816" i="3" s="1"/>
  <c r="R817" i="3"/>
  <c r="T817" i="3" s="1"/>
  <c r="R818" i="3"/>
  <c r="T818" i="3" s="1"/>
  <c r="R819" i="3"/>
  <c r="T819" i="3" s="1"/>
  <c r="R820" i="3"/>
  <c r="T820" i="3" s="1"/>
  <c r="R821" i="3"/>
  <c r="T821" i="3" s="1"/>
  <c r="R822" i="3"/>
  <c r="T822" i="3" s="1"/>
  <c r="R823" i="3"/>
  <c r="T823" i="3" s="1"/>
  <c r="R824" i="3"/>
  <c r="T824" i="3" s="1"/>
  <c r="R825" i="3"/>
  <c r="T825" i="3" s="1"/>
  <c r="R826" i="3"/>
  <c r="T826" i="3" s="1"/>
  <c r="R827" i="3"/>
  <c r="T827" i="3" s="1"/>
  <c r="R828" i="3"/>
  <c r="T828" i="3" s="1"/>
  <c r="R829" i="3"/>
  <c r="T829" i="3" s="1"/>
  <c r="R830" i="3"/>
  <c r="T830" i="3" s="1"/>
  <c r="R831" i="3"/>
  <c r="T831" i="3" s="1"/>
  <c r="R832" i="3"/>
  <c r="T832" i="3" s="1"/>
  <c r="R833" i="3"/>
  <c r="T833" i="3" s="1"/>
  <c r="R834" i="3"/>
  <c r="T834" i="3" s="1"/>
  <c r="R835" i="3"/>
  <c r="T835" i="3" s="1"/>
  <c r="R836" i="3"/>
  <c r="T836" i="3" s="1"/>
  <c r="R837" i="3"/>
  <c r="T837" i="3" s="1"/>
  <c r="R838" i="3"/>
  <c r="T838" i="3" s="1"/>
  <c r="R839" i="3"/>
  <c r="R840" i="3"/>
  <c r="T840" i="3" s="1"/>
  <c r="R841" i="3"/>
  <c r="T841" i="3" s="1"/>
  <c r="R842" i="3"/>
  <c r="T842" i="3" s="1"/>
  <c r="R843" i="3"/>
  <c r="T843" i="3" s="1"/>
  <c r="R844" i="3"/>
  <c r="T844" i="3" s="1"/>
  <c r="R845" i="3"/>
  <c r="T845" i="3" s="1"/>
  <c r="R846" i="3"/>
  <c r="T846" i="3" s="1"/>
  <c r="R847" i="3"/>
  <c r="T847" i="3" s="1"/>
  <c r="R848" i="3"/>
  <c r="T848" i="3" s="1"/>
  <c r="R849" i="3"/>
  <c r="T849" i="3" s="1"/>
  <c r="R850" i="3"/>
  <c r="T850" i="3" s="1"/>
  <c r="R851" i="3"/>
  <c r="T851" i="3" s="1"/>
  <c r="R852" i="3"/>
  <c r="T852" i="3" s="1"/>
  <c r="R853" i="3"/>
  <c r="T853" i="3" s="1"/>
  <c r="R854" i="3"/>
  <c r="T854" i="3" s="1"/>
  <c r="R855" i="3"/>
  <c r="T855" i="3" s="1"/>
  <c r="R856" i="3"/>
  <c r="T856" i="3" s="1"/>
  <c r="R857" i="3"/>
  <c r="T857" i="3" s="1"/>
  <c r="R858" i="3"/>
  <c r="T858" i="3" s="1"/>
  <c r="R859" i="3"/>
  <c r="T859" i="3" s="1"/>
  <c r="R860" i="3"/>
  <c r="T860" i="3" s="1"/>
  <c r="R861" i="3"/>
  <c r="T861" i="3" s="1"/>
  <c r="R862" i="3"/>
  <c r="T862" i="3" s="1"/>
  <c r="R863" i="3"/>
  <c r="T863" i="3" s="1"/>
  <c r="R864" i="3"/>
  <c r="T864" i="3" s="1"/>
  <c r="R865" i="3"/>
  <c r="T865" i="3" s="1"/>
  <c r="R866" i="3"/>
  <c r="T866" i="3" s="1"/>
  <c r="R867" i="3"/>
  <c r="T867" i="3" s="1"/>
  <c r="R868" i="3"/>
  <c r="T868" i="3" s="1"/>
  <c r="R869" i="3"/>
  <c r="T869" i="3" s="1"/>
  <c r="R870" i="3"/>
  <c r="T870" i="3" s="1"/>
  <c r="R871" i="3"/>
  <c r="T871" i="3" s="1"/>
  <c r="R872" i="3"/>
  <c r="T872" i="3" s="1"/>
  <c r="R873" i="3"/>
  <c r="T873" i="3" s="1"/>
  <c r="R874" i="3"/>
  <c r="T874" i="3" s="1"/>
  <c r="R875" i="3"/>
  <c r="T875" i="3" s="1"/>
  <c r="R876" i="3"/>
  <c r="T876" i="3" s="1"/>
  <c r="R877" i="3"/>
  <c r="T877" i="3" s="1"/>
  <c r="R878" i="3"/>
  <c r="T878" i="3" s="1"/>
  <c r="R879" i="3"/>
  <c r="T879" i="3" s="1"/>
  <c r="R880" i="3"/>
  <c r="T880" i="3" s="1"/>
  <c r="R881" i="3"/>
  <c r="T881" i="3" s="1"/>
  <c r="R882" i="3"/>
  <c r="T882" i="3" s="1"/>
  <c r="R883" i="3"/>
  <c r="T883" i="3" s="1"/>
  <c r="R884" i="3"/>
  <c r="T884" i="3" s="1"/>
  <c r="R885" i="3"/>
  <c r="T885" i="3" s="1"/>
  <c r="R886" i="3"/>
  <c r="T886" i="3" s="1"/>
  <c r="R887" i="3"/>
  <c r="T887" i="3" s="1"/>
  <c r="R888" i="3"/>
  <c r="T888" i="3" s="1"/>
  <c r="R889" i="3"/>
  <c r="T889" i="3" s="1"/>
  <c r="R890" i="3"/>
  <c r="T890" i="3" s="1"/>
  <c r="R891" i="3"/>
  <c r="T891" i="3" s="1"/>
  <c r="R892" i="3"/>
  <c r="T892" i="3" s="1"/>
  <c r="R893" i="3"/>
  <c r="R894" i="3"/>
  <c r="T894" i="3" s="1"/>
  <c r="R895" i="3"/>
  <c r="T895" i="3" s="1"/>
  <c r="R896" i="3"/>
  <c r="T896" i="3" s="1"/>
  <c r="R897" i="3"/>
  <c r="T897" i="3" s="1"/>
  <c r="R898" i="3"/>
  <c r="T898" i="3" s="1"/>
  <c r="R899" i="3"/>
  <c r="T899" i="3" s="1"/>
  <c r="R900" i="3"/>
  <c r="T900" i="3" s="1"/>
  <c r="R901" i="3"/>
  <c r="T901" i="3" s="1"/>
  <c r="R902" i="3"/>
  <c r="T902" i="3" s="1"/>
  <c r="R903" i="3"/>
  <c r="T903" i="3" s="1"/>
  <c r="R904" i="3"/>
  <c r="T904" i="3" s="1"/>
  <c r="R905" i="3"/>
  <c r="T905" i="3" s="1"/>
  <c r="R906" i="3"/>
  <c r="T906" i="3" s="1"/>
  <c r="R907" i="3"/>
  <c r="T907" i="3" s="1"/>
  <c r="R908" i="3"/>
  <c r="T908" i="3" s="1"/>
  <c r="R909" i="3"/>
  <c r="T909" i="3" s="1"/>
  <c r="R910" i="3"/>
  <c r="T910" i="3" s="1"/>
  <c r="R911" i="3"/>
  <c r="T911" i="3" s="1"/>
  <c r="R912" i="3"/>
  <c r="T912" i="3" s="1"/>
  <c r="R913" i="3"/>
  <c r="T913" i="3" s="1"/>
  <c r="R914" i="3"/>
  <c r="T914" i="3" s="1"/>
  <c r="R915" i="3"/>
  <c r="T915" i="3" s="1"/>
  <c r="R916" i="3"/>
  <c r="T916" i="3" s="1"/>
  <c r="R917" i="3"/>
  <c r="T917" i="3" s="1"/>
  <c r="R918" i="3"/>
  <c r="T918" i="3" s="1"/>
  <c r="R919" i="3"/>
  <c r="T919" i="3" s="1"/>
  <c r="R920" i="3"/>
  <c r="T920" i="3" s="1"/>
  <c r="R921" i="3"/>
  <c r="T921" i="3" s="1"/>
  <c r="R922" i="3"/>
  <c r="T922" i="3" s="1"/>
  <c r="R923" i="3"/>
  <c r="T923" i="3" s="1"/>
  <c r="R924" i="3"/>
  <c r="T924" i="3" s="1"/>
  <c r="R925" i="3"/>
  <c r="T925" i="3" s="1"/>
  <c r="R926" i="3"/>
  <c r="T926" i="3" s="1"/>
  <c r="R927" i="3"/>
  <c r="T927" i="3" s="1"/>
  <c r="R928" i="3"/>
  <c r="T928" i="3" s="1"/>
  <c r="R929" i="3"/>
  <c r="T929" i="3" s="1"/>
  <c r="R930" i="3"/>
  <c r="T930" i="3" s="1"/>
  <c r="R931" i="3"/>
  <c r="T931" i="3" s="1"/>
  <c r="R932" i="3"/>
  <c r="T932" i="3" s="1"/>
  <c r="R933" i="3"/>
  <c r="T933" i="3" s="1"/>
  <c r="R934" i="3"/>
  <c r="T934" i="3" s="1"/>
  <c r="R935" i="3"/>
  <c r="T935" i="3" s="1"/>
  <c r="R936" i="3"/>
  <c r="T936" i="3" s="1"/>
  <c r="R937" i="3"/>
  <c r="T937" i="3" s="1"/>
  <c r="R938" i="3"/>
  <c r="T938" i="3" s="1"/>
  <c r="R939" i="3"/>
  <c r="T939" i="3" s="1"/>
  <c r="R940" i="3"/>
  <c r="T940" i="3" s="1"/>
  <c r="R941" i="3"/>
  <c r="T941" i="3" s="1"/>
  <c r="R942" i="3"/>
  <c r="T942" i="3" s="1"/>
  <c r="R943" i="3"/>
  <c r="T943" i="3" s="1"/>
  <c r="R944" i="3"/>
  <c r="T944" i="3" s="1"/>
  <c r="R945" i="3"/>
  <c r="T945" i="3" s="1"/>
  <c r="R946" i="3"/>
  <c r="T946" i="3" s="1"/>
  <c r="R947" i="3"/>
  <c r="T947" i="3" s="1"/>
  <c r="R948" i="3"/>
  <c r="T948" i="3" s="1"/>
  <c r="R949" i="3"/>
  <c r="T949" i="3" s="1"/>
  <c r="R950" i="3"/>
  <c r="T950" i="3" s="1"/>
  <c r="R951" i="3"/>
  <c r="T951" i="3" s="1"/>
  <c r="R952" i="3"/>
  <c r="T952" i="3" s="1"/>
  <c r="R953" i="3"/>
  <c r="T953" i="3" s="1"/>
  <c r="R954" i="3"/>
  <c r="T954" i="3" s="1"/>
  <c r="R955" i="3"/>
  <c r="T955" i="3" s="1"/>
  <c r="R956" i="3"/>
  <c r="T956" i="3" s="1"/>
  <c r="R957" i="3"/>
  <c r="T957" i="3" s="1"/>
  <c r="R958" i="3"/>
  <c r="T958" i="3" s="1"/>
  <c r="R959" i="3"/>
  <c r="T959" i="3" s="1"/>
  <c r="R960" i="3"/>
  <c r="T960" i="3" s="1"/>
  <c r="R961" i="3"/>
  <c r="T961" i="3" s="1"/>
  <c r="R962" i="3"/>
  <c r="T962" i="3" s="1"/>
  <c r="R963" i="3"/>
  <c r="T963" i="3" s="1"/>
  <c r="R964" i="3"/>
  <c r="T964" i="3" s="1"/>
  <c r="R965" i="3"/>
  <c r="T965" i="3" s="1"/>
  <c r="R966" i="3"/>
  <c r="T966" i="3" s="1"/>
  <c r="R967" i="3"/>
  <c r="T967" i="3" s="1"/>
  <c r="R968" i="3"/>
  <c r="T968" i="3" s="1"/>
  <c r="R969" i="3"/>
  <c r="T969" i="3" s="1"/>
  <c r="R970" i="3"/>
  <c r="T970" i="3" s="1"/>
  <c r="R971" i="3"/>
  <c r="T971" i="3" s="1"/>
  <c r="R972" i="3"/>
  <c r="T972" i="3" s="1"/>
  <c r="R973" i="3"/>
  <c r="T973" i="3" s="1"/>
  <c r="R974" i="3"/>
  <c r="T974" i="3" s="1"/>
  <c r="R975" i="3"/>
  <c r="T975" i="3" s="1"/>
  <c r="R976" i="3"/>
  <c r="T976" i="3" s="1"/>
  <c r="R977" i="3"/>
  <c r="T977" i="3" s="1"/>
  <c r="R978" i="3"/>
  <c r="T978" i="3" s="1"/>
  <c r="R979" i="3"/>
  <c r="T979" i="3" s="1"/>
  <c r="R980" i="3"/>
  <c r="T980" i="3" s="1"/>
  <c r="R981" i="3"/>
  <c r="T981" i="3" s="1"/>
  <c r="R982" i="3"/>
  <c r="T982" i="3" s="1"/>
  <c r="R983" i="3"/>
  <c r="T983" i="3" s="1"/>
  <c r="R984" i="3"/>
  <c r="T984" i="3" s="1"/>
  <c r="R985" i="3"/>
  <c r="T985" i="3" s="1"/>
  <c r="R986" i="3"/>
  <c r="T986" i="3" s="1"/>
  <c r="R987" i="3"/>
  <c r="T987" i="3" s="1"/>
  <c r="R988" i="3"/>
  <c r="T988" i="3" s="1"/>
  <c r="R989" i="3"/>
  <c r="T989" i="3" s="1"/>
  <c r="R990" i="3"/>
  <c r="T990" i="3" s="1"/>
  <c r="R991" i="3"/>
  <c r="T991" i="3" s="1"/>
  <c r="R992" i="3"/>
  <c r="T992" i="3" s="1"/>
  <c r="R993" i="3"/>
  <c r="T993" i="3" s="1"/>
  <c r="R994" i="3"/>
  <c r="T994" i="3" s="1"/>
  <c r="R995" i="3"/>
  <c r="T995" i="3" s="1"/>
  <c r="R996" i="3"/>
  <c r="T996" i="3" s="1"/>
  <c r="R997" i="3"/>
  <c r="T997" i="3" s="1"/>
  <c r="R998" i="3"/>
  <c r="T998" i="3" s="1"/>
  <c r="R999" i="3"/>
  <c r="T999" i="3" s="1"/>
  <c r="R1000" i="3"/>
  <c r="T1000" i="3" s="1"/>
  <c r="R1001" i="3"/>
  <c r="T1001" i="3" s="1"/>
  <c r="R1002" i="3"/>
  <c r="T1002" i="3" s="1"/>
  <c r="R1003" i="3"/>
  <c r="T1003" i="3" s="1"/>
  <c r="R1004" i="3"/>
  <c r="T1004" i="3" s="1"/>
  <c r="R1005" i="3"/>
  <c r="T1005" i="3" s="1"/>
  <c r="R1006" i="3"/>
  <c r="T1006" i="3" s="1"/>
  <c r="R1007" i="3"/>
  <c r="T1007" i="3" s="1"/>
  <c r="R1008" i="3"/>
  <c r="T1008" i="3" s="1"/>
  <c r="R1009" i="3"/>
  <c r="T1009" i="3" s="1"/>
  <c r="R1010" i="3"/>
  <c r="T1010" i="3" s="1"/>
  <c r="R1011" i="3"/>
  <c r="T1011" i="3" s="1"/>
  <c r="R1012" i="3"/>
  <c r="T1012" i="3" s="1"/>
  <c r="R1013" i="3"/>
  <c r="T1013" i="3" s="1"/>
  <c r="R1014" i="3"/>
  <c r="T1014" i="3" s="1"/>
  <c r="R1015" i="3"/>
  <c r="T1015" i="3" s="1"/>
  <c r="R1016" i="3"/>
  <c r="T1016" i="3" s="1"/>
  <c r="R1017" i="3"/>
  <c r="T1017" i="3" s="1"/>
  <c r="R1018" i="3"/>
  <c r="T1018" i="3" s="1"/>
  <c r="R1019" i="3"/>
  <c r="T1019" i="3" s="1"/>
  <c r="R1020" i="3"/>
  <c r="T1020" i="3" s="1"/>
  <c r="R1021" i="3"/>
  <c r="T1021" i="3" s="1"/>
  <c r="R1022" i="3"/>
  <c r="T1022" i="3" s="1"/>
  <c r="R1023" i="3"/>
  <c r="T1023" i="3" s="1"/>
  <c r="R1024" i="3"/>
  <c r="T1024" i="3" s="1"/>
  <c r="R1025" i="3"/>
  <c r="T1025" i="3" s="1"/>
  <c r="R1026" i="3"/>
  <c r="T1026" i="3" s="1"/>
  <c r="R1027" i="3"/>
  <c r="T1027" i="3" s="1"/>
  <c r="R1028" i="3"/>
  <c r="T1028" i="3" s="1"/>
  <c r="R1029" i="3"/>
  <c r="T1029" i="3" s="1"/>
  <c r="R1030" i="3"/>
  <c r="T1030" i="3" s="1"/>
  <c r="R1031" i="3"/>
  <c r="T1031" i="3" s="1"/>
  <c r="R1032" i="3"/>
  <c r="T1032" i="3" s="1"/>
  <c r="R1033" i="3"/>
  <c r="T1033" i="3" s="1"/>
  <c r="R1034" i="3"/>
  <c r="T1034" i="3" s="1"/>
  <c r="R1035" i="3"/>
  <c r="T1035" i="3" s="1"/>
  <c r="R1036" i="3"/>
  <c r="T1036" i="3" s="1"/>
  <c r="R1037" i="3"/>
  <c r="T1037" i="3" s="1"/>
  <c r="R1038" i="3"/>
  <c r="T1038" i="3" s="1"/>
  <c r="R1039" i="3"/>
  <c r="T1039" i="3" s="1"/>
  <c r="R1040" i="3"/>
  <c r="T1040" i="3" s="1"/>
  <c r="R1041" i="3"/>
  <c r="T1041" i="3" s="1"/>
  <c r="R1042" i="3"/>
  <c r="T1042" i="3" s="1"/>
  <c r="R1043" i="3"/>
  <c r="T1043" i="3" s="1"/>
  <c r="R1044" i="3"/>
  <c r="T1044" i="3" s="1"/>
  <c r="R1045" i="3"/>
  <c r="T1045" i="3" s="1"/>
  <c r="R1046" i="3"/>
  <c r="T1046" i="3" s="1"/>
  <c r="R1047" i="3"/>
  <c r="T1047" i="3" s="1"/>
  <c r="R1048" i="3"/>
  <c r="T1048" i="3" s="1"/>
  <c r="R1049" i="3"/>
  <c r="T1049" i="3" s="1"/>
  <c r="R1050" i="3"/>
  <c r="T1050" i="3" s="1"/>
  <c r="R1051" i="3"/>
  <c r="T1051" i="3" s="1"/>
  <c r="R1052" i="3"/>
  <c r="T1052" i="3" s="1"/>
  <c r="R1053" i="3"/>
  <c r="T1053" i="3" s="1"/>
  <c r="R1054" i="3"/>
  <c r="T1054" i="3" s="1"/>
  <c r="R1055" i="3"/>
  <c r="T1055" i="3" s="1"/>
  <c r="R1056" i="3"/>
  <c r="T1056" i="3" s="1"/>
  <c r="R1057" i="3"/>
  <c r="T1057" i="3" s="1"/>
  <c r="R1058" i="3"/>
  <c r="T1058" i="3" s="1"/>
  <c r="R1059" i="3"/>
  <c r="T1059" i="3" s="1"/>
  <c r="R1060" i="3"/>
  <c r="T1060" i="3" s="1"/>
  <c r="R1061" i="3"/>
  <c r="T1061" i="3" s="1"/>
  <c r="R1062" i="3"/>
  <c r="T1062" i="3" s="1"/>
  <c r="R1063" i="3"/>
  <c r="T1063" i="3" s="1"/>
  <c r="R1064" i="3"/>
  <c r="T1064" i="3" s="1"/>
  <c r="R1065" i="3"/>
  <c r="T1065" i="3" s="1"/>
  <c r="R1066" i="3"/>
  <c r="T1066" i="3" s="1"/>
  <c r="R1067" i="3"/>
  <c r="T1067" i="3" s="1"/>
  <c r="R1068" i="3"/>
  <c r="T1068" i="3" s="1"/>
  <c r="R1069" i="3"/>
  <c r="T1069" i="3" s="1"/>
  <c r="R1070" i="3"/>
  <c r="T1070" i="3" s="1"/>
  <c r="R1071" i="3"/>
  <c r="T1071" i="3" s="1"/>
  <c r="R1072" i="3"/>
  <c r="T1072" i="3" s="1"/>
  <c r="R1073" i="3"/>
  <c r="T1073" i="3" s="1"/>
  <c r="R1074" i="3"/>
  <c r="T1074" i="3" s="1"/>
  <c r="R1075" i="3"/>
  <c r="T1075" i="3" s="1"/>
  <c r="R1076" i="3"/>
  <c r="T1076" i="3" s="1"/>
  <c r="R1077" i="3"/>
  <c r="T1077" i="3" s="1"/>
  <c r="R1078" i="3"/>
  <c r="T1078" i="3" s="1"/>
  <c r="R1079" i="3"/>
  <c r="T1079" i="3" s="1"/>
  <c r="R1080" i="3"/>
  <c r="T1080" i="3" s="1"/>
  <c r="R1081" i="3"/>
  <c r="T1081" i="3" s="1"/>
  <c r="R1082" i="3"/>
  <c r="T1082" i="3" s="1"/>
  <c r="R1083" i="3"/>
  <c r="T1083" i="3" s="1"/>
  <c r="R1084" i="3"/>
  <c r="T1084" i="3" s="1"/>
  <c r="R1085" i="3"/>
  <c r="T1085" i="3" s="1"/>
  <c r="R1086" i="3"/>
  <c r="T1086" i="3" s="1"/>
  <c r="R1087" i="3"/>
  <c r="T1087" i="3" s="1"/>
  <c r="R1088" i="3"/>
  <c r="T1088" i="3" s="1"/>
  <c r="R1089" i="3"/>
  <c r="T1089" i="3" s="1"/>
  <c r="R1090" i="3"/>
  <c r="T1090" i="3" s="1"/>
  <c r="R1091" i="3"/>
  <c r="T1091" i="3" s="1"/>
  <c r="R1092" i="3"/>
  <c r="T1092" i="3" s="1"/>
  <c r="R1093" i="3"/>
  <c r="T1093" i="3" s="1"/>
  <c r="R1094" i="3"/>
  <c r="T1094" i="3" s="1"/>
  <c r="R1095" i="3"/>
  <c r="T1095" i="3" s="1"/>
  <c r="R1096" i="3"/>
  <c r="T1096" i="3" s="1"/>
  <c r="R1097" i="3"/>
  <c r="T1097" i="3" s="1"/>
  <c r="R1098" i="3"/>
  <c r="T1098" i="3" s="1"/>
  <c r="R1099" i="3"/>
  <c r="T1099" i="3" s="1"/>
  <c r="R1100" i="3"/>
  <c r="T1100" i="3" s="1"/>
  <c r="R1101" i="3"/>
  <c r="T1101" i="3" s="1"/>
  <c r="R1102" i="3"/>
  <c r="T1102" i="3" s="1"/>
  <c r="R1103" i="3"/>
  <c r="T1103" i="3" s="1"/>
  <c r="R1104" i="3"/>
  <c r="T1104" i="3" s="1"/>
  <c r="R1105" i="3"/>
  <c r="T1105" i="3" s="1"/>
  <c r="R1106" i="3"/>
  <c r="T1106" i="3" s="1"/>
  <c r="R1107" i="3"/>
  <c r="T1107" i="3" s="1"/>
  <c r="R1108" i="3"/>
  <c r="T1108" i="3" s="1"/>
  <c r="R1109" i="3"/>
  <c r="T1109" i="3" s="1"/>
  <c r="R1110" i="3"/>
  <c r="T1110" i="3" s="1"/>
  <c r="R1111" i="3"/>
  <c r="T1111" i="3" s="1"/>
  <c r="R1112" i="3"/>
  <c r="T1112" i="3" s="1"/>
  <c r="R1113" i="3"/>
  <c r="T1113" i="3" s="1"/>
  <c r="R1114" i="3"/>
  <c r="T1114" i="3" s="1"/>
  <c r="R1115" i="3"/>
  <c r="T1115" i="3" s="1"/>
  <c r="R1116" i="3"/>
  <c r="T1116" i="3" s="1"/>
  <c r="R1117" i="3"/>
  <c r="T1117" i="3" s="1"/>
  <c r="R1118" i="3"/>
  <c r="T1118" i="3" s="1"/>
  <c r="R1119" i="3"/>
  <c r="T1119" i="3" s="1"/>
  <c r="R1120" i="3"/>
  <c r="T1120" i="3" s="1"/>
  <c r="R1121" i="3"/>
  <c r="T1121" i="3" s="1"/>
  <c r="R1122" i="3"/>
  <c r="T1122" i="3" s="1"/>
  <c r="R1123" i="3"/>
  <c r="T1123" i="3" s="1"/>
  <c r="R1124" i="3"/>
  <c r="T1124" i="3" s="1"/>
  <c r="R1125" i="3"/>
  <c r="T1125" i="3" s="1"/>
  <c r="R1126" i="3"/>
  <c r="T1126" i="3" s="1"/>
  <c r="R1127" i="3"/>
  <c r="T1127" i="3" s="1"/>
  <c r="R1128" i="3"/>
  <c r="T1128" i="3" s="1"/>
  <c r="R1129" i="3"/>
  <c r="T1129" i="3" s="1"/>
  <c r="R1130" i="3"/>
  <c r="T1130" i="3" s="1"/>
  <c r="R1131" i="3"/>
  <c r="T1131" i="3" s="1"/>
  <c r="R1132" i="3"/>
  <c r="T1132" i="3" s="1"/>
  <c r="R1133" i="3"/>
  <c r="T1133" i="3" s="1"/>
  <c r="R1134" i="3"/>
  <c r="T1134" i="3" s="1"/>
  <c r="R1135" i="3"/>
  <c r="T1135" i="3" s="1"/>
  <c r="R1136" i="3"/>
  <c r="T1136" i="3" s="1"/>
  <c r="R1137" i="3"/>
  <c r="T1137" i="3" s="1"/>
  <c r="R1138" i="3"/>
  <c r="T1138" i="3" s="1"/>
  <c r="R1139" i="3"/>
  <c r="T1139" i="3" s="1"/>
  <c r="R1140" i="3"/>
  <c r="T1140" i="3" s="1"/>
  <c r="R1141" i="3"/>
  <c r="T1141" i="3" s="1"/>
  <c r="R1142" i="3"/>
  <c r="T1142" i="3" s="1"/>
  <c r="R1143" i="3"/>
  <c r="T1143" i="3" s="1"/>
  <c r="R1144" i="3"/>
  <c r="T1144" i="3" s="1"/>
  <c r="R1145" i="3"/>
  <c r="T1145" i="3" s="1"/>
  <c r="R1146" i="3"/>
  <c r="T1146" i="3" s="1"/>
  <c r="R1147" i="3"/>
  <c r="T1147" i="3" s="1"/>
  <c r="R1148" i="3"/>
  <c r="T1148" i="3" s="1"/>
  <c r="R1149" i="3"/>
  <c r="T1149" i="3" s="1"/>
  <c r="R1150" i="3"/>
  <c r="T1150" i="3" s="1"/>
  <c r="R1151" i="3"/>
  <c r="T1151" i="3" s="1"/>
  <c r="R1152" i="3"/>
  <c r="T1152" i="3" s="1"/>
  <c r="R1153" i="3"/>
  <c r="T1153" i="3" s="1"/>
  <c r="R1154" i="3"/>
  <c r="T1154" i="3" s="1"/>
  <c r="R1155" i="3"/>
  <c r="T1155" i="3" s="1"/>
  <c r="R1156" i="3"/>
  <c r="T1156" i="3" s="1"/>
  <c r="R1157" i="3"/>
  <c r="T1157" i="3" s="1"/>
  <c r="R1158" i="3"/>
  <c r="T1158" i="3" s="1"/>
  <c r="R1159" i="3"/>
  <c r="T1159" i="3" s="1"/>
  <c r="R1160" i="3"/>
  <c r="T1160" i="3" s="1"/>
  <c r="R1161" i="3"/>
  <c r="T1161" i="3" s="1"/>
  <c r="R1162" i="3"/>
  <c r="T1162" i="3" s="1"/>
  <c r="R1163" i="3"/>
  <c r="T1163" i="3" s="1"/>
  <c r="R1164" i="3"/>
  <c r="T1164" i="3" s="1"/>
  <c r="R1165" i="3"/>
  <c r="T1165" i="3" s="1"/>
  <c r="R1166" i="3"/>
  <c r="T1166" i="3" s="1"/>
  <c r="R1167" i="3"/>
  <c r="T1167" i="3" s="1"/>
  <c r="R1168" i="3"/>
  <c r="T1168" i="3" s="1"/>
  <c r="R1169" i="3"/>
  <c r="T1169" i="3" s="1"/>
  <c r="R1170" i="3"/>
  <c r="T1170" i="3" s="1"/>
  <c r="R1171" i="3"/>
  <c r="T1171" i="3" s="1"/>
  <c r="R1172" i="3"/>
  <c r="T1172" i="3" s="1"/>
  <c r="R1173" i="3"/>
  <c r="T1173" i="3" s="1"/>
  <c r="R1174" i="3"/>
  <c r="T1174" i="3" s="1"/>
  <c r="R1175" i="3"/>
  <c r="T1175" i="3" s="1"/>
  <c r="R1176" i="3"/>
  <c r="T1176" i="3" s="1"/>
  <c r="R1177" i="3"/>
  <c r="T1177" i="3" s="1"/>
  <c r="R1178" i="3"/>
  <c r="T1178" i="3" s="1"/>
  <c r="R1179" i="3"/>
  <c r="T1179" i="3" s="1"/>
  <c r="R1180" i="3"/>
  <c r="T1180" i="3" s="1"/>
  <c r="R1181" i="3"/>
  <c r="T1181" i="3" s="1"/>
  <c r="R1182" i="3"/>
  <c r="T1182" i="3" s="1"/>
  <c r="R1183" i="3"/>
  <c r="T1183" i="3" s="1"/>
  <c r="R1184" i="3"/>
  <c r="T1184" i="3" s="1"/>
  <c r="R1185" i="3"/>
  <c r="T1185" i="3" s="1"/>
  <c r="R1186" i="3"/>
  <c r="T1186" i="3" s="1"/>
  <c r="R1187" i="3"/>
  <c r="T1187" i="3" s="1"/>
  <c r="R1188" i="3"/>
  <c r="T1188" i="3" s="1"/>
  <c r="R1189" i="3"/>
  <c r="T1189" i="3" s="1"/>
  <c r="R1190" i="3"/>
  <c r="T1190" i="3" s="1"/>
  <c r="R1191" i="3"/>
  <c r="T1191" i="3" s="1"/>
  <c r="R1192" i="3"/>
  <c r="T1192" i="3" s="1"/>
  <c r="R1193" i="3"/>
  <c r="T1193" i="3" s="1"/>
  <c r="R1194" i="3"/>
  <c r="T1194" i="3" s="1"/>
  <c r="R1195" i="3"/>
  <c r="T1195" i="3" s="1"/>
  <c r="R1196" i="3"/>
  <c r="T1196" i="3" s="1"/>
  <c r="R1197" i="3"/>
  <c r="T1197" i="3" s="1"/>
  <c r="R1198" i="3"/>
  <c r="T1198" i="3" s="1"/>
  <c r="R1199" i="3"/>
  <c r="T1199" i="3" s="1"/>
  <c r="R1200" i="3"/>
  <c r="T1200" i="3" s="1"/>
  <c r="R1201" i="3"/>
  <c r="T1201" i="3" s="1"/>
  <c r="R1202" i="3"/>
  <c r="T1202" i="3" s="1"/>
  <c r="R1203" i="3"/>
  <c r="T1203" i="3" s="1"/>
  <c r="R1204" i="3"/>
  <c r="T1204" i="3" s="1"/>
  <c r="R1205" i="3"/>
  <c r="T1205" i="3" s="1"/>
  <c r="R1206" i="3"/>
  <c r="T1206" i="3" s="1"/>
  <c r="R1207" i="3"/>
  <c r="T1207" i="3" s="1"/>
  <c r="R1208" i="3"/>
  <c r="T1208" i="3" s="1"/>
  <c r="R1209" i="3"/>
  <c r="T1209" i="3" s="1"/>
  <c r="R1210" i="3"/>
  <c r="T1210" i="3" s="1"/>
  <c r="R1211" i="3"/>
  <c r="T1211" i="3" s="1"/>
  <c r="R1212" i="3"/>
  <c r="T1212" i="3" s="1"/>
  <c r="R1213" i="3"/>
  <c r="T1213" i="3" s="1"/>
  <c r="R1214" i="3"/>
  <c r="R1215" i="3"/>
  <c r="T1215" i="3" s="1"/>
  <c r="R1216" i="3"/>
  <c r="T1216" i="3" s="1"/>
  <c r="R1217" i="3"/>
  <c r="T1217" i="3" s="1"/>
  <c r="R1218" i="3"/>
  <c r="T1218" i="3" s="1"/>
  <c r="R1219" i="3"/>
  <c r="T1219" i="3" s="1"/>
  <c r="R1220" i="3"/>
  <c r="T1220" i="3" s="1"/>
  <c r="R1221" i="3"/>
  <c r="T1221" i="3" s="1"/>
  <c r="R1222" i="3"/>
  <c r="T1222" i="3" s="1"/>
  <c r="R1223" i="3"/>
  <c r="T1223" i="3" s="1"/>
  <c r="R1224" i="3"/>
  <c r="T1224" i="3" s="1"/>
  <c r="R1225" i="3"/>
  <c r="T1225" i="3" s="1"/>
  <c r="R1226" i="3"/>
  <c r="T1226" i="3" s="1"/>
  <c r="R1227" i="3"/>
  <c r="T1227" i="3" s="1"/>
  <c r="R1228" i="3"/>
  <c r="T1228" i="3" s="1"/>
  <c r="R1229" i="3"/>
  <c r="T1229" i="3" s="1"/>
  <c r="R1230" i="3"/>
  <c r="T1230" i="3" s="1"/>
  <c r="R1231" i="3"/>
  <c r="T1231" i="3" s="1"/>
  <c r="R1232" i="3"/>
  <c r="T1232" i="3" s="1"/>
  <c r="R1233" i="3"/>
  <c r="T1233" i="3" s="1"/>
  <c r="R1234" i="3"/>
  <c r="T1234" i="3" s="1"/>
  <c r="R1235" i="3"/>
  <c r="T1235" i="3" s="1"/>
  <c r="R1236" i="3"/>
  <c r="T1236" i="3" s="1"/>
  <c r="R1237" i="3"/>
  <c r="T1237" i="3" s="1"/>
  <c r="R1238" i="3"/>
  <c r="T1238" i="3" s="1"/>
  <c r="R1239" i="3"/>
  <c r="T1239" i="3" s="1"/>
  <c r="R1240" i="3"/>
  <c r="T1240" i="3" s="1"/>
  <c r="R1241" i="3"/>
  <c r="T1241" i="3" s="1"/>
  <c r="R1242" i="3"/>
  <c r="T1242" i="3" s="1"/>
  <c r="R1243" i="3"/>
  <c r="T1243" i="3" s="1"/>
  <c r="R1244" i="3"/>
  <c r="T1244" i="3" s="1"/>
  <c r="R1245" i="3"/>
  <c r="T1245" i="3" s="1"/>
  <c r="R1246" i="3"/>
  <c r="T1246" i="3" s="1"/>
  <c r="R1247" i="3"/>
  <c r="T1247" i="3" s="1"/>
  <c r="R1248" i="3"/>
  <c r="T1248" i="3" s="1"/>
  <c r="R1249" i="3"/>
  <c r="T1249" i="3" s="1"/>
  <c r="R1250" i="3"/>
  <c r="T1250" i="3" s="1"/>
  <c r="R1251" i="3"/>
  <c r="T1251" i="3" s="1"/>
  <c r="R1252" i="3"/>
  <c r="T1252" i="3" s="1"/>
  <c r="R1253" i="3"/>
  <c r="T1253" i="3" s="1"/>
  <c r="R1254" i="3"/>
  <c r="T1254" i="3" s="1"/>
  <c r="R1255" i="3"/>
  <c r="T1255" i="3" s="1"/>
  <c r="R1256" i="3"/>
  <c r="T1256" i="3" s="1"/>
  <c r="R1257" i="3"/>
  <c r="T1257" i="3" s="1"/>
  <c r="R1258" i="3"/>
  <c r="T1258" i="3" s="1"/>
  <c r="R1259" i="3"/>
  <c r="R1260" i="3"/>
  <c r="T1260" i="3" s="1"/>
  <c r="R1261" i="3"/>
  <c r="T1261" i="3" s="1"/>
  <c r="R1262" i="3"/>
  <c r="T1262" i="3" s="1"/>
  <c r="R1263" i="3"/>
  <c r="T1263" i="3" s="1"/>
  <c r="R1264" i="3"/>
  <c r="T1264" i="3" s="1"/>
  <c r="R1265" i="3"/>
  <c r="T1265" i="3" s="1"/>
  <c r="R1266" i="3"/>
  <c r="T1266" i="3" s="1"/>
  <c r="R1267" i="3"/>
  <c r="T1267" i="3" s="1"/>
  <c r="R1268" i="3"/>
  <c r="T1268" i="3" s="1"/>
  <c r="R1269" i="3"/>
  <c r="T1269" i="3" s="1"/>
  <c r="R1270" i="3"/>
  <c r="T1270" i="3" s="1"/>
  <c r="R1271" i="3"/>
  <c r="T1271" i="3" s="1"/>
  <c r="R1272" i="3"/>
  <c r="T1272" i="3" s="1"/>
  <c r="R1273" i="3"/>
  <c r="T1273" i="3" s="1"/>
  <c r="R1274" i="3"/>
  <c r="T1274" i="3" s="1"/>
  <c r="R1275" i="3"/>
  <c r="T1275" i="3" s="1"/>
  <c r="R1276" i="3"/>
  <c r="T1276" i="3" s="1"/>
  <c r="R1277" i="3"/>
  <c r="T1277" i="3" s="1"/>
  <c r="R1278" i="3"/>
  <c r="T1278" i="3" s="1"/>
  <c r="R1279" i="3"/>
  <c r="T1279" i="3" s="1"/>
  <c r="R1280" i="3"/>
  <c r="T1280" i="3" s="1"/>
  <c r="R1281" i="3"/>
  <c r="T1281" i="3" s="1"/>
  <c r="R1282" i="3"/>
  <c r="T1282" i="3" s="1"/>
  <c r="R1283" i="3"/>
  <c r="T1283" i="3" s="1"/>
  <c r="R1284" i="3"/>
  <c r="T1284" i="3" s="1"/>
  <c r="R1285" i="3"/>
  <c r="T1285" i="3" s="1"/>
  <c r="R1286" i="3"/>
  <c r="T1286" i="3" s="1"/>
  <c r="R1287" i="3"/>
  <c r="T1287" i="3" s="1"/>
  <c r="R1288" i="3"/>
  <c r="T1288" i="3" s="1"/>
  <c r="R1289" i="3"/>
  <c r="T1289" i="3" s="1"/>
  <c r="R1290" i="3"/>
  <c r="T1290" i="3" s="1"/>
  <c r="R1291" i="3"/>
  <c r="T1291" i="3" s="1"/>
  <c r="R1292" i="3"/>
  <c r="T1292" i="3" s="1"/>
  <c r="R1293" i="3"/>
  <c r="T1293" i="3" s="1"/>
  <c r="R1294" i="3"/>
  <c r="T1294" i="3" s="1"/>
  <c r="R1295" i="3"/>
  <c r="T1295" i="3" s="1"/>
  <c r="R1296" i="3"/>
  <c r="T1296" i="3" s="1"/>
  <c r="R1297" i="3"/>
  <c r="T1297" i="3" s="1"/>
  <c r="R1298" i="3"/>
  <c r="T1298" i="3" s="1"/>
  <c r="R1299" i="3"/>
  <c r="T1299" i="3" s="1"/>
  <c r="R1300" i="3"/>
  <c r="T1300" i="3" s="1"/>
  <c r="R1301" i="3"/>
  <c r="T1301" i="3" s="1"/>
  <c r="R1302" i="3"/>
  <c r="T1302" i="3" s="1"/>
  <c r="R1303" i="3"/>
  <c r="T1303" i="3" s="1"/>
  <c r="R1304" i="3"/>
  <c r="T1304" i="3" s="1"/>
  <c r="R1305" i="3"/>
  <c r="T1305" i="3" s="1"/>
  <c r="R1306" i="3"/>
  <c r="T1306" i="3" s="1"/>
  <c r="R1307" i="3"/>
  <c r="T1307" i="3" s="1"/>
  <c r="R1308" i="3"/>
  <c r="T1308" i="3" s="1"/>
  <c r="R1309" i="3"/>
  <c r="T1309" i="3" s="1"/>
  <c r="R1310" i="3"/>
  <c r="T1310" i="3" s="1"/>
  <c r="R1311" i="3"/>
  <c r="T1311" i="3" s="1"/>
  <c r="R1312" i="3"/>
  <c r="T1312" i="3" s="1"/>
  <c r="R1313" i="3"/>
  <c r="T1313" i="3" s="1"/>
  <c r="R1314" i="3"/>
  <c r="T1314" i="3" s="1"/>
  <c r="R1315" i="3"/>
  <c r="T1315" i="3" s="1"/>
  <c r="R1316" i="3"/>
  <c r="T1316" i="3" s="1"/>
  <c r="R1317" i="3"/>
  <c r="T1317" i="3" s="1"/>
  <c r="R1318" i="3"/>
  <c r="T1318" i="3" s="1"/>
  <c r="R1319" i="3"/>
  <c r="T1319" i="3" s="1"/>
  <c r="R1320" i="3"/>
  <c r="T1320" i="3" s="1"/>
  <c r="R1321" i="3"/>
  <c r="T1321" i="3" s="1"/>
  <c r="R1322" i="3"/>
  <c r="T1322" i="3" s="1"/>
  <c r="R1323" i="3"/>
  <c r="T1323" i="3" s="1"/>
  <c r="R1324" i="3"/>
  <c r="T1324" i="3" s="1"/>
  <c r="R1325" i="3"/>
  <c r="T1325" i="3" s="1"/>
  <c r="R1326" i="3"/>
  <c r="T1326" i="3" s="1"/>
  <c r="R1327" i="3"/>
  <c r="T1327" i="3" s="1"/>
  <c r="R1328" i="3"/>
  <c r="T1328" i="3" s="1"/>
  <c r="R1329" i="3"/>
  <c r="T1329" i="3" s="1"/>
  <c r="R1330" i="3"/>
  <c r="T1330" i="3" s="1"/>
  <c r="R1331" i="3"/>
  <c r="T1331" i="3" s="1"/>
  <c r="R1332" i="3"/>
  <c r="T1332" i="3" s="1"/>
  <c r="R1333" i="3"/>
  <c r="T1333" i="3" s="1"/>
  <c r="R1334" i="3"/>
  <c r="T1334" i="3" s="1"/>
  <c r="R1335" i="3"/>
  <c r="T1335" i="3" s="1"/>
  <c r="R1336" i="3"/>
  <c r="T1336" i="3" s="1"/>
  <c r="R1337" i="3"/>
  <c r="T1337" i="3" s="1"/>
  <c r="R1338" i="3"/>
  <c r="T1338" i="3" s="1"/>
  <c r="R1339" i="3"/>
  <c r="T1339" i="3" s="1"/>
  <c r="R1340" i="3"/>
  <c r="T1340" i="3" s="1"/>
  <c r="R1341" i="3"/>
  <c r="T1341" i="3" s="1"/>
  <c r="R1342" i="3"/>
  <c r="T1342" i="3" s="1"/>
  <c r="R1343" i="3"/>
  <c r="T1343" i="3" s="1"/>
  <c r="R1344" i="3"/>
  <c r="T1344" i="3" s="1"/>
  <c r="R1345" i="3"/>
  <c r="T1345" i="3" s="1"/>
  <c r="R1346" i="3"/>
  <c r="T1346" i="3" s="1"/>
  <c r="R1347" i="3"/>
  <c r="T1347" i="3" s="1"/>
  <c r="R1348" i="3"/>
  <c r="T1348" i="3" s="1"/>
  <c r="R1349" i="3"/>
  <c r="T1349" i="3" s="1"/>
  <c r="R1350" i="3"/>
  <c r="T1350" i="3" s="1"/>
  <c r="R1351" i="3"/>
  <c r="T1351" i="3" s="1"/>
  <c r="R1352" i="3"/>
  <c r="T1352" i="3" s="1"/>
  <c r="R1353" i="3"/>
  <c r="T1353" i="3" s="1"/>
  <c r="R1354" i="3"/>
  <c r="T1354" i="3" s="1"/>
  <c r="R1355" i="3"/>
  <c r="T1355" i="3" s="1"/>
  <c r="R1356" i="3"/>
  <c r="T1356" i="3" s="1"/>
  <c r="R1357" i="3"/>
  <c r="T1357" i="3" s="1"/>
  <c r="R1358" i="3"/>
  <c r="T1358" i="3" s="1"/>
  <c r="R1359" i="3"/>
  <c r="T1359" i="3" s="1"/>
  <c r="R1360" i="3"/>
  <c r="T1360" i="3" s="1"/>
  <c r="R1361" i="3"/>
  <c r="T1361" i="3" s="1"/>
  <c r="R1362" i="3"/>
  <c r="T1362" i="3" s="1"/>
  <c r="R1363" i="3"/>
  <c r="T1363" i="3" s="1"/>
  <c r="R1364" i="3"/>
  <c r="T1364" i="3" s="1"/>
  <c r="R1365" i="3"/>
  <c r="T1365" i="3" s="1"/>
  <c r="R1366" i="3"/>
  <c r="T1366" i="3" s="1"/>
  <c r="R1367" i="3"/>
  <c r="T1367" i="3" s="1"/>
  <c r="R1368" i="3"/>
  <c r="T1368" i="3" s="1"/>
  <c r="R1369" i="3"/>
  <c r="T1369" i="3" s="1"/>
  <c r="R1370" i="3"/>
  <c r="T1370" i="3" s="1"/>
  <c r="R1371" i="3"/>
  <c r="T1371" i="3" s="1"/>
  <c r="R1372" i="3"/>
  <c r="T1372" i="3" s="1"/>
  <c r="R1373" i="3"/>
  <c r="T1373" i="3" s="1"/>
  <c r="R1374" i="3"/>
  <c r="T1374" i="3" s="1"/>
  <c r="R1375" i="3"/>
  <c r="T1375" i="3" s="1"/>
  <c r="R1376" i="3"/>
  <c r="T1376" i="3" s="1"/>
  <c r="R1377" i="3"/>
  <c r="T1377" i="3" s="1"/>
  <c r="R1378" i="3"/>
  <c r="T1378" i="3" s="1"/>
  <c r="R1379" i="3"/>
  <c r="T1379" i="3" s="1"/>
  <c r="R1380" i="3"/>
  <c r="T1380" i="3" s="1"/>
  <c r="R1381" i="3"/>
  <c r="T1381" i="3" s="1"/>
  <c r="R1382" i="3"/>
  <c r="T1382" i="3" s="1"/>
  <c r="R1383" i="3"/>
  <c r="T1383" i="3" s="1"/>
  <c r="R1384" i="3"/>
  <c r="T1384" i="3" s="1"/>
  <c r="R1385" i="3"/>
  <c r="T1385" i="3" s="1"/>
  <c r="R1386" i="3"/>
  <c r="T1386" i="3" s="1"/>
  <c r="R1387" i="3"/>
  <c r="T1387" i="3" s="1"/>
  <c r="R1388" i="3"/>
  <c r="T1388" i="3" s="1"/>
  <c r="R1389" i="3"/>
  <c r="T1389" i="3" s="1"/>
  <c r="R1390" i="3"/>
  <c r="T1390" i="3" s="1"/>
  <c r="R1391" i="3"/>
  <c r="T1391" i="3" s="1"/>
  <c r="R1392" i="3"/>
  <c r="T1392" i="3" s="1"/>
  <c r="R1393" i="3"/>
  <c r="T1393" i="3" s="1"/>
  <c r="R1394" i="3"/>
  <c r="T1394" i="3" s="1"/>
  <c r="R1395" i="3"/>
  <c r="T1395" i="3" s="1"/>
  <c r="R1396" i="3"/>
  <c r="T1396" i="3" s="1"/>
  <c r="R1397" i="3"/>
  <c r="T1397" i="3" s="1"/>
  <c r="R1398" i="3"/>
  <c r="T1398" i="3" s="1"/>
  <c r="R1399" i="3"/>
  <c r="T1399" i="3" s="1"/>
  <c r="R1400" i="3"/>
  <c r="T1400" i="3" s="1"/>
  <c r="R1401" i="3"/>
  <c r="T1401" i="3" s="1"/>
  <c r="R1402" i="3"/>
  <c r="T1402" i="3" s="1"/>
  <c r="R1403" i="3"/>
  <c r="T1403" i="3" s="1"/>
  <c r="R1404" i="3"/>
  <c r="T1404" i="3" s="1"/>
  <c r="R1405" i="3"/>
  <c r="T1405" i="3" s="1"/>
  <c r="R1406" i="3"/>
  <c r="T1406" i="3" s="1"/>
  <c r="R1407" i="3"/>
  <c r="T1407" i="3" s="1"/>
  <c r="R1408" i="3"/>
  <c r="T1408" i="3" s="1"/>
  <c r="R1409" i="3"/>
  <c r="T1409" i="3" s="1"/>
  <c r="R1410" i="3"/>
  <c r="T1410" i="3" s="1"/>
  <c r="R1411" i="3"/>
  <c r="T1411" i="3" s="1"/>
  <c r="R1412" i="3"/>
  <c r="T1412" i="3" s="1"/>
  <c r="R1413" i="3"/>
  <c r="T1413" i="3" s="1"/>
  <c r="R1414" i="3"/>
  <c r="T1414" i="3" s="1"/>
  <c r="R1415" i="3"/>
  <c r="T1415" i="3" s="1"/>
  <c r="R1416" i="3"/>
  <c r="T1416" i="3" s="1"/>
  <c r="R1417" i="3"/>
  <c r="T1417" i="3" s="1"/>
  <c r="R1418" i="3"/>
  <c r="T1418" i="3" s="1"/>
  <c r="R1419" i="3"/>
  <c r="T1419" i="3" s="1"/>
  <c r="R1420" i="3"/>
  <c r="T1420" i="3" s="1"/>
  <c r="R1421" i="3"/>
  <c r="T1421" i="3" s="1"/>
  <c r="R1422" i="3"/>
  <c r="T1422" i="3" s="1"/>
  <c r="R1423" i="3"/>
  <c r="T1423" i="3" s="1"/>
  <c r="R1424" i="3"/>
  <c r="T1424" i="3" s="1"/>
  <c r="R1425" i="3"/>
  <c r="T1425" i="3" s="1"/>
  <c r="R1426" i="3"/>
  <c r="T1426" i="3" s="1"/>
  <c r="R1427" i="3"/>
  <c r="T1427" i="3" s="1"/>
  <c r="R1428" i="3"/>
  <c r="T1428" i="3" s="1"/>
  <c r="R1429" i="3"/>
  <c r="T1429" i="3" s="1"/>
  <c r="R1430" i="3"/>
  <c r="T1430" i="3" s="1"/>
  <c r="R1431" i="3"/>
  <c r="T1431" i="3" s="1"/>
  <c r="R1432" i="3"/>
  <c r="T1432" i="3" s="1"/>
  <c r="R1433" i="3"/>
  <c r="T1433" i="3" s="1"/>
  <c r="R1434" i="3"/>
  <c r="T1434" i="3" s="1"/>
  <c r="R1435" i="3"/>
  <c r="T1435" i="3" s="1"/>
  <c r="R1436" i="3"/>
  <c r="T1436" i="3" s="1"/>
  <c r="R1437" i="3"/>
  <c r="T1437" i="3" s="1"/>
  <c r="R1438" i="3"/>
  <c r="T1438" i="3" s="1"/>
  <c r="R1439" i="3"/>
  <c r="T1439" i="3" s="1"/>
  <c r="R1440" i="3"/>
  <c r="T1440" i="3" s="1"/>
  <c r="R1441" i="3"/>
  <c r="T1441" i="3" s="1"/>
  <c r="R1442" i="3"/>
  <c r="T1442" i="3" s="1"/>
  <c r="R1443" i="3"/>
  <c r="T1443" i="3" s="1"/>
  <c r="R1444" i="3"/>
  <c r="T1444" i="3" s="1"/>
  <c r="R1445" i="3"/>
  <c r="R1446" i="3"/>
  <c r="T1446" i="3" s="1"/>
  <c r="R1447" i="3"/>
  <c r="T1447" i="3" s="1"/>
  <c r="R1448" i="3"/>
  <c r="T1448" i="3" s="1"/>
  <c r="R1449" i="3"/>
  <c r="T1449" i="3" s="1"/>
  <c r="R1450" i="3"/>
  <c r="T1450" i="3" s="1"/>
  <c r="R1451" i="3"/>
  <c r="T1451" i="3" s="1"/>
  <c r="R1452" i="3"/>
  <c r="T1452" i="3" s="1"/>
  <c r="R1453" i="3"/>
  <c r="T1453" i="3" s="1"/>
  <c r="R1454" i="3"/>
  <c r="T1454" i="3" s="1"/>
  <c r="R1455" i="3"/>
  <c r="T1455" i="3" s="1"/>
  <c r="R1456" i="3"/>
  <c r="T1456" i="3" s="1"/>
  <c r="R1457" i="3"/>
  <c r="T1457" i="3" s="1"/>
  <c r="R1458" i="3"/>
  <c r="T1458" i="3" s="1"/>
  <c r="R1459" i="3"/>
  <c r="T1459" i="3" s="1"/>
  <c r="R1460" i="3"/>
  <c r="T1460" i="3" s="1"/>
  <c r="R1461" i="3"/>
  <c r="T1461" i="3" s="1"/>
  <c r="R1462" i="3"/>
  <c r="T1462" i="3" s="1"/>
  <c r="R1463" i="3"/>
  <c r="T1463" i="3" s="1"/>
  <c r="R1464" i="3"/>
  <c r="T1464" i="3" s="1"/>
  <c r="R1465" i="3"/>
  <c r="T1465" i="3" s="1"/>
  <c r="R1466" i="3"/>
  <c r="T1466" i="3" s="1"/>
  <c r="R1467" i="3"/>
  <c r="T1467" i="3" s="1"/>
  <c r="R1468" i="3"/>
  <c r="T1468" i="3" s="1"/>
  <c r="R1469" i="3"/>
  <c r="T1469" i="3" s="1"/>
  <c r="R1470" i="3"/>
  <c r="T1470" i="3" s="1"/>
  <c r="R1471" i="3"/>
  <c r="T1471" i="3" s="1"/>
  <c r="R1472" i="3"/>
  <c r="T1472" i="3" s="1"/>
  <c r="R1473" i="3"/>
  <c r="T1473" i="3" s="1"/>
  <c r="R1474" i="3"/>
  <c r="T1474" i="3" s="1"/>
  <c r="R1475" i="3"/>
  <c r="T1475" i="3" s="1"/>
  <c r="R1476" i="3"/>
  <c r="T1476" i="3" s="1"/>
  <c r="R1477" i="3"/>
  <c r="T1477" i="3" s="1"/>
  <c r="R1478" i="3"/>
  <c r="T1478" i="3" s="1"/>
  <c r="R1479" i="3"/>
  <c r="T1479" i="3" s="1"/>
  <c r="R1480" i="3"/>
  <c r="T1480" i="3" s="1"/>
  <c r="R1481" i="3"/>
  <c r="T1481" i="3" s="1"/>
  <c r="R1482" i="3"/>
  <c r="T1482" i="3" s="1"/>
  <c r="R1483" i="3"/>
  <c r="T1483" i="3" s="1"/>
  <c r="R1484" i="3"/>
  <c r="T1484" i="3" s="1"/>
  <c r="R1485" i="3"/>
  <c r="T1485" i="3" s="1"/>
  <c r="R1486" i="3"/>
  <c r="T1486" i="3" s="1"/>
  <c r="R1487" i="3"/>
  <c r="T1487" i="3" s="1"/>
  <c r="R1488" i="3"/>
  <c r="T1488" i="3" s="1"/>
  <c r="R1489" i="3"/>
  <c r="T1489" i="3" s="1"/>
  <c r="R1490" i="3"/>
  <c r="T1490" i="3" s="1"/>
  <c r="R1491" i="3"/>
  <c r="T1491" i="3" s="1"/>
  <c r="R1492" i="3"/>
  <c r="T1492" i="3" s="1"/>
  <c r="R1493" i="3"/>
  <c r="T1493" i="3" s="1"/>
  <c r="R1494" i="3"/>
  <c r="T1494" i="3" s="1"/>
  <c r="R1495" i="3"/>
  <c r="T1495" i="3" s="1"/>
  <c r="R1496" i="3"/>
  <c r="T1496" i="3" s="1"/>
  <c r="R1497" i="3"/>
  <c r="T1497" i="3" s="1"/>
  <c r="R1498" i="3"/>
  <c r="T1498" i="3" s="1"/>
  <c r="R1499" i="3"/>
  <c r="T1499" i="3" s="1"/>
  <c r="R1500" i="3"/>
  <c r="T1500" i="3" s="1"/>
  <c r="R1501" i="3"/>
  <c r="T1501" i="3" s="1"/>
  <c r="R1502" i="3"/>
  <c r="T1502" i="3" s="1"/>
  <c r="R1503" i="3"/>
  <c r="T1503" i="3" s="1"/>
  <c r="R1504" i="3"/>
  <c r="T1504" i="3" s="1"/>
  <c r="R1505" i="3"/>
  <c r="T1505" i="3" s="1"/>
  <c r="R1506" i="3"/>
  <c r="T1506" i="3" s="1"/>
  <c r="R1507" i="3"/>
  <c r="T1507" i="3" s="1"/>
  <c r="R1508" i="3"/>
  <c r="T1508" i="3" s="1"/>
  <c r="R1509" i="3"/>
  <c r="T1509" i="3" s="1"/>
  <c r="R1510" i="3"/>
  <c r="T1510" i="3" s="1"/>
  <c r="R1511" i="3"/>
  <c r="T1511" i="3" s="1"/>
  <c r="R1512" i="3"/>
  <c r="T1512" i="3" s="1"/>
  <c r="R1513" i="3"/>
  <c r="T1513" i="3" s="1"/>
  <c r="R1514" i="3"/>
  <c r="T1514" i="3" s="1"/>
  <c r="R1515" i="3"/>
  <c r="T1515" i="3" s="1"/>
  <c r="R1516" i="3"/>
  <c r="T1516" i="3" s="1"/>
  <c r="R1517" i="3"/>
  <c r="T1517" i="3" s="1"/>
  <c r="R1518" i="3"/>
  <c r="T1518" i="3" s="1"/>
  <c r="R1519" i="3"/>
  <c r="T1519" i="3" s="1"/>
  <c r="R1520" i="3"/>
  <c r="T1520" i="3" s="1"/>
  <c r="R1521" i="3"/>
  <c r="T1521" i="3" s="1"/>
  <c r="R1522" i="3"/>
  <c r="T1522" i="3" s="1"/>
  <c r="R1523" i="3"/>
  <c r="T1523" i="3" s="1"/>
  <c r="R1524" i="3"/>
  <c r="T1524" i="3" s="1"/>
  <c r="R1525" i="3"/>
  <c r="T1525" i="3" s="1"/>
  <c r="R1526" i="3"/>
  <c r="T1526" i="3" s="1"/>
  <c r="R1527" i="3"/>
  <c r="T1527" i="3" s="1"/>
  <c r="R1528" i="3"/>
  <c r="T1528" i="3" s="1"/>
  <c r="R1529" i="3"/>
  <c r="T1529" i="3" s="1"/>
  <c r="R1530" i="3"/>
  <c r="T1530" i="3" s="1"/>
  <c r="R1531" i="3"/>
  <c r="T1531" i="3" s="1"/>
  <c r="R1532" i="3"/>
  <c r="T1532" i="3" s="1"/>
  <c r="R1533" i="3"/>
  <c r="T1533" i="3" s="1"/>
  <c r="R1534" i="3"/>
  <c r="T1534" i="3" s="1"/>
  <c r="R1535" i="3"/>
  <c r="T1535" i="3" s="1"/>
  <c r="R1536" i="3"/>
  <c r="T1536" i="3" s="1"/>
  <c r="R1537" i="3"/>
  <c r="T1537" i="3" s="1"/>
  <c r="R1538" i="3"/>
  <c r="T1538" i="3" s="1"/>
  <c r="R1539" i="3"/>
  <c r="T1539" i="3" s="1"/>
  <c r="R1540" i="3"/>
  <c r="T1540" i="3" s="1"/>
  <c r="R1541" i="3"/>
  <c r="T1541" i="3" s="1"/>
  <c r="R1542" i="3"/>
  <c r="T1542" i="3" s="1"/>
  <c r="R1543" i="3"/>
  <c r="T1543" i="3" s="1"/>
  <c r="R1544" i="3"/>
  <c r="T1544" i="3" s="1"/>
  <c r="R1545" i="3"/>
  <c r="T1545" i="3" s="1"/>
  <c r="R1546" i="3"/>
  <c r="T1546" i="3" s="1"/>
  <c r="R1547" i="3"/>
  <c r="T1547" i="3" s="1"/>
  <c r="R1548" i="3"/>
  <c r="T1548" i="3" s="1"/>
  <c r="R1549" i="3"/>
  <c r="T1549" i="3" s="1"/>
  <c r="R1550" i="3"/>
  <c r="T1550" i="3" s="1"/>
  <c r="R1551" i="3"/>
  <c r="T1551" i="3" s="1"/>
  <c r="R1552" i="3"/>
  <c r="T1552" i="3" s="1"/>
  <c r="R1553" i="3"/>
  <c r="T1553" i="3" s="1"/>
  <c r="R1554" i="3"/>
  <c r="T1554" i="3" s="1"/>
  <c r="R1555" i="3"/>
  <c r="T1555" i="3" s="1"/>
  <c r="R1556" i="3"/>
  <c r="T1556" i="3" s="1"/>
  <c r="R1557" i="3"/>
  <c r="T1557" i="3" s="1"/>
  <c r="R1558" i="3"/>
  <c r="T1558" i="3" s="1"/>
  <c r="R1559" i="3"/>
  <c r="T1559" i="3" s="1"/>
  <c r="R1560" i="3"/>
  <c r="T1560" i="3" s="1"/>
  <c r="R1561" i="3"/>
  <c r="T1561" i="3" s="1"/>
  <c r="R1562" i="3"/>
  <c r="T1562" i="3" s="1"/>
  <c r="R1563" i="3"/>
  <c r="T1563" i="3" s="1"/>
  <c r="R1564" i="3"/>
  <c r="R1565" i="3"/>
  <c r="T1565" i="3" s="1"/>
  <c r="R1566" i="3"/>
  <c r="T1566" i="3" s="1"/>
  <c r="R1567" i="3"/>
  <c r="T1567" i="3" s="1"/>
  <c r="R1568" i="3"/>
  <c r="T1568" i="3" s="1"/>
  <c r="R1569" i="3"/>
  <c r="T1569" i="3" s="1"/>
  <c r="R1570" i="3"/>
  <c r="T1570" i="3" s="1"/>
  <c r="R1571" i="3"/>
  <c r="T1571" i="3" s="1"/>
  <c r="R1572" i="3"/>
  <c r="T1572" i="3" s="1"/>
  <c r="R1573" i="3"/>
  <c r="T1573" i="3" s="1"/>
  <c r="R1574" i="3"/>
  <c r="T1574" i="3" s="1"/>
  <c r="R1575" i="3"/>
  <c r="T1575" i="3" s="1"/>
  <c r="R1576" i="3"/>
  <c r="T1576" i="3" s="1"/>
  <c r="R1577" i="3"/>
  <c r="T1577" i="3" s="1"/>
  <c r="R1578" i="3"/>
  <c r="T1578" i="3" s="1"/>
  <c r="R1579" i="3"/>
  <c r="T1579" i="3" s="1"/>
  <c r="R1580" i="3"/>
  <c r="T1580" i="3" s="1"/>
  <c r="R1581" i="3"/>
  <c r="T1581" i="3" s="1"/>
  <c r="R1582" i="3"/>
  <c r="T1582" i="3" s="1"/>
  <c r="R1583" i="3"/>
  <c r="T1583" i="3" s="1"/>
  <c r="R1584" i="3"/>
  <c r="T1584" i="3" s="1"/>
  <c r="R1585" i="3"/>
  <c r="T1585" i="3" s="1"/>
  <c r="R1586" i="3"/>
  <c r="T1586" i="3" s="1"/>
  <c r="R1587" i="3"/>
  <c r="T1587" i="3" s="1"/>
  <c r="R1588" i="3"/>
  <c r="T1588" i="3" s="1"/>
  <c r="R1589" i="3"/>
  <c r="T1589" i="3" s="1"/>
  <c r="R1590" i="3"/>
  <c r="T1590" i="3" s="1"/>
  <c r="R1591" i="3"/>
  <c r="T1591" i="3" s="1"/>
  <c r="R1592" i="3"/>
  <c r="T1592" i="3" s="1"/>
  <c r="R1593" i="3"/>
  <c r="T1593" i="3" s="1"/>
  <c r="R1594" i="3"/>
  <c r="T1594" i="3" s="1"/>
  <c r="R1595" i="3"/>
  <c r="T1595" i="3" s="1"/>
  <c r="R1596" i="3"/>
  <c r="T1596" i="3" s="1"/>
  <c r="R1597" i="3"/>
  <c r="T1597" i="3" s="1"/>
  <c r="R1598" i="3"/>
  <c r="T1598" i="3" s="1"/>
  <c r="R1599" i="3"/>
  <c r="T1599" i="3" s="1"/>
  <c r="R1600" i="3"/>
  <c r="T1600" i="3" s="1"/>
  <c r="R1601" i="3"/>
  <c r="T1601" i="3" s="1"/>
  <c r="R1602" i="3"/>
  <c r="T1602" i="3" s="1"/>
  <c r="R1603" i="3"/>
  <c r="T1603" i="3" s="1"/>
  <c r="R1604" i="3"/>
  <c r="T1604" i="3" s="1"/>
  <c r="R1605" i="3"/>
  <c r="T1605" i="3" s="1"/>
  <c r="R1606" i="3"/>
  <c r="T1606" i="3" s="1"/>
  <c r="R1607" i="3"/>
  <c r="T1607" i="3" s="1"/>
  <c r="R1608" i="3"/>
  <c r="T1608" i="3" s="1"/>
  <c r="R1609" i="3"/>
  <c r="T1609" i="3" s="1"/>
  <c r="R1610" i="3"/>
  <c r="T1610" i="3" s="1"/>
  <c r="R1611" i="3"/>
  <c r="T1611" i="3" s="1"/>
  <c r="R1612" i="3"/>
  <c r="T1612" i="3" s="1"/>
  <c r="R1613" i="3"/>
  <c r="T1613" i="3" s="1"/>
  <c r="R1614" i="3"/>
  <c r="T1614" i="3" s="1"/>
  <c r="R1615" i="3"/>
  <c r="T1615" i="3" s="1"/>
  <c r="R1616" i="3"/>
  <c r="T1616" i="3" s="1"/>
  <c r="R1617" i="3"/>
  <c r="T1617" i="3" s="1"/>
  <c r="R1618" i="3"/>
  <c r="T1618" i="3" s="1"/>
  <c r="R1619" i="3"/>
  <c r="T1619" i="3" s="1"/>
  <c r="R1620" i="3"/>
  <c r="T1620" i="3" s="1"/>
  <c r="R1621" i="3"/>
  <c r="T1621" i="3" s="1"/>
  <c r="R1622" i="3"/>
  <c r="T1622" i="3" s="1"/>
  <c r="R1623" i="3"/>
  <c r="T1623" i="3" s="1"/>
  <c r="R1624" i="3"/>
  <c r="T1624" i="3" s="1"/>
  <c r="R1625" i="3"/>
  <c r="T1625" i="3" s="1"/>
  <c r="R1626" i="3"/>
  <c r="T1626" i="3" s="1"/>
  <c r="R1627" i="3"/>
  <c r="T1627" i="3" s="1"/>
  <c r="R1628" i="3"/>
  <c r="T1628" i="3" s="1"/>
  <c r="R1629" i="3"/>
  <c r="T1629" i="3" s="1"/>
  <c r="R1630" i="3"/>
  <c r="T1630" i="3" s="1"/>
  <c r="R1631" i="3"/>
  <c r="T1631" i="3" s="1"/>
  <c r="R1632" i="3"/>
  <c r="T1632" i="3" s="1"/>
  <c r="R1633" i="3"/>
  <c r="T1633" i="3" s="1"/>
  <c r="R1634" i="3"/>
  <c r="T1634" i="3" s="1"/>
  <c r="R1635" i="3"/>
  <c r="T1635" i="3" s="1"/>
  <c r="R1636" i="3"/>
  <c r="T1636" i="3" s="1"/>
  <c r="R1637" i="3"/>
  <c r="T1637" i="3" s="1"/>
  <c r="R1638" i="3"/>
  <c r="T1638" i="3" s="1"/>
  <c r="R1639" i="3"/>
  <c r="T1639" i="3" s="1"/>
  <c r="R1640" i="3"/>
  <c r="T1640" i="3" s="1"/>
  <c r="R1641" i="3"/>
  <c r="T1641" i="3" s="1"/>
  <c r="R1642" i="3"/>
  <c r="T1642" i="3" s="1"/>
  <c r="R1643" i="3"/>
  <c r="T1643" i="3" s="1"/>
  <c r="R1644" i="3"/>
  <c r="T1644" i="3" s="1"/>
  <c r="R1645" i="3"/>
  <c r="T1645" i="3" s="1"/>
  <c r="R1646" i="3"/>
  <c r="T1646" i="3" s="1"/>
  <c r="R1647" i="3"/>
  <c r="T1647" i="3" s="1"/>
  <c r="R1648" i="3"/>
  <c r="T1648" i="3" s="1"/>
  <c r="R1649" i="3"/>
  <c r="T1649" i="3" s="1"/>
  <c r="R1650" i="3"/>
  <c r="T1650" i="3" s="1"/>
  <c r="R1651" i="3"/>
  <c r="T1651" i="3" s="1"/>
  <c r="R1652" i="3"/>
  <c r="T1652" i="3" s="1"/>
  <c r="R1653" i="3"/>
  <c r="T1653" i="3" s="1"/>
  <c r="R1654" i="3"/>
  <c r="T1654" i="3" s="1"/>
  <c r="R1655" i="3"/>
  <c r="T1655" i="3" s="1"/>
  <c r="R1656" i="3"/>
  <c r="T1656" i="3" s="1"/>
  <c r="R1657" i="3"/>
  <c r="T1657" i="3" s="1"/>
  <c r="R1658" i="3"/>
  <c r="T1658" i="3" s="1"/>
  <c r="R1659" i="3"/>
  <c r="T1659" i="3" s="1"/>
  <c r="R1660" i="3"/>
  <c r="T1660" i="3" s="1"/>
  <c r="R1661" i="3"/>
  <c r="T1661" i="3" s="1"/>
  <c r="R1662" i="3"/>
  <c r="T1662" i="3" s="1"/>
  <c r="R1663" i="3"/>
  <c r="T1663" i="3" s="1"/>
  <c r="R1664" i="3"/>
  <c r="T1664" i="3" s="1"/>
  <c r="R1665" i="3"/>
  <c r="T1665" i="3" s="1"/>
  <c r="R1666" i="3"/>
  <c r="T1666" i="3" s="1"/>
  <c r="R1667" i="3"/>
  <c r="T1667" i="3" s="1"/>
  <c r="R1668" i="3"/>
  <c r="T1668" i="3" s="1"/>
  <c r="R1669" i="3"/>
  <c r="T1669" i="3" s="1"/>
  <c r="R1670" i="3"/>
  <c r="T1670" i="3" s="1"/>
  <c r="R1671" i="3"/>
  <c r="T1671" i="3" s="1"/>
  <c r="R1672" i="3"/>
  <c r="T1672" i="3" s="1"/>
  <c r="R1673" i="3"/>
  <c r="T1673" i="3" s="1"/>
  <c r="R1674" i="3"/>
  <c r="T1674" i="3" s="1"/>
  <c r="R1675" i="3"/>
  <c r="T1675" i="3" s="1"/>
  <c r="R1676" i="3"/>
  <c r="T1676" i="3" s="1"/>
  <c r="R1677" i="3"/>
  <c r="T1677" i="3" s="1"/>
  <c r="R1678" i="3"/>
  <c r="T1678" i="3" s="1"/>
  <c r="R1679" i="3"/>
  <c r="T1679" i="3" s="1"/>
  <c r="R1680" i="3"/>
  <c r="T1680" i="3" s="1"/>
  <c r="R1681" i="3"/>
  <c r="T1681" i="3" s="1"/>
  <c r="R1682" i="3"/>
  <c r="T1682" i="3" s="1"/>
  <c r="R1683" i="3"/>
  <c r="T1683" i="3" s="1"/>
  <c r="R1684" i="3"/>
  <c r="T1684" i="3" s="1"/>
  <c r="R1685" i="3"/>
  <c r="T1685" i="3" s="1"/>
  <c r="R1686" i="3"/>
  <c r="T1686" i="3" s="1"/>
  <c r="R1687" i="3"/>
  <c r="T1687" i="3" s="1"/>
  <c r="R1688" i="3"/>
  <c r="T1688" i="3" s="1"/>
  <c r="R1689" i="3"/>
  <c r="T1689" i="3" s="1"/>
  <c r="R1690" i="3"/>
  <c r="T1690" i="3" s="1"/>
  <c r="R1691" i="3"/>
  <c r="T1691" i="3" s="1"/>
  <c r="R1692" i="3"/>
  <c r="T1692" i="3" s="1"/>
  <c r="R1693" i="3"/>
  <c r="T1693" i="3" s="1"/>
  <c r="R1694" i="3"/>
  <c r="T1694" i="3" s="1"/>
  <c r="R1695" i="3"/>
  <c r="T1695" i="3" s="1"/>
  <c r="R1696" i="3"/>
  <c r="T1696" i="3" s="1"/>
  <c r="R1697" i="3"/>
  <c r="T1697" i="3" s="1"/>
  <c r="R1698" i="3"/>
  <c r="T1698" i="3" s="1"/>
  <c r="R1699" i="3"/>
  <c r="T1699" i="3" s="1"/>
  <c r="R1700" i="3"/>
  <c r="T1700" i="3" s="1"/>
  <c r="R1701" i="3"/>
  <c r="T1701" i="3" s="1"/>
  <c r="R1702" i="3"/>
  <c r="T1702" i="3" s="1"/>
  <c r="R1703" i="3"/>
  <c r="T1703" i="3" s="1"/>
  <c r="R1704" i="3"/>
  <c r="T1704" i="3" s="1"/>
  <c r="R1705" i="3"/>
  <c r="T1705" i="3" s="1"/>
  <c r="R1706" i="3"/>
  <c r="T1706" i="3" s="1"/>
  <c r="R1707" i="3"/>
  <c r="T1707" i="3" s="1"/>
  <c r="R1708" i="3"/>
  <c r="T1708" i="3" s="1"/>
  <c r="R1709" i="3"/>
  <c r="T1709" i="3" s="1"/>
  <c r="R1710" i="3"/>
  <c r="T1710" i="3" s="1"/>
  <c r="R1711" i="3"/>
  <c r="T1711" i="3" s="1"/>
  <c r="R1712" i="3"/>
  <c r="T1712" i="3" s="1"/>
  <c r="R1713" i="3"/>
  <c r="T1713" i="3" s="1"/>
  <c r="R1714" i="3"/>
  <c r="T1714" i="3" s="1"/>
  <c r="R1715" i="3"/>
  <c r="T1715" i="3" s="1"/>
  <c r="R1716" i="3"/>
  <c r="T1716" i="3" s="1"/>
  <c r="R1717" i="3"/>
  <c r="T1717" i="3" s="1"/>
  <c r="R1718" i="3"/>
  <c r="T1718" i="3" s="1"/>
  <c r="R1719" i="3"/>
  <c r="T1719" i="3" s="1"/>
  <c r="R1720" i="3"/>
  <c r="R1721" i="3"/>
  <c r="T1721" i="3" s="1"/>
  <c r="R1722" i="3"/>
  <c r="T1722" i="3" s="1"/>
  <c r="R1723" i="3"/>
  <c r="T1723" i="3" s="1"/>
  <c r="R1724" i="3"/>
  <c r="T1724" i="3" s="1"/>
  <c r="R1725" i="3"/>
  <c r="T1725" i="3" s="1"/>
  <c r="R1726" i="3"/>
  <c r="T1726" i="3" s="1"/>
  <c r="R1727" i="3"/>
  <c r="T1727" i="3" s="1"/>
  <c r="R1728" i="3"/>
  <c r="T1728" i="3" s="1"/>
  <c r="R1729" i="3"/>
  <c r="T1729" i="3" s="1"/>
  <c r="R1730" i="3"/>
  <c r="T1730" i="3" s="1"/>
  <c r="R1731" i="3"/>
  <c r="T1731" i="3" s="1"/>
  <c r="R1732" i="3"/>
  <c r="T1732" i="3" s="1"/>
  <c r="R1733" i="3"/>
  <c r="T1733" i="3" s="1"/>
  <c r="R1734" i="3"/>
  <c r="T1734" i="3" s="1"/>
  <c r="R1735" i="3"/>
  <c r="T1735" i="3" s="1"/>
  <c r="R1736" i="3"/>
  <c r="T1736" i="3" s="1"/>
  <c r="R1737" i="3"/>
  <c r="T1737" i="3" s="1"/>
  <c r="R1738" i="3"/>
  <c r="T1738" i="3" s="1"/>
  <c r="R1739" i="3"/>
  <c r="T1739" i="3" s="1"/>
  <c r="R1740" i="3"/>
  <c r="T1740" i="3" s="1"/>
  <c r="R1741" i="3"/>
  <c r="T1741" i="3" s="1"/>
  <c r="R1742" i="3"/>
  <c r="T1742" i="3" s="1"/>
  <c r="R1743" i="3"/>
  <c r="T1743" i="3" s="1"/>
  <c r="R1744" i="3"/>
  <c r="T1744" i="3" s="1"/>
  <c r="R1745" i="3"/>
  <c r="T1745" i="3" s="1"/>
  <c r="R1746" i="3"/>
  <c r="T1746" i="3" s="1"/>
  <c r="R1747" i="3"/>
  <c r="T1747" i="3" s="1"/>
  <c r="R1748" i="3"/>
  <c r="T1748" i="3" s="1"/>
  <c r="R1749" i="3"/>
  <c r="T1749" i="3" s="1"/>
  <c r="R1750" i="3"/>
  <c r="T1750" i="3" s="1"/>
  <c r="R1751" i="3"/>
  <c r="T1751" i="3" s="1"/>
  <c r="R1752" i="3"/>
  <c r="T1752" i="3" s="1"/>
  <c r="R1753" i="3"/>
  <c r="R1754" i="3"/>
  <c r="T1754" i="3" s="1"/>
  <c r="R1755" i="3"/>
  <c r="T1755" i="3" s="1"/>
  <c r="R1756" i="3"/>
  <c r="T1756" i="3" s="1"/>
  <c r="R1757" i="3"/>
  <c r="T1757" i="3" s="1"/>
  <c r="R1758" i="3"/>
  <c r="T1758" i="3" s="1"/>
  <c r="R1759" i="3"/>
  <c r="T1759" i="3" s="1"/>
  <c r="R1760" i="3"/>
  <c r="T1760" i="3" s="1"/>
  <c r="R1761" i="3"/>
  <c r="T1761" i="3" s="1"/>
  <c r="R1762" i="3"/>
  <c r="T1762" i="3" s="1"/>
  <c r="R1763" i="3"/>
  <c r="T1763" i="3" s="1"/>
  <c r="R1764" i="3"/>
  <c r="T1764" i="3" s="1"/>
  <c r="R1765" i="3"/>
  <c r="T1765" i="3" s="1"/>
  <c r="R1766" i="3"/>
  <c r="T1766" i="3" s="1"/>
  <c r="R1767" i="3"/>
  <c r="T1767" i="3" s="1"/>
  <c r="R1768" i="3"/>
  <c r="T1768" i="3" s="1"/>
  <c r="R1769" i="3"/>
  <c r="T1769" i="3" s="1"/>
  <c r="R1770" i="3"/>
  <c r="T1770" i="3" s="1"/>
  <c r="R1771" i="3"/>
  <c r="T1771" i="3" s="1"/>
  <c r="R1772" i="3"/>
  <c r="T1772" i="3" s="1"/>
  <c r="R1773" i="3"/>
  <c r="T1773" i="3" s="1"/>
  <c r="R1774" i="3"/>
  <c r="T1774" i="3" s="1"/>
  <c r="R1775" i="3"/>
  <c r="T1775" i="3" s="1"/>
  <c r="R1776" i="3"/>
  <c r="T1776" i="3" s="1"/>
  <c r="R1777" i="3"/>
  <c r="T1777" i="3" s="1"/>
  <c r="R1778" i="3"/>
  <c r="T1778" i="3" s="1"/>
  <c r="R1779" i="3"/>
  <c r="T1779" i="3" s="1"/>
  <c r="R1780" i="3"/>
  <c r="T1780" i="3" s="1"/>
  <c r="R1781" i="3"/>
  <c r="T1781" i="3" s="1"/>
  <c r="R1782" i="3"/>
  <c r="T1782" i="3" s="1"/>
  <c r="R1783" i="3"/>
  <c r="T1783" i="3" s="1"/>
  <c r="R1784" i="3"/>
  <c r="T1784" i="3" s="1"/>
  <c r="R1785" i="3"/>
  <c r="T1785" i="3" s="1"/>
  <c r="R1786" i="3"/>
  <c r="T1786" i="3" s="1"/>
  <c r="R1787" i="3"/>
  <c r="T1787" i="3" s="1"/>
  <c r="R1788" i="3"/>
  <c r="T1788" i="3" s="1"/>
  <c r="R1789" i="3"/>
  <c r="T1789" i="3" s="1"/>
  <c r="R1790" i="3"/>
  <c r="T1790" i="3" s="1"/>
  <c r="R1791" i="3"/>
  <c r="T1791" i="3" s="1"/>
  <c r="R1792" i="3"/>
  <c r="T1792" i="3" s="1"/>
  <c r="R1793" i="3"/>
  <c r="T1793" i="3" s="1"/>
  <c r="R1794" i="3"/>
  <c r="T1794" i="3" s="1"/>
  <c r="R1795" i="3"/>
  <c r="T1795" i="3" s="1"/>
  <c r="R1796" i="3"/>
  <c r="T1796" i="3" s="1"/>
  <c r="R1797" i="3"/>
  <c r="T1797" i="3" s="1"/>
  <c r="R1798" i="3"/>
  <c r="T1798" i="3" s="1"/>
  <c r="R1799" i="3"/>
  <c r="T1799" i="3" s="1"/>
  <c r="R1800" i="3"/>
  <c r="T1800" i="3" s="1"/>
  <c r="R1801" i="3"/>
  <c r="T1801" i="3" s="1"/>
  <c r="R1802" i="3"/>
  <c r="T1802" i="3" s="1"/>
  <c r="R1803" i="3"/>
  <c r="T1803" i="3" s="1"/>
  <c r="R1804" i="3"/>
  <c r="T1804" i="3" s="1"/>
  <c r="R1805" i="3"/>
  <c r="T1805" i="3" s="1"/>
  <c r="R1806" i="3"/>
  <c r="T1806" i="3" s="1"/>
  <c r="R1807" i="3"/>
  <c r="T1807" i="3" s="1"/>
  <c r="R1808" i="3"/>
  <c r="T1808" i="3" s="1"/>
  <c r="R1809" i="3"/>
  <c r="T1809" i="3" s="1"/>
  <c r="R1810" i="3"/>
  <c r="T1810" i="3" s="1"/>
  <c r="R1811" i="3"/>
  <c r="T1811" i="3" s="1"/>
  <c r="R1812" i="3"/>
  <c r="T1812" i="3" s="1"/>
  <c r="R1813" i="3"/>
  <c r="T1813" i="3" s="1"/>
  <c r="R1814" i="3"/>
  <c r="T1814" i="3" s="1"/>
  <c r="R1815" i="3"/>
  <c r="T1815" i="3" s="1"/>
  <c r="R1816" i="3"/>
  <c r="T1816" i="3" s="1"/>
  <c r="R1817" i="3"/>
  <c r="T1817" i="3" s="1"/>
  <c r="R1818" i="3"/>
  <c r="T1818" i="3" s="1"/>
  <c r="R1819" i="3"/>
  <c r="T1819" i="3" s="1"/>
  <c r="R1820" i="3"/>
  <c r="T1820" i="3" s="1"/>
  <c r="R1821" i="3"/>
  <c r="T1821" i="3" s="1"/>
  <c r="R1822" i="3"/>
  <c r="T1822" i="3" s="1"/>
  <c r="R1823" i="3"/>
  <c r="T1823" i="3" s="1"/>
  <c r="R1824" i="3"/>
  <c r="T1824" i="3" s="1"/>
  <c r="R1825" i="3"/>
  <c r="T1825" i="3" s="1"/>
  <c r="R1826" i="3"/>
  <c r="T1826" i="3" s="1"/>
  <c r="R1827" i="3"/>
  <c r="T1827" i="3" s="1"/>
  <c r="R1828" i="3"/>
  <c r="T1828" i="3" s="1"/>
  <c r="R1829" i="3"/>
  <c r="T1829" i="3" s="1"/>
  <c r="R1830" i="3"/>
  <c r="T1830" i="3" s="1"/>
  <c r="R1831" i="3"/>
  <c r="T1831" i="3" s="1"/>
  <c r="R1832" i="3"/>
  <c r="T1832" i="3" s="1"/>
  <c r="R1833" i="3"/>
  <c r="T1833" i="3" s="1"/>
  <c r="R1834" i="3"/>
  <c r="T1834" i="3" s="1"/>
  <c r="R1835" i="3"/>
  <c r="T1835" i="3" s="1"/>
  <c r="R1836" i="3"/>
  <c r="T1836" i="3" s="1"/>
  <c r="R1837" i="3"/>
  <c r="T1837" i="3" s="1"/>
  <c r="R1838" i="3"/>
  <c r="T1838" i="3" s="1"/>
  <c r="R1839" i="3"/>
  <c r="T1839" i="3" s="1"/>
  <c r="R1840" i="3"/>
  <c r="T1840" i="3" s="1"/>
  <c r="R1841" i="3"/>
  <c r="T1841" i="3" s="1"/>
  <c r="R1842" i="3"/>
  <c r="T1842" i="3" s="1"/>
  <c r="R1843" i="3"/>
  <c r="T1843" i="3" s="1"/>
  <c r="R1844" i="3"/>
  <c r="T1844" i="3" s="1"/>
  <c r="R1845" i="3"/>
  <c r="T1845" i="3" s="1"/>
  <c r="R1846" i="3"/>
  <c r="T1846" i="3" s="1"/>
  <c r="R1847" i="3"/>
  <c r="T1847" i="3" s="1"/>
  <c r="R1848" i="3"/>
  <c r="T1848" i="3" s="1"/>
  <c r="R1849" i="3"/>
  <c r="T1849" i="3" s="1"/>
  <c r="R1850" i="3"/>
  <c r="T1850" i="3" s="1"/>
  <c r="R1851" i="3"/>
  <c r="T1851" i="3" s="1"/>
  <c r="R1852" i="3"/>
  <c r="T1852" i="3" s="1"/>
  <c r="R1853" i="3"/>
  <c r="T1853" i="3" s="1"/>
  <c r="R1854" i="3"/>
  <c r="T1854" i="3" s="1"/>
  <c r="R1855" i="3"/>
  <c r="T1855" i="3" s="1"/>
  <c r="R1856" i="3"/>
  <c r="T1856" i="3" s="1"/>
  <c r="R1857" i="3"/>
  <c r="R1858" i="3"/>
  <c r="T1858" i="3" s="1"/>
  <c r="R1859" i="3"/>
  <c r="T1859" i="3" s="1"/>
  <c r="R1860" i="3"/>
  <c r="T1860" i="3" s="1"/>
  <c r="R1861" i="3"/>
  <c r="T1861" i="3" s="1"/>
  <c r="R1862" i="3"/>
  <c r="T1862" i="3" s="1"/>
  <c r="R1863" i="3"/>
  <c r="T1863" i="3" s="1"/>
  <c r="R1864" i="3"/>
  <c r="T1864" i="3" s="1"/>
  <c r="R1865" i="3"/>
  <c r="T1865" i="3" s="1"/>
  <c r="R1866" i="3"/>
  <c r="T1866" i="3" s="1"/>
  <c r="R1867" i="3"/>
  <c r="T1867" i="3" s="1"/>
  <c r="R1868" i="3"/>
  <c r="T1868" i="3" s="1"/>
  <c r="R1869" i="3"/>
  <c r="T1869" i="3" s="1"/>
  <c r="R1870" i="3"/>
  <c r="T1870" i="3" s="1"/>
  <c r="R1871" i="3"/>
  <c r="T1871" i="3" s="1"/>
  <c r="R1872" i="3"/>
  <c r="T1872" i="3" s="1"/>
  <c r="R1873" i="3"/>
  <c r="T1873" i="3" s="1"/>
  <c r="R1874" i="3"/>
  <c r="T1874" i="3" s="1"/>
  <c r="R1875" i="3"/>
  <c r="T1875" i="3" s="1"/>
  <c r="R1876" i="3"/>
  <c r="T1876" i="3" s="1"/>
  <c r="R1877" i="3"/>
  <c r="T1877" i="3" s="1"/>
  <c r="R1878" i="3"/>
  <c r="T1878" i="3" s="1"/>
  <c r="R1879" i="3"/>
  <c r="T1879" i="3" s="1"/>
  <c r="R1880" i="3"/>
  <c r="T1880" i="3" s="1"/>
  <c r="R1881" i="3"/>
  <c r="T1881" i="3" s="1"/>
  <c r="R1882" i="3"/>
  <c r="T1882" i="3" s="1"/>
  <c r="R1883" i="3"/>
  <c r="T1883" i="3" s="1"/>
  <c r="R1884" i="3"/>
  <c r="T1884" i="3" s="1"/>
  <c r="R1885" i="3"/>
  <c r="T1885" i="3" s="1"/>
  <c r="R1886" i="3"/>
  <c r="T1886" i="3" s="1"/>
  <c r="R1887" i="3"/>
  <c r="T1887" i="3" s="1"/>
  <c r="R1888" i="3"/>
  <c r="T1888" i="3" s="1"/>
  <c r="R1889" i="3"/>
  <c r="T1889" i="3" s="1"/>
  <c r="R1890" i="3"/>
  <c r="R1891" i="3"/>
  <c r="T1891" i="3" s="1"/>
  <c r="R1892" i="3"/>
  <c r="T1892" i="3" s="1"/>
  <c r="R1893" i="3"/>
  <c r="T1893" i="3" s="1"/>
  <c r="R1894" i="3"/>
  <c r="T1894" i="3" s="1"/>
  <c r="R1895" i="3"/>
  <c r="T1895" i="3" s="1"/>
  <c r="R1896" i="3"/>
  <c r="T1896" i="3" s="1"/>
  <c r="R1897" i="3"/>
  <c r="T1897" i="3" s="1"/>
  <c r="R1898" i="3"/>
  <c r="T1898" i="3" s="1"/>
  <c r="R1899" i="3"/>
  <c r="T1899" i="3" s="1"/>
  <c r="R1900" i="3"/>
  <c r="T1900" i="3" s="1"/>
  <c r="R1901" i="3"/>
  <c r="T1901" i="3" s="1"/>
  <c r="R1902" i="3"/>
  <c r="T1902" i="3" s="1"/>
  <c r="R1903" i="3"/>
  <c r="T1903" i="3" s="1"/>
  <c r="R1904" i="3"/>
  <c r="T1904" i="3" s="1"/>
  <c r="R1905" i="3"/>
  <c r="T1905" i="3" s="1"/>
  <c r="R1906" i="3"/>
  <c r="T1906" i="3" s="1"/>
  <c r="R1907" i="3"/>
  <c r="T1907" i="3" s="1"/>
  <c r="R1908" i="3"/>
  <c r="T1908" i="3" s="1"/>
  <c r="R1909" i="3"/>
  <c r="T1909" i="3" s="1"/>
  <c r="R1910" i="3"/>
  <c r="T1910" i="3" s="1"/>
  <c r="R1911" i="3"/>
  <c r="T1911" i="3" s="1"/>
  <c r="R1912" i="3"/>
  <c r="T1912" i="3" s="1"/>
  <c r="R1913" i="3"/>
  <c r="T1913" i="3" s="1"/>
  <c r="R1914" i="3"/>
  <c r="T1914" i="3" s="1"/>
  <c r="R1915" i="3"/>
  <c r="T1915" i="3" s="1"/>
  <c r="R1916" i="3"/>
  <c r="T1916" i="3" s="1"/>
  <c r="R1917" i="3"/>
  <c r="T1917" i="3" s="1"/>
  <c r="R1918" i="3"/>
  <c r="T1918" i="3" s="1"/>
  <c r="R1919" i="3"/>
  <c r="T1919" i="3" s="1"/>
  <c r="R1920" i="3"/>
  <c r="T1920" i="3" s="1"/>
  <c r="R1921" i="3"/>
  <c r="T1921" i="3" s="1"/>
  <c r="R1922" i="3"/>
  <c r="T1922" i="3" s="1"/>
  <c r="R1923" i="3"/>
  <c r="T1923" i="3" s="1"/>
  <c r="R1924" i="3"/>
  <c r="T1924" i="3" s="1"/>
  <c r="R1925" i="3"/>
  <c r="T1925" i="3" s="1"/>
  <c r="R1926" i="3"/>
  <c r="T1926" i="3" s="1"/>
  <c r="R1927" i="3"/>
  <c r="T1927" i="3" s="1"/>
  <c r="R1928" i="3"/>
  <c r="T1928" i="3" s="1"/>
  <c r="R1929" i="3"/>
  <c r="T1929" i="3" s="1"/>
  <c r="R1930" i="3"/>
  <c r="T1930" i="3" s="1"/>
  <c r="R1931" i="3"/>
  <c r="T1931" i="3" s="1"/>
  <c r="R1932" i="3"/>
  <c r="T1932" i="3" s="1"/>
  <c r="R1933" i="3"/>
  <c r="T1933" i="3" s="1"/>
  <c r="R1934" i="3"/>
  <c r="T1934" i="3" s="1"/>
  <c r="R1935" i="3"/>
  <c r="T1935" i="3" s="1"/>
  <c r="R1936" i="3"/>
  <c r="T1936" i="3" s="1"/>
  <c r="R1937" i="3"/>
  <c r="T1937" i="3" s="1"/>
  <c r="R1938" i="3"/>
  <c r="T1938" i="3" s="1"/>
  <c r="R1939" i="3"/>
  <c r="T1939" i="3" s="1"/>
  <c r="R1940" i="3"/>
  <c r="T1940" i="3" s="1"/>
  <c r="R1941" i="3"/>
  <c r="T1941" i="3" s="1"/>
  <c r="R1942" i="3"/>
  <c r="T1942" i="3" s="1"/>
  <c r="R1943" i="3"/>
  <c r="T1943" i="3" s="1"/>
  <c r="R1944" i="3"/>
  <c r="T1944" i="3" s="1"/>
  <c r="R1945" i="3"/>
  <c r="T1945" i="3" s="1"/>
  <c r="R1946" i="3"/>
  <c r="T1946" i="3" s="1"/>
  <c r="R1947" i="3"/>
  <c r="T1947" i="3" s="1"/>
  <c r="R1948" i="3"/>
  <c r="T1948" i="3" s="1"/>
  <c r="R1949" i="3"/>
  <c r="T1949" i="3" s="1"/>
  <c r="R1950" i="3"/>
  <c r="T1950" i="3" s="1"/>
  <c r="R1951" i="3"/>
  <c r="T1951" i="3" s="1"/>
  <c r="R1952" i="3"/>
  <c r="T1952" i="3" s="1"/>
  <c r="R1953" i="3"/>
  <c r="T1953" i="3" s="1"/>
  <c r="R1954" i="3"/>
  <c r="T1954" i="3" s="1"/>
  <c r="R1955" i="3"/>
  <c r="T1955" i="3" s="1"/>
  <c r="R1956" i="3"/>
  <c r="T1956" i="3" s="1"/>
  <c r="R1957" i="3"/>
  <c r="T1957" i="3" s="1"/>
  <c r="R1958" i="3"/>
  <c r="T1958" i="3" s="1"/>
  <c r="R1959" i="3"/>
  <c r="T1959" i="3" s="1"/>
  <c r="R1960" i="3"/>
  <c r="T1960" i="3" s="1"/>
  <c r="R1961" i="3"/>
  <c r="T1961" i="3" s="1"/>
  <c r="R1962" i="3"/>
  <c r="T1962" i="3" s="1"/>
  <c r="R1963" i="3"/>
  <c r="T1963" i="3" s="1"/>
  <c r="R1964" i="3"/>
  <c r="T1964" i="3" s="1"/>
  <c r="R1965" i="3"/>
  <c r="T1965" i="3" s="1"/>
  <c r="R1966" i="3"/>
  <c r="T1966" i="3" s="1"/>
  <c r="R1967" i="3"/>
  <c r="T1967" i="3" s="1"/>
  <c r="R1968" i="3"/>
  <c r="T1968" i="3" s="1"/>
  <c r="R1969" i="3"/>
  <c r="T1969" i="3" s="1"/>
  <c r="R1970" i="3"/>
  <c r="T1970" i="3" s="1"/>
  <c r="R1971" i="3"/>
  <c r="T1971" i="3" s="1"/>
  <c r="R1972" i="3"/>
  <c r="T1972" i="3" s="1"/>
  <c r="R1973" i="3"/>
  <c r="T1973" i="3" s="1"/>
  <c r="R1974" i="3"/>
  <c r="T1974" i="3" s="1"/>
  <c r="R1975" i="3"/>
  <c r="T1975" i="3" s="1"/>
  <c r="R1976" i="3"/>
  <c r="T1976" i="3" s="1"/>
  <c r="R1977" i="3"/>
  <c r="T1977" i="3" s="1"/>
  <c r="R1978" i="3"/>
  <c r="T1978" i="3" s="1"/>
  <c r="R1979" i="3"/>
  <c r="T1979" i="3" s="1"/>
  <c r="R1980" i="3"/>
  <c r="T1980" i="3" s="1"/>
  <c r="R1981" i="3"/>
  <c r="T1981" i="3" s="1"/>
  <c r="R1982" i="3"/>
  <c r="T1982" i="3" s="1"/>
  <c r="R1983" i="3"/>
  <c r="T1983" i="3" s="1"/>
  <c r="R1984" i="3"/>
  <c r="T1984" i="3" s="1"/>
  <c r="R1985" i="3"/>
  <c r="T1985" i="3" s="1"/>
  <c r="R1986" i="3"/>
  <c r="T1986" i="3" s="1"/>
  <c r="R1987" i="3"/>
  <c r="T1987" i="3" s="1"/>
  <c r="R1988" i="3"/>
  <c r="T1988" i="3" s="1"/>
  <c r="R1989" i="3"/>
  <c r="T1989" i="3" s="1"/>
  <c r="R1990" i="3"/>
  <c r="T1990" i="3" s="1"/>
  <c r="R1991" i="3"/>
  <c r="T1991" i="3" s="1"/>
  <c r="R1992" i="3"/>
  <c r="T1992" i="3" s="1"/>
  <c r="R1993" i="3"/>
  <c r="T1993" i="3" s="1"/>
  <c r="R1994" i="3"/>
  <c r="R1995" i="3"/>
  <c r="T1995" i="3" s="1"/>
  <c r="R1996" i="3"/>
  <c r="T1996" i="3" s="1"/>
  <c r="R1997" i="3"/>
  <c r="T1997" i="3" s="1"/>
  <c r="R1998" i="3"/>
  <c r="T1998" i="3" s="1"/>
  <c r="R1999" i="3"/>
  <c r="T1999" i="3" s="1"/>
  <c r="R2000" i="3"/>
  <c r="T2000" i="3" s="1"/>
  <c r="R2001" i="3"/>
  <c r="T2001" i="3" s="1"/>
  <c r="R2002" i="3"/>
  <c r="T2002" i="3" s="1"/>
  <c r="R2003" i="3"/>
  <c r="T2003" i="3" s="1"/>
  <c r="R2004" i="3"/>
  <c r="T2004" i="3" s="1"/>
  <c r="R2005" i="3"/>
  <c r="T2005" i="3" s="1"/>
  <c r="R2006" i="3"/>
  <c r="T2006" i="3" s="1"/>
  <c r="R2007" i="3"/>
  <c r="T2007" i="3" s="1"/>
  <c r="R2008" i="3"/>
  <c r="T2008" i="3" s="1"/>
  <c r="R2009" i="3"/>
  <c r="T2009" i="3" s="1"/>
  <c r="R2010" i="3"/>
  <c r="T2010" i="3" s="1"/>
  <c r="R2011" i="3"/>
  <c r="T2011" i="3" s="1"/>
  <c r="R2012" i="3"/>
  <c r="T2012" i="3" s="1"/>
  <c r="R2013" i="3"/>
  <c r="T2013" i="3" s="1"/>
  <c r="R2014" i="3"/>
  <c r="T2014" i="3" s="1"/>
  <c r="R2015" i="3"/>
  <c r="T2015" i="3" s="1"/>
  <c r="R2016" i="3"/>
  <c r="T2016" i="3" s="1"/>
  <c r="R2017" i="3"/>
  <c r="T2017" i="3" s="1"/>
  <c r="R2018" i="3"/>
  <c r="T2018" i="3" s="1"/>
  <c r="R2019" i="3"/>
  <c r="T2019" i="3" s="1"/>
  <c r="R2020" i="3"/>
  <c r="T2020" i="3" s="1"/>
  <c r="R2021" i="3"/>
  <c r="T2021" i="3" s="1"/>
  <c r="R2022" i="3"/>
  <c r="T2022" i="3" s="1"/>
  <c r="R2023" i="3"/>
  <c r="T2023" i="3" s="1"/>
  <c r="R2024" i="3"/>
  <c r="T2024" i="3" s="1"/>
  <c r="R2025" i="3"/>
  <c r="T2025" i="3" s="1"/>
  <c r="R2026" i="3"/>
  <c r="R2027" i="3"/>
  <c r="T2027" i="3" s="1"/>
  <c r="R2028" i="3"/>
  <c r="T2028" i="3" s="1"/>
  <c r="R2029" i="3"/>
  <c r="T2029" i="3" s="1"/>
  <c r="R2030" i="3"/>
  <c r="T2030" i="3" s="1"/>
  <c r="R2031" i="3"/>
  <c r="T2031" i="3" s="1"/>
  <c r="R2032" i="3"/>
  <c r="T2032" i="3" s="1"/>
  <c r="R2033" i="3"/>
  <c r="T2033" i="3" s="1"/>
  <c r="R2034" i="3"/>
  <c r="T2034" i="3" s="1"/>
  <c r="R2035" i="3"/>
  <c r="T2035" i="3" s="1"/>
  <c r="R2036" i="3"/>
  <c r="T2036" i="3" s="1"/>
  <c r="R2037" i="3"/>
  <c r="T2037" i="3" s="1"/>
  <c r="R2038" i="3"/>
  <c r="T2038" i="3" s="1"/>
  <c r="R2039" i="3"/>
  <c r="T2039" i="3" s="1"/>
  <c r="R2040" i="3"/>
  <c r="T2040" i="3" s="1"/>
  <c r="R2041" i="3"/>
  <c r="T2041" i="3" s="1"/>
  <c r="R2042" i="3"/>
  <c r="T2042" i="3" s="1"/>
  <c r="R2043" i="3"/>
  <c r="T2043" i="3" s="1"/>
  <c r="R2044" i="3"/>
  <c r="T2044" i="3" s="1"/>
  <c r="R2045" i="3"/>
  <c r="T2045" i="3" s="1"/>
  <c r="R2046" i="3"/>
  <c r="T2046" i="3" s="1"/>
  <c r="R2047" i="3"/>
  <c r="T2047" i="3" s="1"/>
  <c r="R2048" i="3"/>
  <c r="T2048" i="3" s="1"/>
  <c r="R2049" i="3"/>
  <c r="T2049" i="3" s="1"/>
  <c r="R2050" i="3"/>
  <c r="T2050" i="3" s="1"/>
  <c r="R2051" i="3"/>
  <c r="T2051" i="3" s="1"/>
  <c r="R2052" i="3"/>
  <c r="T2052" i="3" s="1"/>
  <c r="R2053" i="3"/>
  <c r="T2053" i="3" s="1"/>
  <c r="R2054" i="3"/>
  <c r="T2054" i="3" s="1"/>
  <c r="R2055" i="3"/>
  <c r="T2055" i="3" s="1"/>
  <c r="R2056" i="3"/>
  <c r="T2056" i="3" s="1"/>
  <c r="R2057" i="3"/>
  <c r="T2057" i="3" s="1"/>
  <c r="R2058" i="3"/>
  <c r="T2058" i="3" s="1"/>
  <c r="R2059" i="3"/>
  <c r="T2059" i="3" s="1"/>
  <c r="R2060" i="3"/>
  <c r="T2060" i="3" s="1"/>
  <c r="R2061" i="3"/>
  <c r="T2061" i="3" s="1"/>
  <c r="R2062" i="3"/>
  <c r="T2062" i="3" s="1"/>
  <c r="R2063" i="3"/>
  <c r="T2063" i="3" s="1"/>
  <c r="R2064" i="3"/>
  <c r="T2064" i="3" s="1"/>
  <c r="R2065" i="3"/>
  <c r="T2065" i="3" s="1"/>
  <c r="R2066" i="3"/>
  <c r="T2066" i="3" s="1"/>
  <c r="R2067" i="3"/>
  <c r="T2067" i="3" s="1"/>
  <c r="R2068" i="3"/>
  <c r="T2068" i="3" s="1"/>
  <c r="R2069" i="3"/>
  <c r="T2069" i="3" s="1"/>
  <c r="R2070" i="3"/>
  <c r="T2070" i="3" s="1"/>
  <c r="R2071" i="3"/>
  <c r="T2071" i="3" s="1"/>
  <c r="R2072" i="3"/>
  <c r="T2072" i="3" s="1"/>
  <c r="R2073" i="3"/>
  <c r="T2073" i="3" s="1"/>
  <c r="R2074" i="3"/>
  <c r="T2074" i="3" s="1"/>
  <c r="R2075" i="3"/>
  <c r="T2075" i="3" s="1"/>
  <c r="R2076" i="3"/>
  <c r="T2076" i="3" s="1"/>
  <c r="R2077" i="3"/>
  <c r="T2077" i="3" s="1"/>
  <c r="R2078" i="3"/>
  <c r="T2078" i="3" s="1"/>
  <c r="R2079" i="3"/>
  <c r="T2079" i="3" s="1"/>
  <c r="R2080" i="3"/>
  <c r="T2080" i="3" s="1"/>
  <c r="R2081" i="3"/>
  <c r="T2081" i="3" s="1"/>
  <c r="R2082" i="3"/>
  <c r="T2082" i="3" s="1"/>
  <c r="R2083" i="3"/>
  <c r="T2083" i="3" s="1"/>
  <c r="R2084" i="3"/>
  <c r="T2084" i="3" s="1"/>
  <c r="R2085" i="3"/>
  <c r="T2085" i="3" s="1"/>
  <c r="R2086" i="3"/>
  <c r="T2086" i="3" s="1"/>
  <c r="R2087" i="3"/>
  <c r="T2087" i="3" s="1"/>
  <c r="R2088" i="3"/>
  <c r="T2088" i="3" s="1"/>
  <c r="R2089" i="3"/>
  <c r="T2089" i="3" s="1"/>
  <c r="R2090" i="3"/>
  <c r="T2090" i="3" s="1"/>
  <c r="R2091" i="3"/>
  <c r="T2091" i="3" s="1"/>
  <c r="R2092" i="3"/>
  <c r="T2092" i="3" s="1"/>
  <c r="R2093" i="3"/>
  <c r="T2093" i="3" s="1"/>
  <c r="R2094" i="3"/>
  <c r="T2094" i="3" s="1"/>
  <c r="R2095" i="3"/>
  <c r="T2095" i="3" s="1"/>
  <c r="R2096" i="3"/>
  <c r="T2096" i="3" s="1"/>
  <c r="R2097" i="3"/>
  <c r="T2097" i="3" s="1"/>
  <c r="R2098" i="3"/>
  <c r="T2098" i="3" s="1"/>
  <c r="R2099" i="3"/>
  <c r="T2099" i="3" s="1"/>
  <c r="R2100" i="3"/>
  <c r="T2100" i="3" s="1"/>
  <c r="R2101" i="3"/>
  <c r="T2101" i="3" s="1"/>
  <c r="R2102" i="3"/>
  <c r="T2102" i="3" s="1"/>
  <c r="R2103" i="3"/>
  <c r="T2103" i="3" s="1"/>
  <c r="R2104" i="3"/>
  <c r="T2104" i="3" s="1"/>
  <c r="R2105" i="3"/>
  <c r="T2105" i="3" s="1"/>
  <c r="R2106" i="3"/>
  <c r="T2106" i="3" s="1"/>
  <c r="R2107" i="3"/>
  <c r="T2107" i="3" s="1"/>
  <c r="R2108" i="3"/>
  <c r="T2108" i="3" s="1"/>
  <c r="R2109" i="3"/>
  <c r="T2109" i="3" s="1"/>
  <c r="R2110" i="3"/>
  <c r="T2110" i="3" s="1"/>
  <c r="R2111" i="3"/>
  <c r="T2111" i="3" s="1"/>
  <c r="R2112" i="3"/>
  <c r="T2112" i="3" s="1"/>
  <c r="R2113" i="3"/>
  <c r="T2113" i="3" s="1"/>
  <c r="R2114" i="3"/>
  <c r="T2114" i="3" s="1"/>
  <c r="R2115" i="3"/>
  <c r="T2115" i="3" s="1"/>
  <c r="R2116" i="3"/>
  <c r="T2116" i="3" s="1"/>
  <c r="R2117" i="3"/>
  <c r="T2117" i="3" s="1"/>
  <c r="R2118" i="3"/>
  <c r="T2118" i="3" s="1"/>
  <c r="R2119" i="3"/>
  <c r="T2119" i="3" s="1"/>
  <c r="R2120" i="3"/>
  <c r="T2120" i="3" s="1"/>
  <c r="R2121" i="3"/>
  <c r="T2121" i="3" s="1"/>
  <c r="R2122" i="3"/>
  <c r="T2122" i="3" s="1"/>
  <c r="R2123" i="3"/>
  <c r="T2123" i="3" s="1"/>
  <c r="R2124" i="3"/>
  <c r="T2124" i="3" s="1"/>
  <c r="R2125" i="3"/>
  <c r="T2125" i="3" s="1"/>
  <c r="R2126" i="3"/>
  <c r="T2126" i="3" s="1"/>
  <c r="R2127" i="3"/>
  <c r="T2127" i="3" s="1"/>
  <c r="R2128" i="3"/>
  <c r="T2128" i="3" s="1"/>
  <c r="R2129" i="3"/>
  <c r="R2130" i="3"/>
  <c r="T2130" i="3" s="1"/>
  <c r="R2131" i="3"/>
  <c r="T2131" i="3" s="1"/>
  <c r="R2132" i="3"/>
  <c r="T2132" i="3" s="1"/>
  <c r="R2133" i="3"/>
  <c r="T2133" i="3" s="1"/>
  <c r="R2134" i="3"/>
  <c r="T2134" i="3" s="1"/>
  <c r="R2135" i="3"/>
  <c r="T2135" i="3" s="1"/>
  <c r="R2136" i="3"/>
  <c r="T2136" i="3" s="1"/>
  <c r="R2137" i="3"/>
  <c r="T2137" i="3" s="1"/>
  <c r="R2138" i="3"/>
  <c r="T2138" i="3" s="1"/>
  <c r="R2139" i="3"/>
  <c r="T2139" i="3" s="1"/>
  <c r="R2140" i="3"/>
  <c r="T2140" i="3" s="1"/>
  <c r="R2141" i="3"/>
  <c r="T2141" i="3" s="1"/>
  <c r="R2142" i="3"/>
  <c r="T2142" i="3" s="1"/>
  <c r="R2143" i="3"/>
  <c r="T2143" i="3" s="1"/>
  <c r="R2144" i="3"/>
  <c r="T2144" i="3" s="1"/>
  <c r="R2145" i="3"/>
  <c r="T2145" i="3" s="1"/>
  <c r="R2146" i="3"/>
  <c r="T2146" i="3" s="1"/>
  <c r="R2147" i="3"/>
  <c r="T2147" i="3" s="1"/>
  <c r="R2148" i="3"/>
  <c r="T2148" i="3" s="1"/>
  <c r="R2149" i="3"/>
  <c r="T2149" i="3" s="1"/>
  <c r="R2150" i="3"/>
  <c r="T2150" i="3" s="1"/>
  <c r="R2151" i="3"/>
  <c r="T2151" i="3" s="1"/>
  <c r="R2152" i="3"/>
  <c r="T2152" i="3" s="1"/>
  <c r="R2153" i="3"/>
  <c r="T2153" i="3" s="1"/>
  <c r="R2154" i="3"/>
  <c r="T2154" i="3" s="1"/>
  <c r="R2155" i="3"/>
  <c r="T2155" i="3" s="1"/>
  <c r="R2156" i="3"/>
  <c r="T2156" i="3" s="1"/>
  <c r="R2157" i="3"/>
  <c r="T2157" i="3" s="1"/>
  <c r="R2158" i="3"/>
  <c r="T2158" i="3" s="1"/>
  <c r="R2159" i="3"/>
  <c r="T2159" i="3" s="1"/>
  <c r="R2160" i="3"/>
  <c r="T2160" i="3" s="1"/>
  <c r="R2161" i="3"/>
  <c r="T2161" i="3" s="1"/>
  <c r="R2162" i="3"/>
  <c r="T2162" i="3" s="1"/>
  <c r="R2163" i="3"/>
  <c r="T2163" i="3" s="1"/>
  <c r="R2164" i="3"/>
  <c r="T2164" i="3" s="1"/>
  <c r="R2165" i="3"/>
  <c r="T2165" i="3" s="1"/>
  <c r="R2166" i="3"/>
  <c r="T2166" i="3" s="1"/>
  <c r="R2167" i="3"/>
  <c r="T2167" i="3" s="1"/>
  <c r="R2168" i="3"/>
  <c r="T2168" i="3" s="1"/>
  <c r="R2169" i="3"/>
  <c r="T2169" i="3" s="1"/>
  <c r="R2170" i="3"/>
  <c r="T2170" i="3" s="1"/>
  <c r="R2171" i="3"/>
  <c r="T2171" i="3" s="1"/>
  <c r="R2172" i="3"/>
  <c r="T2172" i="3" s="1"/>
  <c r="R2173" i="3"/>
  <c r="T2173" i="3" s="1"/>
  <c r="R2174" i="3"/>
  <c r="T2174" i="3" s="1"/>
  <c r="R2175" i="3"/>
  <c r="T2175" i="3" s="1"/>
  <c r="R2176" i="3"/>
  <c r="T2176" i="3" s="1"/>
  <c r="R2177" i="3"/>
  <c r="T2177" i="3" s="1"/>
  <c r="R2178" i="3"/>
  <c r="T2178" i="3" s="1"/>
  <c r="R2179" i="3"/>
  <c r="T2179" i="3" s="1"/>
  <c r="R2180" i="3"/>
  <c r="T2180" i="3" s="1"/>
  <c r="R2181" i="3"/>
  <c r="T2181" i="3" s="1"/>
  <c r="R2182" i="3"/>
  <c r="T2182" i="3" s="1"/>
  <c r="R2183" i="3"/>
  <c r="T2183" i="3" s="1"/>
  <c r="R2184" i="3"/>
  <c r="T2184" i="3" s="1"/>
  <c r="R2185" i="3"/>
  <c r="T2185" i="3" s="1"/>
  <c r="R2186" i="3"/>
  <c r="T2186" i="3" s="1"/>
  <c r="R2187" i="3"/>
  <c r="T2187" i="3" s="1"/>
  <c r="R2188" i="3"/>
  <c r="T2188" i="3" s="1"/>
  <c r="R2189" i="3"/>
  <c r="T2189" i="3" s="1"/>
  <c r="R2190" i="3"/>
  <c r="T2190" i="3" s="1"/>
  <c r="R2191" i="3"/>
  <c r="T2191" i="3" s="1"/>
  <c r="R2192" i="3"/>
  <c r="T2192" i="3" s="1"/>
  <c r="R2193" i="3"/>
  <c r="T2193" i="3" s="1"/>
  <c r="R2194" i="3"/>
  <c r="T2194" i="3" s="1"/>
  <c r="R2195" i="3"/>
  <c r="T2195" i="3" s="1"/>
  <c r="R2196" i="3"/>
  <c r="T2196" i="3" s="1"/>
  <c r="R2197" i="3"/>
  <c r="T2197" i="3" s="1"/>
  <c r="R2198" i="3"/>
  <c r="T2198" i="3" s="1"/>
  <c r="R2199" i="3"/>
  <c r="T2199" i="3" s="1"/>
  <c r="R2200" i="3"/>
  <c r="T2200" i="3" s="1"/>
  <c r="R2201" i="3"/>
  <c r="T2201" i="3" s="1"/>
  <c r="R2202" i="3"/>
  <c r="T2202" i="3" s="1"/>
  <c r="R2203" i="3"/>
  <c r="T2203" i="3" s="1"/>
  <c r="R2204" i="3"/>
  <c r="T2204" i="3" s="1"/>
  <c r="R2205" i="3"/>
  <c r="T2205" i="3" s="1"/>
  <c r="R2206" i="3"/>
  <c r="T2206" i="3" s="1"/>
  <c r="R2207" i="3"/>
  <c r="T2207" i="3" s="1"/>
  <c r="R2208" i="3"/>
  <c r="T2208" i="3" s="1"/>
  <c r="R2209" i="3"/>
  <c r="T2209" i="3" s="1"/>
  <c r="R2210" i="3"/>
  <c r="T2210" i="3" s="1"/>
  <c r="R2211" i="3"/>
  <c r="T2211" i="3" s="1"/>
  <c r="R2212" i="3"/>
  <c r="T2212" i="3" s="1"/>
  <c r="R2213" i="3"/>
  <c r="T2213" i="3" s="1"/>
  <c r="R2214" i="3"/>
  <c r="T2214" i="3" s="1"/>
  <c r="R2215" i="3"/>
  <c r="T2215" i="3" s="1"/>
  <c r="R2216" i="3"/>
  <c r="T2216" i="3" s="1"/>
  <c r="R2217" i="3"/>
  <c r="T2217" i="3" s="1"/>
  <c r="R2218" i="3"/>
  <c r="T2218" i="3" s="1"/>
  <c r="R2219" i="3"/>
  <c r="T2219" i="3" s="1"/>
  <c r="R2220" i="3"/>
  <c r="T2220" i="3" s="1"/>
  <c r="R2221" i="3"/>
  <c r="T2221" i="3" s="1"/>
  <c r="R2222" i="3"/>
  <c r="T2222" i="3" s="1"/>
  <c r="R2223" i="3"/>
  <c r="T2223" i="3" s="1"/>
  <c r="R2224" i="3"/>
  <c r="T2224" i="3" s="1"/>
  <c r="R2225" i="3"/>
  <c r="T2225" i="3" s="1"/>
  <c r="R2226" i="3"/>
  <c r="T2226" i="3" s="1"/>
  <c r="R2227" i="3"/>
  <c r="T2227" i="3" s="1"/>
  <c r="R2228" i="3"/>
  <c r="T2228" i="3" s="1"/>
  <c r="R2229" i="3"/>
  <c r="T2229" i="3" s="1"/>
  <c r="R2230" i="3"/>
  <c r="T2230" i="3" s="1"/>
  <c r="R2231" i="3"/>
  <c r="T2231" i="3" s="1"/>
  <c r="R2232" i="3"/>
  <c r="T2232" i="3" s="1"/>
  <c r="R2233" i="3"/>
  <c r="T2233" i="3" s="1"/>
  <c r="R2234" i="3"/>
  <c r="T2234" i="3" s="1"/>
  <c r="R2235" i="3"/>
  <c r="T2235" i="3" s="1"/>
  <c r="R2236" i="3"/>
  <c r="T2236" i="3" s="1"/>
  <c r="R2237" i="3"/>
  <c r="T2237" i="3" s="1"/>
  <c r="R2238" i="3"/>
  <c r="R2239" i="3"/>
  <c r="T2239" i="3" s="1"/>
  <c r="R2240" i="3"/>
  <c r="T2240" i="3" s="1"/>
  <c r="R2241" i="3"/>
  <c r="T2241" i="3" s="1"/>
  <c r="R2242" i="3"/>
  <c r="T2242" i="3" s="1"/>
  <c r="R2243" i="3"/>
  <c r="T2243" i="3" s="1"/>
  <c r="R2244" i="3"/>
  <c r="T2244" i="3" s="1"/>
  <c r="R2245" i="3"/>
  <c r="T2245" i="3" s="1"/>
  <c r="R2246" i="3"/>
  <c r="T2246" i="3" s="1"/>
  <c r="R2247" i="3"/>
  <c r="T2247" i="3" s="1"/>
  <c r="R2248" i="3"/>
  <c r="T2248" i="3" s="1"/>
  <c r="R2249" i="3"/>
  <c r="T2249" i="3" s="1"/>
  <c r="R2250" i="3"/>
  <c r="T2250" i="3" s="1"/>
  <c r="R2251" i="3"/>
  <c r="T2251" i="3" s="1"/>
  <c r="R2252" i="3"/>
  <c r="T2252" i="3" s="1"/>
  <c r="R2253" i="3"/>
  <c r="T2253" i="3" s="1"/>
  <c r="R2254" i="3"/>
  <c r="T2254" i="3" s="1"/>
  <c r="R2255" i="3"/>
  <c r="T2255" i="3" s="1"/>
  <c r="R2256" i="3"/>
  <c r="T2256" i="3" s="1"/>
  <c r="R2257" i="3"/>
  <c r="T2257" i="3" s="1"/>
  <c r="R2258" i="3"/>
  <c r="T2258" i="3" s="1"/>
  <c r="R2259" i="3"/>
  <c r="T2259" i="3" s="1"/>
  <c r="R2260" i="3"/>
  <c r="T2260" i="3" s="1"/>
  <c r="R2261" i="3"/>
  <c r="T2261" i="3" s="1"/>
  <c r="R2262" i="3"/>
  <c r="T2262" i="3" s="1"/>
  <c r="R2263" i="3"/>
  <c r="T2263" i="3" s="1"/>
  <c r="R2264" i="3"/>
  <c r="R2265" i="3"/>
  <c r="T2265" i="3" s="1"/>
  <c r="R2266" i="3"/>
  <c r="T2266" i="3" s="1"/>
  <c r="R2267" i="3"/>
  <c r="T2267" i="3" s="1"/>
  <c r="R2268" i="3"/>
  <c r="T2268" i="3" s="1"/>
  <c r="R2269" i="3"/>
  <c r="T2269" i="3" s="1"/>
  <c r="R2270" i="3"/>
  <c r="T2270" i="3" s="1"/>
  <c r="R2271" i="3"/>
  <c r="T2271" i="3" s="1"/>
  <c r="R2272" i="3"/>
  <c r="T2272" i="3" s="1"/>
  <c r="R2273" i="3"/>
  <c r="T2273" i="3" s="1"/>
  <c r="R2274" i="3"/>
  <c r="T2274" i="3" s="1"/>
  <c r="R2275" i="3"/>
  <c r="T2275" i="3" s="1"/>
  <c r="R2276" i="3"/>
  <c r="T2276" i="3" s="1"/>
  <c r="R2277" i="3"/>
  <c r="T2277" i="3" s="1"/>
  <c r="R2278" i="3"/>
  <c r="T2278" i="3" s="1"/>
  <c r="R2279" i="3"/>
  <c r="T2279" i="3" s="1"/>
  <c r="R2280" i="3"/>
  <c r="T2280" i="3" s="1"/>
  <c r="R2281" i="3"/>
  <c r="T2281" i="3" s="1"/>
  <c r="R2282" i="3"/>
  <c r="T2282" i="3" s="1"/>
  <c r="R2283" i="3"/>
  <c r="T2283" i="3" s="1"/>
  <c r="R2284" i="3"/>
  <c r="T2284" i="3" s="1"/>
  <c r="R2285" i="3"/>
  <c r="T2285" i="3" s="1"/>
  <c r="R2286" i="3"/>
  <c r="T2286" i="3" s="1"/>
  <c r="R2287" i="3"/>
  <c r="T2287" i="3" s="1"/>
  <c r="R2288" i="3"/>
  <c r="T2288" i="3" s="1"/>
  <c r="R2289" i="3"/>
  <c r="T2289" i="3" s="1"/>
  <c r="R2290" i="3"/>
  <c r="T2290" i="3" s="1"/>
  <c r="R2291" i="3"/>
  <c r="T2291" i="3" s="1"/>
  <c r="R2292" i="3"/>
  <c r="T2292" i="3" s="1"/>
  <c r="R2293" i="3"/>
  <c r="T2293" i="3" s="1"/>
  <c r="R2294" i="3"/>
  <c r="T2294" i="3" s="1"/>
  <c r="R2295" i="3"/>
  <c r="T2295" i="3" s="1"/>
  <c r="R2296" i="3"/>
  <c r="T2296" i="3" s="1"/>
  <c r="R2297" i="3"/>
  <c r="T2297" i="3" s="1"/>
  <c r="R2298" i="3"/>
  <c r="T2298" i="3" s="1"/>
  <c r="R2299" i="3"/>
  <c r="T2299" i="3" s="1"/>
  <c r="R2300" i="3"/>
  <c r="T2300" i="3" s="1"/>
  <c r="R2301" i="3"/>
  <c r="T2301" i="3" s="1"/>
  <c r="R2302" i="3"/>
  <c r="T2302" i="3" s="1"/>
  <c r="R2303" i="3"/>
  <c r="T2303" i="3" s="1"/>
  <c r="R2304" i="3"/>
  <c r="T2304" i="3" s="1"/>
  <c r="R2305" i="3"/>
  <c r="T2305" i="3" s="1"/>
  <c r="R2306" i="3"/>
  <c r="T2306" i="3" s="1"/>
  <c r="R2307" i="3"/>
  <c r="T2307" i="3" s="1"/>
  <c r="R2308" i="3"/>
  <c r="T2308" i="3" s="1"/>
  <c r="R2309" i="3"/>
  <c r="T2309" i="3" s="1"/>
  <c r="R2310" i="3"/>
  <c r="T2310" i="3" s="1"/>
  <c r="R2311" i="3"/>
  <c r="T2311" i="3" s="1"/>
  <c r="R2312" i="3"/>
  <c r="T2312" i="3" s="1"/>
  <c r="R2313" i="3"/>
  <c r="T2313" i="3" s="1"/>
  <c r="R2314" i="3"/>
  <c r="T2314" i="3" s="1"/>
  <c r="R2315" i="3"/>
  <c r="T2315" i="3" s="1"/>
  <c r="R2316" i="3"/>
  <c r="T2316" i="3" s="1"/>
  <c r="R2317" i="3"/>
  <c r="T2317" i="3" s="1"/>
  <c r="R2318" i="3"/>
  <c r="T2318" i="3" s="1"/>
  <c r="R2319" i="3"/>
  <c r="T2319" i="3" s="1"/>
  <c r="R2320" i="3"/>
  <c r="T2320" i="3" s="1"/>
  <c r="R2321" i="3"/>
  <c r="T2321" i="3" s="1"/>
  <c r="R2322" i="3"/>
  <c r="T2322" i="3" s="1"/>
  <c r="R2323" i="3"/>
  <c r="T2323" i="3" s="1"/>
  <c r="R2324" i="3"/>
  <c r="T2324" i="3" s="1"/>
  <c r="R2325" i="3"/>
  <c r="T2325" i="3" s="1"/>
  <c r="R2326" i="3"/>
  <c r="T2326" i="3" s="1"/>
  <c r="R2327" i="3"/>
  <c r="T2327" i="3" s="1"/>
  <c r="R2328" i="3"/>
  <c r="T2328" i="3" s="1"/>
  <c r="R2329" i="3"/>
  <c r="T2329" i="3" s="1"/>
  <c r="R2330" i="3"/>
  <c r="T2330" i="3" s="1"/>
  <c r="R2331" i="3"/>
  <c r="T2331" i="3" s="1"/>
  <c r="R2332" i="3"/>
  <c r="T2332" i="3" s="1"/>
  <c r="R2333" i="3"/>
  <c r="T2333" i="3" s="1"/>
  <c r="R2334" i="3"/>
  <c r="T2334" i="3" s="1"/>
  <c r="R2335" i="3"/>
  <c r="T2335" i="3" s="1"/>
  <c r="R2336" i="3"/>
  <c r="T2336" i="3" s="1"/>
  <c r="R2337" i="3"/>
  <c r="T2337" i="3" s="1"/>
  <c r="R2338" i="3"/>
  <c r="T2338" i="3" s="1"/>
  <c r="R2339" i="3"/>
  <c r="T2339" i="3" s="1"/>
  <c r="R2340" i="3"/>
  <c r="T2340" i="3" s="1"/>
  <c r="R2341" i="3"/>
  <c r="T2341" i="3" s="1"/>
  <c r="R2342" i="3"/>
  <c r="T2342" i="3" s="1"/>
  <c r="R2343" i="3"/>
  <c r="T2343" i="3" s="1"/>
  <c r="R2344" i="3"/>
  <c r="T2344" i="3" s="1"/>
  <c r="R2345" i="3"/>
  <c r="T2345" i="3" s="1"/>
  <c r="R2346" i="3"/>
  <c r="T2346" i="3" s="1"/>
  <c r="R2347" i="3"/>
  <c r="T2347" i="3" s="1"/>
  <c r="R2348" i="3"/>
  <c r="T2348" i="3" s="1"/>
  <c r="R2349" i="3"/>
  <c r="T2349" i="3" s="1"/>
  <c r="R2350" i="3"/>
  <c r="T2350" i="3" s="1"/>
  <c r="R2351" i="3"/>
  <c r="T2351" i="3" s="1"/>
  <c r="R2352" i="3"/>
  <c r="T2352" i="3" s="1"/>
  <c r="R2353" i="3"/>
  <c r="T2353" i="3" s="1"/>
  <c r="R2354" i="3"/>
  <c r="T2354" i="3" s="1"/>
  <c r="R2355" i="3"/>
  <c r="T2355" i="3" s="1"/>
  <c r="R2356" i="3"/>
  <c r="T2356" i="3" s="1"/>
  <c r="R2357" i="3"/>
  <c r="T2357" i="3" s="1"/>
  <c r="R2358" i="3"/>
  <c r="T2358" i="3" s="1"/>
  <c r="R2359" i="3"/>
  <c r="T2359" i="3" s="1"/>
  <c r="R2360" i="3"/>
  <c r="T2360" i="3" s="1"/>
  <c r="R2361" i="3"/>
  <c r="T2361" i="3" s="1"/>
  <c r="R2362" i="3"/>
  <c r="T2362" i="3" s="1"/>
  <c r="R2363" i="3"/>
  <c r="T2363" i="3" s="1"/>
  <c r="R2364" i="3"/>
  <c r="T2364" i="3" s="1"/>
  <c r="R2365" i="3"/>
  <c r="T2365" i="3" s="1"/>
  <c r="R2366" i="3"/>
  <c r="T2366" i="3" s="1"/>
  <c r="R2367" i="3"/>
  <c r="T2367" i="3" s="1"/>
  <c r="R2368" i="3"/>
  <c r="T2368" i="3" s="1"/>
  <c r="R2369" i="3"/>
  <c r="R2370" i="3"/>
  <c r="T2370" i="3" s="1"/>
  <c r="R2371" i="3"/>
  <c r="T2371" i="3" s="1"/>
  <c r="R2372" i="3"/>
  <c r="T2372" i="3" s="1"/>
  <c r="R2373" i="3"/>
  <c r="T2373" i="3" s="1"/>
  <c r="R2374" i="3"/>
  <c r="T2374" i="3" s="1"/>
  <c r="R2375" i="3"/>
  <c r="T2375" i="3" s="1"/>
  <c r="R2376" i="3"/>
  <c r="T2376" i="3" s="1"/>
  <c r="R2377" i="3"/>
  <c r="T2377" i="3" s="1"/>
  <c r="R2378" i="3"/>
  <c r="T2378" i="3" s="1"/>
  <c r="R2379" i="3"/>
  <c r="T2379" i="3" s="1"/>
  <c r="R2380" i="3"/>
  <c r="T2380" i="3" s="1"/>
  <c r="R2381" i="3"/>
  <c r="T2381" i="3" s="1"/>
  <c r="R2382" i="3"/>
  <c r="T2382" i="3" s="1"/>
  <c r="R2383" i="3"/>
  <c r="T2383" i="3" s="1"/>
  <c r="R2384" i="3"/>
  <c r="T2384" i="3" s="1"/>
  <c r="R2385" i="3"/>
  <c r="T2385" i="3" s="1"/>
  <c r="R2386" i="3"/>
  <c r="T2386" i="3" s="1"/>
  <c r="R2387" i="3"/>
  <c r="T2387" i="3" s="1"/>
  <c r="R2388" i="3"/>
  <c r="T2388" i="3" s="1"/>
  <c r="R2389" i="3"/>
  <c r="T2389" i="3" s="1"/>
  <c r="R2390" i="3"/>
  <c r="T2390" i="3" s="1"/>
  <c r="R2391" i="3"/>
  <c r="T2391" i="3" s="1"/>
  <c r="R2392" i="3"/>
  <c r="T2392" i="3" s="1"/>
  <c r="R2393" i="3"/>
  <c r="T2393" i="3" s="1"/>
  <c r="R2394" i="3"/>
  <c r="T2394" i="3" s="1"/>
  <c r="R2395" i="3"/>
  <c r="T2395" i="3" s="1"/>
  <c r="R2396" i="3"/>
  <c r="T2396" i="3" s="1"/>
  <c r="R2397" i="3"/>
  <c r="T2397" i="3" s="1"/>
  <c r="R2398" i="3"/>
  <c r="T2398" i="3" s="1"/>
  <c r="R2399" i="3"/>
  <c r="T2399" i="3" s="1"/>
  <c r="R2400" i="3"/>
  <c r="T2400" i="3" s="1"/>
  <c r="R2401" i="3"/>
  <c r="T2401" i="3" s="1"/>
  <c r="R2402" i="3"/>
  <c r="T2402" i="3" s="1"/>
  <c r="R2403" i="3"/>
  <c r="T2403" i="3" s="1"/>
  <c r="R2404" i="3"/>
  <c r="T2404" i="3" s="1"/>
  <c r="R2405" i="3"/>
  <c r="T2405" i="3" s="1"/>
  <c r="R2406" i="3"/>
  <c r="T2406" i="3" s="1"/>
  <c r="R2407" i="3"/>
  <c r="T2407" i="3" s="1"/>
  <c r="R2408" i="3"/>
  <c r="T2408" i="3" s="1"/>
  <c r="R2409" i="3"/>
  <c r="T2409" i="3" s="1"/>
  <c r="R2410" i="3"/>
  <c r="T2410" i="3" s="1"/>
  <c r="R2411" i="3"/>
  <c r="T2411" i="3" s="1"/>
  <c r="R2412" i="3"/>
  <c r="T2412" i="3" s="1"/>
  <c r="R2413" i="3"/>
  <c r="T2413" i="3" s="1"/>
  <c r="R2414" i="3"/>
  <c r="T2414" i="3" s="1"/>
  <c r="R2415" i="3"/>
  <c r="T2415" i="3" s="1"/>
  <c r="R2416" i="3"/>
  <c r="T2416" i="3" s="1"/>
  <c r="R2417" i="3"/>
  <c r="T2417" i="3" s="1"/>
  <c r="R2418" i="3"/>
  <c r="T2418" i="3" s="1"/>
  <c r="R2419" i="3"/>
  <c r="T2419" i="3" s="1"/>
  <c r="R2420" i="3"/>
  <c r="T2420" i="3" s="1"/>
  <c r="R2421" i="3"/>
  <c r="T2421" i="3" s="1"/>
  <c r="R2422" i="3"/>
  <c r="T2422" i="3" s="1"/>
  <c r="R2423" i="3"/>
  <c r="T2423" i="3" s="1"/>
  <c r="R2424" i="3"/>
  <c r="T2424" i="3" s="1"/>
  <c r="R2425" i="3"/>
  <c r="T2425" i="3" s="1"/>
  <c r="R2426" i="3"/>
  <c r="T2426" i="3" s="1"/>
  <c r="R2427" i="3"/>
  <c r="T2427" i="3" s="1"/>
  <c r="R2428" i="3"/>
  <c r="T2428" i="3" s="1"/>
  <c r="R2429" i="3"/>
  <c r="T2429" i="3" s="1"/>
  <c r="R2430" i="3"/>
  <c r="T2430" i="3" s="1"/>
  <c r="R2431" i="3"/>
  <c r="T2431" i="3" s="1"/>
  <c r="R2432" i="3"/>
  <c r="T2432" i="3" s="1"/>
  <c r="R2433" i="3"/>
  <c r="T2433" i="3" s="1"/>
  <c r="R2434" i="3"/>
  <c r="T2434" i="3" s="1"/>
  <c r="R2435" i="3"/>
  <c r="T2435" i="3" s="1"/>
  <c r="R2436" i="3"/>
  <c r="T2436" i="3" s="1"/>
  <c r="R2437" i="3"/>
  <c r="T2437" i="3" s="1"/>
  <c r="R2438" i="3"/>
  <c r="T2438" i="3" s="1"/>
  <c r="R2439" i="3"/>
  <c r="T2439" i="3" s="1"/>
  <c r="R2440" i="3"/>
  <c r="T2440" i="3" s="1"/>
  <c r="R2441" i="3"/>
  <c r="T2441" i="3" s="1"/>
  <c r="R2442" i="3"/>
  <c r="T2442" i="3" s="1"/>
  <c r="R2443" i="3"/>
  <c r="T2443" i="3" s="1"/>
  <c r="R2444" i="3"/>
  <c r="T2444" i="3" s="1"/>
  <c r="R2445" i="3"/>
  <c r="T2445" i="3" s="1"/>
  <c r="R2446" i="3"/>
  <c r="T2446" i="3" s="1"/>
  <c r="R2447" i="3"/>
  <c r="T2447" i="3" s="1"/>
  <c r="R2448" i="3"/>
  <c r="T2448" i="3" s="1"/>
  <c r="R2449" i="3"/>
  <c r="T2449" i="3" s="1"/>
  <c r="R2450" i="3"/>
  <c r="T2450" i="3" s="1"/>
  <c r="R2451" i="3"/>
  <c r="T2451" i="3" s="1"/>
  <c r="R2452" i="3"/>
  <c r="T2452" i="3" s="1"/>
  <c r="R2453" i="3"/>
  <c r="T2453" i="3" s="1"/>
  <c r="R2454" i="3"/>
  <c r="T2454" i="3" s="1"/>
  <c r="R2455" i="3"/>
  <c r="T2455" i="3" s="1"/>
  <c r="R2456" i="3"/>
  <c r="T2456" i="3" s="1"/>
  <c r="R2457" i="3"/>
  <c r="T2457" i="3" s="1"/>
  <c r="R2458" i="3"/>
  <c r="T2458" i="3" s="1"/>
  <c r="R2459" i="3"/>
  <c r="T2459" i="3" s="1"/>
  <c r="R2460" i="3"/>
  <c r="T2460" i="3" s="1"/>
  <c r="R2461" i="3"/>
  <c r="T2461" i="3" s="1"/>
  <c r="R2462" i="3"/>
  <c r="T2462" i="3" s="1"/>
  <c r="R2463" i="3"/>
  <c r="T2463" i="3" s="1"/>
  <c r="R2464" i="3"/>
  <c r="T2464" i="3" s="1"/>
  <c r="R2465" i="3"/>
  <c r="T2465" i="3" s="1"/>
  <c r="R2466" i="3"/>
  <c r="T2466" i="3" s="1"/>
  <c r="R2467" i="3"/>
  <c r="T2467" i="3" s="1"/>
  <c r="R2468" i="3"/>
  <c r="T2468" i="3" s="1"/>
  <c r="R2469" i="3"/>
  <c r="T2469" i="3" s="1"/>
  <c r="R2470" i="3"/>
  <c r="T2470" i="3" s="1"/>
  <c r="R2471" i="3"/>
  <c r="T2471" i="3" s="1"/>
  <c r="R2472" i="3"/>
  <c r="T2472" i="3" s="1"/>
  <c r="R2473" i="3"/>
  <c r="T2473" i="3" s="1"/>
  <c r="R2474" i="3"/>
  <c r="T2474" i="3" s="1"/>
  <c r="R2475" i="3"/>
  <c r="T2475" i="3" s="1"/>
  <c r="R2476" i="3"/>
  <c r="T2476" i="3" s="1"/>
  <c r="R2477" i="3"/>
  <c r="T2477" i="3" s="1"/>
  <c r="R2478" i="3"/>
  <c r="T2478" i="3" s="1"/>
  <c r="R2479" i="3"/>
  <c r="T2479" i="3" s="1"/>
  <c r="R2480" i="3"/>
  <c r="T2480" i="3" s="1"/>
  <c r="R2481" i="3"/>
  <c r="T2481" i="3" s="1"/>
  <c r="R2482" i="3"/>
  <c r="T2482" i="3" s="1"/>
  <c r="R2483" i="3"/>
  <c r="T2483" i="3" s="1"/>
  <c r="R2484" i="3"/>
  <c r="T2484" i="3" s="1"/>
  <c r="R2485" i="3"/>
  <c r="T2485" i="3" s="1"/>
  <c r="R2486" i="3"/>
  <c r="T2486" i="3" s="1"/>
  <c r="R2487" i="3"/>
  <c r="T2487" i="3" s="1"/>
  <c r="R2488" i="3"/>
  <c r="T2488" i="3" s="1"/>
  <c r="R2489" i="3"/>
  <c r="T2489" i="3" s="1"/>
  <c r="R2490" i="3"/>
  <c r="T2490" i="3" s="1"/>
  <c r="R2491" i="3"/>
  <c r="T2491" i="3" s="1"/>
  <c r="R2492" i="3"/>
  <c r="T2492" i="3" s="1"/>
  <c r="R2493" i="3"/>
  <c r="T2493" i="3" s="1"/>
  <c r="R2494" i="3"/>
  <c r="T2494" i="3" s="1"/>
  <c r="R2495" i="3"/>
  <c r="T2495" i="3" s="1"/>
  <c r="R2496" i="3"/>
  <c r="T2496" i="3" s="1"/>
  <c r="R2497" i="3"/>
  <c r="T2497" i="3" s="1"/>
  <c r="R2498" i="3"/>
  <c r="T2498" i="3" s="1"/>
  <c r="R2499" i="3"/>
  <c r="T2499" i="3" s="1"/>
  <c r="R2500" i="3"/>
  <c r="T2500" i="3" s="1"/>
  <c r="R2501" i="3"/>
  <c r="T2501" i="3" s="1"/>
  <c r="R2502" i="3"/>
  <c r="T2502" i="3" s="1"/>
  <c r="R2503" i="3"/>
  <c r="T2503" i="3" s="1"/>
  <c r="R2504" i="3"/>
  <c r="T2504" i="3" s="1"/>
  <c r="R2505" i="3"/>
  <c r="T2505" i="3" s="1"/>
  <c r="R2506" i="3"/>
  <c r="T2506" i="3" s="1"/>
  <c r="R2507" i="3"/>
  <c r="T2507" i="3" s="1"/>
  <c r="R2508" i="3"/>
  <c r="T2508" i="3" s="1"/>
  <c r="R2509" i="3"/>
  <c r="T2509" i="3" s="1"/>
  <c r="R2510" i="3"/>
  <c r="T2510" i="3" s="1"/>
  <c r="R2511" i="3"/>
  <c r="T2511" i="3" s="1"/>
  <c r="R2512" i="3"/>
  <c r="T2512" i="3" s="1"/>
  <c r="R2513" i="3"/>
  <c r="T2513" i="3" s="1"/>
  <c r="R2514" i="3"/>
  <c r="T2514" i="3" s="1"/>
  <c r="R2515" i="3"/>
  <c r="T2515" i="3" s="1"/>
  <c r="R2516" i="3"/>
  <c r="T2516" i="3" s="1"/>
  <c r="R2517" i="3"/>
  <c r="T2517" i="3" s="1"/>
  <c r="R2518" i="3"/>
  <c r="T2518" i="3" s="1"/>
  <c r="R2519" i="3"/>
  <c r="T2519" i="3" s="1"/>
  <c r="R2520" i="3"/>
  <c r="T2520" i="3" s="1"/>
  <c r="R2521" i="3"/>
  <c r="T2521" i="3" s="1"/>
  <c r="R2522" i="3"/>
  <c r="T2522" i="3" s="1"/>
  <c r="R2523" i="3"/>
  <c r="T2523" i="3" s="1"/>
  <c r="R2524" i="3"/>
  <c r="T2524" i="3" s="1"/>
  <c r="R2525" i="3"/>
  <c r="T2525" i="3" s="1"/>
  <c r="R2526" i="3"/>
  <c r="T2526" i="3" s="1"/>
  <c r="R2527" i="3"/>
  <c r="T2527" i="3" s="1"/>
  <c r="R2528" i="3"/>
  <c r="T2528" i="3" s="1"/>
  <c r="R2529" i="3"/>
  <c r="T2529" i="3" s="1"/>
  <c r="R2530" i="3"/>
  <c r="T2530" i="3" s="1"/>
  <c r="R2531" i="3"/>
  <c r="T2531" i="3" s="1"/>
  <c r="R2532" i="3"/>
  <c r="T2532" i="3" s="1"/>
  <c r="R2533" i="3"/>
  <c r="T2533" i="3" s="1"/>
  <c r="R2534" i="3"/>
  <c r="T2534" i="3" s="1"/>
  <c r="R2535" i="3"/>
  <c r="T2535" i="3" s="1"/>
  <c r="R2536" i="3"/>
  <c r="T2536" i="3" s="1"/>
  <c r="R2537" i="3"/>
  <c r="T2537" i="3" s="1"/>
  <c r="R2538" i="3"/>
  <c r="T2538" i="3" s="1"/>
  <c r="R2539" i="3"/>
  <c r="T2539" i="3" s="1"/>
  <c r="R2540" i="3"/>
  <c r="T2540" i="3" s="1"/>
  <c r="R2541" i="3"/>
  <c r="T2541" i="3" s="1"/>
  <c r="R2542" i="3"/>
  <c r="T2542" i="3" s="1"/>
  <c r="R2543" i="3"/>
  <c r="T2543" i="3" s="1"/>
  <c r="R2544" i="3"/>
  <c r="T2544" i="3" s="1"/>
  <c r="R2545" i="3"/>
  <c r="T2545" i="3" s="1"/>
  <c r="R2546" i="3"/>
  <c r="T2546" i="3" s="1"/>
  <c r="R2547" i="3"/>
  <c r="T2547" i="3" s="1"/>
  <c r="R2548" i="3"/>
  <c r="T2548" i="3" s="1"/>
  <c r="R2549" i="3"/>
  <c r="T2549" i="3" s="1"/>
  <c r="R2550" i="3"/>
  <c r="T2550" i="3" s="1"/>
  <c r="R2551" i="3"/>
  <c r="T2551" i="3" s="1"/>
  <c r="R2552" i="3"/>
  <c r="T2552" i="3" s="1"/>
  <c r="R2553" i="3"/>
  <c r="T2553" i="3" s="1"/>
  <c r="R2554" i="3"/>
  <c r="T2554" i="3" s="1"/>
  <c r="R2555" i="3"/>
  <c r="T2555" i="3" s="1"/>
  <c r="R2556" i="3"/>
  <c r="T2556" i="3" s="1"/>
  <c r="R2557" i="3"/>
  <c r="T2557" i="3" s="1"/>
  <c r="R2558" i="3"/>
  <c r="T2558" i="3" s="1"/>
  <c r="R2559" i="3"/>
  <c r="T2559" i="3" s="1"/>
  <c r="R2560" i="3"/>
  <c r="T2560" i="3" s="1"/>
  <c r="R2561" i="3"/>
  <c r="T2561" i="3" s="1"/>
  <c r="R2562" i="3"/>
  <c r="T2562" i="3" s="1"/>
  <c r="R2563" i="3"/>
  <c r="T2563" i="3" s="1"/>
  <c r="R2564" i="3"/>
  <c r="T2564" i="3" s="1"/>
  <c r="R2565" i="3"/>
  <c r="T2565" i="3" s="1"/>
  <c r="R2566" i="3"/>
  <c r="T2566" i="3" s="1"/>
  <c r="R2567" i="3"/>
  <c r="T2567" i="3" s="1"/>
  <c r="R2568" i="3"/>
  <c r="T2568" i="3" s="1"/>
  <c r="R2569" i="3"/>
  <c r="R2570" i="3"/>
  <c r="T2570" i="3" s="1"/>
  <c r="R2571" i="3"/>
  <c r="T2571" i="3" s="1"/>
  <c r="R2572" i="3"/>
  <c r="T2572" i="3" s="1"/>
  <c r="R2573" i="3"/>
  <c r="T2573" i="3" s="1"/>
  <c r="R2574" i="3"/>
  <c r="T2574" i="3" s="1"/>
  <c r="R2575" i="3"/>
  <c r="T2575" i="3" s="1"/>
  <c r="R2576" i="3"/>
  <c r="T2576" i="3" s="1"/>
  <c r="R2577" i="3"/>
  <c r="T2577" i="3" s="1"/>
  <c r="R2578" i="3"/>
  <c r="T2578" i="3" s="1"/>
  <c r="R2579" i="3"/>
  <c r="T2579" i="3" s="1"/>
  <c r="R2580" i="3"/>
  <c r="T2580" i="3" s="1"/>
  <c r="R2581" i="3"/>
  <c r="T2581" i="3" s="1"/>
  <c r="R2582" i="3"/>
  <c r="T2582" i="3" s="1"/>
  <c r="R2583" i="3"/>
  <c r="T2583" i="3" s="1"/>
  <c r="R2584" i="3"/>
  <c r="T2584" i="3" s="1"/>
  <c r="R2585" i="3"/>
  <c r="T2585" i="3" s="1"/>
  <c r="R2586" i="3"/>
  <c r="T2586" i="3" s="1"/>
  <c r="R2587" i="3"/>
  <c r="T2587" i="3" s="1"/>
  <c r="R2588" i="3"/>
  <c r="T2588" i="3" s="1"/>
  <c r="R2589" i="3"/>
  <c r="T2589" i="3" s="1"/>
  <c r="R2590" i="3"/>
  <c r="T2590" i="3" s="1"/>
  <c r="R2591" i="3"/>
  <c r="T2591" i="3" s="1"/>
  <c r="R2592" i="3"/>
  <c r="T2592" i="3" s="1"/>
  <c r="R2593" i="3"/>
  <c r="T2593" i="3" s="1"/>
  <c r="R2594" i="3"/>
  <c r="T2594" i="3" s="1"/>
  <c r="R2595" i="3"/>
  <c r="T2595" i="3" s="1"/>
  <c r="R2596" i="3"/>
  <c r="T2596" i="3" s="1"/>
  <c r="R2597" i="3"/>
  <c r="T2597" i="3" s="1"/>
  <c r="R2598" i="3"/>
  <c r="T2598" i="3" s="1"/>
  <c r="R2599" i="3"/>
  <c r="T2599" i="3" s="1"/>
  <c r="R2600" i="3"/>
  <c r="T2600" i="3" s="1"/>
  <c r="R2601" i="3"/>
  <c r="T2601" i="3" s="1"/>
  <c r="R2602" i="3"/>
  <c r="T2602" i="3" s="1"/>
  <c r="R2603" i="3"/>
  <c r="T2603" i="3" s="1"/>
  <c r="R2604" i="3"/>
  <c r="T2604" i="3" s="1"/>
  <c r="R2605" i="3"/>
  <c r="T2605" i="3" s="1"/>
  <c r="R2606" i="3"/>
  <c r="T2606" i="3" s="1"/>
  <c r="R2607" i="3"/>
  <c r="T2607" i="3" s="1"/>
  <c r="R2608" i="3"/>
  <c r="T2608" i="3" s="1"/>
  <c r="R2609" i="3"/>
  <c r="T2609" i="3" s="1"/>
  <c r="R2610" i="3"/>
  <c r="T2610" i="3" s="1"/>
  <c r="R2611" i="3"/>
  <c r="T2611" i="3" s="1"/>
  <c r="R2612" i="3"/>
  <c r="T2612" i="3" s="1"/>
  <c r="R2613" i="3"/>
  <c r="T2613" i="3" s="1"/>
  <c r="R2614" i="3"/>
  <c r="T2614" i="3" s="1"/>
  <c r="R2615" i="3"/>
  <c r="T2615" i="3" s="1"/>
  <c r="R2616" i="3"/>
  <c r="T2616" i="3" s="1"/>
  <c r="R2617" i="3"/>
  <c r="T2617" i="3" s="1"/>
  <c r="R2618" i="3"/>
  <c r="T2618" i="3" s="1"/>
  <c r="R2619" i="3"/>
  <c r="T2619" i="3" s="1"/>
  <c r="R2620" i="3"/>
  <c r="T2620" i="3" s="1"/>
  <c r="R2621" i="3"/>
  <c r="T2621" i="3" s="1"/>
  <c r="R2622" i="3"/>
  <c r="T2622" i="3" s="1"/>
  <c r="R2623" i="3"/>
  <c r="T2623" i="3" s="1"/>
  <c r="R2624" i="3"/>
  <c r="T2624" i="3" s="1"/>
  <c r="R2625" i="3"/>
  <c r="T2625" i="3" s="1"/>
  <c r="R2626" i="3"/>
  <c r="T2626" i="3" s="1"/>
  <c r="R2627" i="3"/>
  <c r="T2627" i="3" s="1"/>
  <c r="R2628" i="3"/>
  <c r="T2628" i="3" s="1"/>
  <c r="R2629" i="3"/>
  <c r="T2629" i="3" s="1"/>
  <c r="R2630" i="3"/>
  <c r="T2630" i="3" s="1"/>
  <c r="R2631" i="3"/>
  <c r="T2631" i="3" s="1"/>
  <c r="R2632" i="3"/>
  <c r="T2632" i="3" s="1"/>
  <c r="R2633" i="3"/>
  <c r="T2633" i="3" s="1"/>
  <c r="R2634" i="3"/>
  <c r="T2634" i="3" s="1"/>
  <c r="R2635" i="3"/>
  <c r="T2635" i="3" s="1"/>
  <c r="R2636" i="3"/>
  <c r="T2636" i="3" s="1"/>
  <c r="R2637" i="3"/>
  <c r="T2637" i="3" s="1"/>
  <c r="R2638" i="3"/>
  <c r="T2638" i="3" s="1"/>
  <c r="R2639" i="3"/>
  <c r="T2639" i="3" s="1"/>
  <c r="R2640" i="3"/>
  <c r="T2640" i="3" s="1"/>
  <c r="R2641" i="3"/>
  <c r="T2641" i="3" s="1"/>
  <c r="R2642" i="3"/>
  <c r="T2642" i="3" s="1"/>
  <c r="R2643" i="3"/>
  <c r="T2643" i="3" s="1"/>
  <c r="R2644" i="3"/>
  <c r="T2644" i="3" s="1"/>
  <c r="R2645" i="3"/>
  <c r="T2645" i="3" s="1"/>
  <c r="R2646" i="3"/>
  <c r="T2646" i="3" s="1"/>
  <c r="R2647" i="3"/>
  <c r="T2647" i="3" s="1"/>
  <c r="R2648" i="3"/>
  <c r="T2648" i="3" s="1"/>
  <c r="R2649" i="3"/>
  <c r="T2649" i="3" s="1"/>
  <c r="R2650" i="3"/>
  <c r="T2650" i="3" s="1"/>
  <c r="R2651" i="3"/>
  <c r="T2651" i="3" s="1"/>
  <c r="R2652" i="3"/>
  <c r="T2652" i="3" s="1"/>
  <c r="R2653" i="3"/>
  <c r="T2653" i="3" s="1"/>
  <c r="R2654" i="3"/>
  <c r="T2654" i="3" s="1"/>
  <c r="R2655" i="3"/>
  <c r="T2655" i="3" s="1"/>
  <c r="R2656" i="3"/>
  <c r="T2656" i="3" s="1"/>
  <c r="R2657" i="3"/>
  <c r="T2657" i="3" s="1"/>
  <c r="R2658" i="3"/>
  <c r="T2658" i="3" s="1"/>
  <c r="R2659" i="3"/>
  <c r="T2659" i="3" s="1"/>
  <c r="R2660" i="3"/>
  <c r="T2660" i="3" s="1"/>
  <c r="R2661" i="3"/>
  <c r="T2661" i="3" s="1"/>
  <c r="R2662" i="3"/>
  <c r="T2662" i="3" s="1"/>
  <c r="R2663" i="3"/>
  <c r="T2663" i="3" s="1"/>
  <c r="R2664" i="3"/>
  <c r="T2664" i="3" s="1"/>
  <c r="R2665" i="3"/>
  <c r="T2665" i="3" s="1"/>
  <c r="R2666" i="3"/>
  <c r="T2666" i="3" s="1"/>
  <c r="R2667" i="3"/>
  <c r="T2667" i="3" s="1"/>
  <c r="R2668" i="3"/>
  <c r="T2668" i="3" s="1"/>
  <c r="R2669" i="3"/>
  <c r="T2669" i="3" s="1"/>
  <c r="R2670" i="3"/>
  <c r="T2670" i="3" s="1"/>
  <c r="R2671" i="3"/>
  <c r="T2671" i="3" s="1"/>
  <c r="R2672" i="3"/>
  <c r="R2673" i="3"/>
  <c r="R2674" i="3"/>
  <c r="T2674" i="3" s="1"/>
  <c r="R2675" i="3"/>
  <c r="T2675" i="3" s="1"/>
  <c r="R2676" i="3"/>
  <c r="T2676" i="3" s="1"/>
  <c r="R2677" i="3"/>
  <c r="T2677" i="3" s="1"/>
  <c r="R2678" i="3"/>
  <c r="T2678" i="3" s="1"/>
  <c r="R2679" i="3"/>
  <c r="T2679" i="3" s="1"/>
  <c r="R2680" i="3"/>
  <c r="T2680" i="3" s="1"/>
  <c r="R2681" i="3"/>
  <c r="T2681" i="3" s="1"/>
  <c r="R2682" i="3"/>
  <c r="T2682" i="3" s="1"/>
  <c r="R2683" i="3"/>
  <c r="T2683" i="3" s="1"/>
  <c r="R2684" i="3"/>
  <c r="T2684" i="3" s="1"/>
  <c r="R2685" i="3"/>
  <c r="T2685" i="3" s="1"/>
  <c r="R2686" i="3"/>
  <c r="T2686" i="3" s="1"/>
  <c r="R2687" i="3"/>
  <c r="T2687" i="3" s="1"/>
  <c r="R2688" i="3"/>
  <c r="T2688" i="3" s="1"/>
  <c r="R2689" i="3"/>
  <c r="T2689" i="3" s="1"/>
  <c r="R2690" i="3"/>
  <c r="T2690" i="3" s="1"/>
  <c r="R2691" i="3"/>
  <c r="T2691" i="3" s="1"/>
  <c r="R2692" i="3"/>
  <c r="T2692" i="3" s="1"/>
  <c r="R2693" i="3"/>
  <c r="T2693" i="3" s="1"/>
  <c r="R2694" i="3"/>
  <c r="T2694" i="3" s="1"/>
  <c r="R2695" i="3"/>
  <c r="T2695" i="3" s="1"/>
  <c r="R2696" i="3"/>
  <c r="T2696" i="3" s="1"/>
  <c r="R2697" i="3"/>
  <c r="T2697" i="3" s="1"/>
  <c r="R2698" i="3"/>
  <c r="T2698" i="3" s="1"/>
  <c r="R2699" i="3"/>
  <c r="T2699" i="3" s="1"/>
  <c r="R2700" i="3"/>
  <c r="T2700" i="3" s="1"/>
  <c r="R2701" i="3"/>
  <c r="T2701" i="3" s="1"/>
  <c r="R2702" i="3"/>
  <c r="T2702" i="3" s="1"/>
  <c r="R2703" i="3"/>
  <c r="T2703" i="3" s="1"/>
  <c r="R2704" i="3"/>
  <c r="T2704" i="3" s="1"/>
  <c r="R2705" i="3"/>
  <c r="T2705" i="3" s="1"/>
  <c r="R2706" i="3"/>
  <c r="T2706" i="3" s="1"/>
  <c r="R2707" i="3"/>
  <c r="T2707" i="3" s="1"/>
  <c r="R2708" i="3"/>
  <c r="T2708" i="3" s="1"/>
  <c r="R2709" i="3"/>
  <c r="T2709" i="3" s="1"/>
  <c r="R2710" i="3"/>
  <c r="T2710" i="3" s="1"/>
  <c r="R2711" i="3"/>
  <c r="T2711" i="3" s="1"/>
  <c r="R2712" i="3"/>
  <c r="T2712" i="3" s="1"/>
  <c r="R2713" i="3"/>
  <c r="T2713" i="3" s="1"/>
  <c r="R2714" i="3"/>
  <c r="T2714" i="3" s="1"/>
  <c r="R2715" i="3"/>
  <c r="T2715" i="3" s="1"/>
  <c r="R2716" i="3"/>
  <c r="T2716" i="3" s="1"/>
  <c r="R2717" i="3"/>
  <c r="T2717" i="3" s="1"/>
  <c r="R2718" i="3"/>
  <c r="T2718" i="3" s="1"/>
  <c r="R2719" i="3"/>
  <c r="T2719" i="3" s="1"/>
  <c r="R2720" i="3"/>
  <c r="T2720" i="3" s="1"/>
  <c r="R2721" i="3"/>
  <c r="T2721" i="3" s="1"/>
  <c r="R2722" i="3"/>
  <c r="T2722" i="3" s="1"/>
  <c r="R2723" i="3"/>
  <c r="T2723" i="3" s="1"/>
  <c r="R2724" i="3"/>
  <c r="T2724" i="3" s="1"/>
  <c r="R2725" i="3"/>
  <c r="T2725" i="3" s="1"/>
  <c r="R2726" i="3"/>
  <c r="T2726" i="3" s="1"/>
  <c r="R2727" i="3"/>
  <c r="T2727" i="3" s="1"/>
  <c r="R2728" i="3"/>
  <c r="T2728" i="3" s="1"/>
  <c r="R2729" i="3"/>
  <c r="T2729" i="3" s="1"/>
  <c r="R2730" i="3"/>
  <c r="T2730" i="3" s="1"/>
  <c r="R2731" i="3"/>
  <c r="T2731" i="3" s="1"/>
  <c r="R2732" i="3"/>
  <c r="T2732" i="3" s="1"/>
  <c r="R2733" i="3"/>
  <c r="T2733" i="3" s="1"/>
  <c r="R2734" i="3"/>
  <c r="T2734" i="3" s="1"/>
  <c r="R2735" i="3"/>
  <c r="T2735" i="3" s="1"/>
  <c r="R2736" i="3"/>
  <c r="T2736" i="3" s="1"/>
  <c r="R2737" i="3"/>
  <c r="T2737" i="3" s="1"/>
  <c r="R2738" i="3"/>
  <c r="T2738" i="3" s="1"/>
  <c r="R2739" i="3"/>
  <c r="T2739" i="3" s="1"/>
  <c r="R2740" i="3"/>
  <c r="T2740" i="3" s="1"/>
  <c r="R2741" i="3"/>
  <c r="T2741" i="3" s="1"/>
  <c r="R2742" i="3"/>
  <c r="T2742" i="3" s="1"/>
  <c r="R2743" i="3"/>
  <c r="T2743" i="3" s="1"/>
  <c r="R2744" i="3"/>
  <c r="T2744" i="3" s="1"/>
  <c r="R2745" i="3"/>
  <c r="T2745" i="3" s="1"/>
  <c r="R2746" i="3"/>
  <c r="T2746" i="3" s="1"/>
  <c r="R2747" i="3"/>
  <c r="T2747" i="3" s="1"/>
  <c r="R2748" i="3"/>
  <c r="T2748" i="3" s="1"/>
  <c r="R2749" i="3"/>
  <c r="T2749" i="3" s="1"/>
  <c r="R2750" i="3"/>
  <c r="R2751" i="3"/>
  <c r="T2751" i="3" s="1"/>
  <c r="R2752" i="3"/>
  <c r="T2752" i="3" s="1"/>
  <c r="R2753" i="3"/>
  <c r="T2753" i="3" s="1"/>
  <c r="R2754" i="3"/>
  <c r="T2754" i="3" s="1"/>
  <c r="R2755" i="3"/>
  <c r="T2755" i="3" s="1"/>
  <c r="R2756" i="3"/>
  <c r="T2756" i="3" s="1"/>
  <c r="R2757" i="3"/>
  <c r="T2757" i="3" s="1"/>
  <c r="R2758" i="3"/>
  <c r="T2758" i="3" s="1"/>
  <c r="R2759" i="3"/>
  <c r="T2759" i="3" s="1"/>
  <c r="R2760" i="3"/>
  <c r="T2760" i="3" s="1"/>
  <c r="R2761" i="3"/>
  <c r="T2761" i="3" s="1"/>
  <c r="R2762" i="3"/>
  <c r="T2762" i="3" s="1"/>
  <c r="R2763" i="3"/>
  <c r="T2763" i="3" s="1"/>
  <c r="R2764" i="3"/>
  <c r="T2764" i="3" s="1"/>
  <c r="R2765" i="3"/>
  <c r="T2765" i="3" s="1"/>
  <c r="R2766" i="3"/>
  <c r="T2766" i="3" s="1"/>
  <c r="R2767" i="3"/>
  <c r="T2767" i="3" s="1"/>
  <c r="R2768" i="3"/>
  <c r="T2768" i="3" s="1"/>
  <c r="R2769" i="3"/>
  <c r="T2769" i="3" s="1"/>
  <c r="R2770" i="3"/>
  <c r="T2770" i="3" s="1"/>
  <c r="R2771" i="3"/>
  <c r="T2771" i="3" s="1"/>
  <c r="R2772" i="3"/>
  <c r="T2772" i="3" s="1"/>
  <c r="R2773" i="3"/>
  <c r="T2773" i="3" s="1"/>
  <c r="R2774" i="3"/>
  <c r="T2774" i="3" s="1"/>
  <c r="R2775" i="3"/>
  <c r="T2775" i="3" s="1"/>
  <c r="R2776" i="3"/>
  <c r="T2776" i="3" s="1"/>
  <c r="R2777" i="3"/>
  <c r="T2777" i="3" s="1"/>
  <c r="R2778" i="3"/>
  <c r="T2778" i="3" s="1"/>
  <c r="R2779" i="3"/>
  <c r="T2779" i="3" s="1"/>
  <c r="R2780" i="3"/>
  <c r="T2780" i="3" s="1"/>
  <c r="R2781" i="3"/>
  <c r="T2781" i="3" s="1"/>
  <c r="R2782" i="3"/>
  <c r="T2782" i="3" s="1"/>
  <c r="R2783" i="3"/>
  <c r="T2783" i="3" s="1"/>
  <c r="R2784" i="3"/>
  <c r="T2784" i="3" s="1"/>
  <c r="R2785" i="3"/>
  <c r="T2785" i="3" s="1"/>
  <c r="R2786" i="3"/>
  <c r="T2786" i="3" s="1"/>
  <c r="R2787" i="3"/>
  <c r="T2787" i="3" s="1"/>
  <c r="R2788" i="3"/>
  <c r="T2788" i="3" s="1"/>
  <c r="R2789" i="3"/>
  <c r="T2789" i="3" s="1"/>
  <c r="R2790" i="3"/>
  <c r="T2790" i="3" s="1"/>
  <c r="R2791" i="3"/>
  <c r="T2791" i="3" s="1"/>
  <c r="R2792" i="3"/>
  <c r="T2792" i="3" s="1"/>
  <c r="R2793" i="3"/>
  <c r="T2793" i="3" s="1"/>
  <c r="R2794" i="3"/>
  <c r="T2794" i="3" s="1"/>
  <c r="R2795" i="3"/>
  <c r="T2795" i="3" s="1"/>
  <c r="R2796" i="3"/>
  <c r="T2796" i="3" s="1"/>
  <c r="R2797" i="3"/>
  <c r="T2797" i="3" s="1"/>
  <c r="R2798" i="3"/>
  <c r="T2798" i="3" s="1"/>
  <c r="R2799" i="3"/>
  <c r="T2799" i="3" s="1"/>
  <c r="R2800" i="3"/>
  <c r="T2800" i="3" s="1"/>
  <c r="R2801" i="3"/>
  <c r="T2801" i="3" s="1"/>
  <c r="R2802" i="3"/>
  <c r="T2802" i="3" s="1"/>
  <c r="R2803" i="3"/>
  <c r="T2803" i="3" s="1"/>
  <c r="R2804" i="3"/>
  <c r="T2804" i="3" s="1"/>
  <c r="R2805" i="3"/>
  <c r="T2805" i="3" s="1"/>
  <c r="R2806" i="3"/>
  <c r="T2806" i="3" s="1"/>
  <c r="R2807" i="3"/>
  <c r="T2807" i="3" s="1"/>
  <c r="R2808" i="3"/>
  <c r="T2808" i="3" s="1"/>
  <c r="R2809" i="3"/>
  <c r="T2809" i="3" s="1"/>
  <c r="R2810" i="3"/>
  <c r="T2810" i="3" s="1"/>
  <c r="R2811" i="3"/>
  <c r="T2811" i="3" s="1"/>
  <c r="R2812" i="3"/>
  <c r="T2812" i="3" s="1"/>
  <c r="R2813" i="3"/>
  <c r="T2813" i="3" s="1"/>
  <c r="R2814" i="3"/>
  <c r="R2815" i="3"/>
  <c r="T2815" i="3" s="1"/>
  <c r="R2816" i="3"/>
  <c r="T2816" i="3" s="1"/>
  <c r="R2817" i="3"/>
  <c r="T2817" i="3" s="1"/>
  <c r="R2818" i="3"/>
  <c r="T2818" i="3" s="1"/>
  <c r="R2819" i="3"/>
  <c r="T2819" i="3" s="1"/>
  <c r="R2820" i="3"/>
  <c r="T2820" i="3" s="1"/>
  <c r="R2821" i="3"/>
  <c r="T2821" i="3" s="1"/>
  <c r="R2822" i="3"/>
  <c r="T2822" i="3" s="1"/>
  <c r="R2823" i="3"/>
  <c r="T2823" i="3" s="1"/>
  <c r="R2824" i="3"/>
  <c r="T2824" i="3" s="1"/>
  <c r="R2825" i="3"/>
  <c r="T2825" i="3" s="1"/>
  <c r="R2826" i="3"/>
  <c r="T2826" i="3" s="1"/>
  <c r="R2827" i="3"/>
  <c r="T2827" i="3" s="1"/>
  <c r="R2828" i="3"/>
  <c r="T2828" i="3" s="1"/>
  <c r="R2829" i="3"/>
  <c r="T2829" i="3" s="1"/>
  <c r="R2830" i="3"/>
  <c r="T2830" i="3" s="1"/>
  <c r="R2831" i="3"/>
  <c r="T2831" i="3" s="1"/>
  <c r="R2832" i="3"/>
  <c r="T2832" i="3" s="1"/>
  <c r="R2833" i="3"/>
  <c r="T2833" i="3" s="1"/>
  <c r="R2834" i="3"/>
  <c r="T2834" i="3" s="1"/>
  <c r="R2835" i="3"/>
  <c r="T2835" i="3" s="1"/>
  <c r="R2836" i="3"/>
  <c r="T2836" i="3" s="1"/>
  <c r="R2837" i="3"/>
  <c r="T2837" i="3" s="1"/>
  <c r="R2838" i="3"/>
  <c r="T2838" i="3" s="1"/>
  <c r="R2839" i="3"/>
  <c r="T2839" i="3" s="1"/>
  <c r="R2840" i="3"/>
  <c r="T2840" i="3" s="1"/>
  <c r="R2841" i="3"/>
  <c r="T2841" i="3" s="1"/>
  <c r="R2842" i="3"/>
  <c r="T2842" i="3" s="1"/>
  <c r="R2843" i="3"/>
  <c r="T2843" i="3" s="1"/>
  <c r="R2844" i="3"/>
  <c r="T2844" i="3" s="1"/>
  <c r="R2845" i="3"/>
  <c r="T2845" i="3" s="1"/>
  <c r="R2846" i="3"/>
  <c r="T2846" i="3" s="1"/>
  <c r="R2847" i="3"/>
  <c r="T2847" i="3" s="1"/>
  <c r="R2848" i="3"/>
  <c r="T2848" i="3" s="1"/>
  <c r="R2849" i="3"/>
  <c r="T2849" i="3" s="1"/>
  <c r="R2850" i="3"/>
  <c r="T2850" i="3" s="1"/>
  <c r="R2851" i="3"/>
  <c r="T2851" i="3" s="1"/>
  <c r="R2852" i="3"/>
  <c r="T2852" i="3" s="1"/>
  <c r="R2853" i="3"/>
  <c r="T2853" i="3" s="1"/>
  <c r="R2854" i="3"/>
  <c r="T2854" i="3" s="1"/>
  <c r="R2855" i="3"/>
  <c r="T2855" i="3" s="1"/>
  <c r="R2856" i="3"/>
  <c r="T2856" i="3" s="1"/>
  <c r="R2857" i="3"/>
  <c r="T2857" i="3" s="1"/>
  <c r="R2858" i="3"/>
  <c r="T2858" i="3" s="1"/>
  <c r="R2859" i="3"/>
  <c r="T2859" i="3" s="1"/>
  <c r="R2860" i="3"/>
  <c r="T2860" i="3" s="1"/>
  <c r="R2861" i="3"/>
  <c r="T2861" i="3" s="1"/>
  <c r="R2862" i="3"/>
  <c r="T2862" i="3" s="1"/>
  <c r="R2863" i="3"/>
  <c r="T2863" i="3" s="1"/>
  <c r="R2864" i="3"/>
  <c r="T2864" i="3" s="1"/>
  <c r="R2865" i="3"/>
  <c r="T2865" i="3" s="1"/>
  <c r="R2866" i="3"/>
  <c r="T2866" i="3" s="1"/>
  <c r="R2867" i="3"/>
  <c r="T2867" i="3" s="1"/>
  <c r="R2868" i="3"/>
  <c r="T2868" i="3" s="1"/>
  <c r="R2869" i="3"/>
  <c r="T2869" i="3" s="1"/>
  <c r="R2870" i="3"/>
  <c r="T2870" i="3" s="1"/>
  <c r="R2871" i="3"/>
  <c r="T2871" i="3" s="1"/>
  <c r="R2872" i="3"/>
  <c r="T2872" i="3" s="1"/>
  <c r="R2873" i="3"/>
  <c r="T2873" i="3" s="1"/>
  <c r="R2874" i="3"/>
  <c r="T2874" i="3" s="1"/>
  <c r="R2875" i="3"/>
  <c r="T2875" i="3" s="1"/>
  <c r="R2876" i="3"/>
  <c r="T2876" i="3" s="1"/>
  <c r="R2877" i="3"/>
  <c r="T2877" i="3" s="1"/>
  <c r="R2878" i="3"/>
  <c r="T2878" i="3" s="1"/>
  <c r="R2879" i="3"/>
  <c r="T2879" i="3" s="1"/>
  <c r="R2880" i="3"/>
  <c r="T2880" i="3" s="1"/>
  <c r="R2881" i="3"/>
  <c r="T2881" i="3" s="1"/>
  <c r="Q2" i="3"/>
  <c r="S2" i="3" s="1"/>
  <c r="Q3" i="3"/>
  <c r="S3" i="3" s="1"/>
  <c r="Q4" i="3"/>
  <c r="S4" i="3" s="1"/>
  <c r="Q5" i="3"/>
  <c r="S5" i="3" s="1"/>
  <c r="Q6" i="3"/>
  <c r="S6" i="3" s="1"/>
  <c r="Q7" i="3"/>
  <c r="S7" i="3" s="1"/>
  <c r="Q8" i="3"/>
  <c r="S8" i="3" s="1"/>
  <c r="Q9" i="3"/>
  <c r="S9" i="3" s="1"/>
  <c r="Q10" i="3"/>
  <c r="S10" i="3" s="1"/>
  <c r="Q11" i="3"/>
  <c r="S11" i="3" s="1"/>
  <c r="Q12" i="3"/>
  <c r="S12" i="3" s="1"/>
  <c r="Q13" i="3"/>
  <c r="S13" i="3" s="1"/>
  <c r="Q14" i="3"/>
  <c r="S14" i="3" s="1"/>
  <c r="Q15" i="3"/>
  <c r="S15" i="3" s="1"/>
  <c r="Q16" i="3"/>
  <c r="S16" i="3" s="1"/>
  <c r="Q17" i="3"/>
  <c r="S17" i="3" s="1"/>
  <c r="Q18" i="3"/>
  <c r="S18" i="3" s="1"/>
  <c r="Q19" i="3"/>
  <c r="S19" i="3" s="1"/>
  <c r="Q20" i="3"/>
  <c r="S20" i="3" s="1"/>
  <c r="Q21" i="3"/>
  <c r="S21" i="3" s="1"/>
  <c r="Q22" i="3"/>
  <c r="S22" i="3" s="1"/>
  <c r="Q23" i="3"/>
  <c r="S23" i="3" s="1"/>
  <c r="Q24" i="3"/>
  <c r="S24" i="3" s="1"/>
  <c r="Q25" i="3"/>
  <c r="S25" i="3" s="1"/>
  <c r="Q26" i="3"/>
  <c r="S26" i="3" s="1"/>
  <c r="Q27" i="3"/>
  <c r="S27" i="3" s="1"/>
  <c r="Q28" i="3"/>
  <c r="S28" i="3" s="1"/>
  <c r="Q29" i="3"/>
  <c r="S29" i="3" s="1"/>
  <c r="Q30" i="3"/>
  <c r="S30" i="3" s="1"/>
  <c r="Q31" i="3"/>
  <c r="S31" i="3" s="1"/>
  <c r="Q32" i="3"/>
  <c r="S32" i="3" s="1"/>
  <c r="Q33" i="3"/>
  <c r="S33" i="3" s="1"/>
  <c r="Q34" i="3"/>
  <c r="S34" i="3" s="1"/>
  <c r="Q35" i="3"/>
  <c r="S35" i="3" s="1"/>
  <c r="Q36" i="3"/>
  <c r="S36" i="3" s="1"/>
  <c r="Q37" i="3"/>
  <c r="S37" i="3" s="1"/>
  <c r="Q38" i="3"/>
  <c r="S38" i="3" s="1"/>
  <c r="Q39" i="3"/>
  <c r="S39" i="3" s="1"/>
  <c r="Q40" i="3"/>
  <c r="S40" i="3" s="1"/>
  <c r="Q41" i="3"/>
  <c r="S41" i="3" s="1"/>
  <c r="Q42" i="3"/>
  <c r="S42" i="3" s="1"/>
  <c r="Q43" i="3"/>
  <c r="S43" i="3" s="1"/>
  <c r="Q44" i="3"/>
  <c r="S44" i="3" s="1"/>
  <c r="Q45" i="3"/>
  <c r="S45" i="3" s="1"/>
  <c r="Q46" i="3"/>
  <c r="S46" i="3" s="1"/>
  <c r="Q47" i="3"/>
  <c r="S47" i="3" s="1"/>
  <c r="Q48" i="3"/>
  <c r="Q49" i="3"/>
  <c r="S49" i="3" s="1"/>
  <c r="Q50" i="3"/>
  <c r="S50" i="3" s="1"/>
  <c r="Q51" i="3"/>
  <c r="S51" i="3" s="1"/>
  <c r="Q52" i="3"/>
  <c r="S52" i="3" s="1"/>
  <c r="Q53" i="3"/>
  <c r="S53" i="3" s="1"/>
  <c r="Q54" i="3"/>
  <c r="S54" i="3" s="1"/>
  <c r="Q55" i="3"/>
  <c r="S55" i="3" s="1"/>
  <c r="Q56" i="3"/>
  <c r="S56" i="3" s="1"/>
  <c r="Q57" i="3"/>
  <c r="S57" i="3" s="1"/>
  <c r="Q58" i="3"/>
  <c r="S58" i="3" s="1"/>
  <c r="Q59" i="3"/>
  <c r="S59" i="3" s="1"/>
  <c r="Q60" i="3"/>
  <c r="S60" i="3" s="1"/>
  <c r="Q61" i="3"/>
  <c r="S61" i="3" s="1"/>
  <c r="Q62" i="3"/>
  <c r="Q63" i="3"/>
  <c r="S63" i="3" s="1"/>
  <c r="Q64" i="3"/>
  <c r="S64" i="3" s="1"/>
  <c r="Q65" i="3"/>
  <c r="S65" i="3" s="1"/>
  <c r="Q66" i="3"/>
  <c r="S66" i="3" s="1"/>
  <c r="Q67" i="3"/>
  <c r="S67" i="3" s="1"/>
  <c r="Q68" i="3"/>
  <c r="S68" i="3" s="1"/>
  <c r="Q69" i="3"/>
  <c r="S69" i="3" s="1"/>
  <c r="Q70" i="3"/>
  <c r="S70" i="3" s="1"/>
  <c r="Q71" i="3"/>
  <c r="S71" i="3" s="1"/>
  <c r="Q72" i="3"/>
  <c r="S72" i="3" s="1"/>
  <c r="Q73" i="3"/>
  <c r="S73" i="3" s="1"/>
  <c r="Q74" i="3"/>
  <c r="S74" i="3" s="1"/>
  <c r="Q75" i="3"/>
  <c r="S75" i="3" s="1"/>
  <c r="Q76" i="3"/>
  <c r="S76" i="3" s="1"/>
  <c r="Q77" i="3"/>
  <c r="S77" i="3" s="1"/>
  <c r="Q78" i="3"/>
  <c r="S78" i="3" s="1"/>
  <c r="Q79" i="3"/>
  <c r="S79" i="3" s="1"/>
  <c r="Q80" i="3"/>
  <c r="S80" i="3" s="1"/>
  <c r="Q81" i="3"/>
  <c r="S81" i="3" s="1"/>
  <c r="Q82" i="3"/>
  <c r="S82" i="3" s="1"/>
  <c r="Q83" i="3"/>
  <c r="S83" i="3" s="1"/>
  <c r="Q84" i="3"/>
  <c r="S84" i="3" s="1"/>
  <c r="Q85" i="3"/>
  <c r="S85" i="3" s="1"/>
  <c r="Q86" i="3"/>
  <c r="S86" i="3" s="1"/>
  <c r="Q87" i="3"/>
  <c r="S87" i="3" s="1"/>
  <c r="Q88" i="3"/>
  <c r="S88" i="3" s="1"/>
  <c r="Q89" i="3"/>
  <c r="S89" i="3" s="1"/>
  <c r="Q90" i="3"/>
  <c r="S90" i="3" s="1"/>
  <c r="Q91" i="3"/>
  <c r="S91" i="3" s="1"/>
  <c r="Q92" i="3"/>
  <c r="S92" i="3" s="1"/>
  <c r="Q93" i="3"/>
  <c r="S93" i="3" s="1"/>
  <c r="Q94" i="3"/>
  <c r="S94" i="3" s="1"/>
  <c r="Q95" i="3"/>
  <c r="S95" i="3" s="1"/>
  <c r="Q96" i="3"/>
  <c r="S96" i="3" s="1"/>
  <c r="Q97" i="3"/>
  <c r="S97" i="3" s="1"/>
  <c r="Q98" i="3"/>
  <c r="S98" i="3" s="1"/>
  <c r="Q99" i="3"/>
  <c r="S99" i="3" s="1"/>
  <c r="Q100" i="3"/>
  <c r="S100" i="3" s="1"/>
  <c r="Q101" i="3"/>
  <c r="S101" i="3" s="1"/>
  <c r="Q102" i="3"/>
  <c r="S102" i="3" s="1"/>
  <c r="Q103" i="3"/>
  <c r="S103" i="3" s="1"/>
  <c r="Q104" i="3"/>
  <c r="S104" i="3" s="1"/>
  <c r="Q105" i="3"/>
  <c r="S105" i="3" s="1"/>
  <c r="Q106" i="3"/>
  <c r="S106" i="3" s="1"/>
  <c r="Q107" i="3"/>
  <c r="S107" i="3" s="1"/>
  <c r="Q108" i="3"/>
  <c r="S108" i="3" s="1"/>
  <c r="Q109" i="3"/>
  <c r="S109" i="3" s="1"/>
  <c r="X109" i="3" s="1"/>
  <c r="Q110" i="3"/>
  <c r="S110" i="3" s="1"/>
  <c r="Q111" i="3"/>
  <c r="S111" i="3" s="1"/>
  <c r="Q112" i="3"/>
  <c r="S112" i="3" s="1"/>
  <c r="Q113" i="3"/>
  <c r="S113" i="3" s="1"/>
  <c r="Q114" i="3"/>
  <c r="S114" i="3" s="1"/>
  <c r="Q115" i="3"/>
  <c r="S115" i="3" s="1"/>
  <c r="Q116" i="3"/>
  <c r="S116" i="3" s="1"/>
  <c r="Q117" i="3"/>
  <c r="S117" i="3" s="1"/>
  <c r="Q118" i="3"/>
  <c r="S118" i="3" s="1"/>
  <c r="Q119" i="3"/>
  <c r="S119" i="3" s="1"/>
  <c r="Q120" i="3"/>
  <c r="S120" i="3" s="1"/>
  <c r="Q121" i="3"/>
  <c r="S121" i="3" s="1"/>
  <c r="Q122" i="3"/>
  <c r="S122" i="3" s="1"/>
  <c r="Q123" i="3"/>
  <c r="S123" i="3" s="1"/>
  <c r="Q124" i="3"/>
  <c r="S124" i="3" s="1"/>
  <c r="Q125" i="3"/>
  <c r="S125" i="3" s="1"/>
  <c r="Q126" i="3"/>
  <c r="S126" i="3" s="1"/>
  <c r="Q127" i="3"/>
  <c r="S127" i="3" s="1"/>
  <c r="Q128" i="3"/>
  <c r="S128" i="3" s="1"/>
  <c r="Q129" i="3"/>
  <c r="S129" i="3" s="1"/>
  <c r="Q130" i="3"/>
  <c r="S130" i="3" s="1"/>
  <c r="Q131" i="3"/>
  <c r="S131" i="3" s="1"/>
  <c r="Q132" i="3"/>
  <c r="S132" i="3" s="1"/>
  <c r="Q133" i="3"/>
  <c r="S133" i="3" s="1"/>
  <c r="Q134" i="3"/>
  <c r="S134" i="3" s="1"/>
  <c r="Q135" i="3"/>
  <c r="S135" i="3" s="1"/>
  <c r="Q136" i="3"/>
  <c r="S136" i="3" s="1"/>
  <c r="Q137" i="3"/>
  <c r="S137" i="3" s="1"/>
  <c r="Q138" i="3"/>
  <c r="S138" i="3" s="1"/>
  <c r="Q139" i="3"/>
  <c r="S139" i="3" s="1"/>
  <c r="Q140" i="3"/>
  <c r="S140" i="3" s="1"/>
  <c r="Q141" i="3"/>
  <c r="S141" i="3" s="1"/>
  <c r="Q142" i="3"/>
  <c r="S142" i="3" s="1"/>
  <c r="Q143" i="3"/>
  <c r="S143" i="3" s="1"/>
  <c r="Q144" i="3"/>
  <c r="S144" i="3" s="1"/>
  <c r="Q145" i="3"/>
  <c r="S145" i="3" s="1"/>
  <c r="Q146" i="3"/>
  <c r="S146" i="3" s="1"/>
  <c r="Q147" i="3"/>
  <c r="S147" i="3" s="1"/>
  <c r="Q148" i="3"/>
  <c r="S148" i="3" s="1"/>
  <c r="Q149" i="3"/>
  <c r="S149" i="3" s="1"/>
  <c r="Q150" i="3"/>
  <c r="S150" i="3" s="1"/>
  <c r="Q151" i="3"/>
  <c r="S151" i="3" s="1"/>
  <c r="Q152" i="3"/>
  <c r="S152" i="3" s="1"/>
  <c r="Q153" i="3"/>
  <c r="S153" i="3" s="1"/>
  <c r="Q154" i="3"/>
  <c r="S154" i="3" s="1"/>
  <c r="Q155" i="3"/>
  <c r="S155" i="3" s="1"/>
  <c r="Q156" i="3"/>
  <c r="S156" i="3" s="1"/>
  <c r="Q157" i="3"/>
  <c r="S157" i="3" s="1"/>
  <c r="Q158" i="3"/>
  <c r="S158" i="3" s="1"/>
  <c r="Q159" i="3"/>
  <c r="S159" i="3" s="1"/>
  <c r="Q160" i="3"/>
  <c r="S160" i="3" s="1"/>
  <c r="Q161" i="3"/>
  <c r="S161" i="3" s="1"/>
  <c r="Q162" i="3"/>
  <c r="S162" i="3" s="1"/>
  <c r="Q163" i="3"/>
  <c r="S163" i="3" s="1"/>
  <c r="Q164" i="3"/>
  <c r="S164" i="3" s="1"/>
  <c r="Q165" i="3"/>
  <c r="S165" i="3" s="1"/>
  <c r="Q166" i="3"/>
  <c r="S166" i="3" s="1"/>
  <c r="Q167" i="3"/>
  <c r="S167" i="3" s="1"/>
  <c r="Q168" i="3"/>
  <c r="S168" i="3" s="1"/>
  <c r="Q169" i="3"/>
  <c r="S169" i="3" s="1"/>
  <c r="Q170" i="3"/>
  <c r="S170" i="3" s="1"/>
  <c r="Q171" i="3"/>
  <c r="S171" i="3" s="1"/>
  <c r="Q172" i="3"/>
  <c r="S172" i="3" s="1"/>
  <c r="Q173" i="3"/>
  <c r="S173" i="3" s="1"/>
  <c r="Q174" i="3"/>
  <c r="S174" i="3" s="1"/>
  <c r="Q175" i="3"/>
  <c r="S175" i="3" s="1"/>
  <c r="Q176" i="3"/>
  <c r="S176" i="3" s="1"/>
  <c r="Q177" i="3"/>
  <c r="S177" i="3" s="1"/>
  <c r="Q178" i="3"/>
  <c r="S178" i="3" s="1"/>
  <c r="Q179" i="3"/>
  <c r="S179" i="3" s="1"/>
  <c r="Q180" i="3"/>
  <c r="S180" i="3" s="1"/>
  <c r="Q181" i="3"/>
  <c r="S181" i="3" s="1"/>
  <c r="Q182" i="3"/>
  <c r="S182" i="3" s="1"/>
  <c r="Q183" i="3"/>
  <c r="S183" i="3" s="1"/>
  <c r="Q184" i="3"/>
  <c r="S184" i="3" s="1"/>
  <c r="Q185" i="3"/>
  <c r="S185" i="3" s="1"/>
  <c r="Q186" i="3"/>
  <c r="S186" i="3" s="1"/>
  <c r="Q187" i="3"/>
  <c r="S187" i="3" s="1"/>
  <c r="Q188" i="3"/>
  <c r="S188" i="3" s="1"/>
  <c r="Q189" i="3"/>
  <c r="S189" i="3" s="1"/>
  <c r="Q190" i="3"/>
  <c r="S190" i="3" s="1"/>
  <c r="Q191" i="3"/>
  <c r="S191" i="3" s="1"/>
  <c r="Q192" i="3"/>
  <c r="S192" i="3" s="1"/>
  <c r="Q193" i="3"/>
  <c r="S193" i="3" s="1"/>
  <c r="Q194" i="3"/>
  <c r="S194" i="3" s="1"/>
  <c r="Q195" i="3"/>
  <c r="S195" i="3" s="1"/>
  <c r="Q196" i="3"/>
  <c r="S196" i="3" s="1"/>
  <c r="Q197" i="3"/>
  <c r="S197" i="3" s="1"/>
  <c r="Q198" i="3"/>
  <c r="Q199" i="3"/>
  <c r="S199" i="3" s="1"/>
  <c r="Q200" i="3"/>
  <c r="S200" i="3" s="1"/>
  <c r="Q201" i="3"/>
  <c r="S201" i="3" s="1"/>
  <c r="Q202" i="3"/>
  <c r="S202" i="3" s="1"/>
  <c r="Q203" i="3"/>
  <c r="S203" i="3" s="1"/>
  <c r="Q204" i="3"/>
  <c r="S204" i="3" s="1"/>
  <c r="Q205" i="3"/>
  <c r="S205" i="3" s="1"/>
  <c r="Q206" i="3"/>
  <c r="S206" i="3" s="1"/>
  <c r="Q207" i="3"/>
  <c r="S207" i="3" s="1"/>
  <c r="Q208" i="3"/>
  <c r="S208" i="3" s="1"/>
  <c r="Q209" i="3"/>
  <c r="S209" i="3" s="1"/>
  <c r="Q210" i="3"/>
  <c r="S210" i="3" s="1"/>
  <c r="Q211" i="3"/>
  <c r="S211" i="3" s="1"/>
  <c r="Q212" i="3"/>
  <c r="S212" i="3" s="1"/>
  <c r="Q213" i="3"/>
  <c r="S213" i="3" s="1"/>
  <c r="Q214" i="3"/>
  <c r="S214" i="3" s="1"/>
  <c r="Q215" i="3"/>
  <c r="S215" i="3" s="1"/>
  <c r="Q216" i="3"/>
  <c r="S216" i="3" s="1"/>
  <c r="Q217" i="3"/>
  <c r="S217" i="3" s="1"/>
  <c r="Q218" i="3"/>
  <c r="S218" i="3" s="1"/>
  <c r="Q219" i="3"/>
  <c r="S219" i="3" s="1"/>
  <c r="Q220" i="3"/>
  <c r="S220" i="3" s="1"/>
  <c r="Q221" i="3"/>
  <c r="S221" i="3" s="1"/>
  <c r="Q222" i="3"/>
  <c r="S222" i="3" s="1"/>
  <c r="Q223" i="3"/>
  <c r="S223" i="3" s="1"/>
  <c r="Q224" i="3"/>
  <c r="S224" i="3" s="1"/>
  <c r="Q225" i="3"/>
  <c r="S225" i="3" s="1"/>
  <c r="Q226" i="3"/>
  <c r="S226" i="3" s="1"/>
  <c r="Q227" i="3"/>
  <c r="S227" i="3" s="1"/>
  <c r="Q228" i="3"/>
  <c r="S228" i="3" s="1"/>
  <c r="Q229" i="3"/>
  <c r="S229" i="3" s="1"/>
  <c r="Q230" i="3"/>
  <c r="S230" i="3" s="1"/>
  <c r="Q231" i="3"/>
  <c r="S231" i="3" s="1"/>
  <c r="Q232" i="3"/>
  <c r="S232" i="3" s="1"/>
  <c r="Q233" i="3"/>
  <c r="S233" i="3" s="1"/>
  <c r="Q234" i="3"/>
  <c r="S234" i="3" s="1"/>
  <c r="Q235" i="3"/>
  <c r="S235" i="3" s="1"/>
  <c r="Q236" i="3"/>
  <c r="S236" i="3" s="1"/>
  <c r="Q237" i="3"/>
  <c r="S237" i="3" s="1"/>
  <c r="Q238" i="3"/>
  <c r="S238" i="3" s="1"/>
  <c r="Q239" i="3"/>
  <c r="S239" i="3" s="1"/>
  <c r="Q240" i="3"/>
  <c r="S240" i="3" s="1"/>
  <c r="Q241" i="3"/>
  <c r="S241" i="3" s="1"/>
  <c r="Q242" i="3"/>
  <c r="S242" i="3" s="1"/>
  <c r="Q243" i="3"/>
  <c r="S243" i="3" s="1"/>
  <c r="Q244" i="3"/>
  <c r="S244" i="3" s="1"/>
  <c r="Q245" i="3"/>
  <c r="S245" i="3" s="1"/>
  <c r="Q246" i="3"/>
  <c r="S246" i="3" s="1"/>
  <c r="Q247" i="3"/>
  <c r="S247" i="3" s="1"/>
  <c r="Q248" i="3"/>
  <c r="S248" i="3" s="1"/>
  <c r="Q249" i="3"/>
  <c r="S249" i="3" s="1"/>
  <c r="Q250" i="3"/>
  <c r="S250" i="3" s="1"/>
  <c r="Q251" i="3"/>
  <c r="S251" i="3" s="1"/>
  <c r="Q252" i="3"/>
  <c r="S252" i="3" s="1"/>
  <c r="Q253" i="3"/>
  <c r="S253" i="3" s="1"/>
  <c r="Q254" i="3"/>
  <c r="Q255" i="3"/>
  <c r="S255" i="3" s="1"/>
  <c r="Q256" i="3"/>
  <c r="S256" i="3" s="1"/>
  <c r="Q257" i="3"/>
  <c r="S257" i="3" s="1"/>
  <c r="Q258" i="3"/>
  <c r="S258" i="3" s="1"/>
  <c r="Q259" i="3"/>
  <c r="S259" i="3" s="1"/>
  <c r="Q260" i="3"/>
  <c r="S260" i="3" s="1"/>
  <c r="Q261" i="3"/>
  <c r="S261" i="3" s="1"/>
  <c r="Q262" i="3"/>
  <c r="S262" i="3" s="1"/>
  <c r="Q263" i="3"/>
  <c r="S263" i="3" s="1"/>
  <c r="Q264" i="3"/>
  <c r="S264" i="3" s="1"/>
  <c r="Q265" i="3"/>
  <c r="S265" i="3" s="1"/>
  <c r="Q266" i="3"/>
  <c r="S266" i="3" s="1"/>
  <c r="Q267" i="3"/>
  <c r="S267" i="3" s="1"/>
  <c r="Q268" i="3"/>
  <c r="S268" i="3" s="1"/>
  <c r="Q269" i="3"/>
  <c r="S269" i="3" s="1"/>
  <c r="Q270" i="3"/>
  <c r="S270" i="3" s="1"/>
  <c r="Q271" i="3"/>
  <c r="S271" i="3" s="1"/>
  <c r="Q272" i="3"/>
  <c r="S272" i="3" s="1"/>
  <c r="Q273" i="3"/>
  <c r="S273" i="3" s="1"/>
  <c r="Q274" i="3"/>
  <c r="S274" i="3" s="1"/>
  <c r="Q275" i="3"/>
  <c r="S275" i="3" s="1"/>
  <c r="Q276" i="3"/>
  <c r="S276" i="3" s="1"/>
  <c r="Q277" i="3"/>
  <c r="S277" i="3" s="1"/>
  <c r="Q278" i="3"/>
  <c r="S278" i="3" s="1"/>
  <c r="Q279" i="3"/>
  <c r="S279" i="3" s="1"/>
  <c r="Q280" i="3"/>
  <c r="S280" i="3" s="1"/>
  <c r="Q281" i="3"/>
  <c r="S281" i="3" s="1"/>
  <c r="Q282" i="3"/>
  <c r="S282" i="3" s="1"/>
  <c r="Q283" i="3"/>
  <c r="S283" i="3" s="1"/>
  <c r="Q284" i="3"/>
  <c r="S284" i="3" s="1"/>
  <c r="Q285" i="3"/>
  <c r="S285" i="3" s="1"/>
  <c r="Q286" i="3"/>
  <c r="S286" i="3" s="1"/>
  <c r="Q287" i="3"/>
  <c r="S287" i="3" s="1"/>
  <c r="Q288" i="3"/>
  <c r="S288" i="3" s="1"/>
  <c r="Q289" i="3"/>
  <c r="S289" i="3" s="1"/>
  <c r="Q290" i="3"/>
  <c r="S290" i="3" s="1"/>
  <c r="Q291" i="3"/>
  <c r="S291" i="3" s="1"/>
  <c r="Q292" i="3"/>
  <c r="S292" i="3" s="1"/>
  <c r="X292" i="3" s="1"/>
  <c r="Q293" i="3"/>
  <c r="S293" i="3" s="1"/>
  <c r="Q294" i="3"/>
  <c r="S294" i="3" s="1"/>
  <c r="Q295" i="3"/>
  <c r="S295" i="3" s="1"/>
  <c r="Q296" i="3"/>
  <c r="S296" i="3" s="1"/>
  <c r="Q297" i="3"/>
  <c r="S297" i="3" s="1"/>
  <c r="Q298" i="3"/>
  <c r="S298" i="3" s="1"/>
  <c r="Q299" i="3"/>
  <c r="S299" i="3" s="1"/>
  <c r="Q300" i="3"/>
  <c r="S300" i="3" s="1"/>
  <c r="Q301" i="3"/>
  <c r="S301" i="3" s="1"/>
  <c r="Q302" i="3"/>
  <c r="S302" i="3" s="1"/>
  <c r="Q303" i="3"/>
  <c r="S303" i="3" s="1"/>
  <c r="Q304" i="3"/>
  <c r="S304" i="3" s="1"/>
  <c r="Q305" i="3"/>
  <c r="S305" i="3" s="1"/>
  <c r="Q306" i="3"/>
  <c r="S306" i="3" s="1"/>
  <c r="Q307" i="3"/>
  <c r="S307" i="3" s="1"/>
  <c r="Q308" i="3"/>
  <c r="S308" i="3" s="1"/>
  <c r="Q309" i="3"/>
  <c r="S309" i="3" s="1"/>
  <c r="Q310" i="3"/>
  <c r="Q311" i="3"/>
  <c r="S311" i="3" s="1"/>
  <c r="Q312" i="3"/>
  <c r="S312" i="3" s="1"/>
  <c r="Q313" i="3"/>
  <c r="S313" i="3" s="1"/>
  <c r="Q314" i="3"/>
  <c r="S314" i="3" s="1"/>
  <c r="Q315" i="3"/>
  <c r="S315" i="3" s="1"/>
  <c r="Q316" i="3"/>
  <c r="S316" i="3" s="1"/>
  <c r="Q317" i="3"/>
  <c r="S317" i="3" s="1"/>
  <c r="Q318" i="3"/>
  <c r="S318" i="3" s="1"/>
  <c r="Q319" i="3"/>
  <c r="S319" i="3" s="1"/>
  <c r="Q320" i="3"/>
  <c r="S320" i="3" s="1"/>
  <c r="Q321" i="3"/>
  <c r="S321" i="3" s="1"/>
  <c r="Q322" i="3"/>
  <c r="S322" i="3" s="1"/>
  <c r="Q323" i="3"/>
  <c r="S323" i="3" s="1"/>
  <c r="Q324" i="3"/>
  <c r="S324" i="3" s="1"/>
  <c r="Q325" i="3"/>
  <c r="S325" i="3" s="1"/>
  <c r="Q326" i="3"/>
  <c r="S326" i="3" s="1"/>
  <c r="Q327" i="3"/>
  <c r="S327" i="3" s="1"/>
  <c r="Q328" i="3"/>
  <c r="S328" i="3" s="1"/>
  <c r="Q329" i="3"/>
  <c r="S329" i="3" s="1"/>
  <c r="Q330" i="3"/>
  <c r="S330" i="3" s="1"/>
  <c r="Q331" i="3"/>
  <c r="S331" i="3" s="1"/>
  <c r="Q332" i="3"/>
  <c r="S332" i="3" s="1"/>
  <c r="Q333" i="3"/>
  <c r="S333" i="3" s="1"/>
  <c r="Q334" i="3"/>
  <c r="S334" i="3" s="1"/>
  <c r="Q335" i="3"/>
  <c r="S335" i="3" s="1"/>
  <c r="Q336" i="3"/>
  <c r="S336" i="3" s="1"/>
  <c r="Q337" i="3"/>
  <c r="S337" i="3" s="1"/>
  <c r="Q338" i="3"/>
  <c r="S338" i="3" s="1"/>
  <c r="Q339" i="3"/>
  <c r="S339" i="3" s="1"/>
  <c r="Q340" i="3"/>
  <c r="S340" i="3" s="1"/>
  <c r="Q341" i="3"/>
  <c r="S341" i="3" s="1"/>
  <c r="Q342" i="3"/>
  <c r="S342" i="3" s="1"/>
  <c r="Q343" i="3"/>
  <c r="S343" i="3" s="1"/>
  <c r="Q344" i="3"/>
  <c r="S344" i="3" s="1"/>
  <c r="Q345" i="3"/>
  <c r="S345" i="3" s="1"/>
  <c r="Q346" i="3"/>
  <c r="S346" i="3" s="1"/>
  <c r="Q347" i="3"/>
  <c r="S347" i="3" s="1"/>
  <c r="Q348" i="3"/>
  <c r="S348" i="3" s="1"/>
  <c r="Q349" i="3"/>
  <c r="S349" i="3" s="1"/>
  <c r="Q350" i="3"/>
  <c r="Q351" i="3"/>
  <c r="S351" i="3" s="1"/>
  <c r="Q352" i="3"/>
  <c r="S352" i="3" s="1"/>
  <c r="Q353" i="3"/>
  <c r="S353" i="3" s="1"/>
  <c r="Q354" i="3"/>
  <c r="S354" i="3" s="1"/>
  <c r="Q355" i="3"/>
  <c r="S355" i="3" s="1"/>
  <c r="Q356" i="3"/>
  <c r="S356" i="3" s="1"/>
  <c r="Q357" i="3"/>
  <c r="S357" i="3" s="1"/>
  <c r="Q358" i="3"/>
  <c r="S358" i="3" s="1"/>
  <c r="Q359" i="3"/>
  <c r="S359" i="3" s="1"/>
  <c r="Q360" i="3"/>
  <c r="S360" i="3" s="1"/>
  <c r="Q361" i="3"/>
  <c r="S361" i="3" s="1"/>
  <c r="Q362" i="3"/>
  <c r="S362" i="3" s="1"/>
  <c r="Q363" i="3"/>
  <c r="S363" i="3" s="1"/>
  <c r="Q364" i="3"/>
  <c r="S364" i="3" s="1"/>
  <c r="Q365" i="3"/>
  <c r="S365" i="3" s="1"/>
  <c r="Q366" i="3"/>
  <c r="Q367" i="3"/>
  <c r="S367" i="3" s="1"/>
  <c r="Q368" i="3"/>
  <c r="S368" i="3" s="1"/>
  <c r="Q369" i="3"/>
  <c r="S369" i="3" s="1"/>
  <c r="Q370" i="3"/>
  <c r="S370" i="3" s="1"/>
  <c r="Q371" i="3"/>
  <c r="S371" i="3" s="1"/>
  <c r="Q372" i="3"/>
  <c r="S372" i="3" s="1"/>
  <c r="Q373" i="3"/>
  <c r="S373" i="3" s="1"/>
  <c r="Q374" i="3"/>
  <c r="S374" i="3" s="1"/>
  <c r="Q375" i="3"/>
  <c r="S375" i="3" s="1"/>
  <c r="Q376" i="3"/>
  <c r="S376" i="3" s="1"/>
  <c r="Q377" i="3"/>
  <c r="S377" i="3" s="1"/>
  <c r="Q378" i="3"/>
  <c r="S378" i="3" s="1"/>
  <c r="Q379" i="3"/>
  <c r="S379" i="3" s="1"/>
  <c r="Q380" i="3"/>
  <c r="S380" i="3" s="1"/>
  <c r="Q381" i="3"/>
  <c r="S381" i="3" s="1"/>
  <c r="Q382" i="3"/>
  <c r="S382" i="3" s="1"/>
  <c r="Q383" i="3"/>
  <c r="S383" i="3" s="1"/>
  <c r="Q384" i="3"/>
  <c r="S384" i="3" s="1"/>
  <c r="Q385" i="3"/>
  <c r="S385" i="3" s="1"/>
  <c r="Q386" i="3"/>
  <c r="S386" i="3" s="1"/>
  <c r="Q387" i="3"/>
  <c r="S387" i="3" s="1"/>
  <c r="Q388" i="3"/>
  <c r="S388" i="3" s="1"/>
  <c r="Q389" i="3"/>
  <c r="S389" i="3" s="1"/>
  <c r="Q390" i="3"/>
  <c r="S390" i="3" s="1"/>
  <c r="Q391" i="3"/>
  <c r="S391" i="3" s="1"/>
  <c r="Q392" i="3"/>
  <c r="S392" i="3" s="1"/>
  <c r="Q393" i="3"/>
  <c r="S393" i="3" s="1"/>
  <c r="Q394" i="3"/>
  <c r="S394" i="3" s="1"/>
  <c r="Q395" i="3"/>
  <c r="S395" i="3" s="1"/>
  <c r="Q396" i="3"/>
  <c r="S396" i="3" s="1"/>
  <c r="Q397" i="3"/>
  <c r="S397" i="3" s="1"/>
  <c r="Q398" i="3"/>
  <c r="S398" i="3" s="1"/>
  <c r="Q399" i="3"/>
  <c r="S399" i="3" s="1"/>
  <c r="Q400" i="3"/>
  <c r="S400" i="3" s="1"/>
  <c r="Q401" i="3"/>
  <c r="S401" i="3" s="1"/>
  <c r="Q402" i="3"/>
  <c r="S402" i="3" s="1"/>
  <c r="Q403" i="3"/>
  <c r="S403" i="3" s="1"/>
  <c r="Q404" i="3"/>
  <c r="S404" i="3" s="1"/>
  <c r="Q405" i="3"/>
  <c r="S405" i="3" s="1"/>
  <c r="Q406" i="3"/>
  <c r="Q407" i="3"/>
  <c r="S407" i="3" s="1"/>
  <c r="Q408" i="3"/>
  <c r="S408" i="3" s="1"/>
  <c r="Q409" i="3"/>
  <c r="S409" i="3" s="1"/>
  <c r="Q410" i="3"/>
  <c r="S410" i="3" s="1"/>
  <c r="Q411" i="3"/>
  <c r="S411" i="3" s="1"/>
  <c r="Q412" i="3"/>
  <c r="S412" i="3" s="1"/>
  <c r="Q413" i="3"/>
  <c r="S413" i="3" s="1"/>
  <c r="Q414" i="3"/>
  <c r="S414" i="3" s="1"/>
  <c r="Q415" i="3"/>
  <c r="S415" i="3" s="1"/>
  <c r="Q416" i="3"/>
  <c r="S416" i="3" s="1"/>
  <c r="Q417" i="3"/>
  <c r="S417" i="3" s="1"/>
  <c r="Q418" i="3"/>
  <c r="S418" i="3" s="1"/>
  <c r="Q419" i="3"/>
  <c r="S419" i="3" s="1"/>
  <c r="Q420" i="3"/>
  <c r="S420" i="3" s="1"/>
  <c r="Q421" i="3"/>
  <c r="S421" i="3" s="1"/>
  <c r="Q422" i="3"/>
  <c r="S422" i="3" s="1"/>
  <c r="Q423" i="3"/>
  <c r="S423" i="3" s="1"/>
  <c r="Q424" i="3"/>
  <c r="S424" i="3" s="1"/>
  <c r="Q425" i="3"/>
  <c r="S425" i="3" s="1"/>
  <c r="Q426" i="3"/>
  <c r="S426" i="3" s="1"/>
  <c r="Q427" i="3"/>
  <c r="S427" i="3" s="1"/>
  <c r="Q428" i="3"/>
  <c r="S428" i="3" s="1"/>
  <c r="Q429" i="3"/>
  <c r="S429" i="3" s="1"/>
  <c r="Q430" i="3"/>
  <c r="S430" i="3" s="1"/>
  <c r="Q431" i="3"/>
  <c r="S431" i="3" s="1"/>
  <c r="Q432" i="3"/>
  <c r="S432" i="3" s="1"/>
  <c r="Q433" i="3"/>
  <c r="S433" i="3" s="1"/>
  <c r="Q434" i="3"/>
  <c r="S434" i="3" s="1"/>
  <c r="Q435" i="3"/>
  <c r="S435" i="3" s="1"/>
  <c r="Q436" i="3"/>
  <c r="S436" i="3" s="1"/>
  <c r="Q437" i="3"/>
  <c r="S437" i="3" s="1"/>
  <c r="Q438" i="3"/>
  <c r="S438" i="3" s="1"/>
  <c r="Q439" i="3"/>
  <c r="S439" i="3" s="1"/>
  <c r="Q440" i="3"/>
  <c r="S440" i="3" s="1"/>
  <c r="Q441" i="3"/>
  <c r="S441" i="3" s="1"/>
  <c r="Q442" i="3"/>
  <c r="S442" i="3" s="1"/>
  <c r="Q443" i="3"/>
  <c r="S443" i="3" s="1"/>
  <c r="Q444" i="3"/>
  <c r="S444" i="3" s="1"/>
  <c r="Q445" i="3"/>
  <c r="S445" i="3" s="1"/>
  <c r="Q446" i="3"/>
  <c r="S446" i="3" s="1"/>
  <c r="Q447" i="3"/>
  <c r="S447" i="3" s="1"/>
  <c r="Q448" i="3"/>
  <c r="S448" i="3" s="1"/>
  <c r="Q449" i="3"/>
  <c r="S449" i="3" s="1"/>
  <c r="Q450" i="3"/>
  <c r="S450" i="3" s="1"/>
  <c r="Q451" i="3"/>
  <c r="S451" i="3" s="1"/>
  <c r="Q452" i="3"/>
  <c r="S452" i="3" s="1"/>
  <c r="Q453" i="3"/>
  <c r="S453" i="3" s="1"/>
  <c r="Q454" i="3"/>
  <c r="S454" i="3" s="1"/>
  <c r="Q455" i="3"/>
  <c r="S455" i="3" s="1"/>
  <c r="Q456" i="3"/>
  <c r="S456" i="3" s="1"/>
  <c r="Q457" i="3"/>
  <c r="S457" i="3" s="1"/>
  <c r="Q458" i="3"/>
  <c r="S458" i="3" s="1"/>
  <c r="Q459" i="3"/>
  <c r="S459" i="3" s="1"/>
  <c r="Q460" i="3"/>
  <c r="S460" i="3" s="1"/>
  <c r="Q461" i="3"/>
  <c r="S461" i="3" s="1"/>
  <c r="Q462" i="3"/>
  <c r="Q463" i="3"/>
  <c r="Q464" i="3"/>
  <c r="S464" i="3" s="1"/>
  <c r="Q465" i="3"/>
  <c r="S465" i="3" s="1"/>
  <c r="Q466" i="3"/>
  <c r="S466" i="3" s="1"/>
  <c r="Q467" i="3"/>
  <c r="S467" i="3" s="1"/>
  <c r="Q468" i="3"/>
  <c r="S468" i="3" s="1"/>
  <c r="Q469" i="3"/>
  <c r="S469" i="3" s="1"/>
  <c r="Q470" i="3"/>
  <c r="S470" i="3" s="1"/>
  <c r="Q471" i="3"/>
  <c r="S471" i="3" s="1"/>
  <c r="Q472" i="3"/>
  <c r="S472" i="3" s="1"/>
  <c r="Q473" i="3"/>
  <c r="S473" i="3" s="1"/>
  <c r="Q474" i="3"/>
  <c r="S474" i="3" s="1"/>
  <c r="Q475" i="3"/>
  <c r="S475" i="3" s="1"/>
  <c r="Q476" i="3"/>
  <c r="S476" i="3" s="1"/>
  <c r="Q477" i="3"/>
  <c r="S477" i="3" s="1"/>
  <c r="Q478" i="3"/>
  <c r="S478" i="3" s="1"/>
  <c r="Q479" i="3"/>
  <c r="S479" i="3" s="1"/>
  <c r="Q480" i="3"/>
  <c r="S480" i="3" s="1"/>
  <c r="Q481" i="3"/>
  <c r="S481" i="3" s="1"/>
  <c r="Q482" i="3"/>
  <c r="S482" i="3" s="1"/>
  <c r="Q483" i="3"/>
  <c r="S483" i="3" s="1"/>
  <c r="Q484" i="3"/>
  <c r="S484" i="3" s="1"/>
  <c r="Q485" i="3"/>
  <c r="S485" i="3" s="1"/>
  <c r="Q486" i="3"/>
  <c r="S486" i="3" s="1"/>
  <c r="Q487" i="3"/>
  <c r="S487" i="3" s="1"/>
  <c r="Q488" i="3"/>
  <c r="S488" i="3" s="1"/>
  <c r="Q489" i="3"/>
  <c r="S489" i="3" s="1"/>
  <c r="Q490" i="3"/>
  <c r="S490" i="3" s="1"/>
  <c r="Q491" i="3"/>
  <c r="S491" i="3" s="1"/>
  <c r="Q492" i="3"/>
  <c r="S492" i="3" s="1"/>
  <c r="Q493" i="3"/>
  <c r="S493" i="3" s="1"/>
  <c r="Q494" i="3"/>
  <c r="S494" i="3" s="1"/>
  <c r="Q495" i="3"/>
  <c r="S495" i="3" s="1"/>
  <c r="Q496" i="3"/>
  <c r="S496" i="3" s="1"/>
  <c r="Q497" i="3"/>
  <c r="S497" i="3" s="1"/>
  <c r="Q498" i="3"/>
  <c r="S498" i="3" s="1"/>
  <c r="Q499" i="3"/>
  <c r="S499" i="3" s="1"/>
  <c r="Q500" i="3"/>
  <c r="S500" i="3" s="1"/>
  <c r="Q501" i="3"/>
  <c r="S501" i="3" s="1"/>
  <c r="Q502" i="3"/>
  <c r="S502" i="3" s="1"/>
  <c r="Q503" i="3"/>
  <c r="S503" i="3" s="1"/>
  <c r="Q504" i="3"/>
  <c r="S504" i="3" s="1"/>
  <c r="Q505" i="3"/>
  <c r="S505" i="3" s="1"/>
  <c r="Q506" i="3"/>
  <c r="S506" i="3" s="1"/>
  <c r="Q507" i="3"/>
  <c r="S507" i="3" s="1"/>
  <c r="Q508" i="3"/>
  <c r="S508" i="3" s="1"/>
  <c r="Q509" i="3"/>
  <c r="S509" i="3" s="1"/>
  <c r="Q510" i="3"/>
  <c r="S510" i="3" s="1"/>
  <c r="Q511" i="3"/>
  <c r="S511" i="3" s="1"/>
  <c r="Q512" i="3"/>
  <c r="S512" i="3" s="1"/>
  <c r="Q513" i="3"/>
  <c r="S513" i="3" s="1"/>
  <c r="Q514" i="3"/>
  <c r="S514" i="3" s="1"/>
  <c r="Q515" i="3"/>
  <c r="S515" i="3" s="1"/>
  <c r="Q516" i="3"/>
  <c r="S516" i="3" s="1"/>
  <c r="Q517" i="3"/>
  <c r="S517" i="3" s="1"/>
  <c r="Q518" i="3"/>
  <c r="Q519" i="3"/>
  <c r="S519" i="3" s="1"/>
  <c r="Q520" i="3"/>
  <c r="S520" i="3" s="1"/>
  <c r="Q521" i="3"/>
  <c r="S521" i="3" s="1"/>
  <c r="Q522" i="3"/>
  <c r="S522" i="3" s="1"/>
  <c r="Q523" i="3"/>
  <c r="S523" i="3" s="1"/>
  <c r="Q524" i="3"/>
  <c r="S524" i="3" s="1"/>
  <c r="Q525" i="3"/>
  <c r="S525" i="3" s="1"/>
  <c r="Q526" i="3"/>
  <c r="S526" i="3" s="1"/>
  <c r="Q527" i="3"/>
  <c r="S527" i="3" s="1"/>
  <c r="Q528" i="3"/>
  <c r="S528" i="3" s="1"/>
  <c r="Q529" i="3"/>
  <c r="S529" i="3" s="1"/>
  <c r="Q530" i="3"/>
  <c r="S530" i="3" s="1"/>
  <c r="Q531" i="3"/>
  <c r="S531" i="3" s="1"/>
  <c r="Q532" i="3"/>
  <c r="S532" i="3" s="1"/>
  <c r="Q533" i="3"/>
  <c r="S533" i="3" s="1"/>
  <c r="Q534" i="3"/>
  <c r="S534" i="3" s="1"/>
  <c r="Q535" i="3"/>
  <c r="S535" i="3" s="1"/>
  <c r="Q536" i="3"/>
  <c r="S536" i="3" s="1"/>
  <c r="Q537" i="3"/>
  <c r="S537" i="3" s="1"/>
  <c r="Q538" i="3"/>
  <c r="S538" i="3" s="1"/>
  <c r="Q539" i="3"/>
  <c r="S539" i="3" s="1"/>
  <c r="Q540" i="3"/>
  <c r="S540" i="3" s="1"/>
  <c r="Q541" i="3"/>
  <c r="S541" i="3" s="1"/>
  <c r="Q542" i="3"/>
  <c r="S542" i="3" s="1"/>
  <c r="Q543" i="3"/>
  <c r="S543" i="3" s="1"/>
  <c r="Q544" i="3"/>
  <c r="S544" i="3" s="1"/>
  <c r="Q545" i="3"/>
  <c r="S545" i="3" s="1"/>
  <c r="Q546" i="3"/>
  <c r="S546" i="3" s="1"/>
  <c r="Q547" i="3"/>
  <c r="S547" i="3" s="1"/>
  <c r="Q548" i="3"/>
  <c r="S548" i="3" s="1"/>
  <c r="Q549" i="3"/>
  <c r="S549" i="3" s="1"/>
  <c r="Q550" i="3"/>
  <c r="S550" i="3" s="1"/>
  <c r="Q551" i="3"/>
  <c r="S551" i="3" s="1"/>
  <c r="Q552" i="3"/>
  <c r="S552" i="3" s="1"/>
  <c r="Q553" i="3"/>
  <c r="S553" i="3" s="1"/>
  <c r="Q554" i="3"/>
  <c r="S554" i="3" s="1"/>
  <c r="Q555" i="3"/>
  <c r="S555" i="3" s="1"/>
  <c r="Q556" i="3"/>
  <c r="S556" i="3" s="1"/>
  <c r="Q557" i="3"/>
  <c r="S557" i="3" s="1"/>
  <c r="Q558" i="3"/>
  <c r="S558" i="3" s="1"/>
  <c r="Q559" i="3"/>
  <c r="S559" i="3" s="1"/>
  <c r="Q560" i="3"/>
  <c r="S560" i="3" s="1"/>
  <c r="Q561" i="3"/>
  <c r="S561" i="3" s="1"/>
  <c r="Q562" i="3"/>
  <c r="S562" i="3" s="1"/>
  <c r="Q563" i="3"/>
  <c r="S563" i="3" s="1"/>
  <c r="Q564" i="3"/>
  <c r="S564" i="3" s="1"/>
  <c r="Q565" i="3"/>
  <c r="S565" i="3" s="1"/>
  <c r="Q566" i="3"/>
  <c r="S566" i="3" s="1"/>
  <c r="Q567" i="3"/>
  <c r="S567" i="3" s="1"/>
  <c r="Q568" i="3"/>
  <c r="S568" i="3" s="1"/>
  <c r="Q569" i="3"/>
  <c r="S569" i="3" s="1"/>
  <c r="Q570" i="3"/>
  <c r="S570" i="3" s="1"/>
  <c r="Q571" i="3"/>
  <c r="S571" i="3" s="1"/>
  <c r="Q572" i="3"/>
  <c r="S572" i="3" s="1"/>
  <c r="Q573" i="3"/>
  <c r="S573" i="3" s="1"/>
  <c r="Q574" i="3"/>
  <c r="S574" i="3" s="1"/>
  <c r="Q575" i="3"/>
  <c r="S575" i="3" s="1"/>
  <c r="Q576" i="3"/>
  <c r="S576" i="3" s="1"/>
  <c r="Q577" i="3"/>
  <c r="S577" i="3" s="1"/>
  <c r="Q578" i="3"/>
  <c r="S578" i="3" s="1"/>
  <c r="Q579" i="3"/>
  <c r="S579" i="3" s="1"/>
  <c r="Q580" i="3"/>
  <c r="S580" i="3" s="1"/>
  <c r="Q581" i="3"/>
  <c r="S581" i="3" s="1"/>
  <c r="Q582" i="3"/>
  <c r="S582" i="3" s="1"/>
  <c r="Q583" i="3"/>
  <c r="S583" i="3" s="1"/>
  <c r="Q584" i="3"/>
  <c r="S584" i="3" s="1"/>
  <c r="Q585" i="3"/>
  <c r="S585" i="3" s="1"/>
  <c r="Q586" i="3"/>
  <c r="S586" i="3" s="1"/>
  <c r="Q587" i="3"/>
  <c r="S587" i="3" s="1"/>
  <c r="Q588" i="3"/>
  <c r="S588" i="3" s="1"/>
  <c r="Q589" i="3"/>
  <c r="S589" i="3" s="1"/>
  <c r="Q590" i="3"/>
  <c r="S590" i="3" s="1"/>
  <c r="Q591" i="3"/>
  <c r="S591" i="3" s="1"/>
  <c r="Q592" i="3"/>
  <c r="S592" i="3" s="1"/>
  <c r="Q593" i="3"/>
  <c r="S593" i="3" s="1"/>
  <c r="Q594" i="3"/>
  <c r="S594" i="3" s="1"/>
  <c r="Q595" i="3"/>
  <c r="S595" i="3" s="1"/>
  <c r="Q596" i="3"/>
  <c r="S596" i="3" s="1"/>
  <c r="Q597" i="3"/>
  <c r="S597" i="3" s="1"/>
  <c r="Q598" i="3"/>
  <c r="S598" i="3" s="1"/>
  <c r="Q599" i="3"/>
  <c r="S599" i="3" s="1"/>
  <c r="Q600" i="3"/>
  <c r="S600" i="3" s="1"/>
  <c r="Q601" i="3"/>
  <c r="S601" i="3" s="1"/>
  <c r="Q602" i="3"/>
  <c r="S602" i="3" s="1"/>
  <c r="Q603" i="3"/>
  <c r="S603" i="3" s="1"/>
  <c r="Q604" i="3"/>
  <c r="S604" i="3" s="1"/>
  <c r="Q605" i="3"/>
  <c r="S605" i="3" s="1"/>
  <c r="Q606" i="3"/>
  <c r="S606" i="3" s="1"/>
  <c r="Q607" i="3"/>
  <c r="S607" i="3" s="1"/>
  <c r="Q608" i="3"/>
  <c r="S608" i="3" s="1"/>
  <c r="Q609" i="3"/>
  <c r="S609" i="3" s="1"/>
  <c r="Q610" i="3"/>
  <c r="S610" i="3" s="1"/>
  <c r="Q611" i="3"/>
  <c r="S611" i="3" s="1"/>
  <c r="Q612" i="3"/>
  <c r="S612" i="3" s="1"/>
  <c r="Q613" i="3"/>
  <c r="S613" i="3" s="1"/>
  <c r="Q614" i="3"/>
  <c r="S614" i="3" s="1"/>
  <c r="Q615" i="3"/>
  <c r="S615" i="3" s="1"/>
  <c r="Q616" i="3"/>
  <c r="S616" i="3" s="1"/>
  <c r="Q617" i="3"/>
  <c r="S617" i="3" s="1"/>
  <c r="Q618" i="3"/>
  <c r="S618" i="3" s="1"/>
  <c r="Q619" i="3"/>
  <c r="S619" i="3" s="1"/>
  <c r="Q620" i="3"/>
  <c r="S620" i="3" s="1"/>
  <c r="Q621" i="3"/>
  <c r="S621" i="3" s="1"/>
  <c r="Q622" i="3"/>
  <c r="S622" i="3" s="1"/>
  <c r="Q623" i="3"/>
  <c r="S623" i="3" s="1"/>
  <c r="Q624" i="3"/>
  <c r="S624" i="3" s="1"/>
  <c r="Q625" i="3"/>
  <c r="S625" i="3" s="1"/>
  <c r="Q626" i="3"/>
  <c r="S626" i="3" s="1"/>
  <c r="Q627" i="3"/>
  <c r="S627" i="3" s="1"/>
  <c r="Q628" i="3"/>
  <c r="S628" i="3" s="1"/>
  <c r="Q629" i="3"/>
  <c r="S629" i="3" s="1"/>
  <c r="Q630" i="3"/>
  <c r="S630" i="3" s="1"/>
  <c r="Q631" i="3"/>
  <c r="S631" i="3" s="1"/>
  <c r="Q632" i="3"/>
  <c r="S632" i="3" s="1"/>
  <c r="Q633" i="3"/>
  <c r="S633" i="3" s="1"/>
  <c r="Q634" i="3"/>
  <c r="S634" i="3" s="1"/>
  <c r="Q635" i="3"/>
  <c r="S635" i="3" s="1"/>
  <c r="Q636" i="3"/>
  <c r="S636" i="3" s="1"/>
  <c r="Q637" i="3"/>
  <c r="S637" i="3" s="1"/>
  <c r="Q638" i="3"/>
  <c r="S638" i="3" s="1"/>
  <c r="Q639" i="3"/>
  <c r="S639" i="3" s="1"/>
  <c r="Q640" i="3"/>
  <c r="S640" i="3" s="1"/>
  <c r="Q641" i="3"/>
  <c r="S641" i="3" s="1"/>
  <c r="Q642" i="3"/>
  <c r="S642" i="3" s="1"/>
  <c r="Q643" i="3"/>
  <c r="S643" i="3" s="1"/>
  <c r="Q644" i="3"/>
  <c r="S644" i="3" s="1"/>
  <c r="Q645" i="3"/>
  <c r="S645" i="3" s="1"/>
  <c r="Q646" i="3"/>
  <c r="S646" i="3" s="1"/>
  <c r="Q647" i="3"/>
  <c r="S647" i="3" s="1"/>
  <c r="Q648" i="3"/>
  <c r="S648" i="3" s="1"/>
  <c r="Q649" i="3"/>
  <c r="S649" i="3" s="1"/>
  <c r="Q650" i="3"/>
  <c r="S650" i="3" s="1"/>
  <c r="Q651" i="3"/>
  <c r="S651" i="3" s="1"/>
  <c r="Q652" i="3"/>
  <c r="S652" i="3" s="1"/>
  <c r="Q653" i="3"/>
  <c r="S653" i="3" s="1"/>
  <c r="Q654" i="3"/>
  <c r="S654" i="3" s="1"/>
  <c r="Q655" i="3"/>
  <c r="Q656" i="3"/>
  <c r="S656" i="3" s="1"/>
  <c r="Q657" i="3"/>
  <c r="S657" i="3" s="1"/>
  <c r="Q658" i="3"/>
  <c r="S658" i="3" s="1"/>
  <c r="Q659" i="3"/>
  <c r="S659" i="3" s="1"/>
  <c r="Q660" i="3"/>
  <c r="S660" i="3" s="1"/>
  <c r="Q661" i="3"/>
  <c r="S661" i="3" s="1"/>
  <c r="Q662" i="3"/>
  <c r="S662" i="3" s="1"/>
  <c r="Q663" i="3"/>
  <c r="S663" i="3" s="1"/>
  <c r="Q664" i="3"/>
  <c r="S664" i="3" s="1"/>
  <c r="Q665" i="3"/>
  <c r="S665" i="3" s="1"/>
  <c r="Q666" i="3"/>
  <c r="S666" i="3" s="1"/>
  <c r="Q667" i="3"/>
  <c r="S667" i="3" s="1"/>
  <c r="Q668" i="3"/>
  <c r="S668" i="3" s="1"/>
  <c r="Q669" i="3"/>
  <c r="S669" i="3" s="1"/>
  <c r="Q670" i="3"/>
  <c r="S670" i="3" s="1"/>
  <c r="Q671" i="3"/>
  <c r="S671" i="3" s="1"/>
  <c r="Q672" i="3"/>
  <c r="S672" i="3" s="1"/>
  <c r="Q673" i="3"/>
  <c r="S673" i="3" s="1"/>
  <c r="Q674" i="3"/>
  <c r="S674" i="3" s="1"/>
  <c r="Q675" i="3"/>
  <c r="S675" i="3" s="1"/>
  <c r="Q676" i="3"/>
  <c r="S676" i="3" s="1"/>
  <c r="Q677" i="3"/>
  <c r="S677" i="3" s="1"/>
  <c r="Q678" i="3"/>
  <c r="S678" i="3" s="1"/>
  <c r="Q679" i="3"/>
  <c r="S679" i="3" s="1"/>
  <c r="Q680" i="3"/>
  <c r="S680" i="3" s="1"/>
  <c r="Q681" i="3"/>
  <c r="S681" i="3" s="1"/>
  <c r="Q682" i="3"/>
  <c r="S682" i="3" s="1"/>
  <c r="Q683" i="3"/>
  <c r="S683" i="3" s="1"/>
  <c r="Q684" i="3"/>
  <c r="S684" i="3" s="1"/>
  <c r="Q685" i="3"/>
  <c r="S685" i="3" s="1"/>
  <c r="Q686" i="3"/>
  <c r="Q687" i="3"/>
  <c r="S687" i="3" s="1"/>
  <c r="Q688" i="3"/>
  <c r="S688" i="3" s="1"/>
  <c r="Q689" i="3"/>
  <c r="S689" i="3" s="1"/>
  <c r="Q690" i="3"/>
  <c r="S690" i="3" s="1"/>
  <c r="Q691" i="3"/>
  <c r="S691" i="3" s="1"/>
  <c r="Q692" i="3"/>
  <c r="S692" i="3" s="1"/>
  <c r="Q693" i="3"/>
  <c r="S693" i="3" s="1"/>
  <c r="Q694" i="3"/>
  <c r="S694" i="3" s="1"/>
  <c r="Q695" i="3"/>
  <c r="S695" i="3" s="1"/>
  <c r="Q696" i="3"/>
  <c r="S696" i="3" s="1"/>
  <c r="Q697" i="3"/>
  <c r="S697" i="3" s="1"/>
  <c r="Q698" i="3"/>
  <c r="S698" i="3" s="1"/>
  <c r="Q699" i="3"/>
  <c r="S699" i="3" s="1"/>
  <c r="Q700" i="3"/>
  <c r="S700" i="3" s="1"/>
  <c r="Q701" i="3"/>
  <c r="S701" i="3" s="1"/>
  <c r="Q702" i="3"/>
  <c r="S702" i="3" s="1"/>
  <c r="Q703" i="3"/>
  <c r="S703" i="3" s="1"/>
  <c r="Q704" i="3"/>
  <c r="S704" i="3" s="1"/>
  <c r="Q705" i="3"/>
  <c r="S705" i="3" s="1"/>
  <c r="Q706" i="3"/>
  <c r="S706" i="3" s="1"/>
  <c r="Q707" i="3"/>
  <c r="S707" i="3" s="1"/>
  <c r="Q708" i="3"/>
  <c r="S708" i="3" s="1"/>
  <c r="Q709" i="3"/>
  <c r="S709" i="3" s="1"/>
  <c r="Q710" i="3"/>
  <c r="S710" i="3" s="1"/>
  <c r="Q711" i="3"/>
  <c r="S711" i="3" s="1"/>
  <c r="Q712" i="3"/>
  <c r="S712" i="3" s="1"/>
  <c r="Q713" i="3"/>
  <c r="S713" i="3" s="1"/>
  <c r="Q714" i="3"/>
  <c r="S714" i="3" s="1"/>
  <c r="Q715" i="3"/>
  <c r="S715" i="3" s="1"/>
  <c r="Q716" i="3"/>
  <c r="S716" i="3" s="1"/>
  <c r="Q717" i="3"/>
  <c r="S717" i="3" s="1"/>
  <c r="Q718" i="3"/>
  <c r="S718" i="3" s="1"/>
  <c r="Q719" i="3"/>
  <c r="S719" i="3" s="1"/>
  <c r="Q720" i="3"/>
  <c r="S720" i="3" s="1"/>
  <c r="Q721" i="3"/>
  <c r="S721" i="3" s="1"/>
  <c r="Q722" i="3"/>
  <c r="S722" i="3" s="1"/>
  <c r="Q723" i="3"/>
  <c r="S723" i="3" s="1"/>
  <c r="Q724" i="3"/>
  <c r="S724" i="3" s="1"/>
  <c r="Q725" i="3"/>
  <c r="S725" i="3" s="1"/>
  <c r="Q726" i="3"/>
  <c r="S726" i="3" s="1"/>
  <c r="Q727" i="3"/>
  <c r="S727" i="3" s="1"/>
  <c r="Q728" i="3"/>
  <c r="S728" i="3" s="1"/>
  <c r="Q729" i="3"/>
  <c r="S729" i="3" s="1"/>
  <c r="Q730" i="3"/>
  <c r="S730" i="3" s="1"/>
  <c r="Q731" i="3"/>
  <c r="S731" i="3" s="1"/>
  <c r="Q732" i="3"/>
  <c r="S732" i="3" s="1"/>
  <c r="Q733" i="3"/>
  <c r="S733" i="3" s="1"/>
  <c r="Q734" i="3"/>
  <c r="S734" i="3" s="1"/>
  <c r="Q735" i="3"/>
  <c r="S735" i="3" s="1"/>
  <c r="Q736" i="3"/>
  <c r="S736" i="3" s="1"/>
  <c r="Q737" i="3"/>
  <c r="S737" i="3" s="1"/>
  <c r="Q738" i="3"/>
  <c r="S738" i="3" s="1"/>
  <c r="Q739" i="3"/>
  <c r="S739" i="3" s="1"/>
  <c r="Q740" i="3"/>
  <c r="S740" i="3" s="1"/>
  <c r="Q741" i="3"/>
  <c r="S741" i="3" s="1"/>
  <c r="Q742" i="3"/>
  <c r="S742" i="3" s="1"/>
  <c r="Q743" i="3"/>
  <c r="S743" i="3" s="1"/>
  <c r="Q744" i="3"/>
  <c r="S744" i="3" s="1"/>
  <c r="Q745" i="3"/>
  <c r="S745" i="3" s="1"/>
  <c r="Q746" i="3"/>
  <c r="S746" i="3" s="1"/>
  <c r="Q747" i="3"/>
  <c r="S747" i="3" s="1"/>
  <c r="Q748" i="3"/>
  <c r="S748" i="3" s="1"/>
  <c r="Q749" i="3"/>
  <c r="S749" i="3" s="1"/>
  <c r="Q750" i="3"/>
  <c r="S750" i="3" s="1"/>
  <c r="Q751" i="3"/>
  <c r="S751" i="3" s="1"/>
  <c r="Q752" i="3"/>
  <c r="S752" i="3" s="1"/>
  <c r="Q753" i="3"/>
  <c r="S753" i="3" s="1"/>
  <c r="Q754" i="3"/>
  <c r="S754" i="3" s="1"/>
  <c r="Q755" i="3"/>
  <c r="S755" i="3" s="1"/>
  <c r="Q756" i="3"/>
  <c r="S756" i="3" s="1"/>
  <c r="Q757" i="3"/>
  <c r="S757" i="3" s="1"/>
  <c r="Q758" i="3"/>
  <c r="S758" i="3" s="1"/>
  <c r="Q759" i="3"/>
  <c r="S759" i="3" s="1"/>
  <c r="Q760" i="3"/>
  <c r="S760" i="3" s="1"/>
  <c r="Q761" i="3"/>
  <c r="S761" i="3" s="1"/>
  <c r="Q762" i="3"/>
  <c r="S762" i="3" s="1"/>
  <c r="Q763" i="3"/>
  <c r="S763" i="3" s="1"/>
  <c r="Q764" i="3"/>
  <c r="S764" i="3" s="1"/>
  <c r="Q765" i="3"/>
  <c r="S765" i="3" s="1"/>
  <c r="Q766" i="3"/>
  <c r="S766" i="3" s="1"/>
  <c r="Q767" i="3"/>
  <c r="S767" i="3" s="1"/>
  <c r="Q768" i="3"/>
  <c r="S768" i="3" s="1"/>
  <c r="Q769" i="3"/>
  <c r="Q770" i="3"/>
  <c r="S770" i="3" s="1"/>
  <c r="Q771" i="3"/>
  <c r="S771" i="3" s="1"/>
  <c r="Q772" i="3"/>
  <c r="S772" i="3" s="1"/>
  <c r="Q773" i="3"/>
  <c r="S773" i="3" s="1"/>
  <c r="Q774" i="3"/>
  <c r="S774" i="3" s="1"/>
  <c r="Q775" i="3"/>
  <c r="S775" i="3" s="1"/>
  <c r="Q776" i="3"/>
  <c r="S776" i="3" s="1"/>
  <c r="Q777" i="3"/>
  <c r="S777" i="3" s="1"/>
  <c r="Q778" i="3"/>
  <c r="S778" i="3" s="1"/>
  <c r="Q779" i="3"/>
  <c r="S779" i="3" s="1"/>
  <c r="Q780" i="3"/>
  <c r="S780" i="3" s="1"/>
  <c r="Q781" i="3"/>
  <c r="S781" i="3" s="1"/>
  <c r="Q782" i="3"/>
  <c r="S782" i="3" s="1"/>
  <c r="Q783" i="3"/>
  <c r="S783" i="3" s="1"/>
  <c r="Q784" i="3"/>
  <c r="S784" i="3" s="1"/>
  <c r="Q785" i="3"/>
  <c r="S785" i="3" s="1"/>
  <c r="Q786" i="3"/>
  <c r="S786" i="3" s="1"/>
  <c r="Q787" i="3"/>
  <c r="S787" i="3" s="1"/>
  <c r="Q788" i="3"/>
  <c r="S788" i="3" s="1"/>
  <c r="Q789" i="3"/>
  <c r="S789" i="3" s="1"/>
  <c r="Q790" i="3"/>
  <c r="S790" i="3" s="1"/>
  <c r="Q791" i="3"/>
  <c r="S791" i="3" s="1"/>
  <c r="Q792" i="3"/>
  <c r="S792" i="3" s="1"/>
  <c r="Q793" i="3"/>
  <c r="S793" i="3" s="1"/>
  <c r="Q794" i="3"/>
  <c r="S794" i="3" s="1"/>
  <c r="Q795" i="3"/>
  <c r="S795" i="3" s="1"/>
  <c r="Q796" i="3"/>
  <c r="S796" i="3" s="1"/>
  <c r="Q797" i="3"/>
  <c r="S797" i="3" s="1"/>
  <c r="Q798" i="3"/>
  <c r="S798" i="3" s="1"/>
  <c r="Q799" i="3"/>
  <c r="S799" i="3" s="1"/>
  <c r="Q800" i="3"/>
  <c r="Q801" i="3"/>
  <c r="Q802" i="3"/>
  <c r="S802" i="3" s="1"/>
  <c r="Q803" i="3"/>
  <c r="S803" i="3" s="1"/>
  <c r="Q804" i="3"/>
  <c r="S804" i="3" s="1"/>
  <c r="Q805" i="3"/>
  <c r="S805" i="3" s="1"/>
  <c r="Q806" i="3"/>
  <c r="S806" i="3" s="1"/>
  <c r="Q807" i="3"/>
  <c r="S807" i="3" s="1"/>
  <c r="Q808" i="3"/>
  <c r="S808" i="3" s="1"/>
  <c r="Q809" i="3"/>
  <c r="S809" i="3" s="1"/>
  <c r="Q810" i="3"/>
  <c r="S810" i="3" s="1"/>
  <c r="Q811" i="3"/>
  <c r="S811" i="3" s="1"/>
  <c r="Q812" i="3"/>
  <c r="S812" i="3" s="1"/>
  <c r="Q813" i="3"/>
  <c r="S813" i="3" s="1"/>
  <c r="Q814" i="3"/>
  <c r="S814" i="3" s="1"/>
  <c r="Q815" i="3"/>
  <c r="S815" i="3" s="1"/>
  <c r="Q816" i="3"/>
  <c r="S816" i="3" s="1"/>
  <c r="Q817" i="3"/>
  <c r="S817" i="3" s="1"/>
  <c r="Q818" i="3"/>
  <c r="S818" i="3" s="1"/>
  <c r="Q819" i="3"/>
  <c r="S819" i="3" s="1"/>
  <c r="Q820" i="3"/>
  <c r="S820" i="3" s="1"/>
  <c r="Q821" i="3"/>
  <c r="S821" i="3" s="1"/>
  <c r="Q822" i="3"/>
  <c r="S822" i="3" s="1"/>
  <c r="Q823" i="3"/>
  <c r="S823" i="3" s="1"/>
  <c r="Q824" i="3"/>
  <c r="S824" i="3" s="1"/>
  <c r="Q825" i="3"/>
  <c r="S825" i="3" s="1"/>
  <c r="Q826" i="3"/>
  <c r="S826" i="3" s="1"/>
  <c r="Q827" i="3"/>
  <c r="S827" i="3" s="1"/>
  <c r="Q828" i="3"/>
  <c r="S828" i="3" s="1"/>
  <c r="Q829" i="3"/>
  <c r="S829" i="3" s="1"/>
  <c r="Q830" i="3"/>
  <c r="S830" i="3" s="1"/>
  <c r="Q831" i="3"/>
  <c r="S831" i="3" s="1"/>
  <c r="Q832" i="3"/>
  <c r="S832" i="3" s="1"/>
  <c r="Q833" i="3"/>
  <c r="S833" i="3" s="1"/>
  <c r="Q834" i="3"/>
  <c r="S834" i="3" s="1"/>
  <c r="Q835" i="3"/>
  <c r="S835" i="3" s="1"/>
  <c r="Q836" i="3"/>
  <c r="S836" i="3" s="1"/>
  <c r="Q837" i="3"/>
  <c r="S837" i="3" s="1"/>
  <c r="Q838" i="3"/>
  <c r="S838" i="3" s="1"/>
  <c r="Q839" i="3"/>
  <c r="S839" i="3" s="1"/>
  <c r="Q840" i="3"/>
  <c r="S840" i="3" s="1"/>
  <c r="Q841" i="3"/>
  <c r="Q842" i="3"/>
  <c r="S842" i="3" s="1"/>
  <c r="Q843" i="3"/>
  <c r="Q844" i="3"/>
  <c r="S844" i="3" s="1"/>
  <c r="Q845" i="3"/>
  <c r="S845" i="3" s="1"/>
  <c r="Q846" i="3"/>
  <c r="S846" i="3" s="1"/>
  <c r="Q847" i="3"/>
  <c r="S847" i="3" s="1"/>
  <c r="Q848" i="3"/>
  <c r="S848" i="3" s="1"/>
  <c r="Q849" i="3"/>
  <c r="S849" i="3" s="1"/>
  <c r="Q850" i="3"/>
  <c r="S850" i="3" s="1"/>
  <c r="Q851" i="3"/>
  <c r="S851" i="3" s="1"/>
  <c r="Q852" i="3"/>
  <c r="S852" i="3" s="1"/>
  <c r="Q853" i="3"/>
  <c r="S853" i="3" s="1"/>
  <c r="Q854" i="3"/>
  <c r="S854" i="3" s="1"/>
  <c r="Q855" i="3"/>
  <c r="S855" i="3" s="1"/>
  <c r="Q856" i="3"/>
  <c r="S856" i="3" s="1"/>
  <c r="Q857" i="3"/>
  <c r="S857" i="3" s="1"/>
  <c r="Q858" i="3"/>
  <c r="S858" i="3" s="1"/>
  <c r="Q859" i="3"/>
  <c r="S859" i="3" s="1"/>
  <c r="Q860" i="3"/>
  <c r="S860" i="3" s="1"/>
  <c r="Q861" i="3"/>
  <c r="S861" i="3" s="1"/>
  <c r="Q862" i="3"/>
  <c r="S862" i="3" s="1"/>
  <c r="Q863" i="3"/>
  <c r="S863" i="3" s="1"/>
  <c r="Q864" i="3"/>
  <c r="S864" i="3" s="1"/>
  <c r="Q865" i="3"/>
  <c r="S865" i="3" s="1"/>
  <c r="Q866" i="3"/>
  <c r="S866" i="3" s="1"/>
  <c r="Q867" i="3"/>
  <c r="S867" i="3" s="1"/>
  <c r="Q868" i="3"/>
  <c r="S868" i="3" s="1"/>
  <c r="Q869" i="3"/>
  <c r="S869" i="3" s="1"/>
  <c r="Q870" i="3"/>
  <c r="S870" i="3" s="1"/>
  <c r="Q871" i="3"/>
  <c r="S871" i="3" s="1"/>
  <c r="Q872" i="3"/>
  <c r="S872" i="3" s="1"/>
  <c r="Q873" i="3"/>
  <c r="Q874" i="3"/>
  <c r="S874" i="3" s="1"/>
  <c r="Q875" i="3"/>
  <c r="S875" i="3" s="1"/>
  <c r="Q876" i="3"/>
  <c r="S876" i="3" s="1"/>
  <c r="Q877" i="3"/>
  <c r="S877" i="3" s="1"/>
  <c r="Q878" i="3"/>
  <c r="S878" i="3" s="1"/>
  <c r="Q879" i="3"/>
  <c r="S879" i="3" s="1"/>
  <c r="Q880" i="3"/>
  <c r="S880" i="3" s="1"/>
  <c r="Q881" i="3"/>
  <c r="S881" i="3" s="1"/>
  <c r="Q882" i="3"/>
  <c r="S882" i="3" s="1"/>
  <c r="Q883" i="3"/>
  <c r="S883" i="3" s="1"/>
  <c r="Q884" i="3"/>
  <c r="S884" i="3" s="1"/>
  <c r="Q885" i="3"/>
  <c r="S885" i="3" s="1"/>
  <c r="Q886" i="3"/>
  <c r="S886" i="3" s="1"/>
  <c r="Q887" i="3"/>
  <c r="S887" i="3" s="1"/>
  <c r="Q888" i="3"/>
  <c r="S888" i="3" s="1"/>
  <c r="Q889" i="3"/>
  <c r="S889" i="3" s="1"/>
  <c r="Q890" i="3"/>
  <c r="S890" i="3" s="1"/>
  <c r="Q891" i="3"/>
  <c r="S891" i="3" s="1"/>
  <c r="Q892" i="3"/>
  <c r="S892" i="3" s="1"/>
  <c r="Q893" i="3"/>
  <c r="S893" i="3" s="1"/>
  <c r="Q894" i="3"/>
  <c r="S894" i="3" s="1"/>
  <c r="Q895" i="3"/>
  <c r="S895" i="3" s="1"/>
  <c r="Q896" i="3"/>
  <c r="S896" i="3" s="1"/>
  <c r="Q897" i="3"/>
  <c r="S897" i="3" s="1"/>
  <c r="Q898" i="3"/>
  <c r="S898" i="3" s="1"/>
  <c r="Q899" i="3"/>
  <c r="S899" i="3" s="1"/>
  <c r="Q900" i="3"/>
  <c r="S900" i="3" s="1"/>
  <c r="Q901" i="3"/>
  <c r="S901" i="3" s="1"/>
  <c r="Q902" i="3"/>
  <c r="S902" i="3" s="1"/>
  <c r="Q903" i="3"/>
  <c r="S903" i="3" s="1"/>
  <c r="Q904" i="3"/>
  <c r="S904" i="3" s="1"/>
  <c r="Q905" i="3"/>
  <c r="S905" i="3" s="1"/>
  <c r="Q906" i="3"/>
  <c r="S906" i="3" s="1"/>
  <c r="Q907" i="3"/>
  <c r="S907" i="3" s="1"/>
  <c r="Q908" i="3"/>
  <c r="S908" i="3" s="1"/>
  <c r="Q909" i="3"/>
  <c r="S909" i="3" s="1"/>
  <c r="Q910" i="3"/>
  <c r="S910" i="3" s="1"/>
  <c r="Q911" i="3"/>
  <c r="S911" i="3" s="1"/>
  <c r="Q912" i="3"/>
  <c r="S912" i="3" s="1"/>
  <c r="Q913" i="3"/>
  <c r="S913" i="3" s="1"/>
  <c r="Q914" i="3"/>
  <c r="S914" i="3" s="1"/>
  <c r="Q915" i="3"/>
  <c r="Q916" i="3"/>
  <c r="S916" i="3" s="1"/>
  <c r="Q917" i="3"/>
  <c r="S917" i="3" s="1"/>
  <c r="Q918" i="3"/>
  <c r="S918" i="3" s="1"/>
  <c r="Q919" i="3"/>
  <c r="S919" i="3" s="1"/>
  <c r="Q920" i="3"/>
  <c r="S920" i="3" s="1"/>
  <c r="Q921" i="3"/>
  <c r="S921" i="3" s="1"/>
  <c r="Q922" i="3"/>
  <c r="S922" i="3" s="1"/>
  <c r="Q923" i="3"/>
  <c r="S923" i="3" s="1"/>
  <c r="Q924" i="3"/>
  <c r="S924" i="3" s="1"/>
  <c r="Q925" i="3"/>
  <c r="S925" i="3" s="1"/>
  <c r="Q926" i="3"/>
  <c r="S926" i="3" s="1"/>
  <c r="Q927" i="3"/>
  <c r="S927" i="3" s="1"/>
  <c r="Q928" i="3"/>
  <c r="S928" i="3" s="1"/>
  <c r="Q929" i="3"/>
  <c r="S929" i="3" s="1"/>
  <c r="Q930" i="3"/>
  <c r="S930" i="3" s="1"/>
  <c r="Q931" i="3"/>
  <c r="S931" i="3" s="1"/>
  <c r="Q932" i="3"/>
  <c r="S932" i="3" s="1"/>
  <c r="Q933" i="3"/>
  <c r="S933" i="3" s="1"/>
  <c r="Q934" i="3"/>
  <c r="S934" i="3" s="1"/>
  <c r="Q935" i="3"/>
  <c r="S935" i="3" s="1"/>
  <c r="Q936" i="3"/>
  <c r="S936" i="3" s="1"/>
  <c r="Q937" i="3"/>
  <c r="S937" i="3" s="1"/>
  <c r="Q938" i="3"/>
  <c r="S938" i="3" s="1"/>
  <c r="Q939" i="3"/>
  <c r="S939" i="3" s="1"/>
  <c r="Q940" i="3"/>
  <c r="S940" i="3" s="1"/>
  <c r="Q941" i="3"/>
  <c r="S941" i="3" s="1"/>
  <c r="Q942" i="3"/>
  <c r="S942" i="3" s="1"/>
  <c r="Q943" i="3"/>
  <c r="S943" i="3" s="1"/>
  <c r="Q944" i="3"/>
  <c r="S944" i="3" s="1"/>
  <c r="Q945" i="3"/>
  <c r="S945" i="3" s="1"/>
  <c r="Q946" i="3"/>
  <c r="S946" i="3" s="1"/>
  <c r="Q947" i="3"/>
  <c r="S947" i="3" s="1"/>
  <c r="Q948" i="3"/>
  <c r="S948" i="3" s="1"/>
  <c r="Q949" i="3"/>
  <c r="S949" i="3" s="1"/>
  <c r="Q950" i="3"/>
  <c r="S950" i="3" s="1"/>
  <c r="Q951" i="3"/>
  <c r="S951" i="3" s="1"/>
  <c r="Q952" i="3"/>
  <c r="S952" i="3" s="1"/>
  <c r="Q953" i="3"/>
  <c r="Q954" i="3"/>
  <c r="S954" i="3" s="1"/>
  <c r="Q955" i="3"/>
  <c r="S955" i="3" s="1"/>
  <c r="Q956" i="3"/>
  <c r="S956" i="3" s="1"/>
  <c r="Q957" i="3"/>
  <c r="S957" i="3" s="1"/>
  <c r="Q958" i="3"/>
  <c r="Q959" i="3"/>
  <c r="S959" i="3" s="1"/>
  <c r="Q960" i="3"/>
  <c r="S960" i="3" s="1"/>
  <c r="Q961" i="3"/>
  <c r="S961" i="3" s="1"/>
  <c r="Q962" i="3"/>
  <c r="S962" i="3" s="1"/>
  <c r="Q963" i="3"/>
  <c r="S963" i="3" s="1"/>
  <c r="Q964" i="3"/>
  <c r="S964" i="3" s="1"/>
  <c r="Q965" i="3"/>
  <c r="S965" i="3" s="1"/>
  <c r="Q966" i="3"/>
  <c r="S966" i="3" s="1"/>
  <c r="Q967" i="3"/>
  <c r="S967" i="3" s="1"/>
  <c r="Q968" i="3"/>
  <c r="S968" i="3" s="1"/>
  <c r="Q969" i="3"/>
  <c r="S969" i="3" s="1"/>
  <c r="Q970" i="3"/>
  <c r="S970" i="3" s="1"/>
  <c r="Q971" i="3"/>
  <c r="S971" i="3" s="1"/>
  <c r="Q972" i="3"/>
  <c r="S972" i="3" s="1"/>
  <c r="Q973" i="3"/>
  <c r="S973" i="3" s="1"/>
  <c r="Q974" i="3"/>
  <c r="S974" i="3" s="1"/>
  <c r="Q975" i="3"/>
  <c r="S975" i="3" s="1"/>
  <c r="Q976" i="3"/>
  <c r="S976" i="3" s="1"/>
  <c r="Q977" i="3"/>
  <c r="S977" i="3" s="1"/>
  <c r="Q978" i="3"/>
  <c r="S978" i="3" s="1"/>
  <c r="Q979" i="3"/>
  <c r="S979" i="3" s="1"/>
  <c r="Q980" i="3"/>
  <c r="S980" i="3" s="1"/>
  <c r="Q981" i="3"/>
  <c r="S981" i="3" s="1"/>
  <c r="Q982" i="3"/>
  <c r="S982" i="3" s="1"/>
  <c r="Q983" i="3"/>
  <c r="S983" i="3" s="1"/>
  <c r="Q984" i="3"/>
  <c r="S984" i="3" s="1"/>
  <c r="Q985" i="3"/>
  <c r="Q986" i="3"/>
  <c r="S986" i="3" s="1"/>
  <c r="Q987" i="3"/>
  <c r="S987" i="3" s="1"/>
  <c r="Q988" i="3"/>
  <c r="S988" i="3" s="1"/>
  <c r="Q989" i="3"/>
  <c r="S989" i="3" s="1"/>
  <c r="Q990" i="3"/>
  <c r="S990" i="3" s="1"/>
  <c r="Q991" i="3"/>
  <c r="S991" i="3" s="1"/>
  <c r="Q992" i="3"/>
  <c r="S992" i="3" s="1"/>
  <c r="Q993" i="3"/>
  <c r="S993" i="3" s="1"/>
  <c r="Q994" i="3"/>
  <c r="S994" i="3" s="1"/>
  <c r="Q995" i="3"/>
  <c r="S995" i="3" s="1"/>
  <c r="Q996" i="3"/>
  <c r="S996" i="3" s="1"/>
  <c r="Q997" i="3"/>
  <c r="S997" i="3" s="1"/>
  <c r="Q998" i="3"/>
  <c r="S998" i="3" s="1"/>
  <c r="Q999" i="3"/>
  <c r="S999" i="3" s="1"/>
  <c r="Q1000" i="3"/>
  <c r="S1000" i="3" s="1"/>
  <c r="Q1001" i="3"/>
  <c r="S1001" i="3" s="1"/>
  <c r="Q1002" i="3"/>
  <c r="S1002" i="3" s="1"/>
  <c r="Q1003" i="3"/>
  <c r="S1003" i="3" s="1"/>
  <c r="Q1004" i="3"/>
  <c r="S1004" i="3" s="1"/>
  <c r="Q1005" i="3"/>
  <c r="S1005" i="3" s="1"/>
  <c r="Q1006" i="3"/>
  <c r="S1006" i="3" s="1"/>
  <c r="Q1007" i="3"/>
  <c r="S1007" i="3" s="1"/>
  <c r="Q1008" i="3"/>
  <c r="S1008" i="3" s="1"/>
  <c r="Q1009" i="3"/>
  <c r="S1009" i="3" s="1"/>
  <c r="Q1010" i="3"/>
  <c r="S1010" i="3" s="1"/>
  <c r="Q1011" i="3"/>
  <c r="S1011" i="3" s="1"/>
  <c r="Q1012" i="3"/>
  <c r="S1012" i="3" s="1"/>
  <c r="Q1013" i="3"/>
  <c r="S1013" i="3" s="1"/>
  <c r="Q1014" i="3"/>
  <c r="S1014" i="3" s="1"/>
  <c r="Q1015" i="3"/>
  <c r="S1015" i="3" s="1"/>
  <c r="Q1016" i="3"/>
  <c r="S1016" i="3" s="1"/>
  <c r="Q1017" i="3"/>
  <c r="S1017" i="3" s="1"/>
  <c r="Q1018" i="3"/>
  <c r="S1018" i="3" s="1"/>
  <c r="Q1019" i="3"/>
  <c r="S1019" i="3" s="1"/>
  <c r="Q1020" i="3"/>
  <c r="S1020" i="3" s="1"/>
  <c r="Q1021" i="3"/>
  <c r="S1021" i="3" s="1"/>
  <c r="Q1022" i="3"/>
  <c r="S1022" i="3" s="1"/>
  <c r="Q1023" i="3"/>
  <c r="S1023" i="3" s="1"/>
  <c r="Q1024" i="3"/>
  <c r="S1024" i="3" s="1"/>
  <c r="Q1025" i="3"/>
  <c r="S1025" i="3" s="1"/>
  <c r="Q1026" i="3"/>
  <c r="S1026" i="3" s="1"/>
  <c r="Q1027" i="3"/>
  <c r="Q1028" i="3"/>
  <c r="S1028" i="3" s="1"/>
  <c r="Q1029" i="3"/>
  <c r="S1029" i="3" s="1"/>
  <c r="Q1030" i="3"/>
  <c r="S1030" i="3" s="1"/>
  <c r="Q1031" i="3"/>
  <c r="S1031" i="3" s="1"/>
  <c r="Q1032" i="3"/>
  <c r="S1032" i="3" s="1"/>
  <c r="Q1033" i="3"/>
  <c r="S1033" i="3" s="1"/>
  <c r="Q1034" i="3"/>
  <c r="S1034" i="3" s="1"/>
  <c r="Q1035" i="3"/>
  <c r="S1035" i="3" s="1"/>
  <c r="Q1036" i="3"/>
  <c r="S1036" i="3" s="1"/>
  <c r="Q1037" i="3"/>
  <c r="S1037" i="3" s="1"/>
  <c r="Q1038" i="3"/>
  <c r="S1038" i="3" s="1"/>
  <c r="Q1039" i="3"/>
  <c r="S1039" i="3" s="1"/>
  <c r="Q1040" i="3"/>
  <c r="S1040" i="3" s="1"/>
  <c r="Q1041" i="3"/>
  <c r="S1041" i="3" s="1"/>
  <c r="Q1042" i="3"/>
  <c r="S1042" i="3" s="1"/>
  <c r="Q1043" i="3"/>
  <c r="S1043" i="3" s="1"/>
  <c r="Q1044" i="3"/>
  <c r="S1044" i="3" s="1"/>
  <c r="Q1045" i="3"/>
  <c r="S1045" i="3" s="1"/>
  <c r="Q1046" i="3"/>
  <c r="S1046" i="3" s="1"/>
  <c r="Q1047" i="3"/>
  <c r="S1047" i="3" s="1"/>
  <c r="Q1048" i="3"/>
  <c r="S1048" i="3" s="1"/>
  <c r="Q1049" i="3"/>
  <c r="S1049" i="3" s="1"/>
  <c r="Q1050" i="3"/>
  <c r="S1050" i="3" s="1"/>
  <c r="Q1051" i="3"/>
  <c r="S1051" i="3" s="1"/>
  <c r="Q1052" i="3"/>
  <c r="S1052" i="3" s="1"/>
  <c r="Q1053" i="3"/>
  <c r="S1053" i="3" s="1"/>
  <c r="Q1054" i="3"/>
  <c r="S1054" i="3" s="1"/>
  <c r="Q1055" i="3"/>
  <c r="S1055" i="3" s="1"/>
  <c r="Q1056" i="3"/>
  <c r="S1056" i="3" s="1"/>
  <c r="Q1057" i="3"/>
  <c r="S1057" i="3" s="1"/>
  <c r="Q1058" i="3"/>
  <c r="S1058" i="3" s="1"/>
  <c r="Q1059" i="3"/>
  <c r="S1059" i="3" s="1"/>
  <c r="Q1060" i="3"/>
  <c r="S1060" i="3" s="1"/>
  <c r="Q1061" i="3"/>
  <c r="S1061" i="3" s="1"/>
  <c r="Q1062" i="3"/>
  <c r="S1062" i="3" s="1"/>
  <c r="Q1063" i="3"/>
  <c r="S1063" i="3" s="1"/>
  <c r="Q1064" i="3"/>
  <c r="S1064" i="3" s="1"/>
  <c r="Q1065" i="3"/>
  <c r="S1065" i="3" s="1"/>
  <c r="Q1066" i="3"/>
  <c r="S1066" i="3" s="1"/>
  <c r="Q1067" i="3"/>
  <c r="S1067" i="3" s="1"/>
  <c r="Q1068" i="3"/>
  <c r="S1068" i="3" s="1"/>
  <c r="Q1069" i="3"/>
  <c r="S1069" i="3" s="1"/>
  <c r="Q1070" i="3"/>
  <c r="Q1071" i="3"/>
  <c r="S1071" i="3" s="1"/>
  <c r="Q1072" i="3"/>
  <c r="S1072" i="3" s="1"/>
  <c r="Q1073" i="3"/>
  <c r="S1073" i="3" s="1"/>
  <c r="Q1074" i="3"/>
  <c r="S1074" i="3" s="1"/>
  <c r="Q1075" i="3"/>
  <c r="S1075" i="3" s="1"/>
  <c r="Q1076" i="3"/>
  <c r="S1076" i="3" s="1"/>
  <c r="Q1077" i="3"/>
  <c r="S1077" i="3" s="1"/>
  <c r="Q1078" i="3"/>
  <c r="S1078" i="3" s="1"/>
  <c r="Q1079" i="3"/>
  <c r="S1079" i="3" s="1"/>
  <c r="Q1080" i="3"/>
  <c r="S1080" i="3" s="1"/>
  <c r="Q1081" i="3"/>
  <c r="S1081" i="3" s="1"/>
  <c r="Q1082" i="3"/>
  <c r="S1082" i="3" s="1"/>
  <c r="Q1083" i="3"/>
  <c r="S1083" i="3" s="1"/>
  <c r="Q1084" i="3"/>
  <c r="S1084" i="3" s="1"/>
  <c r="Q1085" i="3"/>
  <c r="S1085" i="3" s="1"/>
  <c r="Q1086" i="3"/>
  <c r="S1086" i="3" s="1"/>
  <c r="Q1087" i="3"/>
  <c r="S1087" i="3" s="1"/>
  <c r="Q1088" i="3"/>
  <c r="S1088" i="3" s="1"/>
  <c r="Q1089" i="3"/>
  <c r="S1089" i="3" s="1"/>
  <c r="Q1090" i="3"/>
  <c r="S1090" i="3" s="1"/>
  <c r="Q1091" i="3"/>
  <c r="S1091" i="3" s="1"/>
  <c r="Q1092" i="3"/>
  <c r="S1092" i="3" s="1"/>
  <c r="Q1093" i="3"/>
  <c r="S1093" i="3" s="1"/>
  <c r="Q1094" i="3"/>
  <c r="S1094" i="3" s="1"/>
  <c r="Q1095" i="3"/>
  <c r="S1095" i="3" s="1"/>
  <c r="Q1096" i="3"/>
  <c r="S1096" i="3" s="1"/>
  <c r="Q1097" i="3"/>
  <c r="Q1098" i="3"/>
  <c r="S1098" i="3" s="1"/>
  <c r="Q1099" i="3"/>
  <c r="Q1100" i="3"/>
  <c r="S1100" i="3" s="1"/>
  <c r="Q1101" i="3"/>
  <c r="S1101" i="3" s="1"/>
  <c r="Q1102" i="3"/>
  <c r="S1102" i="3" s="1"/>
  <c r="Q1103" i="3"/>
  <c r="S1103" i="3" s="1"/>
  <c r="Q1104" i="3"/>
  <c r="S1104" i="3" s="1"/>
  <c r="Q1105" i="3"/>
  <c r="S1105" i="3" s="1"/>
  <c r="Q1106" i="3"/>
  <c r="S1106" i="3" s="1"/>
  <c r="Q1107" i="3"/>
  <c r="S1107" i="3" s="1"/>
  <c r="Q1108" i="3"/>
  <c r="S1108" i="3" s="1"/>
  <c r="Q1109" i="3"/>
  <c r="S1109" i="3" s="1"/>
  <c r="Q1110" i="3"/>
  <c r="S1110" i="3" s="1"/>
  <c r="Q1111" i="3"/>
  <c r="S1111" i="3" s="1"/>
  <c r="Q1112" i="3"/>
  <c r="S1112" i="3" s="1"/>
  <c r="Q1113" i="3"/>
  <c r="S1113" i="3" s="1"/>
  <c r="Q1114" i="3"/>
  <c r="S1114" i="3" s="1"/>
  <c r="Q1115" i="3"/>
  <c r="S1115" i="3" s="1"/>
  <c r="Q1116" i="3"/>
  <c r="S1116" i="3" s="1"/>
  <c r="Q1117" i="3"/>
  <c r="S1117" i="3" s="1"/>
  <c r="Q1118" i="3"/>
  <c r="S1118" i="3" s="1"/>
  <c r="Q1119" i="3"/>
  <c r="S1119" i="3" s="1"/>
  <c r="Q1120" i="3"/>
  <c r="S1120" i="3" s="1"/>
  <c r="Q1121" i="3"/>
  <c r="S1121" i="3" s="1"/>
  <c r="Q1122" i="3"/>
  <c r="S1122" i="3" s="1"/>
  <c r="Q1123" i="3"/>
  <c r="S1123" i="3" s="1"/>
  <c r="Q1124" i="3"/>
  <c r="S1124" i="3" s="1"/>
  <c r="Q1125" i="3"/>
  <c r="S1125" i="3" s="1"/>
  <c r="Q1126" i="3"/>
  <c r="S1126" i="3" s="1"/>
  <c r="Q1127" i="3"/>
  <c r="S1127" i="3" s="1"/>
  <c r="Q1128" i="3"/>
  <c r="S1128" i="3" s="1"/>
  <c r="Q1129" i="3"/>
  <c r="S1129" i="3" s="1"/>
  <c r="Q1130" i="3"/>
  <c r="S1130" i="3" s="1"/>
  <c r="Q1131" i="3"/>
  <c r="S1131" i="3" s="1"/>
  <c r="Q1132" i="3"/>
  <c r="S1132" i="3" s="1"/>
  <c r="Q1133" i="3"/>
  <c r="S1133" i="3" s="1"/>
  <c r="Q1134" i="3"/>
  <c r="S1134" i="3" s="1"/>
  <c r="Q1135" i="3"/>
  <c r="S1135" i="3" s="1"/>
  <c r="Q1136" i="3"/>
  <c r="S1136" i="3" s="1"/>
  <c r="Q1137" i="3"/>
  <c r="S1137" i="3" s="1"/>
  <c r="Q1138" i="3"/>
  <c r="S1138" i="3" s="1"/>
  <c r="Q1139" i="3"/>
  <c r="S1139" i="3" s="1"/>
  <c r="Q1140" i="3"/>
  <c r="S1140" i="3" s="1"/>
  <c r="Q1141" i="3"/>
  <c r="S1141" i="3" s="1"/>
  <c r="Q1142" i="3"/>
  <c r="S1142" i="3" s="1"/>
  <c r="Q1143" i="3"/>
  <c r="S1143" i="3" s="1"/>
  <c r="Q1144" i="3"/>
  <c r="S1144" i="3" s="1"/>
  <c r="Q1145" i="3"/>
  <c r="S1145" i="3" s="1"/>
  <c r="Q1146" i="3"/>
  <c r="S1146" i="3" s="1"/>
  <c r="Q1147" i="3"/>
  <c r="S1147" i="3" s="1"/>
  <c r="Q1148" i="3"/>
  <c r="S1148" i="3" s="1"/>
  <c r="Q1149" i="3"/>
  <c r="S1149" i="3" s="1"/>
  <c r="Q1150" i="3"/>
  <c r="S1150" i="3" s="1"/>
  <c r="Q1151" i="3"/>
  <c r="S1151" i="3" s="1"/>
  <c r="Q1152" i="3"/>
  <c r="S1152" i="3" s="1"/>
  <c r="Q1153" i="3"/>
  <c r="Q1154" i="3"/>
  <c r="S1154" i="3" s="1"/>
  <c r="Q1155" i="3"/>
  <c r="Q1156" i="3"/>
  <c r="S1156" i="3" s="1"/>
  <c r="Q1157" i="3"/>
  <c r="S1157" i="3" s="1"/>
  <c r="Q1158" i="3"/>
  <c r="S1158" i="3" s="1"/>
  <c r="Q1159" i="3"/>
  <c r="S1159" i="3" s="1"/>
  <c r="Q1160" i="3"/>
  <c r="S1160" i="3" s="1"/>
  <c r="Q1161" i="3"/>
  <c r="S1161" i="3" s="1"/>
  <c r="Q1162" i="3"/>
  <c r="S1162" i="3" s="1"/>
  <c r="Q1163" i="3"/>
  <c r="S1163" i="3" s="1"/>
  <c r="Q1164" i="3"/>
  <c r="S1164" i="3" s="1"/>
  <c r="Q1165" i="3"/>
  <c r="S1165" i="3" s="1"/>
  <c r="Q1166" i="3"/>
  <c r="S1166" i="3" s="1"/>
  <c r="Q1167" i="3"/>
  <c r="S1167" i="3" s="1"/>
  <c r="Q1168" i="3"/>
  <c r="S1168" i="3" s="1"/>
  <c r="Q1169" i="3"/>
  <c r="S1169" i="3" s="1"/>
  <c r="Q1170" i="3"/>
  <c r="S1170" i="3" s="1"/>
  <c r="Q1171" i="3"/>
  <c r="S1171" i="3" s="1"/>
  <c r="Q1172" i="3"/>
  <c r="S1172" i="3" s="1"/>
  <c r="Q1173" i="3"/>
  <c r="S1173" i="3" s="1"/>
  <c r="Q1174" i="3"/>
  <c r="S1174" i="3" s="1"/>
  <c r="Q1175" i="3"/>
  <c r="S1175" i="3" s="1"/>
  <c r="Q1176" i="3"/>
  <c r="S1176" i="3" s="1"/>
  <c r="Q1177" i="3"/>
  <c r="S1177" i="3" s="1"/>
  <c r="Q1178" i="3"/>
  <c r="S1178" i="3" s="1"/>
  <c r="Q1179" i="3"/>
  <c r="S1179" i="3" s="1"/>
  <c r="Q1180" i="3"/>
  <c r="S1180" i="3" s="1"/>
  <c r="Q1181" i="3"/>
  <c r="S1181" i="3" s="1"/>
  <c r="Q1182" i="3"/>
  <c r="S1182" i="3" s="1"/>
  <c r="Q1183" i="3"/>
  <c r="S1183" i="3" s="1"/>
  <c r="Q1184" i="3"/>
  <c r="S1184" i="3" s="1"/>
  <c r="Q1185" i="3"/>
  <c r="S1185" i="3" s="1"/>
  <c r="Q1186" i="3"/>
  <c r="S1186" i="3" s="1"/>
  <c r="Q1187" i="3"/>
  <c r="S1187" i="3" s="1"/>
  <c r="Q1188" i="3"/>
  <c r="S1188" i="3" s="1"/>
  <c r="Q1189" i="3"/>
  <c r="S1189" i="3" s="1"/>
  <c r="Q1190" i="3"/>
  <c r="S1190" i="3" s="1"/>
  <c r="Q1191" i="3"/>
  <c r="S1191" i="3" s="1"/>
  <c r="Q1192" i="3"/>
  <c r="S1192" i="3" s="1"/>
  <c r="Q1193" i="3"/>
  <c r="S1193" i="3" s="1"/>
  <c r="Q1194" i="3"/>
  <c r="S1194" i="3" s="1"/>
  <c r="Q1195" i="3"/>
  <c r="S1195" i="3" s="1"/>
  <c r="Q1196" i="3"/>
  <c r="S1196" i="3" s="1"/>
  <c r="Q1197" i="3"/>
  <c r="S1197" i="3" s="1"/>
  <c r="Q1198" i="3"/>
  <c r="S1198" i="3" s="1"/>
  <c r="Q1199" i="3"/>
  <c r="S1199" i="3" s="1"/>
  <c r="Q1200" i="3"/>
  <c r="S1200" i="3" s="1"/>
  <c r="Q1201" i="3"/>
  <c r="S1201" i="3" s="1"/>
  <c r="Q1202" i="3"/>
  <c r="S1202" i="3" s="1"/>
  <c r="Q1203" i="3"/>
  <c r="Q1204" i="3"/>
  <c r="S1204" i="3" s="1"/>
  <c r="Q1205" i="3"/>
  <c r="S1205" i="3" s="1"/>
  <c r="Q1206" i="3"/>
  <c r="S1206" i="3" s="1"/>
  <c r="Q1207" i="3"/>
  <c r="S1207" i="3" s="1"/>
  <c r="Q1208" i="3"/>
  <c r="Q1209" i="3"/>
  <c r="S1209" i="3" s="1"/>
  <c r="Q1210" i="3"/>
  <c r="S1210" i="3" s="1"/>
  <c r="Q1211" i="3"/>
  <c r="S1211" i="3" s="1"/>
  <c r="Q1212" i="3"/>
  <c r="S1212" i="3" s="1"/>
  <c r="Q1213" i="3"/>
  <c r="S1213" i="3" s="1"/>
  <c r="Q1214" i="3"/>
  <c r="S1214" i="3" s="1"/>
  <c r="Q1215" i="3"/>
  <c r="S1215" i="3" s="1"/>
  <c r="Q1216" i="3"/>
  <c r="S1216" i="3" s="1"/>
  <c r="Q1217" i="3"/>
  <c r="S1217" i="3" s="1"/>
  <c r="Q1218" i="3"/>
  <c r="S1218" i="3" s="1"/>
  <c r="Q1219" i="3"/>
  <c r="S1219" i="3" s="1"/>
  <c r="Q1220" i="3"/>
  <c r="S1220" i="3" s="1"/>
  <c r="Q1221" i="3"/>
  <c r="S1221" i="3" s="1"/>
  <c r="Q1222" i="3"/>
  <c r="S1222" i="3" s="1"/>
  <c r="Q1223" i="3"/>
  <c r="S1223" i="3" s="1"/>
  <c r="Q1224" i="3"/>
  <c r="S1224" i="3" s="1"/>
  <c r="Q1225" i="3"/>
  <c r="S1225" i="3" s="1"/>
  <c r="Q1226" i="3"/>
  <c r="S1226" i="3" s="1"/>
  <c r="Q1227" i="3"/>
  <c r="Q1228" i="3"/>
  <c r="S1228" i="3" s="1"/>
  <c r="Q1229" i="3"/>
  <c r="S1229" i="3" s="1"/>
  <c r="Q1230" i="3"/>
  <c r="S1230" i="3" s="1"/>
  <c r="Q1231" i="3"/>
  <c r="S1231" i="3" s="1"/>
  <c r="Q1232" i="3"/>
  <c r="S1232" i="3" s="1"/>
  <c r="Q1233" i="3"/>
  <c r="S1233" i="3" s="1"/>
  <c r="Q1234" i="3"/>
  <c r="S1234" i="3" s="1"/>
  <c r="Q1235" i="3"/>
  <c r="S1235" i="3" s="1"/>
  <c r="Q1236" i="3"/>
  <c r="S1236" i="3" s="1"/>
  <c r="Q1237" i="3"/>
  <c r="S1237" i="3" s="1"/>
  <c r="Q1238" i="3"/>
  <c r="S1238" i="3" s="1"/>
  <c r="Q1239" i="3"/>
  <c r="S1239" i="3" s="1"/>
  <c r="Q1240" i="3"/>
  <c r="S1240" i="3" s="1"/>
  <c r="Q1241" i="3"/>
  <c r="S1241" i="3" s="1"/>
  <c r="Q1242" i="3"/>
  <c r="S1242" i="3" s="1"/>
  <c r="Q1243" i="3"/>
  <c r="S1243" i="3" s="1"/>
  <c r="Q1244" i="3"/>
  <c r="S1244" i="3" s="1"/>
  <c r="Q1245" i="3"/>
  <c r="S1245" i="3" s="1"/>
  <c r="Q1246" i="3"/>
  <c r="S1246" i="3" s="1"/>
  <c r="Q1247" i="3"/>
  <c r="S1247" i="3" s="1"/>
  <c r="Q1248" i="3"/>
  <c r="S1248" i="3" s="1"/>
  <c r="Q1249" i="3"/>
  <c r="S1249" i="3" s="1"/>
  <c r="Q1250" i="3"/>
  <c r="S1250" i="3" s="1"/>
  <c r="Q1251" i="3"/>
  <c r="Q1252" i="3"/>
  <c r="S1252" i="3" s="1"/>
  <c r="Q1253" i="3"/>
  <c r="S1253" i="3" s="1"/>
  <c r="Q1254" i="3"/>
  <c r="S1254" i="3" s="1"/>
  <c r="Q1255" i="3"/>
  <c r="S1255" i="3" s="1"/>
  <c r="Q1256" i="3"/>
  <c r="S1256" i="3" s="1"/>
  <c r="Q1257" i="3"/>
  <c r="S1257" i="3" s="1"/>
  <c r="Q1258" i="3"/>
  <c r="S1258" i="3" s="1"/>
  <c r="Q1259" i="3"/>
  <c r="S1259" i="3" s="1"/>
  <c r="Q1260" i="3"/>
  <c r="S1260" i="3" s="1"/>
  <c r="Q1261" i="3"/>
  <c r="S1261" i="3" s="1"/>
  <c r="Q1262" i="3"/>
  <c r="S1262" i="3" s="1"/>
  <c r="Q1263" i="3"/>
  <c r="S1263" i="3" s="1"/>
  <c r="Q1264" i="3"/>
  <c r="S1264" i="3" s="1"/>
  <c r="Q1265" i="3"/>
  <c r="S1265" i="3" s="1"/>
  <c r="Q1266" i="3"/>
  <c r="S1266" i="3" s="1"/>
  <c r="Q1267" i="3"/>
  <c r="S1267" i="3" s="1"/>
  <c r="Q1268" i="3"/>
  <c r="S1268" i="3" s="1"/>
  <c r="Q1269" i="3"/>
  <c r="S1269" i="3" s="1"/>
  <c r="Q1270" i="3"/>
  <c r="S1270" i="3" s="1"/>
  <c r="Q1271" i="3"/>
  <c r="S1271" i="3" s="1"/>
  <c r="Q1272" i="3"/>
  <c r="S1272" i="3" s="1"/>
  <c r="Q1273" i="3"/>
  <c r="S1273" i="3" s="1"/>
  <c r="Q1274" i="3"/>
  <c r="S1274" i="3" s="1"/>
  <c r="Q1275" i="3"/>
  <c r="S1275" i="3" s="1"/>
  <c r="Q1276" i="3"/>
  <c r="S1276" i="3" s="1"/>
  <c r="Q1277" i="3"/>
  <c r="S1277" i="3" s="1"/>
  <c r="Q1278" i="3"/>
  <c r="S1278" i="3" s="1"/>
  <c r="Q1279" i="3"/>
  <c r="S1279" i="3" s="1"/>
  <c r="Q1280" i="3"/>
  <c r="S1280" i="3" s="1"/>
  <c r="Q1281" i="3"/>
  <c r="S1281" i="3" s="1"/>
  <c r="Q1282" i="3"/>
  <c r="S1282" i="3" s="1"/>
  <c r="Q1283" i="3"/>
  <c r="S1283" i="3" s="1"/>
  <c r="Q1284" i="3"/>
  <c r="S1284" i="3" s="1"/>
  <c r="Q1285" i="3"/>
  <c r="S1285" i="3" s="1"/>
  <c r="Q1286" i="3"/>
  <c r="S1286" i="3" s="1"/>
  <c r="Q1287" i="3"/>
  <c r="S1287" i="3" s="1"/>
  <c r="Q1288" i="3"/>
  <c r="S1288" i="3" s="1"/>
  <c r="Q1289" i="3"/>
  <c r="S1289" i="3" s="1"/>
  <c r="Q1290" i="3"/>
  <c r="S1290" i="3" s="1"/>
  <c r="Q1291" i="3"/>
  <c r="Q1292" i="3"/>
  <c r="S1292" i="3" s="1"/>
  <c r="Q1293" i="3"/>
  <c r="S1293" i="3" s="1"/>
  <c r="Q1294" i="3"/>
  <c r="Q1295" i="3"/>
  <c r="S1295" i="3" s="1"/>
  <c r="Q1296" i="3"/>
  <c r="S1296" i="3" s="1"/>
  <c r="Q1297" i="3"/>
  <c r="S1297" i="3" s="1"/>
  <c r="Q1298" i="3"/>
  <c r="S1298" i="3" s="1"/>
  <c r="Q1299" i="3"/>
  <c r="S1299" i="3" s="1"/>
  <c r="Q1300" i="3"/>
  <c r="S1300" i="3" s="1"/>
  <c r="Q1301" i="3"/>
  <c r="S1301" i="3" s="1"/>
  <c r="Q1302" i="3"/>
  <c r="S1302" i="3" s="1"/>
  <c r="Q1303" i="3"/>
  <c r="S1303" i="3" s="1"/>
  <c r="Q1304" i="3"/>
  <c r="S1304" i="3" s="1"/>
  <c r="Q1305" i="3"/>
  <c r="S1305" i="3" s="1"/>
  <c r="Q1306" i="3"/>
  <c r="S1306" i="3" s="1"/>
  <c r="Q1307" i="3"/>
  <c r="S1307" i="3" s="1"/>
  <c r="Q1308" i="3"/>
  <c r="S1308" i="3" s="1"/>
  <c r="Q1309" i="3"/>
  <c r="S1309" i="3" s="1"/>
  <c r="Q1310" i="3"/>
  <c r="S1310" i="3" s="1"/>
  <c r="Q1311" i="3"/>
  <c r="S1311" i="3" s="1"/>
  <c r="Q1312" i="3"/>
  <c r="S1312" i="3" s="1"/>
  <c r="Q1313" i="3"/>
  <c r="S1313" i="3" s="1"/>
  <c r="Q1314" i="3"/>
  <c r="S1314" i="3" s="1"/>
  <c r="Q1315" i="3"/>
  <c r="S1315" i="3" s="1"/>
  <c r="Q1316" i="3"/>
  <c r="S1316" i="3" s="1"/>
  <c r="Q1317" i="3"/>
  <c r="S1317" i="3" s="1"/>
  <c r="Q1318" i="3"/>
  <c r="S1318" i="3" s="1"/>
  <c r="Q1319" i="3"/>
  <c r="S1319" i="3" s="1"/>
  <c r="Q1320" i="3"/>
  <c r="S1320" i="3" s="1"/>
  <c r="Q1321" i="3"/>
  <c r="S1321" i="3" s="1"/>
  <c r="Q1322" i="3"/>
  <c r="S1322" i="3" s="1"/>
  <c r="Q1323" i="3"/>
  <c r="S1323" i="3" s="1"/>
  <c r="Q1324" i="3"/>
  <c r="S1324" i="3" s="1"/>
  <c r="Q1325" i="3"/>
  <c r="S1325" i="3" s="1"/>
  <c r="Q1326" i="3"/>
  <c r="S1326" i="3" s="1"/>
  <c r="Q1327" i="3"/>
  <c r="S1327" i="3" s="1"/>
  <c r="Q1328" i="3"/>
  <c r="S1328" i="3" s="1"/>
  <c r="Q1329" i="3"/>
  <c r="S1329" i="3" s="1"/>
  <c r="Q1330" i="3"/>
  <c r="S1330" i="3" s="1"/>
  <c r="Q1331" i="3"/>
  <c r="Q1332" i="3"/>
  <c r="S1332" i="3" s="1"/>
  <c r="Q1333" i="3"/>
  <c r="S1333" i="3" s="1"/>
  <c r="Q1334" i="3"/>
  <c r="S1334" i="3" s="1"/>
  <c r="Q1335" i="3"/>
  <c r="S1335" i="3" s="1"/>
  <c r="Q1336" i="3"/>
  <c r="S1336" i="3" s="1"/>
  <c r="Q1337" i="3"/>
  <c r="S1337" i="3" s="1"/>
  <c r="Q1338" i="3"/>
  <c r="S1338" i="3" s="1"/>
  <c r="Q1339" i="3"/>
  <c r="S1339" i="3" s="1"/>
  <c r="Q1340" i="3"/>
  <c r="S1340" i="3" s="1"/>
  <c r="Q1341" i="3"/>
  <c r="S1341" i="3" s="1"/>
  <c r="Q1342" i="3"/>
  <c r="S1342" i="3" s="1"/>
  <c r="Q1343" i="3"/>
  <c r="S1343" i="3" s="1"/>
  <c r="Q1344" i="3"/>
  <c r="S1344" i="3" s="1"/>
  <c r="Q1345" i="3"/>
  <c r="S1345" i="3" s="1"/>
  <c r="Q1346" i="3"/>
  <c r="S1346" i="3" s="1"/>
  <c r="Q1347" i="3"/>
  <c r="Q1348" i="3"/>
  <c r="S1348" i="3" s="1"/>
  <c r="Q1349" i="3"/>
  <c r="S1349" i="3" s="1"/>
  <c r="Q1350" i="3"/>
  <c r="S1350" i="3" s="1"/>
  <c r="Q1351" i="3"/>
  <c r="S1351" i="3" s="1"/>
  <c r="Q1352" i="3"/>
  <c r="S1352" i="3" s="1"/>
  <c r="Q1353" i="3"/>
  <c r="S1353" i="3" s="1"/>
  <c r="Q1354" i="3"/>
  <c r="S1354" i="3" s="1"/>
  <c r="Q1355" i="3"/>
  <c r="S1355" i="3" s="1"/>
  <c r="Q1356" i="3"/>
  <c r="S1356" i="3" s="1"/>
  <c r="Q1357" i="3"/>
  <c r="S1357" i="3" s="1"/>
  <c r="Q1358" i="3"/>
  <c r="S1358" i="3" s="1"/>
  <c r="Q1359" i="3"/>
  <c r="S1359" i="3" s="1"/>
  <c r="Q1360" i="3"/>
  <c r="S1360" i="3" s="1"/>
  <c r="Q1361" i="3"/>
  <c r="S1361" i="3" s="1"/>
  <c r="Q1362" i="3"/>
  <c r="S1362" i="3" s="1"/>
  <c r="Q1363" i="3"/>
  <c r="S1363" i="3" s="1"/>
  <c r="Q1364" i="3"/>
  <c r="S1364" i="3" s="1"/>
  <c r="Q1365" i="3"/>
  <c r="S1365" i="3" s="1"/>
  <c r="Q1366" i="3"/>
  <c r="S1366" i="3" s="1"/>
  <c r="Q1367" i="3"/>
  <c r="Q1368" i="3"/>
  <c r="Q1369" i="3"/>
  <c r="S1369" i="3" s="1"/>
  <c r="Q1370" i="3"/>
  <c r="S1370" i="3" s="1"/>
  <c r="Q1371" i="3"/>
  <c r="S1371" i="3" s="1"/>
  <c r="Q1372" i="3"/>
  <c r="S1372" i="3" s="1"/>
  <c r="Q1373" i="3"/>
  <c r="S1373" i="3" s="1"/>
  <c r="Q1374" i="3"/>
  <c r="S1374" i="3" s="1"/>
  <c r="Q1375" i="3"/>
  <c r="S1375" i="3" s="1"/>
  <c r="Q1376" i="3"/>
  <c r="S1376" i="3" s="1"/>
  <c r="Q1377" i="3"/>
  <c r="S1377" i="3" s="1"/>
  <c r="Q1378" i="3"/>
  <c r="S1378" i="3" s="1"/>
  <c r="Q1379" i="3"/>
  <c r="S1379" i="3" s="1"/>
  <c r="Q1380" i="3"/>
  <c r="S1380" i="3" s="1"/>
  <c r="Q1381" i="3"/>
  <c r="S1381" i="3" s="1"/>
  <c r="Q1382" i="3"/>
  <c r="S1382" i="3" s="1"/>
  <c r="Q1383" i="3"/>
  <c r="S1383" i="3" s="1"/>
  <c r="Q1384" i="3"/>
  <c r="S1384" i="3" s="1"/>
  <c r="Q1385" i="3"/>
  <c r="S1385" i="3" s="1"/>
  <c r="Q1386" i="3"/>
  <c r="S1386" i="3" s="1"/>
  <c r="Q1387" i="3"/>
  <c r="Q1388" i="3"/>
  <c r="S1388" i="3" s="1"/>
  <c r="Q1389" i="3"/>
  <c r="S1389" i="3" s="1"/>
  <c r="Q1390" i="3"/>
  <c r="S1390" i="3" s="1"/>
  <c r="Q1391" i="3"/>
  <c r="S1391" i="3" s="1"/>
  <c r="Q1392" i="3"/>
  <c r="S1392" i="3" s="1"/>
  <c r="Q1393" i="3"/>
  <c r="S1393" i="3" s="1"/>
  <c r="Q1394" i="3"/>
  <c r="S1394" i="3" s="1"/>
  <c r="Q1395" i="3"/>
  <c r="S1395" i="3" s="1"/>
  <c r="Q1396" i="3"/>
  <c r="S1396" i="3" s="1"/>
  <c r="Q1397" i="3"/>
  <c r="S1397" i="3" s="1"/>
  <c r="Q1398" i="3"/>
  <c r="S1398" i="3" s="1"/>
  <c r="Q1399" i="3"/>
  <c r="S1399" i="3" s="1"/>
  <c r="Q1400" i="3"/>
  <c r="S1400" i="3" s="1"/>
  <c r="Q1401" i="3"/>
  <c r="S1401" i="3" s="1"/>
  <c r="Q1402" i="3"/>
  <c r="S1402" i="3" s="1"/>
  <c r="Q1403" i="3"/>
  <c r="S1403" i="3" s="1"/>
  <c r="Q1404" i="3"/>
  <c r="S1404" i="3" s="1"/>
  <c r="Q1405" i="3"/>
  <c r="S1405" i="3" s="1"/>
  <c r="Q1406" i="3"/>
  <c r="S1406" i="3" s="1"/>
  <c r="Q1407" i="3"/>
  <c r="S1407" i="3" s="1"/>
  <c r="Q1408" i="3"/>
  <c r="S1408" i="3" s="1"/>
  <c r="Q1409" i="3"/>
  <c r="S1409" i="3" s="1"/>
  <c r="Q1410" i="3"/>
  <c r="S1410" i="3" s="1"/>
  <c r="Q1411" i="3"/>
  <c r="S1411" i="3" s="1"/>
  <c r="Q1412" i="3"/>
  <c r="S1412" i="3" s="1"/>
  <c r="Q1413" i="3"/>
  <c r="S1413" i="3" s="1"/>
  <c r="Q1414" i="3"/>
  <c r="S1414" i="3" s="1"/>
  <c r="Q1415" i="3"/>
  <c r="S1415" i="3" s="1"/>
  <c r="Q1416" i="3"/>
  <c r="S1416" i="3" s="1"/>
  <c r="Q1417" i="3"/>
  <c r="S1417" i="3" s="1"/>
  <c r="Q1418" i="3"/>
  <c r="S1418" i="3" s="1"/>
  <c r="Q1419" i="3"/>
  <c r="S1419" i="3" s="1"/>
  <c r="Q1420" i="3"/>
  <c r="S1420" i="3" s="1"/>
  <c r="Q1421" i="3"/>
  <c r="S1421" i="3" s="1"/>
  <c r="Q1422" i="3"/>
  <c r="S1422" i="3" s="1"/>
  <c r="Q1423" i="3"/>
  <c r="S1423" i="3" s="1"/>
  <c r="Q1424" i="3"/>
  <c r="S1424" i="3" s="1"/>
  <c r="Q1425" i="3"/>
  <c r="S1425" i="3" s="1"/>
  <c r="Q1426" i="3"/>
  <c r="S1426" i="3" s="1"/>
  <c r="Q1427" i="3"/>
  <c r="Q1428" i="3"/>
  <c r="S1428" i="3" s="1"/>
  <c r="Q1429" i="3"/>
  <c r="S1429" i="3" s="1"/>
  <c r="Q1430" i="3"/>
  <c r="S1430" i="3" s="1"/>
  <c r="Q1431" i="3"/>
  <c r="S1431" i="3" s="1"/>
  <c r="Q1432" i="3"/>
  <c r="S1432" i="3" s="1"/>
  <c r="Q1433" i="3"/>
  <c r="S1433" i="3" s="1"/>
  <c r="Q1434" i="3"/>
  <c r="S1434" i="3" s="1"/>
  <c r="Q1435" i="3"/>
  <c r="S1435" i="3" s="1"/>
  <c r="Q1436" i="3"/>
  <c r="S1436" i="3" s="1"/>
  <c r="Q1437" i="3"/>
  <c r="S1437" i="3" s="1"/>
  <c r="Q1438" i="3"/>
  <c r="S1438" i="3" s="1"/>
  <c r="Q1439" i="3"/>
  <c r="S1439" i="3" s="1"/>
  <c r="Q1440" i="3"/>
  <c r="S1440" i="3" s="1"/>
  <c r="Q1441" i="3"/>
  <c r="Q1442" i="3"/>
  <c r="S1442" i="3" s="1"/>
  <c r="Q1443" i="3"/>
  <c r="Q1444" i="3"/>
  <c r="S1444" i="3" s="1"/>
  <c r="Q1445" i="3"/>
  <c r="S1445" i="3" s="1"/>
  <c r="Q1446" i="3"/>
  <c r="S1446" i="3" s="1"/>
  <c r="Q1447" i="3"/>
  <c r="S1447" i="3" s="1"/>
  <c r="Q1448" i="3"/>
  <c r="S1448" i="3" s="1"/>
  <c r="Q1449" i="3"/>
  <c r="S1449" i="3" s="1"/>
  <c r="Q1450" i="3"/>
  <c r="S1450" i="3" s="1"/>
  <c r="Q1451" i="3"/>
  <c r="S1451" i="3" s="1"/>
  <c r="Q1452" i="3"/>
  <c r="S1452" i="3" s="1"/>
  <c r="Q1453" i="3"/>
  <c r="S1453" i="3" s="1"/>
  <c r="Q1454" i="3"/>
  <c r="S1454" i="3" s="1"/>
  <c r="Q1455" i="3"/>
  <c r="S1455" i="3" s="1"/>
  <c r="Q1456" i="3"/>
  <c r="S1456" i="3" s="1"/>
  <c r="Q1457" i="3"/>
  <c r="S1457" i="3" s="1"/>
  <c r="Q1458" i="3"/>
  <c r="S1458" i="3" s="1"/>
  <c r="Q1459" i="3"/>
  <c r="S1459" i="3" s="1"/>
  <c r="Q1460" i="3"/>
  <c r="S1460" i="3" s="1"/>
  <c r="Q1461" i="3"/>
  <c r="S1461" i="3" s="1"/>
  <c r="Q1462" i="3"/>
  <c r="S1462" i="3" s="1"/>
  <c r="Q1463" i="3"/>
  <c r="S1463" i="3" s="1"/>
  <c r="Q1464" i="3"/>
  <c r="S1464" i="3" s="1"/>
  <c r="Q1465" i="3"/>
  <c r="S1465" i="3" s="1"/>
  <c r="Q1466" i="3"/>
  <c r="S1466" i="3" s="1"/>
  <c r="Q1467" i="3"/>
  <c r="S1467" i="3" s="1"/>
  <c r="Q1468" i="3"/>
  <c r="S1468" i="3" s="1"/>
  <c r="Q1469" i="3"/>
  <c r="S1469" i="3" s="1"/>
  <c r="Q1470" i="3"/>
  <c r="S1470" i="3" s="1"/>
  <c r="Q1471" i="3"/>
  <c r="S1471" i="3" s="1"/>
  <c r="Q1472" i="3"/>
  <c r="S1472" i="3" s="1"/>
  <c r="Q1473" i="3"/>
  <c r="S1473" i="3" s="1"/>
  <c r="Q1474" i="3"/>
  <c r="S1474" i="3" s="1"/>
  <c r="Q1475" i="3"/>
  <c r="S1475" i="3" s="1"/>
  <c r="Q1476" i="3"/>
  <c r="S1476" i="3" s="1"/>
  <c r="Q1477" i="3"/>
  <c r="S1477" i="3" s="1"/>
  <c r="Q1478" i="3"/>
  <c r="S1478" i="3" s="1"/>
  <c r="Q1479" i="3"/>
  <c r="S1479" i="3" s="1"/>
  <c r="Q1480" i="3"/>
  <c r="S1480" i="3" s="1"/>
  <c r="Q1481" i="3"/>
  <c r="S1481" i="3" s="1"/>
  <c r="Q1482" i="3"/>
  <c r="S1482" i="3" s="1"/>
  <c r="Q1483" i="3"/>
  <c r="Q1484" i="3"/>
  <c r="S1484" i="3" s="1"/>
  <c r="Q1485" i="3"/>
  <c r="S1485" i="3" s="1"/>
  <c r="Q1486" i="3"/>
  <c r="S1486" i="3" s="1"/>
  <c r="Q1487" i="3"/>
  <c r="S1487" i="3" s="1"/>
  <c r="Q1488" i="3"/>
  <c r="S1488" i="3" s="1"/>
  <c r="Q1489" i="3"/>
  <c r="S1489" i="3" s="1"/>
  <c r="Q1490" i="3"/>
  <c r="S1490" i="3" s="1"/>
  <c r="Q1491" i="3"/>
  <c r="S1491" i="3" s="1"/>
  <c r="Q1492" i="3"/>
  <c r="S1492" i="3" s="1"/>
  <c r="Q1493" i="3"/>
  <c r="S1493" i="3" s="1"/>
  <c r="Q1494" i="3"/>
  <c r="S1494" i="3" s="1"/>
  <c r="Q1495" i="3"/>
  <c r="S1495" i="3" s="1"/>
  <c r="Q1496" i="3"/>
  <c r="S1496" i="3" s="1"/>
  <c r="Q1497" i="3"/>
  <c r="Q1498" i="3"/>
  <c r="S1498" i="3" s="1"/>
  <c r="Q1499" i="3"/>
  <c r="S1499" i="3" s="1"/>
  <c r="Q1500" i="3"/>
  <c r="S1500" i="3" s="1"/>
  <c r="Q1501" i="3"/>
  <c r="S1501" i="3" s="1"/>
  <c r="Q1502" i="3"/>
  <c r="Q1503" i="3"/>
  <c r="S1503" i="3" s="1"/>
  <c r="Q1504" i="3"/>
  <c r="S1504" i="3" s="1"/>
  <c r="Q1505" i="3"/>
  <c r="S1505" i="3" s="1"/>
  <c r="Q1506" i="3"/>
  <c r="S1506" i="3" s="1"/>
  <c r="Q1507" i="3"/>
  <c r="S1507" i="3" s="1"/>
  <c r="Q1508" i="3"/>
  <c r="S1508" i="3" s="1"/>
  <c r="Q1509" i="3"/>
  <c r="S1509" i="3" s="1"/>
  <c r="Q1510" i="3"/>
  <c r="S1510" i="3" s="1"/>
  <c r="Q1511" i="3"/>
  <c r="S1511" i="3" s="1"/>
  <c r="Q1512" i="3"/>
  <c r="S1512" i="3" s="1"/>
  <c r="Q1513" i="3"/>
  <c r="S1513" i="3" s="1"/>
  <c r="Q1514" i="3"/>
  <c r="S1514" i="3" s="1"/>
  <c r="Q1515" i="3"/>
  <c r="S1515" i="3" s="1"/>
  <c r="Q1516" i="3"/>
  <c r="S1516" i="3" s="1"/>
  <c r="Q1517" i="3"/>
  <c r="S1517" i="3" s="1"/>
  <c r="Q1518" i="3"/>
  <c r="Q1519" i="3"/>
  <c r="S1519" i="3" s="1"/>
  <c r="Q1520" i="3"/>
  <c r="S1520" i="3" s="1"/>
  <c r="Q1521" i="3"/>
  <c r="S1521" i="3" s="1"/>
  <c r="Q1522" i="3"/>
  <c r="S1522" i="3" s="1"/>
  <c r="Q1523" i="3"/>
  <c r="Q1524" i="3"/>
  <c r="S1524" i="3" s="1"/>
  <c r="Q1525" i="3"/>
  <c r="S1525" i="3" s="1"/>
  <c r="Q1526" i="3"/>
  <c r="S1526" i="3" s="1"/>
  <c r="Q1527" i="3"/>
  <c r="S1527" i="3" s="1"/>
  <c r="Q1528" i="3"/>
  <c r="S1528" i="3" s="1"/>
  <c r="Q1529" i="3"/>
  <c r="S1529" i="3" s="1"/>
  <c r="Q1530" i="3"/>
  <c r="S1530" i="3" s="1"/>
  <c r="Q1531" i="3"/>
  <c r="S1531" i="3" s="1"/>
  <c r="Q1532" i="3"/>
  <c r="S1532" i="3" s="1"/>
  <c r="Q1533" i="3"/>
  <c r="S1533" i="3" s="1"/>
  <c r="Q1534" i="3"/>
  <c r="S1534" i="3" s="1"/>
  <c r="Q1535" i="3"/>
  <c r="S1535" i="3" s="1"/>
  <c r="Q1536" i="3"/>
  <c r="S1536" i="3" s="1"/>
  <c r="Q1537" i="3"/>
  <c r="S1537" i="3" s="1"/>
  <c r="Q1538" i="3"/>
  <c r="S1538" i="3" s="1"/>
  <c r="Q1539" i="3"/>
  <c r="Q1540" i="3"/>
  <c r="S1540" i="3" s="1"/>
  <c r="Q1541" i="3"/>
  <c r="S1541" i="3" s="1"/>
  <c r="Q1542" i="3"/>
  <c r="S1542" i="3" s="1"/>
  <c r="Q1543" i="3"/>
  <c r="S1543" i="3" s="1"/>
  <c r="Q1544" i="3"/>
  <c r="S1544" i="3" s="1"/>
  <c r="Q1545" i="3"/>
  <c r="S1545" i="3" s="1"/>
  <c r="Q1546" i="3"/>
  <c r="S1546" i="3" s="1"/>
  <c r="Q1547" i="3"/>
  <c r="S1547" i="3" s="1"/>
  <c r="Q1548" i="3"/>
  <c r="S1548" i="3" s="1"/>
  <c r="Q1549" i="3"/>
  <c r="S1549" i="3" s="1"/>
  <c r="Q1550" i="3"/>
  <c r="S1550" i="3" s="1"/>
  <c r="Q1551" i="3"/>
  <c r="S1551" i="3" s="1"/>
  <c r="Q1552" i="3"/>
  <c r="S1552" i="3" s="1"/>
  <c r="Q1553" i="3"/>
  <c r="S1553" i="3" s="1"/>
  <c r="Q1554" i="3"/>
  <c r="S1554" i="3" s="1"/>
  <c r="Q1555" i="3"/>
  <c r="S1555" i="3" s="1"/>
  <c r="Q1556" i="3"/>
  <c r="S1556" i="3" s="1"/>
  <c r="Q1557" i="3"/>
  <c r="S1557" i="3" s="1"/>
  <c r="Q1558" i="3"/>
  <c r="S1558" i="3" s="1"/>
  <c r="Q1559" i="3"/>
  <c r="S1559" i="3" s="1"/>
  <c r="Q1560" i="3"/>
  <c r="S1560" i="3" s="1"/>
  <c r="Q1561" i="3"/>
  <c r="S1561" i="3" s="1"/>
  <c r="Q1562" i="3"/>
  <c r="S1562" i="3" s="1"/>
  <c r="Q1563" i="3"/>
  <c r="S1563" i="3" s="1"/>
  <c r="Q1564" i="3"/>
  <c r="S1564" i="3" s="1"/>
  <c r="Q1565" i="3"/>
  <c r="S1565" i="3" s="1"/>
  <c r="Q1566" i="3"/>
  <c r="S1566" i="3" s="1"/>
  <c r="Q1567" i="3"/>
  <c r="S1567" i="3" s="1"/>
  <c r="Q1568" i="3"/>
  <c r="S1568" i="3" s="1"/>
  <c r="Q1569" i="3"/>
  <c r="S1569" i="3" s="1"/>
  <c r="Q1570" i="3"/>
  <c r="S1570" i="3" s="1"/>
  <c r="Q1571" i="3"/>
  <c r="S1571" i="3" s="1"/>
  <c r="Q1572" i="3"/>
  <c r="S1572" i="3" s="1"/>
  <c r="Q1573" i="3"/>
  <c r="S1573" i="3" s="1"/>
  <c r="Q1574" i="3"/>
  <c r="S1574" i="3" s="1"/>
  <c r="Q1575" i="3"/>
  <c r="S1575" i="3" s="1"/>
  <c r="Q1576" i="3"/>
  <c r="S1576" i="3" s="1"/>
  <c r="Q1577" i="3"/>
  <c r="S1577" i="3" s="1"/>
  <c r="Q1578" i="3"/>
  <c r="S1578" i="3" s="1"/>
  <c r="Q1579" i="3"/>
  <c r="Q1580" i="3"/>
  <c r="S1580" i="3" s="1"/>
  <c r="Q1581" i="3"/>
  <c r="S1581" i="3" s="1"/>
  <c r="Q1582" i="3"/>
  <c r="S1582" i="3" s="1"/>
  <c r="Q1583" i="3"/>
  <c r="S1583" i="3" s="1"/>
  <c r="Q1584" i="3"/>
  <c r="S1584" i="3" s="1"/>
  <c r="Q1585" i="3"/>
  <c r="S1585" i="3" s="1"/>
  <c r="Q1586" i="3"/>
  <c r="S1586" i="3" s="1"/>
  <c r="Q1587" i="3"/>
  <c r="S1587" i="3" s="1"/>
  <c r="Q1588" i="3"/>
  <c r="S1588" i="3" s="1"/>
  <c r="Q1589" i="3"/>
  <c r="S1589" i="3" s="1"/>
  <c r="Q1590" i="3"/>
  <c r="S1590" i="3" s="1"/>
  <c r="Q1591" i="3"/>
  <c r="S1591" i="3" s="1"/>
  <c r="Q1592" i="3"/>
  <c r="S1592" i="3" s="1"/>
  <c r="Q1593" i="3"/>
  <c r="Q1594" i="3"/>
  <c r="S1594" i="3" s="1"/>
  <c r="Q1595" i="3"/>
  <c r="S1595" i="3" s="1"/>
  <c r="Q1596" i="3"/>
  <c r="S1596" i="3" s="1"/>
  <c r="Q1597" i="3"/>
  <c r="S1597" i="3" s="1"/>
  <c r="Q1598" i="3"/>
  <c r="Q1599" i="3"/>
  <c r="S1599" i="3" s="1"/>
  <c r="Q1600" i="3"/>
  <c r="S1600" i="3" s="1"/>
  <c r="Q1601" i="3"/>
  <c r="S1601" i="3" s="1"/>
  <c r="Q1602" i="3"/>
  <c r="S1602" i="3" s="1"/>
  <c r="Q1603" i="3"/>
  <c r="S1603" i="3" s="1"/>
  <c r="Q1604" i="3"/>
  <c r="S1604" i="3" s="1"/>
  <c r="Q1605" i="3"/>
  <c r="S1605" i="3" s="1"/>
  <c r="Q1606" i="3"/>
  <c r="S1606" i="3" s="1"/>
  <c r="Q1607" i="3"/>
  <c r="S1607" i="3" s="1"/>
  <c r="Q1608" i="3"/>
  <c r="S1608" i="3" s="1"/>
  <c r="Q1609" i="3"/>
  <c r="S1609" i="3" s="1"/>
  <c r="Q1610" i="3"/>
  <c r="S1610" i="3" s="1"/>
  <c r="Q1611" i="3"/>
  <c r="S1611" i="3" s="1"/>
  <c r="Q1612" i="3"/>
  <c r="S1612" i="3" s="1"/>
  <c r="Q1613" i="3"/>
  <c r="S1613" i="3" s="1"/>
  <c r="Q1614" i="3"/>
  <c r="S1614" i="3" s="1"/>
  <c r="Q1615" i="3"/>
  <c r="S1615" i="3" s="1"/>
  <c r="Q1616" i="3"/>
  <c r="S1616" i="3" s="1"/>
  <c r="Q1617" i="3"/>
  <c r="S1617" i="3" s="1"/>
  <c r="Q1618" i="3"/>
  <c r="S1618" i="3" s="1"/>
  <c r="Q1619" i="3"/>
  <c r="S1619" i="3" s="1"/>
  <c r="Q1620" i="3"/>
  <c r="S1620" i="3" s="1"/>
  <c r="Q1621" i="3"/>
  <c r="S1621" i="3" s="1"/>
  <c r="Q1622" i="3"/>
  <c r="S1622" i="3" s="1"/>
  <c r="Q1623" i="3"/>
  <c r="S1623" i="3" s="1"/>
  <c r="Q1624" i="3"/>
  <c r="S1624" i="3" s="1"/>
  <c r="Q1625" i="3"/>
  <c r="S1625" i="3" s="1"/>
  <c r="Q1626" i="3"/>
  <c r="S1626" i="3" s="1"/>
  <c r="Q1627" i="3"/>
  <c r="S1627" i="3" s="1"/>
  <c r="Q1628" i="3"/>
  <c r="S1628" i="3" s="1"/>
  <c r="Q1629" i="3"/>
  <c r="S1629" i="3" s="1"/>
  <c r="Q1630" i="3"/>
  <c r="S1630" i="3" s="1"/>
  <c r="Q1631" i="3"/>
  <c r="S1631" i="3" s="1"/>
  <c r="Q1632" i="3"/>
  <c r="S1632" i="3" s="1"/>
  <c r="Q1633" i="3"/>
  <c r="S1633" i="3" s="1"/>
  <c r="Q1634" i="3"/>
  <c r="S1634" i="3" s="1"/>
  <c r="Q1635" i="3"/>
  <c r="S1635" i="3" s="1"/>
  <c r="Q1636" i="3"/>
  <c r="S1636" i="3" s="1"/>
  <c r="Q1637" i="3"/>
  <c r="S1637" i="3" s="1"/>
  <c r="Q1638" i="3"/>
  <c r="S1638" i="3" s="1"/>
  <c r="Q1639" i="3"/>
  <c r="S1639" i="3" s="1"/>
  <c r="Q1640" i="3"/>
  <c r="S1640" i="3" s="1"/>
  <c r="Q1641" i="3"/>
  <c r="S1641" i="3" s="1"/>
  <c r="Q1642" i="3"/>
  <c r="S1642" i="3" s="1"/>
  <c r="Q1643" i="3"/>
  <c r="S1643" i="3" s="1"/>
  <c r="Q1644" i="3"/>
  <c r="S1644" i="3" s="1"/>
  <c r="Q1645" i="3"/>
  <c r="S1645" i="3" s="1"/>
  <c r="Q1646" i="3"/>
  <c r="S1646" i="3" s="1"/>
  <c r="Q1647" i="3"/>
  <c r="S1647" i="3" s="1"/>
  <c r="Q1648" i="3"/>
  <c r="S1648" i="3" s="1"/>
  <c r="Q1649" i="3"/>
  <c r="S1649" i="3" s="1"/>
  <c r="Q1650" i="3"/>
  <c r="S1650" i="3" s="1"/>
  <c r="Q1651" i="3"/>
  <c r="S1651" i="3" s="1"/>
  <c r="Q1652" i="3"/>
  <c r="S1652" i="3" s="1"/>
  <c r="Q1653" i="3"/>
  <c r="S1653" i="3" s="1"/>
  <c r="Q1654" i="3"/>
  <c r="Q1655" i="3"/>
  <c r="S1655" i="3" s="1"/>
  <c r="Q1656" i="3"/>
  <c r="S1656" i="3" s="1"/>
  <c r="Q1657" i="3"/>
  <c r="S1657" i="3" s="1"/>
  <c r="Q1658" i="3"/>
  <c r="S1658" i="3" s="1"/>
  <c r="Q1659" i="3"/>
  <c r="S1659" i="3" s="1"/>
  <c r="Q1660" i="3"/>
  <c r="S1660" i="3" s="1"/>
  <c r="Q1661" i="3"/>
  <c r="S1661" i="3" s="1"/>
  <c r="Q1662" i="3"/>
  <c r="S1662" i="3" s="1"/>
  <c r="Q1663" i="3"/>
  <c r="S1663" i="3" s="1"/>
  <c r="Q1664" i="3"/>
  <c r="S1664" i="3" s="1"/>
  <c r="Q1665" i="3"/>
  <c r="S1665" i="3" s="1"/>
  <c r="Q1666" i="3"/>
  <c r="S1666" i="3" s="1"/>
  <c r="Q1667" i="3"/>
  <c r="S1667" i="3" s="1"/>
  <c r="Q1668" i="3"/>
  <c r="S1668" i="3" s="1"/>
  <c r="Q1669" i="3"/>
  <c r="S1669" i="3" s="1"/>
  <c r="Q1670" i="3"/>
  <c r="S1670" i="3" s="1"/>
  <c r="Q1671" i="3"/>
  <c r="S1671" i="3" s="1"/>
  <c r="Q1672" i="3"/>
  <c r="Q1673" i="3"/>
  <c r="S1673" i="3" s="1"/>
  <c r="Q1674" i="3"/>
  <c r="S1674" i="3" s="1"/>
  <c r="Q1675" i="3"/>
  <c r="S1675" i="3" s="1"/>
  <c r="Q1676" i="3"/>
  <c r="S1676" i="3" s="1"/>
  <c r="Q1677" i="3"/>
  <c r="S1677" i="3" s="1"/>
  <c r="Q1678" i="3"/>
  <c r="S1678" i="3" s="1"/>
  <c r="Q1679" i="3"/>
  <c r="S1679" i="3" s="1"/>
  <c r="Q1680" i="3"/>
  <c r="S1680" i="3" s="1"/>
  <c r="Q1681" i="3"/>
  <c r="S1681" i="3" s="1"/>
  <c r="Q1682" i="3"/>
  <c r="S1682" i="3" s="1"/>
  <c r="Q1683" i="3"/>
  <c r="S1683" i="3" s="1"/>
  <c r="Q1684" i="3"/>
  <c r="S1684" i="3" s="1"/>
  <c r="Q1685" i="3"/>
  <c r="S1685" i="3" s="1"/>
  <c r="Q1686" i="3"/>
  <c r="S1686" i="3" s="1"/>
  <c r="Q1687" i="3"/>
  <c r="S1687" i="3" s="1"/>
  <c r="Q1688" i="3"/>
  <c r="S1688" i="3" s="1"/>
  <c r="Q1689" i="3"/>
  <c r="S1689" i="3" s="1"/>
  <c r="Q1690" i="3"/>
  <c r="S1690" i="3" s="1"/>
  <c r="Q1691" i="3"/>
  <c r="S1691" i="3" s="1"/>
  <c r="Q1692" i="3"/>
  <c r="S1692" i="3" s="1"/>
  <c r="Q1693" i="3"/>
  <c r="S1693" i="3" s="1"/>
  <c r="Q1694" i="3"/>
  <c r="S1694" i="3" s="1"/>
  <c r="Q1695" i="3"/>
  <c r="S1695" i="3" s="1"/>
  <c r="Q1696" i="3"/>
  <c r="S1696" i="3" s="1"/>
  <c r="Q1697" i="3"/>
  <c r="S1697" i="3" s="1"/>
  <c r="Q1698" i="3"/>
  <c r="S1698" i="3" s="1"/>
  <c r="Q1699" i="3"/>
  <c r="S1699" i="3" s="1"/>
  <c r="Q1700" i="3"/>
  <c r="S1700" i="3" s="1"/>
  <c r="Q1701" i="3"/>
  <c r="S1701" i="3" s="1"/>
  <c r="Q1702" i="3"/>
  <c r="S1702" i="3" s="1"/>
  <c r="Q1703" i="3"/>
  <c r="S1703" i="3" s="1"/>
  <c r="Q1704" i="3"/>
  <c r="S1704" i="3" s="1"/>
  <c r="Q1705" i="3"/>
  <c r="S1705" i="3" s="1"/>
  <c r="Q1706" i="3"/>
  <c r="S1706" i="3" s="1"/>
  <c r="Q1707" i="3"/>
  <c r="S1707" i="3" s="1"/>
  <c r="Q1708" i="3"/>
  <c r="S1708" i="3" s="1"/>
  <c r="Q1709" i="3"/>
  <c r="S1709" i="3" s="1"/>
  <c r="Q1710" i="3"/>
  <c r="S1710" i="3" s="1"/>
  <c r="Q1711" i="3"/>
  <c r="S1711" i="3" s="1"/>
  <c r="Q1712" i="3"/>
  <c r="S1712" i="3" s="1"/>
  <c r="Q1713" i="3"/>
  <c r="S1713" i="3" s="1"/>
  <c r="Q1714" i="3"/>
  <c r="S1714" i="3" s="1"/>
  <c r="Q1715" i="3"/>
  <c r="S1715" i="3" s="1"/>
  <c r="Q1716" i="3"/>
  <c r="S1716" i="3" s="1"/>
  <c r="Q1717" i="3"/>
  <c r="S1717" i="3" s="1"/>
  <c r="Q1718" i="3"/>
  <c r="S1718" i="3" s="1"/>
  <c r="Q1719" i="3"/>
  <c r="S1719" i="3" s="1"/>
  <c r="Q1720" i="3"/>
  <c r="S1720" i="3" s="1"/>
  <c r="Q1721" i="3"/>
  <c r="S1721" i="3" s="1"/>
  <c r="Q1722" i="3"/>
  <c r="S1722" i="3" s="1"/>
  <c r="Q1723" i="3"/>
  <c r="S1723" i="3" s="1"/>
  <c r="Q1724" i="3"/>
  <c r="S1724" i="3" s="1"/>
  <c r="Q1725" i="3"/>
  <c r="S1725" i="3" s="1"/>
  <c r="Q1726" i="3"/>
  <c r="S1726" i="3" s="1"/>
  <c r="Q1727" i="3"/>
  <c r="S1727" i="3" s="1"/>
  <c r="Q1728" i="3"/>
  <c r="S1728" i="3" s="1"/>
  <c r="Q1729" i="3"/>
  <c r="S1729" i="3" s="1"/>
  <c r="Q1730" i="3"/>
  <c r="S1730" i="3" s="1"/>
  <c r="Q1731" i="3"/>
  <c r="S1731" i="3" s="1"/>
  <c r="Q1732" i="3"/>
  <c r="S1732" i="3" s="1"/>
  <c r="Q1733" i="3"/>
  <c r="S1733" i="3" s="1"/>
  <c r="Q1734" i="3"/>
  <c r="S1734" i="3" s="1"/>
  <c r="Q1735" i="3"/>
  <c r="S1735" i="3" s="1"/>
  <c r="Q1736" i="3"/>
  <c r="S1736" i="3" s="1"/>
  <c r="Q1737" i="3"/>
  <c r="S1737" i="3" s="1"/>
  <c r="Q1738" i="3"/>
  <c r="S1738" i="3" s="1"/>
  <c r="Q1739" i="3"/>
  <c r="S1739" i="3" s="1"/>
  <c r="Q1740" i="3"/>
  <c r="S1740" i="3" s="1"/>
  <c r="Q1741" i="3"/>
  <c r="S1741" i="3" s="1"/>
  <c r="Q1742" i="3"/>
  <c r="S1742" i="3" s="1"/>
  <c r="Q1743" i="3"/>
  <c r="S1743" i="3" s="1"/>
  <c r="Q1744" i="3"/>
  <c r="S1744" i="3" s="1"/>
  <c r="Q1745" i="3"/>
  <c r="S1745" i="3" s="1"/>
  <c r="Q1746" i="3"/>
  <c r="S1746" i="3" s="1"/>
  <c r="Q1747" i="3"/>
  <c r="Q1748" i="3"/>
  <c r="S1748" i="3" s="1"/>
  <c r="Q1749" i="3"/>
  <c r="S1749" i="3" s="1"/>
  <c r="Q1750" i="3"/>
  <c r="Q1751" i="3"/>
  <c r="S1751" i="3" s="1"/>
  <c r="Q1752" i="3"/>
  <c r="S1752" i="3" s="1"/>
  <c r="Q1753" i="3"/>
  <c r="S1753" i="3" s="1"/>
  <c r="Q1754" i="3"/>
  <c r="S1754" i="3" s="1"/>
  <c r="Q1755" i="3"/>
  <c r="S1755" i="3" s="1"/>
  <c r="Q1756" i="3"/>
  <c r="S1756" i="3" s="1"/>
  <c r="Q1757" i="3"/>
  <c r="S1757" i="3" s="1"/>
  <c r="Q1758" i="3"/>
  <c r="S1758" i="3" s="1"/>
  <c r="Q1759" i="3"/>
  <c r="S1759" i="3" s="1"/>
  <c r="Q1760" i="3"/>
  <c r="S1760" i="3" s="1"/>
  <c r="Q1761" i="3"/>
  <c r="S1761" i="3" s="1"/>
  <c r="Q1762" i="3"/>
  <c r="S1762" i="3" s="1"/>
  <c r="Q1763" i="3"/>
  <c r="S1763" i="3" s="1"/>
  <c r="Q1764" i="3"/>
  <c r="S1764" i="3" s="1"/>
  <c r="Q1765" i="3"/>
  <c r="S1765" i="3" s="1"/>
  <c r="Q1766" i="3"/>
  <c r="S1766" i="3" s="1"/>
  <c r="Q1767" i="3"/>
  <c r="S1767" i="3" s="1"/>
  <c r="Q1768" i="3"/>
  <c r="S1768" i="3" s="1"/>
  <c r="Q1769" i="3"/>
  <c r="S1769" i="3" s="1"/>
  <c r="Q1770" i="3"/>
  <c r="S1770" i="3" s="1"/>
  <c r="Q1771" i="3"/>
  <c r="S1771" i="3" s="1"/>
  <c r="Q1772" i="3"/>
  <c r="S1772" i="3" s="1"/>
  <c r="Q1773" i="3"/>
  <c r="S1773" i="3" s="1"/>
  <c r="Q1774" i="3"/>
  <c r="S1774" i="3" s="1"/>
  <c r="Q1775" i="3"/>
  <c r="S1775" i="3" s="1"/>
  <c r="Q1776" i="3"/>
  <c r="S1776" i="3" s="1"/>
  <c r="Q1777" i="3"/>
  <c r="S1777" i="3" s="1"/>
  <c r="Q1778" i="3"/>
  <c r="S1778" i="3" s="1"/>
  <c r="Q1779" i="3"/>
  <c r="S1779" i="3" s="1"/>
  <c r="Q1780" i="3"/>
  <c r="S1780" i="3" s="1"/>
  <c r="Q1781" i="3"/>
  <c r="S1781" i="3" s="1"/>
  <c r="Q1782" i="3"/>
  <c r="S1782" i="3" s="1"/>
  <c r="Q1783" i="3"/>
  <c r="S1783" i="3" s="1"/>
  <c r="Q1784" i="3"/>
  <c r="S1784" i="3" s="1"/>
  <c r="Q1785" i="3"/>
  <c r="S1785" i="3" s="1"/>
  <c r="Q1786" i="3"/>
  <c r="S1786" i="3" s="1"/>
  <c r="Q1787" i="3"/>
  <c r="S1787" i="3" s="1"/>
  <c r="Q1788" i="3"/>
  <c r="S1788" i="3" s="1"/>
  <c r="Q1789" i="3"/>
  <c r="S1789" i="3" s="1"/>
  <c r="Q1790" i="3"/>
  <c r="S1790" i="3" s="1"/>
  <c r="Q1791" i="3"/>
  <c r="S1791" i="3" s="1"/>
  <c r="Q1792" i="3"/>
  <c r="S1792" i="3" s="1"/>
  <c r="Q1793" i="3"/>
  <c r="S1793" i="3" s="1"/>
  <c r="Q1794" i="3"/>
  <c r="S1794" i="3" s="1"/>
  <c r="Q1795" i="3"/>
  <c r="S1795" i="3" s="1"/>
  <c r="Q1796" i="3"/>
  <c r="S1796" i="3" s="1"/>
  <c r="Q1797" i="3"/>
  <c r="S1797" i="3" s="1"/>
  <c r="Q1798" i="3"/>
  <c r="S1798" i="3" s="1"/>
  <c r="Q1799" i="3"/>
  <c r="S1799" i="3" s="1"/>
  <c r="Q1800" i="3"/>
  <c r="S1800" i="3" s="1"/>
  <c r="Q1801" i="3"/>
  <c r="S1801" i="3" s="1"/>
  <c r="Q1802" i="3"/>
  <c r="S1802" i="3" s="1"/>
  <c r="Q1803" i="3"/>
  <c r="S1803" i="3" s="1"/>
  <c r="Q1804" i="3"/>
  <c r="S1804" i="3" s="1"/>
  <c r="Q1805" i="3"/>
  <c r="S1805" i="3" s="1"/>
  <c r="Q1806" i="3"/>
  <c r="Q1807" i="3"/>
  <c r="S1807" i="3" s="1"/>
  <c r="Q1808" i="3"/>
  <c r="S1808" i="3" s="1"/>
  <c r="Q1809" i="3"/>
  <c r="S1809" i="3" s="1"/>
  <c r="Q1810" i="3"/>
  <c r="S1810" i="3" s="1"/>
  <c r="Q1811" i="3"/>
  <c r="S1811" i="3" s="1"/>
  <c r="Q1812" i="3"/>
  <c r="S1812" i="3" s="1"/>
  <c r="Q1813" i="3"/>
  <c r="S1813" i="3" s="1"/>
  <c r="Q1814" i="3"/>
  <c r="S1814" i="3" s="1"/>
  <c r="Q1815" i="3"/>
  <c r="S1815" i="3" s="1"/>
  <c r="Q1816" i="3"/>
  <c r="S1816" i="3" s="1"/>
  <c r="Q1817" i="3"/>
  <c r="S1817" i="3" s="1"/>
  <c r="Q1818" i="3"/>
  <c r="S1818" i="3" s="1"/>
  <c r="Q1819" i="3"/>
  <c r="S1819" i="3" s="1"/>
  <c r="Q1820" i="3"/>
  <c r="S1820" i="3" s="1"/>
  <c r="Q1821" i="3"/>
  <c r="S1821" i="3" s="1"/>
  <c r="Q1822" i="3"/>
  <c r="S1822" i="3" s="1"/>
  <c r="Q1823" i="3"/>
  <c r="Q1824" i="3"/>
  <c r="Q1825" i="3"/>
  <c r="S1825" i="3" s="1"/>
  <c r="Q1826" i="3"/>
  <c r="S1826" i="3" s="1"/>
  <c r="Q1827" i="3"/>
  <c r="S1827" i="3" s="1"/>
  <c r="Q1828" i="3"/>
  <c r="S1828" i="3" s="1"/>
  <c r="Q1829" i="3"/>
  <c r="S1829" i="3" s="1"/>
  <c r="Q1830" i="3"/>
  <c r="S1830" i="3" s="1"/>
  <c r="Q1831" i="3"/>
  <c r="S1831" i="3" s="1"/>
  <c r="Q1832" i="3"/>
  <c r="S1832" i="3" s="1"/>
  <c r="Q1833" i="3"/>
  <c r="S1833" i="3" s="1"/>
  <c r="Q1834" i="3"/>
  <c r="S1834" i="3" s="1"/>
  <c r="Q1835" i="3"/>
  <c r="S1835" i="3" s="1"/>
  <c r="Q1836" i="3"/>
  <c r="S1836" i="3" s="1"/>
  <c r="Q1837" i="3"/>
  <c r="S1837" i="3" s="1"/>
  <c r="Q1838" i="3"/>
  <c r="S1838" i="3" s="1"/>
  <c r="Q1839" i="3"/>
  <c r="S1839" i="3" s="1"/>
  <c r="Q1840" i="3"/>
  <c r="S1840" i="3" s="1"/>
  <c r="Q1841" i="3"/>
  <c r="S1841" i="3" s="1"/>
  <c r="Q1842" i="3"/>
  <c r="S1842" i="3" s="1"/>
  <c r="Q1843" i="3"/>
  <c r="S1843" i="3" s="1"/>
  <c r="Q1844" i="3"/>
  <c r="S1844" i="3" s="1"/>
  <c r="Q1845" i="3"/>
  <c r="S1845" i="3" s="1"/>
  <c r="Q1846" i="3"/>
  <c r="S1846" i="3" s="1"/>
  <c r="Q1847" i="3"/>
  <c r="S1847" i="3" s="1"/>
  <c r="Q1848" i="3"/>
  <c r="S1848" i="3" s="1"/>
  <c r="Q1849" i="3"/>
  <c r="S1849" i="3" s="1"/>
  <c r="Q1850" i="3"/>
  <c r="S1850" i="3" s="1"/>
  <c r="Q1851" i="3"/>
  <c r="S1851" i="3" s="1"/>
  <c r="Q1852" i="3"/>
  <c r="S1852" i="3" s="1"/>
  <c r="Q1853" i="3"/>
  <c r="S1853" i="3" s="1"/>
  <c r="Q1854" i="3"/>
  <c r="S1854" i="3" s="1"/>
  <c r="Q1855" i="3"/>
  <c r="S1855" i="3" s="1"/>
  <c r="Q1856" i="3"/>
  <c r="S1856" i="3" s="1"/>
  <c r="Q1857" i="3"/>
  <c r="S1857" i="3" s="1"/>
  <c r="Q1858" i="3"/>
  <c r="S1858" i="3" s="1"/>
  <c r="Q1859" i="3"/>
  <c r="S1859" i="3" s="1"/>
  <c r="Q1860" i="3"/>
  <c r="S1860" i="3" s="1"/>
  <c r="Q1861" i="3"/>
  <c r="S1861" i="3" s="1"/>
  <c r="Q1862" i="3"/>
  <c r="S1862" i="3" s="1"/>
  <c r="Q1863" i="3"/>
  <c r="S1863" i="3" s="1"/>
  <c r="Q1864" i="3"/>
  <c r="S1864" i="3" s="1"/>
  <c r="Q1865" i="3"/>
  <c r="S1865" i="3" s="1"/>
  <c r="Q1866" i="3"/>
  <c r="S1866" i="3" s="1"/>
  <c r="Q1867" i="3"/>
  <c r="S1867" i="3" s="1"/>
  <c r="Q1868" i="3"/>
  <c r="S1868" i="3" s="1"/>
  <c r="Q1869" i="3"/>
  <c r="S1869" i="3" s="1"/>
  <c r="Q1870" i="3"/>
  <c r="S1870" i="3" s="1"/>
  <c r="Q1871" i="3"/>
  <c r="S1871" i="3" s="1"/>
  <c r="Q1872" i="3"/>
  <c r="S1872" i="3" s="1"/>
  <c r="Q1873" i="3"/>
  <c r="S1873" i="3" s="1"/>
  <c r="Q1874" i="3"/>
  <c r="S1874" i="3" s="1"/>
  <c r="Q1875" i="3"/>
  <c r="S1875" i="3" s="1"/>
  <c r="Q1876" i="3"/>
  <c r="S1876" i="3" s="1"/>
  <c r="Q1877" i="3"/>
  <c r="S1877" i="3" s="1"/>
  <c r="Q1878" i="3"/>
  <c r="S1878" i="3" s="1"/>
  <c r="Q1879" i="3"/>
  <c r="S1879" i="3" s="1"/>
  <c r="Q1880" i="3"/>
  <c r="S1880" i="3" s="1"/>
  <c r="Q1881" i="3"/>
  <c r="S1881" i="3" s="1"/>
  <c r="Q1882" i="3"/>
  <c r="S1882" i="3" s="1"/>
  <c r="Q1883" i="3"/>
  <c r="S1883" i="3" s="1"/>
  <c r="Q1884" i="3"/>
  <c r="S1884" i="3" s="1"/>
  <c r="Q1885" i="3"/>
  <c r="S1885" i="3" s="1"/>
  <c r="Q1886" i="3"/>
  <c r="S1886" i="3" s="1"/>
  <c r="Q1887" i="3"/>
  <c r="S1887" i="3" s="1"/>
  <c r="Q1888" i="3"/>
  <c r="S1888" i="3" s="1"/>
  <c r="Q1889" i="3"/>
  <c r="S1889" i="3" s="1"/>
  <c r="Q1890" i="3"/>
  <c r="S1890" i="3" s="1"/>
  <c r="Q1891" i="3"/>
  <c r="S1891" i="3" s="1"/>
  <c r="Q1892" i="3"/>
  <c r="S1892" i="3" s="1"/>
  <c r="Q1893" i="3"/>
  <c r="S1893" i="3" s="1"/>
  <c r="Q1894" i="3"/>
  <c r="S1894" i="3" s="1"/>
  <c r="Q1895" i="3"/>
  <c r="S1895" i="3" s="1"/>
  <c r="Q1896" i="3"/>
  <c r="S1896" i="3" s="1"/>
  <c r="Q1897" i="3"/>
  <c r="Q1898" i="3"/>
  <c r="S1898" i="3" s="1"/>
  <c r="Q1899" i="3"/>
  <c r="Q1900" i="3"/>
  <c r="S1900" i="3" s="1"/>
  <c r="Q1901" i="3"/>
  <c r="S1901" i="3" s="1"/>
  <c r="Q1902" i="3"/>
  <c r="S1902" i="3" s="1"/>
  <c r="Q1903" i="3"/>
  <c r="S1903" i="3" s="1"/>
  <c r="Q1904" i="3"/>
  <c r="S1904" i="3" s="1"/>
  <c r="Q1905" i="3"/>
  <c r="S1905" i="3" s="1"/>
  <c r="Q1906" i="3"/>
  <c r="S1906" i="3" s="1"/>
  <c r="Q1907" i="3"/>
  <c r="S1907" i="3" s="1"/>
  <c r="Q1908" i="3"/>
  <c r="S1908" i="3" s="1"/>
  <c r="Q1909" i="3"/>
  <c r="S1909" i="3" s="1"/>
  <c r="Q1910" i="3"/>
  <c r="S1910" i="3" s="1"/>
  <c r="Q1911" i="3"/>
  <c r="S1911" i="3" s="1"/>
  <c r="Q1912" i="3"/>
  <c r="S1912" i="3" s="1"/>
  <c r="Q1913" i="3"/>
  <c r="S1913" i="3" s="1"/>
  <c r="Q1914" i="3"/>
  <c r="S1914" i="3" s="1"/>
  <c r="Q1915" i="3"/>
  <c r="S1915" i="3" s="1"/>
  <c r="Q1916" i="3"/>
  <c r="S1916" i="3" s="1"/>
  <c r="Q1917" i="3"/>
  <c r="S1917" i="3" s="1"/>
  <c r="Q1918" i="3"/>
  <c r="S1918" i="3" s="1"/>
  <c r="Q1919" i="3"/>
  <c r="S1919" i="3" s="1"/>
  <c r="Q1920" i="3"/>
  <c r="S1920" i="3" s="1"/>
  <c r="Q1921" i="3"/>
  <c r="S1921" i="3" s="1"/>
  <c r="Q1922" i="3"/>
  <c r="S1922" i="3" s="1"/>
  <c r="Q1923" i="3"/>
  <c r="S1923" i="3" s="1"/>
  <c r="Q1924" i="3"/>
  <c r="S1924" i="3" s="1"/>
  <c r="Q1925" i="3"/>
  <c r="S1925" i="3" s="1"/>
  <c r="Q1926" i="3"/>
  <c r="S1926" i="3" s="1"/>
  <c r="Q1927" i="3"/>
  <c r="S1927" i="3" s="1"/>
  <c r="Q1928" i="3"/>
  <c r="S1928" i="3" s="1"/>
  <c r="Q1929" i="3"/>
  <c r="S1929" i="3" s="1"/>
  <c r="Q1930" i="3"/>
  <c r="S1930" i="3" s="1"/>
  <c r="Q1931" i="3"/>
  <c r="S1931" i="3" s="1"/>
  <c r="Q1932" i="3"/>
  <c r="S1932" i="3" s="1"/>
  <c r="Q1933" i="3"/>
  <c r="S1933" i="3" s="1"/>
  <c r="Q1934" i="3"/>
  <c r="S1934" i="3" s="1"/>
  <c r="Q1935" i="3"/>
  <c r="S1935" i="3" s="1"/>
  <c r="Q1936" i="3"/>
  <c r="S1936" i="3" s="1"/>
  <c r="Q1937" i="3"/>
  <c r="S1937" i="3" s="1"/>
  <c r="Q1938" i="3"/>
  <c r="S1938" i="3" s="1"/>
  <c r="Q1939" i="3"/>
  <c r="S1939" i="3" s="1"/>
  <c r="Q1940" i="3"/>
  <c r="S1940" i="3" s="1"/>
  <c r="Q1941" i="3"/>
  <c r="S1941" i="3" s="1"/>
  <c r="Q1942" i="3"/>
  <c r="S1942" i="3" s="1"/>
  <c r="Q1943" i="3"/>
  <c r="S1943" i="3" s="1"/>
  <c r="X1943" i="3" s="1"/>
  <c r="Q1944" i="3"/>
  <c r="S1944" i="3" s="1"/>
  <c r="Q1945" i="3"/>
  <c r="S1945" i="3" s="1"/>
  <c r="Q1946" i="3"/>
  <c r="S1946" i="3" s="1"/>
  <c r="Q1947" i="3"/>
  <c r="S1947" i="3" s="1"/>
  <c r="Q1948" i="3"/>
  <c r="S1948" i="3" s="1"/>
  <c r="Q1949" i="3"/>
  <c r="S1949" i="3" s="1"/>
  <c r="Q1950" i="3"/>
  <c r="S1950" i="3" s="1"/>
  <c r="Q1951" i="3"/>
  <c r="S1951" i="3" s="1"/>
  <c r="Q1952" i="3"/>
  <c r="S1952" i="3" s="1"/>
  <c r="Q1953" i="3"/>
  <c r="Q1954" i="3"/>
  <c r="S1954" i="3" s="1"/>
  <c r="Q1955" i="3"/>
  <c r="S1955" i="3" s="1"/>
  <c r="Q1956" i="3"/>
  <c r="S1956" i="3" s="1"/>
  <c r="Q1957" i="3"/>
  <c r="S1957" i="3" s="1"/>
  <c r="Q1958" i="3"/>
  <c r="S1958" i="3" s="1"/>
  <c r="Q1959" i="3"/>
  <c r="S1959" i="3" s="1"/>
  <c r="Q1960" i="3"/>
  <c r="S1960" i="3" s="1"/>
  <c r="Q1961" i="3"/>
  <c r="S1961" i="3" s="1"/>
  <c r="Q1962" i="3"/>
  <c r="S1962" i="3" s="1"/>
  <c r="Q1963" i="3"/>
  <c r="S1963" i="3" s="1"/>
  <c r="Q1964" i="3"/>
  <c r="S1964" i="3" s="1"/>
  <c r="Q1965" i="3"/>
  <c r="S1965" i="3" s="1"/>
  <c r="Q1966" i="3"/>
  <c r="S1966" i="3" s="1"/>
  <c r="Q1967" i="3"/>
  <c r="S1967" i="3" s="1"/>
  <c r="Q1968" i="3"/>
  <c r="S1968" i="3" s="1"/>
  <c r="Q1969" i="3"/>
  <c r="S1969" i="3" s="1"/>
  <c r="Q1970" i="3"/>
  <c r="S1970" i="3" s="1"/>
  <c r="Q1971" i="3"/>
  <c r="S1971" i="3" s="1"/>
  <c r="Q1972" i="3"/>
  <c r="S1972" i="3" s="1"/>
  <c r="Q1973" i="3"/>
  <c r="S1973" i="3" s="1"/>
  <c r="Q1974" i="3"/>
  <c r="Q1975" i="3"/>
  <c r="S1975" i="3" s="1"/>
  <c r="Q1976" i="3"/>
  <c r="Q1977" i="3"/>
  <c r="S1977" i="3" s="1"/>
  <c r="Q1978" i="3"/>
  <c r="S1978" i="3" s="1"/>
  <c r="Q1979" i="3"/>
  <c r="S1979" i="3" s="1"/>
  <c r="Q1980" i="3"/>
  <c r="S1980" i="3" s="1"/>
  <c r="Q1981" i="3"/>
  <c r="S1981" i="3" s="1"/>
  <c r="Q1982" i="3"/>
  <c r="S1982" i="3" s="1"/>
  <c r="Q1983" i="3"/>
  <c r="S1983" i="3" s="1"/>
  <c r="Q1984" i="3"/>
  <c r="S1984" i="3" s="1"/>
  <c r="Q1985" i="3"/>
  <c r="S1985" i="3" s="1"/>
  <c r="Q1986" i="3"/>
  <c r="S1986" i="3" s="1"/>
  <c r="Q1987" i="3"/>
  <c r="S1987" i="3" s="1"/>
  <c r="Q1988" i="3"/>
  <c r="S1988" i="3" s="1"/>
  <c r="Q1989" i="3"/>
  <c r="S1989" i="3" s="1"/>
  <c r="Q1990" i="3"/>
  <c r="S1990" i="3" s="1"/>
  <c r="Q1991" i="3"/>
  <c r="S1991" i="3" s="1"/>
  <c r="Q1992" i="3"/>
  <c r="S1992" i="3" s="1"/>
  <c r="Q1993" i="3"/>
  <c r="S1993" i="3" s="1"/>
  <c r="Q1994" i="3"/>
  <c r="S1994" i="3" s="1"/>
  <c r="Q1995" i="3"/>
  <c r="S1995" i="3" s="1"/>
  <c r="Q1996" i="3"/>
  <c r="S1996" i="3" s="1"/>
  <c r="Q1997" i="3"/>
  <c r="S1997" i="3" s="1"/>
  <c r="Q1998" i="3"/>
  <c r="S1998" i="3" s="1"/>
  <c r="Q1999" i="3"/>
  <c r="S1999" i="3" s="1"/>
  <c r="Q2000" i="3"/>
  <c r="S2000" i="3" s="1"/>
  <c r="Q2001" i="3"/>
  <c r="S2001" i="3" s="1"/>
  <c r="Q2002" i="3"/>
  <c r="S2002" i="3" s="1"/>
  <c r="Q2003" i="3"/>
  <c r="S2003" i="3" s="1"/>
  <c r="Q2004" i="3"/>
  <c r="S2004" i="3" s="1"/>
  <c r="Q2005" i="3"/>
  <c r="S2005" i="3" s="1"/>
  <c r="Q2006" i="3"/>
  <c r="S2006" i="3" s="1"/>
  <c r="Q2007" i="3"/>
  <c r="S2007" i="3" s="1"/>
  <c r="Q2008" i="3"/>
  <c r="S2008" i="3" s="1"/>
  <c r="Q2009" i="3"/>
  <c r="S2009" i="3" s="1"/>
  <c r="Q2010" i="3"/>
  <c r="S2010" i="3" s="1"/>
  <c r="Q2011" i="3"/>
  <c r="S2011" i="3" s="1"/>
  <c r="Q2012" i="3"/>
  <c r="S2012" i="3" s="1"/>
  <c r="Q2013" i="3"/>
  <c r="S2013" i="3" s="1"/>
  <c r="Q2014" i="3"/>
  <c r="S2014" i="3" s="1"/>
  <c r="Q2015" i="3"/>
  <c r="S2015" i="3" s="1"/>
  <c r="Q2016" i="3"/>
  <c r="S2016" i="3" s="1"/>
  <c r="Q2017" i="3"/>
  <c r="S2017" i="3" s="1"/>
  <c r="Q2018" i="3"/>
  <c r="S2018" i="3" s="1"/>
  <c r="Q2019" i="3"/>
  <c r="S2019" i="3" s="1"/>
  <c r="Q2020" i="3"/>
  <c r="S2020" i="3" s="1"/>
  <c r="Q2021" i="3"/>
  <c r="S2021" i="3" s="1"/>
  <c r="Q2022" i="3"/>
  <c r="S2022" i="3" s="1"/>
  <c r="Q2023" i="3"/>
  <c r="S2023" i="3" s="1"/>
  <c r="Q2024" i="3"/>
  <c r="S2024" i="3" s="1"/>
  <c r="Q2025" i="3"/>
  <c r="S2025" i="3" s="1"/>
  <c r="Q2026" i="3"/>
  <c r="S2026" i="3" s="1"/>
  <c r="Q2027" i="3"/>
  <c r="S2027" i="3" s="1"/>
  <c r="Q2028" i="3"/>
  <c r="S2028" i="3" s="1"/>
  <c r="Q2029" i="3"/>
  <c r="S2029" i="3" s="1"/>
  <c r="Q2030" i="3"/>
  <c r="S2030" i="3" s="1"/>
  <c r="Q2031" i="3"/>
  <c r="S2031" i="3" s="1"/>
  <c r="Q2032" i="3"/>
  <c r="S2032" i="3" s="1"/>
  <c r="Q2033" i="3"/>
  <c r="S2033" i="3" s="1"/>
  <c r="Q2034" i="3"/>
  <c r="S2034" i="3" s="1"/>
  <c r="Q2035" i="3"/>
  <c r="S2035" i="3" s="1"/>
  <c r="Q2036" i="3"/>
  <c r="S2036" i="3" s="1"/>
  <c r="Q2037" i="3"/>
  <c r="S2037" i="3" s="1"/>
  <c r="Q2038" i="3"/>
  <c r="S2038" i="3" s="1"/>
  <c r="Q2039" i="3"/>
  <c r="S2039" i="3" s="1"/>
  <c r="Q2040" i="3"/>
  <c r="S2040" i="3" s="1"/>
  <c r="Q2041" i="3"/>
  <c r="S2041" i="3" s="1"/>
  <c r="Q2042" i="3"/>
  <c r="S2042" i="3" s="1"/>
  <c r="Q2043" i="3"/>
  <c r="S2043" i="3" s="1"/>
  <c r="Q2044" i="3"/>
  <c r="S2044" i="3" s="1"/>
  <c r="Q2045" i="3"/>
  <c r="S2045" i="3" s="1"/>
  <c r="Q2046" i="3"/>
  <c r="S2046" i="3" s="1"/>
  <c r="Q2047" i="3"/>
  <c r="S2047" i="3" s="1"/>
  <c r="Q2048" i="3"/>
  <c r="S2048" i="3" s="1"/>
  <c r="Q2049" i="3"/>
  <c r="Q2050" i="3"/>
  <c r="S2050" i="3" s="1"/>
  <c r="Q2051" i="3"/>
  <c r="Q2052" i="3"/>
  <c r="S2052" i="3" s="1"/>
  <c r="Q2053" i="3"/>
  <c r="S2053" i="3" s="1"/>
  <c r="Q2054" i="3"/>
  <c r="S2054" i="3" s="1"/>
  <c r="Q2055" i="3"/>
  <c r="S2055" i="3" s="1"/>
  <c r="Q2056" i="3"/>
  <c r="S2056" i="3" s="1"/>
  <c r="Q2057" i="3"/>
  <c r="S2057" i="3" s="1"/>
  <c r="Q2058" i="3"/>
  <c r="S2058" i="3" s="1"/>
  <c r="Q2059" i="3"/>
  <c r="S2059" i="3" s="1"/>
  <c r="Q2060" i="3"/>
  <c r="S2060" i="3" s="1"/>
  <c r="Q2061" i="3"/>
  <c r="S2061" i="3" s="1"/>
  <c r="Q2062" i="3"/>
  <c r="S2062" i="3" s="1"/>
  <c r="Q2063" i="3"/>
  <c r="S2063" i="3" s="1"/>
  <c r="Q2064" i="3"/>
  <c r="S2064" i="3" s="1"/>
  <c r="Q2065" i="3"/>
  <c r="S2065" i="3" s="1"/>
  <c r="Q2066" i="3"/>
  <c r="S2066" i="3" s="1"/>
  <c r="Q2067" i="3"/>
  <c r="S2067" i="3" s="1"/>
  <c r="Q2068" i="3"/>
  <c r="S2068" i="3" s="1"/>
  <c r="Q2069" i="3"/>
  <c r="S2069" i="3" s="1"/>
  <c r="Q2070" i="3"/>
  <c r="S2070" i="3" s="1"/>
  <c r="Q2071" i="3"/>
  <c r="S2071" i="3" s="1"/>
  <c r="Q2072" i="3"/>
  <c r="S2072" i="3" s="1"/>
  <c r="Q2073" i="3"/>
  <c r="S2073" i="3" s="1"/>
  <c r="Q2074" i="3"/>
  <c r="S2074" i="3" s="1"/>
  <c r="Q2075" i="3"/>
  <c r="S2075" i="3" s="1"/>
  <c r="Q2076" i="3"/>
  <c r="S2076" i="3" s="1"/>
  <c r="Q2077" i="3"/>
  <c r="S2077" i="3" s="1"/>
  <c r="Q2078" i="3"/>
  <c r="S2078" i="3" s="1"/>
  <c r="Q2079" i="3"/>
  <c r="S2079" i="3" s="1"/>
  <c r="Q2080" i="3"/>
  <c r="S2080" i="3" s="1"/>
  <c r="Q2081" i="3"/>
  <c r="S2081" i="3" s="1"/>
  <c r="Q2082" i="3"/>
  <c r="S2082" i="3" s="1"/>
  <c r="Q2083" i="3"/>
  <c r="S2083" i="3" s="1"/>
  <c r="Q2084" i="3"/>
  <c r="S2084" i="3" s="1"/>
  <c r="Q2085" i="3"/>
  <c r="S2085" i="3" s="1"/>
  <c r="Q2086" i="3"/>
  <c r="S2086" i="3" s="1"/>
  <c r="Q2087" i="3"/>
  <c r="S2087" i="3" s="1"/>
  <c r="Q2088" i="3"/>
  <c r="S2088" i="3" s="1"/>
  <c r="Q2089" i="3"/>
  <c r="S2089" i="3" s="1"/>
  <c r="Q2090" i="3"/>
  <c r="S2090" i="3" s="1"/>
  <c r="Q2091" i="3"/>
  <c r="S2091" i="3" s="1"/>
  <c r="Q2092" i="3"/>
  <c r="S2092" i="3" s="1"/>
  <c r="Q2093" i="3"/>
  <c r="S2093" i="3" s="1"/>
  <c r="Q2094" i="3"/>
  <c r="S2094" i="3" s="1"/>
  <c r="Q2095" i="3"/>
  <c r="S2095" i="3" s="1"/>
  <c r="Q2096" i="3"/>
  <c r="S2096" i="3" s="1"/>
  <c r="Q2097" i="3"/>
  <c r="S2097" i="3" s="1"/>
  <c r="Q2098" i="3"/>
  <c r="S2098" i="3" s="1"/>
  <c r="Q2099" i="3"/>
  <c r="S2099" i="3" s="1"/>
  <c r="Q2100" i="3"/>
  <c r="S2100" i="3" s="1"/>
  <c r="Q2101" i="3"/>
  <c r="S2101" i="3" s="1"/>
  <c r="Q2102" i="3"/>
  <c r="S2102" i="3" s="1"/>
  <c r="Q2103" i="3"/>
  <c r="S2103" i="3" s="1"/>
  <c r="Q2104" i="3"/>
  <c r="S2104" i="3" s="1"/>
  <c r="Q2105" i="3"/>
  <c r="Q2106" i="3"/>
  <c r="S2106" i="3" s="1"/>
  <c r="Q2107" i="3"/>
  <c r="S2107" i="3" s="1"/>
  <c r="Q2108" i="3"/>
  <c r="S2108" i="3" s="1"/>
  <c r="Q2109" i="3"/>
  <c r="S2109" i="3" s="1"/>
  <c r="Q2110" i="3"/>
  <c r="S2110" i="3" s="1"/>
  <c r="Q2111" i="3"/>
  <c r="S2111" i="3" s="1"/>
  <c r="Q2112" i="3"/>
  <c r="S2112" i="3" s="1"/>
  <c r="Q2113" i="3"/>
  <c r="S2113" i="3" s="1"/>
  <c r="Q2114" i="3"/>
  <c r="S2114" i="3" s="1"/>
  <c r="Q2115" i="3"/>
  <c r="S2115" i="3" s="1"/>
  <c r="Q2116" i="3"/>
  <c r="S2116" i="3" s="1"/>
  <c r="Q2117" i="3"/>
  <c r="S2117" i="3" s="1"/>
  <c r="Q2118" i="3"/>
  <c r="S2118" i="3" s="1"/>
  <c r="Q2119" i="3"/>
  <c r="S2119" i="3" s="1"/>
  <c r="Q2120" i="3"/>
  <c r="S2120" i="3" s="1"/>
  <c r="Q2121" i="3"/>
  <c r="S2121" i="3" s="1"/>
  <c r="Q2122" i="3"/>
  <c r="S2122" i="3" s="1"/>
  <c r="Q2123" i="3"/>
  <c r="S2123" i="3" s="1"/>
  <c r="Q2124" i="3"/>
  <c r="S2124" i="3" s="1"/>
  <c r="Q2125" i="3"/>
  <c r="S2125" i="3" s="1"/>
  <c r="Q2126" i="3"/>
  <c r="Q2127" i="3"/>
  <c r="S2127" i="3" s="1"/>
  <c r="Q2128" i="3"/>
  <c r="S2128" i="3" s="1"/>
  <c r="Q2129" i="3"/>
  <c r="S2129" i="3" s="1"/>
  <c r="Q2130" i="3"/>
  <c r="S2130" i="3" s="1"/>
  <c r="Q2131" i="3"/>
  <c r="S2131" i="3" s="1"/>
  <c r="Q2132" i="3"/>
  <c r="S2132" i="3" s="1"/>
  <c r="Q2133" i="3"/>
  <c r="S2133" i="3" s="1"/>
  <c r="Q2134" i="3"/>
  <c r="S2134" i="3" s="1"/>
  <c r="Q2135" i="3"/>
  <c r="S2135" i="3" s="1"/>
  <c r="Q2136" i="3"/>
  <c r="S2136" i="3" s="1"/>
  <c r="Q2137" i="3"/>
  <c r="S2137" i="3" s="1"/>
  <c r="Q2138" i="3"/>
  <c r="S2138" i="3" s="1"/>
  <c r="Q2139" i="3"/>
  <c r="S2139" i="3" s="1"/>
  <c r="Q2140" i="3"/>
  <c r="S2140" i="3" s="1"/>
  <c r="Q2141" i="3"/>
  <c r="S2141" i="3" s="1"/>
  <c r="Q2142" i="3"/>
  <c r="S2142" i="3" s="1"/>
  <c r="Q2143" i="3"/>
  <c r="S2143" i="3" s="1"/>
  <c r="Q2144" i="3"/>
  <c r="S2144" i="3" s="1"/>
  <c r="Q2145" i="3"/>
  <c r="S2145" i="3" s="1"/>
  <c r="Q2146" i="3"/>
  <c r="S2146" i="3" s="1"/>
  <c r="Q2147" i="3"/>
  <c r="S2147" i="3" s="1"/>
  <c r="Q2148" i="3"/>
  <c r="S2148" i="3" s="1"/>
  <c r="Q2149" i="3"/>
  <c r="S2149" i="3" s="1"/>
  <c r="Q2150" i="3"/>
  <c r="S2150" i="3" s="1"/>
  <c r="Q2151" i="3"/>
  <c r="S2151" i="3" s="1"/>
  <c r="Q2152" i="3"/>
  <c r="S2152" i="3" s="1"/>
  <c r="Q2153" i="3"/>
  <c r="S2153" i="3" s="1"/>
  <c r="Q2154" i="3"/>
  <c r="S2154" i="3" s="1"/>
  <c r="Q2155" i="3"/>
  <c r="S2155" i="3" s="1"/>
  <c r="Q2156" i="3"/>
  <c r="S2156" i="3" s="1"/>
  <c r="Q2157" i="3"/>
  <c r="S2157" i="3" s="1"/>
  <c r="Q2158" i="3"/>
  <c r="S2158" i="3" s="1"/>
  <c r="Q2159" i="3"/>
  <c r="S2159" i="3" s="1"/>
  <c r="Q2160" i="3"/>
  <c r="S2160" i="3" s="1"/>
  <c r="Q2161" i="3"/>
  <c r="S2161" i="3" s="1"/>
  <c r="Q2162" i="3"/>
  <c r="S2162" i="3" s="1"/>
  <c r="Q2163" i="3"/>
  <c r="S2163" i="3" s="1"/>
  <c r="Q2164" i="3"/>
  <c r="S2164" i="3" s="1"/>
  <c r="Q2165" i="3"/>
  <c r="S2165" i="3" s="1"/>
  <c r="Q2166" i="3"/>
  <c r="S2166" i="3" s="1"/>
  <c r="Q2167" i="3"/>
  <c r="S2167" i="3" s="1"/>
  <c r="Q2168" i="3"/>
  <c r="S2168" i="3" s="1"/>
  <c r="Q2169" i="3"/>
  <c r="S2169" i="3" s="1"/>
  <c r="Q2170" i="3"/>
  <c r="S2170" i="3" s="1"/>
  <c r="Q2171" i="3"/>
  <c r="S2171" i="3" s="1"/>
  <c r="Q2172" i="3"/>
  <c r="S2172" i="3" s="1"/>
  <c r="Q2173" i="3"/>
  <c r="S2173" i="3" s="1"/>
  <c r="Q2174" i="3"/>
  <c r="S2174" i="3" s="1"/>
  <c r="Q2175" i="3"/>
  <c r="S2175" i="3" s="1"/>
  <c r="Q2176" i="3"/>
  <c r="S2176" i="3" s="1"/>
  <c r="Q2177" i="3"/>
  <c r="S2177" i="3" s="1"/>
  <c r="Q2178" i="3"/>
  <c r="S2178" i="3" s="1"/>
  <c r="Q2179" i="3"/>
  <c r="S2179" i="3" s="1"/>
  <c r="Q2180" i="3"/>
  <c r="S2180" i="3" s="1"/>
  <c r="Q2181" i="3"/>
  <c r="S2181" i="3" s="1"/>
  <c r="Q2182" i="3"/>
  <c r="S2182" i="3" s="1"/>
  <c r="Q2183" i="3"/>
  <c r="S2183" i="3" s="1"/>
  <c r="Q2184" i="3"/>
  <c r="S2184" i="3" s="1"/>
  <c r="Q2185" i="3"/>
  <c r="S2185" i="3" s="1"/>
  <c r="Q2186" i="3"/>
  <c r="S2186" i="3" s="1"/>
  <c r="Q2187" i="3"/>
  <c r="S2187" i="3" s="1"/>
  <c r="Q2188" i="3"/>
  <c r="S2188" i="3" s="1"/>
  <c r="Q2189" i="3"/>
  <c r="S2189" i="3" s="1"/>
  <c r="Q2190" i="3"/>
  <c r="S2190" i="3" s="1"/>
  <c r="Q2191" i="3"/>
  <c r="S2191" i="3" s="1"/>
  <c r="Q2192" i="3"/>
  <c r="S2192" i="3" s="1"/>
  <c r="Q2193" i="3"/>
  <c r="S2193" i="3" s="1"/>
  <c r="Q2194" i="3"/>
  <c r="S2194" i="3" s="1"/>
  <c r="Q2195" i="3"/>
  <c r="S2195" i="3" s="1"/>
  <c r="Q2196" i="3"/>
  <c r="S2196" i="3" s="1"/>
  <c r="Q2197" i="3"/>
  <c r="S2197" i="3" s="1"/>
  <c r="Q2198" i="3"/>
  <c r="S2198" i="3" s="1"/>
  <c r="Q2199" i="3"/>
  <c r="S2199" i="3" s="1"/>
  <c r="Q2200" i="3"/>
  <c r="Q2201" i="3"/>
  <c r="S2201" i="3" s="1"/>
  <c r="Q2202" i="3"/>
  <c r="S2202" i="3" s="1"/>
  <c r="Q2203" i="3"/>
  <c r="S2203" i="3" s="1"/>
  <c r="Q2204" i="3"/>
  <c r="S2204" i="3" s="1"/>
  <c r="Q2205" i="3"/>
  <c r="S2205" i="3" s="1"/>
  <c r="Q2206" i="3"/>
  <c r="Q2207" i="3"/>
  <c r="S2207" i="3" s="1"/>
  <c r="Q2208" i="3"/>
  <c r="S2208" i="3" s="1"/>
  <c r="Q2209" i="3"/>
  <c r="S2209" i="3" s="1"/>
  <c r="Q2210" i="3"/>
  <c r="S2210" i="3" s="1"/>
  <c r="Q2211" i="3"/>
  <c r="S2211" i="3" s="1"/>
  <c r="Q2212" i="3"/>
  <c r="S2212" i="3" s="1"/>
  <c r="Q2213" i="3"/>
  <c r="S2213" i="3" s="1"/>
  <c r="Q2214" i="3"/>
  <c r="S2214" i="3" s="1"/>
  <c r="Q2215" i="3"/>
  <c r="S2215" i="3" s="1"/>
  <c r="Q2216" i="3"/>
  <c r="S2216" i="3" s="1"/>
  <c r="Q2217" i="3"/>
  <c r="S2217" i="3" s="1"/>
  <c r="Q2218" i="3"/>
  <c r="S2218" i="3" s="1"/>
  <c r="Q2219" i="3"/>
  <c r="S2219" i="3" s="1"/>
  <c r="Q2220" i="3"/>
  <c r="S2220" i="3" s="1"/>
  <c r="Q2221" i="3"/>
  <c r="S2221" i="3" s="1"/>
  <c r="Q2222" i="3"/>
  <c r="S2222" i="3" s="1"/>
  <c r="Q2223" i="3"/>
  <c r="S2223" i="3" s="1"/>
  <c r="Q2224" i="3"/>
  <c r="S2224" i="3" s="1"/>
  <c r="Q2225" i="3"/>
  <c r="S2225" i="3" s="1"/>
  <c r="Q2226" i="3"/>
  <c r="S2226" i="3" s="1"/>
  <c r="Q2227" i="3"/>
  <c r="S2227" i="3" s="1"/>
  <c r="Q2228" i="3"/>
  <c r="S2228" i="3" s="1"/>
  <c r="Q2229" i="3"/>
  <c r="S2229" i="3" s="1"/>
  <c r="Q2230" i="3"/>
  <c r="S2230" i="3" s="1"/>
  <c r="Q2231" i="3"/>
  <c r="S2231" i="3" s="1"/>
  <c r="Q2232" i="3"/>
  <c r="S2232" i="3" s="1"/>
  <c r="Q2233" i="3"/>
  <c r="S2233" i="3" s="1"/>
  <c r="Q2234" i="3"/>
  <c r="S2234" i="3" s="1"/>
  <c r="Q2235" i="3"/>
  <c r="S2235" i="3" s="1"/>
  <c r="Q2236" i="3"/>
  <c r="S2236" i="3" s="1"/>
  <c r="Q2237" i="3"/>
  <c r="S2237" i="3" s="1"/>
  <c r="Q2238" i="3"/>
  <c r="S2238" i="3" s="1"/>
  <c r="Q2239" i="3"/>
  <c r="S2239" i="3" s="1"/>
  <c r="Q2240" i="3"/>
  <c r="S2240" i="3" s="1"/>
  <c r="Q2241" i="3"/>
  <c r="S2241" i="3" s="1"/>
  <c r="Q2242" i="3"/>
  <c r="S2242" i="3" s="1"/>
  <c r="Q2243" i="3"/>
  <c r="S2243" i="3" s="1"/>
  <c r="Q2244" i="3"/>
  <c r="S2244" i="3" s="1"/>
  <c r="Q2245" i="3"/>
  <c r="S2245" i="3" s="1"/>
  <c r="Q2246" i="3"/>
  <c r="S2246" i="3" s="1"/>
  <c r="Q2247" i="3"/>
  <c r="S2247" i="3" s="1"/>
  <c r="Q2248" i="3"/>
  <c r="S2248" i="3" s="1"/>
  <c r="Q2249" i="3"/>
  <c r="S2249" i="3" s="1"/>
  <c r="Q2250" i="3"/>
  <c r="S2250" i="3" s="1"/>
  <c r="Q2251" i="3"/>
  <c r="S2251" i="3" s="1"/>
  <c r="Q2252" i="3"/>
  <c r="S2252" i="3" s="1"/>
  <c r="Q2253" i="3"/>
  <c r="S2253" i="3" s="1"/>
  <c r="Q2254" i="3"/>
  <c r="S2254" i="3" s="1"/>
  <c r="Q2255" i="3"/>
  <c r="S2255" i="3" s="1"/>
  <c r="Q2256" i="3"/>
  <c r="S2256" i="3" s="1"/>
  <c r="Q2257" i="3"/>
  <c r="S2257" i="3" s="1"/>
  <c r="Q2258" i="3"/>
  <c r="S2258" i="3" s="1"/>
  <c r="Q2259" i="3"/>
  <c r="S2259" i="3" s="1"/>
  <c r="Q2260" i="3"/>
  <c r="S2260" i="3" s="1"/>
  <c r="Q2261" i="3"/>
  <c r="S2261" i="3" s="1"/>
  <c r="Q2262" i="3"/>
  <c r="S2262" i="3" s="1"/>
  <c r="Q2263" i="3"/>
  <c r="S2263" i="3" s="1"/>
  <c r="Q2264" i="3"/>
  <c r="S2264" i="3" s="1"/>
  <c r="Q2265" i="3"/>
  <c r="S2265" i="3" s="1"/>
  <c r="Q2266" i="3"/>
  <c r="S2266" i="3" s="1"/>
  <c r="Q2267" i="3"/>
  <c r="S2267" i="3" s="1"/>
  <c r="Q2268" i="3"/>
  <c r="S2268" i="3" s="1"/>
  <c r="Q2269" i="3"/>
  <c r="S2269" i="3" s="1"/>
  <c r="Q2270" i="3"/>
  <c r="S2270" i="3" s="1"/>
  <c r="Q2271" i="3"/>
  <c r="S2271" i="3" s="1"/>
  <c r="Q2272" i="3"/>
  <c r="S2272" i="3" s="1"/>
  <c r="Q2273" i="3"/>
  <c r="S2273" i="3" s="1"/>
  <c r="Q2274" i="3"/>
  <c r="S2274" i="3" s="1"/>
  <c r="Q2275" i="3"/>
  <c r="S2275" i="3" s="1"/>
  <c r="Q2276" i="3"/>
  <c r="S2276" i="3" s="1"/>
  <c r="Q2277" i="3"/>
  <c r="S2277" i="3" s="1"/>
  <c r="Q2278" i="3"/>
  <c r="S2278" i="3" s="1"/>
  <c r="Q2279" i="3"/>
  <c r="S2279" i="3" s="1"/>
  <c r="Q2280" i="3"/>
  <c r="Q2281" i="3"/>
  <c r="S2281" i="3" s="1"/>
  <c r="Q2282" i="3"/>
  <c r="S2282" i="3" s="1"/>
  <c r="Q2283" i="3"/>
  <c r="S2283" i="3" s="1"/>
  <c r="Q2284" i="3"/>
  <c r="S2284" i="3" s="1"/>
  <c r="Q2285" i="3"/>
  <c r="S2285" i="3" s="1"/>
  <c r="Q2286" i="3"/>
  <c r="S2286" i="3" s="1"/>
  <c r="Q2287" i="3"/>
  <c r="S2287" i="3" s="1"/>
  <c r="Q2288" i="3"/>
  <c r="S2288" i="3" s="1"/>
  <c r="Q2289" i="3"/>
  <c r="S2289" i="3" s="1"/>
  <c r="Q2290" i="3"/>
  <c r="S2290" i="3" s="1"/>
  <c r="Q2291" i="3"/>
  <c r="S2291" i="3" s="1"/>
  <c r="Q2292" i="3"/>
  <c r="S2292" i="3" s="1"/>
  <c r="Q2293" i="3"/>
  <c r="S2293" i="3" s="1"/>
  <c r="Q2294" i="3"/>
  <c r="S2294" i="3" s="1"/>
  <c r="Q2295" i="3"/>
  <c r="S2295" i="3" s="1"/>
  <c r="Q2296" i="3"/>
  <c r="S2296" i="3" s="1"/>
  <c r="Q2297" i="3"/>
  <c r="S2297" i="3" s="1"/>
  <c r="Q2298" i="3"/>
  <c r="S2298" i="3" s="1"/>
  <c r="Q2299" i="3"/>
  <c r="S2299" i="3" s="1"/>
  <c r="Q2300" i="3"/>
  <c r="S2300" i="3" s="1"/>
  <c r="Q2301" i="3"/>
  <c r="S2301" i="3" s="1"/>
  <c r="Q2302" i="3"/>
  <c r="S2302" i="3" s="1"/>
  <c r="Q2303" i="3"/>
  <c r="S2303" i="3" s="1"/>
  <c r="Q2304" i="3"/>
  <c r="S2304" i="3" s="1"/>
  <c r="Q2305" i="3"/>
  <c r="S2305" i="3" s="1"/>
  <c r="Q2306" i="3"/>
  <c r="S2306" i="3" s="1"/>
  <c r="Q2307" i="3"/>
  <c r="S2307" i="3" s="1"/>
  <c r="Q2308" i="3"/>
  <c r="S2308" i="3" s="1"/>
  <c r="Q2309" i="3"/>
  <c r="S2309" i="3" s="1"/>
  <c r="Q2310" i="3"/>
  <c r="S2310" i="3" s="1"/>
  <c r="Q2311" i="3"/>
  <c r="S2311" i="3" s="1"/>
  <c r="Q2312" i="3"/>
  <c r="S2312" i="3" s="1"/>
  <c r="Q2313" i="3"/>
  <c r="S2313" i="3" s="1"/>
  <c r="Q2314" i="3"/>
  <c r="S2314" i="3" s="1"/>
  <c r="Q2315" i="3"/>
  <c r="S2315" i="3" s="1"/>
  <c r="Q2316" i="3"/>
  <c r="S2316" i="3" s="1"/>
  <c r="Q2317" i="3"/>
  <c r="S2317" i="3" s="1"/>
  <c r="Q2318" i="3"/>
  <c r="S2318" i="3" s="1"/>
  <c r="Q2319" i="3"/>
  <c r="S2319" i="3" s="1"/>
  <c r="Q2320" i="3"/>
  <c r="S2320" i="3" s="1"/>
  <c r="Q2321" i="3"/>
  <c r="S2321" i="3" s="1"/>
  <c r="Q2322" i="3"/>
  <c r="S2322" i="3" s="1"/>
  <c r="Q2323" i="3"/>
  <c r="S2323" i="3" s="1"/>
  <c r="Q2324" i="3"/>
  <c r="S2324" i="3" s="1"/>
  <c r="Q2325" i="3"/>
  <c r="S2325" i="3" s="1"/>
  <c r="Q2326" i="3"/>
  <c r="S2326" i="3" s="1"/>
  <c r="Q2327" i="3"/>
  <c r="S2327" i="3" s="1"/>
  <c r="Q2328" i="3"/>
  <c r="S2328" i="3" s="1"/>
  <c r="Q2329" i="3"/>
  <c r="S2329" i="3" s="1"/>
  <c r="Q2330" i="3"/>
  <c r="S2330" i="3" s="1"/>
  <c r="Q2331" i="3"/>
  <c r="S2331" i="3" s="1"/>
  <c r="Q2332" i="3"/>
  <c r="S2332" i="3" s="1"/>
  <c r="Q2333" i="3"/>
  <c r="S2333" i="3" s="1"/>
  <c r="Q2334" i="3"/>
  <c r="S2334" i="3" s="1"/>
  <c r="Q2335" i="3"/>
  <c r="S2335" i="3" s="1"/>
  <c r="Q2336" i="3"/>
  <c r="S2336" i="3" s="1"/>
  <c r="Q2337" i="3"/>
  <c r="S2337" i="3" s="1"/>
  <c r="Q2338" i="3"/>
  <c r="S2338" i="3" s="1"/>
  <c r="Q2339" i="3"/>
  <c r="S2339" i="3" s="1"/>
  <c r="Q2340" i="3"/>
  <c r="S2340" i="3" s="1"/>
  <c r="Q2341" i="3"/>
  <c r="S2341" i="3" s="1"/>
  <c r="Q2342" i="3"/>
  <c r="S2342" i="3" s="1"/>
  <c r="Q2343" i="3"/>
  <c r="S2343" i="3" s="1"/>
  <c r="Q2344" i="3"/>
  <c r="S2344" i="3" s="1"/>
  <c r="Q2345" i="3"/>
  <c r="S2345" i="3" s="1"/>
  <c r="Q2346" i="3"/>
  <c r="S2346" i="3" s="1"/>
  <c r="Q2347" i="3"/>
  <c r="S2347" i="3" s="1"/>
  <c r="Q2348" i="3"/>
  <c r="S2348" i="3" s="1"/>
  <c r="Q2349" i="3"/>
  <c r="S2349" i="3" s="1"/>
  <c r="Q2350" i="3"/>
  <c r="S2350" i="3" s="1"/>
  <c r="Q2351" i="3"/>
  <c r="Q2352" i="3"/>
  <c r="S2352" i="3" s="1"/>
  <c r="Q2353" i="3"/>
  <c r="S2353" i="3" s="1"/>
  <c r="Q2354" i="3"/>
  <c r="S2354" i="3" s="1"/>
  <c r="Q2355" i="3"/>
  <c r="Q2356" i="3"/>
  <c r="S2356" i="3" s="1"/>
  <c r="Q2357" i="3"/>
  <c r="S2357" i="3" s="1"/>
  <c r="Q2358" i="3"/>
  <c r="S2358" i="3" s="1"/>
  <c r="Q2359" i="3"/>
  <c r="S2359" i="3" s="1"/>
  <c r="Q2360" i="3"/>
  <c r="S2360" i="3" s="1"/>
  <c r="Q2361" i="3"/>
  <c r="S2361" i="3" s="1"/>
  <c r="Q2362" i="3"/>
  <c r="S2362" i="3" s="1"/>
  <c r="Q2363" i="3"/>
  <c r="S2363" i="3" s="1"/>
  <c r="Q2364" i="3"/>
  <c r="S2364" i="3" s="1"/>
  <c r="Q2365" i="3"/>
  <c r="S2365" i="3" s="1"/>
  <c r="Q2366" i="3"/>
  <c r="S2366" i="3" s="1"/>
  <c r="Q2367" i="3"/>
  <c r="S2367" i="3" s="1"/>
  <c r="Q2368" i="3"/>
  <c r="S2368" i="3" s="1"/>
  <c r="Q2369" i="3"/>
  <c r="S2369" i="3" s="1"/>
  <c r="Q2370" i="3"/>
  <c r="S2370" i="3" s="1"/>
  <c r="Q2371" i="3"/>
  <c r="S2371" i="3" s="1"/>
  <c r="Q2372" i="3"/>
  <c r="S2372" i="3" s="1"/>
  <c r="Q2373" i="3"/>
  <c r="S2373" i="3" s="1"/>
  <c r="Q2374" i="3"/>
  <c r="S2374" i="3" s="1"/>
  <c r="Q2375" i="3"/>
  <c r="S2375" i="3" s="1"/>
  <c r="Q2376" i="3"/>
  <c r="S2376" i="3" s="1"/>
  <c r="Q2377" i="3"/>
  <c r="S2377" i="3" s="1"/>
  <c r="Q2378" i="3"/>
  <c r="S2378" i="3" s="1"/>
  <c r="Q2379" i="3"/>
  <c r="S2379" i="3" s="1"/>
  <c r="Q2380" i="3"/>
  <c r="S2380" i="3" s="1"/>
  <c r="Q2381" i="3"/>
  <c r="S2381" i="3" s="1"/>
  <c r="Q2382" i="3"/>
  <c r="S2382" i="3" s="1"/>
  <c r="Q2383" i="3"/>
  <c r="S2383" i="3" s="1"/>
  <c r="Q2384" i="3"/>
  <c r="S2384" i="3" s="1"/>
  <c r="Q2385" i="3"/>
  <c r="S2385" i="3" s="1"/>
  <c r="Q2386" i="3"/>
  <c r="S2386" i="3" s="1"/>
  <c r="Q2387" i="3"/>
  <c r="S2387" i="3" s="1"/>
  <c r="Q2388" i="3"/>
  <c r="S2388" i="3" s="1"/>
  <c r="Q2389" i="3"/>
  <c r="S2389" i="3" s="1"/>
  <c r="Q2390" i="3"/>
  <c r="S2390" i="3" s="1"/>
  <c r="Q2391" i="3"/>
  <c r="S2391" i="3" s="1"/>
  <c r="Q2392" i="3"/>
  <c r="S2392" i="3" s="1"/>
  <c r="Q2393" i="3"/>
  <c r="S2393" i="3" s="1"/>
  <c r="Q2394" i="3"/>
  <c r="S2394" i="3" s="1"/>
  <c r="Q2395" i="3"/>
  <c r="S2395" i="3" s="1"/>
  <c r="Q2396" i="3"/>
  <c r="S2396" i="3" s="1"/>
  <c r="Q2397" i="3"/>
  <c r="S2397" i="3" s="1"/>
  <c r="Q2398" i="3"/>
  <c r="S2398" i="3" s="1"/>
  <c r="Q2399" i="3"/>
  <c r="S2399" i="3" s="1"/>
  <c r="Q2400" i="3"/>
  <c r="S2400" i="3" s="1"/>
  <c r="Q2401" i="3"/>
  <c r="S2401" i="3" s="1"/>
  <c r="Q2402" i="3"/>
  <c r="S2402" i="3" s="1"/>
  <c r="Q2403" i="3"/>
  <c r="S2403" i="3" s="1"/>
  <c r="Q2404" i="3"/>
  <c r="S2404" i="3" s="1"/>
  <c r="Q2405" i="3"/>
  <c r="S2405" i="3" s="1"/>
  <c r="Q2406" i="3"/>
  <c r="S2406" i="3" s="1"/>
  <c r="Q2407" i="3"/>
  <c r="S2407" i="3" s="1"/>
  <c r="Q2408" i="3"/>
  <c r="S2408" i="3" s="1"/>
  <c r="Q2409" i="3"/>
  <c r="Q2410" i="3"/>
  <c r="S2410" i="3" s="1"/>
  <c r="Q2411" i="3"/>
  <c r="S2411" i="3" s="1"/>
  <c r="Q2412" i="3"/>
  <c r="S2412" i="3" s="1"/>
  <c r="Q2413" i="3"/>
  <c r="S2413" i="3" s="1"/>
  <c r="Q2414" i="3"/>
  <c r="S2414" i="3" s="1"/>
  <c r="Q2415" i="3"/>
  <c r="S2415" i="3" s="1"/>
  <c r="Q2416" i="3"/>
  <c r="S2416" i="3" s="1"/>
  <c r="Q2417" i="3"/>
  <c r="S2417" i="3" s="1"/>
  <c r="Q2418" i="3"/>
  <c r="S2418" i="3" s="1"/>
  <c r="Q2419" i="3"/>
  <c r="S2419" i="3" s="1"/>
  <c r="Q2420" i="3"/>
  <c r="S2420" i="3" s="1"/>
  <c r="Q2421" i="3"/>
  <c r="S2421" i="3" s="1"/>
  <c r="Q2422" i="3"/>
  <c r="S2422" i="3" s="1"/>
  <c r="Q2423" i="3"/>
  <c r="S2423" i="3" s="1"/>
  <c r="Q2424" i="3"/>
  <c r="S2424" i="3" s="1"/>
  <c r="Q2425" i="3"/>
  <c r="S2425" i="3" s="1"/>
  <c r="Q2426" i="3"/>
  <c r="S2426" i="3" s="1"/>
  <c r="Q2427" i="3"/>
  <c r="S2427" i="3" s="1"/>
  <c r="Q2428" i="3"/>
  <c r="S2428" i="3" s="1"/>
  <c r="Q2429" i="3"/>
  <c r="S2429" i="3" s="1"/>
  <c r="Q2430" i="3"/>
  <c r="Q2431" i="3"/>
  <c r="S2431" i="3" s="1"/>
  <c r="Q2432" i="3"/>
  <c r="Q2433" i="3"/>
  <c r="S2433" i="3" s="1"/>
  <c r="Q2434" i="3"/>
  <c r="S2434" i="3" s="1"/>
  <c r="Q2435" i="3"/>
  <c r="S2435" i="3" s="1"/>
  <c r="Q2436" i="3"/>
  <c r="S2436" i="3" s="1"/>
  <c r="Q2437" i="3"/>
  <c r="S2437" i="3" s="1"/>
  <c r="Q2438" i="3"/>
  <c r="S2438" i="3" s="1"/>
  <c r="Q2439" i="3"/>
  <c r="S2439" i="3" s="1"/>
  <c r="Q2440" i="3"/>
  <c r="S2440" i="3" s="1"/>
  <c r="Q2441" i="3"/>
  <c r="S2441" i="3" s="1"/>
  <c r="Q2442" i="3"/>
  <c r="S2442" i="3" s="1"/>
  <c r="Q2443" i="3"/>
  <c r="S2443" i="3" s="1"/>
  <c r="Q2444" i="3"/>
  <c r="S2444" i="3" s="1"/>
  <c r="Q2445" i="3"/>
  <c r="S2445" i="3" s="1"/>
  <c r="Q2446" i="3"/>
  <c r="S2446" i="3" s="1"/>
  <c r="Q2447" i="3"/>
  <c r="S2447" i="3" s="1"/>
  <c r="Q2448" i="3"/>
  <c r="S2448" i="3" s="1"/>
  <c r="Q2449" i="3"/>
  <c r="S2449" i="3" s="1"/>
  <c r="Q2450" i="3"/>
  <c r="S2450" i="3" s="1"/>
  <c r="Q2451" i="3"/>
  <c r="S2451" i="3" s="1"/>
  <c r="Q2452" i="3"/>
  <c r="S2452" i="3" s="1"/>
  <c r="Q2453" i="3"/>
  <c r="S2453" i="3" s="1"/>
  <c r="Q2454" i="3"/>
  <c r="S2454" i="3" s="1"/>
  <c r="Q2455" i="3"/>
  <c r="S2455" i="3" s="1"/>
  <c r="Q2456" i="3"/>
  <c r="S2456" i="3" s="1"/>
  <c r="Q2457" i="3"/>
  <c r="S2457" i="3" s="1"/>
  <c r="Q2458" i="3"/>
  <c r="S2458" i="3" s="1"/>
  <c r="Q2459" i="3"/>
  <c r="S2459" i="3" s="1"/>
  <c r="Q2460" i="3"/>
  <c r="S2460" i="3" s="1"/>
  <c r="Q2461" i="3"/>
  <c r="S2461" i="3" s="1"/>
  <c r="Q2462" i="3"/>
  <c r="S2462" i="3" s="1"/>
  <c r="Q2463" i="3"/>
  <c r="S2463" i="3" s="1"/>
  <c r="Q2464" i="3"/>
  <c r="S2464" i="3" s="1"/>
  <c r="Q2465" i="3"/>
  <c r="S2465" i="3" s="1"/>
  <c r="Q2466" i="3"/>
  <c r="S2466" i="3" s="1"/>
  <c r="Q2467" i="3"/>
  <c r="S2467" i="3" s="1"/>
  <c r="Q2468" i="3"/>
  <c r="S2468" i="3" s="1"/>
  <c r="Q2469" i="3"/>
  <c r="S2469" i="3" s="1"/>
  <c r="Q2470" i="3"/>
  <c r="S2470" i="3" s="1"/>
  <c r="Q2471" i="3"/>
  <c r="S2471" i="3" s="1"/>
  <c r="Q2472" i="3"/>
  <c r="S2472" i="3" s="1"/>
  <c r="Q2473" i="3"/>
  <c r="S2473" i="3" s="1"/>
  <c r="Q2474" i="3"/>
  <c r="S2474" i="3" s="1"/>
  <c r="Q2475" i="3"/>
  <c r="S2475" i="3" s="1"/>
  <c r="Q2476" i="3"/>
  <c r="S2476" i="3" s="1"/>
  <c r="Q2477" i="3"/>
  <c r="S2477" i="3" s="1"/>
  <c r="Q2478" i="3"/>
  <c r="S2478" i="3" s="1"/>
  <c r="Q2479" i="3"/>
  <c r="S2479" i="3" s="1"/>
  <c r="Q2480" i="3"/>
  <c r="S2480" i="3" s="1"/>
  <c r="Q2481" i="3"/>
  <c r="S2481" i="3" s="1"/>
  <c r="Q2482" i="3"/>
  <c r="S2482" i="3" s="1"/>
  <c r="Q2483" i="3"/>
  <c r="S2483" i="3" s="1"/>
  <c r="Q2484" i="3"/>
  <c r="S2484" i="3" s="1"/>
  <c r="Q2485" i="3"/>
  <c r="S2485" i="3" s="1"/>
  <c r="Q2486" i="3"/>
  <c r="S2486" i="3" s="1"/>
  <c r="Q2487" i="3"/>
  <c r="S2487" i="3" s="1"/>
  <c r="Q2488" i="3"/>
  <c r="S2488" i="3" s="1"/>
  <c r="Q2489" i="3"/>
  <c r="S2489" i="3" s="1"/>
  <c r="Q2490" i="3"/>
  <c r="S2490" i="3" s="1"/>
  <c r="Q2491" i="3"/>
  <c r="S2491" i="3" s="1"/>
  <c r="Q2492" i="3"/>
  <c r="S2492" i="3" s="1"/>
  <c r="Q2493" i="3"/>
  <c r="S2493" i="3" s="1"/>
  <c r="Q2494" i="3"/>
  <c r="S2494" i="3" s="1"/>
  <c r="Q2495" i="3"/>
  <c r="S2495" i="3" s="1"/>
  <c r="Q2496" i="3"/>
  <c r="S2496" i="3" s="1"/>
  <c r="Q2497" i="3"/>
  <c r="S2497" i="3" s="1"/>
  <c r="Q2498" i="3"/>
  <c r="S2498" i="3" s="1"/>
  <c r="Q2499" i="3"/>
  <c r="S2499" i="3" s="1"/>
  <c r="Q2500" i="3"/>
  <c r="S2500" i="3" s="1"/>
  <c r="Q2501" i="3"/>
  <c r="S2501" i="3" s="1"/>
  <c r="Q2502" i="3"/>
  <c r="S2502" i="3" s="1"/>
  <c r="Q2503" i="3"/>
  <c r="S2503" i="3" s="1"/>
  <c r="Q2504" i="3"/>
  <c r="S2504" i="3" s="1"/>
  <c r="Q2505" i="3"/>
  <c r="Q2506" i="3"/>
  <c r="S2506" i="3" s="1"/>
  <c r="Q2507" i="3"/>
  <c r="Q2508" i="3"/>
  <c r="S2508" i="3" s="1"/>
  <c r="Q2509" i="3"/>
  <c r="S2509" i="3" s="1"/>
  <c r="Q2510" i="3"/>
  <c r="S2510" i="3" s="1"/>
  <c r="Q2511" i="3"/>
  <c r="S2511" i="3" s="1"/>
  <c r="Q2512" i="3"/>
  <c r="S2512" i="3" s="1"/>
  <c r="Q2513" i="3"/>
  <c r="S2513" i="3" s="1"/>
  <c r="Q2514" i="3"/>
  <c r="S2514" i="3" s="1"/>
  <c r="Q2515" i="3"/>
  <c r="S2515" i="3" s="1"/>
  <c r="Q2516" i="3"/>
  <c r="S2516" i="3" s="1"/>
  <c r="Q2517" i="3"/>
  <c r="S2517" i="3" s="1"/>
  <c r="Q2518" i="3"/>
  <c r="S2518" i="3" s="1"/>
  <c r="Q2519" i="3"/>
  <c r="S2519" i="3" s="1"/>
  <c r="Q2520" i="3"/>
  <c r="S2520" i="3" s="1"/>
  <c r="Q2521" i="3"/>
  <c r="S2521" i="3" s="1"/>
  <c r="Q2522" i="3"/>
  <c r="S2522" i="3" s="1"/>
  <c r="Q2523" i="3"/>
  <c r="S2523" i="3" s="1"/>
  <c r="Q2524" i="3"/>
  <c r="S2524" i="3" s="1"/>
  <c r="Q2525" i="3"/>
  <c r="S2525" i="3" s="1"/>
  <c r="Q2526" i="3"/>
  <c r="S2526" i="3" s="1"/>
  <c r="Q2527" i="3"/>
  <c r="S2527" i="3" s="1"/>
  <c r="Q2528" i="3"/>
  <c r="S2528" i="3" s="1"/>
  <c r="Q2529" i="3"/>
  <c r="S2529" i="3" s="1"/>
  <c r="Q2530" i="3"/>
  <c r="S2530" i="3" s="1"/>
  <c r="Q2531" i="3"/>
  <c r="S2531" i="3" s="1"/>
  <c r="Q2532" i="3"/>
  <c r="S2532" i="3" s="1"/>
  <c r="Q2533" i="3"/>
  <c r="S2533" i="3" s="1"/>
  <c r="Q2534" i="3"/>
  <c r="S2534" i="3" s="1"/>
  <c r="Q2535" i="3"/>
  <c r="S2535" i="3" s="1"/>
  <c r="Q2536" i="3"/>
  <c r="S2536" i="3" s="1"/>
  <c r="Q2537" i="3"/>
  <c r="S2537" i="3" s="1"/>
  <c r="Q2538" i="3"/>
  <c r="S2538" i="3" s="1"/>
  <c r="Q2539" i="3"/>
  <c r="S2539" i="3" s="1"/>
  <c r="Q2540" i="3"/>
  <c r="S2540" i="3" s="1"/>
  <c r="Q2541" i="3"/>
  <c r="S2541" i="3" s="1"/>
  <c r="Q2542" i="3"/>
  <c r="S2542" i="3" s="1"/>
  <c r="Q2543" i="3"/>
  <c r="S2543" i="3" s="1"/>
  <c r="Q2544" i="3"/>
  <c r="S2544" i="3" s="1"/>
  <c r="Q2545" i="3"/>
  <c r="S2545" i="3" s="1"/>
  <c r="Q2546" i="3"/>
  <c r="S2546" i="3" s="1"/>
  <c r="Q2547" i="3"/>
  <c r="S2547" i="3" s="1"/>
  <c r="Q2548" i="3"/>
  <c r="S2548" i="3" s="1"/>
  <c r="Q2549" i="3"/>
  <c r="S2549" i="3" s="1"/>
  <c r="Q2550" i="3"/>
  <c r="S2550" i="3" s="1"/>
  <c r="Q2551" i="3"/>
  <c r="S2551" i="3" s="1"/>
  <c r="Q2552" i="3"/>
  <c r="S2552" i="3" s="1"/>
  <c r="Q2553" i="3"/>
  <c r="S2553" i="3" s="1"/>
  <c r="Q2554" i="3"/>
  <c r="S2554" i="3" s="1"/>
  <c r="Q2555" i="3"/>
  <c r="S2555" i="3" s="1"/>
  <c r="Q2556" i="3"/>
  <c r="S2556" i="3" s="1"/>
  <c r="Q2557" i="3"/>
  <c r="S2557" i="3" s="1"/>
  <c r="Q2558" i="3"/>
  <c r="S2558" i="3" s="1"/>
  <c r="Q2559" i="3"/>
  <c r="S2559" i="3" s="1"/>
  <c r="Q2560" i="3"/>
  <c r="S2560" i="3" s="1"/>
  <c r="Q2561" i="3"/>
  <c r="Q2562" i="3"/>
  <c r="S2562" i="3" s="1"/>
  <c r="Q2563" i="3"/>
  <c r="S2563" i="3" s="1"/>
  <c r="Q2564" i="3"/>
  <c r="S2564" i="3" s="1"/>
  <c r="Q2565" i="3"/>
  <c r="S2565" i="3" s="1"/>
  <c r="Q2566" i="3"/>
  <c r="S2566" i="3" s="1"/>
  <c r="Q2567" i="3"/>
  <c r="S2567" i="3" s="1"/>
  <c r="Q2568" i="3"/>
  <c r="S2568" i="3" s="1"/>
  <c r="Q2569" i="3"/>
  <c r="S2569" i="3" s="1"/>
  <c r="Q2570" i="3"/>
  <c r="S2570" i="3" s="1"/>
  <c r="Q2571" i="3"/>
  <c r="S2571" i="3" s="1"/>
  <c r="Q2572" i="3"/>
  <c r="S2572" i="3" s="1"/>
  <c r="Q2573" i="3"/>
  <c r="S2573" i="3" s="1"/>
  <c r="Q2574" i="3"/>
  <c r="S2574" i="3" s="1"/>
  <c r="Q2575" i="3"/>
  <c r="S2575" i="3" s="1"/>
  <c r="Q2576" i="3"/>
  <c r="S2576" i="3" s="1"/>
  <c r="Q2577" i="3"/>
  <c r="S2577" i="3" s="1"/>
  <c r="Q2578" i="3"/>
  <c r="S2578" i="3" s="1"/>
  <c r="Q2579" i="3"/>
  <c r="S2579" i="3" s="1"/>
  <c r="Q2580" i="3"/>
  <c r="S2580" i="3" s="1"/>
  <c r="Q2581" i="3"/>
  <c r="S2581" i="3" s="1"/>
  <c r="Q2582" i="3"/>
  <c r="Q2583" i="3"/>
  <c r="S2583" i="3" s="1"/>
  <c r="Q2584" i="3"/>
  <c r="S2584" i="3" s="1"/>
  <c r="Q2585" i="3"/>
  <c r="S2585" i="3" s="1"/>
  <c r="Q2586" i="3"/>
  <c r="S2586" i="3" s="1"/>
  <c r="Q2587" i="3"/>
  <c r="S2587" i="3" s="1"/>
  <c r="Q2588" i="3"/>
  <c r="S2588" i="3" s="1"/>
  <c r="Q2589" i="3"/>
  <c r="S2589" i="3" s="1"/>
  <c r="Q2590" i="3"/>
  <c r="S2590" i="3" s="1"/>
  <c r="Q2591" i="3"/>
  <c r="S2591" i="3" s="1"/>
  <c r="Q2592" i="3"/>
  <c r="S2592" i="3" s="1"/>
  <c r="Q2593" i="3"/>
  <c r="S2593" i="3" s="1"/>
  <c r="Q2594" i="3"/>
  <c r="S2594" i="3" s="1"/>
  <c r="Q2595" i="3"/>
  <c r="S2595" i="3" s="1"/>
  <c r="Q2596" i="3"/>
  <c r="S2596" i="3" s="1"/>
  <c r="Q2597" i="3"/>
  <c r="S2597" i="3" s="1"/>
  <c r="Q2598" i="3"/>
  <c r="S2598" i="3" s="1"/>
  <c r="Q2599" i="3"/>
  <c r="S2599" i="3" s="1"/>
  <c r="Q2600" i="3"/>
  <c r="S2600" i="3" s="1"/>
  <c r="Q2601" i="3"/>
  <c r="S2601" i="3" s="1"/>
  <c r="Q2602" i="3"/>
  <c r="S2602" i="3" s="1"/>
  <c r="Q2603" i="3"/>
  <c r="S2603" i="3" s="1"/>
  <c r="Q2604" i="3"/>
  <c r="S2604" i="3" s="1"/>
  <c r="Q2605" i="3"/>
  <c r="S2605" i="3" s="1"/>
  <c r="Q2606" i="3"/>
  <c r="S2606" i="3" s="1"/>
  <c r="Q2607" i="3"/>
  <c r="S2607" i="3" s="1"/>
  <c r="Q2608" i="3"/>
  <c r="S2608" i="3" s="1"/>
  <c r="Q2609" i="3"/>
  <c r="S2609" i="3" s="1"/>
  <c r="Q2610" i="3"/>
  <c r="S2610" i="3" s="1"/>
  <c r="Q2611" i="3"/>
  <c r="S2611" i="3" s="1"/>
  <c r="Q2612" i="3"/>
  <c r="S2612" i="3" s="1"/>
  <c r="Q2613" i="3"/>
  <c r="S2613" i="3" s="1"/>
  <c r="Q2614" i="3"/>
  <c r="S2614" i="3" s="1"/>
  <c r="Q2615" i="3"/>
  <c r="S2615" i="3" s="1"/>
  <c r="Q2616" i="3"/>
  <c r="S2616" i="3" s="1"/>
  <c r="Q2617" i="3"/>
  <c r="S2617" i="3" s="1"/>
  <c r="Q2618" i="3"/>
  <c r="S2618" i="3" s="1"/>
  <c r="Q2619" i="3"/>
  <c r="S2619" i="3" s="1"/>
  <c r="Q2620" i="3"/>
  <c r="S2620" i="3" s="1"/>
  <c r="Q2621" i="3"/>
  <c r="S2621" i="3" s="1"/>
  <c r="Q2622" i="3"/>
  <c r="S2622" i="3" s="1"/>
  <c r="Q2623" i="3"/>
  <c r="S2623" i="3" s="1"/>
  <c r="Q2624" i="3"/>
  <c r="S2624" i="3" s="1"/>
  <c r="Q2625" i="3"/>
  <c r="S2625" i="3" s="1"/>
  <c r="Q2626" i="3"/>
  <c r="S2626" i="3" s="1"/>
  <c r="Q2627" i="3"/>
  <c r="S2627" i="3" s="1"/>
  <c r="Q2628" i="3"/>
  <c r="S2628" i="3" s="1"/>
  <c r="Q2629" i="3"/>
  <c r="S2629" i="3" s="1"/>
  <c r="Q2630" i="3"/>
  <c r="S2630" i="3" s="1"/>
  <c r="Q2631" i="3"/>
  <c r="S2631" i="3" s="1"/>
  <c r="Q2632" i="3"/>
  <c r="S2632" i="3" s="1"/>
  <c r="Q2633" i="3"/>
  <c r="S2633" i="3" s="1"/>
  <c r="Q2634" i="3"/>
  <c r="S2634" i="3" s="1"/>
  <c r="Q2635" i="3"/>
  <c r="S2635" i="3" s="1"/>
  <c r="Q2636" i="3"/>
  <c r="S2636" i="3" s="1"/>
  <c r="Q2637" i="3"/>
  <c r="S2637" i="3" s="1"/>
  <c r="Q2638" i="3"/>
  <c r="S2638" i="3" s="1"/>
  <c r="Q2639" i="3"/>
  <c r="S2639" i="3" s="1"/>
  <c r="Q2640" i="3"/>
  <c r="S2640" i="3" s="1"/>
  <c r="Q2641" i="3"/>
  <c r="S2641" i="3" s="1"/>
  <c r="Q2642" i="3"/>
  <c r="S2642" i="3" s="1"/>
  <c r="Q2643" i="3"/>
  <c r="S2643" i="3" s="1"/>
  <c r="Q2644" i="3"/>
  <c r="S2644" i="3" s="1"/>
  <c r="Q2645" i="3"/>
  <c r="S2645" i="3" s="1"/>
  <c r="Q2646" i="3"/>
  <c r="S2646" i="3" s="1"/>
  <c r="Q2647" i="3"/>
  <c r="Q2648" i="3"/>
  <c r="S2648" i="3" s="1"/>
  <c r="Q2649" i="3"/>
  <c r="Q2650" i="3"/>
  <c r="S2650" i="3" s="1"/>
  <c r="Q2651" i="3"/>
  <c r="S2651" i="3" s="1"/>
  <c r="Q2652" i="3"/>
  <c r="S2652" i="3" s="1"/>
  <c r="Q2653" i="3"/>
  <c r="S2653" i="3" s="1"/>
  <c r="Q2654" i="3"/>
  <c r="S2654" i="3" s="1"/>
  <c r="Q2655" i="3"/>
  <c r="S2655" i="3" s="1"/>
  <c r="Q2656" i="3"/>
  <c r="S2656" i="3" s="1"/>
  <c r="Q2657" i="3"/>
  <c r="S2657" i="3" s="1"/>
  <c r="Q2658" i="3"/>
  <c r="S2658" i="3" s="1"/>
  <c r="Q2659" i="3"/>
  <c r="S2659" i="3" s="1"/>
  <c r="Q2660" i="3"/>
  <c r="S2660" i="3" s="1"/>
  <c r="Q2661" i="3"/>
  <c r="S2661" i="3" s="1"/>
  <c r="Q2662" i="3"/>
  <c r="S2662" i="3" s="1"/>
  <c r="Q2663" i="3"/>
  <c r="S2663" i="3" s="1"/>
  <c r="Q2664" i="3"/>
  <c r="S2664" i="3" s="1"/>
  <c r="Q2665" i="3"/>
  <c r="S2665" i="3" s="1"/>
  <c r="Q2666" i="3"/>
  <c r="S2666" i="3" s="1"/>
  <c r="Q2667" i="3"/>
  <c r="S2667" i="3" s="1"/>
  <c r="Q2668" i="3"/>
  <c r="S2668" i="3" s="1"/>
  <c r="Q2669" i="3"/>
  <c r="S2669" i="3" s="1"/>
  <c r="Q2670" i="3"/>
  <c r="S2670" i="3" s="1"/>
  <c r="Q2671" i="3"/>
  <c r="S2671" i="3" s="1"/>
  <c r="Q2672" i="3"/>
  <c r="S2672" i="3" s="1"/>
  <c r="Q2673" i="3"/>
  <c r="S2673" i="3" s="1"/>
  <c r="Q2674" i="3"/>
  <c r="S2674" i="3" s="1"/>
  <c r="Q2675" i="3"/>
  <c r="S2675" i="3" s="1"/>
  <c r="Q2676" i="3"/>
  <c r="S2676" i="3" s="1"/>
  <c r="Q2677" i="3"/>
  <c r="S2677" i="3" s="1"/>
  <c r="Q2678" i="3"/>
  <c r="S2678" i="3" s="1"/>
  <c r="Q2679" i="3"/>
  <c r="S2679" i="3" s="1"/>
  <c r="Q2680" i="3"/>
  <c r="S2680" i="3" s="1"/>
  <c r="Q2681" i="3"/>
  <c r="S2681" i="3" s="1"/>
  <c r="Q2682" i="3"/>
  <c r="S2682" i="3" s="1"/>
  <c r="Q2683" i="3"/>
  <c r="S2683" i="3" s="1"/>
  <c r="Q2684" i="3"/>
  <c r="S2684" i="3" s="1"/>
  <c r="Q2685" i="3"/>
  <c r="S2685" i="3" s="1"/>
  <c r="Q2686" i="3"/>
  <c r="S2686" i="3" s="1"/>
  <c r="Q2687" i="3"/>
  <c r="S2687" i="3" s="1"/>
  <c r="Q2688" i="3"/>
  <c r="S2688" i="3" s="1"/>
  <c r="Q2689" i="3"/>
  <c r="S2689" i="3" s="1"/>
  <c r="Q2690" i="3"/>
  <c r="S2690" i="3" s="1"/>
  <c r="Q2691" i="3"/>
  <c r="S2691" i="3" s="1"/>
  <c r="Q2692" i="3"/>
  <c r="S2692" i="3" s="1"/>
  <c r="Q2693" i="3"/>
  <c r="S2693" i="3" s="1"/>
  <c r="Q2694" i="3"/>
  <c r="S2694" i="3" s="1"/>
  <c r="Q2695" i="3"/>
  <c r="S2695" i="3" s="1"/>
  <c r="Q2696" i="3"/>
  <c r="S2696" i="3" s="1"/>
  <c r="Q2697" i="3"/>
  <c r="S2697" i="3" s="1"/>
  <c r="Q2698" i="3"/>
  <c r="S2698" i="3" s="1"/>
  <c r="Q2699" i="3"/>
  <c r="S2699" i="3" s="1"/>
  <c r="Q2700" i="3"/>
  <c r="S2700" i="3" s="1"/>
  <c r="Q2701" i="3"/>
  <c r="S2701" i="3" s="1"/>
  <c r="Q2702" i="3"/>
  <c r="S2702" i="3" s="1"/>
  <c r="Q2703" i="3"/>
  <c r="S2703" i="3" s="1"/>
  <c r="Q2704" i="3"/>
  <c r="S2704" i="3" s="1"/>
  <c r="Q2705" i="3"/>
  <c r="S2705" i="3" s="1"/>
  <c r="Q2706" i="3"/>
  <c r="S2706" i="3" s="1"/>
  <c r="Q2707" i="3"/>
  <c r="S2707" i="3" s="1"/>
  <c r="Q2708" i="3"/>
  <c r="S2708" i="3" s="1"/>
  <c r="Q2709" i="3"/>
  <c r="S2709" i="3" s="1"/>
  <c r="Q2710" i="3"/>
  <c r="S2710" i="3" s="1"/>
  <c r="Q2711" i="3"/>
  <c r="S2711" i="3" s="1"/>
  <c r="Q2712" i="3"/>
  <c r="Q2713" i="3"/>
  <c r="Q2714" i="3"/>
  <c r="S2714" i="3" s="1"/>
  <c r="Q2715" i="3"/>
  <c r="S2715" i="3" s="1"/>
  <c r="Q2716" i="3"/>
  <c r="S2716" i="3" s="1"/>
  <c r="Q2717" i="3"/>
  <c r="S2717" i="3" s="1"/>
  <c r="Q2718" i="3"/>
  <c r="S2718" i="3" s="1"/>
  <c r="Q2719" i="3"/>
  <c r="S2719" i="3" s="1"/>
  <c r="Q2720" i="3"/>
  <c r="S2720" i="3" s="1"/>
  <c r="Q2721" i="3"/>
  <c r="S2721" i="3" s="1"/>
  <c r="Q2722" i="3"/>
  <c r="S2722" i="3" s="1"/>
  <c r="Q2723" i="3"/>
  <c r="S2723" i="3" s="1"/>
  <c r="Q2724" i="3"/>
  <c r="S2724" i="3" s="1"/>
  <c r="Q2725" i="3"/>
  <c r="S2725" i="3" s="1"/>
  <c r="Q2726" i="3"/>
  <c r="S2726" i="3" s="1"/>
  <c r="Q2727" i="3"/>
  <c r="S2727" i="3" s="1"/>
  <c r="Q2728" i="3"/>
  <c r="S2728" i="3" s="1"/>
  <c r="Q2729" i="3"/>
  <c r="S2729" i="3" s="1"/>
  <c r="Q2730" i="3"/>
  <c r="S2730" i="3" s="1"/>
  <c r="Q2731" i="3"/>
  <c r="S2731" i="3" s="1"/>
  <c r="Q2732" i="3"/>
  <c r="S2732" i="3" s="1"/>
  <c r="Q2733" i="3"/>
  <c r="S2733" i="3" s="1"/>
  <c r="Q2734" i="3"/>
  <c r="S2734" i="3" s="1"/>
  <c r="Q2735" i="3"/>
  <c r="S2735" i="3" s="1"/>
  <c r="Q2736" i="3"/>
  <c r="S2736" i="3" s="1"/>
  <c r="Q2737" i="3"/>
  <c r="S2737" i="3" s="1"/>
  <c r="Q2738" i="3"/>
  <c r="S2738" i="3" s="1"/>
  <c r="Q2739" i="3"/>
  <c r="S2739" i="3" s="1"/>
  <c r="Q2740" i="3"/>
  <c r="S2740" i="3" s="1"/>
  <c r="Q2741" i="3"/>
  <c r="S2741" i="3" s="1"/>
  <c r="Q2742" i="3"/>
  <c r="S2742" i="3" s="1"/>
  <c r="Q2743" i="3"/>
  <c r="S2743" i="3" s="1"/>
  <c r="Q2744" i="3"/>
  <c r="S2744" i="3" s="1"/>
  <c r="Q2745" i="3"/>
  <c r="S2745" i="3" s="1"/>
  <c r="Q2746" i="3"/>
  <c r="S2746" i="3" s="1"/>
  <c r="Q2747" i="3"/>
  <c r="S2747" i="3" s="1"/>
  <c r="Q2748" i="3"/>
  <c r="S2748" i="3" s="1"/>
  <c r="Q2749" i="3"/>
  <c r="S2749" i="3" s="1"/>
  <c r="Q2750" i="3"/>
  <c r="S2750" i="3" s="1"/>
  <c r="Q2751" i="3"/>
  <c r="S2751" i="3" s="1"/>
  <c r="Q2752" i="3"/>
  <c r="S2752" i="3" s="1"/>
  <c r="Q2753" i="3"/>
  <c r="S2753" i="3" s="1"/>
  <c r="Q2754" i="3"/>
  <c r="S2754" i="3" s="1"/>
  <c r="Q2755" i="3"/>
  <c r="S2755" i="3" s="1"/>
  <c r="Q2756" i="3"/>
  <c r="S2756" i="3" s="1"/>
  <c r="Q2757" i="3"/>
  <c r="S2757" i="3" s="1"/>
  <c r="Q2758" i="3"/>
  <c r="S2758" i="3" s="1"/>
  <c r="Q2759" i="3"/>
  <c r="S2759" i="3" s="1"/>
  <c r="Q2760" i="3"/>
  <c r="S2760" i="3" s="1"/>
  <c r="Q2761" i="3"/>
  <c r="S2761" i="3" s="1"/>
  <c r="Q2762" i="3"/>
  <c r="S2762" i="3" s="1"/>
  <c r="Q2763" i="3"/>
  <c r="S2763" i="3" s="1"/>
  <c r="Q2764" i="3"/>
  <c r="S2764" i="3" s="1"/>
  <c r="Q2765" i="3"/>
  <c r="S2765" i="3" s="1"/>
  <c r="Q2766" i="3"/>
  <c r="S2766" i="3" s="1"/>
  <c r="Q2767" i="3"/>
  <c r="S2767" i="3" s="1"/>
  <c r="Q2768" i="3"/>
  <c r="S2768" i="3" s="1"/>
  <c r="Q2769" i="3"/>
  <c r="S2769" i="3" s="1"/>
  <c r="Q2770" i="3"/>
  <c r="S2770" i="3" s="1"/>
  <c r="Q2771" i="3"/>
  <c r="S2771" i="3" s="1"/>
  <c r="Q2772" i="3"/>
  <c r="S2772" i="3" s="1"/>
  <c r="Q2773" i="3"/>
  <c r="S2773" i="3" s="1"/>
  <c r="Q2774" i="3"/>
  <c r="S2774" i="3" s="1"/>
  <c r="Q2775" i="3"/>
  <c r="S2775" i="3" s="1"/>
  <c r="Q2776" i="3"/>
  <c r="Q2777" i="3"/>
  <c r="Q2778" i="3"/>
  <c r="S2778" i="3" s="1"/>
  <c r="Q2779" i="3"/>
  <c r="S2779" i="3" s="1"/>
  <c r="Q2780" i="3"/>
  <c r="S2780" i="3" s="1"/>
  <c r="Q2781" i="3"/>
  <c r="S2781" i="3" s="1"/>
  <c r="Q2782" i="3"/>
  <c r="S2782" i="3" s="1"/>
  <c r="Q2783" i="3"/>
  <c r="S2783" i="3" s="1"/>
  <c r="X2783" i="3" s="1"/>
  <c r="Q2784" i="3"/>
  <c r="S2784" i="3" s="1"/>
  <c r="Q2785" i="3"/>
  <c r="S2785" i="3" s="1"/>
  <c r="Q2786" i="3"/>
  <c r="S2786" i="3" s="1"/>
  <c r="Q2787" i="3"/>
  <c r="S2787" i="3" s="1"/>
  <c r="Q2788" i="3"/>
  <c r="S2788" i="3" s="1"/>
  <c r="Q2789" i="3"/>
  <c r="S2789" i="3" s="1"/>
  <c r="Q2790" i="3"/>
  <c r="S2790" i="3" s="1"/>
  <c r="Q2791" i="3"/>
  <c r="S2791" i="3" s="1"/>
  <c r="Q2792" i="3"/>
  <c r="S2792" i="3" s="1"/>
  <c r="Q2793" i="3"/>
  <c r="S2793" i="3" s="1"/>
  <c r="Q2794" i="3"/>
  <c r="S2794" i="3" s="1"/>
  <c r="Q2795" i="3"/>
  <c r="S2795" i="3" s="1"/>
  <c r="Q2796" i="3"/>
  <c r="S2796" i="3" s="1"/>
  <c r="Q2797" i="3"/>
  <c r="S2797" i="3" s="1"/>
  <c r="Q2798" i="3"/>
  <c r="S2798" i="3" s="1"/>
  <c r="Q2799" i="3"/>
  <c r="S2799" i="3" s="1"/>
  <c r="Q2800" i="3"/>
  <c r="S2800" i="3" s="1"/>
  <c r="Q2801" i="3"/>
  <c r="S2801" i="3" s="1"/>
  <c r="Q2802" i="3"/>
  <c r="S2802" i="3" s="1"/>
  <c r="Q2803" i="3"/>
  <c r="S2803" i="3" s="1"/>
  <c r="Q2804" i="3"/>
  <c r="S2804" i="3" s="1"/>
  <c r="Q2805" i="3"/>
  <c r="S2805" i="3" s="1"/>
  <c r="Q2806" i="3"/>
  <c r="S2806" i="3" s="1"/>
  <c r="Q2807" i="3"/>
  <c r="S2807" i="3" s="1"/>
  <c r="Q2808" i="3"/>
  <c r="S2808" i="3" s="1"/>
  <c r="Q2809" i="3"/>
  <c r="S2809" i="3" s="1"/>
  <c r="Q2810" i="3"/>
  <c r="S2810" i="3" s="1"/>
  <c r="Q2811" i="3"/>
  <c r="S2811" i="3" s="1"/>
  <c r="Q2812" i="3"/>
  <c r="S2812" i="3" s="1"/>
  <c r="Q2813" i="3"/>
  <c r="S2813" i="3" s="1"/>
  <c r="Q2814" i="3"/>
  <c r="S2814" i="3" s="1"/>
  <c r="Q2815" i="3"/>
  <c r="S2815" i="3" s="1"/>
  <c r="Q2816" i="3"/>
  <c r="S2816" i="3" s="1"/>
  <c r="Q2817" i="3"/>
  <c r="S2817" i="3" s="1"/>
  <c r="Q2818" i="3"/>
  <c r="S2818" i="3" s="1"/>
  <c r="Q2819" i="3"/>
  <c r="S2819" i="3" s="1"/>
  <c r="Q2820" i="3"/>
  <c r="S2820" i="3" s="1"/>
  <c r="Q2821" i="3"/>
  <c r="S2821" i="3" s="1"/>
  <c r="Q2822" i="3"/>
  <c r="S2822" i="3" s="1"/>
  <c r="Q2823" i="3"/>
  <c r="S2823" i="3" s="1"/>
  <c r="Q2824" i="3"/>
  <c r="S2824" i="3" s="1"/>
  <c r="Q2825" i="3"/>
  <c r="S2825" i="3" s="1"/>
  <c r="Q2826" i="3"/>
  <c r="S2826" i="3" s="1"/>
  <c r="Q2827" i="3"/>
  <c r="S2827" i="3" s="1"/>
  <c r="Q2828" i="3"/>
  <c r="S2828" i="3" s="1"/>
  <c r="Q2829" i="3"/>
  <c r="S2829" i="3" s="1"/>
  <c r="Q2830" i="3"/>
  <c r="S2830" i="3" s="1"/>
  <c r="Q2831" i="3"/>
  <c r="S2831" i="3" s="1"/>
  <c r="Q2832" i="3"/>
  <c r="S2832" i="3" s="1"/>
  <c r="Q2833" i="3"/>
  <c r="S2833" i="3" s="1"/>
  <c r="Q2834" i="3"/>
  <c r="S2834" i="3" s="1"/>
  <c r="Q2835" i="3"/>
  <c r="S2835" i="3" s="1"/>
  <c r="Q2836" i="3"/>
  <c r="S2836" i="3" s="1"/>
  <c r="Q2837" i="3"/>
  <c r="S2837" i="3" s="1"/>
  <c r="Q2838" i="3"/>
  <c r="S2838" i="3" s="1"/>
  <c r="Q2839" i="3"/>
  <c r="S2839" i="3" s="1"/>
  <c r="Q2840" i="3"/>
  <c r="S2840" i="3" s="1"/>
  <c r="Q2841" i="3"/>
  <c r="Q2842" i="3"/>
  <c r="S2842" i="3" s="1"/>
  <c r="Q2843" i="3"/>
  <c r="S2843" i="3" s="1"/>
  <c r="Q2844" i="3"/>
  <c r="S2844" i="3" s="1"/>
  <c r="Q2845" i="3"/>
  <c r="S2845" i="3" s="1"/>
  <c r="Q2846" i="3"/>
  <c r="Q2847" i="3"/>
  <c r="S2847" i="3" s="1"/>
  <c r="Q2848" i="3"/>
  <c r="S2848" i="3" s="1"/>
  <c r="Q2849" i="3"/>
  <c r="S2849" i="3" s="1"/>
  <c r="Q2850" i="3"/>
  <c r="S2850" i="3" s="1"/>
  <c r="Q2851" i="3"/>
  <c r="S2851" i="3" s="1"/>
  <c r="Q2852" i="3"/>
  <c r="S2852" i="3" s="1"/>
  <c r="Q2853" i="3"/>
  <c r="S2853" i="3" s="1"/>
  <c r="Q2854" i="3"/>
  <c r="S2854" i="3" s="1"/>
  <c r="Q2855" i="3"/>
  <c r="S2855" i="3" s="1"/>
  <c r="Q2856" i="3"/>
  <c r="S2856" i="3" s="1"/>
  <c r="Q2857" i="3"/>
  <c r="S2857" i="3" s="1"/>
  <c r="Q2858" i="3"/>
  <c r="S2858" i="3" s="1"/>
  <c r="Q2859" i="3"/>
  <c r="S2859" i="3" s="1"/>
  <c r="Q2860" i="3"/>
  <c r="S2860" i="3" s="1"/>
  <c r="Q2861" i="3"/>
  <c r="S2861" i="3" s="1"/>
  <c r="Q2862" i="3"/>
  <c r="S2862" i="3" s="1"/>
  <c r="Q2863" i="3"/>
  <c r="S2863" i="3" s="1"/>
  <c r="Q2864" i="3"/>
  <c r="S2864" i="3" s="1"/>
  <c r="Q2865" i="3"/>
  <c r="S2865" i="3" s="1"/>
  <c r="Q2866" i="3"/>
  <c r="S2866" i="3" s="1"/>
  <c r="Q2867" i="3"/>
  <c r="S2867" i="3" s="1"/>
  <c r="Q2868" i="3"/>
  <c r="S2868" i="3" s="1"/>
  <c r="Q2869" i="3"/>
  <c r="S2869" i="3" s="1"/>
  <c r="Q2870" i="3"/>
  <c r="S2870" i="3" s="1"/>
  <c r="Q2871" i="3"/>
  <c r="S2871" i="3" s="1"/>
  <c r="Q2872" i="3"/>
  <c r="S2872" i="3" s="1"/>
  <c r="Q2873" i="3"/>
  <c r="S2873" i="3" s="1"/>
  <c r="Q2874" i="3"/>
  <c r="S2874" i="3" s="1"/>
  <c r="Q2875" i="3"/>
  <c r="S2875" i="3" s="1"/>
  <c r="Q2876" i="3"/>
  <c r="S2876" i="3" s="1"/>
  <c r="Q2877" i="3"/>
  <c r="S2877" i="3" s="1"/>
  <c r="Q2878" i="3"/>
  <c r="S2878" i="3" s="1"/>
  <c r="Q2879" i="3"/>
  <c r="S2879" i="3" s="1"/>
  <c r="Q2880" i="3"/>
  <c r="S2880" i="3" s="1"/>
  <c r="Q2881" i="3"/>
  <c r="S2881" i="3" s="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X2695" i="3" l="1"/>
  <c r="U2695" i="3"/>
  <c r="X2631" i="3"/>
  <c r="U2631" i="3"/>
  <c r="X2599" i="3"/>
  <c r="U2599" i="3"/>
  <c r="X2447" i="3"/>
  <c r="U2447" i="3"/>
  <c r="X2391" i="3"/>
  <c r="U2391" i="3"/>
  <c r="X2335" i="3"/>
  <c r="U2335" i="3"/>
  <c r="X2295" i="3"/>
  <c r="U2295" i="3"/>
  <c r="X2239" i="3"/>
  <c r="U2239" i="3"/>
  <c r="X1935" i="3"/>
  <c r="U1935" i="3"/>
  <c r="X1879" i="3"/>
  <c r="U1879" i="3"/>
  <c r="X1839" i="3"/>
  <c r="U1839" i="3"/>
  <c r="X1783" i="3"/>
  <c r="U1783" i="3"/>
  <c r="X1727" i="3"/>
  <c r="U1727" i="3"/>
  <c r="X1423" i="3"/>
  <c r="U1423" i="3"/>
  <c r="X1327" i="3"/>
  <c r="U1327" i="3"/>
  <c r="X1311" i="3"/>
  <c r="U1311" i="3"/>
  <c r="X1271" i="3"/>
  <c r="U1271" i="3"/>
  <c r="X1183" i="3"/>
  <c r="U1183" i="3"/>
  <c r="X759" i="3"/>
  <c r="U759" i="3"/>
  <c r="X727" i="3"/>
  <c r="U727" i="3"/>
  <c r="X687" i="3"/>
  <c r="U687" i="3"/>
  <c r="X615" i="3"/>
  <c r="U615" i="3"/>
  <c r="X559" i="3"/>
  <c r="U559" i="3"/>
  <c r="X103" i="3"/>
  <c r="U103" i="3"/>
  <c r="X2793" i="3"/>
  <c r="U2793" i="3"/>
  <c r="X2665" i="3"/>
  <c r="U2665" i="3"/>
  <c r="X2465" i="3"/>
  <c r="U2465" i="3"/>
  <c r="X1993" i="3"/>
  <c r="U1993" i="3"/>
  <c r="X2824" i="3"/>
  <c r="U2824" i="3"/>
  <c r="X2760" i="3"/>
  <c r="U2760" i="3"/>
  <c r="X2728" i="3"/>
  <c r="U2728" i="3"/>
  <c r="X2664" i="3"/>
  <c r="U2664" i="3"/>
  <c r="X2488" i="3"/>
  <c r="U2488" i="3"/>
  <c r="X2392" i="3"/>
  <c r="U2392" i="3"/>
  <c r="X2376" i="3"/>
  <c r="U2376" i="3"/>
  <c r="X2336" i="3"/>
  <c r="U2336" i="3"/>
  <c r="X2296" i="3"/>
  <c r="U2296" i="3"/>
  <c r="X2240" i="3"/>
  <c r="U2240" i="3"/>
  <c r="X2184" i="3"/>
  <c r="U2184" i="3"/>
  <c r="X2144" i="3"/>
  <c r="U2144" i="3"/>
  <c r="X2088" i="3"/>
  <c r="U2088" i="3"/>
  <c r="X1920" i="3"/>
  <c r="U1920" i="3"/>
  <c r="X1880" i="3"/>
  <c r="U1880" i="3"/>
  <c r="X1864" i="3"/>
  <c r="U1864" i="3"/>
  <c r="X1784" i="3"/>
  <c r="U1784" i="3"/>
  <c r="X1768" i="3"/>
  <c r="U1768" i="3"/>
  <c r="X1728" i="3"/>
  <c r="U1728" i="3"/>
  <c r="X1688" i="3"/>
  <c r="U1688" i="3"/>
  <c r="X1632" i="3"/>
  <c r="U1632" i="3"/>
  <c r="X1576" i="3"/>
  <c r="U1576" i="3"/>
  <c r="X1464" i="3"/>
  <c r="U1464" i="3"/>
  <c r="X1408" i="3"/>
  <c r="U1408" i="3"/>
  <c r="X1352" i="3"/>
  <c r="U1352" i="3"/>
  <c r="X1312" i="3"/>
  <c r="U1312" i="3"/>
  <c r="X1272" i="3"/>
  <c r="U1272" i="3"/>
  <c r="X1184" i="3"/>
  <c r="U1184" i="3"/>
  <c r="X1128" i="3"/>
  <c r="U1128" i="3"/>
  <c r="X728" i="3"/>
  <c r="U728" i="3"/>
  <c r="X560" i="3"/>
  <c r="U560" i="3"/>
  <c r="X504" i="3"/>
  <c r="U504" i="3"/>
  <c r="X408" i="3"/>
  <c r="U408" i="3"/>
  <c r="X160" i="3"/>
  <c r="U160" i="3"/>
  <c r="X104" i="3"/>
  <c r="U104" i="3"/>
  <c r="X2678" i="3"/>
  <c r="U2678" i="3"/>
  <c r="X2630" i="3"/>
  <c r="U2630" i="3"/>
  <c r="X2614" i="3"/>
  <c r="U2614" i="3"/>
  <c r="X2542" i="3"/>
  <c r="U2542" i="3"/>
  <c r="X2526" i="3"/>
  <c r="U2526" i="3"/>
  <c r="X2486" i="3"/>
  <c r="U2486" i="3"/>
  <c r="X2318" i="3"/>
  <c r="U2318" i="3"/>
  <c r="X2262" i="3"/>
  <c r="U2262" i="3"/>
  <c r="X2222" i="3"/>
  <c r="U2222" i="3"/>
  <c r="X2166" i="3"/>
  <c r="U2166" i="3"/>
  <c r="X2110" i="3"/>
  <c r="U2110" i="3"/>
  <c r="X2070" i="3"/>
  <c r="U2070" i="3"/>
  <c r="X2030" i="3"/>
  <c r="U2030" i="3"/>
  <c r="X2014" i="3"/>
  <c r="U2014" i="3"/>
  <c r="X1918" i="3"/>
  <c r="U1918" i="3"/>
  <c r="X1710" i="3"/>
  <c r="U1710" i="3"/>
  <c r="X1694" i="3"/>
  <c r="U1694" i="3"/>
  <c r="X1614" i="3"/>
  <c r="U1614" i="3"/>
  <c r="X1558" i="3"/>
  <c r="U1558" i="3"/>
  <c r="X1462" i="3"/>
  <c r="U1462" i="3"/>
  <c r="X1406" i="3"/>
  <c r="U1406" i="3"/>
  <c r="X2165" i="3"/>
  <c r="U2165" i="3"/>
  <c r="X1765" i="3"/>
  <c r="U1765" i="3"/>
  <c r="X1669" i="3"/>
  <c r="U1669" i="3"/>
  <c r="X1613" i="3"/>
  <c r="U1613" i="3"/>
  <c r="X1253" i="3"/>
  <c r="U1253" i="3"/>
  <c r="X1229" i="3"/>
  <c r="U1229" i="3"/>
  <c r="X1125" i="3"/>
  <c r="U1125" i="3"/>
  <c r="X1069" i="3"/>
  <c r="U1069" i="3"/>
  <c r="X1029" i="3"/>
  <c r="U1029" i="3"/>
  <c r="X997" i="3"/>
  <c r="U997" i="3"/>
  <c r="X917" i="3"/>
  <c r="U917" i="3"/>
  <c r="X885" i="3"/>
  <c r="U885" i="3"/>
  <c r="X645" i="3"/>
  <c r="U645" i="3"/>
  <c r="X253" i="3"/>
  <c r="U253" i="3"/>
  <c r="X2745" i="3"/>
  <c r="U2745" i="3"/>
  <c r="X2681" i="3"/>
  <c r="U2681" i="3"/>
  <c r="X2601" i="3"/>
  <c r="U2601" i="3"/>
  <c r="X2521" i="3"/>
  <c r="U2521" i="3"/>
  <c r="X2009" i="3"/>
  <c r="U2009" i="3"/>
  <c r="X1537" i="3"/>
  <c r="U1537" i="3"/>
  <c r="X1385" i="3"/>
  <c r="U1385" i="3"/>
  <c r="X2581" i="3"/>
  <c r="U2581" i="3"/>
  <c r="X2277" i="3"/>
  <c r="U2277" i="3"/>
  <c r="X2221" i="3"/>
  <c r="U2221" i="3"/>
  <c r="X2125" i="3"/>
  <c r="U2125" i="3"/>
  <c r="X2069" i="3"/>
  <c r="U2069" i="3"/>
  <c r="X1709" i="3"/>
  <c r="U1709" i="3"/>
  <c r="X1653" i="3"/>
  <c r="U1653" i="3"/>
  <c r="X1557" i="3"/>
  <c r="U1557" i="3"/>
  <c r="X2876" i="3"/>
  <c r="U2876" i="3"/>
  <c r="X2860" i="3"/>
  <c r="U2860" i="3"/>
  <c r="X2828" i="3"/>
  <c r="U2828" i="3"/>
  <c r="X2812" i="3"/>
  <c r="U2812" i="3"/>
  <c r="X2796" i="3"/>
  <c r="U2796" i="3"/>
  <c r="X2764" i="3"/>
  <c r="U2764" i="3"/>
  <c r="X2748" i="3"/>
  <c r="U2748" i="3"/>
  <c r="X2700" i="3"/>
  <c r="U2700" i="3"/>
  <c r="X2729" i="3"/>
  <c r="U2729" i="3"/>
  <c r="X2617" i="3"/>
  <c r="U2617" i="3"/>
  <c r="X1481" i="3"/>
  <c r="U1481" i="3"/>
  <c r="X2181" i="3"/>
  <c r="U2181" i="3"/>
  <c r="X2875" i="3"/>
  <c r="U2875" i="3"/>
  <c r="X2859" i="3"/>
  <c r="U2859" i="3"/>
  <c r="X2811" i="3"/>
  <c r="U2811" i="3"/>
  <c r="X2563" i="3"/>
  <c r="U2563" i="3"/>
  <c r="X2547" i="3"/>
  <c r="U2547" i="3"/>
  <c r="X2467" i="3"/>
  <c r="U2467" i="3"/>
  <c r="X2451" i="3"/>
  <c r="U2451" i="3"/>
  <c r="X2411" i="3"/>
  <c r="U2411" i="3"/>
  <c r="X2371" i="3"/>
  <c r="U2371" i="3"/>
  <c r="X2315" i="3"/>
  <c r="U2315" i="3"/>
  <c r="U2259" i="3"/>
  <c r="X2259" i="3"/>
  <c r="X2147" i="3"/>
  <c r="U2147" i="3"/>
  <c r="X2091" i="3"/>
  <c r="U2091" i="3"/>
  <c r="X2035" i="3"/>
  <c r="U2035" i="3"/>
  <c r="X1995" i="3"/>
  <c r="U1995" i="3"/>
  <c r="X1955" i="3"/>
  <c r="U1955" i="3"/>
  <c r="X1939" i="3"/>
  <c r="U1939" i="3"/>
  <c r="X1859" i="3"/>
  <c r="U1859" i="3"/>
  <c r="X1843" i="3"/>
  <c r="U1843" i="3"/>
  <c r="X1803" i="3"/>
  <c r="U1803" i="3"/>
  <c r="X1635" i="3"/>
  <c r="U1635" i="3"/>
  <c r="X610" i="3"/>
  <c r="U610" i="3"/>
  <c r="X306" i="3"/>
  <c r="U306" i="3"/>
  <c r="X210" i="3"/>
  <c r="U210" i="3"/>
  <c r="X154" i="3"/>
  <c r="U154" i="3"/>
  <c r="X62" i="3"/>
  <c r="U62" i="3"/>
  <c r="X2660" i="3"/>
  <c r="U2660" i="3"/>
  <c r="X1806" i="3"/>
  <c r="U1806" i="3"/>
  <c r="X1654" i="3"/>
  <c r="U1654" i="3"/>
  <c r="X1579" i="3"/>
  <c r="U1579" i="3"/>
  <c r="X1502" i="3"/>
  <c r="U1502" i="3"/>
  <c r="X1427" i="3"/>
  <c r="U1427" i="3"/>
  <c r="X1070" i="3"/>
  <c r="U1070" i="3"/>
  <c r="X769" i="3"/>
  <c r="U769" i="3"/>
  <c r="X2861" i="3"/>
  <c r="U2861" i="3"/>
  <c r="X2821" i="3"/>
  <c r="U2821" i="3"/>
  <c r="X2765" i="3"/>
  <c r="U2765" i="3"/>
  <c r="X2725" i="3"/>
  <c r="U2725" i="3"/>
  <c r="X2685" i="3"/>
  <c r="U2685" i="3"/>
  <c r="X2637" i="3"/>
  <c r="U2637" i="3"/>
  <c r="X2589" i="3"/>
  <c r="U2589" i="3"/>
  <c r="X2557" i="3"/>
  <c r="U2557" i="3"/>
  <c r="X2509" i="3"/>
  <c r="U2509" i="3"/>
  <c r="X2469" i="3"/>
  <c r="U2469" i="3"/>
  <c r="X2429" i="3"/>
  <c r="U2429" i="3"/>
  <c r="X2389" i="3"/>
  <c r="U2389" i="3"/>
  <c r="X2349" i="3"/>
  <c r="U2349" i="3"/>
  <c r="X2317" i="3"/>
  <c r="U2317" i="3"/>
  <c r="X2237" i="3"/>
  <c r="U2237" i="3"/>
  <c r="X2189" i="3"/>
  <c r="U2189" i="3"/>
  <c r="X2157" i="3"/>
  <c r="U2157" i="3"/>
  <c r="X2117" i="3"/>
  <c r="U2117" i="3"/>
  <c r="X2077" i="3"/>
  <c r="U2077" i="3"/>
  <c r="X2053" i="3"/>
  <c r="U2053" i="3"/>
  <c r="X2013" i="3"/>
  <c r="U2013" i="3"/>
  <c r="X1973" i="3"/>
  <c r="U1973" i="3"/>
  <c r="X1925" i="3"/>
  <c r="U1925" i="3"/>
  <c r="X1893" i="3"/>
  <c r="U1893" i="3"/>
  <c r="X1861" i="3"/>
  <c r="U1861" i="3"/>
  <c r="X1821" i="3"/>
  <c r="U1821" i="3"/>
  <c r="X1781" i="3"/>
  <c r="U1781" i="3"/>
  <c r="X1741" i="3"/>
  <c r="U1741" i="3"/>
  <c r="X1693" i="3"/>
  <c r="U1693" i="3"/>
  <c r="X1645" i="3"/>
  <c r="U1645" i="3"/>
  <c r="X1605" i="3"/>
  <c r="U1605" i="3"/>
  <c r="X1565" i="3"/>
  <c r="U1565" i="3"/>
  <c r="X1533" i="3"/>
  <c r="U1533" i="3"/>
  <c r="X1493" i="3"/>
  <c r="U1493" i="3"/>
  <c r="X1453" i="3"/>
  <c r="U1453" i="3"/>
  <c r="X1413" i="3"/>
  <c r="U1413" i="3"/>
  <c r="X1373" i="3"/>
  <c r="U1373" i="3"/>
  <c r="X1325" i="3"/>
  <c r="U1325" i="3"/>
  <c r="X1285" i="3"/>
  <c r="U1285" i="3"/>
  <c r="X1245" i="3"/>
  <c r="U1245" i="3"/>
  <c r="X1205" i="3"/>
  <c r="U1205" i="3"/>
  <c r="X1165" i="3"/>
  <c r="U1165" i="3"/>
  <c r="X1117" i="3"/>
  <c r="U1117" i="3"/>
  <c r="X1077" i="3"/>
  <c r="U1077" i="3"/>
  <c r="X989" i="3"/>
  <c r="U989" i="3"/>
  <c r="X949" i="3"/>
  <c r="U949" i="3"/>
  <c r="X893" i="3"/>
  <c r="U893" i="3"/>
  <c r="X861" i="3"/>
  <c r="U861" i="3"/>
  <c r="X813" i="3"/>
  <c r="U813" i="3"/>
  <c r="X765" i="3"/>
  <c r="U765" i="3"/>
  <c r="X717" i="3"/>
  <c r="U717" i="3"/>
  <c r="X677" i="3"/>
  <c r="U677" i="3"/>
  <c r="X629" i="3"/>
  <c r="U629" i="3"/>
  <c r="X589" i="3"/>
  <c r="U589" i="3"/>
  <c r="X549" i="3"/>
  <c r="U549" i="3"/>
  <c r="X509" i="3"/>
  <c r="U509" i="3"/>
  <c r="X469" i="3"/>
  <c r="U469" i="3"/>
  <c r="X437" i="3"/>
  <c r="U437" i="3"/>
  <c r="X397" i="3"/>
  <c r="U397" i="3"/>
  <c r="X349" i="3"/>
  <c r="U349" i="3"/>
  <c r="X309" i="3"/>
  <c r="U309" i="3"/>
  <c r="X285" i="3"/>
  <c r="U285" i="3"/>
  <c r="X245" i="3"/>
  <c r="U245" i="3"/>
  <c r="X213" i="3"/>
  <c r="U213" i="3"/>
  <c r="X189" i="3"/>
  <c r="U189" i="3"/>
  <c r="X165" i="3"/>
  <c r="U165" i="3"/>
  <c r="X2713" i="3"/>
  <c r="U2713" i="3"/>
  <c r="X2432" i="3"/>
  <c r="U2432" i="3"/>
  <c r="X2206" i="3"/>
  <c r="U2206" i="3"/>
  <c r="X1976" i="3"/>
  <c r="U1976" i="3"/>
  <c r="X1750" i="3"/>
  <c r="U1750" i="3"/>
  <c r="X1523" i="3"/>
  <c r="U1523" i="3"/>
  <c r="X1208" i="3"/>
  <c r="U1208" i="3"/>
  <c r="X463" i="3"/>
  <c r="U463" i="3"/>
  <c r="X580" i="3"/>
  <c r="U580" i="3"/>
  <c r="X540" i="3"/>
  <c r="U540" i="3"/>
  <c r="X500" i="3"/>
  <c r="U500" i="3"/>
  <c r="X460" i="3"/>
  <c r="U460" i="3"/>
  <c r="X396" i="3"/>
  <c r="U396" i="3"/>
  <c r="X2712" i="3"/>
  <c r="U2712" i="3"/>
  <c r="X2430" i="3"/>
  <c r="U2430" i="3"/>
  <c r="X2049" i="3"/>
  <c r="U2049" i="3"/>
  <c r="X1974" i="3"/>
  <c r="U1974" i="3"/>
  <c r="X1897" i="3"/>
  <c r="U1897" i="3"/>
  <c r="X1823" i="3"/>
  <c r="U1823" i="3"/>
  <c r="X1747" i="3"/>
  <c r="U1747" i="3"/>
  <c r="X1593" i="3"/>
  <c r="U1593" i="3"/>
  <c r="X1441" i="3"/>
  <c r="U1441" i="3"/>
  <c r="X1291" i="3"/>
  <c r="U1291" i="3"/>
  <c r="X1203" i="3"/>
  <c r="U1203" i="3"/>
  <c r="X953" i="3"/>
  <c r="U953" i="3"/>
  <c r="X462" i="3"/>
  <c r="U462" i="3"/>
  <c r="X2731" i="3"/>
  <c r="U2731" i="3"/>
  <c r="X2874" i="3"/>
  <c r="U2874" i="3"/>
  <c r="X2866" i="3"/>
  <c r="U2866" i="3"/>
  <c r="X2858" i="3"/>
  <c r="U2858" i="3"/>
  <c r="X2850" i="3"/>
  <c r="U2850" i="3"/>
  <c r="X2842" i="3"/>
  <c r="U2842" i="3"/>
  <c r="X2834" i="3"/>
  <c r="U2834" i="3"/>
  <c r="X2826" i="3"/>
  <c r="U2826" i="3"/>
  <c r="U2818" i="3"/>
  <c r="X2818" i="3"/>
  <c r="X2810" i="3"/>
  <c r="U2810" i="3"/>
  <c r="X2802" i="3"/>
  <c r="U2802" i="3"/>
  <c r="X2794" i="3"/>
  <c r="U2794" i="3"/>
  <c r="X2786" i="3"/>
  <c r="U2786" i="3"/>
  <c r="X2778" i="3"/>
  <c r="U2778" i="3"/>
  <c r="X2770" i="3"/>
  <c r="U2770" i="3"/>
  <c r="X2762" i="3"/>
  <c r="U2762" i="3"/>
  <c r="X2754" i="3"/>
  <c r="U2754" i="3"/>
  <c r="X2746" i="3"/>
  <c r="U2746" i="3"/>
  <c r="X2738" i="3"/>
  <c r="U2738" i="3"/>
  <c r="X2730" i="3"/>
  <c r="U2730" i="3"/>
  <c r="X2722" i="3"/>
  <c r="U2722" i="3"/>
  <c r="X2714" i="3"/>
  <c r="U2714" i="3"/>
  <c r="X2706" i="3"/>
  <c r="U2706" i="3"/>
  <c r="X2698" i="3"/>
  <c r="U2698" i="3"/>
  <c r="X2690" i="3"/>
  <c r="U2690" i="3"/>
  <c r="X2682" i="3"/>
  <c r="U2682" i="3"/>
  <c r="X2674" i="3"/>
  <c r="U2674" i="3"/>
  <c r="X2666" i="3"/>
  <c r="U2666" i="3"/>
  <c r="X2658" i="3"/>
  <c r="U2658" i="3"/>
  <c r="X2650" i="3"/>
  <c r="U2650" i="3"/>
  <c r="X2642" i="3"/>
  <c r="U2642" i="3"/>
  <c r="X2634" i="3"/>
  <c r="U2634" i="3"/>
  <c r="X2626" i="3"/>
  <c r="U2626" i="3"/>
  <c r="X2618" i="3"/>
  <c r="U2618" i="3"/>
  <c r="X2610" i="3"/>
  <c r="U2610" i="3"/>
  <c r="X2602" i="3"/>
  <c r="U2602" i="3"/>
  <c r="X2594" i="3"/>
  <c r="U2594" i="3"/>
  <c r="X2586" i="3"/>
  <c r="U2586" i="3"/>
  <c r="X2578" i="3"/>
  <c r="U2578" i="3"/>
  <c r="X2570" i="3"/>
  <c r="U2570" i="3"/>
  <c r="X2562" i="3"/>
  <c r="U2562" i="3"/>
  <c r="X2554" i="3"/>
  <c r="U2554" i="3"/>
  <c r="X2546" i="3"/>
  <c r="U2546" i="3"/>
  <c r="X2538" i="3"/>
  <c r="U2538" i="3"/>
  <c r="X2530" i="3"/>
  <c r="U2530" i="3"/>
  <c r="X2522" i="3"/>
  <c r="U2522" i="3"/>
  <c r="X2514" i="3"/>
  <c r="U2514" i="3"/>
  <c r="X2506" i="3"/>
  <c r="U2506" i="3"/>
  <c r="X2498" i="3"/>
  <c r="U2498" i="3"/>
  <c r="X2490" i="3"/>
  <c r="U2490" i="3"/>
  <c r="X2482" i="3"/>
  <c r="U2482" i="3"/>
  <c r="X2474" i="3"/>
  <c r="U2474" i="3"/>
  <c r="X2466" i="3"/>
  <c r="U2466" i="3"/>
  <c r="X2458" i="3"/>
  <c r="U2458" i="3"/>
  <c r="X2450" i="3"/>
  <c r="U2450" i="3"/>
  <c r="X2442" i="3"/>
  <c r="U2442" i="3"/>
  <c r="X2434" i="3"/>
  <c r="U2434" i="3"/>
  <c r="X2426" i="3"/>
  <c r="U2426" i="3"/>
  <c r="X2418" i="3"/>
  <c r="U2418" i="3"/>
  <c r="X2410" i="3"/>
  <c r="U2410" i="3"/>
  <c r="X2402" i="3"/>
  <c r="U2402" i="3"/>
  <c r="X2394" i="3"/>
  <c r="U2394" i="3"/>
  <c r="X2386" i="3"/>
  <c r="U2386" i="3"/>
  <c r="X2378" i="3"/>
  <c r="U2378" i="3"/>
  <c r="X2370" i="3"/>
  <c r="U2370" i="3"/>
  <c r="X2362" i="3"/>
  <c r="U2362" i="3"/>
  <c r="X2354" i="3"/>
  <c r="U2354" i="3"/>
  <c r="X2346" i="3"/>
  <c r="U2346" i="3"/>
  <c r="X2338" i="3"/>
  <c r="U2338" i="3"/>
  <c r="X2330" i="3"/>
  <c r="U2330" i="3"/>
  <c r="X2322" i="3"/>
  <c r="U2322" i="3"/>
  <c r="X2314" i="3"/>
  <c r="U2314" i="3"/>
  <c r="X2306" i="3"/>
  <c r="U2306" i="3"/>
  <c r="X2298" i="3"/>
  <c r="U2298" i="3"/>
  <c r="X2290" i="3"/>
  <c r="U2290" i="3"/>
  <c r="X2282" i="3"/>
  <c r="U2282" i="3"/>
  <c r="X2274" i="3"/>
  <c r="U2274" i="3"/>
  <c r="X2266" i="3"/>
  <c r="U2266" i="3"/>
  <c r="X2258" i="3"/>
  <c r="U2258" i="3"/>
  <c r="X2250" i="3"/>
  <c r="U2250" i="3"/>
  <c r="X2242" i="3"/>
  <c r="U2242" i="3"/>
  <c r="X2234" i="3"/>
  <c r="U2234" i="3"/>
  <c r="X2226" i="3"/>
  <c r="U2226" i="3"/>
  <c r="X2218" i="3"/>
  <c r="U2218" i="3"/>
  <c r="X2210" i="3"/>
  <c r="U2210" i="3"/>
  <c r="X2202" i="3"/>
  <c r="U2202" i="3"/>
  <c r="X2194" i="3"/>
  <c r="U2194" i="3"/>
  <c r="X2186" i="3"/>
  <c r="U2186" i="3"/>
  <c r="X2178" i="3"/>
  <c r="U2178" i="3"/>
  <c r="X2170" i="3"/>
  <c r="U2170" i="3"/>
  <c r="X2162" i="3"/>
  <c r="U2162" i="3"/>
  <c r="X2154" i="3"/>
  <c r="U2154" i="3"/>
  <c r="X2146" i="3"/>
  <c r="U2146" i="3"/>
  <c r="X2138" i="3"/>
  <c r="U2138" i="3"/>
  <c r="X2130" i="3"/>
  <c r="U2130" i="3"/>
  <c r="X2122" i="3"/>
  <c r="U2122" i="3"/>
  <c r="X2114" i="3"/>
  <c r="U2114" i="3"/>
  <c r="X2106" i="3"/>
  <c r="U2106" i="3"/>
  <c r="X2098" i="3"/>
  <c r="U2098" i="3"/>
  <c r="X2090" i="3"/>
  <c r="U2090" i="3"/>
  <c r="X2082" i="3"/>
  <c r="U2082" i="3"/>
  <c r="X2074" i="3"/>
  <c r="U2074" i="3"/>
  <c r="X2066" i="3"/>
  <c r="U2066" i="3"/>
  <c r="X2058" i="3"/>
  <c r="U2058" i="3"/>
  <c r="X2050" i="3"/>
  <c r="U2050" i="3"/>
  <c r="X2042" i="3"/>
  <c r="U2042" i="3"/>
  <c r="X2034" i="3"/>
  <c r="U2034" i="3"/>
  <c r="X2026" i="3"/>
  <c r="U2026" i="3"/>
  <c r="X2018" i="3"/>
  <c r="U2018" i="3"/>
  <c r="X2010" i="3"/>
  <c r="U2010" i="3"/>
  <c r="X2002" i="3"/>
  <c r="U2002" i="3"/>
  <c r="X1994" i="3"/>
  <c r="U1994" i="3"/>
  <c r="X1986" i="3"/>
  <c r="U1986" i="3"/>
  <c r="X1978" i="3"/>
  <c r="U1978" i="3"/>
  <c r="X1970" i="3"/>
  <c r="U1970" i="3"/>
  <c r="X1962" i="3"/>
  <c r="U1962" i="3"/>
  <c r="X1954" i="3"/>
  <c r="U1954" i="3"/>
  <c r="X1946" i="3"/>
  <c r="U1946" i="3"/>
  <c r="X1938" i="3"/>
  <c r="U1938" i="3"/>
  <c r="X1930" i="3"/>
  <c r="U1930" i="3"/>
  <c r="X1922" i="3"/>
  <c r="U1922" i="3"/>
  <c r="X1914" i="3"/>
  <c r="U1914" i="3"/>
  <c r="X1906" i="3"/>
  <c r="U1906" i="3"/>
  <c r="X1898" i="3"/>
  <c r="U1898" i="3"/>
  <c r="X1890" i="3"/>
  <c r="U1890" i="3"/>
  <c r="X1882" i="3"/>
  <c r="U1882" i="3"/>
  <c r="X1874" i="3"/>
  <c r="U1874" i="3"/>
  <c r="X1866" i="3"/>
  <c r="U1866" i="3"/>
  <c r="X1858" i="3"/>
  <c r="U1858" i="3"/>
  <c r="X1850" i="3"/>
  <c r="U1850" i="3"/>
  <c r="X1842" i="3"/>
  <c r="U1842" i="3"/>
  <c r="X1834" i="3"/>
  <c r="U1834" i="3"/>
  <c r="X1826" i="3"/>
  <c r="U1826" i="3"/>
  <c r="X1818" i="3"/>
  <c r="U1818" i="3"/>
  <c r="X1810" i="3"/>
  <c r="U1810" i="3"/>
  <c r="X1802" i="3"/>
  <c r="U1802" i="3"/>
  <c r="X1794" i="3"/>
  <c r="U1794" i="3"/>
  <c r="X1786" i="3"/>
  <c r="U1786" i="3"/>
  <c r="X1778" i="3"/>
  <c r="U1778" i="3"/>
  <c r="X1770" i="3"/>
  <c r="U1770" i="3"/>
  <c r="X1762" i="3"/>
  <c r="U1762" i="3"/>
  <c r="X1754" i="3"/>
  <c r="U1754" i="3"/>
  <c r="X1746" i="3"/>
  <c r="U1746" i="3"/>
  <c r="X1738" i="3"/>
  <c r="U1738" i="3"/>
  <c r="X1730" i="3"/>
  <c r="U1730" i="3"/>
  <c r="X1722" i="3"/>
  <c r="U1722" i="3"/>
  <c r="X1714" i="3"/>
  <c r="U1714" i="3"/>
  <c r="X1706" i="3"/>
  <c r="U1706" i="3"/>
  <c r="X1698" i="3"/>
  <c r="U1698" i="3"/>
  <c r="X1690" i="3"/>
  <c r="U1690" i="3"/>
  <c r="X1682" i="3"/>
  <c r="U1682" i="3"/>
  <c r="X1674" i="3"/>
  <c r="U1674" i="3"/>
  <c r="X1666" i="3"/>
  <c r="U1666" i="3"/>
  <c r="X1658" i="3"/>
  <c r="U1658" i="3"/>
  <c r="X1650" i="3"/>
  <c r="U1650" i="3"/>
  <c r="X1642" i="3"/>
  <c r="U1642" i="3"/>
  <c r="X1634" i="3"/>
  <c r="U1634" i="3"/>
  <c r="X1626" i="3"/>
  <c r="U1626" i="3"/>
  <c r="X1618" i="3"/>
  <c r="U1618" i="3"/>
  <c r="X1610" i="3"/>
  <c r="U1610" i="3"/>
  <c r="X1602" i="3"/>
  <c r="U1602" i="3"/>
  <c r="X1594" i="3"/>
  <c r="U1594" i="3"/>
  <c r="X1586" i="3"/>
  <c r="U1586" i="3"/>
  <c r="X1578" i="3"/>
  <c r="U1578" i="3"/>
  <c r="X1570" i="3"/>
  <c r="U1570" i="3"/>
  <c r="X1562" i="3"/>
  <c r="U1562" i="3"/>
  <c r="X1554" i="3"/>
  <c r="U1554" i="3"/>
  <c r="X1546" i="3"/>
  <c r="U1546" i="3"/>
  <c r="X1538" i="3"/>
  <c r="U1538" i="3"/>
  <c r="X1530" i="3"/>
  <c r="U1530" i="3"/>
  <c r="X1522" i="3"/>
  <c r="U1522" i="3"/>
  <c r="X1514" i="3"/>
  <c r="U1514" i="3"/>
  <c r="X1506" i="3"/>
  <c r="U1506" i="3"/>
  <c r="X1498" i="3"/>
  <c r="U1498" i="3"/>
  <c r="X1490" i="3"/>
  <c r="U1490" i="3"/>
  <c r="X1482" i="3"/>
  <c r="U1482" i="3"/>
  <c r="X1474" i="3"/>
  <c r="U1474" i="3"/>
  <c r="X1466" i="3"/>
  <c r="U1466" i="3"/>
  <c r="X1458" i="3"/>
  <c r="U1458" i="3"/>
  <c r="X1450" i="3"/>
  <c r="U1450" i="3"/>
  <c r="X1442" i="3"/>
  <c r="U1442" i="3"/>
  <c r="X1434" i="3"/>
  <c r="U1434" i="3"/>
  <c r="X1426" i="3"/>
  <c r="U1426" i="3"/>
  <c r="X1418" i="3"/>
  <c r="U1418" i="3"/>
  <c r="X1410" i="3"/>
  <c r="U1410" i="3"/>
  <c r="X1402" i="3"/>
  <c r="U1402" i="3"/>
  <c r="X1394" i="3"/>
  <c r="U1394" i="3"/>
  <c r="X1386" i="3"/>
  <c r="U1386" i="3"/>
  <c r="X1378" i="3"/>
  <c r="U1378" i="3"/>
  <c r="X1370" i="3"/>
  <c r="U1370" i="3"/>
  <c r="X1362" i="3"/>
  <c r="U1362" i="3"/>
  <c r="X1354" i="3"/>
  <c r="U1354" i="3"/>
  <c r="X1346" i="3"/>
  <c r="U1346" i="3"/>
  <c r="X1338" i="3"/>
  <c r="U1338" i="3"/>
  <c r="X1330" i="3"/>
  <c r="U1330" i="3"/>
  <c r="X1322" i="3"/>
  <c r="U1322" i="3"/>
  <c r="X1314" i="3"/>
  <c r="U1314" i="3"/>
  <c r="X1306" i="3"/>
  <c r="U1306" i="3"/>
  <c r="X1298" i="3"/>
  <c r="U1298" i="3"/>
  <c r="X1290" i="3"/>
  <c r="U1290" i="3"/>
  <c r="X1282" i="3"/>
  <c r="U1282" i="3"/>
  <c r="X1274" i="3"/>
  <c r="U1274" i="3"/>
  <c r="X1266" i="3"/>
  <c r="U1266" i="3"/>
  <c r="X1258" i="3"/>
  <c r="U1258" i="3"/>
  <c r="X1250" i="3"/>
  <c r="U1250" i="3"/>
  <c r="X1242" i="3"/>
  <c r="U1242" i="3"/>
  <c r="X1234" i="3"/>
  <c r="U1234" i="3"/>
  <c r="X1226" i="3"/>
  <c r="U1226" i="3"/>
  <c r="X1218" i="3"/>
  <c r="U1218" i="3"/>
  <c r="X1210" i="3"/>
  <c r="U1210" i="3"/>
  <c r="X1202" i="3"/>
  <c r="U1202" i="3"/>
  <c r="X1194" i="3"/>
  <c r="U1194" i="3"/>
  <c r="X1186" i="3"/>
  <c r="U1186" i="3"/>
  <c r="X1178" i="3"/>
  <c r="U1178" i="3"/>
  <c r="X1170" i="3"/>
  <c r="U1170" i="3"/>
  <c r="X1162" i="3"/>
  <c r="U1162" i="3"/>
  <c r="X1154" i="3"/>
  <c r="U1154" i="3"/>
  <c r="X1146" i="3"/>
  <c r="U1146" i="3"/>
  <c r="X1138" i="3"/>
  <c r="U1138" i="3"/>
  <c r="X1130" i="3"/>
  <c r="U1130" i="3"/>
  <c r="X1122" i="3"/>
  <c r="U1122" i="3"/>
  <c r="X1114" i="3"/>
  <c r="U1114" i="3"/>
  <c r="X1106" i="3"/>
  <c r="U1106" i="3"/>
  <c r="X1098" i="3"/>
  <c r="U1098" i="3"/>
  <c r="X1090" i="3"/>
  <c r="U1090" i="3"/>
  <c r="X1082" i="3"/>
  <c r="U1082" i="3"/>
  <c r="X1074" i="3"/>
  <c r="U1074" i="3"/>
  <c r="X1066" i="3"/>
  <c r="U1066" i="3"/>
  <c r="X1058" i="3"/>
  <c r="U1058" i="3"/>
  <c r="X1050" i="3"/>
  <c r="U1050" i="3"/>
  <c r="X1042" i="3"/>
  <c r="U1042" i="3"/>
  <c r="X1034" i="3"/>
  <c r="U1034" i="3"/>
  <c r="X1026" i="3"/>
  <c r="U1026" i="3"/>
  <c r="X1018" i="3"/>
  <c r="U1018" i="3"/>
  <c r="X1010" i="3"/>
  <c r="U1010" i="3"/>
  <c r="X1002" i="3"/>
  <c r="U1002" i="3"/>
  <c r="X994" i="3"/>
  <c r="U994" i="3"/>
  <c r="X986" i="3"/>
  <c r="U986" i="3"/>
  <c r="X978" i="3"/>
  <c r="U978" i="3"/>
  <c r="X970" i="3"/>
  <c r="U970" i="3"/>
  <c r="X962" i="3"/>
  <c r="U962" i="3"/>
  <c r="X954" i="3"/>
  <c r="U954" i="3"/>
  <c r="X946" i="3"/>
  <c r="U946" i="3"/>
  <c r="X938" i="3"/>
  <c r="U938" i="3"/>
  <c r="X930" i="3"/>
  <c r="U930" i="3"/>
  <c r="X922" i="3"/>
  <c r="U922" i="3"/>
  <c r="X914" i="3"/>
  <c r="U914" i="3"/>
  <c r="X906" i="3"/>
  <c r="U906" i="3"/>
  <c r="X898" i="3"/>
  <c r="U898" i="3"/>
  <c r="X890" i="3"/>
  <c r="U890" i="3"/>
  <c r="X882" i="3"/>
  <c r="U882" i="3"/>
  <c r="X874" i="3"/>
  <c r="U874" i="3"/>
  <c r="X866" i="3"/>
  <c r="U866" i="3"/>
  <c r="X858" i="3"/>
  <c r="U858" i="3"/>
  <c r="X850" i="3"/>
  <c r="U850" i="3"/>
  <c r="X842" i="3"/>
  <c r="U842" i="3"/>
  <c r="X834" i="3"/>
  <c r="U834" i="3"/>
  <c r="X826" i="3"/>
  <c r="U826" i="3"/>
  <c r="X818" i="3"/>
  <c r="U818" i="3"/>
  <c r="X810" i="3"/>
  <c r="U810" i="3"/>
  <c r="X802" i="3"/>
  <c r="U802" i="3"/>
  <c r="X794" i="3"/>
  <c r="U794" i="3"/>
  <c r="X786" i="3"/>
  <c r="U786" i="3"/>
  <c r="X778" i="3"/>
  <c r="U778" i="3"/>
  <c r="X770" i="3"/>
  <c r="U770" i="3"/>
  <c r="X762" i="3"/>
  <c r="U762" i="3"/>
  <c r="X754" i="3"/>
  <c r="U754" i="3"/>
  <c r="X746" i="3"/>
  <c r="U746" i="3"/>
  <c r="X738" i="3"/>
  <c r="U738" i="3"/>
  <c r="X730" i="3"/>
  <c r="U730" i="3"/>
  <c r="X722" i="3"/>
  <c r="U722" i="3"/>
  <c r="X714" i="3"/>
  <c r="U714" i="3"/>
  <c r="X706" i="3"/>
  <c r="U706" i="3"/>
  <c r="X698" i="3"/>
  <c r="U698" i="3"/>
  <c r="X690" i="3"/>
  <c r="U690" i="3"/>
  <c r="X682" i="3"/>
  <c r="U682" i="3"/>
  <c r="X674" i="3"/>
  <c r="U674" i="3"/>
  <c r="X666" i="3"/>
  <c r="U666" i="3"/>
  <c r="X658" i="3"/>
  <c r="U658" i="3"/>
  <c r="X650" i="3"/>
  <c r="U650" i="3"/>
  <c r="X642" i="3"/>
  <c r="U642" i="3"/>
  <c r="X634" i="3"/>
  <c r="U634" i="3"/>
  <c r="X626" i="3"/>
  <c r="U626" i="3"/>
  <c r="X618" i="3"/>
  <c r="U618" i="3"/>
  <c r="X602" i="3"/>
  <c r="U602" i="3"/>
  <c r="X594" i="3"/>
  <c r="U594" i="3"/>
  <c r="X586" i="3"/>
  <c r="U586" i="3"/>
  <c r="X578" i="3"/>
  <c r="U578" i="3"/>
  <c r="X570" i="3"/>
  <c r="U570" i="3"/>
  <c r="X562" i="3"/>
  <c r="U562" i="3"/>
  <c r="X554" i="3"/>
  <c r="U554" i="3"/>
  <c r="X546" i="3"/>
  <c r="U546" i="3"/>
  <c r="X538" i="3"/>
  <c r="U538" i="3"/>
  <c r="X530" i="3"/>
  <c r="U530" i="3"/>
  <c r="X522" i="3"/>
  <c r="U522" i="3"/>
  <c r="X514" i="3"/>
  <c r="U514" i="3"/>
  <c r="X506" i="3"/>
  <c r="U506" i="3"/>
  <c r="X498" i="3"/>
  <c r="U498" i="3"/>
  <c r="X490" i="3"/>
  <c r="U490" i="3"/>
  <c r="X482" i="3"/>
  <c r="U482" i="3"/>
  <c r="X474" i="3"/>
  <c r="U474" i="3"/>
  <c r="X466" i="3"/>
  <c r="U466" i="3"/>
  <c r="X458" i="3"/>
  <c r="U458" i="3"/>
  <c r="X450" i="3"/>
  <c r="U450" i="3"/>
  <c r="X442" i="3"/>
  <c r="U442" i="3"/>
  <c r="X434" i="3"/>
  <c r="U434" i="3"/>
  <c r="X426" i="3"/>
  <c r="U426" i="3"/>
  <c r="X418" i="3"/>
  <c r="U418" i="3"/>
  <c r="X410" i="3"/>
  <c r="U410" i="3"/>
  <c r="X402" i="3"/>
  <c r="U402" i="3"/>
  <c r="X394" i="3"/>
  <c r="U394" i="3"/>
  <c r="X386" i="3"/>
  <c r="U386" i="3"/>
  <c r="X378" i="3"/>
  <c r="U378" i="3"/>
  <c r="X370" i="3"/>
  <c r="U370" i="3"/>
  <c r="X362" i="3"/>
  <c r="U362" i="3"/>
  <c r="X354" i="3"/>
  <c r="U354" i="3"/>
  <c r="X346" i="3"/>
  <c r="U346" i="3"/>
  <c r="X338" i="3"/>
  <c r="U338" i="3"/>
  <c r="X330" i="3"/>
  <c r="U330" i="3"/>
  <c r="X322" i="3"/>
  <c r="U322" i="3"/>
  <c r="X314" i="3"/>
  <c r="U314" i="3"/>
  <c r="X298" i="3"/>
  <c r="U298" i="3"/>
  <c r="X290" i="3"/>
  <c r="U290" i="3"/>
  <c r="X282" i="3"/>
  <c r="U282" i="3"/>
  <c r="X274" i="3"/>
  <c r="U274" i="3"/>
  <c r="X266" i="3"/>
  <c r="U266" i="3"/>
  <c r="X258" i="3"/>
  <c r="U258" i="3"/>
  <c r="X250" i="3"/>
  <c r="U250" i="3"/>
  <c r="X242" i="3"/>
  <c r="U242" i="3"/>
  <c r="X234" i="3"/>
  <c r="U234" i="3"/>
  <c r="X226" i="3"/>
  <c r="U226" i="3"/>
  <c r="X218" i="3"/>
  <c r="U218" i="3"/>
  <c r="X202" i="3"/>
  <c r="U202" i="3"/>
  <c r="X194" i="3"/>
  <c r="U194" i="3"/>
  <c r="X186" i="3"/>
  <c r="U186" i="3"/>
  <c r="X178" i="3"/>
  <c r="U178" i="3"/>
  <c r="X170" i="3"/>
  <c r="U170" i="3"/>
  <c r="X162" i="3"/>
  <c r="U162" i="3"/>
  <c r="X146" i="3"/>
  <c r="U146" i="3"/>
  <c r="X138" i="3"/>
  <c r="U138" i="3"/>
  <c r="X130" i="3"/>
  <c r="U130" i="3"/>
  <c r="X122" i="3"/>
  <c r="U122" i="3"/>
  <c r="X114" i="3"/>
  <c r="U114" i="3"/>
  <c r="X106" i="3"/>
  <c r="U106" i="3"/>
  <c r="X98" i="3"/>
  <c r="U98" i="3"/>
  <c r="X90" i="3"/>
  <c r="U90" i="3"/>
  <c r="X82" i="3"/>
  <c r="U82" i="3"/>
  <c r="X74" i="3"/>
  <c r="U74" i="3"/>
  <c r="X66" i="3"/>
  <c r="U66" i="3"/>
  <c r="X58" i="3"/>
  <c r="U58" i="3"/>
  <c r="X50" i="3"/>
  <c r="U50" i="3"/>
  <c r="X42" i="3"/>
  <c r="U42" i="3"/>
  <c r="X34" i="3"/>
  <c r="U34" i="3"/>
  <c r="X26" i="3"/>
  <c r="U26" i="3"/>
  <c r="X18" i="3"/>
  <c r="U18" i="3"/>
  <c r="X10" i="3"/>
  <c r="U10" i="3"/>
  <c r="X2" i="3"/>
  <c r="U2" i="3"/>
  <c r="X2561" i="3"/>
  <c r="U2561" i="3"/>
  <c r="X2409" i="3"/>
  <c r="U2409" i="3"/>
  <c r="X2105" i="3"/>
  <c r="U2105" i="3"/>
  <c r="X1953" i="3"/>
  <c r="U1953" i="3"/>
  <c r="X1497" i="3"/>
  <c r="U1497" i="3"/>
  <c r="X1347" i="3"/>
  <c r="U1347" i="3"/>
  <c r="X915" i="3"/>
  <c r="U915" i="3"/>
  <c r="X406" i="3"/>
  <c r="U406" i="3"/>
  <c r="X198" i="3"/>
  <c r="U198" i="3"/>
  <c r="X2845" i="3"/>
  <c r="U2845" i="3"/>
  <c r="X2805" i="3"/>
  <c r="U2805" i="3"/>
  <c r="X2781" i="3"/>
  <c r="U2781" i="3"/>
  <c r="X2741" i="3"/>
  <c r="U2741" i="3"/>
  <c r="X2693" i="3"/>
  <c r="U2693" i="3"/>
  <c r="X2653" i="3"/>
  <c r="U2653" i="3"/>
  <c r="X2605" i="3"/>
  <c r="U2605" i="3"/>
  <c r="X2565" i="3"/>
  <c r="U2565" i="3"/>
  <c r="X2517" i="3"/>
  <c r="U2517" i="3"/>
  <c r="X2477" i="3"/>
  <c r="U2477" i="3"/>
  <c r="X2437" i="3"/>
  <c r="U2437" i="3"/>
  <c r="X2397" i="3"/>
  <c r="U2397" i="3"/>
  <c r="X2341" i="3"/>
  <c r="U2341" i="3"/>
  <c r="X2301" i="3"/>
  <c r="U2301" i="3"/>
  <c r="X2253" i="3"/>
  <c r="U2253" i="3"/>
  <c r="X2205" i="3"/>
  <c r="U2205" i="3"/>
  <c r="X2085" i="3"/>
  <c r="U2085" i="3"/>
  <c r="X2045" i="3"/>
  <c r="U2045" i="3"/>
  <c r="X1989" i="3"/>
  <c r="U1989" i="3"/>
  <c r="X1957" i="3"/>
  <c r="U1957" i="3"/>
  <c r="X1917" i="3"/>
  <c r="U1917" i="3"/>
  <c r="X1869" i="3"/>
  <c r="U1869" i="3"/>
  <c r="X1829" i="3"/>
  <c r="U1829" i="3"/>
  <c r="X1789" i="3"/>
  <c r="U1789" i="3"/>
  <c r="X1733" i="3"/>
  <c r="U1733" i="3"/>
  <c r="X1685" i="3"/>
  <c r="U1685" i="3"/>
  <c r="X1637" i="3"/>
  <c r="U1637" i="3"/>
  <c r="X1589" i="3"/>
  <c r="U1589" i="3"/>
  <c r="X1509" i="3"/>
  <c r="U1509" i="3"/>
  <c r="X1469" i="3"/>
  <c r="U1469" i="3"/>
  <c r="X1421" i="3"/>
  <c r="U1421" i="3"/>
  <c r="X1381" i="3"/>
  <c r="U1381" i="3"/>
  <c r="X1341" i="3"/>
  <c r="U1341" i="3"/>
  <c r="X1293" i="3"/>
  <c r="U1293" i="3"/>
  <c r="X1213" i="3"/>
  <c r="U1213" i="3"/>
  <c r="X1173" i="3"/>
  <c r="U1173" i="3"/>
  <c r="X1141" i="3"/>
  <c r="U1141" i="3"/>
  <c r="X1101" i="3"/>
  <c r="U1101" i="3"/>
  <c r="X1053" i="3"/>
  <c r="U1053" i="3"/>
  <c r="X1013" i="3"/>
  <c r="U1013" i="3"/>
  <c r="X965" i="3"/>
  <c r="U965" i="3"/>
  <c r="X933" i="3"/>
  <c r="U933" i="3"/>
  <c r="X901" i="3"/>
  <c r="U901" i="3"/>
  <c r="X853" i="3"/>
  <c r="U853" i="3"/>
  <c r="X821" i="3"/>
  <c r="U821" i="3"/>
  <c r="X781" i="3"/>
  <c r="U781" i="3"/>
  <c r="X741" i="3"/>
  <c r="U741" i="3"/>
  <c r="X701" i="3"/>
  <c r="U701" i="3"/>
  <c r="X637" i="3"/>
  <c r="U637" i="3"/>
  <c r="X597" i="3"/>
  <c r="U597" i="3"/>
  <c r="X557" i="3"/>
  <c r="U557" i="3"/>
  <c r="X517" i="3"/>
  <c r="U517" i="3"/>
  <c r="X477" i="3"/>
  <c r="U477" i="3"/>
  <c r="X429" i="3"/>
  <c r="U429" i="3"/>
  <c r="X381" i="3"/>
  <c r="U381" i="3"/>
  <c r="X341" i="3"/>
  <c r="U341" i="3"/>
  <c r="X277" i="3"/>
  <c r="U277" i="3"/>
  <c r="X801" i="3"/>
  <c r="U801" i="3"/>
  <c r="X2804" i="3"/>
  <c r="U2804" i="3"/>
  <c r="X2772" i="3"/>
  <c r="U2772" i="3"/>
  <c r="X2740" i="3"/>
  <c r="U2740" i="3"/>
  <c r="X2684" i="3"/>
  <c r="U2684" i="3"/>
  <c r="X2436" i="3"/>
  <c r="U2436" i="3"/>
  <c r="X2420" i="3"/>
  <c r="U2420" i="3"/>
  <c r="X2404" i="3"/>
  <c r="U2404" i="3"/>
  <c r="X2388" i="3"/>
  <c r="U2388" i="3"/>
  <c r="X2372" i="3"/>
  <c r="U2372" i="3"/>
  <c r="X2356" i="3"/>
  <c r="U2356" i="3"/>
  <c r="X2340" i="3"/>
  <c r="U2340" i="3"/>
  <c r="X2324" i="3"/>
  <c r="U2324" i="3"/>
  <c r="X2308" i="3"/>
  <c r="U2308" i="3"/>
  <c r="X2292" i="3"/>
  <c r="U2292" i="3"/>
  <c r="X2276" i="3"/>
  <c r="U2276" i="3"/>
  <c r="X2252" i="3"/>
  <c r="U2252" i="3"/>
  <c r="X2228" i="3"/>
  <c r="U2228" i="3"/>
  <c r="X2196" i="3"/>
  <c r="U2196" i="3"/>
  <c r="X2164" i="3"/>
  <c r="U2164" i="3"/>
  <c r="X2076" i="3"/>
  <c r="U2076" i="3"/>
  <c r="X1620" i="3"/>
  <c r="U1620" i="3"/>
  <c r="X1596" i="3"/>
  <c r="U1596" i="3"/>
  <c r="X1572" i="3"/>
  <c r="U1572" i="3"/>
  <c r="X1548" i="3"/>
  <c r="U1548" i="3"/>
  <c r="X1524" i="3"/>
  <c r="U1524" i="3"/>
  <c r="X1500" i="3"/>
  <c r="U1500" i="3"/>
  <c r="X1476" i="3"/>
  <c r="U1476" i="3"/>
  <c r="X1452" i="3"/>
  <c r="U1452" i="3"/>
  <c r="X1420" i="3"/>
  <c r="U1420" i="3"/>
  <c r="X1388" i="3"/>
  <c r="U1388" i="3"/>
  <c r="X1348" i="3"/>
  <c r="U1348" i="3"/>
  <c r="X1316" i="3"/>
  <c r="U1316" i="3"/>
  <c r="X1284" i="3"/>
  <c r="U1284" i="3"/>
  <c r="X1252" i="3"/>
  <c r="U1252" i="3"/>
  <c r="X1220" i="3"/>
  <c r="U1220" i="3"/>
  <c r="X1180" i="3"/>
  <c r="U1180" i="3"/>
  <c r="X1148" i="3"/>
  <c r="U1148" i="3"/>
  <c r="X1108" i="3"/>
  <c r="U1108" i="3"/>
  <c r="X1068" i="3"/>
  <c r="U1068" i="3"/>
  <c r="X1044" i="3"/>
  <c r="U1044" i="3"/>
  <c r="X1004" i="3"/>
  <c r="U1004" i="3"/>
  <c r="X964" i="3"/>
  <c r="U964" i="3"/>
  <c r="X932" i="3"/>
  <c r="U932" i="3"/>
  <c r="X892" i="3"/>
  <c r="U892" i="3"/>
  <c r="X860" i="3"/>
  <c r="U860" i="3"/>
  <c r="X820" i="3"/>
  <c r="U820" i="3"/>
  <c r="X796" i="3"/>
  <c r="U796" i="3"/>
  <c r="X764" i="3"/>
  <c r="U764" i="3"/>
  <c r="X732" i="3"/>
  <c r="U732" i="3"/>
  <c r="X700" i="3"/>
  <c r="U700" i="3"/>
  <c r="X668" i="3"/>
  <c r="U668" i="3"/>
  <c r="X644" i="3"/>
  <c r="U644" i="3"/>
  <c r="X612" i="3"/>
  <c r="U612" i="3"/>
  <c r="X572" i="3"/>
  <c r="U572" i="3"/>
  <c r="X532" i="3"/>
  <c r="U532" i="3"/>
  <c r="X476" i="3"/>
  <c r="U476" i="3"/>
  <c r="X428" i="3"/>
  <c r="U428" i="3"/>
  <c r="X404" i="3"/>
  <c r="U404" i="3"/>
  <c r="X2819" i="3"/>
  <c r="U2819" i="3"/>
  <c r="X2787" i="3"/>
  <c r="U2787" i="3"/>
  <c r="X2755" i="3"/>
  <c r="U2755" i="3"/>
  <c r="X2723" i="3"/>
  <c r="U2723" i="3"/>
  <c r="X2683" i="3"/>
  <c r="U2683" i="3"/>
  <c r="X2651" i="3"/>
  <c r="U2651" i="3"/>
  <c r="X2627" i="3"/>
  <c r="U2627" i="3"/>
  <c r="X2595" i="3"/>
  <c r="U2595" i="3"/>
  <c r="X2555" i="3"/>
  <c r="U2555" i="3"/>
  <c r="X2531" i="3"/>
  <c r="U2531" i="3"/>
  <c r="X2475" i="3"/>
  <c r="U2475" i="3"/>
  <c r="X2419" i="3"/>
  <c r="U2419" i="3"/>
  <c r="X2379" i="3"/>
  <c r="U2379" i="3"/>
  <c r="X2339" i="3"/>
  <c r="U2339" i="3"/>
  <c r="X2307" i="3"/>
  <c r="U2307" i="3"/>
  <c r="X2275" i="3"/>
  <c r="U2275" i="3"/>
  <c r="X2227" i="3"/>
  <c r="U2227" i="3"/>
  <c r="X2195" i="3"/>
  <c r="U2195" i="3"/>
  <c r="X2171" i="3"/>
  <c r="U2171" i="3"/>
  <c r="X2099" i="3"/>
  <c r="U2099" i="3"/>
  <c r="X2083" i="3"/>
  <c r="U2083" i="3"/>
  <c r="X2011" i="3"/>
  <c r="U2011" i="3"/>
  <c r="X1979" i="3"/>
  <c r="U1979" i="3"/>
  <c r="X1931" i="3"/>
  <c r="U1931" i="3"/>
  <c r="X1875" i="3"/>
  <c r="U1875" i="3"/>
  <c r="X1819" i="3"/>
  <c r="U1819" i="3"/>
  <c r="X1787" i="3"/>
  <c r="U1787" i="3"/>
  <c r="X1763" i="3"/>
  <c r="U1763" i="3"/>
  <c r="X1739" i="3"/>
  <c r="U1739" i="3"/>
  <c r="X1715" i="3"/>
  <c r="U1715" i="3"/>
  <c r="X1691" i="3"/>
  <c r="U1691" i="3"/>
  <c r="X1667" i="3"/>
  <c r="U1667" i="3"/>
  <c r="X1619" i="3"/>
  <c r="U1619" i="3"/>
  <c r="X1571" i="3"/>
  <c r="U1571" i="3"/>
  <c r="X1507" i="3"/>
  <c r="U1507" i="3"/>
  <c r="X1475" i="3"/>
  <c r="U1475" i="3"/>
  <c r="X1411" i="3"/>
  <c r="U1411" i="3"/>
  <c r="X1355" i="3"/>
  <c r="U1355" i="3"/>
  <c r="X1315" i="3"/>
  <c r="U1315" i="3"/>
  <c r="X1259" i="3"/>
  <c r="U1259" i="3"/>
  <c r="X1139" i="3"/>
  <c r="U1139" i="3"/>
  <c r="X787" i="3"/>
  <c r="U787" i="3"/>
  <c r="X771" i="3"/>
  <c r="U771" i="3"/>
  <c r="X659" i="3"/>
  <c r="U659" i="3"/>
  <c r="X2881" i="3"/>
  <c r="U2881" i="3"/>
  <c r="X2873" i="3"/>
  <c r="U2873" i="3"/>
  <c r="X2865" i="3"/>
  <c r="U2865" i="3"/>
  <c r="X2857" i="3"/>
  <c r="U2857" i="3"/>
  <c r="X2849" i="3"/>
  <c r="U2849" i="3"/>
  <c r="X2833" i="3"/>
  <c r="U2833" i="3"/>
  <c r="X2825" i="3"/>
  <c r="U2825" i="3"/>
  <c r="X2817" i="3"/>
  <c r="U2817" i="3"/>
  <c r="X2809" i="3"/>
  <c r="U2809" i="3"/>
  <c r="X2801" i="3"/>
  <c r="U2801" i="3"/>
  <c r="X2785" i="3"/>
  <c r="U2785" i="3"/>
  <c r="X2769" i="3"/>
  <c r="U2769" i="3"/>
  <c r="X2761" i="3"/>
  <c r="U2761" i="3"/>
  <c r="X2753" i="3"/>
  <c r="U2753" i="3"/>
  <c r="X2737" i="3"/>
  <c r="U2737" i="3"/>
  <c r="X2721" i="3"/>
  <c r="U2721" i="3"/>
  <c r="X2705" i="3"/>
  <c r="U2705" i="3"/>
  <c r="X2697" i="3"/>
  <c r="U2697" i="3"/>
  <c r="X2689" i="3"/>
  <c r="U2689" i="3"/>
  <c r="X2673" i="3"/>
  <c r="U2673" i="3"/>
  <c r="X2657" i="3"/>
  <c r="U2657" i="3"/>
  <c r="X2641" i="3"/>
  <c r="U2641" i="3"/>
  <c r="X2633" i="3"/>
  <c r="U2633" i="3"/>
  <c r="X2625" i="3"/>
  <c r="U2625" i="3"/>
  <c r="X2609" i="3"/>
  <c r="U2609" i="3"/>
  <c r="X2593" i="3"/>
  <c r="U2593" i="3"/>
  <c r="X2585" i="3"/>
  <c r="U2585" i="3"/>
  <c r="X2577" i="3"/>
  <c r="U2577" i="3"/>
  <c r="X2569" i="3"/>
  <c r="U2569" i="3"/>
  <c r="X2553" i="3"/>
  <c r="U2553" i="3"/>
  <c r="X2545" i="3"/>
  <c r="U2545" i="3"/>
  <c r="X2537" i="3"/>
  <c r="U2537" i="3"/>
  <c r="X2529" i="3"/>
  <c r="U2529" i="3"/>
  <c r="X2513" i="3"/>
  <c r="U2513" i="3"/>
  <c r="X2497" i="3"/>
  <c r="U2497" i="3"/>
  <c r="X2489" i="3"/>
  <c r="U2489" i="3"/>
  <c r="X2481" i="3"/>
  <c r="U2481" i="3"/>
  <c r="U2473" i="3"/>
  <c r="X2473" i="3"/>
  <c r="X2457" i="3"/>
  <c r="U2457" i="3"/>
  <c r="X2449" i="3"/>
  <c r="U2449" i="3"/>
  <c r="X2441" i="3"/>
  <c r="U2441" i="3"/>
  <c r="X2433" i="3"/>
  <c r="U2433" i="3"/>
  <c r="X2425" i="3"/>
  <c r="U2425" i="3"/>
  <c r="X2417" i="3"/>
  <c r="U2417" i="3"/>
  <c r="X2401" i="3"/>
  <c r="U2401" i="3"/>
  <c r="X2393" i="3"/>
  <c r="U2393" i="3"/>
  <c r="X2385" i="3"/>
  <c r="U2385" i="3"/>
  <c r="X2377" i="3"/>
  <c r="U2377" i="3"/>
  <c r="X2369" i="3"/>
  <c r="U2369" i="3"/>
  <c r="X2361" i="3"/>
  <c r="U2361" i="3"/>
  <c r="X2353" i="3"/>
  <c r="U2353" i="3"/>
  <c r="X2345" i="3"/>
  <c r="U2345" i="3"/>
  <c r="X2337" i="3"/>
  <c r="U2337" i="3"/>
  <c r="X2329" i="3"/>
  <c r="U2329" i="3"/>
  <c r="X2321" i="3"/>
  <c r="U2321" i="3"/>
  <c r="X2313" i="3"/>
  <c r="U2313" i="3"/>
  <c r="X2305" i="3"/>
  <c r="U2305" i="3"/>
  <c r="X2297" i="3"/>
  <c r="U2297" i="3"/>
  <c r="X2289" i="3"/>
  <c r="U2289" i="3"/>
  <c r="X2281" i="3"/>
  <c r="U2281" i="3"/>
  <c r="X2273" i="3"/>
  <c r="U2273" i="3"/>
  <c r="X2265" i="3"/>
  <c r="U2265" i="3"/>
  <c r="U2257" i="3"/>
  <c r="X2257" i="3"/>
  <c r="X2249" i="3"/>
  <c r="U2249" i="3"/>
  <c r="X2241" i="3"/>
  <c r="U2241" i="3"/>
  <c r="X2233" i="3"/>
  <c r="U2233" i="3"/>
  <c r="X2225" i="3"/>
  <c r="U2225" i="3"/>
  <c r="X2217" i="3"/>
  <c r="U2217" i="3"/>
  <c r="X2209" i="3"/>
  <c r="U2209" i="3"/>
  <c r="X2201" i="3"/>
  <c r="U2201" i="3"/>
  <c r="X2193" i="3"/>
  <c r="U2193" i="3"/>
  <c r="X2185" i="3"/>
  <c r="U2185" i="3"/>
  <c r="X2177" i="3"/>
  <c r="U2177" i="3"/>
  <c r="X2169" i="3"/>
  <c r="U2169" i="3"/>
  <c r="X2161" i="3"/>
  <c r="U2161" i="3"/>
  <c r="X2153" i="3"/>
  <c r="U2153" i="3"/>
  <c r="X2145" i="3"/>
  <c r="U2145" i="3"/>
  <c r="X2137" i="3"/>
  <c r="U2137" i="3"/>
  <c r="X2129" i="3"/>
  <c r="U2129" i="3"/>
  <c r="X2121" i="3"/>
  <c r="U2121" i="3"/>
  <c r="X2113" i="3"/>
  <c r="U2113" i="3"/>
  <c r="X2097" i="3"/>
  <c r="U2097" i="3"/>
  <c r="X2089" i="3"/>
  <c r="U2089" i="3"/>
  <c r="X2081" i="3"/>
  <c r="U2081" i="3"/>
  <c r="X2073" i="3"/>
  <c r="U2073" i="3"/>
  <c r="X2065" i="3"/>
  <c r="U2065" i="3"/>
  <c r="X2057" i="3"/>
  <c r="U2057" i="3"/>
  <c r="X2041" i="3"/>
  <c r="U2041" i="3"/>
  <c r="X2033" i="3"/>
  <c r="U2033" i="3"/>
  <c r="X2025" i="3"/>
  <c r="U2025" i="3"/>
  <c r="X2017" i="3"/>
  <c r="U2017" i="3"/>
  <c r="X2001" i="3"/>
  <c r="U2001" i="3"/>
  <c r="X1985" i="3"/>
  <c r="U1985" i="3"/>
  <c r="X1977" i="3"/>
  <c r="U1977" i="3"/>
  <c r="X1969" i="3"/>
  <c r="U1969" i="3"/>
  <c r="X1961" i="3"/>
  <c r="U1961" i="3"/>
  <c r="X1945" i="3"/>
  <c r="U1945" i="3"/>
  <c r="X1937" i="3"/>
  <c r="U1937" i="3"/>
  <c r="X1929" i="3"/>
  <c r="U1929" i="3"/>
  <c r="X1921" i="3"/>
  <c r="U1921" i="3"/>
  <c r="X1913" i="3"/>
  <c r="U1913" i="3"/>
  <c r="X1905" i="3"/>
  <c r="U1905" i="3"/>
  <c r="X1889" i="3"/>
  <c r="U1889" i="3"/>
  <c r="X1881" i="3"/>
  <c r="U1881" i="3"/>
  <c r="X1873" i="3"/>
  <c r="U1873" i="3"/>
  <c r="X1865" i="3"/>
  <c r="U1865" i="3"/>
  <c r="X1857" i="3"/>
  <c r="U1857" i="3"/>
  <c r="X1849" i="3"/>
  <c r="U1849" i="3"/>
  <c r="X1841" i="3"/>
  <c r="U1841" i="3"/>
  <c r="X1833" i="3"/>
  <c r="U1833" i="3"/>
  <c r="X1825" i="3"/>
  <c r="U1825" i="3"/>
  <c r="X1817" i="3"/>
  <c r="U1817" i="3"/>
  <c r="X1809" i="3"/>
  <c r="U1809" i="3"/>
  <c r="X1801" i="3"/>
  <c r="U1801" i="3"/>
  <c r="X1793" i="3"/>
  <c r="U1793" i="3"/>
  <c r="X1785" i="3"/>
  <c r="U1785" i="3"/>
  <c r="X1777" i="3"/>
  <c r="U1777" i="3"/>
  <c r="X1769" i="3"/>
  <c r="U1769" i="3"/>
  <c r="X1761" i="3"/>
  <c r="U1761" i="3"/>
  <c r="X1753" i="3"/>
  <c r="U1753" i="3"/>
  <c r="X1745" i="3"/>
  <c r="U1745" i="3"/>
  <c r="X1737" i="3"/>
  <c r="U1737" i="3"/>
  <c r="X1729" i="3"/>
  <c r="U1729" i="3"/>
  <c r="X1721" i="3"/>
  <c r="U1721" i="3"/>
  <c r="X1713" i="3"/>
  <c r="U1713" i="3"/>
  <c r="X1705" i="3"/>
  <c r="U1705" i="3"/>
  <c r="X1697" i="3"/>
  <c r="U1697" i="3"/>
  <c r="X1689" i="3"/>
  <c r="U1689" i="3"/>
  <c r="X1681" i="3"/>
  <c r="U1681" i="3"/>
  <c r="X1673" i="3"/>
  <c r="U1673" i="3"/>
  <c r="X1665" i="3"/>
  <c r="U1665" i="3"/>
  <c r="X1657" i="3"/>
  <c r="U1657" i="3"/>
  <c r="X1649" i="3"/>
  <c r="U1649" i="3"/>
  <c r="X1641" i="3"/>
  <c r="U1641" i="3"/>
  <c r="X1633" i="3"/>
  <c r="U1633" i="3"/>
  <c r="X1625" i="3"/>
  <c r="U1625" i="3"/>
  <c r="X1617" i="3"/>
  <c r="U1617" i="3"/>
  <c r="X1609" i="3"/>
  <c r="U1609" i="3"/>
  <c r="X1601" i="3"/>
  <c r="U1601" i="3"/>
  <c r="X1585" i="3"/>
  <c r="U1585" i="3"/>
  <c r="X1577" i="3"/>
  <c r="U1577" i="3"/>
  <c r="X1569" i="3"/>
  <c r="U1569" i="3"/>
  <c r="X1561" i="3"/>
  <c r="U1561" i="3"/>
  <c r="X1553" i="3"/>
  <c r="U1553" i="3"/>
  <c r="X1545" i="3"/>
  <c r="U1545" i="3"/>
  <c r="X1529" i="3"/>
  <c r="U1529" i="3"/>
  <c r="X1521" i="3"/>
  <c r="U1521" i="3"/>
  <c r="X1513" i="3"/>
  <c r="U1513" i="3"/>
  <c r="X1505" i="3"/>
  <c r="U1505" i="3"/>
  <c r="X1489" i="3"/>
  <c r="U1489" i="3"/>
  <c r="X1473" i="3"/>
  <c r="U1473" i="3"/>
  <c r="X1465" i="3"/>
  <c r="U1465" i="3"/>
  <c r="X1457" i="3"/>
  <c r="U1457" i="3"/>
  <c r="X1449" i="3"/>
  <c r="U1449" i="3"/>
  <c r="X1433" i="3"/>
  <c r="U1433" i="3"/>
  <c r="X1425" i="3"/>
  <c r="U1425" i="3"/>
  <c r="X1417" i="3"/>
  <c r="U1417" i="3"/>
  <c r="X1409" i="3"/>
  <c r="U1409" i="3"/>
  <c r="X1401" i="3"/>
  <c r="U1401" i="3"/>
  <c r="X1393" i="3"/>
  <c r="U1393" i="3"/>
  <c r="X1377" i="3"/>
  <c r="U1377" i="3"/>
  <c r="X1369" i="3"/>
  <c r="U1369" i="3"/>
  <c r="X1361" i="3"/>
  <c r="U1361" i="3"/>
  <c r="X1353" i="3"/>
  <c r="U1353" i="3"/>
  <c r="X1345" i="3"/>
  <c r="U1345" i="3"/>
  <c r="X1337" i="3"/>
  <c r="U1337" i="3"/>
  <c r="X1329" i="3"/>
  <c r="U1329" i="3"/>
  <c r="X1321" i="3"/>
  <c r="U1321" i="3"/>
  <c r="X1313" i="3"/>
  <c r="U1313" i="3"/>
  <c r="X1305" i="3"/>
  <c r="U1305" i="3"/>
  <c r="X1297" i="3"/>
  <c r="U1297" i="3"/>
  <c r="X1281" i="3"/>
  <c r="U1281" i="3"/>
  <c r="X1257" i="3"/>
  <c r="U1257" i="3"/>
  <c r="X1241" i="3"/>
  <c r="U1241" i="3"/>
  <c r="X1225" i="3"/>
  <c r="U1225" i="3"/>
  <c r="X1209" i="3"/>
  <c r="U1209" i="3"/>
  <c r="X1185" i="3"/>
  <c r="U1185" i="3"/>
  <c r="X1129" i="3"/>
  <c r="U1129" i="3"/>
  <c r="X1113" i="3"/>
  <c r="U1113" i="3"/>
  <c r="X1081" i="3"/>
  <c r="U1081" i="3"/>
  <c r="X1057" i="3"/>
  <c r="U1057" i="3"/>
  <c r="X1025" i="3"/>
  <c r="U1025" i="3"/>
  <c r="X1001" i="3"/>
  <c r="U1001" i="3"/>
  <c r="X969" i="3"/>
  <c r="U969" i="3"/>
  <c r="X929" i="3"/>
  <c r="U929" i="3"/>
  <c r="X897" i="3"/>
  <c r="U897" i="3"/>
  <c r="X857" i="3"/>
  <c r="U857" i="3"/>
  <c r="X825" i="3"/>
  <c r="U825" i="3"/>
  <c r="X745" i="3"/>
  <c r="U745" i="3"/>
  <c r="X729" i="3"/>
  <c r="U729" i="3"/>
  <c r="X713" i="3"/>
  <c r="U713" i="3"/>
  <c r="X697" i="3"/>
  <c r="U697" i="3"/>
  <c r="X673" i="3"/>
  <c r="U673" i="3"/>
  <c r="X641" i="3"/>
  <c r="U641" i="3"/>
  <c r="X593" i="3"/>
  <c r="U593" i="3"/>
  <c r="X537" i="3"/>
  <c r="U537" i="3"/>
  <c r="X273" i="3"/>
  <c r="U273" i="3"/>
  <c r="X217" i="3"/>
  <c r="U217" i="3"/>
  <c r="X177" i="3"/>
  <c r="U177" i="3"/>
  <c r="X121" i="3"/>
  <c r="U121" i="3"/>
  <c r="X81" i="3"/>
  <c r="U81" i="3"/>
  <c r="X1483" i="3"/>
  <c r="U1483" i="3"/>
  <c r="X1331" i="3"/>
  <c r="U1331" i="3"/>
  <c r="X1155" i="3"/>
  <c r="U1155" i="3"/>
  <c r="X366" i="3"/>
  <c r="U366" i="3"/>
  <c r="X2869" i="3"/>
  <c r="U2869" i="3"/>
  <c r="X2829" i="3"/>
  <c r="U2829" i="3"/>
  <c r="X2789" i="3"/>
  <c r="U2789" i="3"/>
  <c r="X2749" i="3"/>
  <c r="U2749" i="3"/>
  <c r="X2701" i="3"/>
  <c r="U2701" i="3"/>
  <c r="X2661" i="3"/>
  <c r="U2661" i="3"/>
  <c r="X2621" i="3"/>
  <c r="U2621" i="3"/>
  <c r="X2573" i="3"/>
  <c r="U2573" i="3"/>
  <c r="X2533" i="3"/>
  <c r="U2533" i="3"/>
  <c r="X2493" i="3"/>
  <c r="U2493" i="3"/>
  <c r="X2453" i="3"/>
  <c r="U2453" i="3"/>
  <c r="X2405" i="3"/>
  <c r="U2405" i="3"/>
  <c r="X2365" i="3"/>
  <c r="U2365" i="3"/>
  <c r="X2309" i="3"/>
  <c r="U2309" i="3"/>
  <c r="X2269" i="3"/>
  <c r="U2269" i="3"/>
  <c r="X2245" i="3"/>
  <c r="U2245" i="3"/>
  <c r="X2197" i="3"/>
  <c r="U2197" i="3"/>
  <c r="X2149" i="3"/>
  <c r="U2149" i="3"/>
  <c r="X2109" i="3"/>
  <c r="U2109" i="3"/>
  <c r="X2029" i="3"/>
  <c r="U2029" i="3"/>
  <c r="X1997" i="3"/>
  <c r="U1997" i="3"/>
  <c r="X1949" i="3"/>
  <c r="U1949" i="3"/>
  <c r="X1909" i="3"/>
  <c r="U1909" i="3"/>
  <c r="X1853" i="3"/>
  <c r="U1853" i="3"/>
  <c r="X1813" i="3"/>
  <c r="U1813" i="3"/>
  <c r="X1757" i="3"/>
  <c r="U1757" i="3"/>
  <c r="X1717" i="3"/>
  <c r="U1717" i="3"/>
  <c r="X1677" i="3"/>
  <c r="U1677" i="3"/>
  <c r="X1629" i="3"/>
  <c r="U1629" i="3"/>
  <c r="X1597" i="3"/>
  <c r="U1597" i="3"/>
  <c r="X1541" i="3"/>
  <c r="U1541" i="3"/>
  <c r="X1501" i="3"/>
  <c r="U1501" i="3"/>
  <c r="X1461" i="3"/>
  <c r="U1461" i="3"/>
  <c r="X1429" i="3"/>
  <c r="U1429" i="3"/>
  <c r="X1397" i="3"/>
  <c r="U1397" i="3"/>
  <c r="X1365" i="3"/>
  <c r="U1365" i="3"/>
  <c r="X1317" i="3"/>
  <c r="U1317" i="3"/>
  <c r="X1277" i="3"/>
  <c r="U1277" i="3"/>
  <c r="X1237" i="3"/>
  <c r="U1237" i="3"/>
  <c r="X1197" i="3"/>
  <c r="U1197" i="3"/>
  <c r="X1149" i="3"/>
  <c r="U1149" i="3"/>
  <c r="X1109" i="3"/>
  <c r="U1109" i="3"/>
  <c r="X1037" i="3"/>
  <c r="U1037" i="3"/>
  <c r="X957" i="3"/>
  <c r="U957" i="3"/>
  <c r="X845" i="3"/>
  <c r="U845" i="3"/>
  <c r="X789" i="3"/>
  <c r="U789" i="3"/>
  <c r="X773" i="3"/>
  <c r="U773" i="3"/>
  <c r="X733" i="3"/>
  <c r="U733" i="3"/>
  <c r="X693" i="3"/>
  <c r="U693" i="3"/>
  <c r="X661" i="3"/>
  <c r="U661" i="3"/>
  <c r="X621" i="3"/>
  <c r="U621" i="3"/>
  <c r="X581" i="3"/>
  <c r="U581" i="3"/>
  <c r="X541" i="3"/>
  <c r="U541" i="3"/>
  <c r="X493" i="3"/>
  <c r="U493" i="3"/>
  <c r="X453" i="3"/>
  <c r="U453" i="3"/>
  <c r="X413" i="3"/>
  <c r="U413" i="3"/>
  <c r="X357" i="3"/>
  <c r="U357" i="3"/>
  <c r="X325" i="3"/>
  <c r="U325" i="3"/>
  <c r="X293" i="3"/>
  <c r="U293" i="3"/>
  <c r="X261" i="3"/>
  <c r="U261" i="3"/>
  <c r="X229" i="3"/>
  <c r="U229" i="3"/>
  <c r="X197" i="3"/>
  <c r="U197" i="3"/>
  <c r="X181" i="3"/>
  <c r="U181" i="3"/>
  <c r="X157" i="3"/>
  <c r="U157" i="3"/>
  <c r="X2649" i="3"/>
  <c r="U2649" i="3"/>
  <c r="X2507" i="3"/>
  <c r="U2507" i="3"/>
  <c r="X2280" i="3"/>
  <c r="U2280" i="3"/>
  <c r="X2051" i="3"/>
  <c r="U2051" i="3"/>
  <c r="X1824" i="3"/>
  <c r="U1824" i="3"/>
  <c r="X1598" i="3"/>
  <c r="U1598" i="3"/>
  <c r="X1368" i="3"/>
  <c r="U1368" i="3"/>
  <c r="X254" i="3"/>
  <c r="U254" i="3"/>
  <c r="X2844" i="3"/>
  <c r="U2844" i="3"/>
  <c r="X2692" i="3"/>
  <c r="U2692" i="3"/>
  <c r="X2636" i="3"/>
  <c r="U2636" i="3"/>
  <c r="X2612" i="3"/>
  <c r="U2612" i="3"/>
  <c r="X2588" i="3"/>
  <c r="U2588" i="3"/>
  <c r="X2564" i="3"/>
  <c r="U2564" i="3"/>
  <c r="X2532" i="3"/>
  <c r="U2532" i="3"/>
  <c r="X2516" i="3"/>
  <c r="U2516" i="3"/>
  <c r="X2500" i="3"/>
  <c r="U2500" i="3"/>
  <c r="X2476" i="3"/>
  <c r="U2476" i="3"/>
  <c r="X2460" i="3"/>
  <c r="U2460" i="3"/>
  <c r="X2452" i="3"/>
  <c r="U2452" i="3"/>
  <c r="X2428" i="3"/>
  <c r="U2428" i="3"/>
  <c r="X2412" i="3"/>
  <c r="U2412" i="3"/>
  <c r="X2396" i="3"/>
  <c r="U2396" i="3"/>
  <c r="X2380" i="3"/>
  <c r="U2380" i="3"/>
  <c r="X2364" i="3"/>
  <c r="U2364" i="3"/>
  <c r="X2348" i="3"/>
  <c r="U2348" i="3"/>
  <c r="X2332" i="3"/>
  <c r="U2332" i="3"/>
  <c r="X2316" i="3"/>
  <c r="U2316" i="3"/>
  <c r="X2300" i="3"/>
  <c r="U2300" i="3"/>
  <c r="X2284" i="3"/>
  <c r="U2284" i="3"/>
  <c r="X2268" i="3"/>
  <c r="U2268" i="3"/>
  <c r="X2236" i="3"/>
  <c r="U2236" i="3"/>
  <c r="X2212" i="3"/>
  <c r="U2212" i="3"/>
  <c r="X2188" i="3"/>
  <c r="U2188" i="3"/>
  <c r="X2172" i="3"/>
  <c r="U2172" i="3"/>
  <c r="X2132" i="3"/>
  <c r="U2132" i="3"/>
  <c r="X2108" i="3"/>
  <c r="U2108" i="3"/>
  <c r="X2084" i="3"/>
  <c r="U2084" i="3"/>
  <c r="X2052" i="3"/>
  <c r="U2052" i="3"/>
  <c r="X2028" i="3"/>
  <c r="U2028" i="3"/>
  <c r="X2004" i="3"/>
  <c r="U2004" i="3"/>
  <c r="X1980" i="3"/>
  <c r="U1980" i="3"/>
  <c r="X1956" i="3"/>
  <c r="U1956" i="3"/>
  <c r="X1940" i="3"/>
  <c r="U1940" i="3"/>
  <c r="X1916" i="3"/>
  <c r="U1916" i="3"/>
  <c r="X1900" i="3"/>
  <c r="U1900" i="3"/>
  <c r="X1884" i="3"/>
  <c r="U1884" i="3"/>
  <c r="X1860" i="3"/>
  <c r="U1860" i="3"/>
  <c r="X1852" i="3"/>
  <c r="U1852" i="3"/>
  <c r="X1836" i="3"/>
  <c r="U1836" i="3"/>
  <c r="X1820" i="3"/>
  <c r="U1820" i="3"/>
  <c r="X1796" i="3"/>
  <c r="U1796" i="3"/>
  <c r="X1772" i="3"/>
  <c r="U1772" i="3"/>
  <c r="X1748" i="3"/>
  <c r="U1748" i="3"/>
  <c r="X1724" i="3"/>
  <c r="U1724" i="3"/>
  <c r="X1700" i="3"/>
  <c r="U1700" i="3"/>
  <c r="X1676" i="3"/>
  <c r="U1676" i="3"/>
  <c r="X1652" i="3"/>
  <c r="U1652" i="3"/>
  <c r="X1636" i="3"/>
  <c r="U1636" i="3"/>
  <c r="X1612" i="3"/>
  <c r="U1612" i="3"/>
  <c r="X1588" i="3"/>
  <c r="U1588" i="3"/>
  <c r="X1556" i="3"/>
  <c r="U1556" i="3"/>
  <c r="X1532" i="3"/>
  <c r="U1532" i="3"/>
  <c r="X1508" i="3"/>
  <c r="U1508" i="3"/>
  <c r="X1492" i="3"/>
  <c r="U1492" i="3"/>
  <c r="X1468" i="3"/>
  <c r="U1468" i="3"/>
  <c r="X1436" i="3"/>
  <c r="U1436" i="3"/>
  <c r="X1404" i="3"/>
  <c r="U1404" i="3"/>
  <c r="X1372" i="3"/>
  <c r="U1372" i="3"/>
  <c r="X1340" i="3"/>
  <c r="U1340" i="3"/>
  <c r="X1300" i="3"/>
  <c r="U1300" i="3"/>
  <c r="X1268" i="3"/>
  <c r="U1268" i="3"/>
  <c r="X1236" i="3"/>
  <c r="U1236" i="3"/>
  <c r="X1204" i="3"/>
  <c r="U1204" i="3"/>
  <c r="X1164" i="3"/>
  <c r="U1164" i="3"/>
  <c r="X1132" i="3"/>
  <c r="U1132" i="3"/>
  <c r="X1100" i="3"/>
  <c r="U1100" i="3"/>
  <c r="X1076" i="3"/>
  <c r="U1076" i="3"/>
  <c r="X1052" i="3"/>
  <c r="U1052" i="3"/>
  <c r="X1012" i="3"/>
  <c r="U1012" i="3"/>
  <c r="X980" i="3"/>
  <c r="U980" i="3"/>
  <c r="X948" i="3"/>
  <c r="U948" i="3"/>
  <c r="X916" i="3"/>
  <c r="U916" i="3"/>
  <c r="X900" i="3"/>
  <c r="U900" i="3"/>
  <c r="X868" i="3"/>
  <c r="U868" i="3"/>
  <c r="X836" i="3"/>
  <c r="U836" i="3"/>
  <c r="X804" i="3"/>
  <c r="U804" i="3"/>
  <c r="X772" i="3"/>
  <c r="U772" i="3"/>
  <c r="X740" i="3"/>
  <c r="U740" i="3"/>
  <c r="X708" i="3"/>
  <c r="U708" i="3"/>
  <c r="X676" i="3"/>
  <c r="U676" i="3"/>
  <c r="X628" i="3"/>
  <c r="U628" i="3"/>
  <c r="X596" i="3"/>
  <c r="U596" i="3"/>
  <c r="X556" i="3"/>
  <c r="U556" i="3"/>
  <c r="X524" i="3"/>
  <c r="U524" i="3"/>
  <c r="X492" i="3"/>
  <c r="U492" i="3"/>
  <c r="X452" i="3"/>
  <c r="U452" i="3"/>
  <c r="X420" i="3"/>
  <c r="U420" i="3"/>
  <c r="X2843" i="3"/>
  <c r="U2843" i="3"/>
  <c r="X2779" i="3"/>
  <c r="U2779" i="3"/>
  <c r="X2747" i="3"/>
  <c r="U2747" i="3"/>
  <c r="X2707" i="3"/>
  <c r="U2707" i="3"/>
  <c r="X2691" i="3"/>
  <c r="U2691" i="3"/>
  <c r="X2659" i="3"/>
  <c r="U2659" i="3"/>
  <c r="X2635" i="3"/>
  <c r="U2635" i="3"/>
  <c r="X2611" i="3"/>
  <c r="U2611" i="3"/>
  <c r="X2587" i="3"/>
  <c r="U2587" i="3"/>
  <c r="X2539" i="3"/>
  <c r="U2539" i="3"/>
  <c r="X2499" i="3"/>
  <c r="U2499" i="3"/>
  <c r="X2435" i="3"/>
  <c r="U2435" i="3"/>
  <c r="X2403" i="3"/>
  <c r="U2403" i="3"/>
  <c r="X2363" i="3"/>
  <c r="U2363" i="3"/>
  <c r="X2331" i="3"/>
  <c r="U2331" i="3"/>
  <c r="X2291" i="3"/>
  <c r="U2291" i="3"/>
  <c r="X2243" i="3"/>
  <c r="U2243" i="3"/>
  <c r="X2219" i="3"/>
  <c r="U2219" i="3"/>
  <c r="X2187" i="3"/>
  <c r="U2187" i="3"/>
  <c r="X2155" i="3"/>
  <c r="U2155" i="3"/>
  <c r="X2131" i="3"/>
  <c r="U2131" i="3"/>
  <c r="X2107" i="3"/>
  <c r="U2107" i="3"/>
  <c r="X2067" i="3"/>
  <c r="U2067" i="3"/>
  <c r="X2043" i="3"/>
  <c r="U2043" i="3"/>
  <c r="X2003" i="3"/>
  <c r="U2003" i="3"/>
  <c r="X1963" i="3"/>
  <c r="U1963" i="3"/>
  <c r="X1923" i="3"/>
  <c r="U1923" i="3"/>
  <c r="X1891" i="3"/>
  <c r="U1891" i="3"/>
  <c r="X1851" i="3"/>
  <c r="U1851" i="3"/>
  <c r="X1811" i="3"/>
  <c r="U1811" i="3"/>
  <c r="X1771" i="3"/>
  <c r="U1771" i="3"/>
  <c r="X1731" i="3"/>
  <c r="U1731" i="3"/>
  <c r="X1707" i="3"/>
  <c r="U1707" i="3"/>
  <c r="X1683" i="3"/>
  <c r="U1683" i="3"/>
  <c r="X1651" i="3"/>
  <c r="U1651" i="3"/>
  <c r="X1611" i="3"/>
  <c r="U1611" i="3"/>
  <c r="X1587" i="3"/>
  <c r="U1587" i="3"/>
  <c r="X1547" i="3"/>
  <c r="U1547" i="3"/>
  <c r="X1491" i="3"/>
  <c r="U1491" i="3"/>
  <c r="X1459" i="3"/>
  <c r="U1459" i="3"/>
  <c r="X1395" i="3"/>
  <c r="U1395" i="3"/>
  <c r="X1267" i="3"/>
  <c r="U1267" i="3"/>
  <c r="X2880" i="3"/>
  <c r="U2880" i="3"/>
  <c r="X2872" i="3"/>
  <c r="U2872" i="3"/>
  <c r="X2864" i="3"/>
  <c r="U2864" i="3"/>
  <c r="X2856" i="3"/>
  <c r="U2856" i="3"/>
  <c r="X2848" i="3"/>
  <c r="U2848" i="3"/>
  <c r="X2840" i="3"/>
  <c r="U2840" i="3"/>
  <c r="X2832" i="3"/>
  <c r="U2832" i="3"/>
  <c r="U2816" i="3"/>
  <c r="X2816" i="3"/>
  <c r="X2808" i="3"/>
  <c r="U2808" i="3"/>
  <c r="X2800" i="3"/>
  <c r="U2800" i="3"/>
  <c r="X2792" i="3"/>
  <c r="U2792" i="3"/>
  <c r="X2784" i="3"/>
  <c r="U2784" i="3"/>
  <c r="X2768" i="3"/>
  <c r="U2768" i="3"/>
  <c r="X2752" i="3"/>
  <c r="U2752" i="3"/>
  <c r="X2744" i="3"/>
  <c r="U2744" i="3"/>
  <c r="X2736" i="3"/>
  <c r="U2736" i="3"/>
  <c r="X2720" i="3"/>
  <c r="U2720" i="3"/>
  <c r="X2704" i="3"/>
  <c r="U2704" i="3"/>
  <c r="X2696" i="3"/>
  <c r="U2696" i="3"/>
  <c r="X2688" i="3"/>
  <c r="U2688" i="3"/>
  <c r="X2680" i="3"/>
  <c r="U2680" i="3"/>
  <c r="X2672" i="3"/>
  <c r="U2672" i="3"/>
  <c r="X2656" i="3"/>
  <c r="U2656" i="3"/>
  <c r="U2648" i="3"/>
  <c r="X2648" i="3"/>
  <c r="X2640" i="3"/>
  <c r="U2640" i="3"/>
  <c r="X2632" i="3"/>
  <c r="U2632" i="3"/>
  <c r="X2624" i="3"/>
  <c r="U2624" i="3"/>
  <c r="X2616" i="3"/>
  <c r="U2616" i="3"/>
  <c r="X2608" i="3"/>
  <c r="U2608" i="3"/>
  <c r="X2600" i="3"/>
  <c r="U2600" i="3"/>
  <c r="X2592" i="3"/>
  <c r="U2592" i="3"/>
  <c r="X2584" i="3"/>
  <c r="U2584" i="3"/>
  <c r="X2576" i="3"/>
  <c r="U2576" i="3"/>
  <c r="X2568" i="3"/>
  <c r="U2568" i="3"/>
  <c r="X2560" i="3"/>
  <c r="U2560" i="3"/>
  <c r="X2552" i="3"/>
  <c r="U2552" i="3"/>
  <c r="X2544" i="3"/>
  <c r="U2544" i="3"/>
  <c r="X2536" i="3"/>
  <c r="U2536" i="3"/>
  <c r="X2528" i="3"/>
  <c r="U2528" i="3"/>
  <c r="X2520" i="3"/>
  <c r="U2520" i="3"/>
  <c r="X2512" i="3"/>
  <c r="U2512" i="3"/>
  <c r="X2504" i="3"/>
  <c r="U2504" i="3"/>
  <c r="X2496" i="3"/>
  <c r="U2496" i="3"/>
  <c r="X2480" i="3"/>
  <c r="U2480" i="3"/>
  <c r="X2472" i="3"/>
  <c r="U2472" i="3"/>
  <c r="X2464" i="3"/>
  <c r="U2464" i="3"/>
  <c r="X2456" i="3"/>
  <c r="U2456" i="3"/>
  <c r="X2448" i="3"/>
  <c r="U2448" i="3"/>
  <c r="X2440" i="3"/>
  <c r="U2440" i="3"/>
  <c r="X2424" i="3"/>
  <c r="U2424" i="3"/>
  <c r="X2416" i="3"/>
  <c r="U2416" i="3"/>
  <c r="X2408" i="3"/>
  <c r="U2408" i="3"/>
  <c r="X2400" i="3"/>
  <c r="U2400" i="3"/>
  <c r="X2384" i="3"/>
  <c r="U2384" i="3"/>
  <c r="X2368" i="3"/>
  <c r="U2368" i="3"/>
  <c r="X2360" i="3"/>
  <c r="U2360" i="3"/>
  <c r="X2352" i="3"/>
  <c r="U2352" i="3"/>
  <c r="X2344" i="3"/>
  <c r="U2344" i="3"/>
  <c r="X2328" i="3"/>
  <c r="U2328" i="3"/>
  <c r="X2320" i="3"/>
  <c r="U2320" i="3"/>
  <c r="X2312" i="3"/>
  <c r="U2312" i="3"/>
  <c r="X2304" i="3"/>
  <c r="U2304" i="3"/>
  <c r="X2288" i="3"/>
  <c r="U2288" i="3"/>
  <c r="X2272" i="3"/>
  <c r="U2272" i="3"/>
  <c r="X2264" i="3"/>
  <c r="U2264" i="3"/>
  <c r="U2256" i="3"/>
  <c r="X2256" i="3"/>
  <c r="X2248" i="3"/>
  <c r="U2248" i="3"/>
  <c r="X2232" i="3"/>
  <c r="U2232" i="3"/>
  <c r="X2224" i="3"/>
  <c r="U2224" i="3"/>
  <c r="X2216" i="3"/>
  <c r="U2216" i="3"/>
  <c r="X2208" i="3"/>
  <c r="U2208" i="3"/>
  <c r="X2192" i="3"/>
  <c r="U2192" i="3"/>
  <c r="X2176" i="3"/>
  <c r="U2176" i="3"/>
  <c r="X2168" i="3"/>
  <c r="U2168" i="3"/>
  <c r="X2160" i="3"/>
  <c r="U2160" i="3"/>
  <c r="X2152" i="3"/>
  <c r="U2152" i="3"/>
  <c r="X2136" i="3"/>
  <c r="U2136" i="3"/>
  <c r="X2128" i="3"/>
  <c r="U2128" i="3"/>
  <c r="X2120" i="3"/>
  <c r="U2120" i="3"/>
  <c r="X2112" i="3"/>
  <c r="U2112" i="3"/>
  <c r="X2104" i="3"/>
  <c r="U2104" i="3"/>
  <c r="X2096" i="3"/>
  <c r="U2096" i="3"/>
  <c r="X2080" i="3"/>
  <c r="U2080" i="3"/>
  <c r="X2072" i="3"/>
  <c r="U2072" i="3"/>
  <c r="X2064" i="3"/>
  <c r="U2064" i="3"/>
  <c r="X2056" i="3"/>
  <c r="U2056" i="3"/>
  <c r="X2048" i="3"/>
  <c r="U2048" i="3"/>
  <c r="X2040" i="3"/>
  <c r="U2040" i="3"/>
  <c r="X2032" i="3"/>
  <c r="U2032" i="3"/>
  <c r="X2024" i="3"/>
  <c r="U2024" i="3"/>
  <c r="X2016" i="3"/>
  <c r="U2016" i="3"/>
  <c r="X2008" i="3"/>
  <c r="U2008" i="3"/>
  <c r="X2000" i="3"/>
  <c r="U2000" i="3"/>
  <c r="X1992" i="3"/>
  <c r="U1992" i="3"/>
  <c r="X1984" i="3"/>
  <c r="U1984" i="3"/>
  <c r="X1968" i="3"/>
  <c r="U1968" i="3"/>
  <c r="X1960" i="3"/>
  <c r="U1960" i="3"/>
  <c r="X1952" i="3"/>
  <c r="U1952" i="3"/>
  <c r="X1944" i="3"/>
  <c r="U1944" i="3"/>
  <c r="X1936" i="3"/>
  <c r="U1936" i="3"/>
  <c r="X1928" i="3"/>
  <c r="U1928" i="3"/>
  <c r="X1912" i="3"/>
  <c r="U1912" i="3"/>
  <c r="X1904" i="3"/>
  <c r="U1904" i="3"/>
  <c r="X1896" i="3"/>
  <c r="U1896" i="3"/>
  <c r="X1888" i="3"/>
  <c r="U1888" i="3"/>
  <c r="X1872" i="3"/>
  <c r="U1872" i="3"/>
  <c r="X1856" i="3"/>
  <c r="U1856" i="3"/>
  <c r="X1848" i="3"/>
  <c r="U1848" i="3"/>
  <c r="X1840" i="3"/>
  <c r="U1840" i="3"/>
  <c r="X1832" i="3"/>
  <c r="U1832" i="3"/>
  <c r="X1816" i="3"/>
  <c r="U1816" i="3"/>
  <c r="X1808" i="3"/>
  <c r="U1808" i="3"/>
  <c r="X1800" i="3"/>
  <c r="U1800" i="3"/>
  <c r="X1792" i="3"/>
  <c r="U1792" i="3"/>
  <c r="X1776" i="3"/>
  <c r="U1776" i="3"/>
  <c r="X1760" i="3"/>
  <c r="U1760" i="3"/>
  <c r="X1752" i="3"/>
  <c r="U1752" i="3"/>
  <c r="X1744" i="3"/>
  <c r="U1744" i="3"/>
  <c r="X1736" i="3"/>
  <c r="U1736" i="3"/>
  <c r="X1720" i="3"/>
  <c r="U1720" i="3"/>
  <c r="X1712" i="3"/>
  <c r="U1712" i="3"/>
  <c r="X1704" i="3"/>
  <c r="U1704" i="3"/>
  <c r="X1696" i="3"/>
  <c r="U1696" i="3"/>
  <c r="X1680" i="3"/>
  <c r="U1680" i="3"/>
  <c r="X1664" i="3"/>
  <c r="U1664" i="3"/>
  <c r="X1656" i="3"/>
  <c r="U1656" i="3"/>
  <c r="X1648" i="3"/>
  <c r="U1648" i="3"/>
  <c r="X1640" i="3"/>
  <c r="U1640" i="3"/>
  <c r="X1624" i="3"/>
  <c r="U1624" i="3"/>
  <c r="X1616" i="3"/>
  <c r="U1616" i="3"/>
  <c r="X1608" i="3"/>
  <c r="U1608" i="3"/>
  <c r="X1600" i="3"/>
  <c r="U1600" i="3"/>
  <c r="X1592" i="3"/>
  <c r="U1592" i="3"/>
  <c r="X1584" i="3"/>
  <c r="U1584" i="3"/>
  <c r="X1568" i="3"/>
  <c r="U1568" i="3"/>
  <c r="X1560" i="3"/>
  <c r="U1560" i="3"/>
  <c r="X1552" i="3"/>
  <c r="U1552" i="3"/>
  <c r="X1544" i="3"/>
  <c r="U1544" i="3"/>
  <c r="X1536" i="3"/>
  <c r="U1536" i="3"/>
  <c r="X1528" i="3"/>
  <c r="U1528" i="3"/>
  <c r="X1520" i="3"/>
  <c r="U1520" i="3"/>
  <c r="X1512" i="3"/>
  <c r="U1512" i="3"/>
  <c r="U1504" i="3"/>
  <c r="X1504" i="3"/>
  <c r="X1496" i="3"/>
  <c r="U1496" i="3"/>
  <c r="X1488" i="3"/>
  <c r="U1488" i="3"/>
  <c r="X1480" i="3"/>
  <c r="U1480" i="3"/>
  <c r="X1472" i="3"/>
  <c r="U1472" i="3"/>
  <c r="X1456" i="3"/>
  <c r="U1456" i="3"/>
  <c r="X1448" i="3"/>
  <c r="U1448" i="3"/>
  <c r="X1440" i="3"/>
  <c r="U1440" i="3"/>
  <c r="X1432" i="3"/>
  <c r="U1432" i="3"/>
  <c r="X1424" i="3"/>
  <c r="U1424" i="3"/>
  <c r="X1416" i="3"/>
  <c r="U1416" i="3"/>
  <c r="X1400" i="3"/>
  <c r="U1400" i="3"/>
  <c r="X1392" i="3"/>
  <c r="U1392" i="3"/>
  <c r="X1384" i="3"/>
  <c r="U1384" i="3"/>
  <c r="X1376" i="3"/>
  <c r="U1376" i="3"/>
  <c r="X1360" i="3"/>
  <c r="U1360" i="3"/>
  <c r="X1344" i="3"/>
  <c r="U1344" i="3"/>
  <c r="X1336" i="3"/>
  <c r="U1336" i="3"/>
  <c r="X1328" i="3"/>
  <c r="U1328" i="3"/>
  <c r="X1320" i="3"/>
  <c r="U1320" i="3"/>
  <c r="X1304" i="3"/>
  <c r="U1304" i="3"/>
  <c r="X1296" i="3"/>
  <c r="U1296" i="3"/>
  <c r="X1288" i="3"/>
  <c r="U1288" i="3"/>
  <c r="X1280" i="3"/>
  <c r="U1280" i="3"/>
  <c r="X1264" i="3"/>
  <c r="U1264" i="3"/>
  <c r="X1256" i="3"/>
  <c r="U1256" i="3"/>
  <c r="X1248" i="3"/>
  <c r="U1248" i="3"/>
  <c r="X1240" i="3"/>
  <c r="U1240" i="3"/>
  <c r="X1232" i="3"/>
  <c r="U1232" i="3"/>
  <c r="X1224" i="3"/>
  <c r="U1224" i="3"/>
  <c r="X1216" i="3"/>
  <c r="U1216" i="3"/>
  <c r="X1200" i="3"/>
  <c r="U1200" i="3"/>
  <c r="X1192" i="3"/>
  <c r="U1192" i="3"/>
  <c r="X1176" i="3"/>
  <c r="U1176" i="3"/>
  <c r="X1168" i="3"/>
  <c r="U1168" i="3"/>
  <c r="X1160" i="3"/>
  <c r="U1160" i="3"/>
  <c r="X1152" i="3"/>
  <c r="U1152" i="3"/>
  <c r="X1144" i="3"/>
  <c r="U1144" i="3"/>
  <c r="X1136" i="3"/>
  <c r="U1136" i="3"/>
  <c r="X1120" i="3"/>
  <c r="U1120" i="3"/>
  <c r="X1112" i="3"/>
  <c r="U1112" i="3"/>
  <c r="X1104" i="3"/>
  <c r="U1104" i="3"/>
  <c r="X1096" i="3"/>
  <c r="U1096" i="3"/>
  <c r="X1088" i="3"/>
  <c r="U1088" i="3"/>
  <c r="X1080" i="3"/>
  <c r="U1080" i="3"/>
  <c r="X1072" i="3"/>
  <c r="U1072" i="3"/>
  <c r="X1064" i="3"/>
  <c r="U1064" i="3"/>
  <c r="X1056" i="3"/>
  <c r="U1056" i="3"/>
  <c r="X1048" i="3"/>
  <c r="U1048" i="3"/>
  <c r="X1040" i="3"/>
  <c r="U1040" i="3"/>
  <c r="X1032" i="3"/>
  <c r="U1032" i="3"/>
  <c r="X1024" i="3"/>
  <c r="U1024" i="3"/>
  <c r="X1016" i="3"/>
  <c r="U1016" i="3"/>
  <c r="X1008" i="3"/>
  <c r="U1008" i="3"/>
  <c r="X1000" i="3"/>
  <c r="U1000" i="3"/>
  <c r="X992" i="3"/>
  <c r="U992" i="3"/>
  <c r="X984" i="3"/>
  <c r="U984" i="3"/>
  <c r="X976" i="3"/>
  <c r="U976" i="3"/>
  <c r="X968" i="3"/>
  <c r="U968" i="3"/>
  <c r="X960" i="3"/>
  <c r="U960" i="3"/>
  <c r="X952" i="3"/>
  <c r="U952" i="3"/>
  <c r="X944" i="3"/>
  <c r="U944" i="3"/>
  <c r="X936" i="3"/>
  <c r="U936" i="3"/>
  <c r="X928" i="3"/>
  <c r="U928" i="3"/>
  <c r="X920" i="3"/>
  <c r="U920" i="3"/>
  <c r="X912" i="3"/>
  <c r="U912" i="3"/>
  <c r="X904" i="3"/>
  <c r="U904" i="3"/>
  <c r="X896" i="3"/>
  <c r="U896" i="3"/>
  <c r="X888" i="3"/>
  <c r="U888" i="3"/>
  <c r="X880" i="3"/>
  <c r="U880" i="3"/>
  <c r="X872" i="3"/>
  <c r="U872" i="3"/>
  <c r="X864" i="3"/>
  <c r="U864" i="3"/>
  <c r="X856" i="3"/>
  <c r="U856" i="3"/>
  <c r="X848" i="3"/>
  <c r="U848" i="3"/>
  <c r="X840" i="3"/>
  <c r="U840" i="3"/>
  <c r="X832" i="3"/>
  <c r="U832" i="3"/>
  <c r="X824" i="3"/>
  <c r="U824" i="3"/>
  <c r="X816" i="3"/>
  <c r="U816" i="3"/>
  <c r="X808" i="3"/>
  <c r="U808" i="3"/>
  <c r="X792" i="3"/>
  <c r="U792" i="3"/>
  <c r="X784" i="3"/>
  <c r="U784" i="3"/>
  <c r="X776" i="3"/>
  <c r="U776" i="3"/>
  <c r="X768" i="3"/>
  <c r="U768" i="3"/>
  <c r="X760" i="3"/>
  <c r="U760" i="3"/>
  <c r="X752" i="3"/>
  <c r="U752" i="3"/>
  <c r="X744" i="3"/>
  <c r="U744" i="3"/>
  <c r="X736" i="3"/>
  <c r="U736" i="3"/>
  <c r="X720" i="3"/>
  <c r="U720" i="3"/>
  <c r="X712" i="3"/>
  <c r="U712" i="3"/>
  <c r="X704" i="3"/>
  <c r="U704" i="3"/>
  <c r="X696" i="3"/>
  <c r="U696" i="3"/>
  <c r="X688" i="3"/>
  <c r="U688" i="3"/>
  <c r="X680" i="3"/>
  <c r="U680" i="3"/>
  <c r="X672" i="3"/>
  <c r="U672" i="3"/>
  <c r="X664" i="3"/>
  <c r="U664" i="3"/>
  <c r="X656" i="3"/>
  <c r="U656" i="3"/>
  <c r="X648" i="3"/>
  <c r="U648" i="3"/>
  <c r="X640" i="3"/>
  <c r="U640" i="3"/>
  <c r="X632" i="3"/>
  <c r="U632" i="3"/>
  <c r="X624" i="3"/>
  <c r="U624" i="3"/>
  <c r="X616" i="3"/>
  <c r="U616" i="3"/>
  <c r="X608" i="3"/>
  <c r="U608" i="3"/>
  <c r="X600" i="3"/>
  <c r="U600" i="3"/>
  <c r="X592" i="3"/>
  <c r="U592" i="3"/>
  <c r="X584" i="3"/>
  <c r="U584" i="3"/>
  <c r="X576" i="3"/>
  <c r="U576" i="3"/>
  <c r="X568" i="3"/>
  <c r="U568" i="3"/>
  <c r="X552" i="3"/>
  <c r="U552" i="3"/>
  <c r="X544" i="3"/>
  <c r="U544" i="3"/>
  <c r="X536" i="3"/>
  <c r="U536" i="3"/>
  <c r="X528" i="3"/>
  <c r="U528" i="3"/>
  <c r="X520" i="3"/>
  <c r="U520" i="3"/>
  <c r="X512" i="3"/>
  <c r="U512" i="3"/>
  <c r="X496" i="3"/>
  <c r="U496" i="3"/>
  <c r="X488" i="3"/>
  <c r="U488" i="3"/>
  <c r="X480" i="3"/>
  <c r="U480" i="3"/>
  <c r="X472" i="3"/>
  <c r="U472" i="3"/>
  <c r="X464" i="3"/>
  <c r="U464" i="3"/>
  <c r="X456" i="3"/>
  <c r="U456" i="3"/>
  <c r="X448" i="3"/>
  <c r="U448" i="3"/>
  <c r="X440" i="3"/>
  <c r="U440" i="3"/>
  <c r="X432" i="3"/>
  <c r="U432" i="3"/>
  <c r="X424" i="3"/>
  <c r="U424" i="3"/>
  <c r="X416" i="3"/>
  <c r="U416" i="3"/>
  <c r="X400" i="3"/>
  <c r="U400" i="3"/>
  <c r="X392" i="3"/>
  <c r="U392" i="3"/>
  <c r="X384" i="3"/>
  <c r="U384" i="3"/>
  <c r="X376" i="3"/>
  <c r="U376" i="3"/>
  <c r="X368" i="3"/>
  <c r="U368" i="3"/>
  <c r="X360" i="3"/>
  <c r="U360" i="3"/>
  <c r="X352" i="3"/>
  <c r="U352" i="3"/>
  <c r="X344" i="3"/>
  <c r="U344" i="3"/>
  <c r="X336" i="3"/>
  <c r="U336" i="3"/>
  <c r="X328" i="3"/>
  <c r="U328" i="3"/>
  <c r="X320" i="3"/>
  <c r="U320" i="3"/>
  <c r="X312" i="3"/>
  <c r="U312" i="3"/>
  <c r="X304" i="3"/>
  <c r="U304" i="3"/>
  <c r="X296" i="3"/>
  <c r="U296" i="3"/>
  <c r="X288" i="3"/>
  <c r="U288" i="3"/>
  <c r="X280" i="3"/>
  <c r="U280" i="3"/>
  <c r="X272" i="3"/>
  <c r="U272" i="3"/>
  <c r="X264" i="3"/>
  <c r="U264" i="3"/>
  <c r="X256" i="3"/>
  <c r="U256" i="3"/>
  <c r="X248" i="3"/>
  <c r="U248" i="3"/>
  <c r="X240" i="3"/>
  <c r="U240" i="3"/>
  <c r="X232" i="3"/>
  <c r="U232" i="3"/>
  <c r="X224" i="3"/>
  <c r="U224" i="3"/>
  <c r="X216" i="3"/>
  <c r="U216" i="3"/>
  <c r="X208" i="3"/>
  <c r="U208" i="3"/>
  <c r="X200" i="3"/>
  <c r="U200" i="3"/>
  <c r="X192" i="3"/>
  <c r="U192" i="3"/>
  <c r="X184" i="3"/>
  <c r="U184" i="3"/>
  <c r="X176" i="3"/>
  <c r="U176" i="3"/>
  <c r="X168" i="3"/>
  <c r="U168" i="3"/>
  <c r="X152" i="3"/>
  <c r="U152" i="3"/>
  <c r="X144" i="3"/>
  <c r="U144" i="3"/>
  <c r="X136" i="3"/>
  <c r="U136" i="3"/>
  <c r="X128" i="3"/>
  <c r="U128" i="3"/>
  <c r="X120" i="3"/>
  <c r="U120" i="3"/>
  <c r="X112" i="3"/>
  <c r="U112" i="3"/>
  <c r="X96" i="3"/>
  <c r="U96" i="3"/>
  <c r="X88" i="3"/>
  <c r="U88" i="3"/>
  <c r="X80" i="3"/>
  <c r="U80" i="3"/>
  <c r="X72" i="3"/>
  <c r="U72" i="3"/>
  <c r="X64" i="3"/>
  <c r="U64" i="3"/>
  <c r="X56" i="3"/>
  <c r="U56" i="3"/>
  <c r="X40" i="3"/>
  <c r="U40" i="3"/>
  <c r="X32" i="3"/>
  <c r="U32" i="3"/>
  <c r="X24" i="3"/>
  <c r="U24" i="3"/>
  <c r="X16" i="3"/>
  <c r="U16" i="3"/>
  <c r="X8" i="3"/>
  <c r="U8" i="3"/>
  <c r="X1251" i="3"/>
  <c r="U1251" i="3"/>
  <c r="X1153" i="3"/>
  <c r="U1153" i="3"/>
  <c r="X1027" i="3"/>
  <c r="U1027" i="3"/>
  <c r="X873" i="3"/>
  <c r="U873" i="3"/>
  <c r="X350" i="3"/>
  <c r="U350" i="3"/>
  <c r="U2783" i="3"/>
  <c r="X2853" i="3"/>
  <c r="U2853" i="3"/>
  <c r="X2813" i="3"/>
  <c r="U2813" i="3"/>
  <c r="X2773" i="3"/>
  <c r="U2773" i="3"/>
  <c r="X2733" i="3"/>
  <c r="U2733" i="3"/>
  <c r="X2709" i="3"/>
  <c r="U2709" i="3"/>
  <c r="X2669" i="3"/>
  <c r="U2669" i="3"/>
  <c r="X2645" i="3"/>
  <c r="U2645" i="3"/>
  <c r="X2613" i="3"/>
  <c r="U2613" i="3"/>
  <c r="X2549" i="3"/>
  <c r="U2549" i="3"/>
  <c r="X2525" i="3"/>
  <c r="U2525" i="3"/>
  <c r="X2485" i="3"/>
  <c r="U2485" i="3"/>
  <c r="X2445" i="3"/>
  <c r="U2445" i="3"/>
  <c r="X2413" i="3"/>
  <c r="U2413" i="3"/>
  <c r="X2381" i="3"/>
  <c r="U2381" i="3"/>
  <c r="X2357" i="3"/>
  <c r="U2357" i="3"/>
  <c r="X2325" i="3"/>
  <c r="U2325" i="3"/>
  <c r="X2285" i="3"/>
  <c r="U2285" i="3"/>
  <c r="X2229" i="3"/>
  <c r="U2229" i="3"/>
  <c r="X2141" i="3"/>
  <c r="U2141" i="3"/>
  <c r="X2101" i="3"/>
  <c r="U2101" i="3"/>
  <c r="X2061" i="3"/>
  <c r="U2061" i="3"/>
  <c r="X2021" i="3"/>
  <c r="U2021" i="3"/>
  <c r="X2005" i="3"/>
  <c r="U2005" i="3"/>
  <c r="X1965" i="3"/>
  <c r="U1965" i="3"/>
  <c r="X1933" i="3"/>
  <c r="U1933" i="3"/>
  <c r="X1901" i="3"/>
  <c r="U1901" i="3"/>
  <c r="X1877" i="3"/>
  <c r="U1877" i="3"/>
  <c r="X1837" i="3"/>
  <c r="U1837" i="3"/>
  <c r="X1797" i="3"/>
  <c r="U1797" i="3"/>
  <c r="X1725" i="3"/>
  <c r="U1725" i="3"/>
  <c r="X1581" i="3"/>
  <c r="U1581" i="3"/>
  <c r="X1549" i="3"/>
  <c r="U1549" i="3"/>
  <c r="X1525" i="3"/>
  <c r="U1525" i="3"/>
  <c r="X1477" i="3"/>
  <c r="U1477" i="3"/>
  <c r="X1445" i="3"/>
  <c r="U1445" i="3"/>
  <c r="X1405" i="3"/>
  <c r="U1405" i="3"/>
  <c r="X1357" i="3"/>
  <c r="U1357" i="3"/>
  <c r="X1333" i="3"/>
  <c r="U1333" i="3"/>
  <c r="X1301" i="3"/>
  <c r="U1301" i="3"/>
  <c r="X1269" i="3"/>
  <c r="U1269" i="3"/>
  <c r="X1189" i="3"/>
  <c r="U1189" i="3"/>
  <c r="X1157" i="3"/>
  <c r="U1157" i="3"/>
  <c r="X1085" i="3"/>
  <c r="U1085" i="3"/>
  <c r="X1045" i="3"/>
  <c r="U1045" i="3"/>
  <c r="X1005" i="3"/>
  <c r="U1005" i="3"/>
  <c r="X981" i="3"/>
  <c r="U981" i="3"/>
  <c r="X941" i="3"/>
  <c r="U941" i="3"/>
  <c r="X909" i="3"/>
  <c r="U909" i="3"/>
  <c r="X869" i="3"/>
  <c r="U869" i="3"/>
  <c r="X829" i="3"/>
  <c r="U829" i="3"/>
  <c r="X797" i="3"/>
  <c r="U797" i="3"/>
  <c r="X757" i="3"/>
  <c r="U757" i="3"/>
  <c r="X725" i="3"/>
  <c r="U725" i="3"/>
  <c r="X685" i="3"/>
  <c r="U685" i="3"/>
  <c r="X653" i="3"/>
  <c r="U653" i="3"/>
  <c r="X605" i="3"/>
  <c r="U605" i="3"/>
  <c r="X573" i="3"/>
  <c r="U573" i="3"/>
  <c r="X533" i="3"/>
  <c r="U533" i="3"/>
  <c r="X501" i="3"/>
  <c r="U501" i="3"/>
  <c r="X461" i="3"/>
  <c r="U461" i="3"/>
  <c r="X421" i="3"/>
  <c r="U421" i="3"/>
  <c r="X389" i="3"/>
  <c r="U389" i="3"/>
  <c r="X365" i="3"/>
  <c r="U365" i="3"/>
  <c r="X333" i="3"/>
  <c r="U333" i="3"/>
  <c r="X301" i="3"/>
  <c r="U301" i="3"/>
  <c r="X269" i="3"/>
  <c r="U269" i="3"/>
  <c r="X237" i="3"/>
  <c r="U237" i="3"/>
  <c r="X221" i="3"/>
  <c r="U221" i="3"/>
  <c r="X205" i="3"/>
  <c r="U205" i="3"/>
  <c r="X173" i="3"/>
  <c r="U173" i="3"/>
  <c r="X2846" i="3"/>
  <c r="U2846" i="3"/>
  <c r="X2777" i="3"/>
  <c r="U2777" i="3"/>
  <c r="X2582" i="3"/>
  <c r="U2582" i="3"/>
  <c r="X2355" i="3"/>
  <c r="U2355" i="3"/>
  <c r="X2126" i="3"/>
  <c r="U2126" i="3"/>
  <c r="X1899" i="3"/>
  <c r="U1899" i="3"/>
  <c r="X1672" i="3"/>
  <c r="U1672" i="3"/>
  <c r="X1443" i="3"/>
  <c r="U1443" i="3"/>
  <c r="X1294" i="3"/>
  <c r="U1294" i="3"/>
  <c r="X1099" i="3"/>
  <c r="U1099" i="3"/>
  <c r="X655" i="3"/>
  <c r="U655" i="3"/>
  <c r="X2852" i="3"/>
  <c r="U2852" i="3"/>
  <c r="X2820" i="3"/>
  <c r="U2820" i="3"/>
  <c r="X2780" i="3"/>
  <c r="U2780" i="3"/>
  <c r="X2756" i="3"/>
  <c r="U2756" i="3"/>
  <c r="X2732" i="3"/>
  <c r="U2732" i="3"/>
  <c r="X2716" i="3"/>
  <c r="U2716" i="3"/>
  <c r="X2668" i="3"/>
  <c r="U2668" i="3"/>
  <c r="X2652" i="3"/>
  <c r="U2652" i="3"/>
  <c r="X2620" i="3"/>
  <c r="U2620" i="3"/>
  <c r="X2604" i="3"/>
  <c r="U2604" i="3"/>
  <c r="X2580" i="3"/>
  <c r="U2580" i="3"/>
  <c r="X2556" i="3"/>
  <c r="U2556" i="3"/>
  <c r="X2540" i="3"/>
  <c r="U2540" i="3"/>
  <c r="X2492" i="3"/>
  <c r="U2492" i="3"/>
  <c r="X2156" i="3"/>
  <c r="U2156" i="3"/>
  <c r="X2140" i="3"/>
  <c r="U2140" i="3"/>
  <c r="X2116" i="3"/>
  <c r="U2116" i="3"/>
  <c r="X2092" i="3"/>
  <c r="U2092" i="3"/>
  <c r="X2068" i="3"/>
  <c r="U2068" i="3"/>
  <c r="X2036" i="3"/>
  <c r="U2036" i="3"/>
  <c r="X2012" i="3"/>
  <c r="U2012" i="3"/>
  <c r="X1988" i="3"/>
  <c r="U1988" i="3"/>
  <c r="X1964" i="3"/>
  <c r="U1964" i="3"/>
  <c r="X1932" i="3"/>
  <c r="U1932" i="3"/>
  <c r="X1804" i="3"/>
  <c r="U1804" i="3"/>
  <c r="X1780" i="3"/>
  <c r="U1780" i="3"/>
  <c r="X1756" i="3"/>
  <c r="U1756" i="3"/>
  <c r="X1732" i="3"/>
  <c r="U1732" i="3"/>
  <c r="X1716" i="3"/>
  <c r="U1716" i="3"/>
  <c r="X1684" i="3"/>
  <c r="U1684" i="3"/>
  <c r="X1660" i="3"/>
  <c r="U1660" i="3"/>
  <c r="X1444" i="3"/>
  <c r="U1444" i="3"/>
  <c r="X1412" i="3"/>
  <c r="U1412" i="3"/>
  <c r="X1380" i="3"/>
  <c r="U1380" i="3"/>
  <c r="X1364" i="3"/>
  <c r="U1364" i="3"/>
  <c r="X1332" i="3"/>
  <c r="U1332" i="3"/>
  <c r="X1308" i="3"/>
  <c r="U1308" i="3"/>
  <c r="X1276" i="3"/>
  <c r="U1276" i="3"/>
  <c r="X1244" i="3"/>
  <c r="U1244" i="3"/>
  <c r="X1212" i="3"/>
  <c r="U1212" i="3"/>
  <c r="X1188" i="3"/>
  <c r="U1188" i="3"/>
  <c r="X1156" i="3"/>
  <c r="U1156" i="3"/>
  <c r="X1124" i="3"/>
  <c r="U1124" i="3"/>
  <c r="X1092" i="3"/>
  <c r="U1092" i="3"/>
  <c r="X1060" i="3"/>
  <c r="U1060" i="3"/>
  <c r="X1028" i="3"/>
  <c r="U1028" i="3"/>
  <c r="X996" i="3"/>
  <c r="U996" i="3"/>
  <c r="X972" i="3"/>
  <c r="U972" i="3"/>
  <c r="X940" i="3"/>
  <c r="U940" i="3"/>
  <c r="X908" i="3"/>
  <c r="U908" i="3"/>
  <c r="X876" i="3"/>
  <c r="U876" i="3"/>
  <c r="X844" i="3"/>
  <c r="U844" i="3"/>
  <c r="X812" i="3"/>
  <c r="U812" i="3"/>
  <c r="X780" i="3"/>
  <c r="U780" i="3"/>
  <c r="X756" i="3"/>
  <c r="U756" i="3"/>
  <c r="X724" i="3"/>
  <c r="U724" i="3"/>
  <c r="X684" i="3"/>
  <c r="U684" i="3"/>
  <c r="X652" i="3"/>
  <c r="U652" i="3"/>
  <c r="X620" i="3"/>
  <c r="U620" i="3"/>
  <c r="X588" i="3"/>
  <c r="U588" i="3"/>
  <c r="X548" i="3"/>
  <c r="U548" i="3"/>
  <c r="X508" i="3"/>
  <c r="U508" i="3"/>
  <c r="X468" i="3"/>
  <c r="U468" i="3"/>
  <c r="X444" i="3"/>
  <c r="U444" i="3"/>
  <c r="X412" i="3"/>
  <c r="U412" i="3"/>
  <c r="X2841" i="3"/>
  <c r="U2841" i="3"/>
  <c r="X2776" i="3"/>
  <c r="U2776" i="3"/>
  <c r="X2647" i="3"/>
  <c r="U2647" i="3"/>
  <c r="X2505" i="3"/>
  <c r="U2505" i="3"/>
  <c r="X2351" i="3"/>
  <c r="U2351" i="3"/>
  <c r="X2200" i="3"/>
  <c r="U2200" i="3"/>
  <c r="X1518" i="3"/>
  <c r="U1518" i="3"/>
  <c r="X1367" i="3"/>
  <c r="U1367" i="3"/>
  <c r="X1097" i="3"/>
  <c r="U1097" i="3"/>
  <c r="X48" i="3"/>
  <c r="U48" i="3"/>
  <c r="X2851" i="3"/>
  <c r="U2851" i="3"/>
  <c r="X2827" i="3"/>
  <c r="U2827" i="3"/>
  <c r="X2795" i="3"/>
  <c r="U2795" i="3"/>
  <c r="X2763" i="3"/>
  <c r="U2763" i="3"/>
  <c r="X2715" i="3"/>
  <c r="U2715" i="3"/>
  <c r="X2667" i="3"/>
  <c r="U2667" i="3"/>
  <c r="X2619" i="3"/>
  <c r="U2619" i="3"/>
  <c r="X2571" i="3"/>
  <c r="U2571" i="3"/>
  <c r="X2523" i="3"/>
  <c r="U2523" i="3"/>
  <c r="X2483" i="3"/>
  <c r="U2483" i="3"/>
  <c r="X2427" i="3"/>
  <c r="U2427" i="3"/>
  <c r="X2387" i="3"/>
  <c r="U2387" i="3"/>
  <c r="X2323" i="3"/>
  <c r="U2323" i="3"/>
  <c r="X2299" i="3"/>
  <c r="U2299" i="3"/>
  <c r="X2251" i="3"/>
  <c r="U2251" i="3"/>
  <c r="X2203" i="3"/>
  <c r="U2203" i="3"/>
  <c r="X2163" i="3"/>
  <c r="U2163" i="3"/>
  <c r="X2123" i="3"/>
  <c r="U2123" i="3"/>
  <c r="X2075" i="3"/>
  <c r="U2075" i="3"/>
  <c r="X2027" i="3"/>
  <c r="U2027" i="3"/>
  <c r="X1971" i="3"/>
  <c r="U1971" i="3"/>
  <c r="X1907" i="3"/>
  <c r="U1907" i="3"/>
  <c r="X1883" i="3"/>
  <c r="U1883" i="3"/>
  <c r="X1827" i="3"/>
  <c r="U1827" i="3"/>
  <c r="X1779" i="3"/>
  <c r="U1779" i="3"/>
  <c r="X1659" i="3"/>
  <c r="U1659" i="3"/>
  <c r="X1603" i="3"/>
  <c r="U1603" i="3"/>
  <c r="X1515" i="3"/>
  <c r="U1515" i="3"/>
  <c r="X1419" i="3"/>
  <c r="U1419" i="3"/>
  <c r="X1363" i="3"/>
  <c r="U1363" i="3"/>
  <c r="X1323" i="3"/>
  <c r="U1323" i="3"/>
  <c r="X1283" i="3"/>
  <c r="U1283" i="3"/>
  <c r="X1195" i="3"/>
  <c r="U1195" i="3"/>
  <c r="X971" i="3"/>
  <c r="U971" i="3"/>
  <c r="X715" i="3"/>
  <c r="U715" i="3"/>
  <c r="X643" i="3"/>
  <c r="U643" i="3"/>
  <c r="X2879" i="3"/>
  <c r="U2879" i="3"/>
  <c r="X2871" i="3"/>
  <c r="U2871" i="3"/>
  <c r="X2863" i="3"/>
  <c r="U2863" i="3"/>
  <c r="X2855" i="3"/>
  <c r="U2855" i="3"/>
  <c r="X2847" i="3"/>
  <c r="U2847" i="3"/>
  <c r="X2839" i="3"/>
  <c r="U2839" i="3"/>
  <c r="X2831" i="3"/>
  <c r="U2831" i="3"/>
  <c r="X2823" i="3"/>
  <c r="U2823" i="3"/>
  <c r="X2815" i="3"/>
  <c r="U2815" i="3"/>
  <c r="X2807" i="3"/>
  <c r="U2807" i="3"/>
  <c r="X2799" i="3"/>
  <c r="U2799" i="3"/>
  <c r="X2791" i="3"/>
  <c r="U2791" i="3"/>
  <c r="X2775" i="3"/>
  <c r="U2775" i="3"/>
  <c r="X2767" i="3"/>
  <c r="U2767" i="3"/>
  <c r="X2759" i="3"/>
  <c r="U2759" i="3"/>
  <c r="X2751" i="3"/>
  <c r="U2751" i="3"/>
  <c r="X2743" i="3"/>
  <c r="U2743" i="3"/>
  <c r="X2735" i="3"/>
  <c r="U2735" i="3"/>
  <c r="X2727" i="3"/>
  <c r="U2727" i="3"/>
  <c r="X2719" i="3"/>
  <c r="U2719" i="3"/>
  <c r="X2711" i="3"/>
  <c r="U2711" i="3"/>
  <c r="X2703" i="3"/>
  <c r="U2703" i="3"/>
  <c r="X2687" i="3"/>
  <c r="U2687" i="3"/>
  <c r="X2679" i="3"/>
  <c r="U2679" i="3"/>
  <c r="X2671" i="3"/>
  <c r="U2671" i="3"/>
  <c r="X2663" i="3"/>
  <c r="U2663" i="3"/>
  <c r="X2655" i="3"/>
  <c r="U2655" i="3"/>
  <c r="X2639" i="3"/>
  <c r="U2639" i="3"/>
  <c r="X2623" i="3"/>
  <c r="U2623" i="3"/>
  <c r="X2615" i="3"/>
  <c r="U2615" i="3"/>
  <c r="X2607" i="3"/>
  <c r="U2607" i="3"/>
  <c r="X2591" i="3"/>
  <c r="U2591" i="3"/>
  <c r="X2583" i="3"/>
  <c r="U2583" i="3"/>
  <c r="X2575" i="3"/>
  <c r="U2575" i="3"/>
  <c r="X2567" i="3"/>
  <c r="U2567" i="3"/>
  <c r="X2559" i="3"/>
  <c r="U2559" i="3"/>
  <c r="X2551" i="3"/>
  <c r="U2551" i="3"/>
  <c r="X2543" i="3"/>
  <c r="U2543" i="3"/>
  <c r="X2535" i="3"/>
  <c r="U2535" i="3"/>
  <c r="X2527" i="3"/>
  <c r="U2527" i="3"/>
  <c r="X2519" i="3"/>
  <c r="U2519" i="3"/>
  <c r="X2511" i="3"/>
  <c r="U2511" i="3"/>
  <c r="X2503" i="3"/>
  <c r="U2503" i="3"/>
  <c r="X2495" i="3"/>
  <c r="U2495" i="3"/>
  <c r="X2487" i="3"/>
  <c r="U2487" i="3"/>
  <c r="X2479" i="3"/>
  <c r="U2479" i="3"/>
  <c r="X2471" i="3"/>
  <c r="U2471" i="3"/>
  <c r="X2463" i="3"/>
  <c r="U2463" i="3"/>
  <c r="X2455" i="3"/>
  <c r="U2455" i="3"/>
  <c r="X2439" i="3"/>
  <c r="U2439" i="3"/>
  <c r="X2431" i="3"/>
  <c r="U2431" i="3"/>
  <c r="X2423" i="3"/>
  <c r="U2423" i="3"/>
  <c r="X2415" i="3"/>
  <c r="U2415" i="3"/>
  <c r="X2407" i="3"/>
  <c r="U2407" i="3"/>
  <c r="X2399" i="3"/>
  <c r="U2399" i="3"/>
  <c r="X2383" i="3"/>
  <c r="U2383" i="3"/>
  <c r="X2375" i="3"/>
  <c r="U2375" i="3"/>
  <c r="X2367" i="3"/>
  <c r="U2367" i="3"/>
  <c r="X2359" i="3"/>
  <c r="U2359" i="3"/>
  <c r="X2343" i="3"/>
  <c r="U2343" i="3"/>
  <c r="X2327" i="3"/>
  <c r="U2327" i="3"/>
  <c r="X2319" i="3"/>
  <c r="U2319" i="3"/>
  <c r="X2311" i="3"/>
  <c r="U2311" i="3"/>
  <c r="X2303" i="3"/>
  <c r="U2303" i="3"/>
  <c r="X2287" i="3"/>
  <c r="U2287" i="3"/>
  <c r="X2279" i="3"/>
  <c r="U2279" i="3"/>
  <c r="X2271" i="3"/>
  <c r="U2271" i="3"/>
  <c r="X2263" i="3"/>
  <c r="U2263" i="3"/>
  <c r="X2255" i="3"/>
  <c r="U2255" i="3"/>
  <c r="X2247" i="3"/>
  <c r="U2247" i="3"/>
  <c r="X2231" i="3"/>
  <c r="U2231" i="3"/>
  <c r="X2223" i="3"/>
  <c r="U2223" i="3"/>
  <c r="X2215" i="3"/>
  <c r="U2215" i="3"/>
  <c r="X2207" i="3"/>
  <c r="U2207" i="3"/>
  <c r="X2199" i="3"/>
  <c r="U2199" i="3"/>
  <c r="X2191" i="3"/>
  <c r="U2191" i="3"/>
  <c r="X2183" i="3"/>
  <c r="U2183" i="3"/>
  <c r="X2175" i="3"/>
  <c r="U2175" i="3"/>
  <c r="X2167" i="3"/>
  <c r="U2167" i="3"/>
  <c r="X2159" i="3"/>
  <c r="U2159" i="3"/>
  <c r="X2151" i="3"/>
  <c r="U2151" i="3"/>
  <c r="X2143" i="3"/>
  <c r="U2143" i="3"/>
  <c r="X2135" i="3"/>
  <c r="U2135" i="3"/>
  <c r="X2127" i="3"/>
  <c r="U2127" i="3"/>
  <c r="X2119" i="3"/>
  <c r="U2119" i="3"/>
  <c r="X2111" i="3"/>
  <c r="U2111" i="3"/>
  <c r="X2103" i="3"/>
  <c r="U2103" i="3"/>
  <c r="X2095" i="3"/>
  <c r="U2095" i="3"/>
  <c r="X2087" i="3"/>
  <c r="U2087" i="3"/>
  <c r="X2079" i="3"/>
  <c r="U2079" i="3"/>
  <c r="X2071" i="3"/>
  <c r="U2071" i="3"/>
  <c r="X2063" i="3"/>
  <c r="U2063" i="3"/>
  <c r="X2055" i="3"/>
  <c r="U2055" i="3"/>
  <c r="X2047" i="3"/>
  <c r="U2047" i="3"/>
  <c r="X2039" i="3"/>
  <c r="U2039" i="3"/>
  <c r="X2031" i="3"/>
  <c r="U2031" i="3"/>
  <c r="X2023" i="3"/>
  <c r="U2023" i="3"/>
  <c r="X2015" i="3"/>
  <c r="U2015" i="3"/>
  <c r="X2007" i="3"/>
  <c r="U2007" i="3"/>
  <c r="X1999" i="3"/>
  <c r="U1999" i="3"/>
  <c r="X1991" i="3"/>
  <c r="U1991" i="3"/>
  <c r="X1983" i="3"/>
  <c r="U1983" i="3"/>
  <c r="X1975" i="3"/>
  <c r="U1975" i="3"/>
  <c r="X1967" i="3"/>
  <c r="U1967" i="3"/>
  <c r="X1959" i="3"/>
  <c r="U1959" i="3"/>
  <c r="X1951" i="3"/>
  <c r="U1951" i="3"/>
  <c r="X1927" i="3"/>
  <c r="U1927" i="3"/>
  <c r="X1919" i="3"/>
  <c r="U1919" i="3"/>
  <c r="X1911" i="3"/>
  <c r="U1911" i="3"/>
  <c r="X1903" i="3"/>
  <c r="U1903" i="3"/>
  <c r="X1895" i="3"/>
  <c r="U1895" i="3"/>
  <c r="X1887" i="3"/>
  <c r="U1887" i="3"/>
  <c r="X1871" i="3"/>
  <c r="U1871" i="3"/>
  <c r="X1863" i="3"/>
  <c r="U1863" i="3"/>
  <c r="X1855" i="3"/>
  <c r="U1855" i="3"/>
  <c r="X1847" i="3"/>
  <c r="U1847" i="3"/>
  <c r="X1831" i="3"/>
  <c r="U1831" i="3"/>
  <c r="X1815" i="3"/>
  <c r="U1815" i="3"/>
  <c r="X1807" i="3"/>
  <c r="U1807" i="3"/>
  <c r="X1799" i="3"/>
  <c r="U1799" i="3"/>
  <c r="X1791" i="3"/>
  <c r="U1791" i="3"/>
  <c r="X1775" i="3"/>
  <c r="U1775" i="3"/>
  <c r="X1767" i="3"/>
  <c r="U1767" i="3"/>
  <c r="X1759" i="3"/>
  <c r="U1759" i="3"/>
  <c r="X1751" i="3"/>
  <c r="U1751" i="3"/>
  <c r="X1743" i="3"/>
  <c r="U1743" i="3"/>
  <c r="X1735" i="3"/>
  <c r="U1735" i="3"/>
  <c r="X1719" i="3"/>
  <c r="U1719" i="3"/>
  <c r="X1711" i="3"/>
  <c r="U1711" i="3"/>
  <c r="X1703" i="3"/>
  <c r="U1703" i="3"/>
  <c r="X1695" i="3"/>
  <c r="U1695" i="3"/>
  <c r="X1687" i="3"/>
  <c r="U1687" i="3"/>
  <c r="X1679" i="3"/>
  <c r="U1679" i="3"/>
  <c r="X1671" i="3"/>
  <c r="U1671" i="3"/>
  <c r="X1663" i="3"/>
  <c r="U1663" i="3"/>
  <c r="X1655" i="3"/>
  <c r="U1655" i="3"/>
  <c r="X1647" i="3"/>
  <c r="U1647" i="3"/>
  <c r="X1639" i="3"/>
  <c r="U1639" i="3"/>
  <c r="X1631" i="3"/>
  <c r="U1631" i="3"/>
  <c r="X1623" i="3"/>
  <c r="U1623" i="3"/>
  <c r="X1615" i="3"/>
  <c r="U1615" i="3"/>
  <c r="X1607" i="3"/>
  <c r="U1607" i="3"/>
  <c r="X1599" i="3"/>
  <c r="U1599" i="3"/>
  <c r="X1591" i="3"/>
  <c r="U1591" i="3"/>
  <c r="X1583" i="3"/>
  <c r="U1583" i="3"/>
  <c r="X1575" i="3"/>
  <c r="U1575" i="3"/>
  <c r="X1567" i="3"/>
  <c r="U1567" i="3"/>
  <c r="X1559" i="3"/>
  <c r="U1559" i="3"/>
  <c r="X1551" i="3"/>
  <c r="U1551" i="3"/>
  <c r="X1543" i="3"/>
  <c r="U1543" i="3"/>
  <c r="X1535" i="3"/>
  <c r="U1535" i="3"/>
  <c r="X1527" i="3"/>
  <c r="U1527" i="3"/>
  <c r="X1519" i="3"/>
  <c r="U1519" i="3"/>
  <c r="X1511" i="3"/>
  <c r="U1511" i="3"/>
  <c r="X1503" i="3"/>
  <c r="U1503" i="3"/>
  <c r="X1495" i="3"/>
  <c r="U1495" i="3"/>
  <c r="X1487" i="3"/>
  <c r="U1487" i="3"/>
  <c r="X1479" i="3"/>
  <c r="U1479" i="3"/>
  <c r="X1471" i="3"/>
  <c r="U1471" i="3"/>
  <c r="X1463" i="3"/>
  <c r="U1463" i="3"/>
  <c r="X1455" i="3"/>
  <c r="U1455" i="3"/>
  <c r="X1447" i="3"/>
  <c r="U1447" i="3"/>
  <c r="X1439" i="3"/>
  <c r="U1439" i="3"/>
  <c r="X1431" i="3"/>
  <c r="U1431" i="3"/>
  <c r="X1415" i="3"/>
  <c r="U1415" i="3"/>
  <c r="X1407" i="3"/>
  <c r="U1407" i="3"/>
  <c r="X1399" i="3"/>
  <c r="U1399" i="3"/>
  <c r="X1391" i="3"/>
  <c r="U1391" i="3"/>
  <c r="X1383" i="3"/>
  <c r="U1383" i="3"/>
  <c r="X1375" i="3"/>
  <c r="U1375" i="3"/>
  <c r="X1359" i="3"/>
  <c r="U1359" i="3"/>
  <c r="X1351" i="3"/>
  <c r="U1351" i="3"/>
  <c r="X1343" i="3"/>
  <c r="U1343" i="3"/>
  <c r="X1335" i="3"/>
  <c r="U1335" i="3"/>
  <c r="X1319" i="3"/>
  <c r="U1319" i="3"/>
  <c r="X1303" i="3"/>
  <c r="U1303" i="3"/>
  <c r="X1295" i="3"/>
  <c r="U1295" i="3"/>
  <c r="X1287" i="3"/>
  <c r="U1287" i="3"/>
  <c r="X1279" i="3"/>
  <c r="U1279" i="3"/>
  <c r="X1263" i="3"/>
  <c r="U1263" i="3"/>
  <c r="X1255" i="3"/>
  <c r="U1255" i="3"/>
  <c r="X1247" i="3"/>
  <c r="U1247" i="3"/>
  <c r="X1239" i="3"/>
  <c r="U1239" i="3"/>
  <c r="X1231" i="3"/>
  <c r="U1231" i="3"/>
  <c r="X1223" i="3"/>
  <c r="U1223" i="3"/>
  <c r="X1215" i="3"/>
  <c r="U1215" i="3"/>
  <c r="X1207" i="3"/>
  <c r="U1207" i="3"/>
  <c r="X1199" i="3"/>
  <c r="U1199" i="3"/>
  <c r="X1191" i="3"/>
  <c r="U1191" i="3"/>
  <c r="X1175" i="3"/>
  <c r="U1175" i="3"/>
  <c r="X1167" i="3"/>
  <c r="U1167" i="3"/>
  <c r="X1159" i="3"/>
  <c r="U1159" i="3"/>
  <c r="X1151" i="3"/>
  <c r="U1151" i="3"/>
  <c r="X1143" i="3"/>
  <c r="U1143" i="3"/>
  <c r="X1135" i="3"/>
  <c r="U1135" i="3"/>
  <c r="X1127" i="3"/>
  <c r="U1127" i="3"/>
  <c r="X1119" i="3"/>
  <c r="U1119" i="3"/>
  <c r="X1111" i="3"/>
  <c r="U1111" i="3"/>
  <c r="X1103" i="3"/>
  <c r="U1103" i="3"/>
  <c r="X1095" i="3"/>
  <c r="U1095" i="3"/>
  <c r="X1087" i="3"/>
  <c r="U1087" i="3"/>
  <c r="X1079" i="3"/>
  <c r="U1079" i="3"/>
  <c r="X1071" i="3"/>
  <c r="U1071" i="3"/>
  <c r="X1063" i="3"/>
  <c r="U1063" i="3"/>
  <c r="X1055" i="3"/>
  <c r="U1055" i="3"/>
  <c r="X1047" i="3"/>
  <c r="U1047" i="3"/>
  <c r="X1039" i="3"/>
  <c r="U1039" i="3"/>
  <c r="X1031" i="3"/>
  <c r="U1031" i="3"/>
  <c r="X1023" i="3"/>
  <c r="U1023" i="3"/>
  <c r="X1015" i="3"/>
  <c r="U1015" i="3"/>
  <c r="X1007" i="3"/>
  <c r="U1007" i="3"/>
  <c r="X999" i="3"/>
  <c r="U999" i="3"/>
  <c r="X991" i="3"/>
  <c r="U991" i="3"/>
  <c r="X983" i="3"/>
  <c r="U983" i="3"/>
  <c r="X975" i="3"/>
  <c r="U975" i="3"/>
  <c r="X967" i="3"/>
  <c r="U967" i="3"/>
  <c r="X959" i="3"/>
  <c r="U959" i="3"/>
  <c r="X951" i="3"/>
  <c r="U951" i="3"/>
  <c r="X943" i="3"/>
  <c r="U943" i="3"/>
  <c r="X935" i="3"/>
  <c r="U935" i="3"/>
  <c r="X927" i="3"/>
  <c r="U927" i="3"/>
  <c r="X919" i="3"/>
  <c r="U919" i="3"/>
  <c r="X911" i="3"/>
  <c r="U911" i="3"/>
  <c r="X903" i="3"/>
  <c r="U903" i="3"/>
  <c r="X895" i="3"/>
  <c r="U895" i="3"/>
  <c r="X887" i="3"/>
  <c r="U887" i="3"/>
  <c r="X879" i="3"/>
  <c r="U879" i="3"/>
  <c r="X871" i="3"/>
  <c r="U871" i="3"/>
  <c r="X863" i="3"/>
  <c r="U863" i="3"/>
  <c r="X855" i="3"/>
  <c r="U855" i="3"/>
  <c r="X847" i="3"/>
  <c r="U847" i="3"/>
  <c r="X839" i="3"/>
  <c r="U839" i="3"/>
  <c r="X831" i="3"/>
  <c r="U831" i="3"/>
  <c r="X823" i="3"/>
  <c r="U823" i="3"/>
  <c r="X815" i="3"/>
  <c r="U815" i="3"/>
  <c r="X807" i="3"/>
  <c r="U807" i="3"/>
  <c r="X799" i="3"/>
  <c r="U799" i="3"/>
  <c r="X791" i="3"/>
  <c r="U791" i="3"/>
  <c r="X783" i="3"/>
  <c r="U783" i="3"/>
  <c r="X775" i="3"/>
  <c r="U775" i="3"/>
  <c r="X767" i="3"/>
  <c r="U767" i="3"/>
  <c r="X751" i="3"/>
  <c r="U751" i="3"/>
  <c r="X743" i="3"/>
  <c r="U743" i="3"/>
  <c r="X735" i="3"/>
  <c r="U735" i="3"/>
  <c r="X719" i="3"/>
  <c r="U719" i="3"/>
  <c r="X711" i="3"/>
  <c r="U711" i="3"/>
  <c r="X703" i="3"/>
  <c r="U703" i="3"/>
  <c r="X695" i="3"/>
  <c r="U695" i="3"/>
  <c r="X679" i="3"/>
  <c r="U679" i="3"/>
  <c r="X671" i="3"/>
  <c r="U671" i="3"/>
  <c r="X663" i="3"/>
  <c r="U663" i="3"/>
  <c r="X647" i="3"/>
  <c r="U647" i="3"/>
  <c r="X639" i="3"/>
  <c r="U639" i="3"/>
  <c r="X631" i="3"/>
  <c r="U631" i="3"/>
  <c r="X623" i="3"/>
  <c r="U623" i="3"/>
  <c r="X607" i="3"/>
  <c r="U607" i="3"/>
  <c r="X599" i="3"/>
  <c r="U599" i="3"/>
  <c r="X591" i="3"/>
  <c r="U591" i="3"/>
  <c r="X583" i="3"/>
  <c r="U583" i="3"/>
  <c r="X575" i="3"/>
  <c r="U575" i="3"/>
  <c r="X567" i="3"/>
  <c r="U567" i="3"/>
  <c r="X551" i="3"/>
  <c r="U551" i="3"/>
  <c r="X543" i="3"/>
  <c r="U543" i="3"/>
  <c r="X535" i="3"/>
  <c r="U535" i="3"/>
  <c r="X527" i="3"/>
  <c r="U527" i="3"/>
  <c r="X519" i="3"/>
  <c r="U519" i="3"/>
  <c r="X511" i="3"/>
  <c r="U511" i="3"/>
  <c r="X503" i="3"/>
  <c r="U503" i="3"/>
  <c r="X495" i="3"/>
  <c r="U495" i="3"/>
  <c r="X487" i="3"/>
  <c r="U487" i="3"/>
  <c r="X479" i="3"/>
  <c r="U479" i="3"/>
  <c r="X471" i="3"/>
  <c r="U471" i="3"/>
  <c r="X455" i="3"/>
  <c r="U455" i="3"/>
  <c r="X447" i="3"/>
  <c r="U447" i="3"/>
  <c r="X439" i="3"/>
  <c r="U439" i="3"/>
  <c r="X431" i="3"/>
  <c r="U431" i="3"/>
  <c r="X423" i="3"/>
  <c r="U423" i="3"/>
  <c r="X415" i="3"/>
  <c r="U415" i="3"/>
  <c r="X407" i="3"/>
  <c r="U407" i="3"/>
  <c r="X399" i="3"/>
  <c r="U399" i="3"/>
  <c r="X391" i="3"/>
  <c r="U391" i="3"/>
  <c r="X383" i="3"/>
  <c r="U383" i="3"/>
  <c r="X375" i="3"/>
  <c r="U375" i="3"/>
  <c r="X367" i="3"/>
  <c r="U367" i="3"/>
  <c r="X359" i="3"/>
  <c r="U359" i="3"/>
  <c r="X351" i="3"/>
  <c r="U351" i="3"/>
  <c r="X343" i="3"/>
  <c r="U343" i="3"/>
  <c r="X335" i="3"/>
  <c r="U335" i="3"/>
  <c r="X327" i="3"/>
  <c r="U327" i="3"/>
  <c r="X319" i="3"/>
  <c r="U319" i="3"/>
  <c r="X311" i="3"/>
  <c r="U311" i="3"/>
  <c r="X303" i="3"/>
  <c r="U303" i="3"/>
  <c r="X295" i="3"/>
  <c r="U295" i="3"/>
  <c r="X287" i="3"/>
  <c r="U287" i="3"/>
  <c r="X279" i="3"/>
  <c r="U279" i="3"/>
  <c r="X271" i="3"/>
  <c r="U271" i="3"/>
  <c r="X263" i="3"/>
  <c r="U263" i="3"/>
  <c r="X255" i="3"/>
  <c r="U255" i="3"/>
  <c r="X247" i="3"/>
  <c r="U247" i="3"/>
  <c r="X239" i="3"/>
  <c r="U239" i="3"/>
  <c r="X231" i="3"/>
  <c r="U231" i="3"/>
  <c r="X223" i="3"/>
  <c r="U223" i="3"/>
  <c r="X215" i="3"/>
  <c r="U215" i="3"/>
  <c r="X207" i="3"/>
  <c r="U207" i="3"/>
  <c r="X199" i="3"/>
  <c r="U199" i="3"/>
  <c r="X191" i="3"/>
  <c r="U191" i="3"/>
  <c r="X183" i="3"/>
  <c r="U183" i="3"/>
  <c r="X175" i="3"/>
  <c r="U175" i="3"/>
  <c r="X167" i="3"/>
  <c r="U167" i="3"/>
  <c r="X159" i="3"/>
  <c r="U159" i="3"/>
  <c r="X151" i="3"/>
  <c r="U151" i="3"/>
  <c r="X143" i="3"/>
  <c r="U143" i="3"/>
  <c r="X135" i="3"/>
  <c r="U135" i="3"/>
  <c r="X127" i="3"/>
  <c r="U127" i="3"/>
  <c r="X119" i="3"/>
  <c r="U119" i="3"/>
  <c r="X111" i="3"/>
  <c r="U111" i="3"/>
  <c r="X95" i="3"/>
  <c r="U95" i="3"/>
  <c r="X87" i="3"/>
  <c r="U87" i="3"/>
  <c r="X79" i="3"/>
  <c r="U79" i="3"/>
  <c r="X71" i="3"/>
  <c r="U71" i="3"/>
  <c r="X63" i="3"/>
  <c r="U63" i="3"/>
  <c r="X55" i="3"/>
  <c r="U55" i="3"/>
  <c r="X47" i="3"/>
  <c r="U47" i="3"/>
  <c r="X39" i="3"/>
  <c r="U39" i="3"/>
  <c r="X31" i="3"/>
  <c r="U31" i="3"/>
  <c r="X23" i="3"/>
  <c r="U23" i="3"/>
  <c r="X15" i="3"/>
  <c r="U15" i="3"/>
  <c r="X7" i="3"/>
  <c r="U7" i="3"/>
  <c r="X1539" i="3"/>
  <c r="U1539" i="3"/>
  <c r="X1387" i="3"/>
  <c r="U1387" i="3"/>
  <c r="X843" i="3"/>
  <c r="U843" i="3"/>
  <c r="X518" i="3"/>
  <c r="U518" i="3"/>
  <c r="X310" i="3"/>
  <c r="U310" i="3"/>
  <c r="X2877" i="3"/>
  <c r="U2877" i="3"/>
  <c r="X2837" i="3"/>
  <c r="U2837" i="3"/>
  <c r="X2797" i="3"/>
  <c r="U2797" i="3"/>
  <c r="X2757" i="3"/>
  <c r="U2757" i="3"/>
  <c r="X2717" i="3"/>
  <c r="U2717" i="3"/>
  <c r="X2677" i="3"/>
  <c r="U2677" i="3"/>
  <c r="X2629" i="3"/>
  <c r="U2629" i="3"/>
  <c r="X2597" i="3"/>
  <c r="U2597" i="3"/>
  <c r="X2541" i="3"/>
  <c r="U2541" i="3"/>
  <c r="X2501" i="3"/>
  <c r="U2501" i="3"/>
  <c r="X2461" i="3"/>
  <c r="U2461" i="3"/>
  <c r="X2421" i="3"/>
  <c r="U2421" i="3"/>
  <c r="X2373" i="3"/>
  <c r="U2373" i="3"/>
  <c r="X2333" i="3"/>
  <c r="U2333" i="3"/>
  <c r="X2293" i="3"/>
  <c r="U2293" i="3"/>
  <c r="X2261" i="3"/>
  <c r="U2261" i="3"/>
  <c r="X2213" i="3"/>
  <c r="U2213" i="3"/>
  <c r="X2173" i="3"/>
  <c r="U2173" i="3"/>
  <c r="X2133" i="3"/>
  <c r="U2133" i="3"/>
  <c r="X2093" i="3"/>
  <c r="U2093" i="3"/>
  <c r="X2037" i="3"/>
  <c r="U2037" i="3"/>
  <c r="X1981" i="3"/>
  <c r="U1981" i="3"/>
  <c r="X1941" i="3"/>
  <c r="U1941" i="3"/>
  <c r="X1885" i="3"/>
  <c r="U1885" i="3"/>
  <c r="X1845" i="3"/>
  <c r="U1845" i="3"/>
  <c r="X1805" i="3"/>
  <c r="U1805" i="3"/>
  <c r="X1773" i="3"/>
  <c r="U1773" i="3"/>
  <c r="X1749" i="3"/>
  <c r="U1749" i="3"/>
  <c r="X1701" i="3"/>
  <c r="U1701" i="3"/>
  <c r="X1661" i="3"/>
  <c r="U1661" i="3"/>
  <c r="X1621" i="3"/>
  <c r="U1621" i="3"/>
  <c r="X1573" i="3"/>
  <c r="U1573" i="3"/>
  <c r="X1517" i="3"/>
  <c r="U1517" i="3"/>
  <c r="X1485" i="3"/>
  <c r="U1485" i="3"/>
  <c r="X1437" i="3"/>
  <c r="U1437" i="3"/>
  <c r="X1389" i="3"/>
  <c r="U1389" i="3"/>
  <c r="X1349" i="3"/>
  <c r="U1349" i="3"/>
  <c r="X1309" i="3"/>
  <c r="U1309" i="3"/>
  <c r="X1261" i="3"/>
  <c r="U1261" i="3"/>
  <c r="X1221" i="3"/>
  <c r="U1221" i="3"/>
  <c r="X1181" i="3"/>
  <c r="U1181" i="3"/>
  <c r="X1133" i="3"/>
  <c r="U1133" i="3"/>
  <c r="X1093" i="3"/>
  <c r="U1093" i="3"/>
  <c r="X1061" i="3"/>
  <c r="U1061" i="3"/>
  <c r="X1021" i="3"/>
  <c r="U1021" i="3"/>
  <c r="X973" i="3"/>
  <c r="U973" i="3"/>
  <c r="X925" i="3"/>
  <c r="U925" i="3"/>
  <c r="X877" i="3"/>
  <c r="U877" i="3"/>
  <c r="X837" i="3"/>
  <c r="U837" i="3"/>
  <c r="X805" i="3"/>
  <c r="U805" i="3"/>
  <c r="X749" i="3"/>
  <c r="U749" i="3"/>
  <c r="X709" i="3"/>
  <c r="U709" i="3"/>
  <c r="X669" i="3"/>
  <c r="U669" i="3"/>
  <c r="X613" i="3"/>
  <c r="U613" i="3"/>
  <c r="X565" i="3"/>
  <c r="U565" i="3"/>
  <c r="X525" i="3"/>
  <c r="U525" i="3"/>
  <c r="X485" i="3"/>
  <c r="U485" i="3"/>
  <c r="X445" i="3"/>
  <c r="U445" i="3"/>
  <c r="X405" i="3"/>
  <c r="U405" i="3"/>
  <c r="X373" i="3"/>
  <c r="U373" i="3"/>
  <c r="X317" i="3"/>
  <c r="U317" i="3"/>
  <c r="X958" i="3"/>
  <c r="U958" i="3"/>
  <c r="X2868" i="3"/>
  <c r="U2868" i="3"/>
  <c r="X2836" i="3"/>
  <c r="U2836" i="3"/>
  <c r="X2788" i="3"/>
  <c r="U2788" i="3"/>
  <c r="X2724" i="3"/>
  <c r="U2724" i="3"/>
  <c r="X2708" i="3"/>
  <c r="U2708" i="3"/>
  <c r="X2676" i="3"/>
  <c r="U2676" i="3"/>
  <c r="X2644" i="3"/>
  <c r="U2644" i="3"/>
  <c r="X2628" i="3"/>
  <c r="U2628" i="3"/>
  <c r="X2596" i="3"/>
  <c r="U2596" i="3"/>
  <c r="X2572" i="3"/>
  <c r="U2572" i="3"/>
  <c r="X2548" i="3"/>
  <c r="U2548" i="3"/>
  <c r="X2524" i="3"/>
  <c r="U2524" i="3"/>
  <c r="X2508" i="3"/>
  <c r="U2508" i="3"/>
  <c r="X2484" i="3"/>
  <c r="U2484" i="3"/>
  <c r="X2468" i="3"/>
  <c r="U2468" i="3"/>
  <c r="X2444" i="3"/>
  <c r="U2444" i="3"/>
  <c r="X2260" i="3"/>
  <c r="U2260" i="3"/>
  <c r="X2244" i="3"/>
  <c r="U2244" i="3"/>
  <c r="X2220" i="3"/>
  <c r="U2220" i="3"/>
  <c r="X2204" i="3"/>
  <c r="U2204" i="3"/>
  <c r="X2180" i="3"/>
  <c r="U2180" i="3"/>
  <c r="X2148" i="3"/>
  <c r="U2148" i="3"/>
  <c r="X2124" i="3"/>
  <c r="U2124" i="3"/>
  <c r="X2100" i="3"/>
  <c r="U2100" i="3"/>
  <c r="X2060" i="3"/>
  <c r="U2060" i="3"/>
  <c r="X2044" i="3"/>
  <c r="U2044" i="3"/>
  <c r="X2020" i="3"/>
  <c r="U2020" i="3"/>
  <c r="X1996" i="3"/>
  <c r="U1996" i="3"/>
  <c r="X1972" i="3"/>
  <c r="U1972" i="3"/>
  <c r="X1948" i="3"/>
  <c r="U1948" i="3"/>
  <c r="X1924" i="3"/>
  <c r="U1924" i="3"/>
  <c r="X1908" i="3"/>
  <c r="U1908" i="3"/>
  <c r="X1892" i="3"/>
  <c r="U1892" i="3"/>
  <c r="X1876" i="3"/>
  <c r="U1876" i="3"/>
  <c r="X1868" i="3"/>
  <c r="U1868" i="3"/>
  <c r="X1844" i="3"/>
  <c r="U1844" i="3"/>
  <c r="X1828" i="3"/>
  <c r="U1828" i="3"/>
  <c r="X1812" i="3"/>
  <c r="U1812" i="3"/>
  <c r="X1788" i="3"/>
  <c r="U1788" i="3"/>
  <c r="X1764" i="3"/>
  <c r="U1764" i="3"/>
  <c r="X1740" i="3"/>
  <c r="U1740" i="3"/>
  <c r="X1708" i="3"/>
  <c r="U1708" i="3"/>
  <c r="X1692" i="3"/>
  <c r="U1692" i="3"/>
  <c r="X1668" i="3"/>
  <c r="U1668" i="3"/>
  <c r="X1644" i="3"/>
  <c r="U1644" i="3"/>
  <c r="X1628" i="3"/>
  <c r="U1628" i="3"/>
  <c r="X1604" i="3"/>
  <c r="U1604" i="3"/>
  <c r="X1580" i="3"/>
  <c r="U1580" i="3"/>
  <c r="X1564" i="3"/>
  <c r="U1564" i="3"/>
  <c r="X1540" i="3"/>
  <c r="U1540" i="3"/>
  <c r="X1516" i="3"/>
  <c r="U1516" i="3"/>
  <c r="X1484" i="3"/>
  <c r="U1484" i="3"/>
  <c r="X1460" i="3"/>
  <c r="U1460" i="3"/>
  <c r="X1428" i="3"/>
  <c r="U1428" i="3"/>
  <c r="X1396" i="3"/>
  <c r="U1396" i="3"/>
  <c r="X1356" i="3"/>
  <c r="U1356" i="3"/>
  <c r="X1324" i="3"/>
  <c r="U1324" i="3"/>
  <c r="X1292" i="3"/>
  <c r="U1292" i="3"/>
  <c r="X1260" i="3"/>
  <c r="U1260" i="3"/>
  <c r="X1228" i="3"/>
  <c r="U1228" i="3"/>
  <c r="X1196" i="3"/>
  <c r="U1196" i="3"/>
  <c r="X1172" i="3"/>
  <c r="U1172" i="3"/>
  <c r="X1140" i="3"/>
  <c r="U1140" i="3"/>
  <c r="X1116" i="3"/>
  <c r="U1116" i="3"/>
  <c r="X1084" i="3"/>
  <c r="U1084" i="3"/>
  <c r="X1036" i="3"/>
  <c r="U1036" i="3"/>
  <c r="X1020" i="3"/>
  <c r="U1020" i="3"/>
  <c r="X988" i="3"/>
  <c r="U988" i="3"/>
  <c r="X956" i="3"/>
  <c r="U956" i="3"/>
  <c r="X924" i="3"/>
  <c r="U924" i="3"/>
  <c r="X884" i="3"/>
  <c r="U884" i="3"/>
  <c r="X852" i="3"/>
  <c r="U852" i="3"/>
  <c r="X828" i="3"/>
  <c r="U828" i="3"/>
  <c r="X788" i="3"/>
  <c r="U788" i="3"/>
  <c r="X748" i="3"/>
  <c r="U748" i="3"/>
  <c r="X716" i="3"/>
  <c r="U716" i="3"/>
  <c r="X692" i="3"/>
  <c r="U692" i="3"/>
  <c r="X660" i="3"/>
  <c r="U660" i="3"/>
  <c r="X636" i="3"/>
  <c r="U636" i="3"/>
  <c r="X604" i="3"/>
  <c r="U604" i="3"/>
  <c r="X564" i="3"/>
  <c r="U564" i="3"/>
  <c r="X516" i="3"/>
  <c r="U516" i="3"/>
  <c r="X484" i="3"/>
  <c r="U484" i="3"/>
  <c r="X436" i="3"/>
  <c r="U436" i="3"/>
  <c r="X388" i="3"/>
  <c r="U388" i="3"/>
  <c r="X800" i="3"/>
  <c r="U800" i="3"/>
  <c r="X2867" i="3"/>
  <c r="U2867" i="3"/>
  <c r="X2835" i="3"/>
  <c r="U2835" i="3"/>
  <c r="X2803" i="3"/>
  <c r="U2803" i="3"/>
  <c r="X2771" i="3"/>
  <c r="U2771" i="3"/>
  <c r="X2739" i="3"/>
  <c r="U2739" i="3"/>
  <c r="X2699" i="3"/>
  <c r="U2699" i="3"/>
  <c r="X2675" i="3"/>
  <c r="U2675" i="3"/>
  <c r="X2643" i="3"/>
  <c r="U2643" i="3"/>
  <c r="X2603" i="3"/>
  <c r="U2603" i="3"/>
  <c r="X2579" i="3"/>
  <c r="U2579" i="3"/>
  <c r="X2515" i="3"/>
  <c r="U2515" i="3"/>
  <c r="X2491" i="3"/>
  <c r="U2491" i="3"/>
  <c r="X2459" i="3"/>
  <c r="U2459" i="3"/>
  <c r="X2443" i="3"/>
  <c r="U2443" i="3"/>
  <c r="X2395" i="3"/>
  <c r="U2395" i="3"/>
  <c r="X2347" i="3"/>
  <c r="U2347" i="3"/>
  <c r="X2283" i="3"/>
  <c r="U2283" i="3"/>
  <c r="X2267" i="3"/>
  <c r="U2267" i="3"/>
  <c r="X2235" i="3"/>
  <c r="U2235" i="3"/>
  <c r="X2211" i="3"/>
  <c r="U2211" i="3"/>
  <c r="X2179" i="3"/>
  <c r="U2179" i="3"/>
  <c r="X2139" i="3"/>
  <c r="U2139" i="3"/>
  <c r="X2115" i="3"/>
  <c r="U2115" i="3"/>
  <c r="X2059" i="3"/>
  <c r="U2059" i="3"/>
  <c r="X2019" i="3"/>
  <c r="U2019" i="3"/>
  <c r="X1987" i="3"/>
  <c r="U1987" i="3"/>
  <c r="X1947" i="3"/>
  <c r="U1947" i="3"/>
  <c r="X1915" i="3"/>
  <c r="U1915" i="3"/>
  <c r="X1867" i="3"/>
  <c r="U1867" i="3"/>
  <c r="X1835" i="3"/>
  <c r="U1835" i="3"/>
  <c r="X1795" i="3"/>
  <c r="U1795" i="3"/>
  <c r="X1755" i="3"/>
  <c r="U1755" i="3"/>
  <c r="X1723" i="3"/>
  <c r="U1723" i="3"/>
  <c r="X1699" i="3"/>
  <c r="U1699" i="3"/>
  <c r="X1675" i="3"/>
  <c r="U1675" i="3"/>
  <c r="X1643" i="3"/>
  <c r="U1643" i="3"/>
  <c r="X1627" i="3"/>
  <c r="U1627" i="3"/>
  <c r="X1595" i="3"/>
  <c r="U1595" i="3"/>
  <c r="X1555" i="3"/>
  <c r="U1555" i="3"/>
  <c r="X1451" i="3"/>
  <c r="U1451" i="3"/>
  <c r="X1379" i="3"/>
  <c r="U1379" i="3"/>
  <c r="X1299" i="3"/>
  <c r="U1299" i="3"/>
  <c r="X1187" i="3"/>
  <c r="U1187" i="3"/>
  <c r="X1171" i="3"/>
  <c r="U1171" i="3"/>
  <c r="X1123" i="3"/>
  <c r="U1123" i="3"/>
  <c r="X1043" i="3"/>
  <c r="U1043" i="3"/>
  <c r="X899" i="3"/>
  <c r="U899" i="3"/>
  <c r="X2878" i="3"/>
  <c r="U2878" i="3"/>
  <c r="X2870" i="3"/>
  <c r="U2870" i="3"/>
  <c r="X2862" i="3"/>
  <c r="U2862" i="3"/>
  <c r="X2854" i="3"/>
  <c r="U2854" i="3"/>
  <c r="X2838" i="3"/>
  <c r="U2838" i="3"/>
  <c r="X2830" i="3"/>
  <c r="U2830" i="3"/>
  <c r="X2822" i="3"/>
  <c r="U2822" i="3"/>
  <c r="U2814" i="3"/>
  <c r="X2814" i="3"/>
  <c r="X2806" i="3"/>
  <c r="U2806" i="3"/>
  <c r="X2798" i="3"/>
  <c r="U2798" i="3"/>
  <c r="X2790" i="3"/>
  <c r="U2790" i="3"/>
  <c r="X2782" i="3"/>
  <c r="U2782" i="3"/>
  <c r="X2774" i="3"/>
  <c r="U2774" i="3"/>
  <c r="X2766" i="3"/>
  <c r="U2766" i="3"/>
  <c r="X2758" i="3"/>
  <c r="U2758" i="3"/>
  <c r="X2750" i="3"/>
  <c r="U2750" i="3"/>
  <c r="X2742" i="3"/>
  <c r="U2742" i="3"/>
  <c r="X2734" i="3"/>
  <c r="U2734" i="3"/>
  <c r="X2726" i="3"/>
  <c r="U2726" i="3"/>
  <c r="X2718" i="3"/>
  <c r="U2718" i="3"/>
  <c r="X2710" i="3"/>
  <c r="U2710" i="3"/>
  <c r="X2702" i="3"/>
  <c r="U2702" i="3"/>
  <c r="X2694" i="3"/>
  <c r="U2694" i="3"/>
  <c r="X2686" i="3"/>
  <c r="U2686" i="3"/>
  <c r="X2670" i="3"/>
  <c r="U2670" i="3"/>
  <c r="X2662" i="3"/>
  <c r="U2662" i="3"/>
  <c r="X2654" i="3"/>
  <c r="U2654" i="3"/>
  <c r="X2646" i="3"/>
  <c r="U2646" i="3"/>
  <c r="X2638" i="3"/>
  <c r="U2638" i="3"/>
  <c r="X2622" i="3"/>
  <c r="U2622" i="3"/>
  <c r="X2606" i="3"/>
  <c r="U2606" i="3"/>
  <c r="X2598" i="3"/>
  <c r="U2598" i="3"/>
  <c r="X2590" i="3"/>
  <c r="U2590" i="3"/>
  <c r="X2574" i="3"/>
  <c r="U2574" i="3"/>
  <c r="X2566" i="3"/>
  <c r="U2566" i="3"/>
  <c r="X2558" i="3"/>
  <c r="U2558" i="3"/>
  <c r="X2550" i="3"/>
  <c r="U2550" i="3"/>
  <c r="X2534" i="3"/>
  <c r="U2534" i="3"/>
  <c r="X2518" i="3"/>
  <c r="U2518" i="3"/>
  <c r="X2510" i="3"/>
  <c r="U2510" i="3"/>
  <c r="X2502" i="3"/>
  <c r="U2502" i="3"/>
  <c r="X2494" i="3"/>
  <c r="U2494" i="3"/>
  <c r="X2478" i="3"/>
  <c r="U2478" i="3"/>
  <c r="X2470" i="3"/>
  <c r="U2470" i="3"/>
  <c r="X2462" i="3"/>
  <c r="U2462" i="3"/>
  <c r="X2454" i="3"/>
  <c r="U2454" i="3"/>
  <c r="X2446" i="3"/>
  <c r="U2446" i="3"/>
  <c r="X2438" i="3"/>
  <c r="U2438" i="3"/>
  <c r="X2422" i="3"/>
  <c r="U2422" i="3"/>
  <c r="X2414" i="3"/>
  <c r="U2414" i="3"/>
  <c r="X2406" i="3"/>
  <c r="U2406" i="3"/>
  <c r="X2398" i="3"/>
  <c r="U2398" i="3"/>
  <c r="X2390" i="3"/>
  <c r="U2390" i="3"/>
  <c r="X2382" i="3"/>
  <c r="U2382" i="3"/>
  <c r="X2374" i="3"/>
  <c r="U2374" i="3"/>
  <c r="X2366" i="3"/>
  <c r="U2366" i="3"/>
  <c r="X2358" i="3"/>
  <c r="U2358" i="3"/>
  <c r="X2350" i="3"/>
  <c r="U2350" i="3"/>
  <c r="X2342" i="3"/>
  <c r="U2342" i="3"/>
  <c r="X2334" i="3"/>
  <c r="U2334" i="3"/>
  <c r="X2326" i="3"/>
  <c r="U2326" i="3"/>
  <c r="X2310" i="3"/>
  <c r="U2310" i="3"/>
  <c r="X2302" i="3"/>
  <c r="U2302" i="3"/>
  <c r="X2294" i="3"/>
  <c r="U2294" i="3"/>
  <c r="X2286" i="3"/>
  <c r="U2286" i="3"/>
  <c r="X2278" i="3"/>
  <c r="U2278" i="3"/>
  <c r="X2270" i="3"/>
  <c r="U2270" i="3"/>
  <c r="X2254" i="3"/>
  <c r="U2254" i="3"/>
  <c r="X2246" i="3"/>
  <c r="U2246" i="3"/>
  <c r="X2238" i="3"/>
  <c r="U2238" i="3"/>
  <c r="X2230" i="3"/>
  <c r="U2230" i="3"/>
  <c r="X2214" i="3"/>
  <c r="U2214" i="3"/>
  <c r="X2198" i="3"/>
  <c r="U2198" i="3"/>
  <c r="X2190" i="3"/>
  <c r="U2190" i="3"/>
  <c r="X2182" i="3"/>
  <c r="U2182" i="3"/>
  <c r="X2174" i="3"/>
  <c r="U2174" i="3"/>
  <c r="X2158" i="3"/>
  <c r="U2158" i="3"/>
  <c r="X2150" i="3"/>
  <c r="U2150" i="3"/>
  <c r="X2142" i="3"/>
  <c r="U2142" i="3"/>
  <c r="X2134" i="3"/>
  <c r="U2134" i="3"/>
  <c r="X2118" i="3"/>
  <c r="U2118" i="3"/>
  <c r="X2102" i="3"/>
  <c r="U2102" i="3"/>
  <c r="X2094" i="3"/>
  <c r="U2094" i="3"/>
  <c r="X2086" i="3"/>
  <c r="U2086" i="3"/>
  <c r="X2078" i="3"/>
  <c r="U2078" i="3"/>
  <c r="X2062" i="3"/>
  <c r="U2062" i="3"/>
  <c r="X2054" i="3"/>
  <c r="U2054" i="3"/>
  <c r="X2046" i="3"/>
  <c r="U2046" i="3"/>
  <c r="X2038" i="3"/>
  <c r="U2038" i="3"/>
  <c r="X2022" i="3"/>
  <c r="U2022" i="3"/>
  <c r="X2006" i="3"/>
  <c r="U2006" i="3"/>
  <c r="X1998" i="3"/>
  <c r="U1998" i="3"/>
  <c r="X1990" i="3"/>
  <c r="U1990" i="3"/>
  <c r="X1982" i="3"/>
  <c r="U1982" i="3"/>
  <c r="X1966" i="3"/>
  <c r="U1966" i="3"/>
  <c r="X1958" i="3"/>
  <c r="U1958" i="3"/>
  <c r="X1950" i="3"/>
  <c r="U1950" i="3"/>
  <c r="X1942" i="3"/>
  <c r="U1942" i="3"/>
  <c r="X1934" i="3"/>
  <c r="U1934" i="3"/>
  <c r="X1926" i="3"/>
  <c r="U1926" i="3"/>
  <c r="X1910" i="3"/>
  <c r="U1910" i="3"/>
  <c r="X1902" i="3"/>
  <c r="U1902" i="3"/>
  <c r="X1894" i="3"/>
  <c r="U1894" i="3"/>
  <c r="X1886" i="3"/>
  <c r="U1886" i="3"/>
  <c r="X1878" i="3"/>
  <c r="U1878" i="3"/>
  <c r="X1870" i="3"/>
  <c r="U1870" i="3"/>
  <c r="X1862" i="3"/>
  <c r="U1862" i="3"/>
  <c r="X1854" i="3"/>
  <c r="U1854" i="3"/>
  <c r="X1846" i="3"/>
  <c r="U1846" i="3"/>
  <c r="X1838" i="3"/>
  <c r="U1838" i="3"/>
  <c r="X1830" i="3"/>
  <c r="U1830" i="3"/>
  <c r="X1822" i="3"/>
  <c r="U1822" i="3"/>
  <c r="X1814" i="3"/>
  <c r="U1814" i="3"/>
  <c r="X1798" i="3"/>
  <c r="U1798" i="3"/>
  <c r="X1790" i="3"/>
  <c r="U1790" i="3"/>
  <c r="X1782" i="3"/>
  <c r="U1782" i="3"/>
  <c r="X1774" i="3"/>
  <c r="U1774" i="3"/>
  <c r="X1766" i="3"/>
  <c r="U1766" i="3"/>
  <c r="X1758" i="3"/>
  <c r="U1758" i="3"/>
  <c r="X1742" i="3"/>
  <c r="U1742" i="3"/>
  <c r="X1734" i="3"/>
  <c r="U1734" i="3"/>
  <c r="X1726" i="3"/>
  <c r="U1726" i="3"/>
  <c r="X1718" i="3"/>
  <c r="U1718" i="3"/>
  <c r="X1702" i="3"/>
  <c r="U1702" i="3"/>
  <c r="X1686" i="3"/>
  <c r="U1686" i="3"/>
  <c r="X1678" i="3"/>
  <c r="U1678" i="3"/>
  <c r="X1670" i="3"/>
  <c r="U1670" i="3"/>
  <c r="X1662" i="3"/>
  <c r="U1662" i="3"/>
  <c r="X1646" i="3"/>
  <c r="U1646" i="3"/>
  <c r="X1638" i="3"/>
  <c r="U1638" i="3"/>
  <c r="X1630" i="3"/>
  <c r="U1630" i="3"/>
  <c r="X1622" i="3"/>
  <c r="U1622" i="3"/>
  <c r="X1606" i="3"/>
  <c r="U1606" i="3"/>
  <c r="X1590" i="3"/>
  <c r="U1590" i="3"/>
  <c r="X1582" i="3"/>
  <c r="U1582" i="3"/>
  <c r="X1574" i="3"/>
  <c r="U1574" i="3"/>
  <c r="X1566" i="3"/>
  <c r="U1566" i="3"/>
  <c r="X1550" i="3"/>
  <c r="U1550" i="3"/>
  <c r="X1542" i="3"/>
  <c r="U1542" i="3"/>
  <c r="X1534" i="3"/>
  <c r="U1534" i="3"/>
  <c r="X1526" i="3"/>
  <c r="U1526" i="3"/>
  <c r="X1510" i="3"/>
  <c r="U1510" i="3"/>
  <c r="X1494" i="3"/>
  <c r="U1494" i="3"/>
  <c r="X1486" i="3"/>
  <c r="U1486" i="3"/>
  <c r="X1478" i="3"/>
  <c r="U1478" i="3"/>
  <c r="X1470" i="3"/>
  <c r="U1470" i="3"/>
  <c r="X1454" i="3"/>
  <c r="U1454" i="3"/>
  <c r="X1446" i="3"/>
  <c r="U1446" i="3"/>
  <c r="X1438" i="3"/>
  <c r="U1438" i="3"/>
  <c r="X1430" i="3"/>
  <c r="U1430" i="3"/>
  <c r="X1422" i="3"/>
  <c r="U1422" i="3"/>
  <c r="X1414" i="3"/>
  <c r="U1414" i="3"/>
  <c r="X1398" i="3"/>
  <c r="U1398" i="3"/>
  <c r="X1390" i="3"/>
  <c r="U1390" i="3"/>
  <c r="X1382" i="3"/>
  <c r="U1382" i="3"/>
  <c r="X1374" i="3"/>
  <c r="U1374" i="3"/>
  <c r="X1366" i="3"/>
  <c r="U1366" i="3"/>
  <c r="X1358" i="3"/>
  <c r="U1358" i="3"/>
  <c r="X1350" i="3"/>
  <c r="U1350" i="3"/>
  <c r="X1342" i="3"/>
  <c r="U1342" i="3"/>
  <c r="X1334" i="3"/>
  <c r="U1334" i="3"/>
  <c r="X1326" i="3"/>
  <c r="U1326" i="3"/>
  <c r="X1318" i="3"/>
  <c r="U1318" i="3"/>
  <c r="X1310" i="3"/>
  <c r="U1310" i="3"/>
  <c r="X1302" i="3"/>
  <c r="U1302" i="3"/>
  <c r="X1286" i="3"/>
  <c r="U1286" i="3"/>
  <c r="X1278" i="3"/>
  <c r="U1278" i="3"/>
  <c r="X1270" i="3"/>
  <c r="U1270" i="3"/>
  <c r="X1262" i="3"/>
  <c r="U1262" i="3"/>
  <c r="X1254" i="3"/>
  <c r="U1254" i="3"/>
  <c r="X1246" i="3"/>
  <c r="U1246" i="3"/>
  <c r="X1238" i="3"/>
  <c r="U1238" i="3"/>
  <c r="X1230" i="3"/>
  <c r="U1230" i="3"/>
  <c r="X1222" i="3"/>
  <c r="U1222" i="3"/>
  <c r="X1214" i="3"/>
  <c r="U1214" i="3"/>
  <c r="X1206" i="3"/>
  <c r="U1206" i="3"/>
  <c r="X1198" i="3"/>
  <c r="U1198" i="3"/>
  <c r="X1190" i="3"/>
  <c r="U1190" i="3"/>
  <c r="X1182" i="3"/>
  <c r="U1182" i="3"/>
  <c r="X1174" i="3"/>
  <c r="U1174" i="3"/>
  <c r="X1166" i="3"/>
  <c r="U1166" i="3"/>
  <c r="X1158" i="3"/>
  <c r="U1158" i="3"/>
  <c r="X1150" i="3"/>
  <c r="U1150" i="3"/>
  <c r="X1142" i="3"/>
  <c r="U1142" i="3"/>
  <c r="X1134" i="3"/>
  <c r="U1134" i="3"/>
  <c r="X1126" i="3"/>
  <c r="U1126" i="3"/>
  <c r="X1118" i="3"/>
  <c r="U1118" i="3"/>
  <c r="X1110" i="3"/>
  <c r="U1110" i="3"/>
  <c r="X1102" i="3"/>
  <c r="U1102" i="3"/>
  <c r="X1094" i="3"/>
  <c r="U1094" i="3"/>
  <c r="X1086" i="3"/>
  <c r="U1086" i="3"/>
  <c r="X1078" i="3"/>
  <c r="U1078" i="3"/>
  <c r="X1062" i="3"/>
  <c r="U1062" i="3"/>
  <c r="X1054" i="3"/>
  <c r="U1054" i="3"/>
  <c r="X1046" i="3"/>
  <c r="U1046" i="3"/>
  <c r="X1038" i="3"/>
  <c r="U1038" i="3"/>
  <c r="X1030" i="3"/>
  <c r="U1030" i="3"/>
  <c r="X1022" i="3"/>
  <c r="U1022" i="3"/>
  <c r="X1014" i="3"/>
  <c r="U1014" i="3"/>
  <c r="X1006" i="3"/>
  <c r="U1006" i="3"/>
  <c r="X998" i="3"/>
  <c r="U998" i="3"/>
  <c r="X990" i="3"/>
  <c r="U990" i="3"/>
  <c r="X982" i="3"/>
  <c r="U982" i="3"/>
  <c r="X942" i="3"/>
  <c r="U942" i="3"/>
  <c r="X886" i="3"/>
  <c r="U886" i="3"/>
  <c r="X830" i="3"/>
  <c r="U830" i="3"/>
  <c r="X814" i="3"/>
  <c r="U814" i="3"/>
  <c r="X758" i="3"/>
  <c r="U758" i="3"/>
  <c r="X702" i="3"/>
  <c r="U702" i="3"/>
  <c r="X630" i="3"/>
  <c r="U630" i="3"/>
  <c r="X574" i="3"/>
  <c r="U574" i="3"/>
  <c r="X502" i="3"/>
  <c r="U502" i="3"/>
  <c r="X478" i="3"/>
  <c r="U478" i="3"/>
  <c r="X446" i="3"/>
  <c r="U446" i="3"/>
  <c r="X422" i="3"/>
  <c r="U422" i="3"/>
  <c r="X390" i="3"/>
  <c r="U390" i="3"/>
  <c r="X382" i="3"/>
  <c r="U382" i="3"/>
  <c r="X334" i="3"/>
  <c r="U334" i="3"/>
  <c r="X326" i="3"/>
  <c r="U326" i="3"/>
  <c r="X294" i="3"/>
  <c r="U294" i="3"/>
  <c r="X270" i="3"/>
  <c r="U270" i="3"/>
  <c r="X238" i="3"/>
  <c r="U238" i="3"/>
  <c r="X142" i="3"/>
  <c r="U142" i="3"/>
  <c r="X22" i="3"/>
  <c r="U22" i="3"/>
  <c r="X1227" i="3"/>
  <c r="U1227" i="3"/>
  <c r="X985" i="3"/>
  <c r="U985" i="3"/>
  <c r="X841" i="3"/>
  <c r="U841" i="3"/>
  <c r="X686" i="3"/>
  <c r="U686" i="3"/>
  <c r="U1943" i="3"/>
  <c r="X974" i="3"/>
  <c r="U974" i="3"/>
  <c r="X966" i="3"/>
  <c r="U966" i="3"/>
  <c r="X950" i="3"/>
  <c r="U950" i="3"/>
  <c r="X934" i="3"/>
  <c r="U934" i="3"/>
  <c r="X926" i="3"/>
  <c r="U926" i="3"/>
  <c r="X918" i="3"/>
  <c r="U918" i="3"/>
  <c r="X910" i="3"/>
  <c r="U910" i="3"/>
  <c r="X902" i="3"/>
  <c r="U902" i="3"/>
  <c r="X894" i="3"/>
  <c r="U894" i="3"/>
  <c r="X878" i="3"/>
  <c r="U878" i="3"/>
  <c r="X870" i="3"/>
  <c r="U870" i="3"/>
  <c r="X862" i="3"/>
  <c r="U862" i="3"/>
  <c r="X854" i="3"/>
  <c r="U854" i="3"/>
  <c r="X846" i="3"/>
  <c r="U846" i="3"/>
  <c r="X838" i="3"/>
  <c r="U838" i="3"/>
  <c r="X822" i="3"/>
  <c r="U822" i="3"/>
  <c r="X806" i="3"/>
  <c r="U806" i="3"/>
  <c r="X798" i="3"/>
  <c r="U798" i="3"/>
  <c r="X790" i="3"/>
  <c r="U790" i="3"/>
  <c r="X782" i="3"/>
  <c r="U782" i="3"/>
  <c r="X774" i="3"/>
  <c r="U774" i="3"/>
  <c r="X766" i="3"/>
  <c r="U766" i="3"/>
  <c r="X750" i="3"/>
  <c r="U750" i="3"/>
  <c r="X742" i="3"/>
  <c r="U742" i="3"/>
  <c r="X734" i="3"/>
  <c r="U734" i="3"/>
  <c r="X726" i="3"/>
  <c r="U726" i="3"/>
  <c r="X718" i="3"/>
  <c r="U718" i="3"/>
  <c r="X710" i="3"/>
  <c r="U710" i="3"/>
  <c r="X694" i="3"/>
  <c r="U694" i="3"/>
  <c r="X678" i="3"/>
  <c r="U678" i="3"/>
  <c r="X670" i="3"/>
  <c r="U670" i="3"/>
  <c r="X662" i="3"/>
  <c r="U662" i="3"/>
  <c r="X654" i="3"/>
  <c r="U654" i="3"/>
  <c r="X646" i="3"/>
  <c r="U646" i="3"/>
  <c r="X638" i="3"/>
  <c r="U638" i="3"/>
  <c r="X622" i="3"/>
  <c r="U622" i="3"/>
  <c r="X614" i="3"/>
  <c r="U614" i="3"/>
  <c r="X606" i="3"/>
  <c r="U606" i="3"/>
  <c r="X598" i="3"/>
  <c r="U598" i="3"/>
  <c r="X590" i="3"/>
  <c r="U590" i="3"/>
  <c r="X582" i="3"/>
  <c r="U582" i="3"/>
  <c r="X566" i="3"/>
  <c r="U566" i="3"/>
  <c r="X558" i="3"/>
  <c r="U558" i="3"/>
  <c r="X550" i="3"/>
  <c r="U550" i="3"/>
  <c r="X542" i="3"/>
  <c r="U542" i="3"/>
  <c r="X534" i="3"/>
  <c r="U534" i="3"/>
  <c r="X526" i="3"/>
  <c r="U526" i="3"/>
  <c r="X510" i="3"/>
  <c r="U510" i="3"/>
  <c r="X494" i="3"/>
  <c r="U494" i="3"/>
  <c r="X486" i="3"/>
  <c r="U486" i="3"/>
  <c r="X470" i="3"/>
  <c r="U470" i="3"/>
  <c r="X454" i="3"/>
  <c r="U454" i="3"/>
  <c r="X438" i="3"/>
  <c r="U438" i="3"/>
  <c r="X430" i="3"/>
  <c r="U430" i="3"/>
  <c r="X414" i="3"/>
  <c r="U414" i="3"/>
  <c r="X398" i="3"/>
  <c r="U398" i="3"/>
  <c r="X374" i="3"/>
  <c r="U374" i="3"/>
  <c r="X358" i="3"/>
  <c r="U358" i="3"/>
  <c r="X342" i="3"/>
  <c r="U342" i="3"/>
  <c r="X318" i="3"/>
  <c r="U318" i="3"/>
  <c r="X302" i="3"/>
  <c r="U302" i="3"/>
  <c r="X286" i="3"/>
  <c r="U286" i="3"/>
  <c r="X278" i="3"/>
  <c r="U278" i="3"/>
  <c r="X262" i="3"/>
  <c r="U262" i="3"/>
  <c r="X246" i="3"/>
  <c r="U246" i="3"/>
  <c r="X230" i="3"/>
  <c r="U230" i="3"/>
  <c r="X222" i="3"/>
  <c r="U222" i="3"/>
  <c r="X214" i="3"/>
  <c r="U214" i="3"/>
  <c r="X206" i="3"/>
  <c r="U206" i="3"/>
  <c r="X190" i="3"/>
  <c r="U190" i="3"/>
  <c r="X182" i="3"/>
  <c r="U182" i="3"/>
  <c r="X174" i="3"/>
  <c r="U174" i="3"/>
  <c r="X166" i="3"/>
  <c r="U166" i="3"/>
  <c r="X158" i="3"/>
  <c r="U158" i="3"/>
  <c r="X150" i="3"/>
  <c r="U150" i="3"/>
  <c r="X134" i="3"/>
  <c r="U134" i="3"/>
  <c r="X126" i="3"/>
  <c r="U126" i="3"/>
  <c r="X118" i="3"/>
  <c r="U118" i="3"/>
  <c r="X110" i="3"/>
  <c r="U110" i="3"/>
  <c r="X102" i="3"/>
  <c r="U102" i="3"/>
  <c r="X94" i="3"/>
  <c r="U94" i="3"/>
  <c r="X86" i="3"/>
  <c r="U86" i="3"/>
  <c r="X78" i="3"/>
  <c r="U78" i="3"/>
  <c r="X70" i="3"/>
  <c r="U70" i="3"/>
  <c r="X54" i="3"/>
  <c r="U54" i="3"/>
  <c r="X46" i="3"/>
  <c r="U46" i="3"/>
  <c r="X38" i="3"/>
  <c r="U38" i="3"/>
  <c r="X30" i="3"/>
  <c r="U30" i="3"/>
  <c r="X14" i="3"/>
  <c r="U14" i="3"/>
  <c r="X6" i="3"/>
  <c r="U6" i="3"/>
  <c r="X149" i="3"/>
  <c r="U149" i="3"/>
  <c r="X141" i="3"/>
  <c r="U141" i="3"/>
  <c r="X133" i="3"/>
  <c r="U133" i="3"/>
  <c r="X125" i="3"/>
  <c r="U125" i="3"/>
  <c r="X117" i="3"/>
  <c r="U117" i="3"/>
  <c r="X101" i="3"/>
  <c r="U101" i="3"/>
  <c r="X93" i="3"/>
  <c r="U93" i="3"/>
  <c r="X85" i="3"/>
  <c r="U85" i="3"/>
  <c r="X77" i="3"/>
  <c r="U77" i="3"/>
  <c r="X69" i="3"/>
  <c r="U69" i="3"/>
  <c r="X61" i="3"/>
  <c r="U61" i="3"/>
  <c r="X53" i="3"/>
  <c r="U53" i="3"/>
  <c r="X45" i="3"/>
  <c r="U45" i="3"/>
  <c r="X37" i="3"/>
  <c r="U37" i="3"/>
  <c r="X29" i="3"/>
  <c r="U29" i="3"/>
  <c r="X21" i="3"/>
  <c r="U21" i="3"/>
  <c r="X13" i="3"/>
  <c r="U13" i="3"/>
  <c r="X5" i="3"/>
  <c r="U5" i="3"/>
  <c r="U292" i="3"/>
  <c r="X380" i="3"/>
  <c r="U380" i="3"/>
  <c r="X372" i="3"/>
  <c r="U372" i="3"/>
  <c r="X364" i="3"/>
  <c r="U364" i="3"/>
  <c r="X356" i="3"/>
  <c r="U356" i="3"/>
  <c r="X348" i="3"/>
  <c r="U348" i="3"/>
  <c r="X340" i="3"/>
  <c r="U340" i="3"/>
  <c r="X332" i="3"/>
  <c r="U332" i="3"/>
  <c r="X324" i="3"/>
  <c r="U324" i="3"/>
  <c r="X316" i="3"/>
  <c r="U316" i="3"/>
  <c r="X308" i="3"/>
  <c r="U308" i="3"/>
  <c r="X300" i="3"/>
  <c r="U300" i="3"/>
  <c r="X284" i="3"/>
  <c r="U284" i="3"/>
  <c r="X276" i="3"/>
  <c r="U276" i="3"/>
  <c r="X268" i="3"/>
  <c r="U268" i="3"/>
  <c r="X260" i="3"/>
  <c r="U260" i="3"/>
  <c r="X252" i="3"/>
  <c r="U252" i="3"/>
  <c r="X244" i="3"/>
  <c r="U244" i="3"/>
  <c r="X236" i="3"/>
  <c r="U236" i="3"/>
  <c r="X228" i="3"/>
  <c r="U228" i="3"/>
  <c r="X220" i="3"/>
  <c r="U220" i="3"/>
  <c r="X212" i="3"/>
  <c r="U212" i="3"/>
  <c r="X204" i="3"/>
  <c r="U204" i="3"/>
  <c r="X196" i="3"/>
  <c r="U196" i="3"/>
  <c r="X188" i="3"/>
  <c r="U188" i="3"/>
  <c r="X180" i="3"/>
  <c r="U180" i="3"/>
  <c r="X172" i="3"/>
  <c r="U172" i="3"/>
  <c r="X164" i="3"/>
  <c r="U164" i="3"/>
  <c r="X156" i="3"/>
  <c r="U156" i="3"/>
  <c r="X148" i="3"/>
  <c r="U148" i="3"/>
  <c r="X140" i="3"/>
  <c r="U140" i="3"/>
  <c r="X132" i="3"/>
  <c r="U132" i="3"/>
  <c r="X124" i="3"/>
  <c r="U124" i="3"/>
  <c r="X116" i="3"/>
  <c r="U116" i="3"/>
  <c r="X108" i="3"/>
  <c r="U108" i="3"/>
  <c r="X100" i="3"/>
  <c r="U100" i="3"/>
  <c r="X92" i="3"/>
  <c r="U92" i="3"/>
  <c r="X84" i="3"/>
  <c r="U84" i="3"/>
  <c r="X76" i="3"/>
  <c r="U76" i="3"/>
  <c r="X68" i="3"/>
  <c r="U68" i="3"/>
  <c r="X60" i="3"/>
  <c r="U60" i="3"/>
  <c r="X52" i="3"/>
  <c r="U52" i="3"/>
  <c r="X44" i="3"/>
  <c r="U44" i="3"/>
  <c r="X36" i="3"/>
  <c r="U36" i="3"/>
  <c r="X28" i="3"/>
  <c r="U28" i="3"/>
  <c r="X20" i="3"/>
  <c r="U20" i="3"/>
  <c r="X12" i="3"/>
  <c r="U12" i="3"/>
  <c r="X4" i="3"/>
  <c r="U4" i="3"/>
  <c r="U109" i="3"/>
  <c r="X1563" i="3"/>
  <c r="U1563" i="3"/>
  <c r="X1531" i="3"/>
  <c r="U1531" i="3"/>
  <c r="X1499" i="3"/>
  <c r="U1499" i="3"/>
  <c r="X1467" i="3"/>
  <c r="U1467" i="3"/>
  <c r="X1435" i="3"/>
  <c r="U1435" i="3"/>
  <c r="X1403" i="3"/>
  <c r="U1403" i="3"/>
  <c r="X1371" i="3"/>
  <c r="U1371" i="3"/>
  <c r="X1339" i="3"/>
  <c r="U1339" i="3"/>
  <c r="X1307" i="3"/>
  <c r="U1307" i="3"/>
  <c r="X1275" i="3"/>
  <c r="U1275" i="3"/>
  <c r="X1243" i="3"/>
  <c r="U1243" i="3"/>
  <c r="X1235" i="3"/>
  <c r="U1235" i="3"/>
  <c r="X1219" i="3"/>
  <c r="U1219" i="3"/>
  <c r="X1211" i="3"/>
  <c r="U1211" i="3"/>
  <c r="X1179" i="3"/>
  <c r="U1179" i="3"/>
  <c r="X1163" i="3"/>
  <c r="U1163" i="3"/>
  <c r="X1147" i="3"/>
  <c r="U1147" i="3"/>
  <c r="X1131" i="3"/>
  <c r="U1131" i="3"/>
  <c r="X1115" i="3"/>
  <c r="U1115" i="3"/>
  <c r="X1107" i="3"/>
  <c r="U1107" i="3"/>
  <c r="X1091" i="3"/>
  <c r="U1091" i="3"/>
  <c r="X1083" i="3"/>
  <c r="U1083" i="3"/>
  <c r="X1075" i="3"/>
  <c r="U1075" i="3"/>
  <c r="X1067" i="3"/>
  <c r="U1067" i="3"/>
  <c r="X1059" i="3"/>
  <c r="U1059" i="3"/>
  <c r="X1051" i="3"/>
  <c r="U1051" i="3"/>
  <c r="X1035" i="3"/>
  <c r="U1035" i="3"/>
  <c r="X1019" i="3"/>
  <c r="U1019" i="3"/>
  <c r="X1011" i="3"/>
  <c r="U1011" i="3"/>
  <c r="X1003" i="3"/>
  <c r="U1003" i="3"/>
  <c r="X995" i="3"/>
  <c r="U995" i="3"/>
  <c r="X987" i="3"/>
  <c r="U987" i="3"/>
  <c r="X979" i="3"/>
  <c r="U979" i="3"/>
  <c r="X963" i="3"/>
  <c r="U963" i="3"/>
  <c r="X955" i="3"/>
  <c r="U955" i="3"/>
  <c r="X947" i="3"/>
  <c r="U947" i="3"/>
  <c r="X939" i="3"/>
  <c r="U939" i="3"/>
  <c r="X931" i="3"/>
  <c r="U931" i="3"/>
  <c r="X923" i="3"/>
  <c r="U923" i="3"/>
  <c r="X907" i="3"/>
  <c r="U907" i="3"/>
  <c r="X891" i="3"/>
  <c r="U891" i="3"/>
  <c r="X883" i="3"/>
  <c r="U883" i="3"/>
  <c r="X875" i="3"/>
  <c r="U875" i="3"/>
  <c r="X867" i="3"/>
  <c r="U867" i="3"/>
  <c r="X859" i="3"/>
  <c r="U859" i="3"/>
  <c r="X851" i="3"/>
  <c r="U851" i="3"/>
  <c r="X835" i="3"/>
  <c r="U835" i="3"/>
  <c r="X827" i="3"/>
  <c r="U827" i="3"/>
  <c r="X819" i="3"/>
  <c r="U819" i="3"/>
  <c r="X811" i="3"/>
  <c r="U811" i="3"/>
  <c r="X803" i="3"/>
  <c r="U803" i="3"/>
  <c r="X795" i="3"/>
  <c r="U795" i="3"/>
  <c r="X779" i="3"/>
  <c r="U779" i="3"/>
  <c r="X763" i="3"/>
  <c r="U763" i="3"/>
  <c r="X755" i="3"/>
  <c r="U755" i="3"/>
  <c r="X747" i="3"/>
  <c r="U747" i="3"/>
  <c r="X739" i="3"/>
  <c r="U739" i="3"/>
  <c r="X731" i="3"/>
  <c r="U731" i="3"/>
  <c r="X723" i="3"/>
  <c r="U723" i="3"/>
  <c r="X707" i="3"/>
  <c r="U707" i="3"/>
  <c r="X699" i="3"/>
  <c r="U699" i="3"/>
  <c r="X691" i="3"/>
  <c r="U691" i="3"/>
  <c r="X683" i="3"/>
  <c r="U683" i="3"/>
  <c r="X675" i="3"/>
  <c r="U675" i="3"/>
  <c r="X667" i="3"/>
  <c r="U667" i="3"/>
  <c r="X651" i="3"/>
  <c r="U651" i="3"/>
  <c r="X635" i="3"/>
  <c r="U635" i="3"/>
  <c r="X627" i="3"/>
  <c r="U627" i="3"/>
  <c r="X619" i="3"/>
  <c r="U619" i="3"/>
  <c r="X611" i="3"/>
  <c r="U611" i="3"/>
  <c r="X603" i="3"/>
  <c r="U603" i="3"/>
  <c r="X595" i="3"/>
  <c r="U595" i="3"/>
  <c r="X587" i="3"/>
  <c r="U587" i="3"/>
  <c r="X579" i="3"/>
  <c r="U579" i="3"/>
  <c r="X571" i="3"/>
  <c r="U571" i="3"/>
  <c r="X563" i="3"/>
  <c r="U563" i="3"/>
  <c r="X555" i="3"/>
  <c r="U555" i="3"/>
  <c r="X547" i="3"/>
  <c r="U547" i="3"/>
  <c r="X539" i="3"/>
  <c r="U539" i="3"/>
  <c r="X531" i="3"/>
  <c r="U531" i="3"/>
  <c r="X523" i="3"/>
  <c r="U523" i="3"/>
  <c r="X515" i="3"/>
  <c r="U515" i="3"/>
  <c r="X507" i="3"/>
  <c r="U507" i="3"/>
  <c r="X499" i="3"/>
  <c r="U499" i="3"/>
  <c r="X491" i="3"/>
  <c r="U491" i="3"/>
  <c r="X483" i="3"/>
  <c r="U483" i="3"/>
  <c r="X475" i="3"/>
  <c r="U475" i="3"/>
  <c r="X467" i="3"/>
  <c r="U467" i="3"/>
  <c r="X459" i="3"/>
  <c r="U459" i="3"/>
  <c r="X451" i="3"/>
  <c r="U451" i="3"/>
  <c r="X443" i="3"/>
  <c r="U443" i="3"/>
  <c r="X435" i="3"/>
  <c r="U435" i="3"/>
  <c r="X427" i="3"/>
  <c r="U427" i="3"/>
  <c r="X419" i="3"/>
  <c r="U419" i="3"/>
  <c r="X411" i="3"/>
  <c r="U411" i="3"/>
  <c r="X403" i="3"/>
  <c r="U403" i="3"/>
  <c r="X395" i="3"/>
  <c r="U395" i="3"/>
  <c r="X387" i="3"/>
  <c r="U387" i="3"/>
  <c r="X379" i="3"/>
  <c r="U379" i="3"/>
  <c r="X371" i="3"/>
  <c r="U371" i="3"/>
  <c r="X363" i="3"/>
  <c r="U363" i="3"/>
  <c r="X355" i="3"/>
  <c r="U355" i="3"/>
  <c r="X347" i="3"/>
  <c r="U347" i="3"/>
  <c r="X339" i="3"/>
  <c r="U339" i="3"/>
  <c r="X331" i="3"/>
  <c r="U331" i="3"/>
  <c r="X323" i="3"/>
  <c r="U323" i="3"/>
  <c r="X315" i="3"/>
  <c r="U315" i="3"/>
  <c r="X307" i="3"/>
  <c r="U307" i="3"/>
  <c r="X299" i="3"/>
  <c r="U299" i="3"/>
  <c r="X291" i="3"/>
  <c r="U291" i="3"/>
  <c r="X283" i="3"/>
  <c r="U283" i="3"/>
  <c r="X275" i="3"/>
  <c r="U275" i="3"/>
  <c r="X267" i="3"/>
  <c r="U267" i="3"/>
  <c r="X259" i="3"/>
  <c r="U259" i="3"/>
  <c r="X251" i="3"/>
  <c r="U251" i="3"/>
  <c r="X243" i="3"/>
  <c r="U243" i="3"/>
  <c r="X235" i="3"/>
  <c r="U235" i="3"/>
  <c r="X227" i="3"/>
  <c r="U227" i="3"/>
  <c r="X219" i="3"/>
  <c r="U219" i="3"/>
  <c r="X211" i="3"/>
  <c r="U211" i="3"/>
  <c r="X203" i="3"/>
  <c r="U203" i="3"/>
  <c r="X195" i="3"/>
  <c r="U195" i="3"/>
  <c r="X187" i="3"/>
  <c r="U187" i="3"/>
  <c r="X179" i="3"/>
  <c r="U179" i="3"/>
  <c r="X171" i="3"/>
  <c r="U171" i="3"/>
  <c r="X163" i="3"/>
  <c r="U163" i="3"/>
  <c r="X155" i="3"/>
  <c r="U155" i="3"/>
  <c r="X147" i="3"/>
  <c r="U147" i="3"/>
  <c r="X139" i="3"/>
  <c r="U139" i="3"/>
  <c r="X131" i="3"/>
  <c r="U131" i="3"/>
  <c r="X123" i="3"/>
  <c r="U123" i="3"/>
  <c r="X115" i="3"/>
  <c r="U115" i="3"/>
  <c r="X107" i="3"/>
  <c r="U107" i="3"/>
  <c r="X99" i="3"/>
  <c r="U99" i="3"/>
  <c r="X91" i="3"/>
  <c r="U91" i="3"/>
  <c r="X83" i="3"/>
  <c r="U83" i="3"/>
  <c r="X75" i="3"/>
  <c r="U75" i="3"/>
  <c r="X67" i="3"/>
  <c r="U67" i="3"/>
  <c r="X59" i="3"/>
  <c r="U59" i="3"/>
  <c r="X51" i="3"/>
  <c r="U51" i="3"/>
  <c r="X43" i="3"/>
  <c r="U43" i="3"/>
  <c r="X35" i="3"/>
  <c r="U35" i="3"/>
  <c r="X27" i="3"/>
  <c r="U27" i="3"/>
  <c r="X19" i="3"/>
  <c r="U19" i="3"/>
  <c r="X11" i="3"/>
  <c r="U11" i="3"/>
  <c r="X3" i="3"/>
  <c r="U3" i="3"/>
  <c r="X1289" i="3"/>
  <c r="U1289" i="3"/>
  <c r="X1273" i="3"/>
  <c r="U1273" i="3"/>
  <c r="X1265" i="3"/>
  <c r="U1265" i="3"/>
  <c r="X1249" i="3"/>
  <c r="U1249" i="3"/>
  <c r="X1233" i="3"/>
  <c r="U1233" i="3"/>
  <c r="X1217" i="3"/>
  <c r="U1217" i="3"/>
  <c r="X1201" i="3"/>
  <c r="U1201" i="3"/>
  <c r="X1193" i="3"/>
  <c r="U1193" i="3"/>
  <c r="X1177" i="3"/>
  <c r="U1177" i="3"/>
  <c r="X1169" i="3"/>
  <c r="U1169" i="3"/>
  <c r="X1161" i="3"/>
  <c r="U1161" i="3"/>
  <c r="X1145" i="3"/>
  <c r="U1145" i="3"/>
  <c r="X1137" i="3"/>
  <c r="U1137" i="3"/>
  <c r="X1121" i="3"/>
  <c r="U1121" i="3"/>
  <c r="X1105" i="3"/>
  <c r="U1105" i="3"/>
  <c r="X1089" i="3"/>
  <c r="U1089" i="3"/>
  <c r="X1073" i="3"/>
  <c r="U1073" i="3"/>
  <c r="X1065" i="3"/>
  <c r="U1065" i="3"/>
  <c r="X1049" i="3"/>
  <c r="U1049" i="3"/>
  <c r="X1041" i="3"/>
  <c r="U1041" i="3"/>
  <c r="X1033" i="3"/>
  <c r="U1033" i="3"/>
  <c r="X1017" i="3"/>
  <c r="U1017" i="3"/>
  <c r="X1009" i="3"/>
  <c r="U1009" i="3"/>
  <c r="X993" i="3"/>
  <c r="U993" i="3"/>
  <c r="X977" i="3"/>
  <c r="U977" i="3"/>
  <c r="X961" i="3"/>
  <c r="U961" i="3"/>
  <c r="X945" i="3"/>
  <c r="U945" i="3"/>
  <c r="X937" i="3"/>
  <c r="U937" i="3"/>
  <c r="X921" i="3"/>
  <c r="U921" i="3"/>
  <c r="X913" i="3"/>
  <c r="U913" i="3"/>
  <c r="X905" i="3"/>
  <c r="U905" i="3"/>
  <c r="X889" i="3"/>
  <c r="U889" i="3"/>
  <c r="X881" i="3"/>
  <c r="U881" i="3"/>
  <c r="X865" i="3"/>
  <c r="U865" i="3"/>
  <c r="X849" i="3"/>
  <c r="U849" i="3"/>
  <c r="X833" i="3"/>
  <c r="U833" i="3"/>
  <c r="X817" i="3"/>
  <c r="U817" i="3"/>
  <c r="X809" i="3"/>
  <c r="U809" i="3"/>
  <c r="X793" i="3"/>
  <c r="U793" i="3"/>
  <c r="X785" i="3"/>
  <c r="U785" i="3"/>
  <c r="X777" i="3"/>
  <c r="U777" i="3"/>
  <c r="X761" i="3"/>
  <c r="U761" i="3"/>
  <c r="X753" i="3"/>
  <c r="U753" i="3"/>
  <c r="X737" i="3"/>
  <c r="U737" i="3"/>
  <c r="X721" i="3"/>
  <c r="U721" i="3"/>
  <c r="X705" i="3"/>
  <c r="U705" i="3"/>
  <c r="X689" i="3"/>
  <c r="U689" i="3"/>
  <c r="X681" i="3"/>
  <c r="U681" i="3"/>
  <c r="X665" i="3"/>
  <c r="U665" i="3"/>
  <c r="X657" i="3"/>
  <c r="U657" i="3"/>
  <c r="X649" i="3"/>
  <c r="U649" i="3"/>
  <c r="X633" i="3"/>
  <c r="U633" i="3"/>
  <c r="X625" i="3"/>
  <c r="U625" i="3"/>
  <c r="X617" i="3"/>
  <c r="U617" i="3"/>
  <c r="X609" i="3"/>
  <c r="U609" i="3"/>
  <c r="X601" i="3"/>
  <c r="U601" i="3"/>
  <c r="X585" i="3"/>
  <c r="U585" i="3"/>
  <c r="X577" i="3"/>
  <c r="U577" i="3"/>
  <c r="X569" i="3"/>
  <c r="U569" i="3"/>
  <c r="X561" i="3"/>
  <c r="U561" i="3"/>
  <c r="X553" i="3"/>
  <c r="U553" i="3"/>
  <c r="X545" i="3"/>
  <c r="U545" i="3"/>
  <c r="X529" i="3"/>
  <c r="U529" i="3"/>
  <c r="X521" i="3"/>
  <c r="U521" i="3"/>
  <c r="X513" i="3"/>
  <c r="U513" i="3"/>
  <c r="X505" i="3"/>
  <c r="U505" i="3"/>
  <c r="X497" i="3"/>
  <c r="U497" i="3"/>
  <c r="X489" i="3"/>
  <c r="U489" i="3"/>
  <c r="X481" i="3"/>
  <c r="U481" i="3"/>
  <c r="X473" i="3"/>
  <c r="U473" i="3"/>
  <c r="X465" i="3"/>
  <c r="U465" i="3"/>
  <c r="X457" i="3"/>
  <c r="U457" i="3"/>
  <c r="X449" i="3"/>
  <c r="U449" i="3"/>
  <c r="X441" i="3"/>
  <c r="U441" i="3"/>
  <c r="X433" i="3"/>
  <c r="U433" i="3"/>
  <c r="X425" i="3"/>
  <c r="U425" i="3"/>
  <c r="X417" i="3"/>
  <c r="U417" i="3"/>
  <c r="X409" i="3"/>
  <c r="U409" i="3"/>
  <c r="X401" i="3"/>
  <c r="U401" i="3"/>
  <c r="X393" i="3"/>
  <c r="U393" i="3"/>
  <c r="X385" i="3"/>
  <c r="U385" i="3"/>
  <c r="X377" i="3"/>
  <c r="U377" i="3"/>
  <c r="X369" i="3"/>
  <c r="U369" i="3"/>
  <c r="X361" i="3"/>
  <c r="U361" i="3"/>
  <c r="X353" i="3"/>
  <c r="U353" i="3"/>
  <c r="X345" i="3"/>
  <c r="U345" i="3"/>
  <c r="X337" i="3"/>
  <c r="U337" i="3"/>
  <c r="X329" i="3"/>
  <c r="U329" i="3"/>
  <c r="X321" i="3"/>
  <c r="U321" i="3"/>
  <c r="X313" i="3"/>
  <c r="U313" i="3"/>
  <c r="X305" i="3"/>
  <c r="U305" i="3"/>
  <c r="X297" i="3"/>
  <c r="U297" i="3"/>
  <c r="X289" i="3"/>
  <c r="U289" i="3"/>
  <c r="X281" i="3"/>
  <c r="U281" i="3"/>
  <c r="X265" i="3"/>
  <c r="U265" i="3"/>
  <c r="X257" i="3"/>
  <c r="U257" i="3"/>
  <c r="X249" i="3"/>
  <c r="U249" i="3"/>
  <c r="X241" i="3"/>
  <c r="U241" i="3"/>
  <c r="X233" i="3"/>
  <c r="U233" i="3"/>
  <c r="X225" i="3"/>
  <c r="U225" i="3"/>
  <c r="X209" i="3"/>
  <c r="U209" i="3"/>
  <c r="X201" i="3"/>
  <c r="U201" i="3"/>
  <c r="X193" i="3"/>
  <c r="U193" i="3"/>
  <c r="X185" i="3"/>
  <c r="U185" i="3"/>
  <c r="X169" i="3"/>
  <c r="U169" i="3"/>
  <c r="X161" i="3"/>
  <c r="U161" i="3"/>
  <c r="X153" i="3"/>
  <c r="U153" i="3"/>
  <c r="X145" i="3"/>
  <c r="U145" i="3"/>
  <c r="X137" i="3"/>
  <c r="U137" i="3"/>
  <c r="X129" i="3"/>
  <c r="U129" i="3"/>
  <c r="X113" i="3"/>
  <c r="U113" i="3"/>
  <c r="X105" i="3"/>
  <c r="U105" i="3"/>
  <c r="X97" i="3"/>
  <c r="U97" i="3"/>
  <c r="X89" i="3"/>
  <c r="U89" i="3"/>
  <c r="X73" i="3"/>
  <c r="U73" i="3"/>
  <c r="X65" i="3"/>
  <c r="U65" i="3"/>
  <c r="X57" i="3"/>
  <c r="U57" i="3"/>
  <c r="X49" i="3"/>
  <c r="U49" i="3"/>
  <c r="X41" i="3"/>
  <c r="U41" i="3"/>
  <c r="X33" i="3"/>
  <c r="U33" i="3"/>
  <c r="X25" i="3"/>
  <c r="U25" i="3"/>
  <c r="X17" i="3"/>
  <c r="U17" i="3"/>
  <c r="X9" i="3"/>
  <c r="U9" i="3"/>
  <c r="W1843" i="3" l="1"/>
  <c r="V1843" i="3"/>
  <c r="W1995" i="3"/>
  <c r="V1995" i="3"/>
  <c r="W2451" i="3"/>
  <c r="V2451" i="3"/>
  <c r="W2811" i="3"/>
  <c r="V2811" i="3"/>
  <c r="W1481" i="3"/>
  <c r="V1481" i="3"/>
  <c r="W2748" i="3"/>
  <c r="V2748" i="3"/>
  <c r="W2828" i="3"/>
  <c r="V2828" i="3"/>
  <c r="W1653" i="3"/>
  <c r="V1653" i="3"/>
  <c r="W2221" i="3"/>
  <c r="V2221" i="3"/>
  <c r="W1537" i="3"/>
  <c r="V1537" i="3"/>
  <c r="V2681" i="3"/>
  <c r="W2681" i="3"/>
  <c r="W885" i="3"/>
  <c r="V885" i="3"/>
  <c r="W1069" i="3"/>
  <c r="V1069" i="3"/>
  <c r="W1613" i="3"/>
  <c r="V1613" i="3"/>
  <c r="W1406" i="3"/>
  <c r="V1406" i="3"/>
  <c r="W1694" i="3"/>
  <c r="V1694" i="3"/>
  <c r="W2030" i="3"/>
  <c r="V2030" i="3"/>
  <c r="W2222" i="3"/>
  <c r="V2222" i="3"/>
  <c r="W2526" i="3"/>
  <c r="V2526" i="3"/>
  <c r="W2678" i="3"/>
  <c r="V2678" i="3"/>
  <c r="W504" i="3"/>
  <c r="V504" i="3"/>
  <c r="W1184" i="3"/>
  <c r="V1184" i="3"/>
  <c r="W1408" i="3"/>
  <c r="V1408" i="3"/>
  <c r="W1688" i="3"/>
  <c r="V1688" i="3"/>
  <c r="W1864" i="3"/>
  <c r="V1864" i="3"/>
  <c r="W2144" i="3"/>
  <c r="V2144" i="3"/>
  <c r="W2336" i="3"/>
  <c r="V2336" i="3"/>
  <c r="W2664" i="3"/>
  <c r="V2664" i="3"/>
  <c r="W1993" i="3"/>
  <c r="V1993" i="3"/>
  <c r="W103" i="3"/>
  <c r="V103" i="3"/>
  <c r="W727" i="3"/>
  <c r="V727" i="3"/>
  <c r="W1311" i="3"/>
  <c r="V1311" i="3"/>
  <c r="W1783" i="3"/>
  <c r="V1783" i="3"/>
  <c r="W2239" i="3"/>
  <c r="V2239" i="3"/>
  <c r="W2447" i="3"/>
  <c r="V2447" i="3"/>
  <c r="W169" i="3"/>
  <c r="V169" i="3"/>
  <c r="W289" i="3"/>
  <c r="V289" i="3"/>
  <c r="W353" i="3"/>
  <c r="V353" i="3"/>
  <c r="W417" i="3"/>
  <c r="V417" i="3"/>
  <c r="W553" i="3"/>
  <c r="V553" i="3"/>
  <c r="W665" i="3"/>
  <c r="V665" i="3"/>
  <c r="W777" i="3"/>
  <c r="V777" i="3"/>
  <c r="W881" i="3"/>
  <c r="V881" i="3"/>
  <c r="W1073" i="3"/>
  <c r="V1073" i="3"/>
  <c r="W1233" i="3"/>
  <c r="V1233" i="3"/>
  <c r="W59" i="3"/>
  <c r="V59" i="3"/>
  <c r="W187" i="3"/>
  <c r="V187" i="3"/>
  <c r="W283" i="3"/>
  <c r="V283" i="3"/>
  <c r="W347" i="3"/>
  <c r="V347" i="3"/>
  <c r="W475" i="3"/>
  <c r="V475" i="3"/>
  <c r="V571" i="3"/>
  <c r="W571" i="3"/>
  <c r="W635" i="3"/>
  <c r="V635" i="3"/>
  <c r="W755" i="3"/>
  <c r="V755" i="3"/>
  <c r="W923" i="3"/>
  <c r="V923" i="3"/>
  <c r="W995" i="3"/>
  <c r="V995" i="3"/>
  <c r="W1115" i="3"/>
  <c r="V1115" i="3"/>
  <c r="W1243" i="3"/>
  <c r="V1243" i="3"/>
  <c r="W13" i="3"/>
  <c r="V13" i="3"/>
  <c r="W117" i="3"/>
  <c r="V117" i="3"/>
  <c r="W78" i="3"/>
  <c r="V78" i="3"/>
  <c r="W182" i="3"/>
  <c r="V182" i="3"/>
  <c r="W342" i="3"/>
  <c r="V342" i="3"/>
  <c r="W526" i="3"/>
  <c r="V526" i="3"/>
  <c r="W638" i="3"/>
  <c r="V638" i="3"/>
  <c r="W790" i="3"/>
  <c r="V790" i="3"/>
  <c r="V870" i="3"/>
  <c r="W870" i="3"/>
  <c r="W144" i="3"/>
  <c r="V144" i="3"/>
  <c r="V624" i="3"/>
  <c r="W624" i="3"/>
  <c r="W1584" i="3"/>
  <c r="V1584" i="3"/>
  <c r="W1969" i="3"/>
  <c r="V1969" i="3"/>
  <c r="W873" i="3"/>
  <c r="V873" i="3"/>
  <c r="W8" i="3"/>
  <c r="V8" i="3"/>
  <c r="W40" i="3"/>
  <c r="V40" i="3"/>
  <c r="W80" i="3"/>
  <c r="V80" i="3"/>
  <c r="W120" i="3"/>
  <c r="V120" i="3"/>
  <c r="W152" i="3"/>
  <c r="V152" i="3"/>
  <c r="W192" i="3"/>
  <c r="V192" i="3"/>
  <c r="W224" i="3"/>
  <c r="V224" i="3"/>
  <c r="W256" i="3"/>
  <c r="V256" i="3"/>
  <c r="W288" i="3"/>
  <c r="V288" i="3"/>
  <c r="V320" i="3"/>
  <c r="W320" i="3"/>
  <c r="W352" i="3"/>
  <c r="V352" i="3"/>
  <c r="W384" i="3"/>
  <c r="V384" i="3"/>
  <c r="W424" i="3"/>
  <c r="V424" i="3"/>
  <c r="W456" i="3"/>
  <c r="V456" i="3"/>
  <c r="W488" i="3"/>
  <c r="V488" i="3"/>
  <c r="W528" i="3"/>
  <c r="V528" i="3"/>
  <c r="W568" i="3"/>
  <c r="V568" i="3"/>
  <c r="W600" i="3"/>
  <c r="V600" i="3"/>
  <c r="W632" i="3"/>
  <c r="V632" i="3"/>
  <c r="W664" i="3"/>
  <c r="V664" i="3"/>
  <c r="W696" i="3"/>
  <c r="V696" i="3"/>
  <c r="V736" i="3"/>
  <c r="W736" i="3"/>
  <c r="W768" i="3"/>
  <c r="V768" i="3"/>
  <c r="W808" i="3"/>
  <c r="V808" i="3"/>
  <c r="W840" i="3"/>
  <c r="V840" i="3"/>
  <c r="W872" i="3"/>
  <c r="V872" i="3"/>
  <c r="W904" i="3"/>
  <c r="V904" i="3"/>
  <c r="W936" i="3"/>
  <c r="V936" i="3"/>
  <c r="V968" i="3"/>
  <c r="W968" i="3"/>
  <c r="W1000" i="3"/>
  <c r="V1000" i="3"/>
  <c r="W1032" i="3"/>
  <c r="V1032" i="3"/>
  <c r="W1064" i="3"/>
  <c r="V1064" i="3"/>
  <c r="W1096" i="3"/>
  <c r="V1096" i="3"/>
  <c r="W1136" i="3"/>
  <c r="V1136" i="3"/>
  <c r="W1168" i="3"/>
  <c r="V1168" i="3"/>
  <c r="W1216" i="3"/>
  <c r="V1216" i="3"/>
  <c r="W1248" i="3"/>
  <c r="V1248" i="3"/>
  <c r="W1288" i="3"/>
  <c r="V1288" i="3"/>
  <c r="V1328" i="3"/>
  <c r="W1328" i="3"/>
  <c r="W1376" i="3"/>
  <c r="V1376" i="3"/>
  <c r="W1416" i="3"/>
  <c r="V1416" i="3"/>
  <c r="W1448" i="3"/>
  <c r="V1448" i="3"/>
  <c r="W1488" i="3"/>
  <c r="V1488" i="3"/>
  <c r="W1520" i="3"/>
  <c r="V1520" i="3"/>
  <c r="W1552" i="3"/>
  <c r="V1552" i="3"/>
  <c r="W1592" i="3"/>
  <c r="V1592" i="3"/>
  <c r="W1624" i="3"/>
  <c r="V1624" i="3"/>
  <c r="W1664" i="3"/>
  <c r="V1664" i="3"/>
  <c r="W1712" i="3"/>
  <c r="V1712" i="3"/>
  <c r="V1752" i="3"/>
  <c r="W1752" i="3"/>
  <c r="W1800" i="3"/>
  <c r="V1800" i="3"/>
  <c r="W1840" i="3"/>
  <c r="V1840" i="3"/>
  <c r="W1888" i="3"/>
  <c r="V1888" i="3"/>
  <c r="W1928" i="3"/>
  <c r="V1928" i="3"/>
  <c r="W1960" i="3"/>
  <c r="V1960" i="3"/>
  <c r="W2000" i="3"/>
  <c r="V2000" i="3"/>
  <c r="W2032" i="3"/>
  <c r="V2032" i="3"/>
  <c r="W2064" i="3"/>
  <c r="V2064" i="3"/>
  <c r="W2104" i="3"/>
  <c r="V2104" i="3"/>
  <c r="W2136" i="3"/>
  <c r="V2136" i="3"/>
  <c r="W2176" i="3"/>
  <c r="V2176" i="3"/>
  <c r="W2224" i="3"/>
  <c r="V2224" i="3"/>
  <c r="V2264" i="3"/>
  <c r="W2264" i="3"/>
  <c r="V2312" i="3"/>
  <c r="W2312" i="3"/>
  <c r="V2352" i="3"/>
  <c r="W2352" i="3"/>
  <c r="W2400" i="3"/>
  <c r="V2400" i="3"/>
  <c r="W2440" i="3"/>
  <c r="V2440" i="3"/>
  <c r="V2472" i="3"/>
  <c r="W2472" i="3"/>
  <c r="W2512" i="3"/>
  <c r="V2512" i="3"/>
  <c r="V2544" i="3"/>
  <c r="W2544" i="3"/>
  <c r="W2576" i="3"/>
  <c r="V2576" i="3"/>
  <c r="W2608" i="3"/>
  <c r="V2608" i="3"/>
  <c r="W2640" i="3"/>
  <c r="V2640" i="3"/>
  <c r="V2680" i="3"/>
  <c r="W2680" i="3"/>
  <c r="W2720" i="3"/>
  <c r="V2720" i="3"/>
  <c r="W2768" i="3"/>
  <c r="V2768" i="3"/>
  <c r="V2808" i="3"/>
  <c r="W2808" i="3"/>
  <c r="W2848" i="3"/>
  <c r="V2848" i="3"/>
  <c r="W2880" i="3"/>
  <c r="V2880" i="3"/>
  <c r="W1491" i="3"/>
  <c r="V1491" i="3"/>
  <c r="W1651" i="3"/>
  <c r="V1651" i="3"/>
  <c r="W1771" i="3"/>
  <c r="V1771" i="3"/>
  <c r="W1923" i="3"/>
  <c r="V1923" i="3"/>
  <c r="W2067" i="3"/>
  <c r="V2067" i="3"/>
  <c r="W2187" i="3"/>
  <c r="V2187" i="3"/>
  <c r="W2331" i="3"/>
  <c r="V2331" i="3"/>
  <c r="W2499" i="3"/>
  <c r="V2499" i="3"/>
  <c r="W2635" i="3"/>
  <c r="V2635" i="3"/>
  <c r="W2747" i="3"/>
  <c r="V2747" i="3"/>
  <c r="W452" i="3"/>
  <c r="V452" i="3"/>
  <c r="W596" i="3"/>
  <c r="V596" i="3"/>
  <c r="V740" i="3"/>
  <c r="W740" i="3"/>
  <c r="V868" i="3"/>
  <c r="W868" i="3"/>
  <c r="W980" i="3"/>
  <c r="V980" i="3"/>
  <c r="W1100" i="3"/>
  <c r="V1100" i="3"/>
  <c r="W1236" i="3"/>
  <c r="V1236" i="3"/>
  <c r="W1372" i="3"/>
  <c r="V1372" i="3"/>
  <c r="W1492" i="3"/>
  <c r="V1492" i="3"/>
  <c r="W1588" i="3"/>
  <c r="V1588" i="3"/>
  <c r="W1676" i="3"/>
  <c r="V1676" i="3"/>
  <c r="W1772" i="3"/>
  <c r="V1772" i="3"/>
  <c r="W1852" i="3"/>
  <c r="V1852" i="3"/>
  <c r="W1916" i="3"/>
  <c r="V1916" i="3"/>
  <c r="W2004" i="3"/>
  <c r="V2004" i="3"/>
  <c r="W2108" i="3"/>
  <c r="V2108" i="3"/>
  <c r="W2212" i="3"/>
  <c r="V2212" i="3"/>
  <c r="W2300" i="3"/>
  <c r="V2300" i="3"/>
  <c r="W2364" i="3"/>
  <c r="V2364" i="3"/>
  <c r="V2428" i="3"/>
  <c r="W2428" i="3"/>
  <c r="V2500" i="3"/>
  <c r="W2500" i="3"/>
  <c r="W2588" i="3"/>
  <c r="V2588" i="3"/>
  <c r="W2844" i="3"/>
  <c r="V2844" i="3"/>
  <c r="W1824" i="3"/>
  <c r="V1824" i="3"/>
  <c r="V2649" i="3"/>
  <c r="W2649" i="3"/>
  <c r="W229" i="3"/>
  <c r="V229" i="3"/>
  <c r="W357" i="3"/>
  <c r="V357" i="3"/>
  <c r="W541" i="3"/>
  <c r="V541" i="3"/>
  <c r="W693" i="3"/>
  <c r="V693" i="3"/>
  <c r="V845" i="3"/>
  <c r="W845" i="3"/>
  <c r="V1149" i="3"/>
  <c r="W1149" i="3"/>
  <c r="W1317" i="3"/>
  <c r="V1317" i="3"/>
  <c r="W1461" i="3"/>
  <c r="V1461" i="3"/>
  <c r="W1629" i="3"/>
  <c r="V1629" i="3"/>
  <c r="W1813" i="3"/>
  <c r="V1813" i="3"/>
  <c r="W1997" i="3"/>
  <c r="V1997" i="3"/>
  <c r="W2197" i="3"/>
  <c r="V2197" i="3"/>
  <c r="W2365" i="3"/>
  <c r="V2365" i="3"/>
  <c r="V2533" i="3"/>
  <c r="W2533" i="3"/>
  <c r="W2701" i="3"/>
  <c r="V2701" i="3"/>
  <c r="W2869" i="3"/>
  <c r="V2869" i="3"/>
  <c r="W1483" i="3"/>
  <c r="V1483" i="3"/>
  <c r="W217" i="3"/>
  <c r="V217" i="3"/>
  <c r="W641" i="3"/>
  <c r="V641" i="3"/>
  <c r="W729" i="3"/>
  <c r="V729" i="3"/>
  <c r="W897" i="3"/>
  <c r="V897" i="3"/>
  <c r="W1025" i="3"/>
  <c r="V1025" i="3"/>
  <c r="W1129" i="3"/>
  <c r="V1129" i="3"/>
  <c r="W1241" i="3"/>
  <c r="V1241" i="3"/>
  <c r="W1305" i="3"/>
  <c r="V1305" i="3"/>
  <c r="W1337" i="3"/>
  <c r="V1337" i="3"/>
  <c r="W1369" i="3"/>
  <c r="V1369" i="3"/>
  <c r="W1409" i="3"/>
  <c r="V1409" i="3"/>
  <c r="W1449" i="3"/>
  <c r="V1449" i="3"/>
  <c r="W1489" i="3"/>
  <c r="V1489" i="3"/>
  <c r="W1529" i="3"/>
  <c r="V1529" i="3"/>
  <c r="W1569" i="3"/>
  <c r="V1569" i="3"/>
  <c r="W1609" i="3"/>
  <c r="V1609" i="3"/>
  <c r="W1641" i="3"/>
  <c r="V1641" i="3"/>
  <c r="W1673" i="3"/>
  <c r="V1673" i="3"/>
  <c r="W1705" i="3"/>
  <c r="V1705" i="3"/>
  <c r="W1737" i="3"/>
  <c r="V1737" i="3"/>
  <c r="W1769" i="3"/>
  <c r="V1769" i="3"/>
  <c r="W1801" i="3"/>
  <c r="V1801" i="3"/>
  <c r="W1833" i="3"/>
  <c r="V1833" i="3"/>
  <c r="W1865" i="3"/>
  <c r="V1865" i="3"/>
  <c r="W1905" i="3"/>
  <c r="V1905" i="3"/>
  <c r="W1937" i="3"/>
  <c r="V1937" i="3"/>
  <c r="W1977" i="3"/>
  <c r="V1977" i="3"/>
  <c r="W2025" i="3"/>
  <c r="V2025" i="3"/>
  <c r="W2065" i="3"/>
  <c r="V2065" i="3"/>
  <c r="W2097" i="3"/>
  <c r="V2097" i="3"/>
  <c r="W2137" i="3"/>
  <c r="V2137" i="3"/>
  <c r="W2169" i="3"/>
  <c r="V2169" i="3"/>
  <c r="W2201" i="3"/>
  <c r="V2201" i="3"/>
  <c r="W2233" i="3"/>
  <c r="V2233" i="3"/>
  <c r="W2265" i="3"/>
  <c r="V2265" i="3"/>
  <c r="W2297" i="3"/>
  <c r="V2297" i="3"/>
  <c r="W2329" i="3"/>
  <c r="V2329" i="3"/>
  <c r="W2361" i="3"/>
  <c r="V2361" i="3"/>
  <c r="W2393" i="3"/>
  <c r="V2393" i="3"/>
  <c r="W2433" i="3"/>
  <c r="V2433" i="3"/>
  <c r="W2513" i="3"/>
  <c r="V2513" i="3"/>
  <c r="W2553" i="3"/>
  <c r="V2553" i="3"/>
  <c r="V2593" i="3"/>
  <c r="W2593" i="3"/>
  <c r="W2641" i="3"/>
  <c r="V2641" i="3"/>
  <c r="V2697" i="3"/>
  <c r="W2697" i="3"/>
  <c r="W2753" i="3"/>
  <c r="V2753" i="3"/>
  <c r="W2801" i="3"/>
  <c r="V2801" i="3"/>
  <c r="W2833" i="3"/>
  <c r="V2833" i="3"/>
  <c r="V2873" i="3"/>
  <c r="W2873" i="3"/>
  <c r="W787" i="3"/>
  <c r="V787" i="3"/>
  <c r="W1355" i="3"/>
  <c r="V1355" i="3"/>
  <c r="W1571" i="3"/>
  <c r="V1571" i="3"/>
  <c r="W1715" i="3"/>
  <c r="V1715" i="3"/>
  <c r="W1819" i="3"/>
  <c r="V1819" i="3"/>
  <c r="W2011" i="3"/>
  <c r="V2011" i="3"/>
  <c r="W2195" i="3"/>
  <c r="V2195" i="3"/>
  <c r="W2339" i="3"/>
  <c r="V2339" i="3"/>
  <c r="W2531" i="3"/>
  <c r="V2531" i="3"/>
  <c r="W2651" i="3"/>
  <c r="V2651" i="3"/>
  <c r="W2787" i="3"/>
  <c r="V2787" i="3"/>
  <c r="W476" i="3"/>
  <c r="V476" i="3"/>
  <c r="W644" i="3"/>
  <c r="V644" i="3"/>
  <c r="V764" i="3"/>
  <c r="W764" i="3"/>
  <c r="V892" i="3"/>
  <c r="W892" i="3"/>
  <c r="W1044" i="3"/>
  <c r="V1044" i="3"/>
  <c r="W1180" i="3"/>
  <c r="V1180" i="3"/>
  <c r="W1316" i="3"/>
  <c r="V1316" i="3"/>
  <c r="W1452" i="3"/>
  <c r="V1452" i="3"/>
  <c r="W1548" i="3"/>
  <c r="V1548" i="3"/>
  <c r="W2076" i="3"/>
  <c r="V2076" i="3"/>
  <c r="W2252" i="3"/>
  <c r="V2252" i="3"/>
  <c r="W2324" i="3"/>
  <c r="V2324" i="3"/>
  <c r="W2388" i="3"/>
  <c r="V2388" i="3"/>
  <c r="W2684" i="3"/>
  <c r="V2684" i="3"/>
  <c r="W801" i="3"/>
  <c r="V801" i="3"/>
  <c r="W429" i="3"/>
  <c r="V429" i="3"/>
  <c r="W597" i="3"/>
  <c r="V597" i="3"/>
  <c r="W781" i="3"/>
  <c r="V781" i="3"/>
  <c r="W933" i="3"/>
  <c r="V933" i="3"/>
  <c r="V1101" i="3"/>
  <c r="W1101" i="3"/>
  <c r="W1293" i="3"/>
  <c r="V1293" i="3"/>
  <c r="W1469" i="3"/>
  <c r="V1469" i="3"/>
  <c r="W1685" i="3"/>
  <c r="V1685" i="3"/>
  <c r="W1869" i="3"/>
  <c r="V1869" i="3"/>
  <c r="V2045" i="3"/>
  <c r="W2045" i="3"/>
  <c r="V2301" i="3"/>
  <c r="W2301" i="3"/>
  <c r="W2477" i="3"/>
  <c r="V2477" i="3"/>
  <c r="W2653" i="3"/>
  <c r="V2653" i="3"/>
  <c r="W2805" i="3"/>
  <c r="V2805" i="3"/>
  <c r="W915" i="3"/>
  <c r="V915" i="3"/>
  <c r="W2105" i="3"/>
  <c r="V2105" i="3"/>
  <c r="W10" i="3"/>
  <c r="V10" i="3"/>
  <c r="W42" i="3"/>
  <c r="V42" i="3"/>
  <c r="W74" i="3"/>
  <c r="V74" i="3"/>
  <c r="V106" i="3"/>
  <c r="W106" i="3"/>
  <c r="W138" i="3"/>
  <c r="V138" i="3"/>
  <c r="W178" i="3"/>
  <c r="V178" i="3"/>
  <c r="W218" i="3"/>
  <c r="V218" i="3"/>
  <c r="W250" i="3"/>
  <c r="V250" i="3"/>
  <c r="W282" i="3"/>
  <c r="V282" i="3"/>
  <c r="W322" i="3"/>
  <c r="V322" i="3"/>
  <c r="W354" i="3"/>
  <c r="V354" i="3"/>
  <c r="W386" i="3"/>
  <c r="V386" i="3"/>
  <c r="W418" i="3"/>
  <c r="V418" i="3"/>
  <c r="W450" i="3"/>
  <c r="V450" i="3"/>
  <c r="W482" i="3"/>
  <c r="V482" i="3"/>
  <c r="V514" i="3"/>
  <c r="W514" i="3"/>
  <c r="W546" i="3"/>
  <c r="V546" i="3"/>
  <c r="W578" i="3"/>
  <c r="V578" i="3"/>
  <c r="W618" i="3"/>
  <c r="V618" i="3"/>
  <c r="W650" i="3"/>
  <c r="V650" i="3"/>
  <c r="V682" i="3"/>
  <c r="W682" i="3"/>
  <c r="V714" i="3"/>
  <c r="W714" i="3"/>
  <c r="W746" i="3"/>
  <c r="V746" i="3"/>
  <c r="W778" i="3"/>
  <c r="V778" i="3"/>
  <c r="W810" i="3"/>
  <c r="V810" i="3"/>
  <c r="W842" i="3"/>
  <c r="V842" i="3"/>
  <c r="W874" i="3"/>
  <c r="V874" i="3"/>
  <c r="W906" i="3"/>
  <c r="V906" i="3"/>
  <c r="W938" i="3"/>
  <c r="V938" i="3"/>
  <c r="W970" i="3"/>
  <c r="V970" i="3"/>
  <c r="W1002" i="3"/>
  <c r="V1002" i="3"/>
  <c r="W1034" i="3"/>
  <c r="V1034" i="3"/>
  <c r="W1066" i="3"/>
  <c r="V1066" i="3"/>
  <c r="W1098" i="3"/>
  <c r="V1098" i="3"/>
  <c r="W1130" i="3"/>
  <c r="V1130" i="3"/>
  <c r="W1162" i="3"/>
  <c r="V1162" i="3"/>
  <c r="W1194" i="3"/>
  <c r="V1194" i="3"/>
  <c r="W1226" i="3"/>
  <c r="V1226" i="3"/>
  <c r="W1258" i="3"/>
  <c r="V1258" i="3"/>
  <c r="W1290" i="3"/>
  <c r="V1290" i="3"/>
  <c r="W1322" i="3"/>
  <c r="V1322" i="3"/>
  <c r="W1354" i="3"/>
  <c r="V1354" i="3"/>
  <c r="W1386" i="3"/>
  <c r="V1386" i="3"/>
  <c r="W1418" i="3"/>
  <c r="V1418" i="3"/>
  <c r="W1450" i="3"/>
  <c r="V1450" i="3"/>
  <c r="W1482" i="3"/>
  <c r="V1482" i="3"/>
  <c r="W1514" i="3"/>
  <c r="V1514" i="3"/>
  <c r="W1546" i="3"/>
  <c r="V1546" i="3"/>
  <c r="W1578" i="3"/>
  <c r="V1578" i="3"/>
  <c r="W1610" i="3"/>
  <c r="V1610" i="3"/>
  <c r="W1642" i="3"/>
  <c r="V1642" i="3"/>
  <c r="W1674" i="3"/>
  <c r="V1674" i="3"/>
  <c r="W1706" i="3"/>
  <c r="V1706" i="3"/>
  <c r="W1738" i="3"/>
  <c r="V1738" i="3"/>
  <c r="W1770" i="3"/>
  <c r="V1770" i="3"/>
  <c r="W1802" i="3"/>
  <c r="V1802" i="3"/>
  <c r="W1834" i="3"/>
  <c r="V1834" i="3"/>
  <c r="W1866" i="3"/>
  <c r="V1866" i="3"/>
  <c r="W1898" i="3"/>
  <c r="V1898" i="3"/>
  <c r="W1930" i="3"/>
  <c r="V1930" i="3"/>
  <c r="W1962" i="3"/>
  <c r="V1962" i="3"/>
  <c r="W1994" i="3"/>
  <c r="V1994" i="3"/>
  <c r="W2026" i="3"/>
  <c r="V2026" i="3"/>
  <c r="W2058" i="3"/>
  <c r="V2058" i="3"/>
  <c r="W2090" i="3"/>
  <c r="V2090" i="3"/>
  <c r="W2122" i="3"/>
  <c r="V2122" i="3"/>
  <c r="V2154" i="3"/>
  <c r="W2154" i="3"/>
  <c r="W2186" i="3"/>
  <c r="V2186" i="3"/>
  <c r="W2218" i="3"/>
  <c r="V2218" i="3"/>
  <c r="W2250" i="3"/>
  <c r="V2250" i="3"/>
  <c r="W2282" i="3"/>
  <c r="V2282" i="3"/>
  <c r="W2314" i="3"/>
  <c r="V2314" i="3"/>
  <c r="W2346" i="3"/>
  <c r="V2346" i="3"/>
  <c r="V2378" i="3"/>
  <c r="W2378" i="3"/>
  <c r="V2410" i="3"/>
  <c r="W2410" i="3"/>
  <c r="W2442" i="3"/>
  <c r="V2442" i="3"/>
  <c r="V2474" i="3"/>
  <c r="W2474" i="3"/>
  <c r="W2506" i="3"/>
  <c r="V2506" i="3"/>
  <c r="W2538" i="3"/>
  <c r="V2538" i="3"/>
  <c r="V2570" i="3"/>
  <c r="W2570" i="3"/>
  <c r="W2602" i="3"/>
  <c r="V2602" i="3"/>
  <c r="W2634" i="3"/>
  <c r="V2634" i="3"/>
  <c r="W2666" i="3"/>
  <c r="V2666" i="3"/>
  <c r="W2698" i="3"/>
  <c r="V2698" i="3"/>
  <c r="W2730" i="3"/>
  <c r="V2730" i="3"/>
  <c r="W2762" i="3"/>
  <c r="V2762" i="3"/>
  <c r="W2794" i="3"/>
  <c r="V2794" i="3"/>
  <c r="W2826" i="3"/>
  <c r="V2826" i="3"/>
  <c r="W2858" i="3"/>
  <c r="V2858" i="3"/>
  <c r="W462" i="3"/>
  <c r="V462" i="3"/>
  <c r="W1441" i="3"/>
  <c r="V1441" i="3"/>
  <c r="W1897" i="3"/>
  <c r="V1897" i="3"/>
  <c r="V2712" i="3"/>
  <c r="W2712" i="3"/>
  <c r="W540" i="3"/>
  <c r="V540" i="3"/>
  <c r="W1523" i="3"/>
  <c r="V1523" i="3"/>
  <c r="W2432" i="3"/>
  <c r="V2432" i="3"/>
  <c r="W213" i="3"/>
  <c r="V213" i="3"/>
  <c r="W349" i="3"/>
  <c r="V349" i="3"/>
  <c r="W509" i="3"/>
  <c r="V509" i="3"/>
  <c r="W677" i="3"/>
  <c r="V677" i="3"/>
  <c r="W861" i="3"/>
  <c r="V861" i="3"/>
  <c r="W1077" i="3"/>
  <c r="V1077" i="3"/>
  <c r="W1245" i="3"/>
  <c r="V1245" i="3"/>
  <c r="W1413" i="3"/>
  <c r="V1413" i="3"/>
  <c r="W1565" i="3"/>
  <c r="V1565" i="3"/>
  <c r="W1741" i="3"/>
  <c r="V1741" i="3"/>
  <c r="W1893" i="3"/>
  <c r="V1893" i="3"/>
  <c r="W2053" i="3"/>
  <c r="V2053" i="3"/>
  <c r="W2189" i="3"/>
  <c r="V2189" i="3"/>
  <c r="W2389" i="3"/>
  <c r="V2389" i="3"/>
  <c r="W2557" i="3"/>
  <c r="V2557" i="3"/>
  <c r="W2725" i="3"/>
  <c r="V2725" i="3"/>
  <c r="W769" i="3"/>
  <c r="V769" i="3"/>
  <c r="W1579" i="3"/>
  <c r="V1579" i="3"/>
  <c r="W62" i="3"/>
  <c r="V62" i="3"/>
  <c r="W610" i="3"/>
  <c r="V610" i="3"/>
  <c r="W1859" i="3"/>
  <c r="V1859" i="3"/>
  <c r="W2035" i="3"/>
  <c r="V2035" i="3"/>
  <c r="W2315" i="3"/>
  <c r="V2315" i="3"/>
  <c r="W2467" i="3"/>
  <c r="V2467" i="3"/>
  <c r="W2859" i="3"/>
  <c r="V2859" i="3"/>
  <c r="W2617" i="3"/>
  <c r="V2617" i="3"/>
  <c r="W2764" i="3"/>
  <c r="V2764" i="3"/>
  <c r="W2860" i="3"/>
  <c r="V2860" i="3"/>
  <c r="W1709" i="3"/>
  <c r="V1709" i="3"/>
  <c r="V2277" i="3"/>
  <c r="W2277" i="3"/>
  <c r="W2009" i="3"/>
  <c r="V2009" i="3"/>
  <c r="V2745" i="3"/>
  <c r="W2745" i="3"/>
  <c r="V917" i="3"/>
  <c r="W917" i="3"/>
  <c r="V1125" i="3"/>
  <c r="W1125" i="3"/>
  <c r="W1669" i="3"/>
  <c r="V1669" i="3"/>
  <c r="W1462" i="3"/>
  <c r="V1462" i="3"/>
  <c r="W1710" i="3"/>
  <c r="V1710" i="3"/>
  <c r="W2070" i="3"/>
  <c r="V2070" i="3"/>
  <c r="W2262" i="3"/>
  <c r="V2262" i="3"/>
  <c r="W2542" i="3"/>
  <c r="V2542" i="3"/>
  <c r="V104" i="3"/>
  <c r="W104" i="3"/>
  <c r="W560" i="3"/>
  <c r="V560" i="3"/>
  <c r="W1272" i="3"/>
  <c r="V1272" i="3"/>
  <c r="W1464" i="3"/>
  <c r="V1464" i="3"/>
  <c r="W1728" i="3"/>
  <c r="V1728" i="3"/>
  <c r="V1880" i="3"/>
  <c r="W1880" i="3"/>
  <c r="W2184" i="3"/>
  <c r="V2184" i="3"/>
  <c r="V2376" i="3"/>
  <c r="W2376" i="3"/>
  <c r="W2728" i="3"/>
  <c r="V2728" i="3"/>
  <c r="W2465" i="3"/>
  <c r="V2465" i="3"/>
  <c r="W559" i="3"/>
  <c r="V559" i="3"/>
  <c r="W759" i="3"/>
  <c r="V759" i="3"/>
  <c r="W1327" i="3"/>
  <c r="V1327" i="3"/>
  <c r="W1839" i="3"/>
  <c r="V1839" i="3"/>
  <c r="W2295" i="3"/>
  <c r="V2295" i="3"/>
  <c r="W2599" i="3"/>
  <c r="V2599" i="3"/>
  <c r="W209" i="3"/>
  <c r="V209" i="3"/>
  <c r="W585" i="3"/>
  <c r="V585" i="3"/>
  <c r="W1177" i="3"/>
  <c r="V1177" i="3"/>
  <c r="W251" i="3"/>
  <c r="V251" i="3"/>
  <c r="V539" i="3"/>
  <c r="W539" i="3"/>
  <c r="W835" i="3"/>
  <c r="V835" i="3"/>
  <c r="W1371" i="3"/>
  <c r="V1371" i="3"/>
  <c r="W38" i="3"/>
  <c r="V38" i="3"/>
  <c r="W470" i="3"/>
  <c r="V470" i="3"/>
  <c r="W750" i="3"/>
  <c r="V750" i="3"/>
  <c r="W950" i="3"/>
  <c r="V950" i="3"/>
  <c r="W2814" i="3"/>
  <c r="V2814" i="3"/>
  <c r="W32" i="3"/>
  <c r="V32" i="3"/>
  <c r="W184" i="3"/>
  <c r="V184" i="3"/>
  <c r="W312" i="3"/>
  <c r="V312" i="3"/>
  <c r="V416" i="3"/>
  <c r="W416" i="3"/>
  <c r="W520" i="3"/>
  <c r="V520" i="3"/>
  <c r="W688" i="3"/>
  <c r="V688" i="3"/>
  <c r="W832" i="3"/>
  <c r="V832" i="3"/>
  <c r="W928" i="3"/>
  <c r="V928" i="3"/>
  <c r="W1024" i="3"/>
  <c r="V1024" i="3"/>
  <c r="W1088" i="3"/>
  <c r="V1088" i="3"/>
  <c r="W1200" i="3"/>
  <c r="V1200" i="3"/>
  <c r="W1320" i="3"/>
  <c r="V1320" i="3"/>
  <c r="W1440" i="3"/>
  <c r="V1440" i="3"/>
  <c r="W1544" i="3"/>
  <c r="V1544" i="3"/>
  <c r="W1744" i="3"/>
  <c r="V1744" i="3"/>
  <c r="W1872" i="3"/>
  <c r="V1872" i="3"/>
  <c r="W1992" i="3"/>
  <c r="V1992" i="3"/>
  <c r="W2096" i="3"/>
  <c r="V2096" i="3"/>
  <c r="W2168" i="3"/>
  <c r="V2168" i="3"/>
  <c r="V2304" i="3"/>
  <c r="W2304" i="3"/>
  <c r="W2384" i="3"/>
  <c r="V2384" i="3"/>
  <c r="W2504" i="3"/>
  <c r="V2504" i="3"/>
  <c r="W2600" i="3"/>
  <c r="V2600" i="3"/>
  <c r="W2704" i="3"/>
  <c r="V2704" i="3"/>
  <c r="V2840" i="3"/>
  <c r="W2840" i="3"/>
  <c r="W1611" i="3"/>
  <c r="V1611" i="3"/>
  <c r="W2043" i="3"/>
  <c r="V2043" i="3"/>
  <c r="W2435" i="3"/>
  <c r="V2435" i="3"/>
  <c r="W420" i="3"/>
  <c r="V420" i="3"/>
  <c r="V948" i="3"/>
  <c r="W948" i="3"/>
  <c r="W1340" i="3"/>
  <c r="V1340" i="3"/>
  <c r="V1652" i="3"/>
  <c r="W1652" i="3"/>
  <c r="W1900" i="3"/>
  <c r="V1900" i="3"/>
  <c r="W2188" i="3"/>
  <c r="V2188" i="3"/>
  <c r="W2476" i="3"/>
  <c r="V2476" i="3"/>
  <c r="W2507" i="3"/>
  <c r="V2507" i="3"/>
  <c r="W1109" i="3"/>
  <c r="V1109" i="3"/>
  <c r="W1597" i="3"/>
  <c r="V1597" i="3"/>
  <c r="W2149" i="3"/>
  <c r="V2149" i="3"/>
  <c r="W2661" i="3"/>
  <c r="V2661" i="3"/>
  <c r="W177" i="3"/>
  <c r="V177" i="3"/>
  <c r="W857" i="3"/>
  <c r="V857" i="3"/>
  <c r="W1225" i="3"/>
  <c r="V1225" i="3"/>
  <c r="W1361" i="3"/>
  <c r="V1361" i="3"/>
  <c r="W1521" i="3"/>
  <c r="V1521" i="3"/>
  <c r="W1633" i="3"/>
  <c r="V1633" i="3"/>
  <c r="W1729" i="3"/>
  <c r="V1729" i="3"/>
  <c r="W1825" i="3"/>
  <c r="V1825" i="3"/>
  <c r="W2057" i="3"/>
  <c r="V2057" i="3"/>
  <c r="W2161" i="3"/>
  <c r="V2161" i="3"/>
  <c r="W2353" i="3"/>
  <c r="V2353" i="3"/>
  <c r="W2425" i="3"/>
  <c r="V2425" i="3"/>
  <c r="W2545" i="3"/>
  <c r="V2545" i="3"/>
  <c r="V2689" i="3"/>
  <c r="W2689" i="3"/>
  <c r="V2825" i="3"/>
  <c r="W2825" i="3"/>
  <c r="W1315" i="3"/>
  <c r="V1315" i="3"/>
  <c r="W1787" i="3"/>
  <c r="V1787" i="3"/>
  <c r="W2307" i="3"/>
  <c r="V2307" i="3"/>
  <c r="W2755" i="3"/>
  <c r="V2755" i="3"/>
  <c r="W732" i="3"/>
  <c r="V732" i="3"/>
  <c r="W1148" i="3"/>
  <c r="V1148" i="3"/>
  <c r="W1524" i="3"/>
  <c r="V1524" i="3"/>
  <c r="W2308" i="3"/>
  <c r="V2308" i="3"/>
  <c r="W2804" i="3"/>
  <c r="V2804" i="3"/>
  <c r="V741" i="3"/>
  <c r="W741" i="3"/>
  <c r="W1213" i="3"/>
  <c r="V1213" i="3"/>
  <c r="W1829" i="3"/>
  <c r="V1829" i="3"/>
  <c r="W2437" i="3"/>
  <c r="V2437" i="3"/>
  <c r="W406" i="3"/>
  <c r="V406" i="3"/>
  <c r="W34" i="3"/>
  <c r="V34" i="3"/>
  <c r="W130" i="3"/>
  <c r="V130" i="3"/>
  <c r="W242" i="3"/>
  <c r="V242" i="3"/>
  <c r="V346" i="3"/>
  <c r="W346" i="3"/>
  <c r="V442" i="3"/>
  <c r="W442" i="3"/>
  <c r="V538" i="3"/>
  <c r="W538" i="3"/>
  <c r="V642" i="3"/>
  <c r="W642" i="3"/>
  <c r="W738" i="3"/>
  <c r="V738" i="3"/>
  <c r="W834" i="3"/>
  <c r="V834" i="3"/>
  <c r="W930" i="3"/>
  <c r="V930" i="3"/>
  <c r="W962" i="3"/>
  <c r="V962" i="3"/>
  <c r="W1058" i="3"/>
  <c r="V1058" i="3"/>
  <c r="W1154" i="3"/>
  <c r="V1154" i="3"/>
  <c r="W1250" i="3"/>
  <c r="V1250" i="3"/>
  <c r="W1346" i="3"/>
  <c r="V1346" i="3"/>
  <c r="W1442" i="3"/>
  <c r="V1442" i="3"/>
  <c r="W1538" i="3"/>
  <c r="V1538" i="3"/>
  <c r="W1634" i="3"/>
  <c r="V1634" i="3"/>
  <c r="W1730" i="3"/>
  <c r="V1730" i="3"/>
  <c r="W1826" i="3"/>
  <c r="V1826" i="3"/>
  <c r="W1954" i="3"/>
  <c r="V1954" i="3"/>
  <c r="W2050" i="3"/>
  <c r="V2050" i="3"/>
  <c r="W2146" i="3"/>
  <c r="V2146" i="3"/>
  <c r="W2242" i="3"/>
  <c r="V2242" i="3"/>
  <c r="W2338" i="3"/>
  <c r="V2338" i="3"/>
  <c r="W2434" i="3"/>
  <c r="V2434" i="3"/>
  <c r="W2530" i="3"/>
  <c r="V2530" i="3"/>
  <c r="W2626" i="3"/>
  <c r="V2626" i="3"/>
  <c r="W2658" i="3"/>
  <c r="V2658" i="3"/>
  <c r="W2754" i="3"/>
  <c r="V2754" i="3"/>
  <c r="W2850" i="3"/>
  <c r="V2850" i="3"/>
  <c r="W1823" i="3"/>
  <c r="V1823" i="3"/>
  <c r="W1208" i="3"/>
  <c r="V1208" i="3"/>
  <c r="W469" i="3"/>
  <c r="V469" i="3"/>
  <c r="W989" i="3"/>
  <c r="V989" i="3"/>
  <c r="W1533" i="3"/>
  <c r="V1533" i="3"/>
  <c r="W2157" i="3"/>
  <c r="V2157" i="3"/>
  <c r="W306" i="3"/>
  <c r="V306" i="3"/>
  <c r="W44" i="3"/>
  <c r="V44" i="3"/>
  <c r="W172" i="3"/>
  <c r="V172" i="3"/>
  <c r="V268" i="3"/>
  <c r="W268" i="3"/>
  <c r="W372" i="3"/>
  <c r="V372" i="3"/>
  <c r="W142" i="3"/>
  <c r="V142" i="3"/>
  <c r="W574" i="3"/>
  <c r="V574" i="3"/>
  <c r="W1014" i="3"/>
  <c r="V1014" i="3"/>
  <c r="W1118" i="3"/>
  <c r="V1118" i="3"/>
  <c r="W1214" i="3"/>
  <c r="V1214" i="3"/>
  <c r="W1318" i="3"/>
  <c r="V1318" i="3"/>
  <c r="W1422" i="3"/>
  <c r="V1422" i="3"/>
  <c r="W1542" i="3"/>
  <c r="V1542" i="3"/>
  <c r="W1670" i="3"/>
  <c r="V1670" i="3"/>
  <c r="W1790" i="3"/>
  <c r="V1790" i="3"/>
  <c r="W1894" i="3"/>
  <c r="V1894" i="3"/>
  <c r="V2006" i="3"/>
  <c r="W2006" i="3"/>
  <c r="V2182" i="3"/>
  <c r="W2182" i="3"/>
  <c r="W2302" i="3"/>
  <c r="V2302" i="3"/>
  <c r="W2406" i="3"/>
  <c r="V2406" i="3"/>
  <c r="W2518" i="3"/>
  <c r="V2518" i="3"/>
  <c r="W2654" i="3"/>
  <c r="V2654" i="3"/>
  <c r="W2758" i="3"/>
  <c r="V2758" i="3"/>
  <c r="W2862" i="3"/>
  <c r="V2862" i="3"/>
  <c r="W1595" i="3"/>
  <c r="V1595" i="3"/>
  <c r="W1987" i="3"/>
  <c r="V1987" i="3"/>
  <c r="W2443" i="3"/>
  <c r="V2443" i="3"/>
  <c r="W2835" i="3"/>
  <c r="V2835" i="3"/>
  <c r="W716" i="3"/>
  <c r="V716" i="3"/>
  <c r="W1116" i="3"/>
  <c r="V1116" i="3"/>
  <c r="W1484" i="3"/>
  <c r="V1484" i="3"/>
  <c r="W1764" i="3"/>
  <c r="V1764" i="3"/>
  <c r="W1996" i="3"/>
  <c r="V1996" i="3"/>
  <c r="W2444" i="3"/>
  <c r="V2444" i="3"/>
  <c r="W2724" i="3"/>
  <c r="V2724" i="3"/>
  <c r="W613" i="3"/>
  <c r="V613" i="3"/>
  <c r="W1133" i="3"/>
  <c r="V1133" i="3"/>
  <c r="W1661" i="3"/>
  <c r="V1661" i="3"/>
  <c r="W2173" i="3"/>
  <c r="V2173" i="3"/>
  <c r="W843" i="3"/>
  <c r="V843" i="3"/>
  <c r="W79" i="3"/>
  <c r="V79" i="3"/>
  <c r="W215" i="3"/>
  <c r="V215" i="3"/>
  <c r="W375" i="3"/>
  <c r="V375" i="3"/>
  <c r="W479" i="3"/>
  <c r="V479" i="3"/>
  <c r="W583" i="3"/>
  <c r="V583" i="3"/>
  <c r="W703" i="3"/>
  <c r="V703" i="3"/>
  <c r="W815" i="3"/>
  <c r="V815" i="3"/>
  <c r="W911" i="3"/>
  <c r="V911" i="3"/>
  <c r="W1007" i="3"/>
  <c r="V1007" i="3"/>
  <c r="W1103" i="3"/>
  <c r="V1103" i="3"/>
  <c r="W1207" i="3"/>
  <c r="V1207" i="3"/>
  <c r="W1319" i="3"/>
  <c r="V1319" i="3"/>
  <c r="W1439" i="3"/>
  <c r="V1439" i="3"/>
  <c r="W1535" i="3"/>
  <c r="V1535" i="3"/>
  <c r="W1631" i="3"/>
  <c r="V1631" i="3"/>
  <c r="W1695" i="3"/>
  <c r="V1695" i="3"/>
  <c r="V1855" i="3"/>
  <c r="W1855" i="3"/>
  <c r="W1975" i="3"/>
  <c r="V1975" i="3"/>
  <c r="W2039" i="3"/>
  <c r="V2039" i="3"/>
  <c r="W2135" i="3"/>
  <c r="V2135" i="3"/>
  <c r="W2231" i="3"/>
  <c r="V2231" i="3"/>
  <c r="W2359" i="3"/>
  <c r="V2359" i="3"/>
  <c r="W2471" i="3"/>
  <c r="V2471" i="3"/>
  <c r="W2567" i="3"/>
  <c r="V2567" i="3"/>
  <c r="W2687" i="3"/>
  <c r="V2687" i="3"/>
  <c r="W2799" i="3"/>
  <c r="V2799" i="3"/>
  <c r="V715" i="3"/>
  <c r="W715" i="3"/>
  <c r="W1883" i="3"/>
  <c r="V1883" i="3"/>
  <c r="W2427" i="3"/>
  <c r="V2427" i="3"/>
  <c r="W1097" i="3"/>
  <c r="V1097" i="3"/>
  <c r="W508" i="3"/>
  <c r="V508" i="3"/>
  <c r="W908" i="3"/>
  <c r="V908" i="3"/>
  <c r="V1276" i="3"/>
  <c r="W1276" i="3"/>
  <c r="W1780" i="3"/>
  <c r="V1780" i="3"/>
  <c r="W2492" i="3"/>
  <c r="V2492" i="3"/>
  <c r="W2820" i="3"/>
  <c r="V2820" i="3"/>
  <c r="V2846" i="3"/>
  <c r="W2846" i="3"/>
  <c r="V653" i="3"/>
  <c r="W653" i="3"/>
  <c r="W1085" i="3"/>
  <c r="V1085" i="3"/>
  <c r="W1581" i="3"/>
  <c r="V1581" i="3"/>
  <c r="W2141" i="3"/>
  <c r="V2141" i="3"/>
  <c r="W2773" i="3"/>
  <c r="V2773" i="3"/>
  <c r="W2257" i="3"/>
  <c r="V2257" i="3"/>
  <c r="W105" i="3"/>
  <c r="V105" i="3"/>
  <c r="W257" i="3"/>
  <c r="V257" i="3"/>
  <c r="W457" i="3"/>
  <c r="V457" i="3"/>
  <c r="W633" i="3"/>
  <c r="V633" i="3"/>
  <c r="W889" i="3"/>
  <c r="V889" i="3"/>
  <c r="W1145" i="3"/>
  <c r="V1145" i="3"/>
  <c r="V67" i="3"/>
  <c r="W67" i="3"/>
  <c r="W227" i="3"/>
  <c r="V227" i="3"/>
  <c r="W387" i="3"/>
  <c r="V387" i="3"/>
  <c r="W579" i="3"/>
  <c r="V579" i="3"/>
  <c r="W731" i="3"/>
  <c r="V731" i="3"/>
  <c r="W883" i="3"/>
  <c r="V883" i="3"/>
  <c r="W1211" i="3"/>
  <c r="V1211" i="3"/>
  <c r="W46" i="3"/>
  <c r="V46" i="3"/>
  <c r="W230" i="3"/>
  <c r="V230" i="3"/>
  <c r="W486" i="3"/>
  <c r="V486" i="3"/>
  <c r="W726" i="3"/>
  <c r="V726" i="3"/>
  <c r="W918" i="3"/>
  <c r="V918" i="3"/>
  <c r="V1021" i="3"/>
  <c r="W1021" i="3"/>
  <c r="W2473" i="3"/>
  <c r="V2473" i="3"/>
  <c r="W57" i="3"/>
  <c r="V57" i="3"/>
  <c r="V513" i="3"/>
  <c r="W513" i="3"/>
  <c r="W1033" i="3"/>
  <c r="V1033" i="3"/>
  <c r="W155" i="3"/>
  <c r="V155" i="3"/>
  <c r="W443" i="3"/>
  <c r="V443" i="3"/>
  <c r="W875" i="3"/>
  <c r="V875" i="3"/>
  <c r="W1499" i="3"/>
  <c r="V1499" i="3"/>
  <c r="W150" i="3"/>
  <c r="V150" i="3"/>
  <c r="W598" i="3"/>
  <c r="V598" i="3"/>
  <c r="W910" i="3"/>
  <c r="V910" i="3"/>
  <c r="W1251" i="3"/>
  <c r="V1251" i="3"/>
  <c r="W112" i="3"/>
  <c r="V112" i="3"/>
  <c r="W280" i="3"/>
  <c r="V280" i="3"/>
  <c r="W376" i="3"/>
  <c r="V376" i="3"/>
  <c r="W480" i="3"/>
  <c r="V480" i="3"/>
  <c r="W592" i="3"/>
  <c r="V592" i="3"/>
  <c r="W760" i="3"/>
  <c r="V760" i="3"/>
  <c r="V864" i="3"/>
  <c r="W864" i="3"/>
  <c r="W960" i="3"/>
  <c r="V960" i="3"/>
  <c r="W1056" i="3"/>
  <c r="V1056" i="3"/>
  <c r="W1160" i="3"/>
  <c r="V1160" i="3"/>
  <c r="W1280" i="3"/>
  <c r="V1280" i="3"/>
  <c r="W1400" i="3"/>
  <c r="V1400" i="3"/>
  <c r="W1512" i="3"/>
  <c r="V1512" i="3"/>
  <c r="W1704" i="3"/>
  <c r="V1704" i="3"/>
  <c r="W1832" i="3"/>
  <c r="V1832" i="3"/>
  <c r="W1952" i="3"/>
  <c r="V1952" i="3"/>
  <c r="W2056" i="3"/>
  <c r="V2056" i="3"/>
  <c r="V2424" i="3"/>
  <c r="W2424" i="3"/>
  <c r="W2536" i="3"/>
  <c r="V2536" i="3"/>
  <c r="W2632" i="3"/>
  <c r="V2632" i="3"/>
  <c r="W2752" i="3"/>
  <c r="V2752" i="3"/>
  <c r="W1459" i="3"/>
  <c r="V1459" i="3"/>
  <c r="W1891" i="3"/>
  <c r="V1891" i="3"/>
  <c r="W2291" i="3"/>
  <c r="V2291" i="3"/>
  <c r="W2707" i="3"/>
  <c r="V2707" i="3"/>
  <c r="V708" i="3"/>
  <c r="W708" i="3"/>
  <c r="V1076" i="3"/>
  <c r="W1076" i="3"/>
  <c r="W1556" i="3"/>
  <c r="V1556" i="3"/>
  <c r="W1836" i="3"/>
  <c r="V1836" i="3"/>
  <c r="V2084" i="3"/>
  <c r="W2084" i="3"/>
  <c r="W2348" i="3"/>
  <c r="V2348" i="3"/>
  <c r="W2564" i="3"/>
  <c r="V2564" i="3"/>
  <c r="W1598" i="3"/>
  <c r="V1598" i="3"/>
  <c r="W325" i="3"/>
  <c r="V325" i="3"/>
  <c r="V789" i="3"/>
  <c r="W789" i="3"/>
  <c r="W1429" i="3"/>
  <c r="V1429" i="3"/>
  <c r="W1949" i="3"/>
  <c r="V1949" i="3"/>
  <c r="W2493" i="3"/>
  <c r="V2493" i="3"/>
  <c r="W1331" i="3"/>
  <c r="V1331" i="3"/>
  <c r="W593" i="3"/>
  <c r="V593" i="3"/>
  <c r="W1001" i="3"/>
  <c r="V1001" i="3"/>
  <c r="W1297" i="3"/>
  <c r="V1297" i="3"/>
  <c r="W1433" i="3"/>
  <c r="V1433" i="3"/>
  <c r="W1561" i="3"/>
  <c r="V1561" i="3"/>
  <c r="W1665" i="3"/>
  <c r="V1665" i="3"/>
  <c r="W1793" i="3"/>
  <c r="V1793" i="3"/>
  <c r="W1889" i="3"/>
  <c r="V1889" i="3"/>
  <c r="W2089" i="3"/>
  <c r="V2089" i="3"/>
  <c r="W2193" i="3"/>
  <c r="V2193" i="3"/>
  <c r="W2289" i="3"/>
  <c r="V2289" i="3"/>
  <c r="W2385" i="3"/>
  <c r="V2385" i="3"/>
  <c r="W2497" i="3"/>
  <c r="V2497" i="3"/>
  <c r="V2585" i="3"/>
  <c r="W2585" i="3"/>
  <c r="W2737" i="3"/>
  <c r="V2737" i="3"/>
  <c r="W2865" i="3"/>
  <c r="V2865" i="3"/>
  <c r="W1507" i="3"/>
  <c r="V1507" i="3"/>
  <c r="W1979" i="3"/>
  <c r="V1979" i="3"/>
  <c r="W2475" i="3"/>
  <c r="V2475" i="3"/>
  <c r="W428" i="3"/>
  <c r="V428" i="3"/>
  <c r="W860" i="3"/>
  <c r="V860" i="3"/>
  <c r="W1284" i="3"/>
  <c r="V1284" i="3"/>
  <c r="W1620" i="3"/>
  <c r="V1620" i="3"/>
  <c r="W2372" i="3"/>
  <c r="V2372" i="3"/>
  <c r="W381" i="3"/>
  <c r="V381" i="3"/>
  <c r="W901" i="3"/>
  <c r="V901" i="3"/>
  <c r="W1421" i="3"/>
  <c r="V1421" i="3"/>
  <c r="W1989" i="3"/>
  <c r="V1989" i="3"/>
  <c r="W2605" i="3"/>
  <c r="V2605" i="3"/>
  <c r="W1953" i="3"/>
  <c r="V1953" i="3"/>
  <c r="V66" i="3"/>
  <c r="W66" i="3"/>
  <c r="W170" i="3"/>
  <c r="V170" i="3"/>
  <c r="W274" i="3"/>
  <c r="V274" i="3"/>
  <c r="W378" i="3"/>
  <c r="V378" i="3"/>
  <c r="W474" i="3"/>
  <c r="V474" i="3"/>
  <c r="V570" i="3"/>
  <c r="W570" i="3"/>
  <c r="W674" i="3"/>
  <c r="V674" i="3"/>
  <c r="W770" i="3"/>
  <c r="V770" i="3"/>
  <c r="W866" i="3"/>
  <c r="V866" i="3"/>
  <c r="W1026" i="3"/>
  <c r="V1026" i="3"/>
  <c r="W1122" i="3"/>
  <c r="V1122" i="3"/>
  <c r="W1218" i="3"/>
  <c r="V1218" i="3"/>
  <c r="W1314" i="3"/>
  <c r="V1314" i="3"/>
  <c r="W1410" i="3"/>
  <c r="V1410" i="3"/>
  <c r="W1506" i="3"/>
  <c r="V1506" i="3"/>
  <c r="W1602" i="3"/>
  <c r="V1602" i="3"/>
  <c r="W1698" i="3"/>
  <c r="V1698" i="3"/>
  <c r="W1794" i="3"/>
  <c r="V1794" i="3"/>
  <c r="W1890" i="3"/>
  <c r="V1890" i="3"/>
  <c r="W1986" i="3"/>
  <c r="V1986" i="3"/>
  <c r="W2082" i="3"/>
  <c r="V2082" i="3"/>
  <c r="W2178" i="3"/>
  <c r="V2178" i="3"/>
  <c r="W2274" i="3"/>
  <c r="V2274" i="3"/>
  <c r="W2370" i="3"/>
  <c r="V2370" i="3"/>
  <c r="W2466" i="3"/>
  <c r="V2466" i="3"/>
  <c r="W2562" i="3"/>
  <c r="V2562" i="3"/>
  <c r="W2690" i="3"/>
  <c r="V2690" i="3"/>
  <c r="W1291" i="3"/>
  <c r="V1291" i="3"/>
  <c r="W500" i="3"/>
  <c r="V500" i="3"/>
  <c r="W2206" i="3"/>
  <c r="V2206" i="3"/>
  <c r="W309" i="3"/>
  <c r="V309" i="3"/>
  <c r="W813" i="3"/>
  <c r="V813" i="3"/>
  <c r="W1373" i="3"/>
  <c r="V1373" i="3"/>
  <c r="W1861" i="3"/>
  <c r="V1861" i="3"/>
  <c r="W2349" i="3"/>
  <c r="V2349" i="3"/>
  <c r="W2685" i="3"/>
  <c r="V2685" i="3"/>
  <c r="W2660" i="3"/>
  <c r="V2660" i="3"/>
  <c r="W12" i="3"/>
  <c r="V12" i="3"/>
  <c r="V108" i="3"/>
  <c r="W108" i="3"/>
  <c r="W204" i="3"/>
  <c r="V204" i="3"/>
  <c r="W308" i="3"/>
  <c r="V308" i="3"/>
  <c r="W841" i="3"/>
  <c r="V841" i="3"/>
  <c r="W422" i="3"/>
  <c r="V422" i="3"/>
  <c r="W982" i="3"/>
  <c r="V982" i="3"/>
  <c r="W1086" i="3"/>
  <c r="V1086" i="3"/>
  <c r="W1182" i="3"/>
  <c r="V1182" i="3"/>
  <c r="W1278" i="3"/>
  <c r="V1278" i="3"/>
  <c r="W1382" i="3"/>
  <c r="V1382" i="3"/>
  <c r="W1494" i="3"/>
  <c r="V1494" i="3"/>
  <c r="W1630" i="3"/>
  <c r="V1630" i="3"/>
  <c r="W1758" i="3"/>
  <c r="V1758" i="3"/>
  <c r="W1862" i="3"/>
  <c r="V1862" i="3"/>
  <c r="W1934" i="3"/>
  <c r="V1934" i="3"/>
  <c r="W2054" i="3"/>
  <c r="V2054" i="3"/>
  <c r="W2142" i="3"/>
  <c r="V2142" i="3"/>
  <c r="W2270" i="3"/>
  <c r="V2270" i="3"/>
  <c r="W2374" i="3"/>
  <c r="V2374" i="3"/>
  <c r="W2478" i="3"/>
  <c r="V2478" i="3"/>
  <c r="W2606" i="3"/>
  <c r="V2606" i="3"/>
  <c r="V2726" i="3"/>
  <c r="W2726" i="3"/>
  <c r="V2822" i="3"/>
  <c r="W2822" i="3"/>
  <c r="W1299" i="3"/>
  <c r="V1299" i="3"/>
  <c r="W1835" i="3"/>
  <c r="V1835" i="3"/>
  <c r="W2267" i="3"/>
  <c r="V2267" i="3"/>
  <c r="W2699" i="3"/>
  <c r="V2699" i="3"/>
  <c r="W604" i="3"/>
  <c r="V604" i="3"/>
  <c r="W988" i="3"/>
  <c r="V988" i="3"/>
  <c r="W1356" i="3"/>
  <c r="V1356" i="3"/>
  <c r="W1668" i="3"/>
  <c r="V1668" i="3"/>
  <c r="W1908" i="3"/>
  <c r="V1908" i="3"/>
  <c r="W2204" i="3"/>
  <c r="V2204" i="3"/>
  <c r="V2628" i="3"/>
  <c r="W2628" i="3"/>
  <c r="W445" i="3"/>
  <c r="V445" i="3"/>
  <c r="W805" i="3"/>
  <c r="V805" i="3"/>
  <c r="W1309" i="3"/>
  <c r="V1309" i="3"/>
  <c r="W1805" i="3"/>
  <c r="V1805" i="3"/>
  <c r="W2333" i="3"/>
  <c r="V2333" i="3"/>
  <c r="W2677" i="3"/>
  <c r="V2677" i="3"/>
  <c r="W15" i="3"/>
  <c r="V15" i="3"/>
  <c r="W119" i="3"/>
  <c r="V119" i="3"/>
  <c r="W183" i="3"/>
  <c r="V183" i="3"/>
  <c r="W279" i="3"/>
  <c r="V279" i="3"/>
  <c r="W343" i="3"/>
  <c r="V343" i="3"/>
  <c r="W439" i="3"/>
  <c r="V439" i="3"/>
  <c r="W543" i="3"/>
  <c r="V543" i="3"/>
  <c r="W663" i="3"/>
  <c r="V663" i="3"/>
  <c r="W783" i="3"/>
  <c r="V783" i="3"/>
  <c r="W879" i="3"/>
  <c r="V879" i="3"/>
  <c r="W975" i="3"/>
  <c r="V975" i="3"/>
  <c r="W1071" i="3"/>
  <c r="V1071" i="3"/>
  <c r="W1167" i="3"/>
  <c r="V1167" i="3"/>
  <c r="W1279" i="3"/>
  <c r="V1279" i="3"/>
  <c r="W1399" i="3"/>
  <c r="V1399" i="3"/>
  <c r="W1471" i="3"/>
  <c r="V1471" i="3"/>
  <c r="W1567" i="3"/>
  <c r="V1567" i="3"/>
  <c r="W1663" i="3"/>
  <c r="V1663" i="3"/>
  <c r="W1767" i="3"/>
  <c r="V1767" i="3"/>
  <c r="W1895" i="3"/>
  <c r="V1895" i="3"/>
  <c r="V2007" i="3"/>
  <c r="W2007" i="3"/>
  <c r="W2103" i="3"/>
  <c r="V2103" i="3"/>
  <c r="W2199" i="3"/>
  <c r="V2199" i="3"/>
  <c r="W2311" i="3"/>
  <c r="V2311" i="3"/>
  <c r="W2431" i="3"/>
  <c r="V2431" i="3"/>
  <c r="W2535" i="3"/>
  <c r="V2535" i="3"/>
  <c r="W2655" i="3"/>
  <c r="V2655" i="3"/>
  <c r="W2727" i="3"/>
  <c r="V2727" i="3"/>
  <c r="W2831" i="3"/>
  <c r="V2831" i="3"/>
  <c r="W1323" i="3"/>
  <c r="V1323" i="3"/>
  <c r="W2075" i="3"/>
  <c r="V2075" i="3"/>
  <c r="W2795" i="3"/>
  <c r="V2795" i="3"/>
  <c r="V2841" i="3"/>
  <c r="W2841" i="3"/>
  <c r="W780" i="3"/>
  <c r="V780" i="3"/>
  <c r="W1156" i="3"/>
  <c r="V1156" i="3"/>
  <c r="W1684" i="3"/>
  <c r="V1684" i="3"/>
  <c r="W2092" i="3"/>
  <c r="V2092" i="3"/>
  <c r="W2716" i="3"/>
  <c r="V2716" i="3"/>
  <c r="V2126" i="3"/>
  <c r="W2126" i="3"/>
  <c r="W237" i="3"/>
  <c r="V237" i="3"/>
  <c r="W501" i="3"/>
  <c r="V501" i="3"/>
  <c r="W941" i="3"/>
  <c r="V941" i="3"/>
  <c r="W1445" i="3"/>
  <c r="V1445" i="3"/>
  <c r="V2005" i="3"/>
  <c r="W2005" i="3"/>
  <c r="V2645" i="3"/>
  <c r="W2645" i="3"/>
  <c r="W2256" i="3"/>
  <c r="V2256" i="3"/>
  <c r="W33" i="3"/>
  <c r="V33" i="3"/>
  <c r="W225" i="3"/>
  <c r="V225" i="3"/>
  <c r="W361" i="3"/>
  <c r="V361" i="3"/>
  <c r="W521" i="3"/>
  <c r="V521" i="3"/>
  <c r="W737" i="3"/>
  <c r="V737" i="3"/>
  <c r="W993" i="3"/>
  <c r="V993" i="3"/>
  <c r="W3" i="3"/>
  <c r="V3" i="3"/>
  <c r="W163" i="3"/>
  <c r="V163" i="3"/>
  <c r="W323" i="3"/>
  <c r="V323" i="3"/>
  <c r="V515" i="3"/>
  <c r="W515" i="3"/>
  <c r="W691" i="3"/>
  <c r="V691" i="3"/>
  <c r="W931" i="3"/>
  <c r="V931" i="3"/>
  <c r="W1131" i="3"/>
  <c r="V1131" i="3"/>
  <c r="W53" i="3"/>
  <c r="V53" i="3"/>
  <c r="W86" i="3"/>
  <c r="V86" i="3"/>
  <c r="W190" i="3"/>
  <c r="V190" i="3"/>
  <c r="W430" i="3"/>
  <c r="V430" i="3"/>
  <c r="W678" i="3"/>
  <c r="V678" i="3"/>
  <c r="W878" i="3"/>
  <c r="V878" i="3"/>
  <c r="W148" i="3"/>
  <c r="V148" i="3"/>
  <c r="W212" i="3"/>
  <c r="V212" i="3"/>
  <c r="W276" i="3"/>
  <c r="V276" i="3"/>
  <c r="W316" i="3"/>
  <c r="V316" i="3"/>
  <c r="W380" i="3"/>
  <c r="V380" i="3"/>
  <c r="W985" i="3"/>
  <c r="V985" i="3"/>
  <c r="W334" i="3"/>
  <c r="V334" i="3"/>
  <c r="W630" i="3"/>
  <c r="V630" i="3"/>
  <c r="W990" i="3"/>
  <c r="V990" i="3"/>
  <c r="W1054" i="3"/>
  <c r="V1054" i="3"/>
  <c r="W1126" i="3"/>
  <c r="V1126" i="3"/>
  <c r="W1190" i="3"/>
  <c r="V1190" i="3"/>
  <c r="W1254" i="3"/>
  <c r="V1254" i="3"/>
  <c r="W1326" i="3"/>
  <c r="V1326" i="3"/>
  <c r="W1390" i="3"/>
  <c r="V1390" i="3"/>
  <c r="W1470" i="3"/>
  <c r="V1470" i="3"/>
  <c r="W1550" i="3"/>
  <c r="V1550" i="3"/>
  <c r="W1638" i="3"/>
  <c r="V1638" i="3"/>
  <c r="W1726" i="3"/>
  <c r="V1726" i="3"/>
  <c r="W1798" i="3"/>
  <c r="V1798" i="3"/>
  <c r="W1870" i="3"/>
  <c r="V1870" i="3"/>
  <c r="W1942" i="3"/>
  <c r="V1942" i="3"/>
  <c r="W2022" i="3"/>
  <c r="V2022" i="3"/>
  <c r="W2102" i="3"/>
  <c r="V2102" i="3"/>
  <c r="W2190" i="3"/>
  <c r="V2190" i="3"/>
  <c r="V2278" i="3"/>
  <c r="W2278" i="3"/>
  <c r="V2350" i="3"/>
  <c r="W2350" i="3"/>
  <c r="W2414" i="3"/>
  <c r="V2414" i="3"/>
  <c r="W2494" i="3"/>
  <c r="V2494" i="3"/>
  <c r="V2574" i="3"/>
  <c r="W2574" i="3"/>
  <c r="V2662" i="3"/>
  <c r="W2662" i="3"/>
  <c r="W2734" i="3"/>
  <c r="V2734" i="3"/>
  <c r="W2798" i="3"/>
  <c r="V2798" i="3"/>
  <c r="W2870" i="3"/>
  <c r="V2870" i="3"/>
  <c r="W1379" i="3"/>
  <c r="V1379" i="3"/>
  <c r="W1723" i="3"/>
  <c r="V1723" i="3"/>
  <c r="W2019" i="3"/>
  <c r="V2019" i="3"/>
  <c r="W2283" i="3"/>
  <c r="V2283" i="3"/>
  <c r="W2603" i="3"/>
  <c r="V2603" i="3"/>
  <c r="W2867" i="3"/>
  <c r="V2867" i="3"/>
  <c r="W636" i="3"/>
  <c r="V636" i="3"/>
  <c r="V884" i="3"/>
  <c r="W884" i="3"/>
  <c r="W1140" i="3"/>
  <c r="V1140" i="3"/>
  <c r="W1396" i="3"/>
  <c r="V1396" i="3"/>
  <c r="W1604" i="3"/>
  <c r="V1604" i="3"/>
  <c r="W1788" i="3"/>
  <c r="V1788" i="3"/>
  <c r="W1924" i="3"/>
  <c r="V1924" i="3"/>
  <c r="W2124" i="3"/>
  <c r="V2124" i="3"/>
  <c r="W2468" i="3"/>
  <c r="V2468" i="3"/>
  <c r="W2788" i="3"/>
  <c r="V2788" i="3"/>
  <c r="W669" i="3"/>
  <c r="V669" i="3"/>
  <c r="W1349" i="3"/>
  <c r="V1349" i="3"/>
  <c r="W1701" i="3"/>
  <c r="V1701" i="3"/>
  <c r="W2213" i="3"/>
  <c r="V2213" i="3"/>
  <c r="W2717" i="3"/>
  <c r="V2717" i="3"/>
  <c r="W1387" i="3"/>
  <c r="V1387" i="3"/>
  <c r="W55" i="3"/>
  <c r="V55" i="3"/>
  <c r="W127" i="3"/>
  <c r="V127" i="3"/>
  <c r="W191" i="3"/>
  <c r="V191" i="3"/>
  <c r="W255" i="3"/>
  <c r="V255" i="3"/>
  <c r="W319" i="3"/>
  <c r="V319" i="3"/>
  <c r="W383" i="3"/>
  <c r="V383" i="3"/>
  <c r="W447" i="3"/>
  <c r="V447" i="3"/>
  <c r="W519" i="3"/>
  <c r="V519" i="3"/>
  <c r="W591" i="3"/>
  <c r="V591" i="3"/>
  <c r="W671" i="3"/>
  <c r="V671" i="3"/>
  <c r="W751" i="3"/>
  <c r="V751" i="3"/>
  <c r="W855" i="3"/>
  <c r="V855" i="3"/>
  <c r="V919" i="3"/>
  <c r="W919" i="3"/>
  <c r="W983" i="3"/>
  <c r="V983" i="3"/>
  <c r="W1047" i="3"/>
  <c r="V1047" i="3"/>
  <c r="W1111" i="3"/>
  <c r="V1111" i="3"/>
  <c r="W1215" i="3"/>
  <c r="V1215" i="3"/>
  <c r="W1287" i="3"/>
  <c r="V1287" i="3"/>
  <c r="W1375" i="3"/>
  <c r="V1375" i="3"/>
  <c r="W1447" i="3"/>
  <c r="V1447" i="3"/>
  <c r="W1511" i="3"/>
  <c r="V1511" i="3"/>
  <c r="W1575" i="3"/>
  <c r="V1575" i="3"/>
  <c r="W1639" i="3"/>
  <c r="V1639" i="3"/>
  <c r="W1703" i="3"/>
  <c r="V1703" i="3"/>
  <c r="W1775" i="3"/>
  <c r="V1775" i="3"/>
  <c r="W1863" i="3"/>
  <c r="V1863" i="3"/>
  <c r="W1951" i="3"/>
  <c r="V1951" i="3"/>
  <c r="W2015" i="3"/>
  <c r="V2015" i="3"/>
  <c r="W2079" i="3"/>
  <c r="V2079" i="3"/>
  <c r="W2143" i="3"/>
  <c r="V2143" i="3"/>
  <c r="W2207" i="3"/>
  <c r="V2207" i="3"/>
  <c r="W2279" i="3"/>
  <c r="V2279" i="3"/>
  <c r="W2367" i="3"/>
  <c r="V2367" i="3"/>
  <c r="W2439" i="3"/>
  <c r="V2439" i="3"/>
  <c r="W2511" i="3"/>
  <c r="V2511" i="3"/>
  <c r="W2575" i="3"/>
  <c r="V2575" i="3"/>
  <c r="V2663" i="3"/>
  <c r="W2663" i="3"/>
  <c r="W2703" i="3"/>
  <c r="V2703" i="3"/>
  <c r="W2767" i="3"/>
  <c r="V2767" i="3"/>
  <c r="W2807" i="3"/>
  <c r="V2807" i="3"/>
  <c r="V2871" i="3"/>
  <c r="W2871" i="3"/>
  <c r="W971" i="3"/>
  <c r="V971" i="3"/>
  <c r="W1363" i="3"/>
  <c r="V1363" i="3"/>
  <c r="W1907" i="3"/>
  <c r="V1907" i="3"/>
  <c r="W2299" i="3"/>
  <c r="V2299" i="3"/>
  <c r="W2483" i="3"/>
  <c r="V2483" i="3"/>
  <c r="W2667" i="3"/>
  <c r="V2667" i="3"/>
  <c r="W1367" i="3"/>
  <c r="V1367" i="3"/>
  <c r="W2505" i="3"/>
  <c r="V2505" i="3"/>
  <c r="W548" i="3"/>
  <c r="V548" i="3"/>
  <c r="W684" i="3"/>
  <c r="V684" i="3"/>
  <c r="W940" i="3"/>
  <c r="V940" i="3"/>
  <c r="W1060" i="3"/>
  <c r="V1060" i="3"/>
  <c r="W1308" i="3"/>
  <c r="V1308" i="3"/>
  <c r="W1412" i="3"/>
  <c r="V1412" i="3"/>
  <c r="W1716" i="3"/>
  <c r="V1716" i="3"/>
  <c r="W2012" i="3"/>
  <c r="V2012" i="3"/>
  <c r="W2116" i="3"/>
  <c r="V2116" i="3"/>
  <c r="W2620" i="3"/>
  <c r="V2620" i="3"/>
  <c r="W2732" i="3"/>
  <c r="V2732" i="3"/>
  <c r="W1443" i="3"/>
  <c r="V1443" i="3"/>
  <c r="W2355" i="3"/>
  <c r="V2355" i="3"/>
  <c r="V269" i="3"/>
  <c r="W269" i="3"/>
  <c r="W389" i="3"/>
  <c r="V389" i="3"/>
  <c r="W685" i="3"/>
  <c r="V685" i="3"/>
  <c r="W829" i="3"/>
  <c r="V829" i="3"/>
  <c r="W1157" i="3"/>
  <c r="V1157" i="3"/>
  <c r="W1333" i="3"/>
  <c r="V1333" i="3"/>
  <c r="W1725" i="3"/>
  <c r="V1725" i="3"/>
  <c r="V2021" i="3"/>
  <c r="W2021" i="3"/>
  <c r="W2381" i="3"/>
  <c r="V2381" i="3"/>
  <c r="W2669" i="3"/>
  <c r="V2669" i="3"/>
  <c r="W2813" i="3"/>
  <c r="V2813" i="3"/>
  <c r="W41" i="3"/>
  <c r="V41" i="3"/>
  <c r="W153" i="3"/>
  <c r="V153" i="3"/>
  <c r="W233" i="3"/>
  <c r="V233" i="3"/>
  <c r="W305" i="3"/>
  <c r="V305" i="3"/>
  <c r="W369" i="3"/>
  <c r="V369" i="3"/>
  <c r="W433" i="3"/>
  <c r="V433" i="3"/>
  <c r="W569" i="3"/>
  <c r="V569" i="3"/>
  <c r="W753" i="3"/>
  <c r="V753" i="3"/>
  <c r="W905" i="3"/>
  <c r="V905" i="3"/>
  <c r="W1049" i="3"/>
  <c r="V1049" i="3"/>
  <c r="W1161" i="3"/>
  <c r="V1161" i="3"/>
  <c r="W1265" i="3"/>
  <c r="V1265" i="3"/>
  <c r="W75" i="3"/>
  <c r="V75" i="3"/>
  <c r="W171" i="3"/>
  <c r="V171" i="3"/>
  <c r="V267" i="3"/>
  <c r="W267" i="3"/>
  <c r="W331" i="3"/>
  <c r="V331" i="3"/>
  <c r="W395" i="3"/>
  <c r="V395" i="3"/>
  <c r="W459" i="3"/>
  <c r="V459" i="3"/>
  <c r="W523" i="3"/>
  <c r="V523" i="3"/>
  <c r="W587" i="3"/>
  <c r="V587" i="3"/>
  <c r="W619" i="3"/>
  <c r="V619" i="3"/>
  <c r="V699" i="3"/>
  <c r="W699" i="3"/>
  <c r="W739" i="3"/>
  <c r="V739" i="3"/>
  <c r="W779" i="3"/>
  <c r="V779" i="3"/>
  <c r="W859" i="3"/>
  <c r="V859" i="3"/>
  <c r="W891" i="3"/>
  <c r="V891" i="3"/>
  <c r="W939" i="3"/>
  <c r="V939" i="3"/>
  <c r="W979" i="3"/>
  <c r="V979" i="3"/>
  <c r="W1011" i="3"/>
  <c r="V1011" i="3"/>
  <c r="W1059" i="3"/>
  <c r="V1059" i="3"/>
  <c r="W1091" i="3"/>
  <c r="V1091" i="3"/>
  <c r="W1147" i="3"/>
  <c r="V1147" i="3"/>
  <c r="W1219" i="3"/>
  <c r="V1219" i="3"/>
  <c r="W1307" i="3"/>
  <c r="V1307" i="3"/>
  <c r="W1435" i="3"/>
  <c r="V1435" i="3"/>
  <c r="W1563" i="3"/>
  <c r="V1563" i="3"/>
  <c r="W29" i="3"/>
  <c r="V29" i="3"/>
  <c r="W61" i="3"/>
  <c r="V61" i="3"/>
  <c r="W93" i="3"/>
  <c r="V93" i="3"/>
  <c r="W133" i="3"/>
  <c r="V133" i="3"/>
  <c r="W14" i="3"/>
  <c r="V14" i="3"/>
  <c r="W54" i="3"/>
  <c r="V54" i="3"/>
  <c r="W94" i="3"/>
  <c r="V94" i="3"/>
  <c r="W126" i="3"/>
  <c r="V126" i="3"/>
  <c r="V166" i="3"/>
  <c r="W166" i="3"/>
  <c r="W206" i="3"/>
  <c r="V206" i="3"/>
  <c r="W246" i="3"/>
  <c r="V246" i="3"/>
  <c r="W302" i="3"/>
  <c r="V302" i="3"/>
  <c r="W374" i="3"/>
  <c r="V374" i="3"/>
  <c r="W438" i="3"/>
  <c r="V438" i="3"/>
  <c r="W494" i="3"/>
  <c r="V494" i="3"/>
  <c r="W542" i="3"/>
  <c r="V542" i="3"/>
  <c r="W582" i="3"/>
  <c r="V582" i="3"/>
  <c r="W614" i="3"/>
  <c r="V614" i="3"/>
  <c r="V654" i="3"/>
  <c r="W654" i="3"/>
  <c r="W694" i="3"/>
  <c r="V694" i="3"/>
  <c r="W734" i="3"/>
  <c r="V734" i="3"/>
  <c r="W774" i="3"/>
  <c r="V774" i="3"/>
  <c r="W806" i="3"/>
  <c r="V806" i="3"/>
  <c r="W854" i="3"/>
  <c r="V854" i="3"/>
  <c r="W894" i="3"/>
  <c r="V894" i="3"/>
  <c r="W926" i="3"/>
  <c r="V926" i="3"/>
  <c r="W974" i="3"/>
  <c r="V974" i="3"/>
  <c r="W1027" i="3"/>
  <c r="V1027" i="3"/>
  <c r="W16" i="3"/>
  <c r="V16" i="3"/>
  <c r="W56" i="3"/>
  <c r="V56" i="3"/>
  <c r="W88" i="3"/>
  <c r="V88" i="3"/>
  <c r="W128" i="3"/>
  <c r="V128" i="3"/>
  <c r="W168" i="3"/>
  <c r="V168" i="3"/>
  <c r="W200" i="3"/>
  <c r="V200" i="3"/>
  <c r="W232" i="3"/>
  <c r="V232" i="3"/>
  <c r="W264" i="3"/>
  <c r="V264" i="3"/>
  <c r="W296" i="3"/>
  <c r="V296" i="3"/>
  <c r="W328" i="3"/>
  <c r="V328" i="3"/>
  <c r="W360" i="3"/>
  <c r="V360" i="3"/>
  <c r="W392" i="3"/>
  <c r="V392" i="3"/>
  <c r="W432" i="3"/>
  <c r="V432" i="3"/>
  <c r="W464" i="3"/>
  <c r="V464" i="3"/>
  <c r="W496" i="3"/>
  <c r="V496" i="3"/>
  <c r="W536" i="3"/>
  <c r="V536" i="3"/>
  <c r="W576" i="3"/>
  <c r="V576" i="3"/>
  <c r="W608" i="3"/>
  <c r="V608" i="3"/>
  <c r="W640" i="3"/>
  <c r="V640" i="3"/>
  <c r="W672" i="3"/>
  <c r="V672" i="3"/>
  <c r="W704" i="3"/>
  <c r="V704" i="3"/>
  <c r="W744" i="3"/>
  <c r="V744" i="3"/>
  <c r="W776" i="3"/>
  <c r="V776" i="3"/>
  <c r="V816" i="3"/>
  <c r="W816" i="3"/>
  <c r="W848" i="3"/>
  <c r="V848" i="3"/>
  <c r="W880" i="3"/>
  <c r="V880" i="3"/>
  <c r="W912" i="3"/>
  <c r="V912" i="3"/>
  <c r="W944" i="3"/>
  <c r="V944" i="3"/>
  <c r="W976" i="3"/>
  <c r="V976" i="3"/>
  <c r="W1008" i="3"/>
  <c r="V1008" i="3"/>
  <c r="W1040" i="3"/>
  <c r="V1040" i="3"/>
  <c r="W1072" i="3"/>
  <c r="V1072" i="3"/>
  <c r="W1104" i="3"/>
  <c r="V1104" i="3"/>
  <c r="W1144" i="3"/>
  <c r="V1144" i="3"/>
  <c r="W1176" i="3"/>
  <c r="V1176" i="3"/>
  <c r="W1224" i="3"/>
  <c r="V1224" i="3"/>
  <c r="W1256" i="3"/>
  <c r="V1256" i="3"/>
  <c r="W1296" i="3"/>
  <c r="V1296" i="3"/>
  <c r="W1336" i="3"/>
  <c r="V1336" i="3"/>
  <c r="W1384" i="3"/>
  <c r="V1384" i="3"/>
  <c r="W1424" i="3"/>
  <c r="V1424" i="3"/>
  <c r="W1456" i="3"/>
  <c r="V1456" i="3"/>
  <c r="W1496" i="3"/>
  <c r="V1496" i="3"/>
  <c r="W1528" i="3"/>
  <c r="V1528" i="3"/>
  <c r="W1560" i="3"/>
  <c r="V1560" i="3"/>
  <c r="W1600" i="3"/>
  <c r="V1600" i="3"/>
  <c r="W1640" i="3"/>
  <c r="V1640" i="3"/>
  <c r="V1680" i="3"/>
  <c r="W1680" i="3"/>
  <c r="W1720" i="3"/>
  <c r="V1720" i="3"/>
  <c r="W1760" i="3"/>
  <c r="V1760" i="3"/>
  <c r="W1808" i="3"/>
  <c r="V1808" i="3"/>
  <c r="W1848" i="3"/>
  <c r="V1848" i="3"/>
  <c r="W1896" i="3"/>
  <c r="V1896" i="3"/>
  <c r="W1936" i="3"/>
  <c r="V1936" i="3"/>
  <c r="W1968" i="3"/>
  <c r="V1968" i="3"/>
  <c r="W2008" i="3"/>
  <c r="V2008" i="3"/>
  <c r="W2040" i="3"/>
  <c r="V2040" i="3"/>
  <c r="V2072" i="3"/>
  <c r="W2072" i="3"/>
  <c r="W2112" i="3"/>
  <c r="V2112" i="3"/>
  <c r="W2152" i="3"/>
  <c r="V2152" i="3"/>
  <c r="W2192" i="3"/>
  <c r="V2192" i="3"/>
  <c r="V2232" i="3"/>
  <c r="W2232" i="3"/>
  <c r="W2272" i="3"/>
  <c r="V2272" i="3"/>
  <c r="W2320" i="3"/>
  <c r="V2320" i="3"/>
  <c r="W2360" i="3"/>
  <c r="V2360" i="3"/>
  <c r="W2408" i="3"/>
  <c r="V2408" i="3"/>
  <c r="W2448" i="3"/>
  <c r="V2448" i="3"/>
  <c r="W2480" i="3"/>
  <c r="V2480" i="3"/>
  <c r="V2520" i="3"/>
  <c r="W2520" i="3"/>
  <c r="W2552" i="3"/>
  <c r="V2552" i="3"/>
  <c r="W2584" i="3"/>
  <c r="V2584" i="3"/>
  <c r="W2616" i="3"/>
  <c r="V2616" i="3"/>
  <c r="W2688" i="3"/>
  <c r="V2688" i="3"/>
  <c r="W2736" i="3"/>
  <c r="V2736" i="3"/>
  <c r="W2784" i="3"/>
  <c r="V2784" i="3"/>
  <c r="W2856" i="3"/>
  <c r="V2856" i="3"/>
  <c r="W1267" i="3"/>
  <c r="V1267" i="3"/>
  <c r="W1547" i="3"/>
  <c r="V1547" i="3"/>
  <c r="W1683" i="3"/>
  <c r="V1683" i="3"/>
  <c r="W1811" i="3"/>
  <c r="V1811" i="3"/>
  <c r="W1963" i="3"/>
  <c r="V1963" i="3"/>
  <c r="W2107" i="3"/>
  <c r="V2107" i="3"/>
  <c r="W2219" i="3"/>
  <c r="V2219" i="3"/>
  <c r="W2363" i="3"/>
  <c r="V2363" i="3"/>
  <c r="W2539" i="3"/>
  <c r="V2539" i="3"/>
  <c r="W2659" i="3"/>
  <c r="V2659" i="3"/>
  <c r="W2779" i="3"/>
  <c r="V2779" i="3"/>
  <c r="V492" i="3"/>
  <c r="W492" i="3"/>
  <c r="W628" i="3"/>
  <c r="V628" i="3"/>
  <c r="W772" i="3"/>
  <c r="V772" i="3"/>
  <c r="W900" i="3"/>
  <c r="V900" i="3"/>
  <c r="W1012" i="3"/>
  <c r="V1012" i="3"/>
  <c r="W1132" i="3"/>
  <c r="V1132" i="3"/>
  <c r="W1268" i="3"/>
  <c r="V1268" i="3"/>
  <c r="V1404" i="3"/>
  <c r="W1404" i="3"/>
  <c r="W1508" i="3"/>
  <c r="V1508" i="3"/>
  <c r="W1612" i="3"/>
  <c r="V1612" i="3"/>
  <c r="W1700" i="3"/>
  <c r="V1700" i="3"/>
  <c r="W1796" i="3"/>
  <c r="V1796" i="3"/>
  <c r="W1860" i="3"/>
  <c r="V1860" i="3"/>
  <c r="W1940" i="3"/>
  <c r="V1940" i="3"/>
  <c r="W2028" i="3"/>
  <c r="V2028" i="3"/>
  <c r="V2132" i="3"/>
  <c r="W2132" i="3"/>
  <c r="W2236" i="3"/>
  <c r="V2236" i="3"/>
  <c r="W2316" i="3"/>
  <c r="V2316" i="3"/>
  <c r="W2380" i="3"/>
  <c r="V2380" i="3"/>
  <c r="W2452" i="3"/>
  <c r="V2452" i="3"/>
  <c r="W2516" i="3"/>
  <c r="V2516" i="3"/>
  <c r="V2612" i="3"/>
  <c r="W2612" i="3"/>
  <c r="W254" i="3"/>
  <c r="V254" i="3"/>
  <c r="W2051" i="3"/>
  <c r="V2051" i="3"/>
  <c r="W157" i="3"/>
  <c r="V157" i="3"/>
  <c r="W261" i="3"/>
  <c r="V261" i="3"/>
  <c r="V413" i="3"/>
  <c r="W413" i="3"/>
  <c r="W581" i="3"/>
  <c r="V581" i="3"/>
  <c r="W733" i="3"/>
  <c r="V733" i="3"/>
  <c r="W957" i="3"/>
  <c r="V957" i="3"/>
  <c r="W1197" i="3"/>
  <c r="V1197" i="3"/>
  <c r="W1365" i="3"/>
  <c r="V1365" i="3"/>
  <c r="W1501" i="3"/>
  <c r="V1501" i="3"/>
  <c r="V1677" i="3"/>
  <c r="W1677" i="3"/>
  <c r="W1853" i="3"/>
  <c r="V1853" i="3"/>
  <c r="W2029" i="3"/>
  <c r="V2029" i="3"/>
  <c r="W2245" i="3"/>
  <c r="V2245" i="3"/>
  <c r="W2405" i="3"/>
  <c r="V2405" i="3"/>
  <c r="W2573" i="3"/>
  <c r="V2573" i="3"/>
  <c r="W2749" i="3"/>
  <c r="V2749" i="3"/>
  <c r="W366" i="3"/>
  <c r="V366" i="3"/>
  <c r="W81" i="3"/>
  <c r="V81" i="3"/>
  <c r="W273" i="3"/>
  <c r="V273" i="3"/>
  <c r="W673" i="3"/>
  <c r="V673" i="3"/>
  <c r="W745" i="3"/>
  <c r="V745" i="3"/>
  <c r="W929" i="3"/>
  <c r="V929" i="3"/>
  <c r="W1057" i="3"/>
  <c r="V1057" i="3"/>
  <c r="W1185" i="3"/>
  <c r="V1185" i="3"/>
  <c r="W1257" i="3"/>
  <c r="V1257" i="3"/>
  <c r="W1313" i="3"/>
  <c r="V1313" i="3"/>
  <c r="W1345" i="3"/>
  <c r="V1345" i="3"/>
  <c r="W1377" i="3"/>
  <c r="V1377" i="3"/>
  <c r="W1417" i="3"/>
  <c r="V1417" i="3"/>
  <c r="W1457" i="3"/>
  <c r="V1457" i="3"/>
  <c r="W1505" i="3"/>
  <c r="V1505" i="3"/>
  <c r="W1545" i="3"/>
  <c r="V1545" i="3"/>
  <c r="W1577" i="3"/>
  <c r="V1577" i="3"/>
  <c r="W1617" i="3"/>
  <c r="V1617" i="3"/>
  <c r="W1649" i="3"/>
  <c r="V1649" i="3"/>
  <c r="W1681" i="3"/>
  <c r="V1681" i="3"/>
  <c r="W1713" i="3"/>
  <c r="V1713" i="3"/>
  <c r="W1745" i="3"/>
  <c r="V1745" i="3"/>
  <c r="W1777" i="3"/>
  <c r="V1777" i="3"/>
  <c r="W1809" i="3"/>
  <c r="V1809" i="3"/>
  <c r="W1841" i="3"/>
  <c r="V1841" i="3"/>
  <c r="W1873" i="3"/>
  <c r="V1873" i="3"/>
  <c r="W1913" i="3"/>
  <c r="V1913" i="3"/>
  <c r="W1945" i="3"/>
  <c r="V1945" i="3"/>
  <c r="W1985" i="3"/>
  <c r="V1985" i="3"/>
  <c r="W2033" i="3"/>
  <c r="V2033" i="3"/>
  <c r="W2073" i="3"/>
  <c r="V2073" i="3"/>
  <c r="W2113" i="3"/>
  <c r="V2113" i="3"/>
  <c r="W2145" i="3"/>
  <c r="V2145" i="3"/>
  <c r="W2177" i="3"/>
  <c r="V2177" i="3"/>
  <c r="W2209" i="3"/>
  <c r="V2209" i="3"/>
  <c r="W2241" i="3"/>
  <c r="V2241" i="3"/>
  <c r="W2273" i="3"/>
  <c r="V2273" i="3"/>
  <c r="W2305" i="3"/>
  <c r="V2305" i="3"/>
  <c r="W2337" i="3"/>
  <c r="V2337" i="3"/>
  <c r="W2369" i="3"/>
  <c r="V2369" i="3"/>
  <c r="W2401" i="3"/>
  <c r="V2401" i="3"/>
  <c r="W2441" i="3"/>
  <c r="V2441" i="3"/>
  <c r="W2481" i="3"/>
  <c r="V2481" i="3"/>
  <c r="W2529" i="3"/>
  <c r="V2529" i="3"/>
  <c r="W2569" i="3"/>
  <c r="V2569" i="3"/>
  <c r="V2609" i="3"/>
  <c r="W2609" i="3"/>
  <c r="V2657" i="3"/>
  <c r="W2657" i="3"/>
  <c r="V2705" i="3"/>
  <c r="W2705" i="3"/>
  <c r="V2761" i="3"/>
  <c r="W2761" i="3"/>
  <c r="V2809" i="3"/>
  <c r="W2809" i="3"/>
  <c r="W2849" i="3"/>
  <c r="V2849" i="3"/>
  <c r="W2881" i="3"/>
  <c r="V2881" i="3"/>
  <c r="W1139" i="3"/>
  <c r="V1139" i="3"/>
  <c r="W1411" i="3"/>
  <c r="V1411" i="3"/>
  <c r="W1619" i="3"/>
  <c r="V1619" i="3"/>
  <c r="W1739" i="3"/>
  <c r="V1739" i="3"/>
  <c r="W1875" i="3"/>
  <c r="V1875" i="3"/>
  <c r="W2083" i="3"/>
  <c r="V2083" i="3"/>
  <c r="W2227" i="3"/>
  <c r="V2227" i="3"/>
  <c r="W2379" i="3"/>
  <c r="V2379" i="3"/>
  <c r="W2555" i="3"/>
  <c r="V2555" i="3"/>
  <c r="W2683" i="3"/>
  <c r="V2683" i="3"/>
  <c r="W2819" i="3"/>
  <c r="V2819" i="3"/>
  <c r="W532" i="3"/>
  <c r="V532" i="3"/>
  <c r="W668" i="3"/>
  <c r="V668" i="3"/>
  <c r="W796" i="3"/>
  <c r="V796" i="3"/>
  <c r="W932" i="3"/>
  <c r="V932" i="3"/>
  <c r="W1068" i="3"/>
  <c r="V1068" i="3"/>
  <c r="W1220" i="3"/>
  <c r="V1220" i="3"/>
  <c r="W1348" i="3"/>
  <c r="V1348" i="3"/>
  <c r="W1476" i="3"/>
  <c r="V1476" i="3"/>
  <c r="W1572" i="3"/>
  <c r="V1572" i="3"/>
  <c r="W2164" i="3"/>
  <c r="V2164" i="3"/>
  <c r="W2276" i="3"/>
  <c r="V2276" i="3"/>
  <c r="W2340" i="3"/>
  <c r="V2340" i="3"/>
  <c r="V2404" i="3"/>
  <c r="W2404" i="3"/>
  <c r="W2740" i="3"/>
  <c r="V2740" i="3"/>
  <c r="W277" i="3"/>
  <c r="V277" i="3"/>
  <c r="W477" i="3"/>
  <c r="V477" i="3"/>
  <c r="W637" i="3"/>
  <c r="V637" i="3"/>
  <c r="W821" i="3"/>
  <c r="V821" i="3"/>
  <c r="W965" i="3"/>
  <c r="V965" i="3"/>
  <c r="W1141" i="3"/>
  <c r="V1141" i="3"/>
  <c r="W1341" i="3"/>
  <c r="V1341" i="3"/>
  <c r="W1509" i="3"/>
  <c r="V1509" i="3"/>
  <c r="W1733" i="3"/>
  <c r="V1733" i="3"/>
  <c r="W1917" i="3"/>
  <c r="V1917" i="3"/>
  <c r="W2085" i="3"/>
  <c r="V2085" i="3"/>
  <c r="W2341" i="3"/>
  <c r="V2341" i="3"/>
  <c r="W2517" i="3"/>
  <c r="V2517" i="3"/>
  <c r="W2693" i="3"/>
  <c r="V2693" i="3"/>
  <c r="W2845" i="3"/>
  <c r="V2845" i="3"/>
  <c r="W1347" i="3"/>
  <c r="V1347" i="3"/>
  <c r="W2409" i="3"/>
  <c r="V2409" i="3"/>
  <c r="W18" i="3"/>
  <c r="V18" i="3"/>
  <c r="W50" i="3"/>
  <c r="V50" i="3"/>
  <c r="W82" i="3"/>
  <c r="V82" i="3"/>
  <c r="W114" i="3"/>
  <c r="V114" i="3"/>
  <c r="W146" i="3"/>
  <c r="V146" i="3"/>
  <c r="W186" i="3"/>
  <c r="V186" i="3"/>
  <c r="W226" i="3"/>
  <c r="V226" i="3"/>
  <c r="W258" i="3"/>
  <c r="V258" i="3"/>
  <c r="W290" i="3"/>
  <c r="V290" i="3"/>
  <c r="W330" i="3"/>
  <c r="V330" i="3"/>
  <c r="W362" i="3"/>
  <c r="V362" i="3"/>
  <c r="V394" i="3"/>
  <c r="W394" i="3"/>
  <c r="W426" i="3"/>
  <c r="V426" i="3"/>
  <c r="W458" i="3"/>
  <c r="V458" i="3"/>
  <c r="W490" i="3"/>
  <c r="V490" i="3"/>
  <c r="W522" i="3"/>
  <c r="V522" i="3"/>
  <c r="W554" i="3"/>
  <c r="V554" i="3"/>
  <c r="W586" i="3"/>
  <c r="V586" i="3"/>
  <c r="W626" i="3"/>
  <c r="V626" i="3"/>
  <c r="W658" i="3"/>
  <c r="V658" i="3"/>
  <c r="W690" i="3"/>
  <c r="V690" i="3"/>
  <c r="W722" i="3"/>
  <c r="V722" i="3"/>
  <c r="W754" i="3"/>
  <c r="V754" i="3"/>
  <c r="W786" i="3"/>
  <c r="V786" i="3"/>
  <c r="W818" i="3"/>
  <c r="V818" i="3"/>
  <c r="W850" i="3"/>
  <c r="V850" i="3"/>
  <c r="W882" i="3"/>
  <c r="V882" i="3"/>
  <c r="W914" i="3"/>
  <c r="V914" i="3"/>
  <c r="W946" i="3"/>
  <c r="V946" i="3"/>
  <c r="W978" i="3"/>
  <c r="V978" i="3"/>
  <c r="W1010" i="3"/>
  <c r="V1010" i="3"/>
  <c r="W1042" i="3"/>
  <c r="V1042" i="3"/>
  <c r="W1074" i="3"/>
  <c r="V1074" i="3"/>
  <c r="W1106" i="3"/>
  <c r="V1106" i="3"/>
  <c r="W1138" i="3"/>
  <c r="V1138" i="3"/>
  <c r="W1170" i="3"/>
  <c r="V1170" i="3"/>
  <c r="W1202" i="3"/>
  <c r="V1202" i="3"/>
  <c r="W1234" i="3"/>
  <c r="V1234" i="3"/>
  <c r="W1266" i="3"/>
  <c r="V1266" i="3"/>
  <c r="W1298" i="3"/>
  <c r="V1298" i="3"/>
  <c r="W1330" i="3"/>
  <c r="V1330" i="3"/>
  <c r="W1362" i="3"/>
  <c r="V1362" i="3"/>
  <c r="W1394" i="3"/>
  <c r="V1394" i="3"/>
  <c r="W1426" i="3"/>
  <c r="V1426" i="3"/>
  <c r="W1458" i="3"/>
  <c r="V1458" i="3"/>
  <c r="W1490" i="3"/>
  <c r="V1490" i="3"/>
  <c r="W1522" i="3"/>
  <c r="V1522" i="3"/>
  <c r="W1554" i="3"/>
  <c r="V1554" i="3"/>
  <c r="W1586" i="3"/>
  <c r="V1586" i="3"/>
  <c r="W1618" i="3"/>
  <c r="V1618" i="3"/>
  <c r="W1650" i="3"/>
  <c r="V1650" i="3"/>
  <c r="W1682" i="3"/>
  <c r="V1682" i="3"/>
  <c r="W1714" i="3"/>
  <c r="V1714" i="3"/>
  <c r="W1746" i="3"/>
  <c r="V1746" i="3"/>
  <c r="W1778" i="3"/>
  <c r="V1778" i="3"/>
  <c r="W1810" i="3"/>
  <c r="V1810" i="3"/>
  <c r="W1842" i="3"/>
  <c r="V1842" i="3"/>
  <c r="W1874" i="3"/>
  <c r="V1874" i="3"/>
  <c r="W1906" i="3"/>
  <c r="V1906" i="3"/>
  <c r="W1938" i="3"/>
  <c r="V1938" i="3"/>
  <c r="W1970" i="3"/>
  <c r="V1970" i="3"/>
  <c r="W2002" i="3"/>
  <c r="V2002" i="3"/>
  <c r="W2034" i="3"/>
  <c r="V2034" i="3"/>
  <c r="W2066" i="3"/>
  <c r="V2066" i="3"/>
  <c r="V2098" i="3"/>
  <c r="W2098" i="3"/>
  <c r="V2130" i="3"/>
  <c r="W2130" i="3"/>
  <c r="W2162" i="3"/>
  <c r="V2162" i="3"/>
  <c r="W2194" i="3"/>
  <c r="V2194" i="3"/>
  <c r="W2226" i="3"/>
  <c r="V2226" i="3"/>
  <c r="W2258" i="3"/>
  <c r="V2258" i="3"/>
  <c r="W2290" i="3"/>
  <c r="V2290" i="3"/>
  <c r="W2322" i="3"/>
  <c r="V2322" i="3"/>
  <c r="V2354" i="3"/>
  <c r="W2354" i="3"/>
  <c r="V2386" i="3"/>
  <c r="W2386" i="3"/>
  <c r="W2418" i="3"/>
  <c r="V2418" i="3"/>
  <c r="V2450" i="3"/>
  <c r="W2450" i="3"/>
  <c r="W2482" i="3"/>
  <c r="V2482" i="3"/>
  <c r="W2514" i="3"/>
  <c r="V2514" i="3"/>
  <c r="V2546" i="3"/>
  <c r="W2546" i="3"/>
  <c r="W2578" i="3"/>
  <c r="V2578" i="3"/>
  <c r="V2610" i="3"/>
  <c r="W2610" i="3"/>
  <c r="W2642" i="3"/>
  <c r="V2642" i="3"/>
  <c r="W2674" i="3"/>
  <c r="V2674" i="3"/>
  <c r="W2706" i="3"/>
  <c r="V2706" i="3"/>
  <c r="W2738" i="3"/>
  <c r="V2738" i="3"/>
  <c r="W2770" i="3"/>
  <c r="V2770" i="3"/>
  <c r="W2802" i="3"/>
  <c r="V2802" i="3"/>
  <c r="W2834" i="3"/>
  <c r="V2834" i="3"/>
  <c r="W2866" i="3"/>
  <c r="V2866" i="3"/>
  <c r="W953" i="3"/>
  <c r="V953" i="3"/>
  <c r="W1593" i="3"/>
  <c r="V1593" i="3"/>
  <c r="W1974" i="3"/>
  <c r="V1974" i="3"/>
  <c r="W396" i="3"/>
  <c r="V396" i="3"/>
  <c r="W580" i="3"/>
  <c r="V580" i="3"/>
  <c r="W1750" i="3"/>
  <c r="V1750" i="3"/>
  <c r="V2713" i="3"/>
  <c r="W2713" i="3"/>
  <c r="W245" i="3"/>
  <c r="V245" i="3"/>
  <c r="W397" i="3"/>
  <c r="V397" i="3"/>
  <c r="W549" i="3"/>
  <c r="V549" i="3"/>
  <c r="W717" i="3"/>
  <c r="V717" i="3"/>
  <c r="V893" i="3"/>
  <c r="W893" i="3"/>
  <c r="W1117" i="3"/>
  <c r="V1117" i="3"/>
  <c r="W1285" i="3"/>
  <c r="V1285" i="3"/>
  <c r="W1453" i="3"/>
  <c r="V1453" i="3"/>
  <c r="W1605" i="3"/>
  <c r="V1605" i="3"/>
  <c r="W1781" i="3"/>
  <c r="V1781" i="3"/>
  <c r="V1925" i="3"/>
  <c r="W1925" i="3"/>
  <c r="W2077" i="3"/>
  <c r="V2077" i="3"/>
  <c r="W2237" i="3"/>
  <c r="V2237" i="3"/>
  <c r="W2429" i="3"/>
  <c r="V2429" i="3"/>
  <c r="W2589" i="3"/>
  <c r="V2589" i="3"/>
  <c r="W2765" i="3"/>
  <c r="V2765" i="3"/>
  <c r="V1070" i="3"/>
  <c r="W1070" i="3"/>
  <c r="W1654" i="3"/>
  <c r="V1654" i="3"/>
  <c r="W154" i="3"/>
  <c r="V154" i="3"/>
  <c r="W1635" i="3"/>
  <c r="V1635" i="3"/>
  <c r="W1939" i="3"/>
  <c r="V1939" i="3"/>
  <c r="W2091" i="3"/>
  <c r="V2091" i="3"/>
  <c r="W2371" i="3"/>
  <c r="V2371" i="3"/>
  <c r="W2547" i="3"/>
  <c r="V2547" i="3"/>
  <c r="W2875" i="3"/>
  <c r="V2875" i="3"/>
  <c r="W2729" i="3"/>
  <c r="V2729" i="3"/>
  <c r="W2796" i="3"/>
  <c r="V2796" i="3"/>
  <c r="W2876" i="3"/>
  <c r="V2876" i="3"/>
  <c r="W2069" i="3"/>
  <c r="V2069" i="3"/>
  <c r="W2581" i="3"/>
  <c r="V2581" i="3"/>
  <c r="W2521" i="3"/>
  <c r="V2521" i="3"/>
  <c r="W253" i="3"/>
  <c r="V253" i="3"/>
  <c r="V997" i="3"/>
  <c r="W997" i="3"/>
  <c r="V1229" i="3"/>
  <c r="W1229" i="3"/>
  <c r="W1765" i="3"/>
  <c r="V1765" i="3"/>
  <c r="W1558" i="3"/>
  <c r="V1558" i="3"/>
  <c r="W1918" i="3"/>
  <c r="V1918" i="3"/>
  <c r="W2110" i="3"/>
  <c r="V2110" i="3"/>
  <c r="W2318" i="3"/>
  <c r="V2318" i="3"/>
  <c r="W2614" i="3"/>
  <c r="V2614" i="3"/>
  <c r="W160" i="3"/>
  <c r="V160" i="3"/>
  <c r="W728" i="3"/>
  <c r="V728" i="3"/>
  <c r="W1312" i="3"/>
  <c r="V1312" i="3"/>
  <c r="W1576" i="3"/>
  <c r="V1576" i="3"/>
  <c r="W1768" i="3"/>
  <c r="V1768" i="3"/>
  <c r="W1920" i="3"/>
  <c r="V1920" i="3"/>
  <c r="W2240" i="3"/>
  <c r="V2240" i="3"/>
  <c r="W2392" i="3"/>
  <c r="V2392" i="3"/>
  <c r="V2760" i="3"/>
  <c r="W2760" i="3"/>
  <c r="V2665" i="3"/>
  <c r="W2665" i="3"/>
  <c r="W615" i="3"/>
  <c r="V615" i="3"/>
  <c r="W1183" i="3"/>
  <c r="V1183" i="3"/>
  <c r="W1423" i="3"/>
  <c r="V1423" i="3"/>
  <c r="W1879" i="3"/>
  <c r="V1879" i="3"/>
  <c r="W2335" i="3"/>
  <c r="V2335" i="3"/>
  <c r="W2631" i="3"/>
  <c r="V2631" i="3"/>
  <c r="W97" i="3"/>
  <c r="V97" i="3"/>
  <c r="W249" i="3"/>
  <c r="V249" i="3"/>
  <c r="V321" i="3"/>
  <c r="W321" i="3"/>
  <c r="W385" i="3"/>
  <c r="V385" i="3"/>
  <c r="W481" i="3"/>
  <c r="V481" i="3"/>
  <c r="W625" i="3"/>
  <c r="V625" i="3"/>
  <c r="W721" i="3"/>
  <c r="V721" i="3"/>
  <c r="W817" i="3"/>
  <c r="V817" i="3"/>
  <c r="W977" i="3"/>
  <c r="V977" i="3"/>
  <c r="W1137" i="3"/>
  <c r="V1137" i="3"/>
  <c r="W1289" i="3"/>
  <c r="V1289" i="3"/>
  <c r="W91" i="3"/>
  <c r="V91" i="3"/>
  <c r="V219" i="3"/>
  <c r="W219" i="3"/>
  <c r="V315" i="3"/>
  <c r="W315" i="3"/>
  <c r="W379" i="3"/>
  <c r="V379" i="3"/>
  <c r="W507" i="3"/>
  <c r="V507" i="3"/>
  <c r="W603" i="3"/>
  <c r="V603" i="3"/>
  <c r="W683" i="3"/>
  <c r="V683" i="3"/>
  <c r="W803" i="3"/>
  <c r="V803" i="3"/>
  <c r="W955" i="3"/>
  <c r="V955" i="3"/>
  <c r="W1035" i="3"/>
  <c r="V1035" i="3"/>
  <c r="W1179" i="3"/>
  <c r="V1179" i="3"/>
  <c r="W77" i="3"/>
  <c r="V77" i="3"/>
  <c r="W149" i="3"/>
  <c r="V149" i="3"/>
  <c r="W110" i="3"/>
  <c r="V110" i="3"/>
  <c r="W222" i="3"/>
  <c r="V222" i="3"/>
  <c r="W414" i="3"/>
  <c r="V414" i="3"/>
  <c r="W558" i="3"/>
  <c r="V558" i="3"/>
  <c r="W718" i="3"/>
  <c r="V718" i="3"/>
  <c r="W838" i="3"/>
  <c r="V838" i="3"/>
  <c r="W216" i="3"/>
  <c r="V216" i="3"/>
  <c r="W656" i="3"/>
  <c r="V656" i="3"/>
  <c r="W1616" i="3"/>
  <c r="V1616" i="3"/>
  <c r="W1929" i="3"/>
  <c r="V1929" i="3"/>
  <c r="W2357" i="3"/>
  <c r="V2357" i="3"/>
  <c r="W2259" i="3"/>
  <c r="V2259" i="3"/>
  <c r="W65" i="3"/>
  <c r="V65" i="3"/>
  <c r="W145" i="3"/>
  <c r="V145" i="3"/>
  <c r="W297" i="3"/>
  <c r="V297" i="3"/>
  <c r="W329" i="3"/>
  <c r="V329" i="3"/>
  <c r="W425" i="3"/>
  <c r="V425" i="3"/>
  <c r="W489" i="3"/>
  <c r="V489" i="3"/>
  <c r="W601" i="3"/>
  <c r="V601" i="3"/>
  <c r="W681" i="3"/>
  <c r="V681" i="3"/>
  <c r="W785" i="3"/>
  <c r="V785" i="3"/>
  <c r="W937" i="3"/>
  <c r="V937" i="3"/>
  <c r="W1041" i="3"/>
  <c r="V1041" i="3"/>
  <c r="W1089" i="3"/>
  <c r="V1089" i="3"/>
  <c r="W1249" i="3"/>
  <c r="V1249" i="3"/>
  <c r="W35" i="3"/>
  <c r="V35" i="3"/>
  <c r="W131" i="3"/>
  <c r="V131" i="3"/>
  <c r="W195" i="3"/>
  <c r="V195" i="3"/>
  <c r="W259" i="3"/>
  <c r="V259" i="3"/>
  <c r="W355" i="3"/>
  <c r="V355" i="3"/>
  <c r="V419" i="3"/>
  <c r="W419" i="3"/>
  <c r="W483" i="3"/>
  <c r="V483" i="3"/>
  <c r="W547" i="3"/>
  <c r="V547" i="3"/>
  <c r="V651" i="3"/>
  <c r="W651" i="3"/>
  <c r="W763" i="3"/>
  <c r="V763" i="3"/>
  <c r="W851" i="3"/>
  <c r="V851" i="3"/>
  <c r="W963" i="3"/>
  <c r="V963" i="3"/>
  <c r="W1003" i="3"/>
  <c r="V1003" i="3"/>
  <c r="W1083" i="3"/>
  <c r="V1083" i="3"/>
  <c r="W1275" i="3"/>
  <c r="V1275" i="3"/>
  <c r="W1531" i="3"/>
  <c r="V1531" i="3"/>
  <c r="W85" i="3"/>
  <c r="V85" i="3"/>
  <c r="W125" i="3"/>
  <c r="V125" i="3"/>
  <c r="W118" i="3"/>
  <c r="V118" i="3"/>
  <c r="W286" i="3"/>
  <c r="V286" i="3"/>
  <c r="W534" i="3"/>
  <c r="V534" i="3"/>
  <c r="W606" i="3"/>
  <c r="V606" i="3"/>
  <c r="V766" i="3"/>
  <c r="W766" i="3"/>
  <c r="W798" i="3"/>
  <c r="V798" i="3"/>
  <c r="W966" i="3"/>
  <c r="V966" i="3"/>
  <c r="V20" i="3"/>
  <c r="W20" i="3"/>
  <c r="W52" i="3"/>
  <c r="V52" i="3"/>
  <c r="W84" i="3"/>
  <c r="V84" i="3"/>
  <c r="W116" i="3"/>
  <c r="V116" i="3"/>
  <c r="W180" i="3"/>
  <c r="V180" i="3"/>
  <c r="W244" i="3"/>
  <c r="V244" i="3"/>
  <c r="W348" i="3"/>
  <c r="V348" i="3"/>
  <c r="W238" i="3"/>
  <c r="V238" i="3"/>
  <c r="W446" i="3"/>
  <c r="V446" i="3"/>
  <c r="W830" i="3"/>
  <c r="V830" i="3"/>
  <c r="W1022" i="3"/>
  <c r="V1022" i="3"/>
  <c r="W1094" i="3"/>
  <c r="V1094" i="3"/>
  <c r="W1158" i="3"/>
  <c r="V1158" i="3"/>
  <c r="W1222" i="3"/>
  <c r="V1222" i="3"/>
  <c r="W1286" i="3"/>
  <c r="V1286" i="3"/>
  <c r="W1358" i="3"/>
  <c r="V1358" i="3"/>
  <c r="W1430" i="3"/>
  <c r="V1430" i="3"/>
  <c r="W1510" i="3"/>
  <c r="V1510" i="3"/>
  <c r="W1590" i="3"/>
  <c r="V1590" i="3"/>
  <c r="W1678" i="3"/>
  <c r="V1678" i="3"/>
  <c r="W1766" i="3"/>
  <c r="V1766" i="3"/>
  <c r="V1838" i="3"/>
  <c r="W1838" i="3"/>
  <c r="W1902" i="3"/>
  <c r="V1902" i="3"/>
  <c r="W1982" i="3"/>
  <c r="V1982" i="3"/>
  <c r="W2062" i="3"/>
  <c r="V2062" i="3"/>
  <c r="W2150" i="3"/>
  <c r="V2150" i="3"/>
  <c r="W2238" i="3"/>
  <c r="V2238" i="3"/>
  <c r="W2310" i="3"/>
  <c r="V2310" i="3"/>
  <c r="W2382" i="3"/>
  <c r="V2382" i="3"/>
  <c r="W2454" i="3"/>
  <c r="V2454" i="3"/>
  <c r="W2534" i="3"/>
  <c r="V2534" i="3"/>
  <c r="W2622" i="3"/>
  <c r="V2622" i="3"/>
  <c r="W2702" i="3"/>
  <c r="V2702" i="3"/>
  <c r="W2766" i="3"/>
  <c r="V2766" i="3"/>
  <c r="W2830" i="3"/>
  <c r="V2830" i="3"/>
  <c r="W1123" i="3"/>
  <c r="V1123" i="3"/>
  <c r="W1627" i="3"/>
  <c r="V1627" i="3"/>
  <c r="W1867" i="3"/>
  <c r="V1867" i="3"/>
  <c r="W2179" i="3"/>
  <c r="V2179" i="3"/>
  <c r="W2459" i="3"/>
  <c r="V2459" i="3"/>
  <c r="W2739" i="3"/>
  <c r="V2739" i="3"/>
  <c r="W484" i="3"/>
  <c r="V484" i="3"/>
  <c r="W748" i="3"/>
  <c r="V748" i="3"/>
  <c r="V1020" i="3"/>
  <c r="W1020" i="3"/>
  <c r="W1260" i="3"/>
  <c r="V1260" i="3"/>
  <c r="W1516" i="3"/>
  <c r="V1516" i="3"/>
  <c r="W1692" i="3"/>
  <c r="V1692" i="3"/>
  <c r="W1868" i="3"/>
  <c r="V1868" i="3"/>
  <c r="W2020" i="3"/>
  <c r="V2020" i="3"/>
  <c r="W2220" i="3"/>
  <c r="V2220" i="3"/>
  <c r="V2548" i="3"/>
  <c r="W2548" i="3"/>
  <c r="W2644" i="3"/>
  <c r="V2644" i="3"/>
  <c r="W317" i="3"/>
  <c r="V317" i="3"/>
  <c r="W485" i="3"/>
  <c r="V485" i="3"/>
  <c r="W837" i="3"/>
  <c r="V837" i="3"/>
  <c r="W1181" i="3"/>
  <c r="V1181" i="3"/>
  <c r="W1517" i="3"/>
  <c r="V1517" i="3"/>
  <c r="W1845" i="3"/>
  <c r="V1845" i="3"/>
  <c r="W2037" i="3"/>
  <c r="V2037" i="3"/>
  <c r="W2373" i="3"/>
  <c r="V2373" i="3"/>
  <c r="W2541" i="3"/>
  <c r="V2541" i="3"/>
  <c r="W2877" i="3"/>
  <c r="V2877" i="3"/>
  <c r="W23" i="3"/>
  <c r="V23" i="3"/>
  <c r="W87" i="3"/>
  <c r="V87" i="3"/>
  <c r="W159" i="3"/>
  <c r="V159" i="3"/>
  <c r="W223" i="3"/>
  <c r="V223" i="3"/>
  <c r="W287" i="3"/>
  <c r="V287" i="3"/>
  <c r="W351" i="3"/>
  <c r="V351" i="3"/>
  <c r="W415" i="3"/>
  <c r="V415" i="3"/>
  <c r="W487" i="3"/>
  <c r="V487" i="3"/>
  <c r="W551" i="3"/>
  <c r="V551" i="3"/>
  <c r="W631" i="3"/>
  <c r="V631" i="3"/>
  <c r="W711" i="3"/>
  <c r="V711" i="3"/>
  <c r="W791" i="3"/>
  <c r="V791" i="3"/>
  <c r="W823" i="3"/>
  <c r="V823" i="3"/>
  <c r="W887" i="3"/>
  <c r="V887" i="3"/>
  <c r="W951" i="3"/>
  <c r="V951" i="3"/>
  <c r="W1015" i="3"/>
  <c r="V1015" i="3"/>
  <c r="W1079" i="3"/>
  <c r="V1079" i="3"/>
  <c r="W1143" i="3"/>
  <c r="V1143" i="3"/>
  <c r="W1175" i="3"/>
  <c r="V1175" i="3"/>
  <c r="W1247" i="3"/>
  <c r="V1247" i="3"/>
  <c r="W1335" i="3"/>
  <c r="V1335" i="3"/>
  <c r="W1407" i="3"/>
  <c r="V1407" i="3"/>
  <c r="W1479" i="3"/>
  <c r="V1479" i="3"/>
  <c r="W1543" i="3"/>
  <c r="V1543" i="3"/>
  <c r="V1607" i="3"/>
  <c r="W1607" i="3"/>
  <c r="W1671" i="3"/>
  <c r="V1671" i="3"/>
  <c r="W1743" i="3"/>
  <c r="V1743" i="3"/>
  <c r="V1815" i="3"/>
  <c r="W1815" i="3"/>
  <c r="W1903" i="3"/>
  <c r="V1903" i="3"/>
  <c r="W1983" i="3"/>
  <c r="V1983" i="3"/>
  <c r="W2047" i="3"/>
  <c r="V2047" i="3"/>
  <c r="V2111" i="3"/>
  <c r="W2111" i="3"/>
  <c r="W2175" i="3"/>
  <c r="V2175" i="3"/>
  <c r="W2247" i="3"/>
  <c r="V2247" i="3"/>
  <c r="W2319" i="3"/>
  <c r="V2319" i="3"/>
  <c r="W2407" i="3"/>
  <c r="V2407" i="3"/>
  <c r="W2479" i="3"/>
  <c r="V2479" i="3"/>
  <c r="W2543" i="3"/>
  <c r="V2543" i="3"/>
  <c r="W2615" i="3"/>
  <c r="V2615" i="3"/>
  <c r="W2735" i="3"/>
  <c r="V2735" i="3"/>
  <c r="W2839" i="3"/>
  <c r="V2839" i="3"/>
  <c r="W1659" i="3"/>
  <c r="V1659" i="3"/>
  <c r="W2123" i="3"/>
  <c r="V2123" i="3"/>
  <c r="W2827" i="3"/>
  <c r="V2827" i="3"/>
  <c r="W412" i="3"/>
  <c r="V412" i="3"/>
  <c r="W812" i="3"/>
  <c r="V812" i="3"/>
  <c r="W1188" i="3"/>
  <c r="V1188" i="3"/>
  <c r="W1804" i="3"/>
  <c r="V1804" i="3"/>
  <c r="W2540" i="3"/>
  <c r="V2540" i="3"/>
  <c r="W2852" i="3"/>
  <c r="V2852" i="3"/>
  <c r="V173" i="3"/>
  <c r="W173" i="3"/>
  <c r="W533" i="3"/>
  <c r="V533" i="3"/>
  <c r="W981" i="3"/>
  <c r="V981" i="3"/>
  <c r="W1477" i="3"/>
  <c r="V1477" i="3"/>
  <c r="W1901" i="3"/>
  <c r="V1901" i="3"/>
  <c r="W2229" i="3"/>
  <c r="V2229" i="3"/>
  <c r="W2525" i="3"/>
  <c r="V2525" i="3"/>
  <c r="W9" i="3"/>
  <c r="V9" i="3"/>
  <c r="W73" i="3"/>
  <c r="V73" i="3"/>
  <c r="W113" i="3"/>
  <c r="V113" i="3"/>
  <c r="W193" i="3"/>
  <c r="V193" i="3"/>
  <c r="W265" i="3"/>
  <c r="V265" i="3"/>
  <c r="W337" i="3"/>
  <c r="V337" i="3"/>
  <c r="W401" i="3"/>
  <c r="V401" i="3"/>
  <c r="W465" i="3"/>
  <c r="V465" i="3"/>
  <c r="W497" i="3"/>
  <c r="V497" i="3"/>
  <c r="W529" i="3"/>
  <c r="V529" i="3"/>
  <c r="W609" i="3"/>
  <c r="V609" i="3"/>
  <c r="W649" i="3"/>
  <c r="V649" i="3"/>
  <c r="W689" i="3"/>
  <c r="V689" i="3"/>
  <c r="W793" i="3"/>
  <c r="V793" i="3"/>
  <c r="W849" i="3"/>
  <c r="V849" i="3"/>
  <c r="W945" i="3"/>
  <c r="V945" i="3"/>
  <c r="W1009" i="3"/>
  <c r="V1009" i="3"/>
  <c r="W1105" i="3"/>
  <c r="V1105" i="3"/>
  <c r="W1201" i="3"/>
  <c r="V1201" i="3"/>
  <c r="W11" i="3"/>
  <c r="V11" i="3"/>
  <c r="W43" i="3"/>
  <c r="V43" i="3"/>
  <c r="V107" i="3"/>
  <c r="W107" i="3"/>
  <c r="W139" i="3"/>
  <c r="V139" i="3"/>
  <c r="W203" i="3"/>
  <c r="V203" i="3"/>
  <c r="W235" i="3"/>
  <c r="V235" i="3"/>
  <c r="W299" i="3"/>
  <c r="V299" i="3"/>
  <c r="W363" i="3"/>
  <c r="V363" i="3"/>
  <c r="W427" i="3"/>
  <c r="V427" i="3"/>
  <c r="W491" i="3"/>
  <c r="V491" i="3"/>
  <c r="W555" i="3"/>
  <c r="V555" i="3"/>
  <c r="W667" i="3"/>
  <c r="V667" i="3"/>
  <c r="W819" i="3"/>
  <c r="V819" i="3"/>
  <c r="W28" i="3"/>
  <c r="V28" i="3"/>
  <c r="W60" i="3"/>
  <c r="V60" i="3"/>
  <c r="W92" i="3"/>
  <c r="V92" i="3"/>
  <c r="W124" i="3"/>
  <c r="V124" i="3"/>
  <c r="W156" i="3"/>
  <c r="V156" i="3"/>
  <c r="W188" i="3"/>
  <c r="V188" i="3"/>
  <c r="V220" i="3"/>
  <c r="W220" i="3"/>
  <c r="W252" i="3"/>
  <c r="V252" i="3"/>
  <c r="W284" i="3"/>
  <c r="V284" i="3"/>
  <c r="W324" i="3"/>
  <c r="V324" i="3"/>
  <c r="W356" i="3"/>
  <c r="V356" i="3"/>
  <c r="W292" i="3"/>
  <c r="V292" i="3"/>
  <c r="W1227" i="3"/>
  <c r="V1227" i="3"/>
  <c r="W270" i="3"/>
  <c r="V270" i="3"/>
  <c r="W382" i="3"/>
  <c r="V382" i="3"/>
  <c r="W478" i="3"/>
  <c r="V478" i="3"/>
  <c r="W702" i="3"/>
  <c r="V702" i="3"/>
  <c r="W886" i="3"/>
  <c r="V886" i="3"/>
  <c r="W998" i="3"/>
  <c r="V998" i="3"/>
  <c r="W1030" i="3"/>
  <c r="V1030" i="3"/>
  <c r="W1062" i="3"/>
  <c r="V1062" i="3"/>
  <c r="W1102" i="3"/>
  <c r="V1102" i="3"/>
  <c r="W1134" i="3"/>
  <c r="V1134" i="3"/>
  <c r="W1166" i="3"/>
  <c r="V1166" i="3"/>
  <c r="V1198" i="3"/>
  <c r="W1198" i="3"/>
  <c r="W1230" i="3"/>
  <c r="V1230" i="3"/>
  <c r="W1262" i="3"/>
  <c r="V1262" i="3"/>
  <c r="W1302" i="3"/>
  <c r="V1302" i="3"/>
  <c r="W1334" i="3"/>
  <c r="V1334" i="3"/>
  <c r="W1366" i="3"/>
  <c r="V1366" i="3"/>
  <c r="W1398" i="3"/>
  <c r="V1398" i="3"/>
  <c r="W1438" i="3"/>
  <c r="V1438" i="3"/>
  <c r="W1478" i="3"/>
  <c r="V1478" i="3"/>
  <c r="W1526" i="3"/>
  <c r="V1526" i="3"/>
  <c r="W1566" i="3"/>
  <c r="V1566" i="3"/>
  <c r="W1606" i="3"/>
  <c r="V1606" i="3"/>
  <c r="W1646" i="3"/>
  <c r="V1646" i="3"/>
  <c r="W1686" i="3"/>
  <c r="V1686" i="3"/>
  <c r="W1734" i="3"/>
  <c r="V1734" i="3"/>
  <c r="W1774" i="3"/>
  <c r="V1774" i="3"/>
  <c r="W1814" i="3"/>
  <c r="V1814" i="3"/>
  <c r="W1846" i="3"/>
  <c r="V1846" i="3"/>
  <c r="W1878" i="3"/>
  <c r="V1878" i="3"/>
  <c r="W1910" i="3"/>
  <c r="V1910" i="3"/>
  <c r="W1950" i="3"/>
  <c r="V1950" i="3"/>
  <c r="W1990" i="3"/>
  <c r="V1990" i="3"/>
  <c r="W2038" i="3"/>
  <c r="V2038" i="3"/>
  <c r="W2078" i="3"/>
  <c r="V2078" i="3"/>
  <c r="W2118" i="3"/>
  <c r="V2118" i="3"/>
  <c r="V2158" i="3"/>
  <c r="W2158" i="3"/>
  <c r="W2198" i="3"/>
  <c r="V2198" i="3"/>
  <c r="W2246" i="3"/>
  <c r="V2246" i="3"/>
  <c r="W2286" i="3"/>
  <c r="V2286" i="3"/>
  <c r="W2326" i="3"/>
  <c r="V2326" i="3"/>
  <c r="W2358" i="3"/>
  <c r="V2358" i="3"/>
  <c r="W2390" i="3"/>
  <c r="V2390" i="3"/>
  <c r="W2422" i="3"/>
  <c r="V2422" i="3"/>
  <c r="W2462" i="3"/>
  <c r="V2462" i="3"/>
  <c r="W2502" i="3"/>
  <c r="V2502" i="3"/>
  <c r="W2550" i="3"/>
  <c r="V2550" i="3"/>
  <c r="V2590" i="3"/>
  <c r="W2590" i="3"/>
  <c r="W2638" i="3"/>
  <c r="V2638" i="3"/>
  <c r="V2670" i="3"/>
  <c r="W2670" i="3"/>
  <c r="W2710" i="3"/>
  <c r="V2710" i="3"/>
  <c r="W2742" i="3"/>
  <c r="V2742" i="3"/>
  <c r="V2774" i="3"/>
  <c r="W2774" i="3"/>
  <c r="W2806" i="3"/>
  <c r="V2806" i="3"/>
  <c r="W2838" i="3"/>
  <c r="V2838" i="3"/>
  <c r="W2878" i="3"/>
  <c r="V2878" i="3"/>
  <c r="W1171" i="3"/>
  <c r="V1171" i="3"/>
  <c r="W1451" i="3"/>
  <c r="V1451" i="3"/>
  <c r="W1643" i="3"/>
  <c r="V1643" i="3"/>
  <c r="W1755" i="3"/>
  <c r="V1755" i="3"/>
  <c r="W1915" i="3"/>
  <c r="V1915" i="3"/>
  <c r="W2059" i="3"/>
  <c r="V2059" i="3"/>
  <c r="W2211" i="3"/>
  <c r="V2211" i="3"/>
  <c r="W2347" i="3"/>
  <c r="V2347" i="3"/>
  <c r="W2491" i="3"/>
  <c r="V2491" i="3"/>
  <c r="W2643" i="3"/>
  <c r="V2643" i="3"/>
  <c r="W2771" i="3"/>
  <c r="V2771" i="3"/>
  <c r="W800" i="3"/>
  <c r="V800" i="3"/>
  <c r="W516" i="3"/>
  <c r="V516" i="3"/>
  <c r="W660" i="3"/>
  <c r="V660" i="3"/>
  <c r="W788" i="3"/>
  <c r="V788" i="3"/>
  <c r="W924" i="3"/>
  <c r="V924" i="3"/>
  <c r="W1036" i="3"/>
  <c r="V1036" i="3"/>
  <c r="W1172" i="3"/>
  <c r="V1172" i="3"/>
  <c r="W1292" i="3"/>
  <c r="V1292" i="3"/>
  <c r="W1428" i="3"/>
  <c r="V1428" i="3"/>
  <c r="W1540" i="3"/>
  <c r="V1540" i="3"/>
  <c r="W1628" i="3"/>
  <c r="V1628" i="3"/>
  <c r="W1708" i="3"/>
  <c r="V1708" i="3"/>
  <c r="W1812" i="3"/>
  <c r="V1812" i="3"/>
  <c r="W1876" i="3"/>
  <c r="V1876" i="3"/>
  <c r="W1948" i="3"/>
  <c r="V1948" i="3"/>
  <c r="V2044" i="3"/>
  <c r="W2044" i="3"/>
  <c r="W2148" i="3"/>
  <c r="V2148" i="3"/>
  <c r="W2244" i="3"/>
  <c r="V2244" i="3"/>
  <c r="W2484" i="3"/>
  <c r="V2484" i="3"/>
  <c r="W2572" i="3"/>
  <c r="V2572" i="3"/>
  <c r="W2676" i="3"/>
  <c r="V2676" i="3"/>
  <c r="W2836" i="3"/>
  <c r="V2836" i="3"/>
  <c r="W373" i="3"/>
  <c r="V373" i="3"/>
  <c r="W525" i="3"/>
  <c r="V525" i="3"/>
  <c r="V709" i="3"/>
  <c r="W709" i="3"/>
  <c r="W877" i="3"/>
  <c r="V877" i="3"/>
  <c r="W1061" i="3"/>
  <c r="V1061" i="3"/>
  <c r="W1221" i="3"/>
  <c r="V1221" i="3"/>
  <c r="W1389" i="3"/>
  <c r="V1389" i="3"/>
  <c r="W1573" i="3"/>
  <c r="V1573" i="3"/>
  <c r="W1749" i="3"/>
  <c r="V1749" i="3"/>
  <c r="W1885" i="3"/>
  <c r="V1885" i="3"/>
  <c r="W2093" i="3"/>
  <c r="V2093" i="3"/>
  <c r="W2261" i="3"/>
  <c r="V2261" i="3"/>
  <c r="W2421" i="3"/>
  <c r="V2421" i="3"/>
  <c r="W2597" i="3"/>
  <c r="V2597" i="3"/>
  <c r="W2757" i="3"/>
  <c r="V2757" i="3"/>
  <c r="W310" i="3"/>
  <c r="V310" i="3"/>
  <c r="W1539" i="3"/>
  <c r="V1539" i="3"/>
  <c r="W31" i="3"/>
  <c r="V31" i="3"/>
  <c r="W63" i="3"/>
  <c r="V63" i="3"/>
  <c r="W95" i="3"/>
  <c r="V95" i="3"/>
  <c r="W135" i="3"/>
  <c r="V135" i="3"/>
  <c r="W167" i="3"/>
  <c r="V167" i="3"/>
  <c r="W199" i="3"/>
  <c r="V199" i="3"/>
  <c r="W231" i="3"/>
  <c r="V231" i="3"/>
  <c r="W263" i="3"/>
  <c r="V263" i="3"/>
  <c r="W295" i="3"/>
  <c r="V295" i="3"/>
  <c r="W327" i="3"/>
  <c r="V327" i="3"/>
  <c r="W359" i="3"/>
  <c r="V359" i="3"/>
  <c r="W391" i="3"/>
  <c r="V391" i="3"/>
  <c r="W423" i="3"/>
  <c r="V423" i="3"/>
  <c r="W455" i="3"/>
  <c r="V455" i="3"/>
  <c r="W495" i="3"/>
  <c r="V495" i="3"/>
  <c r="W527" i="3"/>
  <c r="V527" i="3"/>
  <c r="W567" i="3"/>
  <c r="V567" i="3"/>
  <c r="W599" i="3"/>
  <c r="V599" i="3"/>
  <c r="W639" i="3"/>
  <c r="V639" i="3"/>
  <c r="W679" i="3"/>
  <c r="V679" i="3"/>
  <c r="W719" i="3"/>
  <c r="V719" i="3"/>
  <c r="V767" i="3"/>
  <c r="W767" i="3"/>
  <c r="W799" i="3"/>
  <c r="V799" i="3"/>
  <c r="W831" i="3"/>
  <c r="V831" i="3"/>
  <c r="W863" i="3"/>
  <c r="V863" i="3"/>
  <c r="W895" i="3"/>
  <c r="V895" i="3"/>
  <c r="W927" i="3"/>
  <c r="V927" i="3"/>
  <c r="W959" i="3"/>
  <c r="V959" i="3"/>
  <c r="W991" i="3"/>
  <c r="V991" i="3"/>
  <c r="W1023" i="3"/>
  <c r="V1023" i="3"/>
  <c r="W1055" i="3"/>
  <c r="V1055" i="3"/>
  <c r="W1087" i="3"/>
  <c r="V1087" i="3"/>
  <c r="W1119" i="3"/>
  <c r="V1119" i="3"/>
  <c r="W1151" i="3"/>
  <c r="V1151" i="3"/>
  <c r="W1191" i="3"/>
  <c r="V1191" i="3"/>
  <c r="V1223" i="3"/>
  <c r="W1223" i="3"/>
  <c r="W1255" i="3"/>
  <c r="V1255" i="3"/>
  <c r="W1295" i="3"/>
  <c r="V1295" i="3"/>
  <c r="W1343" i="3"/>
  <c r="V1343" i="3"/>
  <c r="W1383" i="3"/>
  <c r="V1383" i="3"/>
  <c r="W1415" i="3"/>
  <c r="V1415" i="3"/>
  <c r="W1455" i="3"/>
  <c r="V1455" i="3"/>
  <c r="W1487" i="3"/>
  <c r="V1487" i="3"/>
  <c r="W1519" i="3"/>
  <c r="V1519" i="3"/>
  <c r="W1551" i="3"/>
  <c r="V1551" i="3"/>
  <c r="V1583" i="3"/>
  <c r="W1583" i="3"/>
  <c r="W1615" i="3"/>
  <c r="V1615" i="3"/>
  <c r="W1647" i="3"/>
  <c r="V1647" i="3"/>
  <c r="W1679" i="3"/>
  <c r="V1679" i="3"/>
  <c r="W1711" i="3"/>
  <c r="V1711" i="3"/>
  <c r="W1751" i="3"/>
  <c r="V1751" i="3"/>
  <c r="W1791" i="3"/>
  <c r="V1791" i="3"/>
  <c r="W1831" i="3"/>
  <c r="V1831" i="3"/>
  <c r="W1871" i="3"/>
  <c r="V1871" i="3"/>
  <c r="W1911" i="3"/>
  <c r="V1911" i="3"/>
  <c r="W1959" i="3"/>
  <c r="V1959" i="3"/>
  <c r="W1991" i="3"/>
  <c r="V1991" i="3"/>
  <c r="W2023" i="3"/>
  <c r="V2023" i="3"/>
  <c r="W2055" i="3"/>
  <c r="V2055" i="3"/>
  <c r="W2087" i="3"/>
  <c r="V2087" i="3"/>
  <c r="W2119" i="3"/>
  <c r="V2119" i="3"/>
  <c r="W2151" i="3"/>
  <c r="V2151" i="3"/>
  <c r="W2183" i="3"/>
  <c r="V2183" i="3"/>
  <c r="W2215" i="3"/>
  <c r="V2215" i="3"/>
  <c r="V2255" i="3"/>
  <c r="W2255" i="3"/>
  <c r="W2287" i="3"/>
  <c r="V2287" i="3"/>
  <c r="W2327" i="3"/>
  <c r="V2327" i="3"/>
  <c r="V2375" i="3"/>
  <c r="W2375" i="3"/>
  <c r="W2415" i="3"/>
  <c r="V2415" i="3"/>
  <c r="W2455" i="3"/>
  <c r="V2455" i="3"/>
  <c r="W2487" i="3"/>
  <c r="V2487" i="3"/>
  <c r="W2519" i="3"/>
  <c r="V2519" i="3"/>
  <c r="W2551" i="3"/>
  <c r="V2551" i="3"/>
  <c r="W2583" i="3"/>
  <c r="V2583" i="3"/>
  <c r="W2623" i="3"/>
  <c r="V2623" i="3"/>
  <c r="W2671" i="3"/>
  <c r="V2671" i="3"/>
  <c r="W2711" i="3"/>
  <c r="V2711" i="3"/>
  <c r="W2743" i="3"/>
  <c r="V2743" i="3"/>
  <c r="W2775" i="3"/>
  <c r="V2775" i="3"/>
  <c r="W2815" i="3"/>
  <c r="V2815" i="3"/>
  <c r="W2847" i="3"/>
  <c r="V2847" i="3"/>
  <c r="W2879" i="3"/>
  <c r="V2879" i="3"/>
  <c r="W1195" i="3"/>
  <c r="V1195" i="3"/>
  <c r="W1419" i="3"/>
  <c r="V1419" i="3"/>
  <c r="W1779" i="3"/>
  <c r="V1779" i="3"/>
  <c r="W1971" i="3"/>
  <c r="V1971" i="3"/>
  <c r="W2163" i="3"/>
  <c r="V2163" i="3"/>
  <c r="W2323" i="3"/>
  <c r="V2323" i="3"/>
  <c r="W2523" i="3"/>
  <c r="V2523" i="3"/>
  <c r="W2715" i="3"/>
  <c r="V2715" i="3"/>
  <c r="W2851" i="3"/>
  <c r="V2851" i="3"/>
  <c r="W1518" i="3"/>
  <c r="V1518" i="3"/>
  <c r="W2647" i="3"/>
  <c r="V2647" i="3"/>
  <c r="W444" i="3"/>
  <c r="V444" i="3"/>
  <c r="V588" i="3"/>
  <c r="W588" i="3"/>
  <c r="W724" i="3"/>
  <c r="V724" i="3"/>
  <c r="V844" i="3"/>
  <c r="W844" i="3"/>
  <c r="W972" i="3"/>
  <c r="V972" i="3"/>
  <c r="W1092" i="3"/>
  <c r="V1092" i="3"/>
  <c r="W1212" i="3"/>
  <c r="V1212" i="3"/>
  <c r="V1332" i="3"/>
  <c r="W1332" i="3"/>
  <c r="W1444" i="3"/>
  <c r="V1444" i="3"/>
  <c r="W1732" i="3"/>
  <c r="V1732" i="3"/>
  <c r="W1932" i="3"/>
  <c r="V1932" i="3"/>
  <c r="W2036" i="3"/>
  <c r="V2036" i="3"/>
  <c r="W2140" i="3"/>
  <c r="V2140" i="3"/>
  <c r="W2556" i="3"/>
  <c r="V2556" i="3"/>
  <c r="W2652" i="3"/>
  <c r="V2652" i="3"/>
  <c r="W2756" i="3"/>
  <c r="V2756" i="3"/>
  <c r="W655" i="3"/>
  <c r="V655" i="3"/>
  <c r="W1672" i="3"/>
  <c r="V1672" i="3"/>
  <c r="W2582" i="3"/>
  <c r="V2582" i="3"/>
  <c r="W205" i="3"/>
  <c r="V205" i="3"/>
  <c r="W301" i="3"/>
  <c r="V301" i="3"/>
  <c r="W421" i="3"/>
  <c r="V421" i="3"/>
  <c r="W573" i="3"/>
  <c r="V573" i="3"/>
  <c r="W725" i="3"/>
  <c r="V725" i="3"/>
  <c r="V869" i="3"/>
  <c r="W869" i="3"/>
  <c r="W1005" i="3"/>
  <c r="V1005" i="3"/>
  <c r="W1189" i="3"/>
  <c r="V1189" i="3"/>
  <c r="V1357" i="3"/>
  <c r="W1357" i="3"/>
  <c r="W1525" i="3"/>
  <c r="V1525" i="3"/>
  <c r="V1797" i="3"/>
  <c r="W1797" i="3"/>
  <c r="W1933" i="3"/>
  <c r="V1933" i="3"/>
  <c r="W2061" i="3"/>
  <c r="V2061" i="3"/>
  <c r="W2285" i="3"/>
  <c r="V2285" i="3"/>
  <c r="W2413" i="3"/>
  <c r="V2413" i="3"/>
  <c r="W2549" i="3"/>
  <c r="V2549" i="3"/>
  <c r="W2709" i="3"/>
  <c r="V2709" i="3"/>
  <c r="W2853" i="3"/>
  <c r="V2853" i="3"/>
  <c r="V2648" i="3"/>
  <c r="W2648" i="3"/>
  <c r="W2816" i="3"/>
  <c r="V2816" i="3"/>
  <c r="W25" i="3"/>
  <c r="V25" i="3"/>
  <c r="W449" i="3"/>
  <c r="V449" i="3"/>
  <c r="W921" i="3"/>
  <c r="V921" i="3"/>
  <c r="W123" i="3"/>
  <c r="V123" i="3"/>
  <c r="W411" i="3"/>
  <c r="V411" i="3"/>
  <c r="W723" i="3"/>
  <c r="V723" i="3"/>
  <c r="W1075" i="3"/>
  <c r="V1075" i="3"/>
  <c r="W45" i="3"/>
  <c r="V45" i="3"/>
  <c r="W278" i="3"/>
  <c r="V278" i="3"/>
  <c r="W670" i="3"/>
  <c r="V670" i="3"/>
  <c r="W350" i="3"/>
  <c r="V350" i="3"/>
  <c r="W72" i="3"/>
  <c r="V72" i="3"/>
  <c r="W248" i="3"/>
  <c r="V248" i="3"/>
  <c r="W344" i="3"/>
  <c r="V344" i="3"/>
  <c r="W448" i="3"/>
  <c r="V448" i="3"/>
  <c r="W552" i="3"/>
  <c r="V552" i="3"/>
  <c r="W720" i="3"/>
  <c r="V720" i="3"/>
  <c r="W792" i="3"/>
  <c r="V792" i="3"/>
  <c r="W896" i="3"/>
  <c r="V896" i="3"/>
  <c r="W992" i="3"/>
  <c r="V992" i="3"/>
  <c r="V1120" i="3"/>
  <c r="W1120" i="3"/>
  <c r="W1240" i="3"/>
  <c r="V1240" i="3"/>
  <c r="W1360" i="3"/>
  <c r="V1360" i="3"/>
  <c r="W1480" i="3"/>
  <c r="V1480" i="3"/>
  <c r="W1656" i="3"/>
  <c r="V1656" i="3"/>
  <c r="W1792" i="3"/>
  <c r="V1792" i="3"/>
  <c r="W1912" i="3"/>
  <c r="V1912" i="3"/>
  <c r="W2024" i="3"/>
  <c r="V2024" i="3"/>
  <c r="W2128" i="3"/>
  <c r="V2128" i="3"/>
  <c r="W2216" i="3"/>
  <c r="V2216" i="3"/>
  <c r="W2344" i="3"/>
  <c r="V2344" i="3"/>
  <c r="W2464" i="3"/>
  <c r="V2464" i="3"/>
  <c r="W2568" i="3"/>
  <c r="V2568" i="3"/>
  <c r="W2672" i="3"/>
  <c r="V2672" i="3"/>
  <c r="W2800" i="3"/>
  <c r="V2800" i="3"/>
  <c r="V2872" i="3"/>
  <c r="W2872" i="3"/>
  <c r="W1731" i="3"/>
  <c r="V1731" i="3"/>
  <c r="W2155" i="3"/>
  <c r="V2155" i="3"/>
  <c r="V2611" i="3"/>
  <c r="W2611" i="3"/>
  <c r="W556" i="3"/>
  <c r="V556" i="3"/>
  <c r="W836" i="3"/>
  <c r="V836" i="3"/>
  <c r="V1204" i="3"/>
  <c r="W1204" i="3"/>
  <c r="W1468" i="3"/>
  <c r="V1468" i="3"/>
  <c r="W1748" i="3"/>
  <c r="V1748" i="3"/>
  <c r="W1980" i="3"/>
  <c r="V1980" i="3"/>
  <c r="W2284" i="3"/>
  <c r="V2284" i="3"/>
  <c r="W2412" i="3"/>
  <c r="V2412" i="3"/>
  <c r="W2692" i="3"/>
  <c r="V2692" i="3"/>
  <c r="W197" i="3"/>
  <c r="V197" i="3"/>
  <c r="W493" i="3"/>
  <c r="V493" i="3"/>
  <c r="W661" i="3"/>
  <c r="V661" i="3"/>
  <c r="V1277" i="3"/>
  <c r="W1277" i="3"/>
  <c r="W1757" i="3"/>
  <c r="V1757" i="3"/>
  <c r="W2309" i="3"/>
  <c r="V2309" i="3"/>
  <c r="W2829" i="3"/>
  <c r="V2829" i="3"/>
  <c r="W713" i="3"/>
  <c r="V713" i="3"/>
  <c r="W1113" i="3"/>
  <c r="V1113" i="3"/>
  <c r="W1329" i="3"/>
  <c r="V1329" i="3"/>
  <c r="W1401" i="3"/>
  <c r="V1401" i="3"/>
  <c r="W1473" i="3"/>
  <c r="V1473" i="3"/>
  <c r="W1601" i="3"/>
  <c r="V1601" i="3"/>
  <c r="W1697" i="3"/>
  <c r="V1697" i="3"/>
  <c r="W1761" i="3"/>
  <c r="V1761" i="3"/>
  <c r="W1857" i="3"/>
  <c r="V1857" i="3"/>
  <c r="W2017" i="3"/>
  <c r="V2017" i="3"/>
  <c r="W2129" i="3"/>
  <c r="V2129" i="3"/>
  <c r="W2225" i="3"/>
  <c r="V2225" i="3"/>
  <c r="W2321" i="3"/>
  <c r="V2321" i="3"/>
  <c r="W2457" i="3"/>
  <c r="V2457" i="3"/>
  <c r="W2633" i="3"/>
  <c r="V2633" i="3"/>
  <c r="W2785" i="3"/>
  <c r="V2785" i="3"/>
  <c r="W771" i="3"/>
  <c r="V771" i="3"/>
  <c r="W1691" i="3"/>
  <c r="V1691" i="3"/>
  <c r="W2171" i="3"/>
  <c r="V2171" i="3"/>
  <c r="W2627" i="3"/>
  <c r="V2627" i="3"/>
  <c r="W612" i="3"/>
  <c r="V612" i="3"/>
  <c r="W1004" i="3"/>
  <c r="V1004" i="3"/>
  <c r="W1420" i="3"/>
  <c r="V1420" i="3"/>
  <c r="W2228" i="3"/>
  <c r="V2228" i="3"/>
  <c r="V2436" i="3"/>
  <c r="W2436" i="3"/>
  <c r="V557" i="3"/>
  <c r="W557" i="3"/>
  <c r="W1053" i="3"/>
  <c r="V1053" i="3"/>
  <c r="W1637" i="3"/>
  <c r="V1637" i="3"/>
  <c r="W2253" i="3"/>
  <c r="V2253" i="3"/>
  <c r="W2781" i="3"/>
  <c r="V2781" i="3"/>
  <c r="W2" i="3"/>
  <c r="V2" i="3"/>
  <c r="W98" i="3"/>
  <c r="V98" i="3"/>
  <c r="W202" i="3"/>
  <c r="V202" i="3"/>
  <c r="W314" i="3"/>
  <c r="V314" i="3"/>
  <c r="W410" i="3"/>
  <c r="V410" i="3"/>
  <c r="W506" i="3"/>
  <c r="V506" i="3"/>
  <c r="W602" i="3"/>
  <c r="V602" i="3"/>
  <c r="W706" i="3"/>
  <c r="V706" i="3"/>
  <c r="W802" i="3"/>
  <c r="V802" i="3"/>
  <c r="W898" i="3"/>
  <c r="V898" i="3"/>
  <c r="W994" i="3"/>
  <c r="V994" i="3"/>
  <c r="W1090" i="3"/>
  <c r="V1090" i="3"/>
  <c r="W1186" i="3"/>
  <c r="V1186" i="3"/>
  <c r="W1282" i="3"/>
  <c r="V1282" i="3"/>
  <c r="W1378" i="3"/>
  <c r="V1378" i="3"/>
  <c r="W1474" i="3"/>
  <c r="V1474" i="3"/>
  <c r="W1570" i="3"/>
  <c r="V1570" i="3"/>
  <c r="W1666" i="3"/>
  <c r="V1666" i="3"/>
  <c r="W1762" i="3"/>
  <c r="V1762" i="3"/>
  <c r="W1858" i="3"/>
  <c r="V1858" i="3"/>
  <c r="W1922" i="3"/>
  <c r="V1922" i="3"/>
  <c r="W2018" i="3"/>
  <c r="V2018" i="3"/>
  <c r="W2114" i="3"/>
  <c r="V2114" i="3"/>
  <c r="W2210" i="3"/>
  <c r="V2210" i="3"/>
  <c r="W2306" i="3"/>
  <c r="V2306" i="3"/>
  <c r="W2402" i="3"/>
  <c r="V2402" i="3"/>
  <c r="W2498" i="3"/>
  <c r="V2498" i="3"/>
  <c r="V2594" i="3"/>
  <c r="W2594" i="3"/>
  <c r="W2722" i="3"/>
  <c r="V2722" i="3"/>
  <c r="W2786" i="3"/>
  <c r="V2786" i="3"/>
  <c r="W2731" i="3"/>
  <c r="V2731" i="3"/>
  <c r="W2430" i="3"/>
  <c r="V2430" i="3"/>
  <c r="W189" i="3"/>
  <c r="V189" i="3"/>
  <c r="W629" i="3"/>
  <c r="V629" i="3"/>
  <c r="W1205" i="3"/>
  <c r="V1205" i="3"/>
  <c r="W1693" i="3"/>
  <c r="V1693" i="3"/>
  <c r="W2013" i="3"/>
  <c r="V2013" i="3"/>
  <c r="W2509" i="3"/>
  <c r="V2509" i="3"/>
  <c r="W2861" i="3"/>
  <c r="V2861" i="3"/>
  <c r="W1502" i="3"/>
  <c r="V1502" i="3"/>
  <c r="W76" i="3"/>
  <c r="V76" i="3"/>
  <c r="W140" i="3"/>
  <c r="V140" i="3"/>
  <c r="W236" i="3"/>
  <c r="V236" i="3"/>
  <c r="W340" i="3"/>
  <c r="V340" i="3"/>
  <c r="W326" i="3"/>
  <c r="V326" i="3"/>
  <c r="V814" i="3"/>
  <c r="W814" i="3"/>
  <c r="W1046" i="3"/>
  <c r="V1046" i="3"/>
  <c r="W1150" i="3"/>
  <c r="V1150" i="3"/>
  <c r="W1246" i="3"/>
  <c r="V1246" i="3"/>
  <c r="W1350" i="3"/>
  <c r="V1350" i="3"/>
  <c r="V1454" i="3"/>
  <c r="W1454" i="3"/>
  <c r="V1582" i="3"/>
  <c r="W1582" i="3"/>
  <c r="W1718" i="3"/>
  <c r="V1718" i="3"/>
  <c r="W1830" i="3"/>
  <c r="V1830" i="3"/>
  <c r="W1966" i="3"/>
  <c r="V1966" i="3"/>
  <c r="W2094" i="3"/>
  <c r="V2094" i="3"/>
  <c r="V2230" i="3"/>
  <c r="W2230" i="3"/>
  <c r="W2342" i="3"/>
  <c r="V2342" i="3"/>
  <c r="W2446" i="3"/>
  <c r="V2446" i="3"/>
  <c r="W2566" i="3"/>
  <c r="V2566" i="3"/>
  <c r="W2694" i="3"/>
  <c r="V2694" i="3"/>
  <c r="V2790" i="3"/>
  <c r="W2790" i="3"/>
  <c r="W1043" i="3"/>
  <c r="V1043" i="3"/>
  <c r="W1699" i="3"/>
  <c r="V1699" i="3"/>
  <c r="W2139" i="3"/>
  <c r="V2139" i="3"/>
  <c r="W2579" i="3"/>
  <c r="V2579" i="3"/>
  <c r="W436" i="3"/>
  <c r="V436" i="3"/>
  <c r="W852" i="3"/>
  <c r="V852" i="3"/>
  <c r="W1228" i="3"/>
  <c r="V1228" i="3"/>
  <c r="W1580" i="3"/>
  <c r="V1580" i="3"/>
  <c r="W1844" i="3"/>
  <c r="V1844" i="3"/>
  <c r="W2100" i="3"/>
  <c r="V2100" i="3"/>
  <c r="W2524" i="3"/>
  <c r="V2524" i="3"/>
  <c r="W958" i="3"/>
  <c r="V958" i="3"/>
  <c r="V973" i="3"/>
  <c r="W973" i="3"/>
  <c r="W1485" i="3"/>
  <c r="V1485" i="3"/>
  <c r="W1981" i="3"/>
  <c r="V1981" i="3"/>
  <c r="V2501" i="3"/>
  <c r="W2501" i="3"/>
  <c r="W2837" i="3"/>
  <c r="V2837" i="3"/>
  <c r="W47" i="3"/>
  <c r="V47" i="3"/>
  <c r="W151" i="3"/>
  <c r="V151" i="3"/>
  <c r="W247" i="3"/>
  <c r="V247" i="3"/>
  <c r="W311" i="3"/>
  <c r="V311" i="3"/>
  <c r="W407" i="3"/>
  <c r="V407" i="3"/>
  <c r="W511" i="3"/>
  <c r="V511" i="3"/>
  <c r="W623" i="3"/>
  <c r="V623" i="3"/>
  <c r="W743" i="3"/>
  <c r="V743" i="3"/>
  <c r="W847" i="3"/>
  <c r="V847" i="3"/>
  <c r="W943" i="3"/>
  <c r="V943" i="3"/>
  <c r="W1039" i="3"/>
  <c r="V1039" i="3"/>
  <c r="W1135" i="3"/>
  <c r="V1135" i="3"/>
  <c r="W1239" i="3"/>
  <c r="V1239" i="3"/>
  <c r="W1359" i="3"/>
  <c r="V1359" i="3"/>
  <c r="W1503" i="3"/>
  <c r="V1503" i="3"/>
  <c r="W1599" i="3"/>
  <c r="V1599" i="3"/>
  <c r="V1735" i="3"/>
  <c r="W1735" i="3"/>
  <c r="W1807" i="3"/>
  <c r="V1807" i="3"/>
  <c r="W1927" i="3"/>
  <c r="V1927" i="3"/>
  <c r="W2071" i="3"/>
  <c r="V2071" i="3"/>
  <c r="W2167" i="3"/>
  <c r="V2167" i="3"/>
  <c r="W2271" i="3"/>
  <c r="V2271" i="3"/>
  <c r="W2399" i="3"/>
  <c r="V2399" i="3"/>
  <c r="W2503" i="3"/>
  <c r="V2503" i="3"/>
  <c r="W2607" i="3"/>
  <c r="V2607" i="3"/>
  <c r="W2759" i="3"/>
  <c r="V2759" i="3"/>
  <c r="W2863" i="3"/>
  <c r="V2863" i="3"/>
  <c r="W1603" i="3"/>
  <c r="V1603" i="3"/>
  <c r="W2251" i="3"/>
  <c r="V2251" i="3"/>
  <c r="W2619" i="3"/>
  <c r="V2619" i="3"/>
  <c r="V2351" i="3"/>
  <c r="W2351" i="3"/>
  <c r="V652" i="3"/>
  <c r="W652" i="3"/>
  <c r="W1028" i="3"/>
  <c r="V1028" i="3"/>
  <c r="V1380" i="3"/>
  <c r="W1380" i="3"/>
  <c r="W1988" i="3"/>
  <c r="V1988" i="3"/>
  <c r="W2604" i="3"/>
  <c r="V2604" i="3"/>
  <c r="W1294" i="3"/>
  <c r="V1294" i="3"/>
  <c r="V365" i="3"/>
  <c r="W365" i="3"/>
  <c r="W797" i="3"/>
  <c r="V797" i="3"/>
  <c r="V1301" i="3"/>
  <c r="W1301" i="3"/>
  <c r="W1877" i="3"/>
  <c r="V1877" i="3"/>
  <c r="W2485" i="3"/>
  <c r="V2485" i="3"/>
  <c r="W2818" i="3"/>
  <c r="V2818" i="3"/>
  <c r="W185" i="3"/>
  <c r="V185" i="3"/>
  <c r="W393" i="3"/>
  <c r="V393" i="3"/>
  <c r="W561" i="3"/>
  <c r="V561" i="3"/>
  <c r="W833" i="3"/>
  <c r="V833" i="3"/>
  <c r="W1193" i="3"/>
  <c r="V1193" i="3"/>
  <c r="W99" i="3"/>
  <c r="V99" i="3"/>
  <c r="W291" i="3"/>
  <c r="V291" i="3"/>
  <c r="W451" i="3"/>
  <c r="V451" i="3"/>
  <c r="W611" i="3"/>
  <c r="V611" i="3"/>
  <c r="W811" i="3"/>
  <c r="V811" i="3"/>
  <c r="W1051" i="3"/>
  <c r="V1051" i="3"/>
  <c r="W1403" i="3"/>
  <c r="V1403" i="3"/>
  <c r="V21" i="3"/>
  <c r="W21" i="3"/>
  <c r="W6" i="3"/>
  <c r="V6" i="3"/>
  <c r="W158" i="3"/>
  <c r="V158" i="3"/>
  <c r="W358" i="3"/>
  <c r="V358" i="3"/>
  <c r="W566" i="3"/>
  <c r="V566" i="3"/>
  <c r="W646" i="3"/>
  <c r="V646" i="3"/>
  <c r="W846" i="3"/>
  <c r="V846" i="3"/>
  <c r="W17" i="3"/>
  <c r="V17" i="3"/>
  <c r="W49" i="3"/>
  <c r="V49" i="3"/>
  <c r="W89" i="3"/>
  <c r="V89" i="3"/>
  <c r="W129" i="3"/>
  <c r="V129" i="3"/>
  <c r="W161" i="3"/>
  <c r="V161" i="3"/>
  <c r="W201" i="3"/>
  <c r="V201" i="3"/>
  <c r="W241" i="3"/>
  <c r="V241" i="3"/>
  <c r="W281" i="3"/>
  <c r="V281" i="3"/>
  <c r="W313" i="3"/>
  <c r="V313" i="3"/>
  <c r="W961" i="3"/>
  <c r="V961" i="3"/>
  <c r="W1121" i="3"/>
  <c r="V1121" i="3"/>
  <c r="W1273" i="3"/>
  <c r="V1273" i="3"/>
  <c r="W115" i="3"/>
  <c r="V115" i="3"/>
  <c r="W243" i="3"/>
  <c r="V243" i="3"/>
  <c r="W371" i="3"/>
  <c r="V371" i="3"/>
  <c r="W499" i="3"/>
  <c r="V499" i="3"/>
  <c r="W627" i="3"/>
  <c r="V627" i="3"/>
  <c r="W827" i="3"/>
  <c r="V827" i="3"/>
  <c r="W987" i="3"/>
  <c r="V987" i="3"/>
  <c r="W1235" i="3"/>
  <c r="V1235" i="3"/>
  <c r="W109" i="3"/>
  <c r="V109" i="3"/>
  <c r="W101" i="3"/>
  <c r="V101" i="3"/>
  <c r="W134" i="3"/>
  <c r="V134" i="3"/>
  <c r="W262" i="3"/>
  <c r="V262" i="3"/>
  <c r="W454" i="3"/>
  <c r="V454" i="3"/>
  <c r="W662" i="3"/>
  <c r="V662" i="3"/>
  <c r="W902" i="3"/>
  <c r="V902" i="3"/>
  <c r="W1153" i="3"/>
  <c r="V1153" i="3"/>
  <c r="W24" i="3"/>
  <c r="V24" i="3"/>
  <c r="W64" i="3"/>
  <c r="V64" i="3"/>
  <c r="W96" i="3"/>
  <c r="V96" i="3"/>
  <c r="W136" i="3"/>
  <c r="V136" i="3"/>
  <c r="W176" i="3"/>
  <c r="V176" i="3"/>
  <c r="W208" i="3"/>
  <c r="V208" i="3"/>
  <c r="W240" i="3"/>
  <c r="V240" i="3"/>
  <c r="W272" i="3"/>
  <c r="V272" i="3"/>
  <c r="W304" i="3"/>
  <c r="V304" i="3"/>
  <c r="W336" i="3"/>
  <c r="V336" i="3"/>
  <c r="W368" i="3"/>
  <c r="V368" i="3"/>
  <c r="W400" i="3"/>
  <c r="V400" i="3"/>
  <c r="W440" i="3"/>
  <c r="V440" i="3"/>
  <c r="W472" i="3"/>
  <c r="V472" i="3"/>
  <c r="V512" i="3"/>
  <c r="W512" i="3"/>
  <c r="W544" i="3"/>
  <c r="V544" i="3"/>
  <c r="W584" i="3"/>
  <c r="V584" i="3"/>
  <c r="W616" i="3"/>
  <c r="V616" i="3"/>
  <c r="W648" i="3"/>
  <c r="V648" i="3"/>
  <c r="V680" i="3"/>
  <c r="W680" i="3"/>
  <c r="W712" i="3"/>
  <c r="V712" i="3"/>
  <c r="W752" i="3"/>
  <c r="V752" i="3"/>
  <c r="W784" i="3"/>
  <c r="V784" i="3"/>
  <c r="W824" i="3"/>
  <c r="V824" i="3"/>
  <c r="W856" i="3"/>
  <c r="V856" i="3"/>
  <c r="W888" i="3"/>
  <c r="V888" i="3"/>
  <c r="V920" i="3"/>
  <c r="W920" i="3"/>
  <c r="W952" i="3"/>
  <c r="V952" i="3"/>
  <c r="W984" i="3"/>
  <c r="V984" i="3"/>
  <c r="W1016" i="3"/>
  <c r="V1016" i="3"/>
  <c r="W1048" i="3"/>
  <c r="V1048" i="3"/>
  <c r="W1080" i="3"/>
  <c r="V1080" i="3"/>
  <c r="W1112" i="3"/>
  <c r="V1112" i="3"/>
  <c r="W1152" i="3"/>
  <c r="V1152" i="3"/>
  <c r="W1192" i="3"/>
  <c r="V1192" i="3"/>
  <c r="W1232" i="3"/>
  <c r="V1232" i="3"/>
  <c r="W1264" i="3"/>
  <c r="V1264" i="3"/>
  <c r="W1304" i="3"/>
  <c r="V1304" i="3"/>
  <c r="W1344" i="3"/>
  <c r="V1344" i="3"/>
  <c r="W1392" i="3"/>
  <c r="V1392" i="3"/>
  <c r="V1432" i="3"/>
  <c r="W1432" i="3"/>
  <c r="W1472" i="3"/>
  <c r="V1472" i="3"/>
  <c r="W1536" i="3"/>
  <c r="V1536" i="3"/>
  <c r="W1568" i="3"/>
  <c r="V1568" i="3"/>
  <c r="W1608" i="3"/>
  <c r="V1608" i="3"/>
  <c r="W1648" i="3"/>
  <c r="V1648" i="3"/>
  <c r="W1696" i="3"/>
  <c r="V1696" i="3"/>
  <c r="W1736" i="3"/>
  <c r="V1736" i="3"/>
  <c r="W1776" i="3"/>
  <c r="V1776" i="3"/>
  <c r="W1816" i="3"/>
  <c r="V1816" i="3"/>
  <c r="W1856" i="3"/>
  <c r="V1856" i="3"/>
  <c r="W1904" i="3"/>
  <c r="V1904" i="3"/>
  <c r="W1944" i="3"/>
  <c r="V1944" i="3"/>
  <c r="W1984" i="3"/>
  <c r="V1984" i="3"/>
  <c r="W2016" i="3"/>
  <c r="V2016" i="3"/>
  <c r="W2048" i="3"/>
  <c r="V2048" i="3"/>
  <c r="W2080" i="3"/>
  <c r="V2080" i="3"/>
  <c r="W2120" i="3"/>
  <c r="V2120" i="3"/>
  <c r="W2160" i="3"/>
  <c r="V2160" i="3"/>
  <c r="W2208" i="3"/>
  <c r="V2208" i="3"/>
  <c r="W2248" i="3"/>
  <c r="V2248" i="3"/>
  <c r="W2288" i="3"/>
  <c r="V2288" i="3"/>
  <c r="V2328" i="3"/>
  <c r="W2328" i="3"/>
  <c r="W2368" i="3"/>
  <c r="V2368" i="3"/>
  <c r="W2416" i="3"/>
  <c r="V2416" i="3"/>
  <c r="W2456" i="3"/>
  <c r="V2456" i="3"/>
  <c r="W2496" i="3"/>
  <c r="V2496" i="3"/>
  <c r="W2528" i="3"/>
  <c r="V2528" i="3"/>
  <c r="W2560" i="3"/>
  <c r="V2560" i="3"/>
  <c r="W2592" i="3"/>
  <c r="V2592" i="3"/>
  <c r="W2624" i="3"/>
  <c r="V2624" i="3"/>
  <c r="W2656" i="3"/>
  <c r="V2656" i="3"/>
  <c r="V2696" i="3"/>
  <c r="W2696" i="3"/>
  <c r="V2744" i="3"/>
  <c r="W2744" i="3"/>
  <c r="V2792" i="3"/>
  <c r="W2792" i="3"/>
  <c r="W2832" i="3"/>
  <c r="V2832" i="3"/>
  <c r="W2864" i="3"/>
  <c r="V2864" i="3"/>
  <c r="W1395" i="3"/>
  <c r="V1395" i="3"/>
  <c r="W1587" i="3"/>
  <c r="V1587" i="3"/>
  <c r="W1707" i="3"/>
  <c r="V1707" i="3"/>
  <c r="W1851" i="3"/>
  <c r="V1851" i="3"/>
  <c r="W2003" i="3"/>
  <c r="V2003" i="3"/>
  <c r="W2131" i="3"/>
  <c r="V2131" i="3"/>
  <c r="W2243" i="3"/>
  <c r="V2243" i="3"/>
  <c r="W2403" i="3"/>
  <c r="V2403" i="3"/>
  <c r="W2587" i="3"/>
  <c r="V2587" i="3"/>
  <c r="W2691" i="3"/>
  <c r="V2691" i="3"/>
  <c r="W2843" i="3"/>
  <c r="V2843" i="3"/>
  <c r="W524" i="3"/>
  <c r="V524" i="3"/>
  <c r="W676" i="3"/>
  <c r="V676" i="3"/>
  <c r="W804" i="3"/>
  <c r="V804" i="3"/>
  <c r="W916" i="3"/>
  <c r="V916" i="3"/>
  <c r="W1052" i="3"/>
  <c r="V1052" i="3"/>
  <c r="W1164" i="3"/>
  <c r="V1164" i="3"/>
  <c r="W1300" i="3"/>
  <c r="V1300" i="3"/>
  <c r="W1436" i="3"/>
  <c r="V1436" i="3"/>
  <c r="V1532" i="3"/>
  <c r="W1532" i="3"/>
  <c r="V1636" i="3"/>
  <c r="W1636" i="3"/>
  <c r="V1724" i="3"/>
  <c r="W1724" i="3"/>
  <c r="W1820" i="3"/>
  <c r="V1820" i="3"/>
  <c r="W1884" i="3"/>
  <c r="V1884" i="3"/>
  <c r="W1956" i="3"/>
  <c r="V1956" i="3"/>
  <c r="W2052" i="3"/>
  <c r="V2052" i="3"/>
  <c r="W2172" i="3"/>
  <c r="V2172" i="3"/>
  <c r="W2268" i="3"/>
  <c r="V2268" i="3"/>
  <c r="W2332" i="3"/>
  <c r="V2332" i="3"/>
  <c r="W2396" i="3"/>
  <c r="V2396" i="3"/>
  <c r="W2460" i="3"/>
  <c r="V2460" i="3"/>
  <c r="W2532" i="3"/>
  <c r="V2532" i="3"/>
  <c r="W2636" i="3"/>
  <c r="V2636" i="3"/>
  <c r="W1368" i="3"/>
  <c r="V1368" i="3"/>
  <c r="W2280" i="3"/>
  <c r="V2280" i="3"/>
  <c r="W181" i="3"/>
  <c r="V181" i="3"/>
  <c r="W293" i="3"/>
  <c r="V293" i="3"/>
  <c r="W453" i="3"/>
  <c r="V453" i="3"/>
  <c r="V621" i="3"/>
  <c r="W621" i="3"/>
  <c r="W773" i="3"/>
  <c r="V773" i="3"/>
  <c r="W1037" i="3"/>
  <c r="V1037" i="3"/>
  <c r="W1237" i="3"/>
  <c r="V1237" i="3"/>
  <c r="W1397" i="3"/>
  <c r="V1397" i="3"/>
  <c r="W1541" i="3"/>
  <c r="V1541" i="3"/>
  <c r="W1717" i="3"/>
  <c r="V1717" i="3"/>
  <c r="W1909" i="3"/>
  <c r="V1909" i="3"/>
  <c r="W2109" i="3"/>
  <c r="V2109" i="3"/>
  <c r="W2269" i="3"/>
  <c r="V2269" i="3"/>
  <c r="W2453" i="3"/>
  <c r="V2453" i="3"/>
  <c r="W2621" i="3"/>
  <c r="V2621" i="3"/>
  <c r="W2789" i="3"/>
  <c r="V2789" i="3"/>
  <c r="W1155" i="3"/>
  <c r="V1155" i="3"/>
  <c r="W121" i="3"/>
  <c r="V121" i="3"/>
  <c r="W537" i="3"/>
  <c r="V537" i="3"/>
  <c r="W697" i="3"/>
  <c r="V697" i="3"/>
  <c r="W825" i="3"/>
  <c r="V825" i="3"/>
  <c r="W969" i="3"/>
  <c r="V969" i="3"/>
  <c r="W1081" i="3"/>
  <c r="V1081" i="3"/>
  <c r="W1209" i="3"/>
  <c r="V1209" i="3"/>
  <c r="W1281" i="3"/>
  <c r="V1281" i="3"/>
  <c r="W1321" i="3"/>
  <c r="V1321" i="3"/>
  <c r="W1353" i="3"/>
  <c r="V1353" i="3"/>
  <c r="W1393" i="3"/>
  <c r="V1393" i="3"/>
  <c r="W1425" i="3"/>
  <c r="V1425" i="3"/>
  <c r="W1465" i="3"/>
  <c r="V1465" i="3"/>
  <c r="W1513" i="3"/>
  <c r="V1513" i="3"/>
  <c r="W1553" i="3"/>
  <c r="V1553" i="3"/>
  <c r="W1585" i="3"/>
  <c r="V1585" i="3"/>
  <c r="W1625" i="3"/>
  <c r="V1625" i="3"/>
  <c r="W1657" i="3"/>
  <c r="V1657" i="3"/>
  <c r="W1689" i="3"/>
  <c r="V1689" i="3"/>
  <c r="W1721" i="3"/>
  <c r="V1721" i="3"/>
  <c r="W1753" i="3"/>
  <c r="V1753" i="3"/>
  <c r="W1785" i="3"/>
  <c r="V1785" i="3"/>
  <c r="W1817" i="3"/>
  <c r="V1817" i="3"/>
  <c r="W1849" i="3"/>
  <c r="V1849" i="3"/>
  <c r="W1881" i="3"/>
  <c r="V1881" i="3"/>
  <c r="W1921" i="3"/>
  <c r="V1921" i="3"/>
  <c r="W1961" i="3"/>
  <c r="V1961" i="3"/>
  <c r="W2001" i="3"/>
  <c r="V2001" i="3"/>
  <c r="W2041" i="3"/>
  <c r="V2041" i="3"/>
  <c r="W2081" i="3"/>
  <c r="V2081" i="3"/>
  <c r="W2121" i="3"/>
  <c r="V2121" i="3"/>
  <c r="W2153" i="3"/>
  <c r="V2153" i="3"/>
  <c r="W2185" i="3"/>
  <c r="V2185" i="3"/>
  <c r="W2217" i="3"/>
  <c r="V2217" i="3"/>
  <c r="W2249" i="3"/>
  <c r="V2249" i="3"/>
  <c r="W2281" i="3"/>
  <c r="V2281" i="3"/>
  <c r="W2313" i="3"/>
  <c r="V2313" i="3"/>
  <c r="W2345" i="3"/>
  <c r="V2345" i="3"/>
  <c r="W2377" i="3"/>
  <c r="V2377" i="3"/>
  <c r="W2417" i="3"/>
  <c r="V2417" i="3"/>
  <c r="W2449" i="3"/>
  <c r="V2449" i="3"/>
  <c r="W2489" i="3"/>
  <c r="V2489" i="3"/>
  <c r="W2537" i="3"/>
  <c r="V2537" i="3"/>
  <c r="W2577" i="3"/>
  <c r="V2577" i="3"/>
  <c r="W2625" i="3"/>
  <c r="V2625" i="3"/>
  <c r="V2673" i="3"/>
  <c r="W2673" i="3"/>
  <c r="W2721" i="3"/>
  <c r="V2721" i="3"/>
  <c r="W2769" i="3"/>
  <c r="V2769" i="3"/>
  <c r="W2817" i="3"/>
  <c r="V2817" i="3"/>
  <c r="W2857" i="3"/>
  <c r="V2857" i="3"/>
  <c r="W659" i="3"/>
  <c r="V659" i="3"/>
  <c r="W1259" i="3"/>
  <c r="V1259" i="3"/>
  <c r="W1475" i="3"/>
  <c r="V1475" i="3"/>
  <c r="W1667" i="3"/>
  <c r="V1667" i="3"/>
  <c r="W1763" i="3"/>
  <c r="V1763" i="3"/>
  <c r="W1931" i="3"/>
  <c r="V1931" i="3"/>
  <c r="W2099" i="3"/>
  <c r="V2099" i="3"/>
  <c r="W2275" i="3"/>
  <c r="V2275" i="3"/>
  <c r="W2419" i="3"/>
  <c r="V2419" i="3"/>
  <c r="W2595" i="3"/>
  <c r="V2595" i="3"/>
  <c r="W2723" i="3"/>
  <c r="V2723" i="3"/>
  <c r="W404" i="3"/>
  <c r="V404" i="3"/>
  <c r="V572" i="3"/>
  <c r="W572" i="3"/>
  <c r="W700" i="3"/>
  <c r="V700" i="3"/>
  <c r="V820" i="3"/>
  <c r="W820" i="3"/>
  <c r="W964" i="3"/>
  <c r="V964" i="3"/>
  <c r="W1108" i="3"/>
  <c r="V1108" i="3"/>
  <c r="W1252" i="3"/>
  <c r="V1252" i="3"/>
  <c r="W1388" i="3"/>
  <c r="V1388" i="3"/>
  <c r="W1500" i="3"/>
  <c r="V1500" i="3"/>
  <c r="W1596" i="3"/>
  <c r="V1596" i="3"/>
  <c r="W2196" i="3"/>
  <c r="V2196" i="3"/>
  <c r="W2292" i="3"/>
  <c r="V2292" i="3"/>
  <c r="W2356" i="3"/>
  <c r="V2356" i="3"/>
  <c r="W2420" i="3"/>
  <c r="V2420" i="3"/>
  <c r="W2772" i="3"/>
  <c r="V2772" i="3"/>
  <c r="W341" i="3"/>
  <c r="V341" i="3"/>
  <c r="W517" i="3"/>
  <c r="V517" i="3"/>
  <c r="W701" i="3"/>
  <c r="V701" i="3"/>
  <c r="W853" i="3"/>
  <c r="V853" i="3"/>
  <c r="W1013" i="3"/>
  <c r="V1013" i="3"/>
  <c r="V1173" i="3"/>
  <c r="W1173" i="3"/>
  <c r="V1381" i="3"/>
  <c r="W1381" i="3"/>
  <c r="W1589" i="3"/>
  <c r="V1589" i="3"/>
  <c r="W1789" i="3"/>
  <c r="V1789" i="3"/>
  <c r="W1957" i="3"/>
  <c r="V1957" i="3"/>
  <c r="W2205" i="3"/>
  <c r="V2205" i="3"/>
  <c r="W2397" i="3"/>
  <c r="V2397" i="3"/>
  <c r="W2565" i="3"/>
  <c r="V2565" i="3"/>
  <c r="W2741" i="3"/>
  <c r="V2741" i="3"/>
  <c r="W198" i="3"/>
  <c r="V198" i="3"/>
  <c r="W1497" i="3"/>
  <c r="V1497" i="3"/>
  <c r="W2561" i="3"/>
  <c r="V2561" i="3"/>
  <c r="W26" i="3"/>
  <c r="V26" i="3"/>
  <c r="W58" i="3"/>
  <c r="V58" i="3"/>
  <c r="W90" i="3"/>
  <c r="V90" i="3"/>
  <c r="W122" i="3"/>
  <c r="V122" i="3"/>
  <c r="W162" i="3"/>
  <c r="V162" i="3"/>
  <c r="W194" i="3"/>
  <c r="V194" i="3"/>
  <c r="W234" i="3"/>
  <c r="V234" i="3"/>
  <c r="W266" i="3"/>
  <c r="V266" i="3"/>
  <c r="W298" i="3"/>
  <c r="V298" i="3"/>
  <c r="W338" i="3"/>
  <c r="V338" i="3"/>
  <c r="W370" i="3"/>
  <c r="V370" i="3"/>
  <c r="W402" i="3"/>
  <c r="V402" i="3"/>
  <c r="W434" i="3"/>
  <c r="V434" i="3"/>
  <c r="V466" i="3"/>
  <c r="W466" i="3"/>
  <c r="W498" i="3"/>
  <c r="V498" i="3"/>
  <c r="W530" i="3"/>
  <c r="V530" i="3"/>
  <c r="W562" i="3"/>
  <c r="V562" i="3"/>
  <c r="W594" i="3"/>
  <c r="V594" i="3"/>
  <c r="W634" i="3"/>
  <c r="V634" i="3"/>
  <c r="W666" i="3"/>
  <c r="V666" i="3"/>
  <c r="V698" i="3"/>
  <c r="W698" i="3"/>
  <c r="W730" i="3"/>
  <c r="V730" i="3"/>
  <c r="W762" i="3"/>
  <c r="V762" i="3"/>
  <c r="W794" i="3"/>
  <c r="V794" i="3"/>
  <c r="W826" i="3"/>
  <c r="V826" i="3"/>
  <c r="W858" i="3"/>
  <c r="V858" i="3"/>
  <c r="W890" i="3"/>
  <c r="V890" i="3"/>
  <c r="W922" i="3"/>
  <c r="V922" i="3"/>
  <c r="W954" i="3"/>
  <c r="V954" i="3"/>
  <c r="W986" i="3"/>
  <c r="V986" i="3"/>
  <c r="W1018" i="3"/>
  <c r="V1018" i="3"/>
  <c r="W1050" i="3"/>
  <c r="V1050" i="3"/>
  <c r="W1082" i="3"/>
  <c r="V1082" i="3"/>
  <c r="W1114" i="3"/>
  <c r="V1114" i="3"/>
  <c r="W1146" i="3"/>
  <c r="V1146" i="3"/>
  <c r="W1178" i="3"/>
  <c r="V1178" i="3"/>
  <c r="W1210" i="3"/>
  <c r="V1210" i="3"/>
  <c r="W1242" i="3"/>
  <c r="V1242" i="3"/>
  <c r="W1274" i="3"/>
  <c r="V1274" i="3"/>
  <c r="W1306" i="3"/>
  <c r="V1306" i="3"/>
  <c r="W1338" i="3"/>
  <c r="V1338" i="3"/>
  <c r="W1370" i="3"/>
  <c r="V1370" i="3"/>
  <c r="W1402" i="3"/>
  <c r="V1402" i="3"/>
  <c r="W1434" i="3"/>
  <c r="V1434" i="3"/>
  <c r="W1466" i="3"/>
  <c r="V1466" i="3"/>
  <c r="W1498" i="3"/>
  <c r="V1498" i="3"/>
  <c r="W1530" i="3"/>
  <c r="V1530" i="3"/>
  <c r="W1562" i="3"/>
  <c r="V1562" i="3"/>
  <c r="W1594" i="3"/>
  <c r="V1594" i="3"/>
  <c r="W1626" i="3"/>
  <c r="V1626" i="3"/>
  <c r="W1658" i="3"/>
  <c r="V1658" i="3"/>
  <c r="W1690" i="3"/>
  <c r="V1690" i="3"/>
  <c r="W1722" i="3"/>
  <c r="V1722" i="3"/>
  <c r="W1754" i="3"/>
  <c r="V1754" i="3"/>
  <c r="W1786" i="3"/>
  <c r="V1786" i="3"/>
  <c r="W1818" i="3"/>
  <c r="V1818" i="3"/>
  <c r="W1850" i="3"/>
  <c r="V1850" i="3"/>
  <c r="W1882" i="3"/>
  <c r="V1882" i="3"/>
  <c r="W1914" i="3"/>
  <c r="V1914" i="3"/>
  <c r="W1946" i="3"/>
  <c r="V1946" i="3"/>
  <c r="W1978" i="3"/>
  <c r="V1978" i="3"/>
  <c r="W2010" i="3"/>
  <c r="V2010" i="3"/>
  <c r="W2042" i="3"/>
  <c r="V2042" i="3"/>
  <c r="V2074" i="3"/>
  <c r="W2074" i="3"/>
  <c r="W2106" i="3"/>
  <c r="V2106" i="3"/>
  <c r="W2138" i="3"/>
  <c r="V2138" i="3"/>
  <c r="W2170" i="3"/>
  <c r="V2170" i="3"/>
  <c r="W2202" i="3"/>
  <c r="V2202" i="3"/>
  <c r="W2234" i="3"/>
  <c r="V2234" i="3"/>
  <c r="W2266" i="3"/>
  <c r="V2266" i="3"/>
  <c r="W2298" i="3"/>
  <c r="V2298" i="3"/>
  <c r="V2330" i="3"/>
  <c r="W2330" i="3"/>
  <c r="V2362" i="3"/>
  <c r="W2362" i="3"/>
  <c r="W2394" i="3"/>
  <c r="V2394" i="3"/>
  <c r="V2426" i="3"/>
  <c r="W2426" i="3"/>
  <c r="W2458" i="3"/>
  <c r="V2458" i="3"/>
  <c r="W2490" i="3"/>
  <c r="V2490" i="3"/>
  <c r="V2522" i="3"/>
  <c r="W2522" i="3"/>
  <c r="W2554" i="3"/>
  <c r="V2554" i="3"/>
  <c r="W2586" i="3"/>
  <c r="V2586" i="3"/>
  <c r="V2618" i="3"/>
  <c r="W2618" i="3"/>
  <c r="W2650" i="3"/>
  <c r="V2650" i="3"/>
  <c r="W2682" i="3"/>
  <c r="V2682" i="3"/>
  <c r="W2714" i="3"/>
  <c r="V2714" i="3"/>
  <c r="W2746" i="3"/>
  <c r="V2746" i="3"/>
  <c r="W2778" i="3"/>
  <c r="V2778" i="3"/>
  <c r="W2810" i="3"/>
  <c r="V2810" i="3"/>
  <c r="W2842" i="3"/>
  <c r="V2842" i="3"/>
  <c r="W2874" i="3"/>
  <c r="V2874" i="3"/>
  <c r="W1203" i="3"/>
  <c r="V1203" i="3"/>
  <c r="W1747" i="3"/>
  <c r="V1747" i="3"/>
  <c r="W2049" i="3"/>
  <c r="V2049" i="3"/>
  <c r="W460" i="3"/>
  <c r="V460" i="3"/>
  <c r="W463" i="3"/>
  <c r="V463" i="3"/>
  <c r="W1976" i="3"/>
  <c r="V1976" i="3"/>
  <c r="W165" i="3"/>
  <c r="V165" i="3"/>
  <c r="W285" i="3"/>
  <c r="V285" i="3"/>
  <c r="W437" i="3"/>
  <c r="V437" i="3"/>
  <c r="V589" i="3"/>
  <c r="W589" i="3"/>
  <c r="V765" i="3"/>
  <c r="W765" i="3"/>
  <c r="W949" i="3"/>
  <c r="V949" i="3"/>
  <c r="W1165" i="3"/>
  <c r="V1165" i="3"/>
  <c r="W1325" i="3"/>
  <c r="V1325" i="3"/>
  <c r="W1493" i="3"/>
  <c r="V1493" i="3"/>
  <c r="W1645" i="3"/>
  <c r="V1645" i="3"/>
  <c r="W1821" i="3"/>
  <c r="V1821" i="3"/>
  <c r="W1973" i="3"/>
  <c r="V1973" i="3"/>
  <c r="W2117" i="3"/>
  <c r="V2117" i="3"/>
  <c r="W2317" i="3"/>
  <c r="V2317" i="3"/>
  <c r="W2469" i="3"/>
  <c r="V2469" i="3"/>
  <c r="W2637" i="3"/>
  <c r="V2637" i="3"/>
  <c r="W2821" i="3"/>
  <c r="V2821" i="3"/>
  <c r="W1427" i="3"/>
  <c r="V1427" i="3"/>
  <c r="W1806" i="3"/>
  <c r="V1806" i="3"/>
  <c r="W210" i="3"/>
  <c r="V210" i="3"/>
  <c r="W1803" i="3"/>
  <c r="V1803" i="3"/>
  <c r="W1955" i="3"/>
  <c r="V1955" i="3"/>
  <c r="W2147" i="3"/>
  <c r="V2147" i="3"/>
  <c r="W2411" i="3"/>
  <c r="V2411" i="3"/>
  <c r="W2563" i="3"/>
  <c r="V2563" i="3"/>
  <c r="V2181" i="3"/>
  <c r="W2181" i="3"/>
  <c r="W2700" i="3"/>
  <c r="V2700" i="3"/>
  <c r="W2812" i="3"/>
  <c r="V2812" i="3"/>
  <c r="W1557" i="3"/>
  <c r="V1557" i="3"/>
  <c r="W2125" i="3"/>
  <c r="V2125" i="3"/>
  <c r="W1385" i="3"/>
  <c r="V1385" i="3"/>
  <c r="W2601" i="3"/>
  <c r="V2601" i="3"/>
  <c r="W645" i="3"/>
  <c r="V645" i="3"/>
  <c r="W1029" i="3"/>
  <c r="V1029" i="3"/>
  <c r="V1253" i="3"/>
  <c r="W1253" i="3"/>
  <c r="W2165" i="3"/>
  <c r="V2165" i="3"/>
  <c r="W1614" i="3"/>
  <c r="V1614" i="3"/>
  <c r="W2014" i="3"/>
  <c r="V2014" i="3"/>
  <c r="W2166" i="3"/>
  <c r="V2166" i="3"/>
  <c r="W2486" i="3"/>
  <c r="V2486" i="3"/>
  <c r="W2630" i="3"/>
  <c r="V2630" i="3"/>
  <c r="W408" i="3"/>
  <c r="V408" i="3"/>
  <c r="W1128" i="3"/>
  <c r="V1128" i="3"/>
  <c r="W1352" i="3"/>
  <c r="V1352" i="3"/>
  <c r="W1632" i="3"/>
  <c r="V1632" i="3"/>
  <c r="W1784" i="3"/>
  <c r="V1784" i="3"/>
  <c r="W2088" i="3"/>
  <c r="V2088" i="3"/>
  <c r="W2296" i="3"/>
  <c r="V2296" i="3"/>
  <c r="W2488" i="3"/>
  <c r="V2488" i="3"/>
  <c r="V2824" i="3"/>
  <c r="W2824" i="3"/>
  <c r="V2793" i="3"/>
  <c r="W2793" i="3"/>
  <c r="W687" i="3"/>
  <c r="V687" i="3"/>
  <c r="W1271" i="3"/>
  <c r="V1271" i="3"/>
  <c r="W1727" i="3"/>
  <c r="V1727" i="3"/>
  <c r="W1935" i="3"/>
  <c r="V1935" i="3"/>
  <c r="W2391" i="3"/>
  <c r="V2391" i="3"/>
  <c r="V2695" i="3"/>
  <c r="W2695" i="3"/>
  <c r="W137" i="3"/>
  <c r="V137" i="3"/>
  <c r="W27" i="3"/>
  <c r="V27" i="3"/>
  <c r="W345" i="3"/>
  <c r="V345" i="3"/>
  <c r="W377" i="3"/>
  <c r="V377" i="3"/>
  <c r="W409" i="3"/>
  <c r="V409" i="3"/>
  <c r="W441" i="3"/>
  <c r="V441" i="3"/>
  <c r="W473" i="3"/>
  <c r="V473" i="3"/>
  <c r="W505" i="3"/>
  <c r="V505" i="3"/>
  <c r="W545" i="3"/>
  <c r="V545" i="3"/>
  <c r="W577" i="3"/>
  <c r="V577" i="3"/>
  <c r="W617" i="3"/>
  <c r="V617" i="3"/>
  <c r="W657" i="3"/>
  <c r="V657" i="3"/>
  <c r="W705" i="3"/>
  <c r="V705" i="3"/>
  <c r="W761" i="3"/>
  <c r="V761" i="3"/>
  <c r="W809" i="3"/>
  <c r="V809" i="3"/>
  <c r="W865" i="3"/>
  <c r="V865" i="3"/>
  <c r="W913" i="3"/>
  <c r="V913" i="3"/>
  <c r="W1017" i="3"/>
  <c r="V1017" i="3"/>
  <c r="W1065" i="3"/>
  <c r="V1065" i="3"/>
  <c r="W1169" i="3"/>
  <c r="V1169" i="3"/>
  <c r="W1217" i="3"/>
  <c r="V1217" i="3"/>
  <c r="W19" i="3"/>
  <c r="V19" i="3"/>
  <c r="W51" i="3"/>
  <c r="V51" i="3"/>
  <c r="W83" i="3"/>
  <c r="V83" i="3"/>
  <c r="W147" i="3"/>
  <c r="V147" i="3"/>
  <c r="W179" i="3"/>
  <c r="V179" i="3"/>
  <c r="W211" i="3"/>
  <c r="V211" i="3"/>
  <c r="W275" i="3"/>
  <c r="V275" i="3"/>
  <c r="W307" i="3"/>
  <c r="V307" i="3"/>
  <c r="W339" i="3"/>
  <c r="V339" i="3"/>
  <c r="W403" i="3"/>
  <c r="V403" i="3"/>
  <c r="W435" i="3"/>
  <c r="V435" i="3"/>
  <c r="V467" i="3"/>
  <c r="W467" i="3"/>
  <c r="W531" i="3"/>
  <c r="V531" i="3"/>
  <c r="W563" i="3"/>
  <c r="V563" i="3"/>
  <c r="W595" i="3"/>
  <c r="V595" i="3"/>
  <c r="W675" i="3"/>
  <c r="V675" i="3"/>
  <c r="W707" i="3"/>
  <c r="V707" i="3"/>
  <c r="W747" i="3"/>
  <c r="V747" i="3"/>
  <c r="W795" i="3"/>
  <c r="V795" i="3"/>
  <c r="W867" i="3"/>
  <c r="V867" i="3"/>
  <c r="W907" i="3"/>
  <c r="V907" i="3"/>
  <c r="W947" i="3"/>
  <c r="V947" i="3"/>
  <c r="W1019" i="3"/>
  <c r="V1019" i="3"/>
  <c r="W1067" i="3"/>
  <c r="V1067" i="3"/>
  <c r="W1107" i="3"/>
  <c r="V1107" i="3"/>
  <c r="W1163" i="3"/>
  <c r="V1163" i="3"/>
  <c r="W1339" i="3"/>
  <c r="V1339" i="3"/>
  <c r="W1467" i="3"/>
  <c r="V1467" i="3"/>
  <c r="W5" i="3"/>
  <c r="V5" i="3"/>
  <c r="W37" i="3"/>
  <c r="V37" i="3"/>
  <c r="W69" i="3"/>
  <c r="V69" i="3"/>
  <c r="W141" i="3"/>
  <c r="V141" i="3"/>
  <c r="W30" i="3"/>
  <c r="V30" i="3"/>
  <c r="W70" i="3"/>
  <c r="V70" i="3"/>
  <c r="W102" i="3"/>
  <c r="V102" i="3"/>
  <c r="W174" i="3"/>
  <c r="V174" i="3"/>
  <c r="W214" i="3"/>
  <c r="V214" i="3"/>
  <c r="V318" i="3"/>
  <c r="W318" i="3"/>
  <c r="W398" i="3"/>
  <c r="V398" i="3"/>
  <c r="W510" i="3"/>
  <c r="V510" i="3"/>
  <c r="W550" i="3"/>
  <c r="V550" i="3"/>
  <c r="W590" i="3"/>
  <c r="V590" i="3"/>
  <c r="W622" i="3"/>
  <c r="V622" i="3"/>
  <c r="W710" i="3"/>
  <c r="V710" i="3"/>
  <c r="W742" i="3"/>
  <c r="V742" i="3"/>
  <c r="W782" i="3"/>
  <c r="V782" i="3"/>
  <c r="W822" i="3"/>
  <c r="V822" i="3"/>
  <c r="W862" i="3"/>
  <c r="V862" i="3"/>
  <c r="W934" i="3"/>
  <c r="V934" i="3"/>
  <c r="W1943" i="3"/>
  <c r="V1943" i="3"/>
  <c r="W4" i="3"/>
  <c r="V4" i="3"/>
  <c r="W36" i="3"/>
  <c r="V36" i="3"/>
  <c r="W68" i="3"/>
  <c r="V68" i="3"/>
  <c r="W100" i="3"/>
  <c r="V100" i="3"/>
  <c r="W132" i="3"/>
  <c r="V132" i="3"/>
  <c r="W164" i="3"/>
  <c r="V164" i="3"/>
  <c r="W196" i="3"/>
  <c r="V196" i="3"/>
  <c r="W228" i="3"/>
  <c r="V228" i="3"/>
  <c r="W260" i="3"/>
  <c r="V260" i="3"/>
  <c r="W300" i="3"/>
  <c r="V300" i="3"/>
  <c r="W332" i="3"/>
  <c r="V332" i="3"/>
  <c r="W364" i="3"/>
  <c r="V364" i="3"/>
  <c r="W686" i="3"/>
  <c r="V686" i="3"/>
  <c r="W22" i="3"/>
  <c r="V22" i="3"/>
  <c r="W294" i="3"/>
  <c r="V294" i="3"/>
  <c r="W390" i="3"/>
  <c r="V390" i="3"/>
  <c r="W502" i="3"/>
  <c r="V502" i="3"/>
  <c r="W758" i="3"/>
  <c r="V758" i="3"/>
  <c r="V942" i="3"/>
  <c r="W942" i="3"/>
  <c r="W1006" i="3"/>
  <c r="V1006" i="3"/>
  <c r="W1038" i="3"/>
  <c r="V1038" i="3"/>
  <c r="W1078" i="3"/>
  <c r="V1078" i="3"/>
  <c r="W1110" i="3"/>
  <c r="V1110" i="3"/>
  <c r="W1142" i="3"/>
  <c r="V1142" i="3"/>
  <c r="W1174" i="3"/>
  <c r="V1174" i="3"/>
  <c r="W1206" i="3"/>
  <c r="V1206" i="3"/>
  <c r="W1238" i="3"/>
  <c r="V1238" i="3"/>
  <c r="W1270" i="3"/>
  <c r="V1270" i="3"/>
  <c r="W1310" i="3"/>
  <c r="V1310" i="3"/>
  <c r="W1342" i="3"/>
  <c r="V1342" i="3"/>
  <c r="W1374" i="3"/>
  <c r="V1374" i="3"/>
  <c r="W1414" i="3"/>
  <c r="V1414" i="3"/>
  <c r="W1446" i="3"/>
  <c r="V1446" i="3"/>
  <c r="W1486" i="3"/>
  <c r="V1486" i="3"/>
  <c r="W1534" i="3"/>
  <c r="V1534" i="3"/>
  <c r="W1574" i="3"/>
  <c r="V1574" i="3"/>
  <c r="W1622" i="3"/>
  <c r="V1622" i="3"/>
  <c r="W1662" i="3"/>
  <c r="V1662" i="3"/>
  <c r="W1702" i="3"/>
  <c r="V1702" i="3"/>
  <c r="W1742" i="3"/>
  <c r="V1742" i="3"/>
  <c r="W1782" i="3"/>
  <c r="V1782" i="3"/>
  <c r="W1822" i="3"/>
  <c r="V1822" i="3"/>
  <c r="W1854" i="3"/>
  <c r="V1854" i="3"/>
  <c r="W1886" i="3"/>
  <c r="V1886" i="3"/>
  <c r="W1926" i="3"/>
  <c r="V1926" i="3"/>
  <c r="W1958" i="3"/>
  <c r="V1958" i="3"/>
  <c r="W1998" i="3"/>
  <c r="V1998" i="3"/>
  <c r="W2046" i="3"/>
  <c r="V2046" i="3"/>
  <c r="W2086" i="3"/>
  <c r="V2086" i="3"/>
  <c r="W2134" i="3"/>
  <c r="V2134" i="3"/>
  <c r="W2174" i="3"/>
  <c r="V2174" i="3"/>
  <c r="W2214" i="3"/>
  <c r="V2214" i="3"/>
  <c r="V2254" i="3"/>
  <c r="W2254" i="3"/>
  <c r="W2294" i="3"/>
  <c r="V2294" i="3"/>
  <c r="W2334" i="3"/>
  <c r="V2334" i="3"/>
  <c r="W2366" i="3"/>
  <c r="V2366" i="3"/>
  <c r="W2398" i="3"/>
  <c r="V2398" i="3"/>
  <c r="W2438" i="3"/>
  <c r="V2438" i="3"/>
  <c r="W2470" i="3"/>
  <c r="V2470" i="3"/>
  <c r="W2510" i="3"/>
  <c r="V2510" i="3"/>
  <c r="W2558" i="3"/>
  <c r="V2558" i="3"/>
  <c r="W2598" i="3"/>
  <c r="V2598" i="3"/>
  <c r="V2646" i="3"/>
  <c r="W2646" i="3"/>
  <c r="W2686" i="3"/>
  <c r="V2686" i="3"/>
  <c r="W2718" i="3"/>
  <c r="V2718" i="3"/>
  <c r="W2750" i="3"/>
  <c r="V2750" i="3"/>
  <c r="W2782" i="3"/>
  <c r="V2782" i="3"/>
  <c r="V2854" i="3"/>
  <c r="W2854" i="3"/>
  <c r="W899" i="3"/>
  <c r="V899" i="3"/>
  <c r="W1187" i="3"/>
  <c r="V1187" i="3"/>
  <c r="W1555" i="3"/>
  <c r="V1555" i="3"/>
  <c r="W1675" i="3"/>
  <c r="V1675" i="3"/>
  <c r="W1795" i="3"/>
  <c r="V1795" i="3"/>
  <c r="W1947" i="3"/>
  <c r="V1947" i="3"/>
  <c r="W2115" i="3"/>
  <c r="V2115" i="3"/>
  <c r="W2235" i="3"/>
  <c r="V2235" i="3"/>
  <c r="W2395" i="3"/>
  <c r="V2395" i="3"/>
  <c r="W2515" i="3"/>
  <c r="V2515" i="3"/>
  <c r="W2675" i="3"/>
  <c r="V2675" i="3"/>
  <c r="W2803" i="3"/>
  <c r="V2803" i="3"/>
  <c r="W388" i="3"/>
  <c r="V388" i="3"/>
  <c r="W564" i="3"/>
  <c r="V564" i="3"/>
  <c r="W692" i="3"/>
  <c r="V692" i="3"/>
  <c r="W828" i="3"/>
  <c r="V828" i="3"/>
  <c r="W956" i="3"/>
  <c r="V956" i="3"/>
  <c r="W1084" i="3"/>
  <c r="V1084" i="3"/>
  <c r="W1196" i="3"/>
  <c r="V1196" i="3"/>
  <c r="W1324" i="3"/>
  <c r="V1324" i="3"/>
  <c r="W1460" i="3"/>
  <c r="V1460" i="3"/>
  <c r="W1564" i="3"/>
  <c r="V1564" i="3"/>
  <c r="W1644" i="3"/>
  <c r="V1644" i="3"/>
  <c r="W1740" i="3"/>
  <c r="V1740" i="3"/>
  <c r="W1828" i="3"/>
  <c r="V1828" i="3"/>
  <c r="W1892" i="3"/>
  <c r="V1892" i="3"/>
  <c r="W1972" i="3"/>
  <c r="V1972" i="3"/>
  <c r="W2060" i="3"/>
  <c r="V2060" i="3"/>
  <c r="V2180" i="3"/>
  <c r="W2180" i="3"/>
  <c r="W2260" i="3"/>
  <c r="V2260" i="3"/>
  <c r="W2508" i="3"/>
  <c r="V2508" i="3"/>
  <c r="W2596" i="3"/>
  <c r="V2596" i="3"/>
  <c r="W2708" i="3"/>
  <c r="V2708" i="3"/>
  <c r="W2868" i="3"/>
  <c r="V2868" i="3"/>
  <c r="W405" i="3"/>
  <c r="V405" i="3"/>
  <c r="W565" i="3"/>
  <c r="V565" i="3"/>
  <c r="W749" i="3"/>
  <c r="V749" i="3"/>
  <c r="W925" i="3"/>
  <c r="V925" i="3"/>
  <c r="W1093" i="3"/>
  <c r="V1093" i="3"/>
  <c r="W1261" i="3"/>
  <c r="V1261" i="3"/>
  <c r="W1437" i="3"/>
  <c r="V1437" i="3"/>
  <c r="W1621" i="3"/>
  <c r="V1621" i="3"/>
  <c r="W1773" i="3"/>
  <c r="V1773" i="3"/>
  <c r="W1941" i="3"/>
  <c r="V1941" i="3"/>
  <c r="W2133" i="3"/>
  <c r="V2133" i="3"/>
  <c r="W2293" i="3"/>
  <c r="V2293" i="3"/>
  <c r="W2461" i="3"/>
  <c r="V2461" i="3"/>
  <c r="V2629" i="3"/>
  <c r="W2629" i="3"/>
  <c r="W2797" i="3"/>
  <c r="V2797" i="3"/>
  <c r="W518" i="3"/>
  <c r="V518" i="3"/>
  <c r="W7" i="3"/>
  <c r="V7" i="3"/>
  <c r="W39" i="3"/>
  <c r="V39" i="3"/>
  <c r="W71" i="3"/>
  <c r="V71" i="3"/>
  <c r="W111" i="3"/>
  <c r="V111" i="3"/>
  <c r="W143" i="3"/>
  <c r="V143" i="3"/>
  <c r="W175" i="3"/>
  <c r="V175" i="3"/>
  <c r="W207" i="3"/>
  <c r="V207" i="3"/>
  <c r="W239" i="3"/>
  <c r="V239" i="3"/>
  <c r="W271" i="3"/>
  <c r="V271" i="3"/>
  <c r="W303" i="3"/>
  <c r="V303" i="3"/>
  <c r="W335" i="3"/>
  <c r="V335" i="3"/>
  <c r="W367" i="3"/>
  <c r="V367" i="3"/>
  <c r="W399" i="3"/>
  <c r="V399" i="3"/>
  <c r="W431" i="3"/>
  <c r="V431" i="3"/>
  <c r="W471" i="3"/>
  <c r="V471" i="3"/>
  <c r="W503" i="3"/>
  <c r="V503" i="3"/>
  <c r="W535" i="3"/>
  <c r="V535" i="3"/>
  <c r="W575" i="3"/>
  <c r="V575" i="3"/>
  <c r="W607" i="3"/>
  <c r="V607" i="3"/>
  <c r="W647" i="3"/>
  <c r="V647" i="3"/>
  <c r="W695" i="3"/>
  <c r="V695" i="3"/>
  <c r="W735" i="3"/>
  <c r="V735" i="3"/>
  <c r="W775" i="3"/>
  <c r="V775" i="3"/>
  <c r="W807" i="3"/>
  <c r="V807" i="3"/>
  <c r="V839" i="3"/>
  <c r="W839" i="3"/>
  <c r="W871" i="3"/>
  <c r="V871" i="3"/>
  <c r="W903" i="3"/>
  <c r="V903" i="3"/>
  <c r="W935" i="3"/>
  <c r="V935" i="3"/>
  <c r="V967" i="3"/>
  <c r="W967" i="3"/>
  <c r="W999" i="3"/>
  <c r="V999" i="3"/>
  <c r="W1031" i="3"/>
  <c r="V1031" i="3"/>
  <c r="W1063" i="3"/>
  <c r="V1063" i="3"/>
  <c r="V1095" i="3"/>
  <c r="W1095" i="3"/>
  <c r="W1127" i="3"/>
  <c r="V1127" i="3"/>
  <c r="W1159" i="3"/>
  <c r="V1159" i="3"/>
  <c r="W1199" i="3"/>
  <c r="V1199" i="3"/>
  <c r="W1231" i="3"/>
  <c r="V1231" i="3"/>
  <c r="W1263" i="3"/>
  <c r="V1263" i="3"/>
  <c r="W1303" i="3"/>
  <c r="V1303" i="3"/>
  <c r="V1351" i="3"/>
  <c r="W1351" i="3"/>
  <c r="W1391" i="3"/>
  <c r="V1391" i="3"/>
  <c r="W1431" i="3"/>
  <c r="V1431" i="3"/>
  <c r="W1463" i="3"/>
  <c r="V1463" i="3"/>
  <c r="W1495" i="3"/>
  <c r="V1495" i="3"/>
  <c r="W1527" i="3"/>
  <c r="V1527" i="3"/>
  <c r="W1559" i="3"/>
  <c r="V1559" i="3"/>
  <c r="W1591" i="3"/>
  <c r="V1591" i="3"/>
  <c r="W1623" i="3"/>
  <c r="V1623" i="3"/>
  <c r="W1655" i="3"/>
  <c r="V1655" i="3"/>
  <c r="W1687" i="3"/>
  <c r="V1687" i="3"/>
  <c r="V1719" i="3"/>
  <c r="W1719" i="3"/>
  <c r="W1759" i="3"/>
  <c r="V1759" i="3"/>
  <c r="W1799" i="3"/>
  <c r="V1799" i="3"/>
  <c r="W1847" i="3"/>
  <c r="V1847" i="3"/>
  <c r="W1887" i="3"/>
  <c r="V1887" i="3"/>
  <c r="V1919" i="3"/>
  <c r="W1919" i="3"/>
  <c r="W1967" i="3"/>
  <c r="V1967" i="3"/>
  <c r="W1999" i="3"/>
  <c r="V1999" i="3"/>
  <c r="W2031" i="3"/>
  <c r="V2031" i="3"/>
  <c r="W2063" i="3"/>
  <c r="V2063" i="3"/>
  <c r="W2095" i="3"/>
  <c r="V2095" i="3"/>
  <c r="W2127" i="3"/>
  <c r="V2127" i="3"/>
  <c r="V2159" i="3"/>
  <c r="W2159" i="3"/>
  <c r="V2191" i="3"/>
  <c r="W2191" i="3"/>
  <c r="W2223" i="3"/>
  <c r="V2223" i="3"/>
  <c r="W2263" i="3"/>
  <c r="V2263" i="3"/>
  <c r="V2303" i="3"/>
  <c r="W2303" i="3"/>
  <c r="W2343" i="3"/>
  <c r="V2343" i="3"/>
  <c r="W2383" i="3"/>
  <c r="V2383" i="3"/>
  <c r="W2423" i="3"/>
  <c r="V2423" i="3"/>
  <c r="W2463" i="3"/>
  <c r="V2463" i="3"/>
  <c r="V2495" i="3"/>
  <c r="W2495" i="3"/>
  <c r="W2527" i="3"/>
  <c r="V2527" i="3"/>
  <c r="W2559" i="3"/>
  <c r="V2559" i="3"/>
  <c r="W2591" i="3"/>
  <c r="V2591" i="3"/>
  <c r="W2639" i="3"/>
  <c r="V2639" i="3"/>
  <c r="W2679" i="3"/>
  <c r="V2679" i="3"/>
  <c r="W2719" i="3"/>
  <c r="V2719" i="3"/>
  <c r="W2751" i="3"/>
  <c r="V2751" i="3"/>
  <c r="V2791" i="3"/>
  <c r="W2791" i="3"/>
  <c r="V2823" i="3"/>
  <c r="W2823" i="3"/>
  <c r="W2855" i="3"/>
  <c r="V2855" i="3"/>
  <c r="W643" i="3"/>
  <c r="V643" i="3"/>
  <c r="W1283" i="3"/>
  <c r="V1283" i="3"/>
  <c r="W1515" i="3"/>
  <c r="V1515" i="3"/>
  <c r="W1827" i="3"/>
  <c r="V1827" i="3"/>
  <c r="W2027" i="3"/>
  <c r="V2027" i="3"/>
  <c r="W2203" i="3"/>
  <c r="V2203" i="3"/>
  <c r="W2387" i="3"/>
  <c r="V2387" i="3"/>
  <c r="W2571" i="3"/>
  <c r="V2571" i="3"/>
  <c r="W2763" i="3"/>
  <c r="V2763" i="3"/>
  <c r="W48" i="3"/>
  <c r="V48" i="3"/>
  <c r="W2200" i="3"/>
  <c r="V2200" i="3"/>
  <c r="V2776" i="3"/>
  <c r="W2776" i="3"/>
  <c r="W468" i="3"/>
  <c r="V468" i="3"/>
  <c r="V620" i="3"/>
  <c r="W620" i="3"/>
  <c r="V756" i="3"/>
  <c r="W756" i="3"/>
  <c r="W876" i="3"/>
  <c r="V876" i="3"/>
  <c r="W996" i="3"/>
  <c r="V996" i="3"/>
  <c r="V1124" i="3"/>
  <c r="W1124" i="3"/>
  <c r="W1244" i="3"/>
  <c r="V1244" i="3"/>
  <c r="W1364" i="3"/>
  <c r="V1364" i="3"/>
  <c r="W1660" i="3"/>
  <c r="V1660" i="3"/>
  <c r="W1756" i="3"/>
  <c r="V1756" i="3"/>
  <c r="W1964" i="3"/>
  <c r="V1964" i="3"/>
  <c r="W2068" i="3"/>
  <c r="V2068" i="3"/>
  <c r="W2156" i="3"/>
  <c r="V2156" i="3"/>
  <c r="W2580" i="3"/>
  <c r="V2580" i="3"/>
  <c r="W2668" i="3"/>
  <c r="V2668" i="3"/>
  <c r="W2780" i="3"/>
  <c r="V2780" i="3"/>
  <c r="W1099" i="3"/>
  <c r="V1099" i="3"/>
  <c r="W1899" i="3"/>
  <c r="V1899" i="3"/>
  <c r="W2777" i="3"/>
  <c r="V2777" i="3"/>
  <c r="V221" i="3"/>
  <c r="W221" i="3"/>
  <c r="W333" i="3"/>
  <c r="V333" i="3"/>
  <c r="V461" i="3"/>
  <c r="W461" i="3"/>
  <c r="W605" i="3"/>
  <c r="V605" i="3"/>
  <c r="W757" i="3"/>
  <c r="V757" i="3"/>
  <c r="W909" i="3"/>
  <c r="V909" i="3"/>
  <c r="V1045" i="3"/>
  <c r="W1045" i="3"/>
  <c r="W1269" i="3"/>
  <c r="V1269" i="3"/>
  <c r="V1405" i="3"/>
  <c r="W1405" i="3"/>
  <c r="W1549" i="3"/>
  <c r="V1549" i="3"/>
  <c r="W1837" i="3"/>
  <c r="V1837" i="3"/>
  <c r="W1965" i="3"/>
  <c r="V1965" i="3"/>
  <c r="W2101" i="3"/>
  <c r="V2101" i="3"/>
  <c r="W2325" i="3"/>
  <c r="V2325" i="3"/>
  <c r="W2445" i="3"/>
  <c r="V2445" i="3"/>
  <c r="W2613" i="3"/>
  <c r="V2613" i="3"/>
  <c r="W2733" i="3"/>
  <c r="V2733" i="3"/>
  <c r="W2783" i="3"/>
  <c r="V2783" i="3"/>
  <c r="W1504" i="3"/>
  <c r="V1504" i="3"/>
</calcChain>
</file>

<file path=xl/sharedStrings.xml><?xml version="1.0" encoding="utf-8"?>
<sst xmlns="http://schemas.openxmlformats.org/spreadsheetml/2006/main" count="53254" uniqueCount="5770">
  <si>
    <t>Order ID</t>
  </si>
  <si>
    <t>Order Date</t>
  </si>
  <si>
    <t>Ship Date</t>
  </si>
  <si>
    <t>Customer ID</t>
  </si>
  <si>
    <t>Customer Name</t>
  </si>
  <si>
    <t>Segment</t>
  </si>
  <si>
    <t>City</t>
  </si>
  <si>
    <t>Product ID</t>
  </si>
  <si>
    <t>Quantity</t>
  </si>
  <si>
    <t>Discount</t>
  </si>
  <si>
    <t>Ship Mode</t>
  </si>
  <si>
    <t>Payment Method</t>
  </si>
  <si>
    <t>Customer Age</t>
  </si>
  <si>
    <t>Rating</t>
  </si>
  <si>
    <t>ORD-102651</t>
  </si>
  <si>
    <t>28/03/2023</t>
  </si>
  <si>
    <t>2023-03-29</t>
  </si>
  <si>
    <t>C2063</t>
  </si>
  <si>
    <t>Tara Iyer</t>
  </si>
  <si>
    <t>Home Office</t>
  </si>
  <si>
    <t>Bengaluru</t>
  </si>
  <si>
    <t>P1014</t>
  </si>
  <si>
    <t>Express</t>
  </si>
  <si>
    <t>UPI</t>
  </si>
  <si>
    <t>ORD-102670</t>
  </si>
  <si>
    <t>2024-02-28</t>
  </si>
  <si>
    <t>2024-03-04</t>
  </si>
  <si>
    <t>C2059</t>
  </si>
  <si>
    <t>Arjun Singh</t>
  </si>
  <si>
    <t>Consumer</t>
  </si>
  <si>
    <t>Mumbai</t>
  </si>
  <si>
    <t>P1009</t>
  </si>
  <si>
    <t>Standard</t>
  </si>
  <si>
    <t>Net Banking</t>
  </si>
  <si>
    <t>ORD-102774</t>
  </si>
  <si>
    <t>2023-04-03</t>
  </si>
  <si>
    <t>2023-04-10</t>
  </si>
  <si>
    <t>C1821</t>
  </si>
  <si>
    <t>Ishaan Khan</t>
  </si>
  <si>
    <t>Corporate</t>
  </si>
  <si>
    <t>Chennai</t>
  </si>
  <si>
    <t>Credit Card</t>
  </si>
  <si>
    <t>ORD-101699</t>
  </si>
  <si>
    <t>2023-10-03</t>
  </si>
  <si>
    <t>06-Oct-2023</t>
  </si>
  <si>
    <t>C1908</t>
  </si>
  <si>
    <t>Kabir Nair</t>
  </si>
  <si>
    <t>Jaipur</t>
  </si>
  <si>
    <t>P1004</t>
  </si>
  <si>
    <t>6</t>
  </si>
  <si>
    <t>Cash</t>
  </si>
  <si>
    <t>ORD-101933</t>
  </si>
  <si>
    <t>2024-03-30</t>
  </si>
  <si>
    <t>2024-04-02</t>
  </si>
  <si>
    <t>C2156</t>
  </si>
  <si>
    <t>Meera Gupta</t>
  </si>
  <si>
    <t>P1015</t>
  </si>
  <si>
    <t>ORD-101368</t>
  </si>
  <si>
    <t>2024-04-08</t>
  </si>
  <si>
    <t>2024-04-13</t>
  </si>
  <si>
    <t>C1083</t>
  </si>
  <si>
    <t>Kabir Joshi</t>
  </si>
  <si>
    <t>Hyderabad</t>
  </si>
  <si>
    <t>P1016</t>
  </si>
  <si>
    <t>ORD-101317</t>
  </si>
  <si>
    <t>2023-01-13</t>
  </si>
  <si>
    <t>2023-01-19</t>
  </si>
  <si>
    <t>C1257</t>
  </si>
  <si>
    <t>Aarav Das</t>
  </si>
  <si>
    <t>P1018</t>
  </si>
  <si>
    <t>Same Day</t>
  </si>
  <si>
    <t>ORD-102427</t>
  </si>
  <si>
    <t>05/11/2023</t>
  </si>
  <si>
    <t>2023-11-07</t>
  </si>
  <si>
    <t>C1016</t>
  </si>
  <si>
    <t>Zoya Reddy</t>
  </si>
  <si>
    <t>P1003</t>
  </si>
  <si>
    <t>4</t>
  </si>
  <si>
    <t>ORD-101559</t>
  </si>
  <si>
    <t>09/03/2024</t>
  </si>
  <si>
    <t>2024-03-13</t>
  </si>
  <si>
    <t>C2033</t>
  </si>
  <si>
    <t>Dev Khan</t>
  </si>
  <si>
    <t>home office</t>
  </si>
  <si>
    <t>P1010</t>
  </si>
  <si>
    <t>ORD-101266</t>
  </si>
  <si>
    <t>2024-10-20</t>
  </si>
  <si>
    <t>2024-10-27</t>
  </si>
  <si>
    <t>C2041</t>
  </si>
  <si>
    <t>Ishaan Singh</t>
  </si>
  <si>
    <t>Kolkata</t>
  </si>
  <si>
    <t>P1002</t>
  </si>
  <si>
    <t>ORD-102257</t>
  </si>
  <si>
    <t>2023-03-12</t>
  </si>
  <si>
    <t>2023-03-18</t>
  </si>
  <si>
    <t>C1065</t>
  </si>
  <si>
    <t>Aarav Sharma</t>
  </si>
  <si>
    <t>Bhubaneswar</t>
  </si>
  <si>
    <t>P1008</t>
  </si>
  <si>
    <t>ORD-100602</t>
  </si>
  <si>
    <t>2023-12-24</t>
  </si>
  <si>
    <t>2023-12-26</t>
  </si>
  <si>
    <t>C1155</t>
  </si>
  <si>
    <t>Dev Das</t>
  </si>
  <si>
    <t>ORD-102261</t>
  </si>
  <si>
    <t>2024-01-25</t>
  </si>
  <si>
    <t>2024-01-26</t>
  </si>
  <si>
    <t>C1888</t>
  </si>
  <si>
    <t>Rahul Khan</t>
  </si>
  <si>
    <t>P1007</t>
  </si>
  <si>
    <t>ORD-101832</t>
  </si>
  <si>
    <t>2023-10-08</t>
  </si>
  <si>
    <t>2023-10-09</t>
  </si>
  <si>
    <t>C1693</t>
  </si>
  <si>
    <t>Arjun Das</t>
  </si>
  <si>
    <t>Ahmedabad</t>
  </si>
  <si>
    <t>ORD-100347</t>
  </si>
  <si>
    <t>2024-09-30</t>
  </si>
  <si>
    <t>05-Oct-2024</t>
  </si>
  <si>
    <t>C1562</t>
  </si>
  <si>
    <t>Aarav Khan</t>
  </si>
  <si>
    <t>ORD-101406</t>
  </si>
  <si>
    <t>2024-02-22</t>
  </si>
  <si>
    <t>2024-02-23</t>
  </si>
  <si>
    <t>C1412</t>
  </si>
  <si>
    <t>Arjun Sharma</t>
  </si>
  <si>
    <t>ORD-102431</t>
  </si>
  <si>
    <t>2023-04-09</t>
  </si>
  <si>
    <t>2023-04-16</t>
  </si>
  <si>
    <t>C1297</t>
  </si>
  <si>
    <t xml:space="preserve"> DEV KHAN </t>
  </si>
  <si>
    <t>corporate</t>
  </si>
  <si>
    <t>ORD-100194</t>
  </si>
  <si>
    <t>11/03/2023</t>
  </si>
  <si>
    <t>C2075</t>
  </si>
  <si>
    <t>Kabir Gupta</t>
  </si>
  <si>
    <t>ORD-100791</t>
  </si>
  <si>
    <t>2024-10-26</t>
  </si>
  <si>
    <t>31-Oct-2024</t>
  </si>
  <si>
    <t>C1925</t>
  </si>
  <si>
    <t>Ishaan Das</t>
  </si>
  <si>
    <t>ORD-101858</t>
  </si>
  <si>
    <t>2023-08-05</t>
  </si>
  <si>
    <t>2023-08-12</t>
  </si>
  <si>
    <t>C2026</t>
  </si>
  <si>
    <t>Kabir Khan</t>
  </si>
  <si>
    <t>P1012</t>
  </si>
  <si>
    <t>1</t>
  </si>
  <si>
    <t>ORD-100795</t>
  </si>
  <si>
    <t>27/01/2023</t>
  </si>
  <si>
    <t>2023-02-03</t>
  </si>
  <si>
    <t>C1062</t>
  </si>
  <si>
    <t>Kabir Iyer</t>
  </si>
  <si>
    <t>consumer</t>
  </si>
  <si>
    <t>P1011</t>
  </si>
  <si>
    <t>ORD-102771</t>
  </si>
  <si>
    <t>2024-05-31</t>
  </si>
  <si>
    <t>2024-06-01</t>
  </si>
  <si>
    <t>C1883</t>
  </si>
  <si>
    <t>Zoya Gupta</t>
  </si>
  <si>
    <t>P1001</t>
  </si>
  <si>
    <t>ORD-100047</t>
  </si>
  <si>
    <t>2023-07-30</t>
  </si>
  <si>
    <t>2023-08-06</t>
  </si>
  <si>
    <t>C2140</t>
  </si>
  <si>
    <t>Rahul Das</t>
  </si>
  <si>
    <t>ORD-100170</t>
  </si>
  <si>
    <t>2023-11-23</t>
  </si>
  <si>
    <t>2023-11-30</t>
  </si>
  <si>
    <t>C1644</t>
  </si>
  <si>
    <t>Diya Joshi</t>
  </si>
  <si>
    <t>ORD-102533</t>
  </si>
  <si>
    <t>2023-12-04</t>
  </si>
  <si>
    <t>2023-12-08</t>
  </si>
  <si>
    <t>C1204</t>
  </si>
  <si>
    <t xml:space="preserve"> RAHUL NAIR </t>
  </si>
  <si>
    <t>Delhi</t>
  </si>
  <si>
    <t>P1005</t>
  </si>
  <si>
    <t>ORD-101474</t>
  </si>
  <si>
    <t>2023-05-20</t>
  </si>
  <si>
    <t>2023-05-27</t>
  </si>
  <si>
    <t>C1503</t>
  </si>
  <si>
    <t>ORD-101316</t>
  </si>
  <si>
    <t>2024-02-10</t>
  </si>
  <si>
    <t>2024-02-12</t>
  </si>
  <si>
    <t>C1463</t>
  </si>
  <si>
    <t>Diya Gupta</t>
  </si>
  <si>
    <t>ORD-102523</t>
  </si>
  <si>
    <t>2024-11-11</t>
  </si>
  <si>
    <t>2024-11-14</t>
  </si>
  <si>
    <t>C2107</t>
  </si>
  <si>
    <t>Priya Sharma</t>
  </si>
  <si>
    <t>Patna</t>
  </si>
  <si>
    <t>ORD-101270</t>
  </si>
  <si>
    <t>24/11/2023</t>
  </si>
  <si>
    <t>2023-11-26</t>
  </si>
  <si>
    <t>C1798</t>
  </si>
  <si>
    <t>Zoya Singh</t>
  </si>
  <si>
    <t>ORD-102769</t>
  </si>
  <si>
    <t>2024-09-25</t>
  </si>
  <si>
    <t>2024-09-26</t>
  </si>
  <si>
    <t>C1279</t>
  </si>
  <si>
    <t>Ishaan Reddy</t>
  </si>
  <si>
    <t>ORD-101732</t>
  </si>
  <si>
    <t>2023-02-04</t>
  </si>
  <si>
    <t>11-Feb-2023</t>
  </si>
  <si>
    <t>C1024</t>
  </si>
  <si>
    <t>ORD-100890</t>
  </si>
  <si>
    <t>2023-12-09</t>
  </si>
  <si>
    <t>C1658</t>
  </si>
  <si>
    <t xml:space="preserve"> ISHAAN VERMA </t>
  </si>
  <si>
    <t>ORD-101388</t>
  </si>
  <si>
    <t>2023-11-08</t>
  </si>
  <si>
    <t>2023-11-10</t>
  </si>
  <si>
    <t>C1325</t>
  </si>
  <si>
    <t>Meera Singh</t>
  </si>
  <si>
    <t>P1006</t>
  </si>
  <si>
    <t>ORD-100463</t>
  </si>
  <si>
    <t>2024-06-28</t>
  </si>
  <si>
    <t>30-Jun-2024</t>
  </si>
  <si>
    <t>C2117</t>
  </si>
  <si>
    <t>Priya Reddy</t>
  </si>
  <si>
    <t>Economy</t>
  </si>
  <si>
    <t>ORD-101762</t>
  </si>
  <si>
    <t>2023-06-28</t>
  </si>
  <si>
    <t>2023-06-29</t>
  </si>
  <si>
    <t>C2074</t>
  </si>
  <si>
    <t>Tara Sharma</t>
  </si>
  <si>
    <t>ORD-102404</t>
  </si>
  <si>
    <t>2023-03-11</t>
  </si>
  <si>
    <t>2023-03-15</t>
  </si>
  <si>
    <t>C1583</t>
  </si>
  <si>
    <t>Sana Verma</t>
  </si>
  <si>
    <t>ORD-101352</t>
  </si>
  <si>
    <t>2024-09-15</t>
  </si>
  <si>
    <t>2024-09-18</t>
  </si>
  <si>
    <t>C2019</t>
  </si>
  <si>
    <t xml:space="preserve"> SANA REDDY </t>
  </si>
  <si>
    <t>ORD-101059</t>
  </si>
  <si>
    <t>2024-10-24</t>
  </si>
  <si>
    <t>C1761</t>
  </si>
  <si>
    <t>P1013</t>
  </si>
  <si>
    <t>ORD-101831</t>
  </si>
  <si>
    <t>15/03/2023</t>
  </si>
  <si>
    <t>2023-03-16</t>
  </si>
  <si>
    <t>C1823</t>
  </si>
  <si>
    <t>Aarav Singh</t>
  </si>
  <si>
    <t>ORD-101128</t>
  </si>
  <si>
    <t>2023-08-20</t>
  </si>
  <si>
    <t>2023-08-22</t>
  </si>
  <si>
    <t>C1138</t>
  </si>
  <si>
    <t>Pune</t>
  </si>
  <si>
    <t>5</t>
  </si>
  <si>
    <t>ORD-100278</t>
  </si>
  <si>
    <t>22/06/2023</t>
  </si>
  <si>
    <t>C1915</t>
  </si>
  <si>
    <t>Meera Nair</t>
  </si>
  <si>
    <t>ORD-101583</t>
  </si>
  <si>
    <t>2024-10-17</t>
  </si>
  <si>
    <t>2024-10-23</t>
  </si>
  <si>
    <t>C2154</t>
  </si>
  <si>
    <t xml:space="preserve"> MEERA JOSHI </t>
  </si>
  <si>
    <t>ORD-100000</t>
  </si>
  <si>
    <t>2024-05-09</t>
  </si>
  <si>
    <t>2024-05-16</t>
  </si>
  <si>
    <t>C1977</t>
  </si>
  <si>
    <t>Meera Khan</t>
  </si>
  <si>
    <t>ORD-100331</t>
  </si>
  <si>
    <t>2023-07-11</t>
  </si>
  <si>
    <t>2023-07-15</t>
  </si>
  <si>
    <t>C1267</t>
  </si>
  <si>
    <t xml:space="preserve"> TARA REDDY </t>
  </si>
  <si>
    <t>ORD-101398</t>
  </si>
  <si>
    <t>2024-11-15</t>
  </si>
  <si>
    <t>2024-11-22</t>
  </si>
  <si>
    <t>C1176</t>
  </si>
  <si>
    <t>Priya Joshi</t>
  </si>
  <si>
    <t>ORD-100413</t>
  </si>
  <si>
    <t>2023-04-13</t>
  </si>
  <si>
    <t>2023-04-20</t>
  </si>
  <si>
    <t>C1031</t>
  </si>
  <si>
    <t>Dev Gupta</t>
  </si>
  <si>
    <t>ORD-101190</t>
  </si>
  <si>
    <t>2023-08-10</t>
  </si>
  <si>
    <t>ORD-102805</t>
  </si>
  <si>
    <t>2023-03-07</t>
  </si>
  <si>
    <t>C1584</t>
  </si>
  <si>
    <t xml:space="preserve"> PRIYA KHAN </t>
  </si>
  <si>
    <t>ORD-102282</t>
  </si>
  <si>
    <t>2023-02-17</t>
  </si>
  <si>
    <t>2023-02-21</t>
  </si>
  <si>
    <t>C1183</t>
  </si>
  <si>
    <t>Kabir Verma</t>
  </si>
  <si>
    <t>Chandigarh</t>
  </si>
  <si>
    <t>ORD-100720</t>
  </si>
  <si>
    <t>13/04/2023</t>
  </si>
  <si>
    <t>2023-04-19</t>
  </si>
  <si>
    <t>C1895</t>
  </si>
  <si>
    <t>Zoya Joshi</t>
  </si>
  <si>
    <t>ORD-101108</t>
  </si>
  <si>
    <t>2023-03-31</t>
  </si>
  <si>
    <t>C1864</t>
  </si>
  <si>
    <t>Priya Verma</t>
  </si>
  <si>
    <t>ORD-100163</t>
  </si>
  <si>
    <t>2024-06-07</t>
  </si>
  <si>
    <t>2024-06-11</t>
  </si>
  <si>
    <t>C1106</t>
  </si>
  <si>
    <t xml:space="preserve"> MEERA DAS </t>
  </si>
  <si>
    <t>P1017</t>
  </si>
  <si>
    <t>ORD-101039</t>
  </si>
  <si>
    <t>2024-12-23</t>
  </si>
  <si>
    <t>2024-12-26</t>
  </si>
  <si>
    <t>Diya Singh</t>
  </si>
  <si>
    <t>ORD-100430</t>
  </si>
  <si>
    <t>2024-04-29</t>
  </si>
  <si>
    <t>2024-05-03</t>
  </si>
  <si>
    <t>C1213</t>
  </si>
  <si>
    <t xml:space="preserve"> AARAV SHARMA </t>
  </si>
  <si>
    <t>ORD-101949</t>
  </si>
  <si>
    <t>2025-01-02</t>
  </si>
  <si>
    <t>C1273</t>
  </si>
  <si>
    <t>Priya Nair</t>
  </si>
  <si>
    <t>ORD-101071</t>
  </si>
  <si>
    <t>2023-12-27</t>
  </si>
  <si>
    <t>2024-01-01</t>
  </si>
  <si>
    <t>C1371</t>
  </si>
  <si>
    <t>Sana Joshi</t>
  </si>
  <si>
    <t>ORD-100626</t>
  </si>
  <si>
    <t>2024-03-29</t>
  </si>
  <si>
    <t>30-Mar-2024</t>
  </si>
  <si>
    <t>C1804</t>
  </si>
  <si>
    <t>ORD-101711</t>
  </si>
  <si>
    <t>2024-02-29</t>
  </si>
  <si>
    <t>C2185</t>
  </si>
  <si>
    <t>Arjun Joshi</t>
  </si>
  <si>
    <t>ORD-101528</t>
  </si>
  <si>
    <t>2024-02-05</t>
  </si>
  <si>
    <t>12-Feb-2024</t>
  </si>
  <si>
    <t>C1248</t>
  </si>
  <si>
    <t>ORD-101550</t>
  </si>
  <si>
    <t>2024-09-09</t>
  </si>
  <si>
    <t>2024-09-14</t>
  </si>
  <si>
    <t>C1145</t>
  </si>
  <si>
    <t>ORD-102571</t>
  </si>
  <si>
    <t>2024-11-21</t>
  </si>
  <si>
    <t>23-Nov-2024</t>
  </si>
  <si>
    <t>C1350</t>
  </si>
  <si>
    <t>Rahul Joshi</t>
  </si>
  <si>
    <t>ORD-100874</t>
  </si>
  <si>
    <t>2023-11-22</t>
  </si>
  <si>
    <t>2023-11-28</t>
  </si>
  <si>
    <t>C1298</t>
  </si>
  <si>
    <t xml:space="preserve"> ZOYA IYER </t>
  </si>
  <si>
    <t>9</t>
  </si>
  <si>
    <t>ORD-100281</t>
  </si>
  <si>
    <t>13-Feb-2024</t>
  </si>
  <si>
    <t>C1376</t>
  </si>
  <si>
    <t>Zoya Sharma</t>
  </si>
  <si>
    <t>ORD-102370</t>
  </si>
  <si>
    <t>Priya Iyer</t>
  </si>
  <si>
    <t>ORD-101650</t>
  </si>
  <si>
    <t>2023-09-20</t>
  </si>
  <si>
    <t>2023-09-25</t>
  </si>
  <si>
    <t>C1979</t>
  </si>
  <si>
    <t>Rahul Iyer</t>
  </si>
  <si>
    <t>ORD-102347</t>
  </si>
  <si>
    <t>2024-04-23</t>
  </si>
  <si>
    <t>2024-04-30</t>
  </si>
  <si>
    <t>C1151</t>
  </si>
  <si>
    <t>Kabir Reddy</t>
  </si>
  <si>
    <t>ORD-100325</t>
  </si>
  <si>
    <t>2023-09-30</t>
  </si>
  <si>
    <t>2023-10-01</t>
  </si>
  <si>
    <t>C1567</t>
  </si>
  <si>
    <t>ORD-101532</t>
  </si>
  <si>
    <t>C1654</t>
  </si>
  <si>
    <t>3</t>
  </si>
  <si>
    <t>ORD-101340</t>
  </si>
  <si>
    <t>2024-10-12</t>
  </si>
  <si>
    <t>2024-10-15</t>
  </si>
  <si>
    <t>C1873</t>
  </si>
  <si>
    <t>ORD-102155</t>
  </si>
  <si>
    <t>2023-09-03</t>
  </si>
  <si>
    <t>05-Sep-2023</t>
  </si>
  <si>
    <t>C1021</t>
  </si>
  <si>
    <t>ORD-101879</t>
  </si>
  <si>
    <t>02/04/2023</t>
  </si>
  <si>
    <t>2023-04-04</t>
  </si>
  <si>
    <t>C1342</t>
  </si>
  <si>
    <t>ORD-100855</t>
  </si>
  <si>
    <t>2024-10-07</t>
  </si>
  <si>
    <t>2024-10-13</t>
  </si>
  <si>
    <t>C1078</t>
  </si>
  <si>
    <t>ORD-101183</t>
  </si>
  <si>
    <t>2024-06-19</t>
  </si>
  <si>
    <t>2024-06-21</t>
  </si>
  <si>
    <t>C1133</t>
  </si>
  <si>
    <t>Arjun Khan</t>
  </si>
  <si>
    <t>2</t>
  </si>
  <si>
    <t>ORD-100668</t>
  </si>
  <si>
    <t>2024-01-13</t>
  </si>
  <si>
    <t>19-Jan-2024</t>
  </si>
  <si>
    <t>C1634</t>
  </si>
  <si>
    <t xml:space="preserve"> SANA VERMA </t>
  </si>
  <si>
    <t>ORD-102364</t>
  </si>
  <si>
    <t>2024-11-10</t>
  </si>
  <si>
    <t>2024-11-13</t>
  </si>
  <si>
    <t>C1421</t>
  </si>
  <si>
    <t>Priya Singh</t>
  </si>
  <si>
    <t>ORD-102583</t>
  </si>
  <si>
    <t>11/05/2024</t>
  </si>
  <si>
    <t>2024-05-15</t>
  </si>
  <si>
    <t>C1815</t>
  </si>
  <si>
    <t>Diya Das</t>
  </si>
  <si>
    <t>ORD-100953</t>
  </si>
  <si>
    <t>2024-06-23</t>
  </si>
  <si>
    <t>C1931</t>
  </si>
  <si>
    <t>Sana Khan</t>
  </si>
  <si>
    <t>ORD-102425</t>
  </si>
  <si>
    <t>2023-06-01</t>
  </si>
  <si>
    <t>2023-06-02</t>
  </si>
  <si>
    <t>C1418</t>
  </si>
  <si>
    <t>ORD-102021</t>
  </si>
  <si>
    <t>2023-11-03</t>
  </si>
  <si>
    <t>06-Nov-2023</t>
  </si>
  <si>
    <t>C1782</t>
  </si>
  <si>
    <t>Dev Verma</t>
  </si>
  <si>
    <t>ORD-100146</t>
  </si>
  <si>
    <t>2024-12-01</t>
  </si>
  <si>
    <t>2024-12-03</t>
  </si>
  <si>
    <t>C1624</t>
  </si>
  <si>
    <t>ORD-100424</t>
  </si>
  <si>
    <t>2023-11-12</t>
  </si>
  <si>
    <t>2023-11-13</t>
  </si>
  <si>
    <t>C1435</t>
  </si>
  <si>
    <t>Ishaan Verma</t>
  </si>
  <si>
    <t>ORD-100894</t>
  </si>
  <si>
    <t>2024-10-29</t>
  </si>
  <si>
    <t>05-Nov-2024</t>
  </si>
  <si>
    <t>C1236</t>
  </si>
  <si>
    <t xml:space="preserve"> TARA IYER </t>
  </si>
  <si>
    <t>ORD-102222</t>
  </si>
  <si>
    <t>2023-08-25</t>
  </si>
  <si>
    <t>C2125</t>
  </si>
  <si>
    <t>Kabir Das</t>
  </si>
  <si>
    <t>ORD-101748</t>
  </si>
  <si>
    <t>2024-12-13</t>
  </si>
  <si>
    <t>2024-12-15</t>
  </si>
  <si>
    <t>C1532</t>
  </si>
  <si>
    <t>ORD-101496</t>
  </si>
  <si>
    <t>2023-06-18</t>
  </si>
  <si>
    <t>25-Jun-2023</t>
  </si>
  <si>
    <t>C1160</t>
  </si>
  <si>
    <t>Zoya Nair</t>
  </si>
  <si>
    <t>ORD-102746</t>
  </si>
  <si>
    <t>2023-02-20</t>
  </si>
  <si>
    <t>2023-02-24</t>
  </si>
  <si>
    <t>C2166</t>
  </si>
  <si>
    <t>Rahul Gupta</t>
  </si>
  <si>
    <t>ORD-100406</t>
  </si>
  <si>
    <t>2024-03-11</t>
  </si>
  <si>
    <t>2024-03-16</t>
  </si>
  <si>
    <t>C1511</t>
  </si>
  <si>
    <t>ORD-102040</t>
  </si>
  <si>
    <t>2023-08-11</t>
  </si>
  <si>
    <t>2023-08-17</t>
  </si>
  <si>
    <t>C1189</t>
  </si>
  <si>
    <t>Diya Sharma</t>
  </si>
  <si>
    <t>ORD-102857</t>
  </si>
  <si>
    <t>2024-09-22</t>
  </si>
  <si>
    <t>2024-09-27</t>
  </si>
  <si>
    <t>C1071</t>
  </si>
  <si>
    <t>Ishaan Iyer</t>
  </si>
  <si>
    <t>ORD-100353</t>
  </si>
  <si>
    <t>2024-07-21</t>
  </si>
  <si>
    <t>2024-07-28</t>
  </si>
  <si>
    <t>C1805</t>
  </si>
  <si>
    <t>Priya Das</t>
  </si>
  <si>
    <t>ORD-101564</t>
  </si>
  <si>
    <t>2024-05-04</t>
  </si>
  <si>
    <t>2024-05-06</t>
  </si>
  <si>
    <t>C1087</t>
  </si>
  <si>
    <t>ORD-100621</t>
  </si>
  <si>
    <t>2023-04-07</t>
  </si>
  <si>
    <t>2023-04-08</t>
  </si>
  <si>
    <t>Ishaan Gupta</t>
  </si>
  <si>
    <t>ORD-100883</t>
  </si>
  <si>
    <t>25/05/2024</t>
  </si>
  <si>
    <t>2024-05-30</t>
  </si>
  <si>
    <t>C2011</t>
  </si>
  <si>
    <t>Rahul Singh</t>
  </si>
  <si>
    <t>ORD-102081</t>
  </si>
  <si>
    <t>2023-08-23</t>
  </si>
  <si>
    <t>C1170</t>
  </si>
  <si>
    <t>ORD-101465</t>
  </si>
  <si>
    <t>2023-08-30</t>
  </si>
  <si>
    <t>2023-09-04</t>
  </si>
  <si>
    <t>C1414</t>
  </si>
  <si>
    <t>ORD-101605</t>
  </si>
  <si>
    <t>2024-03-10</t>
  </si>
  <si>
    <t>2024-03-15</t>
  </si>
  <si>
    <t>C1813</t>
  </si>
  <si>
    <t>ORD-100523</t>
  </si>
  <si>
    <t>2023-10-31</t>
  </si>
  <si>
    <t>2023-11-06</t>
  </si>
  <si>
    <t>C1262</t>
  </si>
  <si>
    <t>Ishaan Joshi</t>
  </si>
  <si>
    <t>ORD-100068</t>
  </si>
  <si>
    <t>2023-01-28</t>
  </si>
  <si>
    <t>31-Jan-2023</t>
  </si>
  <si>
    <t>C1829</t>
  </si>
  <si>
    <t>ORD-102059</t>
  </si>
  <si>
    <t>2023-04-12</t>
  </si>
  <si>
    <t>2023-04-17</t>
  </si>
  <si>
    <t>C2169</t>
  </si>
  <si>
    <t>ORD-101610</t>
  </si>
  <si>
    <t>2024-09-04</t>
  </si>
  <si>
    <t>2024-09-05</t>
  </si>
  <si>
    <t>C2134</t>
  </si>
  <si>
    <t>ORD-100586</t>
  </si>
  <si>
    <t>14/05/2023</t>
  </si>
  <si>
    <t>2023-05-18</t>
  </si>
  <si>
    <t>C1504</t>
  </si>
  <si>
    <t>ORD-101422</t>
  </si>
  <si>
    <t>2024-10-21</t>
  </si>
  <si>
    <t>C1751</t>
  </si>
  <si>
    <t>ORD-101837</t>
  </si>
  <si>
    <t>2023-05-12</t>
  </si>
  <si>
    <t>16-May-2023</t>
  </si>
  <si>
    <t>C2158</t>
  </si>
  <si>
    <t xml:space="preserve"> RAHUL SINGH </t>
  </si>
  <si>
    <t>ORD-101064</t>
  </si>
  <si>
    <t>2023-05-21</t>
  </si>
  <si>
    <t>C1806</t>
  </si>
  <si>
    <t>ORD-101757</t>
  </si>
  <si>
    <t>2023-02-02</t>
  </si>
  <si>
    <t>2023-02-08</t>
  </si>
  <si>
    <t>C1181</t>
  </si>
  <si>
    <t>ORD-100426</t>
  </si>
  <si>
    <t>2024-04-10</t>
  </si>
  <si>
    <t>C1162</t>
  </si>
  <si>
    <t>ORD-100838</t>
  </si>
  <si>
    <t>2023-02-14</t>
  </si>
  <si>
    <t>C1876</t>
  </si>
  <si>
    <t>ORD-101580</t>
  </si>
  <si>
    <t>2023-10-11</t>
  </si>
  <si>
    <t>2023-10-13</t>
  </si>
  <si>
    <t>C1241</t>
  </si>
  <si>
    <t>Sana Nair</t>
  </si>
  <si>
    <t>ORD-102049</t>
  </si>
  <si>
    <t>2024-09-20</t>
  </si>
  <si>
    <t>C1101</t>
  </si>
  <si>
    <t>Tara Gupta</t>
  </si>
  <si>
    <t>ORD-101451</t>
  </si>
  <si>
    <t>2024-09-06</t>
  </si>
  <si>
    <t>C1520</t>
  </si>
  <si>
    <t>ORD-100133</t>
  </si>
  <si>
    <t>2023-04-22</t>
  </si>
  <si>
    <t>2023-04-28</t>
  </si>
  <si>
    <t>C1604</t>
  </si>
  <si>
    <t>Priya Khan</t>
  </si>
  <si>
    <t>ORD-101598</t>
  </si>
  <si>
    <t>08/09/2023</t>
  </si>
  <si>
    <t>2023-09-12</t>
  </si>
  <si>
    <t>C1440</t>
  </si>
  <si>
    <t>Meera Joshi</t>
  </si>
  <si>
    <t>ORD-100840</t>
  </si>
  <si>
    <t>12/01/2023</t>
  </si>
  <si>
    <t>2023-01-18</t>
  </si>
  <si>
    <t>C1370</t>
  </si>
  <si>
    <t>Rahul Verma</t>
  </si>
  <si>
    <t>ORD-102130</t>
  </si>
  <si>
    <t>2024-04-03</t>
  </si>
  <si>
    <t>ORD-100227</t>
  </si>
  <si>
    <t>2023-12-19</t>
  </si>
  <si>
    <t>26-Dec-2023</t>
  </si>
  <si>
    <t>C1000</t>
  </si>
  <si>
    <t>ORD-101379</t>
  </si>
  <si>
    <t>C2162</t>
  </si>
  <si>
    <t>ORD-101951</t>
  </si>
  <si>
    <t>2023-07-25</t>
  </si>
  <si>
    <t>2023-07-28</t>
  </si>
  <si>
    <t>C1903</t>
  </si>
  <si>
    <t>Aarav Verma</t>
  </si>
  <si>
    <t>ORD-100847</t>
  </si>
  <si>
    <t>2024-03-22</t>
  </si>
  <si>
    <t>2024-03-26</t>
  </si>
  <si>
    <t>Rahul Nair</t>
  </si>
  <si>
    <t>ORD-101341</t>
  </si>
  <si>
    <t>25/10/2024</t>
  </si>
  <si>
    <t>C1179</t>
  </si>
  <si>
    <t>Diya Verma</t>
  </si>
  <si>
    <t>ORD-102215</t>
  </si>
  <si>
    <t>2024-01-19</t>
  </si>
  <si>
    <t>C1928</t>
  </si>
  <si>
    <t>ORD-102660</t>
  </si>
  <si>
    <t>2024-06-17</t>
  </si>
  <si>
    <t>22-Jun-2024</t>
  </si>
  <si>
    <t>C1303</t>
  </si>
  <si>
    <t>ORD-101289</t>
  </si>
  <si>
    <t>2023-08-08</t>
  </si>
  <si>
    <t>C1509</t>
  </si>
  <si>
    <t>ORD-100178</t>
  </si>
  <si>
    <t>2024-08-13</t>
  </si>
  <si>
    <t>2024-08-16</t>
  </si>
  <si>
    <t>C1216</t>
  </si>
  <si>
    <t>Tara Joshi</t>
  </si>
  <si>
    <t>ORD-101621</t>
  </si>
  <si>
    <t>2024-06-13</t>
  </si>
  <si>
    <t>15-Jun-2024</t>
  </si>
  <si>
    <t>C2118</t>
  </si>
  <si>
    <t>ORD-100097</t>
  </si>
  <si>
    <t>2024-09-19</t>
  </si>
  <si>
    <t>C1052</t>
  </si>
  <si>
    <t>ORD-101546</t>
  </si>
  <si>
    <t>27/05/2024</t>
  </si>
  <si>
    <t>C1920</t>
  </si>
  <si>
    <t>ORD-102699</t>
  </si>
  <si>
    <t>2024-08-14</t>
  </si>
  <si>
    <t>Tara Verma</t>
  </si>
  <si>
    <t>ORD-100012</t>
  </si>
  <si>
    <t>04/11/2024</t>
  </si>
  <si>
    <t>10-Nov-2024</t>
  </si>
  <si>
    <t>C1411</t>
  </si>
  <si>
    <t>ORD-101001</t>
  </si>
  <si>
    <t>29/03/2023</t>
  </si>
  <si>
    <t>C1518</t>
  </si>
  <si>
    <t>Zoya Das</t>
  </si>
  <si>
    <t>ORD-101987</t>
  </si>
  <si>
    <t>2024-09-16</t>
  </si>
  <si>
    <t>Tara Khan</t>
  </si>
  <si>
    <t>ORD-101442</t>
  </si>
  <si>
    <t>2023-07-20</t>
  </si>
  <si>
    <t>2023-07-26</t>
  </si>
  <si>
    <t>C1239</t>
  </si>
  <si>
    <t>Aarav Joshi</t>
  </si>
  <si>
    <t>ORD-100517</t>
  </si>
  <si>
    <t>2023-06-22</t>
  </si>
  <si>
    <t>C1231</t>
  </si>
  <si>
    <t>ORD-101152</t>
  </si>
  <si>
    <t>2024-10-03</t>
  </si>
  <si>
    <t>2024-10-08</t>
  </si>
  <si>
    <t>C1808</t>
  </si>
  <si>
    <t>Dev Singh</t>
  </si>
  <si>
    <t>ORD-100966</t>
  </si>
  <si>
    <t>15/01/2024</t>
  </si>
  <si>
    <t>ORD-100681</t>
  </si>
  <si>
    <t>2024-04-25</t>
  </si>
  <si>
    <t>2024-05-01</t>
  </si>
  <si>
    <t>C1653</t>
  </si>
  <si>
    <t>ORD-101718</t>
  </si>
  <si>
    <t>04/01/2024</t>
  </si>
  <si>
    <t>2024-01-07</t>
  </si>
  <si>
    <t>C1368</t>
  </si>
  <si>
    <t>ORD-101200</t>
  </si>
  <si>
    <t>2023-08-26</t>
  </si>
  <si>
    <t>2023-08-31</t>
  </si>
  <si>
    <t>C1869</t>
  </si>
  <si>
    <t>ORD-100111</t>
  </si>
  <si>
    <t>26/07/2024</t>
  </si>
  <si>
    <t>2024-07-29</t>
  </si>
  <si>
    <t>C1893</t>
  </si>
  <si>
    <t>ORD-100979</t>
  </si>
  <si>
    <t>2023-07-24</t>
  </si>
  <si>
    <t>2023-07-31</t>
  </si>
  <si>
    <t>C1514</t>
  </si>
  <si>
    <t>Meera Sharma</t>
  </si>
  <si>
    <t>ORD-102791</t>
  </si>
  <si>
    <t>2024-12-10</t>
  </si>
  <si>
    <t>2024-12-14</t>
  </si>
  <si>
    <t>C1472</t>
  </si>
  <si>
    <t>Sana Das</t>
  </si>
  <si>
    <t>ORD-101046</t>
  </si>
  <si>
    <t>2023-08-28</t>
  </si>
  <si>
    <t>C1874</t>
  </si>
  <si>
    <t>Meera Verma</t>
  </si>
  <si>
    <t>ORD-101000</t>
  </si>
  <si>
    <t>2024-05-02</t>
  </si>
  <si>
    <t>C1997</t>
  </si>
  <si>
    <t>ORD-101456</t>
  </si>
  <si>
    <t>2024-03-12</t>
  </si>
  <si>
    <t>17-Mar-2024</t>
  </si>
  <si>
    <t>C1166</t>
  </si>
  <si>
    <t>Diya Nair</t>
  </si>
  <si>
    <t>ORD-100896</t>
  </si>
  <si>
    <t>2023-04-05</t>
  </si>
  <si>
    <t>C1258</t>
  </si>
  <si>
    <t>ORD-101448</t>
  </si>
  <si>
    <t>07/02/2024</t>
  </si>
  <si>
    <t>2024-02-09</t>
  </si>
  <si>
    <t>C2114</t>
  </si>
  <si>
    <t>ORD-100412</t>
  </si>
  <si>
    <t>2024-06-12</t>
  </si>
  <si>
    <t>C1069</t>
  </si>
  <si>
    <t>Sana Singh</t>
  </si>
  <si>
    <t>ORD-101977</t>
  </si>
  <si>
    <t>2023-12-12</t>
  </si>
  <si>
    <t>15-Dec-2023</t>
  </si>
  <si>
    <t>ORD-101907</t>
  </si>
  <si>
    <t>2023-10-20</t>
  </si>
  <si>
    <t>2023-10-21</t>
  </si>
  <si>
    <t>C1307</t>
  </si>
  <si>
    <t>ORD-102166</t>
  </si>
  <si>
    <t>26/03/2023</t>
  </si>
  <si>
    <t>C1432</t>
  </si>
  <si>
    <t>ORD-100191</t>
  </si>
  <si>
    <t>2024-04-06</t>
  </si>
  <si>
    <t>C1970</t>
  </si>
  <si>
    <t xml:space="preserve"> ISHAAN SHARMA </t>
  </si>
  <si>
    <t>ORD-100321</t>
  </si>
  <si>
    <t>2024-07-17</t>
  </si>
  <si>
    <t>2024-07-20</t>
  </si>
  <si>
    <t>C1361</t>
  </si>
  <si>
    <t>ORD-100487</t>
  </si>
  <si>
    <t>23/04/2023</t>
  </si>
  <si>
    <t>2023-04-26</t>
  </si>
  <si>
    <t>C1677</t>
  </si>
  <si>
    <t>Tara Das</t>
  </si>
  <si>
    <t>ORD-100467</t>
  </si>
  <si>
    <t>2023-03-25</t>
  </si>
  <si>
    <t>C2115</t>
  </si>
  <si>
    <t xml:space="preserve"> DEV GUPTA </t>
  </si>
  <si>
    <t>8</t>
  </si>
  <si>
    <t>ORD-101147</t>
  </si>
  <si>
    <t>2024-04-07</t>
  </si>
  <si>
    <t>2024-04-09</t>
  </si>
  <si>
    <t>C1900</t>
  </si>
  <si>
    <t>ORD-100232</t>
  </si>
  <si>
    <t>21/07/2023</t>
  </si>
  <si>
    <t>23-Jul-2023</t>
  </si>
  <si>
    <t>C1513</t>
  </si>
  <si>
    <t>Ishaan Sharma</t>
  </si>
  <si>
    <t>ORD-100115</t>
  </si>
  <si>
    <t>2023-10-24</t>
  </si>
  <si>
    <t>25-Oct-2023</t>
  </si>
  <si>
    <t>C1672</t>
  </si>
  <si>
    <t>ORD-102482</t>
  </si>
  <si>
    <t>2024-10-30</t>
  </si>
  <si>
    <t>2024-11-05</t>
  </si>
  <si>
    <t>C1993</t>
  </si>
  <si>
    <t>ORD-102143</t>
  </si>
  <si>
    <t>2023-10-27</t>
  </si>
  <si>
    <t>2023-10-29</t>
  </si>
  <si>
    <t>C1609</t>
  </si>
  <si>
    <t>ORD-101118</t>
  </si>
  <si>
    <t>2023-01-17</t>
  </si>
  <si>
    <t>2023-01-24</t>
  </si>
  <si>
    <t>C1260</t>
  </si>
  <si>
    <t>ORD-101796</t>
  </si>
  <si>
    <t>2024-06-26</t>
  </si>
  <si>
    <t>2024-06-27</t>
  </si>
  <si>
    <t>ORD-100945</t>
  </si>
  <si>
    <t>2023-11-11</t>
  </si>
  <si>
    <t>2023-11-18</t>
  </si>
  <si>
    <t>ORD-101271</t>
  </si>
  <si>
    <t>2023-10-17</t>
  </si>
  <si>
    <t>2023-10-23</t>
  </si>
  <si>
    <t>C1454</t>
  </si>
  <si>
    <t>ORD-102066</t>
  </si>
  <si>
    <t>2024-06-25</t>
  </si>
  <si>
    <t>2024-06-29</t>
  </si>
  <si>
    <t>C1619</t>
  </si>
  <si>
    <t>ORD-101934</t>
  </si>
  <si>
    <t>2023-02-09</t>
  </si>
  <si>
    <t>13-Feb-2023</t>
  </si>
  <si>
    <t>C1484</t>
  </si>
  <si>
    <t>ORD-100295</t>
  </si>
  <si>
    <t>2024-01-11</t>
  </si>
  <si>
    <t>2024-01-16</t>
  </si>
  <si>
    <t>C2178</t>
  </si>
  <si>
    <t>ORD-100758</t>
  </si>
  <si>
    <t>02/02/2024</t>
  </si>
  <si>
    <t>C2013</t>
  </si>
  <si>
    <t>ORD-100345</t>
  </si>
  <si>
    <t>ORD-100814</t>
  </si>
  <si>
    <t>2023-03-30</t>
  </si>
  <si>
    <t>C1498</t>
  </si>
  <si>
    <t xml:space="preserve"> ARJUN REDDY </t>
  </si>
  <si>
    <t>ORD-100989</t>
  </si>
  <si>
    <t>2023-01-11</t>
  </si>
  <si>
    <t>2023-01-14</t>
  </si>
  <si>
    <t>C1084</t>
  </si>
  <si>
    <t>Arjun Gupta</t>
  </si>
  <si>
    <t>ORD-101343</t>
  </si>
  <si>
    <t>22/01/2024</t>
  </si>
  <si>
    <t>2024-01-27</t>
  </si>
  <si>
    <t>C1402</t>
  </si>
  <si>
    <t>ORD-100938</t>
  </si>
  <si>
    <t>26/03/2024</t>
  </si>
  <si>
    <t>C1470</t>
  </si>
  <si>
    <t>Rahul Reddy</t>
  </si>
  <si>
    <t>ORD-102776</t>
  </si>
  <si>
    <t>2024-03-27</t>
  </si>
  <si>
    <t>2024-04-01</t>
  </si>
  <si>
    <t>ORD-101462</t>
  </si>
  <si>
    <t>2023-09-01</t>
  </si>
  <si>
    <t>ORD-100636</t>
  </si>
  <si>
    <t>2023-05-04</t>
  </si>
  <si>
    <t>05-May-2023</t>
  </si>
  <si>
    <t>C1060</t>
  </si>
  <si>
    <t>ORD-102717</t>
  </si>
  <si>
    <t>2024-01-29</t>
  </si>
  <si>
    <t>C1783</t>
  </si>
  <si>
    <t>ORD-101698</t>
  </si>
  <si>
    <t>2024-12-22</t>
  </si>
  <si>
    <t>Zoya Verma</t>
  </si>
  <si>
    <t>ORD-100286</t>
  </si>
  <si>
    <t>2023-12-02</t>
  </si>
  <si>
    <t>2023-12-07</t>
  </si>
  <si>
    <t>C2009</t>
  </si>
  <si>
    <t xml:space="preserve"> RAHUL KHAN </t>
  </si>
  <si>
    <t>ORD-101805</t>
  </si>
  <si>
    <t>2023-05-05</t>
  </si>
  <si>
    <t>C1968</t>
  </si>
  <si>
    <t xml:space="preserve"> DIYA JOSHI </t>
  </si>
  <si>
    <t>ORD-101342</t>
  </si>
  <si>
    <t>C1090</t>
  </si>
  <si>
    <t>ORD-100887</t>
  </si>
  <si>
    <t>2024-11-17</t>
  </si>
  <si>
    <t>ORD-102565</t>
  </si>
  <si>
    <t>C1168</t>
  </si>
  <si>
    <t>ORD-102056</t>
  </si>
  <si>
    <t>27/09/2024</t>
  </si>
  <si>
    <t>02-Oct-2024</t>
  </si>
  <si>
    <t>C1670</t>
  </si>
  <si>
    <t>ORD-101293</t>
  </si>
  <si>
    <t>C1375</t>
  </si>
  <si>
    <t>ORD-100557</t>
  </si>
  <si>
    <t>2024-02-01</t>
  </si>
  <si>
    <t>C1026</t>
  </si>
  <si>
    <t>ORD-100997</t>
  </si>
  <si>
    <t>C2049</t>
  </si>
  <si>
    <t>ORD-102447</t>
  </si>
  <si>
    <t>30/05/2023</t>
  </si>
  <si>
    <t>2023-05-31</t>
  </si>
  <si>
    <t>C1053</t>
  </si>
  <si>
    <t>ORD-101903</t>
  </si>
  <si>
    <t>2024-03-19</t>
  </si>
  <si>
    <t>2024-03-21</t>
  </si>
  <si>
    <t>C1886</t>
  </si>
  <si>
    <t>Diya Iyer</t>
  </si>
  <si>
    <t>ORD-101355</t>
  </si>
  <si>
    <t>2023-08-24</t>
  </si>
  <si>
    <t>C1746</t>
  </si>
  <si>
    <t>ORD-100230</t>
  </si>
  <si>
    <t>ORD-102553</t>
  </si>
  <si>
    <t>2023-06-06</t>
  </si>
  <si>
    <t>2023-06-13</t>
  </si>
  <si>
    <t>C1778</t>
  </si>
  <si>
    <t>ORD-100231</t>
  </si>
  <si>
    <t>02/03/2023</t>
  </si>
  <si>
    <t>2023-03-08</t>
  </si>
  <si>
    <t>C1838</t>
  </si>
  <si>
    <t xml:space="preserve"> KABIR REDDY </t>
  </si>
  <si>
    <t>ORD-100186</t>
  </si>
  <si>
    <t>26/12/2023</t>
  </si>
  <si>
    <t>ORD-102495</t>
  </si>
  <si>
    <t>2023-10-05</t>
  </si>
  <si>
    <t>C1502</t>
  </si>
  <si>
    <t>ORD-100173</t>
  </si>
  <si>
    <t>29/11/2023</t>
  </si>
  <si>
    <t>2023-12-06</t>
  </si>
  <si>
    <t>C2138</t>
  </si>
  <si>
    <t>ORD-102082</t>
  </si>
  <si>
    <t>2024-06-08</t>
  </si>
  <si>
    <t>Meera Das</t>
  </si>
  <si>
    <t>ORD-102381</t>
  </si>
  <si>
    <t>17/07/2023</t>
  </si>
  <si>
    <t>2023-07-23</t>
  </si>
  <si>
    <t>C1587</t>
  </si>
  <si>
    <t>Priya Gupta</t>
  </si>
  <si>
    <t>ORD-100219</t>
  </si>
  <si>
    <t>2023-09-11</t>
  </si>
  <si>
    <t>2023-09-16</t>
  </si>
  <si>
    <t>C1678</t>
  </si>
  <si>
    <t>ORD-100086</t>
  </si>
  <si>
    <t>03/08/2024</t>
  </si>
  <si>
    <t>2024-08-08</t>
  </si>
  <si>
    <t>C1104</t>
  </si>
  <si>
    <t>ORD-100432</t>
  </si>
  <si>
    <t>2023-08-03</t>
  </si>
  <si>
    <t>C2080</t>
  </si>
  <si>
    <t>Dev Iyer</t>
  </si>
  <si>
    <t>ORD-102732</t>
  </si>
  <si>
    <t>16/08/2023</t>
  </si>
  <si>
    <t>C1378</t>
  </si>
  <si>
    <t>Zoya Khan</t>
  </si>
  <si>
    <t>ORD-101864</t>
  </si>
  <si>
    <t>2023-01-03</t>
  </si>
  <si>
    <t>2023-01-08</t>
  </si>
  <si>
    <t>C1474</t>
  </si>
  <si>
    <t>ORD-100546</t>
  </si>
  <si>
    <t>2023-08-29</t>
  </si>
  <si>
    <t>C1445</t>
  </si>
  <si>
    <t>ORD-102249</t>
  </si>
  <si>
    <t>2023-12-25</t>
  </si>
  <si>
    <t>ORD-100394</t>
  </si>
  <si>
    <t>C1246</t>
  </si>
  <si>
    <t>ORD-100687</t>
  </si>
  <si>
    <t>2024-05-08</t>
  </si>
  <si>
    <t>C1100</t>
  </si>
  <si>
    <t>ORD-101150</t>
  </si>
  <si>
    <t>2024-08-09</t>
  </si>
  <si>
    <t>C1599</t>
  </si>
  <si>
    <t>ORD-101820</t>
  </si>
  <si>
    <t>2023-01-23</t>
  </si>
  <si>
    <t>25-Jan-2023</t>
  </si>
  <si>
    <t>C1854</t>
  </si>
  <si>
    <t>ORD-102852</t>
  </si>
  <si>
    <t>06/01/2024</t>
  </si>
  <si>
    <t>C1629</t>
  </si>
  <si>
    <t>Dev Sharma</t>
  </si>
  <si>
    <t>ORD-100607</t>
  </si>
  <si>
    <t>2024-01-24</t>
  </si>
  <si>
    <t>Tara Singh</t>
  </si>
  <si>
    <t>ORD-102713</t>
  </si>
  <si>
    <t>C1591</t>
  </si>
  <si>
    <t>Aarav Nair</t>
  </si>
  <si>
    <t>ORD-101896</t>
  </si>
  <si>
    <t>05/10/2023</t>
  </si>
  <si>
    <t>2023-10-06</t>
  </si>
  <si>
    <t>C1275</t>
  </si>
  <si>
    <t>ORD-100613</t>
  </si>
  <si>
    <t>2024-06-20</t>
  </si>
  <si>
    <t>C1608</t>
  </si>
  <si>
    <t>ORD-102265</t>
  </si>
  <si>
    <t>2023-02-15</t>
  </si>
  <si>
    <t>C1526</t>
  </si>
  <si>
    <t>ORD-102375</t>
  </si>
  <si>
    <t>2024-08-26</t>
  </si>
  <si>
    <t>2024-08-30</t>
  </si>
  <si>
    <t>C1433</t>
  </si>
  <si>
    <t>ORD-101597</t>
  </si>
  <si>
    <t>04/08/2023</t>
  </si>
  <si>
    <t>C1483</t>
  </si>
  <si>
    <t>Sana Gupta</t>
  </si>
  <si>
    <t>ORD-100947</t>
  </si>
  <si>
    <t>01/04/2024</t>
  </si>
  <si>
    <t>C1505</t>
  </si>
  <si>
    <t>ORD-100515</t>
  </si>
  <si>
    <t>2023-05-13</t>
  </si>
  <si>
    <t>20-May-2023</t>
  </si>
  <si>
    <t>C1648</t>
  </si>
  <si>
    <t>ORD-102039</t>
  </si>
  <si>
    <t>2024-04-28</t>
  </si>
  <si>
    <t>2024-05-05</t>
  </si>
  <si>
    <t>C1092</t>
  </si>
  <si>
    <t>ORD-102669</t>
  </si>
  <si>
    <t>2024-05-18</t>
  </si>
  <si>
    <t>2024-05-19</t>
  </si>
  <si>
    <t>C1906</t>
  </si>
  <si>
    <t>ORD-101772</t>
  </si>
  <si>
    <t>17/08/2023</t>
  </si>
  <si>
    <t>C1656</t>
  </si>
  <si>
    <t>Dev Nair</t>
  </si>
  <si>
    <t>ORD-102250</t>
  </si>
  <si>
    <t>2023-06-12</t>
  </si>
  <si>
    <t>2023-06-16</t>
  </si>
  <si>
    <t>C1542</t>
  </si>
  <si>
    <t>ORD-102402</t>
  </si>
  <si>
    <t>2024-09-10</t>
  </si>
  <si>
    <t>C1301</t>
  </si>
  <si>
    <t>ORD-102629</t>
  </si>
  <si>
    <t>C1978</t>
  </si>
  <si>
    <t>ORD-102180</t>
  </si>
  <si>
    <t>2023-08-04</t>
  </si>
  <si>
    <t>C1364</t>
  </si>
  <si>
    <t>Zoya Iyer</t>
  </si>
  <si>
    <t>ORD-102731</t>
  </si>
  <si>
    <t>ORD-101296</t>
  </si>
  <si>
    <t>17/05/2023</t>
  </si>
  <si>
    <t>C2198</t>
  </si>
  <si>
    <t>ORD-102384</t>
  </si>
  <si>
    <t>2023-04-29</t>
  </si>
  <si>
    <t>2023-05-01</t>
  </si>
  <si>
    <t>C2190</t>
  </si>
  <si>
    <t>ORD-102306</t>
  </si>
  <si>
    <t>2023-08-14</t>
  </si>
  <si>
    <t>2023-08-21</t>
  </si>
  <si>
    <t>C2044</t>
  </si>
  <si>
    <t>ORD-102758</t>
  </si>
  <si>
    <t>01-Aug-2023</t>
  </si>
  <si>
    <t xml:space="preserve"> KABIR NAIR </t>
  </si>
  <si>
    <t>ORD-100299</t>
  </si>
  <si>
    <t>14/11/2024</t>
  </si>
  <si>
    <t>ORD-101646</t>
  </si>
  <si>
    <t>2023-04-27</t>
  </si>
  <si>
    <t>C1748</t>
  </si>
  <si>
    <t xml:space="preserve"> ARJUN NAIR </t>
  </si>
  <si>
    <t>ORD-102436</t>
  </si>
  <si>
    <t>2023-09-08</t>
  </si>
  <si>
    <t>2023-09-09</t>
  </si>
  <si>
    <t>C2069</t>
  </si>
  <si>
    <t>ORD-102353</t>
  </si>
  <si>
    <t>18/02/2024</t>
  </si>
  <si>
    <t>2024-02-19</t>
  </si>
  <si>
    <t>C1110</t>
  </si>
  <si>
    <t>ORD-100908</t>
  </si>
  <si>
    <t>2023-10-22</t>
  </si>
  <si>
    <t>C2102</t>
  </si>
  <si>
    <t>Ishaan Nair</t>
  </si>
  <si>
    <t>ORD-101275</t>
  </si>
  <si>
    <t>2024-10-09</t>
  </si>
  <si>
    <t>C1947</t>
  </si>
  <si>
    <t>ORD-102378</t>
  </si>
  <si>
    <t>C1796</t>
  </si>
  <si>
    <t>ORD-100729</t>
  </si>
  <si>
    <t>2023-03-28</t>
  </si>
  <si>
    <t>C1561</t>
  </si>
  <si>
    <t>Sana Iyer</t>
  </si>
  <si>
    <t>ORD-100314</t>
  </si>
  <si>
    <t>13/06/2023</t>
  </si>
  <si>
    <t>2023-06-19</t>
  </si>
  <si>
    <t>C1132</t>
  </si>
  <si>
    <t>Arjun Reddy</t>
  </si>
  <si>
    <t>ORD-101393</t>
  </si>
  <si>
    <t>2024-01-10</t>
  </si>
  <si>
    <t>11-Jan-2024</t>
  </si>
  <si>
    <t>C1122</t>
  </si>
  <si>
    <t>Meera Reddy</t>
  </si>
  <si>
    <t>ORD-100603</t>
  </si>
  <si>
    <t>2024-04-21</t>
  </si>
  <si>
    <t>2024-04-27</t>
  </si>
  <si>
    <t>ORD-101288</t>
  </si>
  <si>
    <t>15-Apr-2024</t>
  </si>
  <si>
    <t>C1932</t>
  </si>
  <si>
    <t>ORD-101333</t>
  </si>
  <si>
    <t>2023-07-27</t>
  </si>
  <si>
    <t>2023-08-02</t>
  </si>
  <si>
    <t>C1040</t>
  </si>
  <si>
    <t>ORD-100781</t>
  </si>
  <si>
    <t>22/01/2023</t>
  </si>
  <si>
    <t>ORD-102233</t>
  </si>
  <si>
    <t>2023-09-15</t>
  </si>
  <si>
    <t>ORD-100575</t>
  </si>
  <si>
    <t>2023-11-01</t>
  </si>
  <si>
    <t>C2120</t>
  </si>
  <si>
    <t>ORD-101959</t>
  </si>
  <si>
    <t>2023-04-25</t>
  </si>
  <si>
    <t>C1850</t>
  </si>
  <si>
    <t>ORD-101792</t>
  </si>
  <si>
    <t>07/11/2023</t>
  </si>
  <si>
    <t>C1218</t>
  </si>
  <si>
    <t>ORD-100004</t>
  </si>
  <si>
    <t>2023-09-23</t>
  </si>
  <si>
    <t>C1922</t>
  </si>
  <si>
    <t xml:space="preserve"> ARJUN KHAN </t>
  </si>
  <si>
    <t>ORD-100999</t>
  </si>
  <si>
    <t>2024-03-14</t>
  </si>
  <si>
    <t>2024-03-20</t>
  </si>
  <si>
    <t>C1949</t>
  </si>
  <si>
    <t>ORD-102648</t>
  </si>
  <si>
    <t>04/04/2023</t>
  </si>
  <si>
    <t>C1309</t>
  </si>
  <si>
    <t>ORD-100183</t>
  </si>
  <si>
    <t>2024-09-17</t>
  </si>
  <si>
    <t>2024-09-23</t>
  </si>
  <si>
    <t>C2105</t>
  </si>
  <si>
    <t>Dev Joshi</t>
  </si>
  <si>
    <t>ORD-100378</t>
  </si>
  <si>
    <t>2024-09-28</t>
  </si>
  <si>
    <t>C2035</t>
  </si>
  <si>
    <t>ORD-101408</t>
  </si>
  <si>
    <t>2024-12-19</t>
  </si>
  <si>
    <t>2024-12-21</t>
  </si>
  <si>
    <t>ORD-100698</t>
  </si>
  <si>
    <t>2024-01-28</t>
  </si>
  <si>
    <t>C1349</t>
  </si>
  <si>
    <t xml:space="preserve"> SANA JOSHI </t>
  </si>
  <si>
    <t>ORD-100437</t>
  </si>
  <si>
    <t>C1268</t>
  </si>
  <si>
    <t>ORD-100448</t>
  </si>
  <si>
    <t>03-Apr-2023</t>
  </si>
  <si>
    <t>C1558</t>
  </si>
  <si>
    <t>ORD-102097</t>
  </si>
  <si>
    <t>2023-11-21</t>
  </si>
  <si>
    <t>C1276</t>
  </si>
  <si>
    <t>ORD-101661</t>
  </si>
  <si>
    <t>2023-06-04</t>
  </si>
  <si>
    <t>2023-06-11</t>
  </si>
  <si>
    <t>C1466</t>
  </si>
  <si>
    <t>ORD-100796</t>
  </si>
  <si>
    <t>04/01/2023</t>
  </si>
  <si>
    <t>2023-01-07</t>
  </si>
  <si>
    <t>C2093</t>
  </si>
  <si>
    <t>ORD-102784</t>
  </si>
  <si>
    <t>C2176</t>
  </si>
  <si>
    <t>ORD-100495</t>
  </si>
  <si>
    <t>2023-05-08</t>
  </si>
  <si>
    <t>12-May-2023</t>
  </si>
  <si>
    <t>C1590</t>
  </si>
  <si>
    <t>ORD-101455</t>
  </si>
  <si>
    <t>24/08/2023</t>
  </si>
  <si>
    <t>C1050</t>
  </si>
  <si>
    <t>ORD-102695</t>
  </si>
  <si>
    <t>22/11/2024</t>
  </si>
  <si>
    <t>2024-11-28</t>
  </si>
  <si>
    <t>C2152</t>
  </si>
  <si>
    <t xml:space="preserve"> ZOYA JOSHI </t>
  </si>
  <si>
    <t>ORD-100650</t>
  </si>
  <si>
    <t>2023-02-06</t>
  </si>
  <si>
    <t>2023-02-13</t>
  </si>
  <si>
    <t>C2092</t>
  </si>
  <si>
    <t>ORD-101138</t>
  </si>
  <si>
    <t>2023-04-14</t>
  </si>
  <si>
    <t>2023-04-18</t>
  </si>
  <si>
    <t>C1089</t>
  </si>
  <si>
    <t>ORD-100480</t>
  </si>
  <si>
    <t>2024-11-01</t>
  </si>
  <si>
    <t>ORD-100175</t>
  </si>
  <si>
    <t>2023-05-28</t>
  </si>
  <si>
    <t>2023-06-03</t>
  </si>
  <si>
    <t>C1142</t>
  </si>
  <si>
    <t>ORD-102196</t>
  </si>
  <si>
    <t>2024-06-02</t>
  </si>
  <si>
    <t>2024-06-03</t>
  </si>
  <si>
    <t>C2020</t>
  </si>
  <si>
    <t>ORD-102119</t>
  </si>
  <si>
    <t>2024-09-07</t>
  </si>
  <si>
    <t>2024-09-12</t>
  </si>
  <si>
    <t>ORD-101096</t>
  </si>
  <si>
    <t>2023-09-02</t>
  </si>
  <si>
    <t>C1265</t>
  </si>
  <si>
    <t>ORD-101965</t>
  </si>
  <si>
    <t>2024-11-03</t>
  </si>
  <si>
    <t>08-Nov-2024</t>
  </si>
  <si>
    <t>C1878</t>
  </si>
  <si>
    <t>ORD-101729</t>
  </si>
  <si>
    <t>01-May-2023</t>
  </si>
  <si>
    <t>C1723</t>
  </si>
  <si>
    <t>ORD-100149</t>
  </si>
  <si>
    <t>2023-04-02</t>
  </si>
  <si>
    <t>C1321</t>
  </si>
  <si>
    <t>Kabir Sharma</t>
  </si>
  <si>
    <t>ORD-100385</t>
  </si>
  <si>
    <t>2023-04-06</t>
  </si>
  <si>
    <t>C1887</t>
  </si>
  <si>
    <t>ORD-102343</t>
  </si>
  <si>
    <t>C1423</t>
  </si>
  <si>
    <t>ORD-101083</t>
  </si>
  <si>
    <t>2024-05-10</t>
  </si>
  <si>
    <t>C1385</t>
  </si>
  <si>
    <t>Dev Reddy</t>
  </si>
  <si>
    <t>ORD-100812</t>
  </si>
  <si>
    <t>2024-12-07</t>
  </si>
  <si>
    <t>C1046</t>
  </si>
  <si>
    <t xml:space="preserve"> DIYA NAIR </t>
  </si>
  <si>
    <t>ORD-101721</t>
  </si>
  <si>
    <t>24/05/2023</t>
  </si>
  <si>
    <t>2023-05-25</t>
  </si>
  <si>
    <t>C1643</t>
  </si>
  <si>
    <t>ORD-100704</t>
  </si>
  <si>
    <t>2023-03-04</t>
  </si>
  <si>
    <t>C2018</t>
  </si>
  <si>
    <t>ORD-102862</t>
  </si>
  <si>
    <t>2023-03-23</t>
  </si>
  <si>
    <t>C1317</t>
  </si>
  <si>
    <t>ORD-101542</t>
  </si>
  <si>
    <t>C1283</t>
  </si>
  <si>
    <t>ORD-100443</t>
  </si>
  <si>
    <t>2024-10-02</t>
  </si>
  <si>
    <t>C1003</t>
  </si>
  <si>
    <t>ORD-101624</t>
  </si>
  <si>
    <t>15/07/2023</t>
  </si>
  <si>
    <t>2023-07-19</t>
  </si>
  <si>
    <t>C1981</t>
  </si>
  <si>
    <t>ORD-102065</t>
  </si>
  <si>
    <t>26/10/2024</t>
  </si>
  <si>
    <t>C2034</t>
  </si>
  <si>
    <t>Arjun Verma</t>
  </si>
  <si>
    <t>ORD-101878</t>
  </si>
  <si>
    <t>C1088</t>
  </si>
  <si>
    <t xml:space="preserve"> ZOYA NAIR </t>
  </si>
  <si>
    <t>ORD-101458</t>
  </si>
  <si>
    <t>C1229</t>
  </si>
  <si>
    <t>ORD-102691</t>
  </si>
  <si>
    <t>C1651</t>
  </si>
  <si>
    <t>ORD-102229</t>
  </si>
  <si>
    <t>2023-02-07</t>
  </si>
  <si>
    <t>C1628</t>
  </si>
  <si>
    <t>ORD-102662</t>
  </si>
  <si>
    <t>18/02/2023</t>
  </si>
  <si>
    <t>2023-02-25</t>
  </si>
  <si>
    <t>C1801</t>
  </si>
  <si>
    <t xml:space="preserve"> PRIYA IYER </t>
  </si>
  <si>
    <t>ORD-102382</t>
  </si>
  <si>
    <t>C1625</t>
  </si>
  <si>
    <t>ORD-102827</t>
  </si>
  <si>
    <t>12/01/2024</t>
  </si>
  <si>
    <t>2024-01-18</t>
  </si>
  <si>
    <t>C1516</t>
  </si>
  <si>
    <t>ORD-102612</t>
  </si>
  <si>
    <t>2023-11-14</t>
  </si>
  <si>
    <t>2023-11-16</t>
  </si>
  <si>
    <t>ORD-101526</t>
  </si>
  <si>
    <t>19/04/2023</t>
  </si>
  <si>
    <t>2023-04-21</t>
  </si>
  <si>
    <t>C1112</t>
  </si>
  <si>
    <t>ORD-100955</t>
  </si>
  <si>
    <t>2024-10-10</t>
  </si>
  <si>
    <t>ORD-102549</t>
  </si>
  <si>
    <t>C1716</t>
  </si>
  <si>
    <t>Rahul Sharma</t>
  </si>
  <si>
    <t>ORD-102673</t>
  </si>
  <si>
    <t>ORD-102487</t>
  </si>
  <si>
    <t>2024-12-20</t>
  </si>
  <si>
    <t>C1068</t>
  </si>
  <si>
    <t>ORD-102355</t>
  </si>
  <si>
    <t>2024-02-07</t>
  </si>
  <si>
    <t>2024-02-14</t>
  </si>
  <si>
    <t>C1725</t>
  </si>
  <si>
    <t>ORD-101932</t>
  </si>
  <si>
    <t>C1907</t>
  </si>
  <si>
    <t>ORD-100519</t>
  </si>
  <si>
    <t>2023-07-02</t>
  </si>
  <si>
    <t>2023-07-04</t>
  </si>
  <si>
    <t>ORD-100653</t>
  </si>
  <si>
    <t>2024-03-25</t>
  </si>
  <si>
    <t>C1004</t>
  </si>
  <si>
    <t>ORD-100755</t>
  </si>
  <si>
    <t xml:space="preserve"> ZOYA DAS </t>
  </si>
  <si>
    <t>ORD-102572</t>
  </si>
  <si>
    <t>C1916</t>
  </si>
  <si>
    <t>ORD-101841</t>
  </si>
  <si>
    <t>2023-11-25</t>
  </si>
  <si>
    <t>2023-11-27</t>
  </si>
  <si>
    <t>C1290</t>
  </si>
  <si>
    <t>ORD-102748</t>
  </si>
  <si>
    <t>2024-10-05</t>
  </si>
  <si>
    <t>C1833</t>
  </si>
  <si>
    <t>ORD-102783</t>
  </si>
  <si>
    <t>2024-08-03</t>
  </si>
  <si>
    <t>2024-08-05</t>
  </si>
  <si>
    <t>ORD-102836</t>
  </si>
  <si>
    <t>2023-09-17</t>
  </si>
  <si>
    <t>2023-09-18</t>
  </si>
  <si>
    <t>C2171</t>
  </si>
  <si>
    <t>ORD-101897</t>
  </si>
  <si>
    <t>C2046</t>
  </si>
  <si>
    <t>ORD-100223</t>
  </si>
  <si>
    <t>2023-01-21</t>
  </si>
  <si>
    <t>C1674</t>
  </si>
  <si>
    <t>ORD-100266</t>
  </si>
  <si>
    <t>2023-06-30</t>
  </si>
  <si>
    <t>C1086</t>
  </si>
  <si>
    <t>ORD-101970</t>
  </si>
  <si>
    <t>09/06/2024</t>
  </si>
  <si>
    <t>C1534</t>
  </si>
  <si>
    <t>ORD-100975</t>
  </si>
  <si>
    <t>12-Sep-2024</t>
  </si>
  <si>
    <t>C1969</t>
  </si>
  <si>
    <t>ORD-100015</t>
  </si>
  <si>
    <t>C1357</t>
  </si>
  <si>
    <t>ORD-101130</t>
  </si>
  <si>
    <t>09/07/2023</t>
  </si>
  <si>
    <t>12-Jul-2023</t>
  </si>
  <si>
    <t>7</t>
  </si>
  <si>
    <t>ORD-100171</t>
  </si>
  <si>
    <t>C1263</t>
  </si>
  <si>
    <t>ORD-100578</t>
  </si>
  <si>
    <t>2023-09-07</t>
  </si>
  <si>
    <t>C1500</t>
  </si>
  <si>
    <t>ORD-102548</t>
  </si>
  <si>
    <t>2024-01-03</t>
  </si>
  <si>
    <t>ORD-101993</t>
  </si>
  <si>
    <t>2024-10-16</t>
  </si>
  <si>
    <t>C2030</t>
  </si>
  <si>
    <t>Sana Sharma</t>
  </si>
  <si>
    <t>ORD-100651</t>
  </si>
  <si>
    <t>15-Mar-2023</t>
  </si>
  <si>
    <t>C1733</t>
  </si>
  <si>
    <t>ORD-100051</t>
  </si>
  <si>
    <t>20-Apr-2023</t>
  </si>
  <si>
    <t>C1459</t>
  </si>
  <si>
    <t xml:space="preserve"> MEERA IYER </t>
  </si>
  <si>
    <t>ORD-102439</t>
  </si>
  <si>
    <t>2023-02-10</t>
  </si>
  <si>
    <t>C2031</t>
  </si>
  <si>
    <t>ORD-101307</t>
  </si>
  <si>
    <t>2023-12-29</t>
  </si>
  <si>
    <t>2023-12-30</t>
  </si>
  <si>
    <t>C1581</t>
  </si>
  <si>
    <t>ORD-102478</t>
  </si>
  <si>
    <t>C1305</t>
  </si>
  <si>
    <t>ORD-100182</t>
  </si>
  <si>
    <t>05/12/2023</t>
  </si>
  <si>
    <t>2023-12-10</t>
  </si>
  <si>
    <t>C1426</t>
  </si>
  <si>
    <t>ORD-102475</t>
  </si>
  <si>
    <t>20/10/2023</t>
  </si>
  <si>
    <t>C1217</t>
  </si>
  <si>
    <t>ORD-101441</t>
  </si>
  <si>
    <t>2024-01-06</t>
  </si>
  <si>
    <t>07-Jan-2024</t>
  </si>
  <si>
    <t>C1338</t>
  </si>
  <si>
    <t>ORD-102397</t>
  </si>
  <si>
    <t>2024-10-14</t>
  </si>
  <si>
    <t>C2150</t>
  </si>
  <si>
    <t>ORD-101095</t>
  </si>
  <si>
    <t>2024-09-08</t>
  </si>
  <si>
    <t>C1533</t>
  </si>
  <si>
    <t>ORD-101057</t>
  </si>
  <si>
    <t>2023-05-19</t>
  </si>
  <si>
    <t>C2187</t>
  </si>
  <si>
    <t>ORD-100054</t>
  </si>
  <si>
    <t>2024-08-10</t>
  </si>
  <si>
    <t>2024-08-17</t>
  </si>
  <si>
    <t>C1924</t>
  </si>
  <si>
    <t>ORD-100980</t>
  </si>
  <si>
    <t>2024-02-17</t>
  </si>
  <si>
    <t>24-Feb-2024</t>
  </si>
  <si>
    <t>C1457</t>
  </si>
  <si>
    <t>ORD-100477</t>
  </si>
  <si>
    <t>2023-08-15</t>
  </si>
  <si>
    <t>16-Aug-2023</t>
  </si>
  <si>
    <t>Tara Reddy</t>
  </si>
  <si>
    <t>ORD-102853</t>
  </si>
  <si>
    <t>07/08/2024</t>
  </si>
  <si>
    <t>2024-08-12</t>
  </si>
  <si>
    <t>ORD-102195</t>
  </si>
  <si>
    <t>23/03/2023</t>
  </si>
  <si>
    <t>C1144</t>
  </si>
  <si>
    <t>ORD-101015</t>
  </si>
  <si>
    <t>29/05/2024</t>
  </si>
  <si>
    <t>31-May-2024</t>
  </si>
  <si>
    <t>C1233</t>
  </si>
  <si>
    <t>Diya Khan</t>
  </si>
  <si>
    <t>ORD-102468</t>
  </si>
  <si>
    <t>2024-05-20</t>
  </si>
  <si>
    <t>2024-05-27</t>
  </si>
  <si>
    <t>C1613</t>
  </si>
  <si>
    <t>ORD-102526</t>
  </si>
  <si>
    <t>2024-07-18</t>
  </si>
  <si>
    <t>2024-07-19</t>
  </si>
  <si>
    <t>C1227</t>
  </si>
  <si>
    <t>ORD-101963</t>
  </si>
  <si>
    <t>14/10/2023</t>
  </si>
  <si>
    <t>19-Oct-2023</t>
  </si>
  <si>
    <t>ORD-101134</t>
  </si>
  <si>
    <t>2024-05-24</t>
  </si>
  <si>
    <t>C1811</t>
  </si>
  <si>
    <t>ORD-101468</t>
  </si>
  <si>
    <t>2023-12-20</t>
  </si>
  <si>
    <t>C2043</t>
  </si>
  <si>
    <t>ORD-100177</t>
  </si>
  <si>
    <t>12/08/2023</t>
  </si>
  <si>
    <t>2023-08-18</t>
  </si>
  <si>
    <t>C1365</t>
  </si>
  <si>
    <t>ORD-102325</t>
  </si>
  <si>
    <t>18/10/2023</t>
  </si>
  <si>
    <t>C1673</t>
  </si>
  <si>
    <t>ORD-102592</t>
  </si>
  <si>
    <t>2023-06-24</t>
  </si>
  <si>
    <t>2023-06-25</t>
  </si>
  <si>
    <t>C2149</t>
  </si>
  <si>
    <t>ORD-102294</t>
  </si>
  <si>
    <t>2024-02-03</t>
  </si>
  <si>
    <t>2024-02-08</t>
  </si>
  <si>
    <t>C1107</t>
  </si>
  <si>
    <t>ORD-101508</t>
  </si>
  <si>
    <t>C1982</t>
  </si>
  <si>
    <t>ORD-100824</t>
  </si>
  <si>
    <t>31-Mar-2023</t>
  </si>
  <si>
    <t>ORD-101431</t>
  </si>
  <si>
    <t>2023-11-04</t>
  </si>
  <si>
    <t>ORD-102429</t>
  </si>
  <si>
    <t>2023-05-09</t>
  </si>
  <si>
    <t>2023-05-10</t>
  </si>
  <si>
    <t>C1830</t>
  </si>
  <si>
    <t>ORD-101114</t>
  </si>
  <si>
    <t>11/09/2024</t>
  </si>
  <si>
    <t>C1409</t>
  </si>
  <si>
    <t>Meera Iyer</t>
  </si>
  <si>
    <t>ORD-100458</t>
  </si>
  <si>
    <t>2024-01-23</t>
  </si>
  <si>
    <t>25-Jan-2024</t>
  </si>
  <si>
    <t>ORD-102666</t>
  </si>
  <si>
    <t>2024-01-05</t>
  </si>
  <si>
    <t>2024-01-09</t>
  </si>
  <si>
    <t>ORD-101204</t>
  </si>
  <si>
    <t>2023-02-28</t>
  </si>
  <si>
    <t>C1696</t>
  </si>
  <si>
    <t>ORD-100764</t>
  </si>
  <si>
    <t>14/05/2024</t>
  </si>
  <si>
    <t>2024-05-17</t>
  </si>
  <si>
    <t>ORD-102636</t>
  </si>
  <si>
    <t>2024-01-04</t>
  </si>
  <si>
    <t>ORD-101460</t>
  </si>
  <si>
    <t>ORD-101430</t>
  </si>
  <si>
    <t>C1845</t>
  </si>
  <si>
    <t>ORD-100632</t>
  </si>
  <si>
    <t>2024-06-16</t>
  </si>
  <si>
    <t>C2163</t>
  </si>
  <si>
    <t>ORD-102410</t>
  </si>
  <si>
    <t>2023-12-13</t>
  </si>
  <si>
    <t>2023-12-17</t>
  </si>
  <si>
    <t>C1219</t>
  </si>
  <si>
    <t>ORD-101394</t>
  </si>
  <si>
    <t>13/11/2024</t>
  </si>
  <si>
    <t>2024-11-20</t>
  </si>
  <si>
    <t>C1964</t>
  </si>
  <si>
    <t>ORD-100805</t>
  </si>
  <si>
    <t>C1700</t>
  </si>
  <si>
    <t>ORD-102451</t>
  </si>
  <si>
    <t>2024-11-09</t>
  </si>
  <si>
    <t>ORD-100711</t>
  </si>
  <si>
    <t>2024-06-18</t>
  </si>
  <si>
    <t>ORD-100464</t>
  </si>
  <si>
    <t>C1636</t>
  </si>
  <si>
    <t>ORD-100580</t>
  </si>
  <si>
    <t>05-Jan-2024</t>
  </si>
  <si>
    <t>C1809</t>
  </si>
  <si>
    <t>ORD-100903</t>
  </si>
  <si>
    <t>11/08/2023</t>
  </si>
  <si>
    <t>C2103</t>
  </si>
  <si>
    <t>ORD-101738</t>
  </si>
  <si>
    <t>2023-05-29</t>
  </si>
  <si>
    <t>C2194</t>
  </si>
  <si>
    <t>ORD-100202</t>
  </si>
  <si>
    <t>12/05/2023</t>
  </si>
  <si>
    <t>15-May-2023</t>
  </si>
  <si>
    <t>C1124</t>
  </si>
  <si>
    <t>Arjun Iyer</t>
  </si>
  <si>
    <t>ORD-100032</t>
  </si>
  <si>
    <t>2024-11-18</t>
  </si>
  <si>
    <t>ORD-102201</t>
  </si>
  <si>
    <t>13-Nov-2023</t>
  </si>
  <si>
    <t>C1141</t>
  </si>
  <si>
    <t>ORD-102438</t>
  </si>
  <si>
    <t>C1607</t>
  </si>
  <si>
    <t>ORD-101252</t>
  </si>
  <si>
    <t>08/07/2024</t>
  </si>
  <si>
    <t>2024-07-11</t>
  </si>
  <si>
    <t>C1576</t>
  </si>
  <si>
    <t>ORD-101444</t>
  </si>
  <si>
    <t>2023-01-22</t>
  </si>
  <si>
    <t>2023-01-25</t>
  </si>
  <si>
    <t>C1740</t>
  </si>
  <si>
    <t>ORD-101123</t>
  </si>
  <si>
    <t>05/04/2024</t>
  </si>
  <si>
    <t>C1747</t>
  </si>
  <si>
    <t>ORD-102602</t>
  </si>
  <si>
    <t>04/10/2024</t>
  </si>
  <si>
    <t>C2119</t>
  </si>
  <si>
    <t>ORD-101876</t>
  </si>
  <si>
    <t>2023-09-21</t>
  </si>
  <si>
    <t>C1044</t>
  </si>
  <si>
    <t>ORD-100108</t>
  </si>
  <si>
    <t>ORD-100293</t>
  </si>
  <si>
    <t>2023-08-01</t>
  </si>
  <si>
    <t>C1948</t>
  </si>
  <si>
    <t>ORD-102623</t>
  </si>
  <si>
    <t>16/09/2024</t>
  </si>
  <si>
    <t>C1899</t>
  </si>
  <si>
    <t>ORD-101587</t>
  </si>
  <si>
    <t>27/01/2024</t>
  </si>
  <si>
    <t>2024-01-30</t>
  </si>
  <si>
    <t>C1913</t>
  </si>
  <si>
    <t>ORD-102854</t>
  </si>
  <si>
    <t>2024-09-29</t>
  </si>
  <si>
    <t>ORD-101677</t>
  </si>
  <si>
    <t>25/07/2024</t>
  </si>
  <si>
    <t>2024-07-27</t>
  </si>
  <si>
    <t>C1569</t>
  </si>
  <si>
    <t>ORD-100466</t>
  </si>
  <si>
    <t>2024-12-05</t>
  </si>
  <si>
    <t>C1800</t>
  </si>
  <si>
    <t>ORD-102164</t>
  </si>
  <si>
    <t>2024-03-17</t>
  </si>
  <si>
    <t>ORD-102028</t>
  </si>
  <si>
    <t>2023-12-05</t>
  </si>
  <si>
    <t>06-Dec-2023</t>
  </si>
  <si>
    <t>C1048</t>
  </si>
  <si>
    <t>ORD-102108</t>
  </si>
  <si>
    <t>2023-11-20</t>
  </si>
  <si>
    <t>C1635</t>
  </si>
  <si>
    <t>ORD-101191</t>
  </si>
  <si>
    <t>30/01/2023</t>
  </si>
  <si>
    <t>2023-02-05</t>
  </si>
  <si>
    <t>C2016</t>
  </si>
  <si>
    <t>ORD-100220</t>
  </si>
  <si>
    <t>2024-03-23</t>
  </si>
  <si>
    <t>C1215</t>
  </si>
  <si>
    <t>ORD-101061</t>
  </si>
  <si>
    <t>04-Feb-2023</t>
  </si>
  <si>
    <t>C1763</t>
  </si>
  <si>
    <t>ORD-101478</t>
  </si>
  <si>
    <t>ORD-101727</t>
  </si>
  <si>
    <t>C2133</t>
  </si>
  <si>
    <t>ORD-101376</t>
  </si>
  <si>
    <t>2023-07-06</t>
  </si>
  <si>
    <t>2023-07-10</t>
  </si>
  <si>
    <t>ORD-101901</t>
  </si>
  <si>
    <t>C1380</t>
  </si>
  <si>
    <t>ORD-100734</t>
  </si>
  <si>
    <t>2023-04-01</t>
  </si>
  <si>
    <t>C1441</t>
  </si>
  <si>
    <t>ORD-102407</t>
  </si>
  <si>
    <t>2023-12-14</t>
  </si>
  <si>
    <t>2023-12-15</t>
  </si>
  <si>
    <t>C2050</t>
  </si>
  <si>
    <t>ORD-100871</t>
  </si>
  <si>
    <t>2024-04-11</t>
  </si>
  <si>
    <t>C2148</t>
  </si>
  <si>
    <t>ORD-101449</t>
  </si>
  <si>
    <t>2024-07-23</t>
  </si>
  <si>
    <t>28-Jul-2024</t>
  </si>
  <si>
    <t>ORD-102685</t>
  </si>
  <si>
    <t>13-Jun-2023</t>
  </si>
  <si>
    <t>C1946</t>
  </si>
  <si>
    <t>ORD-102535</t>
  </si>
  <si>
    <t>02-May-2024</t>
  </si>
  <si>
    <t>ORD-100150</t>
  </si>
  <si>
    <t>2023-09-05</t>
  </si>
  <si>
    <t>2023-09-10</t>
  </si>
  <si>
    <t>C1710</t>
  </si>
  <si>
    <t>ORD-101884</t>
  </si>
  <si>
    <t>2024-09-01</t>
  </si>
  <si>
    <t>2024-09-02</t>
  </si>
  <si>
    <t>ORD-102582</t>
  </si>
  <si>
    <t>2024-11-19</t>
  </si>
  <si>
    <t>ORD-101612</t>
  </si>
  <si>
    <t>2024-03-28</t>
  </si>
  <si>
    <t>C1315</t>
  </si>
  <si>
    <t>ORD-100142</t>
  </si>
  <si>
    <t>2024-05-14</t>
  </si>
  <si>
    <t>C1882</t>
  </si>
  <si>
    <t>ORD-102497</t>
  </si>
  <si>
    <t>2023-10-18</t>
  </si>
  <si>
    <t>ORD-100246</t>
  </si>
  <si>
    <t>C1729</t>
  </si>
  <si>
    <t>ORD-101367</t>
  </si>
  <si>
    <t>2024-07-26</t>
  </si>
  <si>
    <t>31-Jul-2024</t>
  </si>
  <si>
    <t>C1164</t>
  </si>
  <si>
    <t xml:space="preserve"> ISHAAN NAIR </t>
  </si>
  <si>
    <t>ORD-100039</t>
  </si>
  <si>
    <t>C1152</t>
  </si>
  <si>
    <t>ORD-102333</t>
  </si>
  <si>
    <t>2023-11-24</t>
  </si>
  <si>
    <t>C1382</t>
  </si>
  <si>
    <t>ORD-101873</t>
  </si>
  <si>
    <t>C2157</t>
  </si>
  <si>
    <t>ORD-101489</t>
  </si>
  <si>
    <t>2023-03-22</t>
  </si>
  <si>
    <t>C1959</t>
  </si>
  <si>
    <t>ORD-100622</t>
  </si>
  <si>
    <t>26/11/2024</t>
  </si>
  <si>
    <t>2024-12-02</t>
  </si>
  <si>
    <t>C1728</t>
  </si>
  <si>
    <t>Aarav Reddy</t>
  </si>
  <si>
    <t>ORD-100819</t>
  </si>
  <si>
    <t>2024-09-03</t>
  </si>
  <si>
    <t>C1488</t>
  </si>
  <si>
    <t>ORD-100667</t>
  </si>
  <si>
    <t>2024-08-06</t>
  </si>
  <si>
    <t>C2095</t>
  </si>
  <si>
    <t>ORD-101098</t>
  </si>
  <si>
    <t xml:space="preserve"> ARJUN GUPTA </t>
  </si>
  <si>
    <t>ORD-100026</t>
  </si>
  <si>
    <t>C1156</t>
  </si>
  <si>
    <t>ORD-100866</t>
  </si>
  <si>
    <t>2024-03-08</t>
  </si>
  <si>
    <t>ORD-102849</t>
  </si>
  <si>
    <t>2024-04-05</t>
  </si>
  <si>
    <t xml:space="preserve"> PRIYA VERMA </t>
  </si>
  <si>
    <t>ORD-101892</t>
  </si>
  <si>
    <t>2023-05-03</t>
  </si>
  <si>
    <t>Diya Reddy</t>
  </si>
  <si>
    <t>ORD-101034</t>
  </si>
  <si>
    <t>2024-11-30</t>
  </si>
  <si>
    <t>07-Dec-2024</t>
  </si>
  <si>
    <t>C1839</t>
  </si>
  <si>
    <t>ORD-102656</t>
  </si>
  <si>
    <t>2023-02-26</t>
  </si>
  <si>
    <t>ORD-102800</t>
  </si>
  <si>
    <t>C1961</t>
  </si>
  <si>
    <t>ORD-100589</t>
  </si>
  <si>
    <t>ORD-102385</t>
  </si>
  <si>
    <t>22-Aug-2023</t>
  </si>
  <si>
    <t>C1875</t>
  </si>
  <si>
    <t>ORD-102780</t>
  </si>
  <si>
    <t>C1480</t>
  </si>
  <si>
    <t xml:space="preserve"> SANA KHAN </t>
  </si>
  <si>
    <t>ORD-100187</t>
  </si>
  <si>
    <t>2024-06-09</t>
  </si>
  <si>
    <t>C1818</t>
  </si>
  <si>
    <t>ORD-101218</t>
  </si>
  <si>
    <t>10/02/2023</t>
  </si>
  <si>
    <t>C1980</t>
  </si>
  <si>
    <t>ORD-101773</t>
  </si>
  <si>
    <t>2024-07-12</t>
  </si>
  <si>
    <t>18-Jul-2024</t>
  </si>
  <si>
    <t>C1731</t>
  </si>
  <si>
    <t>ORD-102106</t>
  </si>
  <si>
    <t>2024-05-29</t>
  </si>
  <si>
    <t>30-May-2024</t>
  </si>
  <si>
    <t>C1254</t>
  </si>
  <si>
    <t>ORD-102738</t>
  </si>
  <si>
    <t>26/07/2023</t>
  </si>
  <si>
    <t>C1014</t>
  </si>
  <si>
    <t>ORD-101691</t>
  </si>
  <si>
    <t>2023-05-30</t>
  </si>
  <si>
    <t>C1252</t>
  </si>
  <si>
    <t>ORD-101476</t>
  </si>
  <si>
    <t>ORD-100329</t>
  </si>
  <si>
    <t>29/06/2024</t>
  </si>
  <si>
    <t>01-Jul-2024</t>
  </si>
  <si>
    <t>ORD-101758</t>
  </si>
  <si>
    <t>2023-01-10</t>
  </si>
  <si>
    <t>C1863</t>
  </si>
  <si>
    <t>ORD-102280</t>
  </si>
  <si>
    <t>2023-01-20</t>
  </si>
  <si>
    <t>C2097</t>
  </si>
  <si>
    <t>ORD-101680</t>
  </si>
  <si>
    <t>21/11/2023</t>
  </si>
  <si>
    <t>25-Nov-2023</t>
  </si>
  <si>
    <t>C1510</t>
  </si>
  <si>
    <t xml:space="preserve"> PRIYA DAS </t>
  </si>
  <si>
    <t>ORD-100317</t>
  </si>
  <si>
    <t>2024-01-14</t>
  </si>
  <si>
    <t>2024-01-17</t>
  </si>
  <si>
    <t>C1079</t>
  </si>
  <si>
    <t>ORD-101371</t>
  </si>
  <si>
    <t>14/12/2023</t>
  </si>
  <si>
    <t>2023-12-21</t>
  </si>
  <si>
    <t>C1210</t>
  </si>
  <si>
    <t>ORD-102394</t>
  </si>
  <si>
    <t>ORD-102768</t>
  </si>
  <si>
    <t>ORD-101919</t>
  </si>
  <si>
    <t>09/12/2023</t>
  </si>
  <si>
    <t>C1337</t>
  </si>
  <si>
    <t xml:space="preserve"> ISHAAN IYER </t>
  </si>
  <si>
    <t>ORD-101891</t>
  </si>
  <si>
    <t>2023-06-05</t>
  </si>
  <si>
    <t>C1304</t>
  </si>
  <si>
    <t>ORD-102351</t>
  </si>
  <si>
    <t>C1367</t>
  </si>
  <si>
    <t>ORD-100985</t>
  </si>
  <si>
    <t>ORD-101672</t>
  </si>
  <si>
    <t>06/03/2023</t>
  </si>
  <si>
    <t>C1123</t>
  </si>
  <si>
    <t>ORD-101979</t>
  </si>
  <si>
    <t>24/11/2024</t>
  </si>
  <si>
    <t>C1449</t>
  </si>
  <si>
    <t xml:space="preserve"> DEV SINGH </t>
  </si>
  <si>
    <t>ORD-101067</t>
  </si>
  <si>
    <t>C2071</t>
  </si>
  <si>
    <t xml:space="preserve"> RAHUL IYER </t>
  </si>
  <si>
    <t>ORD-102650</t>
  </si>
  <si>
    <t>C1852</t>
  </si>
  <si>
    <t xml:space="preserve"> TARA JOSHI </t>
  </si>
  <si>
    <t>ORD-102443</t>
  </si>
  <si>
    <t>2023-07-13</t>
  </si>
  <si>
    <t>2023-07-18</t>
  </si>
  <si>
    <t>C1408</t>
  </si>
  <si>
    <t>ORD-101938</t>
  </si>
  <si>
    <t>26/08/2024</t>
  </si>
  <si>
    <t>2024-08-28</t>
  </si>
  <si>
    <t>C1499</t>
  </si>
  <si>
    <t xml:space="preserve"> TARA NAIR </t>
  </si>
  <si>
    <t>ORD-101081</t>
  </si>
  <si>
    <t>18/04/2024</t>
  </si>
  <si>
    <t>2024-04-20</t>
  </si>
  <si>
    <t>C1764</t>
  </si>
  <si>
    <t>ORD-102517</t>
  </si>
  <si>
    <t>ORD-100033</t>
  </si>
  <si>
    <t>16/11/2023</t>
  </si>
  <si>
    <t>ORD-101696</t>
  </si>
  <si>
    <t>03/06/2023</t>
  </si>
  <si>
    <t>2023-06-10</t>
  </si>
  <si>
    <t>C1828</t>
  </si>
  <si>
    <t>ORD-100360</t>
  </si>
  <si>
    <t>ORD-102514</t>
  </si>
  <si>
    <t>03-May-2024</t>
  </si>
  <si>
    <t>C2172</t>
  </si>
  <si>
    <t>ORD-100065</t>
  </si>
  <si>
    <t>ORD-100452</t>
  </si>
  <si>
    <t>C1911</t>
  </si>
  <si>
    <t>ORD-100521</t>
  </si>
  <si>
    <t>2024-02-21</t>
  </si>
  <si>
    <t>2024-02-25</t>
  </si>
  <si>
    <t>ORD-101895</t>
  </si>
  <si>
    <t>2023-01-29</t>
  </si>
  <si>
    <t>C1437</t>
  </si>
  <si>
    <t>ORD-101996</t>
  </si>
  <si>
    <t>2023-07-22</t>
  </si>
  <si>
    <t>C2065</t>
  </si>
  <si>
    <t>ORD-100236</t>
  </si>
  <si>
    <t>2023-11-19</t>
  </si>
  <si>
    <t>C1738</t>
  </si>
  <si>
    <t>ORD-100907</t>
  </si>
  <si>
    <t>ORD-101764</t>
  </si>
  <si>
    <t>2024-05-07</t>
  </si>
  <si>
    <t>C1398</t>
  </si>
  <si>
    <t>ORD-102406</t>
  </si>
  <si>
    <t>C2181</t>
  </si>
  <si>
    <t>ORD-101320</t>
  </si>
  <si>
    <t>2024-12-04</t>
  </si>
  <si>
    <t>06-Dec-2024</t>
  </si>
  <si>
    <t>ORD-101065</t>
  </si>
  <si>
    <t>ORD-100611</t>
  </si>
  <si>
    <t>30/07/2023</t>
  </si>
  <si>
    <t>C1320</t>
  </si>
  <si>
    <t>ORD-101986</t>
  </si>
  <si>
    <t>C1836</t>
  </si>
  <si>
    <t>ORD-102055</t>
  </si>
  <si>
    <t>05/04/2023</t>
  </si>
  <si>
    <t>C1339</t>
  </si>
  <si>
    <t>ORD-100573</t>
  </si>
  <si>
    <t>C1819</t>
  </si>
  <si>
    <t>ORD-100002</t>
  </si>
  <si>
    <t>C1114</t>
  </si>
  <si>
    <t>ORD-101446</t>
  </si>
  <si>
    <t>C1374</t>
  </si>
  <si>
    <t>ORD-101239</t>
  </si>
  <si>
    <t>21/06/2023</t>
  </si>
  <si>
    <t>23-Jun-2023</t>
  </si>
  <si>
    <t>C1203</t>
  </si>
  <si>
    <t xml:space="preserve"> KABIR DAS </t>
  </si>
  <si>
    <t>ORD-101774</t>
  </si>
  <si>
    <t>2023-08-09</t>
  </si>
  <si>
    <t>2023-08-13</t>
  </si>
  <si>
    <t>C1936</t>
  </si>
  <si>
    <t xml:space="preserve"> SANA IYER </t>
  </si>
  <si>
    <t>ORD-102871</t>
  </si>
  <si>
    <t>04/10/2023</t>
  </si>
  <si>
    <t>2023-10-10</t>
  </si>
  <si>
    <t>ORD-101036</t>
  </si>
  <si>
    <t>C1714</t>
  </si>
  <si>
    <t>ORD-100629</t>
  </si>
  <si>
    <t>2023-03-03</t>
  </si>
  <si>
    <t>2023-03-06</t>
  </si>
  <si>
    <t>ORD-101836</t>
  </si>
  <si>
    <t>C1816</t>
  </si>
  <si>
    <t>ORD-102520</t>
  </si>
  <si>
    <t>2023-10-04</t>
  </si>
  <si>
    <t>10-Oct-2023</t>
  </si>
  <si>
    <t>C1566</t>
  </si>
  <si>
    <t>ORD-102284</t>
  </si>
  <si>
    <t>C2122</t>
  </si>
  <si>
    <t>ORD-100697</t>
  </si>
  <si>
    <t>24-Sep-2023</t>
  </si>
  <si>
    <t>ORD-102473</t>
  </si>
  <si>
    <t>C1735</t>
  </si>
  <si>
    <t>ORD-100410</t>
  </si>
  <si>
    <t>ORD-100784</t>
  </si>
  <si>
    <t>27/11/2023</t>
  </si>
  <si>
    <t>2023-12-01</t>
  </si>
  <si>
    <t>C1386</t>
  </si>
  <si>
    <t>ORD-100297</t>
  </si>
  <si>
    <t>2023-07-12</t>
  </si>
  <si>
    <t>ORD-101523</t>
  </si>
  <si>
    <t>21/09/2023</t>
  </si>
  <si>
    <t>25-Sep-2023</t>
  </si>
  <si>
    <t>ORD-102766</t>
  </si>
  <si>
    <t>26/05/2023</t>
  </si>
  <si>
    <t>ORD-101310</t>
  </si>
  <si>
    <t>2023-03-17</t>
  </si>
  <si>
    <t>2023-03-20</t>
  </si>
  <si>
    <t>C1391</t>
  </si>
  <si>
    <t>ORD-101354</t>
  </si>
  <si>
    <t>2023-08-07</t>
  </si>
  <si>
    <t>C1937</t>
  </si>
  <si>
    <t>ORD-100262</t>
  </si>
  <si>
    <t>ORD-102062</t>
  </si>
  <si>
    <t>2023-07-29</t>
  </si>
  <si>
    <t>C1274</t>
  </si>
  <si>
    <t>ORD-100020</t>
  </si>
  <si>
    <t>C1524</t>
  </si>
  <si>
    <t>Sana Reddy</t>
  </si>
  <si>
    <t>ORD-101733</t>
  </si>
  <si>
    <t>C1661</t>
  </si>
  <si>
    <t>ORD-101557</t>
  </si>
  <si>
    <t>11/10/2024</t>
  </si>
  <si>
    <t>ORD-102228</t>
  </si>
  <si>
    <t>2023-06-08</t>
  </si>
  <si>
    <t>ORD-102786</t>
  </si>
  <si>
    <t>2023-10-16</t>
  </si>
  <si>
    <t>C1565</t>
  </si>
  <si>
    <t>ORD-102309</t>
  </si>
  <si>
    <t>10/06/2023</t>
  </si>
  <si>
    <t>C1585</t>
  </si>
  <si>
    <t>ORD-101023</t>
  </si>
  <si>
    <t>02/06/2023</t>
  </si>
  <si>
    <t>C1453</t>
  </si>
  <si>
    <t>ORD-102676</t>
  </si>
  <si>
    <t>2024-07-31</t>
  </si>
  <si>
    <t>2024-08-02</t>
  </si>
  <si>
    <t>C1702</t>
  </si>
  <si>
    <t>ORD-101742</t>
  </si>
  <si>
    <t>2024-03-02</t>
  </si>
  <si>
    <t>2024-03-05</t>
  </si>
  <si>
    <t>ORD-102432</t>
  </si>
  <si>
    <t>C1773</t>
  </si>
  <si>
    <t>ORD-102491</t>
  </si>
  <si>
    <t>27/12/2023</t>
  </si>
  <si>
    <t>31-Dec-2023</t>
  </si>
  <si>
    <t>C2160</t>
  </si>
  <si>
    <t>ORD-102019</t>
  </si>
  <si>
    <t>2024-10-31</t>
  </si>
  <si>
    <t>ORD-100226</t>
  </si>
  <si>
    <t>2023-11-02</t>
  </si>
  <si>
    <t>2023-11-09</t>
  </si>
  <si>
    <t>C1621</t>
  </si>
  <si>
    <t>ORD-100767</t>
  </si>
  <si>
    <t>02/09/2024</t>
  </si>
  <si>
    <t>ORD-100559</t>
  </si>
  <si>
    <t>11/01/2024</t>
  </si>
  <si>
    <t>2024-01-15</t>
  </si>
  <si>
    <t>ORD-102174</t>
  </si>
  <si>
    <t>22-Jan-2023</t>
  </si>
  <si>
    <t>ORD-102566</t>
  </si>
  <si>
    <t>2023-03-19</t>
  </si>
  <si>
    <t>C1837</t>
  </si>
  <si>
    <t>ORD-101654</t>
  </si>
  <si>
    <t>2024-05-12</t>
  </si>
  <si>
    <t>C1789</t>
  </si>
  <si>
    <t xml:space="preserve"> TARA SHARMA </t>
  </si>
  <si>
    <t>ORD-100932</t>
  </si>
  <si>
    <t>2024-03-06</t>
  </si>
  <si>
    <t>12-Mar-2024</t>
  </si>
  <si>
    <t>C1555</t>
  </si>
  <si>
    <t>ORD-100599</t>
  </si>
  <si>
    <t>C1701</t>
  </si>
  <si>
    <t>ORD-102156</t>
  </si>
  <si>
    <t>28/11/2023</t>
  </si>
  <si>
    <t>03-Dec-2023</t>
  </si>
  <si>
    <t>C1580</t>
  </si>
  <si>
    <t>Aarav Gupta</t>
  </si>
  <si>
    <t>ORD-101952</t>
  </si>
  <si>
    <t>10-Oct-2024</t>
  </si>
  <si>
    <t>C1234</t>
  </si>
  <si>
    <t>ORD-101297</t>
  </si>
  <si>
    <t>2024-12-29</t>
  </si>
  <si>
    <t>C1817</t>
  </si>
  <si>
    <t>Kabir Singh</t>
  </si>
  <si>
    <t>ORD-100292</t>
  </si>
  <si>
    <t>12-Apr-2024</t>
  </si>
  <si>
    <t>ORD-101899</t>
  </si>
  <si>
    <t>2024-11-04</t>
  </si>
  <si>
    <t>ORD-102869</t>
  </si>
  <si>
    <t>21/11/2024</t>
  </si>
  <si>
    <t>2024-11-24</t>
  </si>
  <si>
    <t>ORD-101314</t>
  </si>
  <si>
    <t>2023-09-14</t>
  </si>
  <si>
    <t>ORD-101165</t>
  </si>
  <si>
    <t>2024-09-24</t>
  </si>
  <si>
    <t>2024-10-01</t>
  </si>
  <si>
    <t>ORD-100269</t>
  </si>
  <si>
    <t>2024-06-14</t>
  </si>
  <si>
    <t>C1431</t>
  </si>
  <si>
    <t>ORD-102874</t>
  </si>
  <si>
    <t>C1781</t>
  </si>
  <si>
    <t>ORD-102113</t>
  </si>
  <si>
    <t>28/06/2023</t>
  </si>
  <si>
    <t>C1226</t>
  </si>
  <si>
    <t>ORD-100486</t>
  </si>
  <si>
    <t>2024-02-26</t>
  </si>
  <si>
    <t>2024-03-03</t>
  </si>
  <si>
    <t>C1035</t>
  </si>
  <si>
    <t>ORD-102260</t>
  </si>
  <si>
    <t>C1652</t>
  </si>
  <si>
    <t>ORD-101905</t>
  </si>
  <si>
    <t>2023-12-11</t>
  </si>
  <si>
    <t xml:space="preserve"> SANA NAIR </t>
  </si>
  <si>
    <t>ORD-100473</t>
  </si>
  <si>
    <t>C1926</t>
  </si>
  <si>
    <t>ORD-101180</t>
  </si>
  <si>
    <t>2023-04-23</t>
  </si>
  <si>
    <t>C1098</t>
  </si>
  <si>
    <t>ORD-101463</t>
  </si>
  <si>
    <t>2023-06-23</t>
  </si>
  <si>
    <t>C1094</t>
  </si>
  <si>
    <t>ORD-100863</t>
  </si>
  <si>
    <t>2023-05-14</t>
  </si>
  <si>
    <t>2023-05-16</t>
  </si>
  <si>
    <t>ORD-100637</t>
  </si>
  <si>
    <t>2024-08-07</t>
  </si>
  <si>
    <t>2024-08-11</t>
  </si>
  <si>
    <t>C1508</t>
  </si>
  <si>
    <t>ORD-102183</t>
  </si>
  <si>
    <t>C1732</t>
  </si>
  <si>
    <t>ORD-100610</t>
  </si>
  <si>
    <t>22/02/2023</t>
  </si>
  <si>
    <t>C1575</t>
  </si>
  <si>
    <t>ORD-102193</t>
  </si>
  <si>
    <t>29/04/2024</t>
  </si>
  <si>
    <t>ORD-102823</t>
  </si>
  <si>
    <t>19-Dec-2024</t>
  </si>
  <si>
    <t>ORD-100411</t>
  </si>
  <si>
    <t>C1158</t>
  </si>
  <si>
    <t xml:space="preserve"> DEV JOSHI </t>
  </si>
  <si>
    <t>ORD-100506</t>
  </si>
  <si>
    <t>19/12/2024</t>
  </si>
  <si>
    <t>2024-12-24</t>
  </si>
  <si>
    <t>ORD-101049</t>
  </si>
  <si>
    <t>2024-07-05</t>
  </si>
  <si>
    <t>2024-07-10</t>
  </si>
  <si>
    <t xml:space="preserve"> AARAV SINGH </t>
  </si>
  <si>
    <t>ORD-100069</t>
  </si>
  <si>
    <t>C1434</t>
  </si>
  <si>
    <t>ORD-102422</t>
  </si>
  <si>
    <t>ORD-101929</t>
  </si>
  <si>
    <t>C1501</t>
  </si>
  <si>
    <t>ORD-100684</t>
  </si>
  <si>
    <t>2024-11-06</t>
  </si>
  <si>
    <t>ORD-101329</t>
  </si>
  <si>
    <t>2024-07-02</t>
  </si>
  <si>
    <t>2024-07-07</t>
  </si>
  <si>
    <t>C1960</t>
  </si>
  <si>
    <t>ORD-100606</t>
  </si>
  <si>
    <t>08/02/2024</t>
  </si>
  <si>
    <t>C1592</t>
  </si>
  <si>
    <t>ORD-100248</t>
  </si>
  <si>
    <t>13-Sep-2024</t>
  </si>
  <si>
    <t>C1523</t>
  </si>
  <si>
    <t>ORD-100395</t>
  </si>
  <si>
    <t>2023-12-23</t>
  </si>
  <si>
    <t>24-Dec-2023</t>
  </si>
  <si>
    <t>C1687</t>
  </si>
  <si>
    <t>ORD-100652</t>
  </si>
  <si>
    <t>22-Jan-2024</t>
  </si>
  <si>
    <t>ORD-101611</t>
  </si>
  <si>
    <t>2023-07-05</t>
  </si>
  <si>
    <t>ORD-102176</t>
  </si>
  <si>
    <t>C1935</t>
  </si>
  <si>
    <t>ORD-101920</t>
  </si>
  <si>
    <t>ORD-102690</t>
  </si>
  <si>
    <t>C1556</t>
  </si>
  <si>
    <t>ORD-101325</t>
  </si>
  <si>
    <t>ORD-101143</t>
  </si>
  <si>
    <t>C1689</t>
  </si>
  <si>
    <t>ORD-102158</t>
  </si>
  <si>
    <t>ORD-100549</t>
  </si>
  <si>
    <t>23/07/2024</t>
  </si>
  <si>
    <t>2024-07-25</t>
  </si>
  <si>
    <t>C1626</t>
  </si>
  <si>
    <t>ORD-102235</t>
  </si>
  <si>
    <t>2024-08-01</t>
  </si>
  <si>
    <t>ORD-100176</t>
  </si>
  <si>
    <t>2024-06-10</t>
  </si>
  <si>
    <t>C1741</t>
  </si>
  <si>
    <t>ORD-102184</t>
  </si>
  <si>
    <t>2024-11-16</t>
  </si>
  <si>
    <t>2024-11-23</t>
  </si>
  <si>
    <t>C1066</t>
  </si>
  <si>
    <t>ORD-101106</t>
  </si>
  <si>
    <t>ORD-101104</t>
  </si>
  <si>
    <t>2023-11-17</t>
  </si>
  <si>
    <t>C2037</t>
  </si>
  <si>
    <t>ORD-100483</t>
  </si>
  <si>
    <t>C2005</t>
  </si>
  <si>
    <t>ORD-102859</t>
  </si>
  <si>
    <t>2024-11-26</t>
  </si>
  <si>
    <t>C1872</t>
  </si>
  <si>
    <t>ORD-101632</t>
  </si>
  <si>
    <t>21-Nov-2024</t>
  </si>
  <si>
    <t>C1295</t>
  </si>
  <si>
    <t>Tara Nair</t>
  </si>
  <si>
    <t>ORD-102462</t>
  </si>
  <si>
    <t>2023-05-26</t>
  </si>
  <si>
    <t>C1680</t>
  </si>
  <si>
    <t>ORD-102557</t>
  </si>
  <si>
    <t>07-Jul-2024</t>
  </si>
  <si>
    <t>C1550</t>
  </si>
  <si>
    <t>ORD-101076</t>
  </si>
  <si>
    <t>C2051</t>
  </si>
  <si>
    <t>ORD-101635</t>
  </si>
  <si>
    <t>2024-08-04</t>
  </si>
  <si>
    <t>ORD-102220</t>
  </si>
  <si>
    <t>ORD-101184</t>
  </si>
  <si>
    <t>09/12/2024</t>
  </si>
  <si>
    <t>2024-12-12</t>
  </si>
  <si>
    <t>ORD-100442</t>
  </si>
  <si>
    <t>2024-11-12</t>
  </si>
  <si>
    <t>ORD-101647</t>
  </si>
  <si>
    <t>2024-05-13</t>
  </si>
  <si>
    <t>ORD-102109</t>
  </si>
  <si>
    <t>06/04/2024</t>
  </si>
  <si>
    <t>C1221</t>
  </si>
  <si>
    <t>ORD-102489</t>
  </si>
  <si>
    <t>2023-12-31</t>
  </si>
  <si>
    <t>ORD-101002</t>
  </si>
  <si>
    <t>07/01/2024</t>
  </si>
  <si>
    <t>ORD-102452</t>
  </si>
  <si>
    <t>2024-05-25</t>
  </si>
  <si>
    <t>2024-05-26</t>
  </si>
  <si>
    <t>ORD-100275</t>
  </si>
  <si>
    <t xml:space="preserve"> PRIYA REDDY </t>
  </si>
  <si>
    <t>ORD-102547</t>
  </si>
  <si>
    <t>2023-05-02</t>
  </si>
  <si>
    <t>C1360</t>
  </si>
  <si>
    <t>ORD-100889</t>
  </si>
  <si>
    <t>2023-04-24</t>
  </si>
  <si>
    <t>C1667</t>
  </si>
  <si>
    <t>ORD-100797</t>
  </si>
  <si>
    <t>2023-01-06</t>
  </si>
  <si>
    <t>C1205</t>
  </si>
  <si>
    <t>ORD-102377</t>
  </si>
  <si>
    <t>14/02/2024</t>
  </si>
  <si>
    <t>2024-02-15</t>
  </si>
  <si>
    <t>C1196</t>
  </si>
  <si>
    <t>ORD-101346</t>
  </si>
  <si>
    <t>07/06/2023</t>
  </si>
  <si>
    <t>2023-06-14</t>
  </si>
  <si>
    <t>ORD-100789</t>
  </si>
  <si>
    <t>C1792</t>
  </si>
  <si>
    <t>ORD-100701</t>
  </si>
  <si>
    <t>C1446</t>
  </si>
  <si>
    <t>ORD-101433</t>
  </si>
  <si>
    <t>2023-01-02</t>
  </si>
  <si>
    <t>03-Jan-2023</t>
  </si>
  <si>
    <t>ORD-101103</t>
  </si>
  <si>
    <t>ORD-101348</t>
  </si>
  <si>
    <t>28/03/2024</t>
  </si>
  <si>
    <t>C1475</t>
  </si>
  <si>
    <t>ORD-101439</t>
  </si>
  <si>
    <t>2023-01-01</t>
  </si>
  <si>
    <t>ORD-102499</t>
  </si>
  <si>
    <t>02/03/2024</t>
  </si>
  <si>
    <t>C1175</t>
  </si>
  <si>
    <t>ORD-102329</t>
  </si>
  <si>
    <t>2023-04-11</t>
  </si>
  <si>
    <t>C1059</t>
  </si>
  <si>
    <t>ORD-102052</t>
  </si>
  <si>
    <t>2024-10-28</t>
  </si>
  <si>
    <t>C2128</t>
  </si>
  <si>
    <t>ORD-100027</t>
  </si>
  <si>
    <t>ORD-100689</t>
  </si>
  <si>
    <t>C1056</t>
  </si>
  <si>
    <t>ORD-101447</t>
  </si>
  <si>
    <t>18-Nov-2023</t>
  </si>
  <si>
    <t>C1631</t>
  </si>
  <si>
    <t>ORD-100126</t>
  </si>
  <si>
    <t>2024-05-23</t>
  </si>
  <si>
    <t>ORD-102395</t>
  </si>
  <si>
    <t>2023-06-09</t>
  </si>
  <si>
    <t>ORD-101634</t>
  </si>
  <si>
    <t>2023-01-26</t>
  </si>
  <si>
    <t>2023-01-31</t>
  </si>
  <si>
    <t>ORD-100543</t>
  </si>
  <si>
    <t>24-Oct-2024</t>
  </si>
  <si>
    <t>C1930</t>
  </si>
  <si>
    <t xml:space="preserve"> ZOYA GUPTA </t>
  </si>
  <si>
    <t>ORD-102671</t>
  </si>
  <si>
    <t>2023-04-30</t>
  </si>
  <si>
    <t>ORD-100131</t>
  </si>
  <si>
    <t>ORD-100695</t>
  </si>
  <si>
    <t>2023-07-17</t>
  </si>
  <si>
    <t>2023-07-21</t>
  </si>
  <si>
    <t>ORD-100425</t>
  </si>
  <si>
    <t>11-Dec-2023</t>
  </si>
  <si>
    <t>C1415</t>
  </si>
  <si>
    <t>ORD-101163</t>
  </si>
  <si>
    <t>24/07/2024</t>
  </si>
  <si>
    <t>ORD-100096</t>
  </si>
  <si>
    <t>2024-12-25</t>
  </si>
  <si>
    <t>2024-12-30</t>
  </si>
  <si>
    <t xml:space="preserve"> MEERA KHAN </t>
  </si>
  <si>
    <t>ORD-100569</t>
  </si>
  <si>
    <t>2023-07-14</t>
  </si>
  <si>
    <t>C1171</t>
  </si>
  <si>
    <t>ORD-100346</t>
  </si>
  <si>
    <t>2024-06-15</t>
  </si>
  <si>
    <t>C1154</t>
  </si>
  <si>
    <t>ORD-101731</t>
  </si>
  <si>
    <t>C1485</t>
  </si>
  <si>
    <t>ORD-101246</t>
  </si>
  <si>
    <t>25/11/2024</t>
  </si>
  <si>
    <t>2024-11-29</t>
  </si>
  <si>
    <t xml:space="preserve"> KABIR JOSHI </t>
  </si>
  <si>
    <t>ORD-102372</t>
  </si>
  <si>
    <t>08/07/2023</t>
  </si>
  <si>
    <t>C1353</t>
  </si>
  <si>
    <t>ORD-100141</t>
  </si>
  <si>
    <t>ORD-100665</t>
  </si>
  <si>
    <t>11/07/2024</t>
  </si>
  <si>
    <t>2024-07-15</t>
  </si>
  <si>
    <t>C1277</t>
  </si>
  <si>
    <t>ORD-100806</t>
  </si>
  <si>
    <t>04-Aug-2023</t>
  </si>
  <si>
    <t>C2098</t>
  </si>
  <si>
    <t>Arjun Nair</t>
  </si>
  <si>
    <t>ORD-102737</t>
  </si>
  <si>
    <t>27/03/2023</t>
  </si>
  <si>
    <t>ORD-100207</t>
  </si>
  <si>
    <t>16/04/2023</t>
  </si>
  <si>
    <t>ORD-100590</t>
  </si>
  <si>
    <t>C1841</t>
  </si>
  <si>
    <t>ORD-101554</t>
  </si>
  <si>
    <t>2024-08-25</t>
  </si>
  <si>
    <t>2024-08-29</t>
  </si>
  <si>
    <t>C1285</t>
  </si>
  <si>
    <t>ORD-101132</t>
  </si>
  <si>
    <t>C1956</t>
  </si>
  <si>
    <t>ORD-102638</t>
  </si>
  <si>
    <t>05-Jul-2023</t>
  </si>
  <si>
    <t>C2113</t>
  </si>
  <si>
    <t>ORD-100470</t>
  </si>
  <si>
    <t>2023-12-16</t>
  </si>
  <si>
    <t>C1322</t>
  </si>
  <si>
    <t>ORD-100064</t>
  </si>
  <si>
    <t xml:space="preserve"> ISHAAN SINGH </t>
  </si>
  <si>
    <t>ORD-101373</t>
  </si>
  <si>
    <t>2024-12-27</t>
  </si>
  <si>
    <t>ORD-102321</t>
  </si>
  <si>
    <t>C1074</t>
  </si>
  <si>
    <t>ORD-101703</t>
  </si>
  <si>
    <t>C2164</t>
  </si>
  <si>
    <t>ORD-100416</t>
  </si>
  <si>
    <t>2023-01-05</t>
  </si>
  <si>
    <t>C1749</t>
  </si>
  <si>
    <t>ORD-101411</t>
  </si>
  <si>
    <t>ORD-101706</t>
  </si>
  <si>
    <t>C1736</t>
  </si>
  <si>
    <t>ORD-101865</t>
  </si>
  <si>
    <t>C1622</t>
  </si>
  <si>
    <t>ORD-101538</t>
  </si>
  <si>
    <t>23/08/2024</t>
  </si>
  <si>
    <t>C1603</t>
  </si>
  <si>
    <t>ORD-101643</t>
  </si>
  <si>
    <t>2024-10-11</t>
  </si>
  <si>
    <t>16-Oct-2024</t>
  </si>
  <si>
    <t>ORD-102751</t>
  </si>
  <si>
    <t>17/10/2023</t>
  </si>
  <si>
    <t>2023-10-19</t>
  </si>
  <si>
    <t>C2014</t>
  </si>
  <si>
    <t>ORD-101809</t>
  </si>
  <si>
    <t>C1406</t>
  </si>
  <si>
    <t>ORD-102089</t>
  </si>
  <si>
    <t>C1131</t>
  </si>
  <si>
    <t>ORD-100441</t>
  </si>
  <si>
    <t>2024-03-18</t>
  </si>
  <si>
    <t>C1261</t>
  </si>
  <si>
    <t>ORD-100052</t>
  </si>
  <si>
    <t>C2086</t>
  </si>
  <si>
    <t>ORD-101141</t>
  </si>
  <si>
    <t>ORD-101619</t>
  </si>
  <si>
    <t>09/05/2024</t>
  </si>
  <si>
    <t>2024-05-11</t>
  </si>
  <si>
    <t>ORD-102480</t>
  </si>
  <si>
    <t>2023-03-05</t>
  </si>
  <si>
    <t>2023-03-09</t>
  </si>
  <si>
    <t>ORD-101657</t>
  </si>
  <si>
    <t>19/09/2024</t>
  </si>
  <si>
    <t>25-Sep-2024</t>
  </si>
  <si>
    <t>ORD-101848</t>
  </si>
  <si>
    <t>2024-02-24</t>
  </si>
  <si>
    <t>C1422</t>
  </si>
  <si>
    <t>ORD-100833</t>
  </si>
  <si>
    <t>2024-09-13</t>
  </si>
  <si>
    <t>C2087</t>
  </si>
  <si>
    <t>ORD-100417</t>
  </si>
  <si>
    <t>2024-12-06</t>
  </si>
  <si>
    <t>C1686</t>
  </si>
  <si>
    <t>ORD-100488</t>
  </si>
  <si>
    <t>C1799</t>
  </si>
  <si>
    <t>ORD-102749</t>
  </si>
  <si>
    <t>22-Feb-2024</t>
  </si>
  <si>
    <t>C1957</t>
  </si>
  <si>
    <t>ORD-101107</t>
  </si>
  <si>
    <t>ORD-101683</t>
  </si>
  <si>
    <t>21/10/2024</t>
  </si>
  <si>
    <t>C2151</t>
  </si>
  <si>
    <t>ORD-102609</t>
  </si>
  <si>
    <t>C1615</t>
  </si>
  <si>
    <t>ORD-102150</t>
  </si>
  <si>
    <t>C2015</t>
  </si>
  <si>
    <t>ORD-102043</t>
  </si>
  <si>
    <t>2023-08-27</t>
  </si>
  <si>
    <t xml:space="preserve"> DIYA VERMA </t>
  </si>
  <si>
    <t>ORD-100944</t>
  </si>
  <si>
    <t>2023-05-24</t>
  </si>
  <si>
    <t>C1495</t>
  </si>
  <si>
    <t>ORD-100428</t>
  </si>
  <si>
    <t>10/09/2024</t>
  </si>
  <si>
    <t>C1479</t>
  </si>
  <si>
    <t>ORD-100258</t>
  </si>
  <si>
    <t>15-Aug-2023</t>
  </si>
  <si>
    <t>C1855</t>
  </si>
  <si>
    <t>ORD-102001</t>
  </si>
  <si>
    <t>2024-04-26</t>
  </si>
  <si>
    <t>ORD-101370</t>
  </si>
  <si>
    <t>C2003</t>
  </si>
  <si>
    <t>ORD-101675</t>
  </si>
  <si>
    <t>ORD-100919</t>
  </si>
  <si>
    <t>20/08/2023</t>
  </si>
  <si>
    <t>C1230</t>
  </si>
  <si>
    <t>ORD-101575</t>
  </si>
  <si>
    <t>ORD-102169</t>
  </si>
  <si>
    <t>01-Jan-2025</t>
  </si>
  <si>
    <t>C1264</t>
  </si>
  <si>
    <t>ORD-102255</t>
  </si>
  <si>
    <t>03/10/2024</t>
  </si>
  <si>
    <t>C2192</t>
  </si>
  <si>
    <t>ORD-100659</t>
  </si>
  <si>
    <t>29-Feb-2024</t>
  </si>
  <si>
    <t>C1593</t>
  </si>
  <si>
    <t>ORD-101276</t>
  </si>
  <si>
    <t>ORD-100242</t>
  </si>
  <si>
    <t>C1536</t>
  </si>
  <si>
    <t>ORD-100928</t>
  </si>
  <si>
    <t>C2124</t>
  </si>
  <si>
    <t>ORD-102536</t>
  </si>
  <si>
    <t>2023-09-13</t>
  </si>
  <si>
    <t>ORD-101419</t>
  </si>
  <si>
    <t>C1843</t>
  </si>
  <si>
    <t>ORD-101636</t>
  </si>
  <si>
    <t>2023-09-19</t>
  </si>
  <si>
    <t>2023-09-24</t>
  </si>
  <si>
    <t>C1163</t>
  </si>
  <si>
    <t>ORD-102317</t>
  </si>
  <si>
    <t>04/03/2023</t>
  </si>
  <si>
    <t>ORD-102743</t>
  </si>
  <si>
    <t>24/04/2023</t>
  </si>
  <si>
    <t>C1029</t>
  </si>
  <si>
    <t>ORD-101387</t>
  </si>
  <si>
    <t>2023-03-21</t>
  </si>
  <si>
    <t>ORD-100703</t>
  </si>
  <si>
    <t>ORD-100722</t>
  </si>
  <si>
    <t>ORD-101090</t>
  </si>
  <si>
    <t>C1010</t>
  </si>
  <si>
    <t>ORD-101833</t>
  </si>
  <si>
    <t>ORD-100087</t>
  </si>
  <si>
    <t>C1067</t>
  </si>
  <si>
    <t>ORD-100447</t>
  </si>
  <si>
    <t>ORD-101623</t>
  </si>
  <si>
    <t>2024-02-20</t>
  </si>
  <si>
    <t>ORD-101125</t>
  </si>
  <si>
    <t>ORD-100772</t>
  </si>
  <si>
    <t>C2173</t>
  </si>
  <si>
    <t>ORD-100976</t>
  </si>
  <si>
    <t>2024-08-22</t>
  </si>
  <si>
    <t>ORD-101827</t>
  </si>
  <si>
    <t>ORD-100556</t>
  </si>
  <si>
    <t>C1971</t>
  </si>
  <si>
    <t>ORD-100675</t>
  </si>
  <si>
    <t xml:space="preserve"> ZOYA REDDY </t>
  </si>
  <si>
    <t>ORD-101445</t>
  </si>
  <si>
    <t>ORD-101759</t>
  </si>
  <si>
    <t>2023-12-18</t>
  </si>
  <si>
    <t>C1167</t>
  </si>
  <si>
    <t>ORD-102396</t>
  </si>
  <si>
    <t>C1665</t>
  </si>
  <si>
    <t>ORD-100618</t>
  </si>
  <si>
    <t>ORD-101910</t>
  </si>
  <si>
    <t>C1577</t>
  </si>
  <si>
    <t>ORD-100197</t>
  </si>
  <si>
    <t>06-Mar-2023</t>
  </si>
  <si>
    <t>ORD-101766</t>
  </si>
  <si>
    <t>C1525</t>
  </si>
  <si>
    <t>ORD-102519</t>
  </si>
  <si>
    <t>ORD-101674</t>
  </si>
  <si>
    <t>24-Apr-2024</t>
  </si>
  <si>
    <t>C1319</t>
  </si>
  <si>
    <t>ORD-100548</t>
  </si>
  <si>
    <t>2024-02-27</t>
  </si>
  <si>
    <t>ORD-100615</t>
  </si>
  <si>
    <t>C1027</t>
  </si>
  <si>
    <t>ORD-102860</t>
  </si>
  <si>
    <t>10-Apr-2023</t>
  </si>
  <si>
    <t>C1063</t>
  </si>
  <si>
    <t>ORD-101980</t>
  </si>
  <si>
    <t>C1574</t>
  </si>
  <si>
    <t>ORD-100124</t>
  </si>
  <si>
    <t>2024-07-24</t>
  </si>
  <si>
    <t>C2004</t>
  </si>
  <si>
    <t>ORD-101405</t>
  </si>
  <si>
    <t>29/06/2023</t>
  </si>
  <si>
    <t>2023-07-01</t>
  </si>
  <si>
    <t>ORD-100401</t>
  </si>
  <si>
    <t>C2042</t>
  </si>
  <si>
    <t>ORD-102030</t>
  </si>
  <si>
    <t>2023-07-08</t>
  </si>
  <si>
    <t>C2159</t>
  </si>
  <si>
    <t>ORD-102131</t>
  </si>
  <si>
    <t>C1945</t>
  </si>
  <si>
    <t>ORD-101843</t>
  </si>
  <si>
    <t>02-Jul-2023</t>
  </si>
  <si>
    <t>C1859</t>
  </si>
  <si>
    <t>ORD-101588</t>
  </si>
  <si>
    <t>ORD-100503</t>
  </si>
  <si>
    <t>2023-10-15</t>
  </si>
  <si>
    <t>ORD-100472</t>
  </si>
  <si>
    <t>2023-09-22</t>
  </si>
  <si>
    <t>C1537</t>
  </si>
  <si>
    <t>ORD-101845</t>
  </si>
  <si>
    <t>ORD-100078</t>
  </si>
  <si>
    <t>2023-02-27</t>
  </si>
  <si>
    <t>C2062</t>
  </si>
  <si>
    <t>ORD-100909</t>
  </si>
  <si>
    <t>08/04/2024</t>
  </si>
  <si>
    <t>2024-04-14</t>
  </si>
  <si>
    <t>C1965</t>
  </si>
  <si>
    <t>ORD-100071</t>
  </si>
  <si>
    <t>28-Mar-2023</t>
  </si>
  <si>
    <t>C1055</t>
  </si>
  <si>
    <t>ORD-102631</t>
  </si>
  <si>
    <t>C2130</t>
  </si>
  <si>
    <t>ORD-102435</t>
  </si>
  <si>
    <t>22/08/2023</t>
  </si>
  <si>
    <t>C1401</t>
  </si>
  <si>
    <t>ORD-102864</t>
  </si>
  <si>
    <t>C1623</t>
  </si>
  <si>
    <t>ORD-101548</t>
  </si>
  <si>
    <t>ORD-101400</t>
  </si>
  <si>
    <t>C1487</t>
  </si>
  <si>
    <t>ORD-100208</t>
  </si>
  <si>
    <t>11-May-2024</t>
  </si>
  <si>
    <t>C2188</t>
  </si>
  <si>
    <t>ORD-101753</t>
  </si>
  <si>
    <t>08/12/2023</t>
  </si>
  <si>
    <t>C1405</t>
  </si>
  <si>
    <t>ORD-102128</t>
  </si>
  <si>
    <t>23-Mar-2023</t>
  </si>
  <si>
    <t>ORD-100072</t>
  </si>
  <si>
    <t>C2076</t>
  </si>
  <si>
    <t>ORD-102133</t>
  </si>
  <si>
    <t xml:space="preserve"> AARAV GUPTA </t>
  </si>
  <si>
    <t>ORD-100973</t>
  </si>
  <si>
    <t>2023-02-22</t>
  </si>
  <si>
    <t>C1075</t>
  </si>
  <si>
    <t>ORD-101225</t>
  </si>
  <si>
    <t>ORD-101170</t>
  </si>
  <si>
    <t>C1354</t>
  </si>
  <si>
    <t>ORD-102762</t>
  </si>
  <si>
    <t>10/01/2024</t>
  </si>
  <si>
    <t>ORD-102348</t>
  </si>
  <si>
    <t>27-Nov-2024</t>
  </si>
  <si>
    <t>ORD-102060</t>
  </si>
  <si>
    <t>ORD-100498</t>
  </si>
  <si>
    <t>ORD-100563</t>
  </si>
  <si>
    <t>04/12/2023</t>
  </si>
  <si>
    <t>C1369</t>
  </si>
  <si>
    <t>ORD-100444</t>
  </si>
  <si>
    <t>03/07/2024</t>
  </si>
  <si>
    <t>C1857</t>
  </si>
  <si>
    <t>ORD-101212</t>
  </si>
  <si>
    <t>14/07/2023</t>
  </si>
  <si>
    <t>ORD-100280</t>
  </si>
  <si>
    <t>14/04/2023</t>
  </si>
  <si>
    <t>C1244</t>
  </si>
  <si>
    <t>ORD-100342</t>
  </si>
  <si>
    <t>ORD-100601</t>
  </si>
  <si>
    <t>2024-09-11</t>
  </si>
  <si>
    <t>C1251</t>
  </si>
  <si>
    <t>ORD-100680</t>
  </si>
  <si>
    <t>C2136</t>
  </si>
  <si>
    <t>ORD-101794</t>
  </si>
  <si>
    <t>2024-08-19</t>
  </si>
  <si>
    <t>2024-08-23</t>
  </si>
  <si>
    <t>C1688</t>
  </si>
  <si>
    <t>ORD-101437</t>
  </si>
  <si>
    <t>2024-09-21</t>
  </si>
  <si>
    <t>ORD-102815</t>
  </si>
  <si>
    <t>22/03/2024</t>
  </si>
  <si>
    <t>C2197</t>
  </si>
  <si>
    <t>ORD-102658</t>
  </si>
  <si>
    <t>30/05/2024</t>
  </si>
  <si>
    <t>C1180</t>
  </si>
  <si>
    <t>ORD-102010</t>
  </si>
  <si>
    <t>ORD-101338</t>
  </si>
  <si>
    <t>ORD-102380</t>
  </si>
  <si>
    <t>2024-07-04</t>
  </si>
  <si>
    <t>ORD-101382</t>
  </si>
  <si>
    <t>10/12/2023</t>
  </si>
  <si>
    <t>C1443</t>
  </si>
  <si>
    <t>ORD-102693</t>
  </si>
  <si>
    <t>ORD-101648</t>
  </si>
  <si>
    <t>C1348</t>
  </si>
  <si>
    <t>ORD-102682</t>
  </si>
  <si>
    <t>ORD-102628</t>
  </si>
  <si>
    <t>ORD-101434</t>
  </si>
  <si>
    <t>C2184</t>
  </si>
  <si>
    <t>ORD-101992</t>
  </si>
  <si>
    <t>ORD-102531</t>
  </si>
  <si>
    <t>C1975</t>
  </si>
  <si>
    <t>ORD-102745</t>
  </si>
  <si>
    <t>ORD-102528</t>
  </si>
  <si>
    <t>19-Jul-2023</t>
  </si>
  <si>
    <t>C1553</t>
  </si>
  <si>
    <t>ORD-102828</t>
  </si>
  <si>
    <t>ORD-102137</t>
  </si>
  <si>
    <t>ORD-102637</t>
  </si>
  <si>
    <t xml:space="preserve"> SANA SHARMA </t>
  </si>
  <si>
    <t>ORD-100135</t>
  </si>
  <si>
    <t>C1381</t>
  </si>
  <si>
    <t>ORD-100234</t>
  </si>
  <si>
    <t>ORD-100392</t>
  </si>
  <si>
    <t>2024-12-11</t>
  </si>
  <si>
    <t>ORD-102234</t>
  </si>
  <si>
    <t>ORD-101383</t>
  </si>
  <si>
    <t>2023-05-22</t>
  </si>
  <si>
    <t>ORD-101328</t>
  </si>
  <si>
    <t>C1697</t>
  </si>
  <si>
    <t>ORD-102838</t>
  </si>
  <si>
    <t>13-Nov-2024</t>
  </si>
  <si>
    <t>ORD-100594</t>
  </si>
  <si>
    <t>C2127</t>
  </si>
  <si>
    <t>ORD-100769</t>
  </si>
  <si>
    <t>21-Mar-2023</t>
  </si>
  <si>
    <t>ORD-102434</t>
  </si>
  <si>
    <t>C1519</t>
  </si>
  <si>
    <t>ORD-102168</t>
  </si>
  <si>
    <t>C1642</t>
  </si>
  <si>
    <t>ORD-102191</t>
  </si>
  <si>
    <t>C1117</t>
  </si>
  <si>
    <t>ORD-101614</t>
  </si>
  <si>
    <t>ORD-100693</t>
  </si>
  <si>
    <t>10/07/2024</t>
  </si>
  <si>
    <t>2024-07-16</t>
  </si>
  <si>
    <t>C1570</t>
  </si>
  <si>
    <t>ORD-100139</t>
  </si>
  <si>
    <t>2023-10-07</t>
  </si>
  <si>
    <t>ORD-102243</t>
  </si>
  <si>
    <t>27-Aug-2023</t>
  </si>
  <si>
    <t>ORD-101155</t>
  </si>
  <si>
    <t>2024-07-09</t>
  </si>
  <si>
    <t>2024-07-13</t>
  </si>
  <si>
    <t>ORD-102445</t>
  </si>
  <si>
    <t>ORD-101062</t>
  </si>
  <si>
    <t>C1529</t>
  </si>
  <si>
    <t>ORD-100399</t>
  </si>
  <si>
    <t>ORD-102187</t>
  </si>
  <si>
    <t>C1209</t>
  </si>
  <si>
    <t xml:space="preserve"> ISHAAN KHAN </t>
  </si>
  <si>
    <t>ORD-102798</t>
  </si>
  <si>
    <t>21/09/2024</t>
  </si>
  <si>
    <t>C1955</t>
  </si>
  <si>
    <t>ORD-102453</t>
  </si>
  <si>
    <t>14/03/2023</t>
  </si>
  <si>
    <t xml:space="preserve"> AARAV JOSHI </t>
  </si>
  <si>
    <t>ORD-102680</t>
  </si>
  <si>
    <t>29/02/2024</t>
  </si>
  <si>
    <t>2024-03-01</t>
  </si>
  <si>
    <t>C1494</t>
  </si>
  <si>
    <t>ORD-101642</t>
  </si>
  <si>
    <t>17/07/2024</t>
  </si>
  <si>
    <t>C1742</t>
  </si>
  <si>
    <t>ORD-101881</t>
  </si>
  <si>
    <t>ORD-102101</t>
  </si>
  <si>
    <t>C1240</t>
  </si>
  <si>
    <t>ORD-101176</t>
  </si>
  <si>
    <t>C1041</t>
  </si>
  <si>
    <t>ORD-100156</t>
  </si>
  <si>
    <t>ORD-102470</t>
  </si>
  <si>
    <t>2023-04-15</t>
  </si>
  <si>
    <t>C2193</t>
  </si>
  <si>
    <t>ORD-101485</t>
  </si>
  <si>
    <t>18/05/2023</t>
  </si>
  <si>
    <t>2023-05-23</t>
  </si>
  <si>
    <t>C1847</t>
  </si>
  <si>
    <t>ORD-101220</t>
  </si>
  <si>
    <t>28-Nov-2024</t>
  </si>
  <si>
    <t>ORD-101402</t>
  </si>
  <si>
    <t>C1632</t>
  </si>
  <si>
    <t>ORD-100776</t>
  </si>
  <si>
    <t>2024-03-31</t>
  </si>
  <si>
    <t>ORD-102668</t>
  </si>
  <si>
    <t>ORD-100006</t>
  </si>
  <si>
    <t>C1206</t>
  </si>
  <si>
    <t>ORD-102421</t>
  </si>
  <si>
    <t>C1125</t>
  </si>
  <si>
    <t>ORD-101968</t>
  </si>
  <si>
    <t>2023-10-30</t>
  </si>
  <si>
    <t>ORD-102006</t>
  </si>
  <si>
    <t>2024-06-05</t>
  </si>
  <si>
    <t>C1288</t>
  </si>
  <si>
    <t xml:space="preserve"> DEV REDDY </t>
  </si>
  <si>
    <t>ORD-100649</t>
  </si>
  <si>
    <t>13-Mar-2024</t>
  </si>
  <si>
    <t>ORD-101435</t>
  </si>
  <si>
    <t xml:space="preserve"> PRIYA GUPTA </t>
  </si>
  <si>
    <t>ORD-102073</t>
  </si>
  <si>
    <t>C1392</t>
  </si>
  <si>
    <t>ORD-101857</t>
  </si>
  <si>
    <t>ORD-101576</t>
  </si>
  <si>
    <t>C1890</t>
  </si>
  <si>
    <t>ORD-102277</t>
  </si>
  <si>
    <t>24-Aug-2024</t>
  </si>
  <si>
    <t>C1600</t>
  </si>
  <si>
    <t>ORD-102412</t>
  </si>
  <si>
    <t>2023-09-06</t>
  </si>
  <si>
    <t>ORD-101214</t>
  </si>
  <si>
    <t>ORD-100867</t>
  </si>
  <si>
    <t>ORD-102076</t>
  </si>
  <si>
    <t>ORD-101469</t>
  </si>
  <si>
    <t>C1146</t>
  </si>
  <si>
    <t>ORD-102448</t>
  </si>
  <si>
    <t>ORD-102391</t>
  </si>
  <si>
    <t>2023-02-18</t>
  </si>
  <si>
    <t>C1770</t>
  </si>
  <si>
    <t>ORD-102289</t>
  </si>
  <si>
    <t>2024-08-21</t>
  </si>
  <si>
    <t>2024-08-24</t>
  </si>
  <si>
    <t>C1300</t>
  </si>
  <si>
    <t>ORD-100533</t>
  </si>
  <si>
    <t>2024-08-31</t>
  </si>
  <si>
    <t>C1282</t>
  </si>
  <si>
    <t>ORD-102295</t>
  </si>
  <si>
    <t>2024-06-22</t>
  </si>
  <si>
    <t>ORD-101730</t>
  </si>
  <si>
    <t>18-Aug-2023</t>
  </si>
  <si>
    <t>ORD-101991</t>
  </si>
  <si>
    <t>ORD-102795</t>
  </si>
  <si>
    <t>ORD-100010</t>
  </si>
  <si>
    <t>C1340</t>
  </si>
  <si>
    <t>ORD-101641</t>
  </si>
  <si>
    <t>2023-03-10</t>
  </si>
  <si>
    <t>ORD-100544</t>
  </si>
  <si>
    <t>ORD-100816</t>
  </si>
  <si>
    <t>09/09/2024</t>
  </si>
  <si>
    <t>ORD-100030</t>
  </si>
  <si>
    <t>C1531</t>
  </si>
  <si>
    <t xml:space="preserve"> DEV VERMA </t>
  </si>
  <si>
    <t>ORD-100852</t>
  </si>
  <si>
    <t>2023-01-04</t>
  </si>
  <si>
    <t>C1159</t>
  </si>
  <si>
    <t>ORD-101186</t>
  </si>
  <si>
    <t>2024-04-17</t>
  </si>
  <si>
    <t>ORD-101708</t>
  </si>
  <si>
    <t>12/09/2023</t>
  </si>
  <si>
    <t>ORD-101262</t>
  </si>
  <si>
    <t>18/01/2024</t>
  </si>
  <si>
    <t>C1573</t>
  </si>
  <si>
    <t>ORD-100388</t>
  </si>
  <si>
    <t>C1329</t>
  </si>
  <si>
    <t>ORD-102505</t>
  </si>
  <si>
    <t>ORD-101336</t>
  </si>
  <si>
    <t>ORD-100137</t>
  </si>
  <si>
    <t>29-Nov-2023</t>
  </si>
  <si>
    <t>C2064</t>
  </si>
  <si>
    <t>ORD-101659</t>
  </si>
  <si>
    <t>2024-11-02</t>
  </si>
  <si>
    <t>C1606</t>
  </si>
  <si>
    <t>ORD-101572</t>
  </si>
  <si>
    <t>C1867</t>
  </si>
  <si>
    <t>ORD-102819</t>
  </si>
  <si>
    <t>C1147</t>
  </si>
  <si>
    <t>ORD-102007</t>
  </si>
  <si>
    <t>2023-09-28</t>
  </si>
  <si>
    <t>C1540</t>
  </si>
  <si>
    <t>ORD-100663</t>
  </si>
  <si>
    <t>18-Jan-2024</t>
  </si>
  <si>
    <t>C2195</t>
  </si>
  <si>
    <t>ORD-101006</t>
  </si>
  <si>
    <t>C2145</t>
  </si>
  <si>
    <t>ORD-101705</t>
  </si>
  <si>
    <t>C2137</t>
  </si>
  <si>
    <t>ORD-100669</t>
  </si>
  <si>
    <t>C2101</t>
  </si>
  <si>
    <t>ORD-100845</t>
  </si>
  <si>
    <t>2024-12-16</t>
  </si>
  <si>
    <t xml:space="preserve"> ZOYA VERMA </t>
  </si>
  <si>
    <t>ORD-102172</t>
  </si>
  <si>
    <t>2024-11-27</t>
  </si>
  <si>
    <t>C1012</t>
  </si>
  <si>
    <t>ORD-100662</t>
  </si>
  <si>
    <t xml:space="preserve"> ARJUN VERMA </t>
  </si>
  <si>
    <t>ORD-101235</t>
  </si>
  <si>
    <t>C1335</t>
  </si>
  <si>
    <t>ORD-102711</t>
  </si>
  <si>
    <t>C1006</t>
  </si>
  <si>
    <t>ORD-100509</t>
  </si>
  <si>
    <t>ORD-102633</t>
  </si>
  <si>
    <t>C1866</t>
  </si>
  <si>
    <t>ORD-102033</t>
  </si>
  <si>
    <t>2023-03-14</t>
  </si>
  <si>
    <t>ORD-102017</t>
  </si>
  <si>
    <t>09-Jan-2024</t>
  </si>
  <si>
    <t>C1128</t>
  </si>
  <si>
    <t>ORD-100811</t>
  </si>
  <si>
    <t>C1938</t>
  </si>
  <si>
    <t>ORD-102315</t>
  </si>
  <si>
    <t>C2054</t>
  </si>
  <si>
    <t>ORD-100564</t>
  </si>
  <si>
    <t>C1129</t>
  </si>
  <si>
    <t>ORD-100935</t>
  </si>
  <si>
    <t>2024-04-18</t>
  </si>
  <si>
    <t>C1617</t>
  </si>
  <si>
    <t>ORD-100370</t>
  </si>
  <si>
    <t>ORD-102430</t>
  </si>
  <si>
    <t>ORD-100584</t>
  </si>
  <si>
    <t>ORD-101603</t>
  </si>
  <si>
    <t>ORD-102654</t>
  </si>
  <si>
    <t>2023-06-15</t>
  </si>
  <si>
    <t>C1208</t>
  </si>
  <si>
    <t>ORD-101667</t>
  </si>
  <si>
    <t>ORD-102189</t>
  </si>
  <si>
    <t>C1198</t>
  </si>
  <si>
    <t>ORD-101626</t>
  </si>
  <si>
    <t>07/06/2024</t>
  </si>
  <si>
    <t>C1720</t>
  </si>
  <si>
    <t>ORD-101487</t>
  </si>
  <si>
    <t>ORD-101073</t>
  </si>
  <si>
    <t>ORD-101066</t>
  </si>
  <si>
    <t>27-May-2023</t>
  </si>
  <si>
    <t>C1099</t>
  </si>
  <si>
    <t>ORD-102107</t>
  </si>
  <si>
    <t>ORD-100762</t>
  </si>
  <si>
    <t>ORD-101652</t>
  </si>
  <si>
    <t>ORD-100869</t>
  </si>
  <si>
    <t>ORD-100165</t>
  </si>
  <si>
    <t>C1695</t>
  </si>
  <si>
    <t>ORD-101825</t>
  </si>
  <si>
    <t>C1620</t>
  </si>
  <si>
    <t>ORD-100716</t>
  </si>
  <si>
    <t>ORD-101763</t>
  </si>
  <si>
    <t>21/04/2024</t>
  </si>
  <si>
    <t>2024-04-22</t>
  </si>
  <si>
    <t>ORD-102018</t>
  </si>
  <si>
    <t>13/06/2024</t>
  </si>
  <si>
    <t>ORD-100587</t>
  </si>
  <si>
    <t xml:space="preserve"> KABIR IYER </t>
  </si>
  <si>
    <t>ORD-100478</t>
  </si>
  <si>
    <t>05/11/2024</t>
  </si>
  <si>
    <t>C2186</t>
  </si>
  <si>
    <t>ORD-100994</t>
  </si>
  <si>
    <t>31/10/2023</t>
  </si>
  <si>
    <t>2023-11-05</t>
  </si>
  <si>
    <t>ORD-100752</t>
  </si>
  <si>
    <t>09/01/2023</t>
  </si>
  <si>
    <t>2023-01-15</t>
  </si>
  <si>
    <t>ORD-102622</t>
  </si>
  <si>
    <t>04-Aug-2024</t>
  </si>
  <si>
    <t>C1286</t>
  </si>
  <si>
    <t>ORD-102649</t>
  </si>
  <si>
    <t>ORD-101008</t>
  </si>
  <si>
    <t>C1940</t>
  </si>
  <si>
    <t>ORD-101777</t>
  </si>
  <si>
    <t>20/10/2024</t>
  </si>
  <si>
    <t>ORD-100878</t>
  </si>
  <si>
    <t>2024-01-31</t>
  </si>
  <si>
    <t>ORD-101713</t>
  </si>
  <si>
    <t>26/10/2023</t>
  </si>
  <si>
    <t>ORD-102700</t>
  </si>
  <si>
    <t>ORD-100356</t>
  </si>
  <si>
    <t>C1941</t>
  </si>
  <si>
    <t>ORD-102401</t>
  </si>
  <si>
    <t>2023-05-06</t>
  </si>
  <si>
    <t>2023-05-07</t>
  </si>
  <si>
    <t>ORD-101127</t>
  </si>
  <si>
    <t>C1036</t>
  </si>
  <si>
    <t>ORD-100217</t>
  </si>
  <si>
    <t>ORD-100348</t>
  </si>
  <si>
    <t>02/02/2023</t>
  </si>
  <si>
    <t>C1515</t>
  </si>
  <si>
    <t>ORD-101704</t>
  </si>
  <si>
    <t>C1113</t>
  </si>
  <si>
    <t>ORD-101946</t>
  </si>
  <si>
    <t>2024-07-08</t>
  </si>
  <si>
    <t>ORD-101735</t>
  </si>
  <si>
    <t>ORD-101935</t>
  </si>
  <si>
    <t>2024-07-03</t>
  </si>
  <si>
    <t>C1140</t>
  </si>
  <si>
    <t>ORD-102810</t>
  </si>
  <si>
    <t>19-Jun-2024</t>
  </si>
  <si>
    <t>C1721</t>
  </si>
  <si>
    <t>ORD-100520</t>
  </si>
  <si>
    <t>2024-04-15</t>
  </si>
  <si>
    <t>ORD-102806</t>
  </si>
  <si>
    <t xml:space="preserve"> SANA GUPTA </t>
  </si>
  <si>
    <t>ORD-101944</t>
  </si>
  <si>
    <t>ORD-101323</t>
  </si>
  <si>
    <t>C1352</t>
  </si>
  <si>
    <t>ORD-100982</t>
  </si>
  <si>
    <t>2023-12-22</t>
  </si>
  <si>
    <t>ORD-101488</t>
  </si>
  <si>
    <t>C1919</t>
  </si>
  <si>
    <t>ORD-100492</t>
  </si>
  <si>
    <t>08-Jun-2024</t>
  </si>
  <si>
    <t>C1538</t>
  </si>
  <si>
    <t>ORD-101492</t>
  </si>
  <si>
    <t>ORD-100992</t>
  </si>
  <si>
    <t>2024-06-06</t>
  </si>
  <si>
    <t>C1266</t>
  </si>
  <si>
    <t>ORD-100279</t>
  </si>
  <si>
    <t>28/01/2023</t>
  </si>
  <si>
    <t xml:space="preserve"> PRIYA NAIR </t>
  </si>
  <si>
    <t>ORD-101678</t>
  </si>
  <si>
    <t>C1639</t>
  </si>
  <si>
    <t>ORD-100034</t>
  </si>
  <si>
    <t>28/04/2023</t>
  </si>
  <si>
    <t>ORD-102454</t>
  </si>
  <si>
    <t>09-Jul-2024</t>
  </si>
  <si>
    <t>C2112</t>
  </si>
  <si>
    <t>ORD-101747</t>
  </si>
  <si>
    <t>31-May-2023</t>
  </si>
  <si>
    <t>ORD-100326</t>
  </si>
  <si>
    <t>C1278</t>
  </si>
  <si>
    <t>ORD-101741</t>
  </si>
  <si>
    <t>ORD-101510</t>
  </si>
  <si>
    <t>31-Dec-2024</t>
  </si>
  <si>
    <t>C1161</t>
  </si>
  <si>
    <t>ORD-100158</t>
  </si>
  <si>
    <t>ORD-100568</t>
  </si>
  <si>
    <t>C1853</t>
  </si>
  <si>
    <t>ORD-101752</t>
  </si>
  <si>
    <t>2023-02-11</t>
  </si>
  <si>
    <t>C1082</t>
  </si>
  <si>
    <t>ORD-100859</t>
  </si>
  <si>
    <t>C1860</t>
  </si>
  <si>
    <t>ORD-101702</t>
  </si>
  <si>
    <t>ORD-101724</t>
  </si>
  <si>
    <t>22/09/2023</t>
  </si>
  <si>
    <t>2023-09-27</t>
  </si>
  <si>
    <t>ORD-100886</t>
  </si>
  <si>
    <t>20/11/2023</t>
  </si>
  <si>
    <t>C1072</t>
  </si>
  <si>
    <t>ORD-100936</t>
  </si>
  <si>
    <t>05-Mar-2024</t>
  </si>
  <si>
    <t>ORD-100117</t>
  </si>
  <si>
    <t>C1450</t>
  </si>
  <si>
    <t>ORD-100338</t>
  </si>
  <si>
    <t>2023-02-19</t>
  </si>
  <si>
    <t>20-Feb-2023</t>
  </si>
  <si>
    <t>C1355</t>
  </si>
  <si>
    <t>ORD-100164</t>
  </si>
  <si>
    <t>ORD-100029</t>
  </si>
  <si>
    <t>2023-06-17</t>
  </si>
  <si>
    <t>ORD-100169</t>
  </si>
  <si>
    <t>C1291</t>
  </si>
  <si>
    <t>ORD-100475</t>
  </si>
  <si>
    <t>30-Aug-2024</t>
  </si>
  <si>
    <t>C2170</t>
  </si>
  <si>
    <t>ORD-101116</t>
  </si>
  <si>
    <t>C1663</t>
  </si>
  <si>
    <t>ORD-101499</t>
  </si>
  <si>
    <t>ORD-102687</t>
  </si>
  <si>
    <t>ORD-100724</t>
  </si>
  <si>
    <t>ORD-102334</t>
  </si>
  <si>
    <t>ORD-101072</t>
  </si>
  <si>
    <t>16-Jan-2023</t>
  </si>
  <si>
    <t>ORD-102507</t>
  </si>
  <si>
    <t>ORD-100620</t>
  </si>
  <si>
    <t>ORD-100073</t>
  </si>
  <si>
    <t>C1009</t>
  </si>
  <si>
    <t>ORD-102199</t>
  </si>
  <si>
    <t>C1214</t>
  </si>
  <si>
    <t>ORD-100132</t>
  </si>
  <si>
    <t>ORD-101302</t>
  </si>
  <si>
    <t>ORD-100501</t>
  </si>
  <si>
    <t>ORD-100983</t>
  </si>
  <si>
    <t>08-May-2023</t>
  </si>
  <si>
    <t>C1546</t>
  </si>
  <si>
    <t>ORD-102320</t>
  </si>
  <si>
    <t>ORD-100421</t>
  </si>
  <si>
    <t>17-Nov-2024</t>
  </si>
  <si>
    <t>ORD-100763</t>
  </si>
  <si>
    <t>C1762</t>
  </si>
  <si>
    <t>ORD-101852</t>
  </si>
  <si>
    <t xml:space="preserve"> MEERA NAIR </t>
  </si>
  <si>
    <t>ORD-100343</t>
  </si>
  <si>
    <t>11/05/2023</t>
  </si>
  <si>
    <t>ORD-100007</t>
  </si>
  <si>
    <t>2023-02-01</t>
  </si>
  <si>
    <t>ORD-100906</t>
  </si>
  <si>
    <t>C1666</t>
  </si>
  <si>
    <t>ORD-101685</t>
  </si>
  <si>
    <t>23/09/2024</t>
  </si>
  <si>
    <t>ORD-100958</t>
  </si>
  <si>
    <t>ORD-102715</t>
  </si>
  <si>
    <t>ORD-101749</t>
  </si>
  <si>
    <t>C1637</t>
  </si>
  <si>
    <t>ORD-100075</t>
  </si>
  <si>
    <t>C1990</t>
  </si>
  <si>
    <t>ORD-100709</t>
  </si>
  <si>
    <t>ORD-102837</t>
  </si>
  <si>
    <t>ORD-100560</t>
  </si>
  <si>
    <t>10-Dec-2024</t>
  </si>
  <si>
    <t>ORD-101795</t>
  </si>
  <si>
    <t>C1049</t>
  </si>
  <si>
    <t>ORD-101092</t>
  </si>
  <si>
    <t>C1614</t>
  </si>
  <si>
    <t>ORD-101161</t>
  </si>
  <si>
    <t xml:space="preserve"> RAHUL JOSHI </t>
  </si>
  <si>
    <t>ORD-101606</t>
  </si>
  <si>
    <t>29-Apr-2023</t>
  </si>
  <si>
    <t>C1730</t>
  </si>
  <si>
    <t>ORD-101420</t>
  </si>
  <si>
    <t>21/07/2024</t>
  </si>
  <si>
    <t>C1793</t>
  </si>
  <si>
    <t>ORD-101906</t>
  </si>
  <si>
    <t>2024-12-09</t>
  </si>
  <si>
    <t>C1097</t>
  </si>
  <si>
    <t>ORD-100747</t>
  </si>
  <si>
    <t>ORD-102603</t>
  </si>
  <si>
    <t>ORD-101157</t>
  </si>
  <si>
    <t>ORD-100303</t>
  </si>
  <si>
    <t>ORD-100666</t>
  </si>
  <si>
    <t>ORD-102562</t>
  </si>
  <si>
    <t>ORD-102479</t>
  </si>
  <si>
    <t>ORD-102093</t>
  </si>
  <si>
    <t>ORD-102809</t>
  </si>
  <si>
    <t>ORD-100633</t>
  </si>
  <si>
    <t>ORD-102579</t>
  </si>
  <si>
    <t>ORD-102616</t>
  </si>
  <si>
    <t>08-Jun-2023</t>
  </si>
  <si>
    <t>ORD-100856</t>
  </si>
  <si>
    <t>02/12/2023</t>
  </si>
  <si>
    <t>ORD-101332</t>
  </si>
  <si>
    <t>21-Dec-2024</t>
  </si>
  <si>
    <t>ORD-102608</t>
  </si>
  <si>
    <t>2023-02-12</t>
  </si>
  <si>
    <t>ORD-100166</t>
  </si>
  <si>
    <t>21/06/2024</t>
  </si>
  <si>
    <t>ORD-102550</t>
  </si>
  <si>
    <t>2024-12-08</t>
  </si>
  <si>
    <t>ORD-101533</t>
  </si>
  <si>
    <t>2023-06-07</t>
  </si>
  <si>
    <t>C1545</t>
  </si>
  <si>
    <t>ORD-102703</t>
  </si>
  <si>
    <t>28/02/2023</t>
  </si>
  <si>
    <t>01-Mar-2023</t>
  </si>
  <si>
    <t>C1025</t>
  </si>
  <si>
    <t>ORD-101512</t>
  </si>
  <si>
    <t>06-Aug-2023</t>
  </si>
  <si>
    <t>C1640</t>
  </si>
  <si>
    <t>ORD-102496</t>
  </si>
  <si>
    <t>10/08/2024</t>
  </si>
  <si>
    <t>ORD-102577</t>
  </si>
  <si>
    <t>ORD-102485</t>
  </si>
  <si>
    <t>2023-05-11</t>
  </si>
  <si>
    <t>ORD-102875</t>
  </si>
  <si>
    <t>ORD-102586</t>
  </si>
  <si>
    <t>2023-03-02</t>
  </si>
  <si>
    <t>C1331</t>
  </si>
  <si>
    <t>ORD-100433</t>
  </si>
  <si>
    <t>28/08/2024</t>
  </si>
  <si>
    <t>ORD-101195</t>
  </si>
  <si>
    <t>2023-12-28</t>
  </si>
  <si>
    <t>C1489</t>
  </si>
  <si>
    <t>ORD-100825</t>
  </si>
  <si>
    <t>C1073</t>
  </si>
  <si>
    <t>ORD-100991</t>
  </si>
  <si>
    <t>C2077</t>
  </si>
  <si>
    <t>ORD-101087</t>
  </si>
  <si>
    <t>2023-02-16</t>
  </si>
  <si>
    <t>ORD-100120</t>
  </si>
  <si>
    <t>C1001</t>
  </si>
  <si>
    <t>ORD-100070</t>
  </si>
  <si>
    <t>C2146</t>
  </si>
  <si>
    <t>ORD-102824</t>
  </si>
  <si>
    <t>2024-08-20</t>
  </si>
  <si>
    <t>C1595</t>
  </si>
  <si>
    <t>ORD-100121</t>
  </si>
  <si>
    <t xml:space="preserve"> DIYA KHAN </t>
  </si>
  <si>
    <t>ORD-101110</t>
  </si>
  <si>
    <t>C1192</t>
  </si>
  <si>
    <t>ORD-100780</t>
  </si>
  <si>
    <t>C1974</t>
  </si>
  <si>
    <t>ORD-100731</t>
  </si>
  <si>
    <t>12/09/2024</t>
  </si>
  <si>
    <t>C1306</t>
  </si>
  <si>
    <t>ORD-101969</t>
  </si>
  <si>
    <t>C2040</t>
  </si>
  <si>
    <t xml:space="preserve"> KABIR VERMA </t>
  </si>
  <si>
    <t>ORD-102635</t>
  </si>
  <si>
    <t>2024-08-15</t>
  </si>
  <si>
    <t>C1126</t>
  </si>
  <si>
    <t>ORD-100511</t>
  </si>
  <si>
    <t>C1851</t>
  </si>
  <si>
    <t>ORD-101494</t>
  </si>
  <si>
    <t>ORD-102099</t>
  </si>
  <si>
    <t>C1901</t>
  </si>
  <si>
    <t>ORD-102741</t>
  </si>
  <si>
    <t>C1064</t>
  </si>
  <si>
    <t>ORD-100261</t>
  </si>
  <si>
    <t>21/03/2023</t>
  </si>
  <si>
    <t>ORD-101962</t>
  </si>
  <si>
    <t>ORD-100334</t>
  </si>
  <si>
    <t>C1284</t>
  </si>
  <si>
    <t>ORD-102312</t>
  </si>
  <si>
    <t>ORD-102336</t>
  </si>
  <si>
    <t>2023-05-15</t>
  </si>
  <si>
    <t>ORD-100312</t>
  </si>
  <si>
    <t xml:space="preserve"> ARJUN SHARMA </t>
  </si>
  <si>
    <t>ORD-100600</t>
  </si>
  <si>
    <t>02/12/2024</t>
  </si>
  <si>
    <t>C1019</t>
  </si>
  <si>
    <t>ORD-101403</t>
  </si>
  <si>
    <t>2023-01-30</t>
  </si>
  <si>
    <t>ORD-102856</t>
  </si>
  <si>
    <t>ORD-102358</t>
  </si>
  <si>
    <t>2023-10-02</t>
  </si>
  <si>
    <t>ORD-101937</t>
  </si>
  <si>
    <t>Aarav Iyer</t>
  </si>
  <si>
    <t>ORD-101324</t>
  </si>
  <si>
    <t>C1681</t>
  </si>
  <si>
    <t>ORD-102865</t>
  </si>
  <si>
    <t>C1598</t>
  </si>
  <si>
    <t>ORD-101595</t>
  </si>
  <si>
    <t>10/03/2024</t>
  </si>
  <si>
    <t>15-Mar-2024</t>
  </si>
  <si>
    <t>ORD-101149</t>
  </si>
  <si>
    <t>2024-12-17</t>
  </si>
  <si>
    <t>C1116</t>
  </si>
  <si>
    <t>ORD-101537</t>
  </si>
  <si>
    <t>ORD-102702</t>
  </si>
  <si>
    <t>C1425</t>
  </si>
  <si>
    <t>ORD-100929</t>
  </si>
  <si>
    <t>22/02/2024</t>
  </si>
  <si>
    <t>C1389</t>
  </si>
  <si>
    <t>ORD-101228</t>
  </si>
  <si>
    <t>2024-04-24</t>
  </si>
  <si>
    <t>ORD-101912</t>
  </si>
  <si>
    <t>ORD-100823</t>
  </si>
  <si>
    <t>ORD-100749</t>
  </si>
  <si>
    <t>ORD-100440</t>
  </si>
  <si>
    <t>12/07/2024</t>
  </si>
  <si>
    <t>C1419</t>
  </si>
  <si>
    <t>ORD-101768</t>
  </si>
  <si>
    <t>2023-06-20</t>
  </si>
  <si>
    <t>ORD-102460</t>
  </si>
  <si>
    <t>2023-10-25</t>
  </si>
  <si>
    <t>C1199</t>
  </si>
  <si>
    <t>ORD-100035</t>
  </si>
  <si>
    <t>C1269</t>
  </si>
  <si>
    <t>ORD-101335</t>
  </si>
  <si>
    <t>C1362</t>
  </si>
  <si>
    <t>ORD-100532</t>
  </si>
  <si>
    <t>C1768</t>
  </si>
  <si>
    <t>ORD-100172</t>
  </si>
  <si>
    <t>C1136</t>
  </si>
  <si>
    <t>ORD-102556</t>
  </si>
  <si>
    <t>07/07/2024</t>
  </si>
  <si>
    <t>C1557</t>
  </si>
  <si>
    <t>ORD-101545</t>
  </si>
  <si>
    <t>14/01/2023</t>
  </si>
  <si>
    <t>ORD-100837</t>
  </si>
  <si>
    <t>C1022</t>
  </si>
  <si>
    <t>ORD-102848</t>
  </si>
  <si>
    <t>ORD-100300</t>
  </si>
  <si>
    <t>ORD-102409</t>
  </si>
  <si>
    <t>16-Nov-2024</t>
  </si>
  <si>
    <t>ORD-101534</t>
  </si>
  <si>
    <t>2024-01-12</t>
  </si>
  <si>
    <t>C2079</t>
  </si>
  <si>
    <t>ORD-101904</t>
  </si>
  <si>
    <t>C1190</t>
  </si>
  <si>
    <t>ORD-102014</t>
  </si>
  <si>
    <t>C1884</t>
  </si>
  <si>
    <t>ORD-101438</t>
  </si>
  <si>
    <t>ORD-100247</t>
  </si>
  <si>
    <t>21-Jan-2024</t>
  </si>
  <si>
    <t>ORD-102494</t>
  </si>
  <si>
    <t>C1704</t>
  </si>
  <si>
    <t>ORD-102297</t>
  </si>
  <si>
    <t>07/07/2023</t>
  </si>
  <si>
    <t>ORD-100753</t>
  </si>
  <si>
    <t>C2168</t>
  </si>
  <si>
    <t>ORD-102722</t>
  </si>
  <si>
    <t>C1058</t>
  </si>
  <si>
    <t>ORD-102253</t>
  </si>
  <si>
    <t>ORD-101815</t>
  </si>
  <si>
    <t>2023-09-29</t>
  </si>
  <si>
    <t>C2023</t>
  </si>
  <si>
    <t>ORD-102132</t>
  </si>
  <si>
    <t>ORD-101686</t>
  </si>
  <si>
    <t>22-Sep-2024</t>
  </si>
  <si>
    <t>C1734</t>
  </si>
  <si>
    <t>ORD-101563</t>
  </si>
  <si>
    <t>15/04/2023</t>
  </si>
  <si>
    <t>ORD-101350</t>
  </si>
  <si>
    <t>ORD-100619</t>
  </si>
  <si>
    <t>ORD-101003</t>
  </si>
  <si>
    <t>ORD-101507</t>
  </si>
  <si>
    <t>ORD-100199</t>
  </si>
  <si>
    <t>C1586</t>
  </si>
  <si>
    <t>ORD-101236</t>
  </si>
  <si>
    <t>06/10/2023</t>
  </si>
  <si>
    <t>ORD-102789</t>
  </si>
  <si>
    <t>18/10/2024</t>
  </si>
  <si>
    <t>ORD-100088</t>
  </si>
  <si>
    <t>ORD-101914</t>
  </si>
  <si>
    <t>ORD-102584</t>
  </si>
  <si>
    <t>C2091</t>
  </si>
  <si>
    <t>ORD-101175</t>
  </si>
  <si>
    <t>C1612</t>
  </si>
  <si>
    <t>ORD-101712</t>
  </si>
  <si>
    <t>2023-10-14</t>
  </si>
  <si>
    <t>C1407</t>
  </si>
  <si>
    <t>ORD-102872</t>
  </si>
  <si>
    <t>C2096</t>
  </si>
  <si>
    <t>ORD-101033</t>
  </si>
  <si>
    <t>27-Dec-2024</t>
  </si>
  <si>
    <t xml:space="preserve"> MEERA REDDY </t>
  </si>
  <si>
    <t>ORD-102088</t>
  </si>
  <si>
    <t>2024-02-02</t>
  </si>
  <si>
    <t>ORD-100285</t>
  </si>
  <si>
    <t>ORD-102756</t>
  </si>
  <si>
    <t>06/05/2023</t>
  </si>
  <si>
    <t>10-May-2023</t>
  </si>
  <si>
    <t>ORD-101709</t>
  </si>
  <si>
    <t>2024-03-24</t>
  </si>
  <si>
    <t>ORD-101219</t>
  </si>
  <si>
    <t>C1211</t>
  </si>
  <si>
    <t>ORD-101829</t>
  </si>
  <si>
    <t>2024-10-19</t>
  </si>
  <si>
    <t>ORD-102002</t>
  </si>
  <si>
    <t>ORD-102341</t>
  </si>
  <si>
    <t>01-Oct-2024</t>
  </si>
  <si>
    <t>ORD-101568</t>
  </si>
  <si>
    <t>08-Aug-2024</t>
  </si>
  <si>
    <t>ORD-101178</t>
  </si>
  <si>
    <t>20/03/2023</t>
  </si>
  <si>
    <t>C1848</t>
  </si>
  <si>
    <t xml:space="preserve"> AARAV REDDY </t>
  </si>
  <si>
    <t>ORD-100962</t>
  </si>
  <si>
    <t>2023-07-16</t>
  </si>
  <si>
    <t>ORD-101188</t>
  </si>
  <si>
    <t>C1476</t>
  </si>
  <si>
    <t>ORD-101834</t>
  </si>
  <si>
    <t>10/05/2023</t>
  </si>
  <si>
    <t>C1491</t>
  </si>
  <si>
    <t>ORD-100100</t>
  </si>
  <si>
    <t>22/08/2024</t>
  </si>
  <si>
    <t>ORD-100390</t>
  </si>
  <si>
    <t>2023-03-01</t>
  </si>
  <si>
    <t>05-Mar-2023</t>
  </si>
  <si>
    <t>ORD-102527</t>
  </si>
  <si>
    <t>29/08/2023</t>
  </si>
  <si>
    <t>ORD-100539</t>
  </si>
  <si>
    <t>C1293</t>
  </si>
  <si>
    <t>ORD-102392</t>
  </si>
  <si>
    <t>ORD-102374</t>
  </si>
  <si>
    <t>ORD-100201</t>
  </si>
  <si>
    <t>ORD-102594</t>
  </si>
  <si>
    <t>ORD-101416</t>
  </si>
  <si>
    <t>C1868</t>
  </si>
  <si>
    <t>ORD-100043</t>
  </si>
  <si>
    <t>ORD-101811</t>
  </si>
  <si>
    <t>21-Jun-2024</t>
  </si>
  <si>
    <t>C2060</t>
  </si>
  <si>
    <t>ORD-100851</t>
  </si>
  <si>
    <t>C1611</t>
  </si>
  <si>
    <t>ORD-100001</t>
  </si>
  <si>
    <t>2024-07-22</t>
  </si>
  <si>
    <t>ORD-100857</t>
  </si>
  <si>
    <t>C1413</t>
  </si>
  <si>
    <t>ORD-102530</t>
  </si>
  <si>
    <t>C1675</t>
  </si>
  <si>
    <t>ORD-100419</t>
  </si>
  <si>
    <t>ORD-101423</t>
  </si>
  <si>
    <t>C1085</t>
  </si>
  <si>
    <t>ORD-100858</t>
  </si>
  <si>
    <t>2023-10-28</t>
  </si>
  <si>
    <t>C1477</t>
  </si>
  <si>
    <t>ORD-100678</t>
  </si>
  <si>
    <t>13-Jun-2024</t>
  </si>
  <si>
    <t>C1363</t>
  </si>
  <si>
    <t>ORD-102085</t>
  </si>
  <si>
    <t>22-Oct-2023</t>
  </si>
  <si>
    <t>C1148</t>
  </si>
  <si>
    <t>ORD-101312</t>
  </si>
  <si>
    <t>ORD-100022</t>
  </si>
  <si>
    <t>ORD-101457</t>
  </si>
  <si>
    <t>2023-06-27</t>
  </si>
  <si>
    <t>ORD-101824</t>
  </si>
  <si>
    <t>ORD-101203</t>
  </si>
  <si>
    <t>ORD-101097</t>
  </si>
  <si>
    <t>19/12/2023</t>
  </si>
  <si>
    <t>ORD-102757</t>
  </si>
  <si>
    <t>ORD-102639</t>
  </si>
  <si>
    <t>17/02/2024</t>
  </si>
  <si>
    <t>2024-02-18</t>
  </si>
  <si>
    <t>ORD-102051</t>
  </si>
  <si>
    <t>ORD-101109</t>
  </si>
  <si>
    <t>C1547</t>
  </si>
  <si>
    <t>ORD-102456</t>
  </si>
  <si>
    <t>ORD-102267</t>
  </si>
  <si>
    <t>06-Jan-2023</t>
  </si>
  <si>
    <t>ORD-100431</t>
  </si>
  <si>
    <t>24-Mar-2023</t>
  </si>
  <si>
    <t>ORD-101608</t>
  </si>
  <si>
    <t>ORD-102214</t>
  </si>
  <si>
    <t>C1985</t>
  </si>
  <si>
    <t>ORD-101167</t>
  </si>
  <si>
    <t>25/03/2023</t>
  </si>
  <si>
    <t>2023-03-26</t>
  </si>
  <si>
    <t>C2047</t>
  </si>
  <si>
    <t>ORD-102729</t>
  </si>
  <si>
    <t>26-Oct-2024</t>
  </si>
  <si>
    <t>ORD-101818</t>
  </si>
  <si>
    <t>ORD-102200</t>
  </si>
  <si>
    <t>C1430</t>
  </si>
  <si>
    <t>ORD-102318</t>
  </si>
  <si>
    <t>04/09/2023</t>
  </si>
  <si>
    <t>ORD-100363</t>
  </si>
  <si>
    <t>C1222</t>
  </si>
  <si>
    <t>ORD-102835</t>
  </si>
  <si>
    <t xml:space="preserve"> RAHUL SHARMA </t>
  </si>
  <si>
    <t>ORD-102092</t>
  </si>
  <si>
    <t>C1779</t>
  </si>
  <si>
    <t>ORD-100807</t>
  </si>
  <si>
    <t>18-Sep-2024</t>
  </si>
  <si>
    <t>ORD-102154</t>
  </si>
  <si>
    <t>C2007</t>
  </si>
  <si>
    <t>ORD-100283</t>
  </si>
  <si>
    <t>28/09/2023</t>
  </si>
  <si>
    <t>C1942</t>
  </si>
  <si>
    <t>ORD-100050</t>
  </si>
  <si>
    <t>ORD-100368</t>
  </si>
  <si>
    <t>08/12/2024</t>
  </si>
  <si>
    <t>ORD-100831</t>
  </si>
  <si>
    <t>2024-04-04</t>
  </si>
  <si>
    <t>C2142</t>
  </si>
  <si>
    <t xml:space="preserve"> TARA GUPTA </t>
  </si>
  <si>
    <t>ORD-100304</t>
  </si>
  <si>
    <t>C1118</t>
  </si>
  <si>
    <t>ORD-101012</t>
  </si>
  <si>
    <t>C1712</t>
  </si>
  <si>
    <t>ORD-102208</t>
  </si>
  <si>
    <t>ORD-101330</t>
  </si>
  <si>
    <t>2024-01-08</t>
  </si>
  <si>
    <t>C1186</t>
  </si>
  <si>
    <t>ORD-102433</t>
  </si>
  <si>
    <t>ORD-102399</t>
  </si>
  <si>
    <t>2024-04-16</t>
  </si>
  <si>
    <t>19-Apr-2024</t>
  </si>
  <si>
    <t>ORD-101173</t>
  </si>
  <si>
    <t>ORD-102645</t>
  </si>
  <si>
    <t>C2001</t>
  </si>
  <si>
    <t>ORD-101213</t>
  </si>
  <si>
    <t>C1996</t>
  </si>
  <si>
    <t>ORD-100924</t>
  </si>
  <si>
    <t>ORD-101024</t>
  </si>
  <si>
    <t>2024-07-06</t>
  </si>
  <si>
    <t>C1270</t>
  </si>
  <si>
    <t>ORD-100915</t>
  </si>
  <si>
    <t>ORD-101269</t>
  </si>
  <si>
    <t>C1865</t>
  </si>
  <si>
    <t>ORD-101720</t>
  </si>
  <si>
    <t>ORD-102842</t>
  </si>
  <si>
    <t>ORD-102674</t>
  </si>
  <si>
    <t>2023-03-24</t>
  </si>
  <si>
    <t>ORD-100748</t>
  </si>
  <si>
    <t>C1896</t>
  </si>
  <si>
    <t>ORD-101075</t>
  </si>
  <si>
    <t>27/06/2023</t>
  </si>
  <si>
    <t>C2000</t>
  </si>
  <si>
    <t>ORD-101443</t>
  </si>
  <si>
    <t>ORD-100482</t>
  </si>
  <si>
    <t>12/03/2024</t>
  </si>
  <si>
    <t>ORD-101415</t>
  </si>
  <si>
    <t>ORD-101156</t>
  </si>
  <si>
    <t>20/04/2024</t>
  </si>
  <si>
    <t>ORD-100524</t>
  </si>
  <si>
    <t>ORD-102578</t>
  </si>
  <si>
    <t>2024-12-18</t>
  </si>
  <si>
    <t>C1983</t>
  </si>
  <si>
    <t>ORD-102032</t>
  </si>
  <si>
    <t>ORD-100090</t>
  </si>
  <si>
    <t>11/09/2023</t>
  </si>
  <si>
    <t>ORD-102808</t>
  </si>
  <si>
    <t>ORD-102390</t>
  </si>
  <si>
    <t>ORD-101925</t>
  </si>
  <si>
    <t>12-Sep-2023</t>
  </si>
  <si>
    <t>C2078</t>
  </si>
  <si>
    <t>ORD-100449</t>
  </si>
  <si>
    <t>ORD-102237</t>
  </si>
  <si>
    <t>ORD-100888</t>
  </si>
  <si>
    <t>ORD-100112</t>
  </si>
  <si>
    <t>2024-12-28</t>
  </si>
  <si>
    <t>29-Dec-2024</t>
  </si>
  <si>
    <t>ORD-100696</t>
  </si>
  <si>
    <t>C1388</t>
  </si>
  <si>
    <t>ORD-102610</t>
  </si>
  <si>
    <t>ORD-101290</t>
  </si>
  <si>
    <t>C1465</t>
  </si>
  <si>
    <t xml:space="preserve"> PRIYA JOSHI </t>
  </si>
  <si>
    <t>ORD-102657</t>
  </si>
  <si>
    <t>ORD-101018</t>
  </si>
  <si>
    <t>C1137</t>
  </si>
  <si>
    <t>ORD-102681</t>
  </si>
  <si>
    <t>ORD-100513</t>
  </si>
  <si>
    <t>C1987</t>
  </si>
  <si>
    <t>ORD-100427</t>
  </si>
  <si>
    <t>C1610</t>
  </si>
  <si>
    <t>ORD-102008</t>
  </si>
  <si>
    <t>ORD-102655</t>
  </si>
  <si>
    <t>C1042</t>
  </si>
  <si>
    <t>ORD-102256</t>
  </si>
  <si>
    <t>ORD-100952</t>
  </si>
  <si>
    <t>2024-08-18</t>
  </si>
  <si>
    <t>ORD-102518</t>
  </si>
  <si>
    <t>C1157</t>
  </si>
  <si>
    <t>ORD-102779</t>
  </si>
  <si>
    <t>ORD-100527</t>
  </si>
  <si>
    <t>C1522</t>
  </si>
  <si>
    <t>ORD-100104</t>
  </si>
  <si>
    <t>06-Nov-2024</t>
  </si>
  <si>
    <t>C1347</t>
  </si>
  <si>
    <t>ORD-100683</t>
  </si>
  <si>
    <t>C1043</t>
  </si>
  <si>
    <t>ORD-102118</t>
  </si>
  <si>
    <t>2023-08-19</t>
  </si>
  <si>
    <t>26-Aug-2023</t>
  </si>
  <si>
    <t>ORD-100336</t>
  </si>
  <si>
    <t>ORD-100617</t>
  </si>
  <si>
    <t>2024-05-22</t>
  </si>
  <si>
    <t>ORD-102754</t>
  </si>
  <si>
    <t>ORD-100739</t>
  </si>
  <si>
    <t>ORD-101074</t>
  </si>
  <si>
    <t>ORD-100288</t>
  </si>
  <si>
    <t xml:space="preserve"> KABIR GUPTA </t>
  </si>
  <si>
    <t>ORD-100181</t>
  </si>
  <si>
    <t>ORD-102246</t>
  </si>
  <si>
    <t>ORD-102744</t>
  </si>
  <si>
    <t>ORD-100237</t>
  </si>
  <si>
    <t>C1795</t>
  </si>
  <si>
    <t>ORD-101631</t>
  </si>
  <si>
    <t>12-Jan-2024</t>
  </si>
  <si>
    <t>ORD-100479</t>
  </si>
  <si>
    <t>17-Apr-2023</t>
  </si>
  <si>
    <t>ORD-100710</t>
  </si>
  <si>
    <t>C1917</t>
  </si>
  <si>
    <t>ORD-101115</t>
  </si>
  <si>
    <t>C1842</t>
  </si>
  <si>
    <t>ORD-102704</t>
  </si>
  <si>
    <t>01/03/2024</t>
  </si>
  <si>
    <t>03-Mar-2024</t>
  </si>
  <si>
    <t>ORD-100222</t>
  </si>
  <si>
    <t>C1333</t>
  </si>
  <si>
    <t>ORD-102175</t>
  </si>
  <si>
    <t>ORD-101616</t>
  </si>
  <si>
    <t>2024-01-21</t>
  </si>
  <si>
    <t>ORD-101658</t>
  </si>
  <si>
    <t>ORD-100328</t>
  </si>
  <si>
    <t>2024-06-24</t>
  </si>
  <si>
    <t>ORD-100025</t>
  </si>
  <si>
    <t>C2131</t>
  </si>
  <si>
    <t>ORD-100660</t>
  </si>
  <si>
    <t>C1909</t>
  </si>
  <si>
    <t>ORD-100469</t>
  </si>
  <si>
    <t>C1372</t>
  </si>
  <si>
    <t>ORD-100783</t>
  </si>
  <si>
    <t>ORD-101615</t>
  </si>
  <si>
    <t>09/02/2024</t>
  </si>
  <si>
    <t>C1715</t>
  </si>
  <si>
    <t>ORD-101714</t>
  </si>
  <si>
    <t>C2135</t>
  </si>
  <si>
    <t>ORD-102262</t>
  </si>
  <si>
    <t>24/07/2023</t>
  </si>
  <si>
    <t>ORD-102102</t>
  </si>
  <si>
    <t>28/08/2023</t>
  </si>
  <si>
    <t>ORD-101835</t>
  </si>
  <si>
    <t>C2121</t>
  </si>
  <si>
    <t>ORD-102067</t>
  </si>
  <si>
    <t>ORD-102821</t>
  </si>
  <si>
    <t>C1318</t>
  </si>
  <si>
    <t>ORD-101922</t>
  </si>
  <si>
    <t>27/08/2024</t>
  </si>
  <si>
    <t>C1061</t>
  </si>
  <si>
    <t>ORD-100250</t>
  </si>
  <si>
    <t>ORD-101070</t>
  </si>
  <si>
    <t>C2081</t>
  </si>
  <si>
    <t>ORD-101215</t>
  </si>
  <si>
    <t>C1521</t>
  </si>
  <si>
    <t>ORD-100259</t>
  </si>
  <si>
    <t>2024-02-13</t>
  </si>
  <si>
    <t>C1330</t>
  </si>
  <si>
    <t>ORD-101838</t>
  </si>
  <si>
    <t>ORD-102770</t>
  </si>
  <si>
    <t>C1013</t>
  </si>
  <si>
    <t>ORD-102323</t>
  </si>
  <si>
    <t>ORD-100708</t>
  </si>
  <si>
    <t>ORD-102512</t>
  </si>
  <si>
    <t>ORD-100661</t>
  </si>
  <si>
    <t>07/12/2023</t>
  </si>
  <si>
    <t>ORD-101378</t>
  </si>
  <si>
    <t>ORD-100934</t>
  </si>
  <si>
    <t>2024-02-04</t>
  </si>
  <si>
    <t>ORD-102778</t>
  </si>
  <si>
    <t>ORD-100098</t>
  </si>
  <si>
    <t>26/01/2023</t>
  </si>
  <si>
    <t>29-Jan-2023</t>
  </si>
  <si>
    <t>ORD-101569</t>
  </si>
  <si>
    <t>C1452</t>
  </si>
  <si>
    <t>ORD-102761</t>
  </si>
  <si>
    <t>19/05/2023</t>
  </si>
  <si>
    <t>C1336</t>
  </si>
  <si>
    <t>ORD-100316</t>
  </si>
  <si>
    <t>C1139</t>
  </si>
  <si>
    <t>ORD-101196</t>
  </si>
  <si>
    <t>30/09/2024</t>
  </si>
  <si>
    <t>ORD-102367</t>
  </si>
  <si>
    <t>ORD-101972</t>
  </si>
  <si>
    <t>C1803</t>
  </si>
  <si>
    <t>ORD-102873</t>
  </si>
  <si>
    <t>C2010</t>
  </si>
  <si>
    <t>ORD-100362</t>
  </si>
  <si>
    <t>08/05/2023</t>
  </si>
  <si>
    <t>11-May-2023</t>
  </si>
  <si>
    <t>C1396</t>
  </si>
  <si>
    <t>ORD-102665</t>
  </si>
  <si>
    <t>C1404</t>
  </si>
  <si>
    <t>ORD-101349</t>
  </si>
  <si>
    <t>C1892</t>
  </si>
  <si>
    <t>ORD-102226</t>
  </si>
  <si>
    <t>C2147</t>
  </si>
  <si>
    <t>ORD-101909</t>
  </si>
  <si>
    <t>C2123</t>
  </si>
  <si>
    <t>ORD-102552</t>
  </si>
  <si>
    <t>ORD-101736</t>
  </si>
  <si>
    <t>ORD-100184</t>
  </si>
  <si>
    <t>15/01/2023</t>
  </si>
  <si>
    <t>2023-01-16</t>
  </si>
  <si>
    <t>C1473</t>
  </si>
  <si>
    <t>ORD-102573</t>
  </si>
  <si>
    <t>ORD-101716</t>
  </si>
  <si>
    <t>C2085</t>
  </si>
  <si>
    <t>ORD-101521</t>
  </si>
  <si>
    <t>26-Dec-2024</t>
  </si>
  <si>
    <t>ORD-101257</t>
  </si>
  <si>
    <t>ORD-100118</t>
  </si>
  <si>
    <t>ORD-100949</t>
  </si>
  <si>
    <t>C1313</t>
  </si>
  <si>
    <t>ORD-100062</t>
  </si>
  <si>
    <t>22/07/2023</t>
  </si>
  <si>
    <t>C1316</t>
  </si>
  <si>
    <t>ORD-101607</t>
  </si>
  <si>
    <t>18/06/2023</t>
  </si>
  <si>
    <t>C1028</t>
  </si>
  <si>
    <t>ORD-101971</t>
  </si>
  <si>
    <t>2023-12-03</t>
  </si>
  <si>
    <t>C1707</t>
  </si>
  <si>
    <t>ORD-102794</t>
  </si>
  <si>
    <t>C1856</t>
  </si>
  <si>
    <t>ORD-101756</t>
  </si>
  <si>
    <t>09-Apr-2023</t>
  </si>
  <si>
    <t>ORD-100676</t>
  </si>
  <si>
    <t>27/07/2024</t>
  </si>
  <si>
    <t>C1002</t>
  </si>
  <si>
    <t>ORD-100136</t>
  </si>
  <si>
    <t>ORD-101013</t>
  </si>
  <si>
    <t>C1245</t>
  </si>
  <si>
    <t>ORD-100612</t>
  </si>
  <si>
    <t>2023-05-17</t>
  </si>
  <si>
    <t>C1905</t>
  </si>
  <si>
    <t>ORD-102714</t>
  </si>
  <si>
    <t>ORD-102304</t>
  </si>
  <si>
    <t>05/06/2024</t>
  </si>
  <si>
    <t>C1929</t>
  </si>
  <si>
    <t>ORD-102760</t>
  </si>
  <si>
    <t>ORD-100354</t>
  </si>
  <si>
    <t>28-Aug-2023</t>
  </si>
  <si>
    <t>ORD-102136</t>
  </si>
  <si>
    <t>07/04/2024</t>
  </si>
  <si>
    <t>ORD-102272</t>
  </si>
  <si>
    <t>ORD-100116</t>
  </si>
  <si>
    <t>02/11/2023</t>
  </si>
  <si>
    <t>ORD-100540</t>
  </si>
  <si>
    <t>ORD-100787</t>
  </si>
  <si>
    <t>C1835</t>
  </si>
  <si>
    <t>ORD-102173</t>
  </si>
  <si>
    <t>ORD-100210</t>
  </si>
  <si>
    <t>ORD-102305</t>
  </si>
  <si>
    <t>ORD-100664</t>
  </si>
  <si>
    <t>ORD-100011</t>
  </si>
  <si>
    <t>ORD-100552</t>
  </si>
  <si>
    <t>C1549</t>
  </si>
  <si>
    <t>ORD-101976</t>
  </si>
  <si>
    <t>2023-02-23</t>
  </si>
  <si>
    <t>ORD-101778</t>
  </si>
  <si>
    <t>ORD-102153</t>
  </si>
  <si>
    <t>13-Jan-2023</t>
  </si>
  <si>
    <t>C1272</t>
  </si>
  <si>
    <t>ORD-100369</t>
  </si>
  <si>
    <t>ORD-101232</t>
  </si>
  <si>
    <t>ORD-102826</t>
  </si>
  <si>
    <t>C1711</t>
  </si>
  <si>
    <t>ORD-101518</t>
  </si>
  <si>
    <t>C1395</t>
  </si>
  <si>
    <t>ORD-102015</t>
  </si>
  <si>
    <t>ORD-102420</t>
  </si>
  <si>
    <t>24-Jan-2023</t>
  </si>
  <si>
    <t>ORD-102283</t>
  </si>
  <si>
    <t>ORD-101995</t>
  </si>
  <si>
    <t>2024-07-01</t>
  </si>
  <si>
    <t>ORD-102157</t>
  </si>
  <si>
    <t>ORD-100315</t>
  </si>
  <si>
    <t>14/10/2024</t>
  </si>
  <si>
    <t>ORD-100965</t>
  </si>
  <si>
    <t>18/08/2023</t>
  </si>
  <si>
    <t>19-Aug-2023</t>
  </si>
  <si>
    <t>ORD-100576</t>
  </si>
  <si>
    <t>C1718</t>
  </si>
  <si>
    <t>ORD-102850</t>
  </si>
  <si>
    <t>C1630</t>
  </si>
  <si>
    <t>ORD-100282</t>
  </si>
  <si>
    <t>11-Feb-2024</t>
  </si>
  <si>
    <t>ORD-102829</t>
  </si>
  <si>
    <t>ORD-100969</t>
  </si>
  <si>
    <t>2024-01-02</t>
  </si>
  <si>
    <t>ORD-101491</t>
  </si>
  <si>
    <t>ORD-100351</t>
  </si>
  <si>
    <t>C2180</t>
  </si>
  <si>
    <t>ORD-100830</t>
  </si>
  <si>
    <t>2024-02-06</t>
  </si>
  <si>
    <t>C1543</t>
  </si>
  <si>
    <t>ORD-101790</t>
  </si>
  <si>
    <t>C1194</t>
  </si>
  <si>
    <t>ORD-101274</t>
  </si>
  <si>
    <t>C2109</t>
  </si>
  <si>
    <t>ORD-101254</t>
  </si>
  <si>
    <t>29-May-2024</t>
  </si>
  <si>
    <t>C1685</t>
  </si>
  <si>
    <t>ORD-101859</t>
  </si>
  <si>
    <t>ORD-100045</t>
  </si>
  <si>
    <t>10/10/2023</t>
  </si>
  <si>
    <t>2023-10-12</t>
  </si>
  <si>
    <t>ORD-101964</t>
  </si>
  <si>
    <t>22/04/2023</t>
  </si>
  <si>
    <t>C1207</t>
  </si>
  <si>
    <t>ORD-102705</t>
  </si>
  <si>
    <t>ORD-102696</t>
  </si>
  <si>
    <t>ORD-100707</t>
  </si>
  <si>
    <t>ORD-100954</t>
  </si>
  <si>
    <t>12/02/2024</t>
  </si>
  <si>
    <t>ORD-100995</t>
  </si>
  <si>
    <t>C1912</t>
  </si>
  <si>
    <t>ORD-102171</t>
  </si>
  <si>
    <t>C1424</t>
  </si>
  <si>
    <t>ORD-101277</t>
  </si>
  <si>
    <t>C1033</t>
  </si>
  <si>
    <t>ORD-102054</t>
  </si>
  <si>
    <t>C1346</t>
  </si>
  <si>
    <t>ORD-101272</t>
  </si>
  <si>
    <t>C1755</t>
  </si>
  <si>
    <t>ORD-102287</t>
  </si>
  <si>
    <t>C1588</t>
  </si>
  <si>
    <t>ORD-102239</t>
  </si>
  <si>
    <t>ORD-101961</t>
  </si>
  <si>
    <t>C1373</t>
  </si>
  <si>
    <t>ORD-100893</t>
  </si>
  <si>
    <t>ORD-101761</t>
  </si>
  <si>
    <t>ORD-101525</t>
  </si>
  <si>
    <t>C1039</t>
  </si>
  <si>
    <t>ORD-102080</t>
  </si>
  <si>
    <t>19-Feb-2023</t>
  </si>
  <si>
    <t>ORD-102423</t>
  </si>
  <si>
    <t>ORD-102242</t>
  </si>
  <si>
    <t>ORD-100534</t>
  </si>
  <si>
    <t>ORD-100757</t>
  </si>
  <si>
    <t>C1954</t>
  </si>
  <si>
    <t>ORD-101531</t>
  </si>
  <si>
    <t>C2167</t>
  </si>
  <si>
    <t>ORD-102646</t>
  </si>
  <si>
    <t>C2116</t>
  </si>
  <si>
    <t>ORD-102120</t>
  </si>
  <si>
    <t>20-Nov-2024</t>
  </si>
  <si>
    <t>ORD-101113</t>
  </si>
  <si>
    <t>ORD-101260</t>
  </si>
  <si>
    <t>ORD-101663</t>
  </si>
  <si>
    <t>10-Dec-2023</t>
  </si>
  <si>
    <t>ORD-100504</t>
  </si>
  <si>
    <t>ORD-101154</t>
  </si>
  <si>
    <t>ORD-100820</t>
  </si>
  <si>
    <t>2023-11-29</t>
  </si>
  <si>
    <t>ORD-101666</t>
  </si>
  <si>
    <t>15/04/2024</t>
  </si>
  <si>
    <t>ORD-101628</t>
  </si>
  <si>
    <t>23-Apr-2023</t>
  </si>
  <si>
    <t>C1943</t>
  </si>
  <si>
    <t>ORD-102763</t>
  </si>
  <si>
    <t>ORD-101549</t>
  </si>
  <si>
    <t>ORD-101630</t>
  </si>
  <si>
    <t>ORD-101031</t>
  </si>
  <si>
    <t>C1933</t>
  </si>
  <si>
    <t>ORD-101142</t>
  </si>
  <si>
    <t>03-Nov-2023</t>
  </si>
  <si>
    <t>C1225</t>
  </si>
  <si>
    <t>ORD-100728</t>
  </si>
  <si>
    <t>ORD-101016</t>
  </si>
  <si>
    <t>ORD-101700</t>
  </si>
  <si>
    <t>ORD-100746</t>
  </si>
  <si>
    <t>ORD-102050</t>
  </si>
  <si>
    <t>ORD-101847</t>
  </si>
  <si>
    <t>13/09/2024</t>
  </si>
  <si>
    <t>C1991</t>
  </si>
  <si>
    <t>ORD-101511</t>
  </si>
  <si>
    <t>23-Sep-2024</t>
  </si>
  <si>
    <t>ORD-101240</t>
  </si>
  <si>
    <t>C1528</t>
  </si>
  <si>
    <t>ORD-101391</t>
  </si>
  <si>
    <t>28/11/2024</t>
  </si>
  <si>
    <t>ORD-102145</t>
  </si>
  <si>
    <t>ORD-101791</t>
  </si>
  <si>
    <t>C2090</t>
  </si>
  <si>
    <t>ORD-102031</t>
  </si>
  <si>
    <t>C1802</t>
  </si>
  <si>
    <t>ORD-101670</t>
  </si>
  <si>
    <t>29/10/2023</t>
  </si>
  <si>
    <t>C1197</t>
  </si>
  <si>
    <t>ORD-101060</t>
  </si>
  <si>
    <t>ORD-101866</t>
  </si>
  <si>
    <t>ORD-101994</t>
  </si>
  <si>
    <t>C1657</t>
  </si>
  <si>
    <t>ORD-100436</t>
  </si>
  <si>
    <t>05-Dec-2023</t>
  </si>
  <si>
    <t>ORD-102011</t>
  </si>
  <si>
    <t>ORD-102561</t>
  </si>
  <si>
    <t>C1400</t>
  </si>
  <si>
    <t>ORD-101513</t>
  </si>
  <si>
    <t>C1469</t>
  </si>
  <si>
    <t>ORD-101217</t>
  </si>
  <si>
    <t>2023-01-27</t>
  </si>
  <si>
    <t>01-Feb-2023</t>
  </si>
  <si>
    <t>C1597</t>
  </si>
  <si>
    <t>ORD-100046</t>
  </si>
  <si>
    <t>2024-10-18</t>
  </si>
  <si>
    <t>ORD-100253</t>
  </si>
  <si>
    <t>C1633</t>
  </si>
  <si>
    <t>ORD-100254</t>
  </si>
  <si>
    <t>08/01/2023</t>
  </si>
  <si>
    <t>ORD-102675</t>
  </si>
  <si>
    <t>C1328</t>
  </si>
  <si>
    <t>ORD-101356</t>
  </si>
  <si>
    <t>ORD-100212</t>
  </si>
  <si>
    <t>ORD-102232</t>
  </si>
  <si>
    <t>2024-07-14</t>
  </si>
  <si>
    <t>ORD-102787</t>
  </si>
  <si>
    <t>ORD-100235</t>
  </si>
  <si>
    <t>C1861</t>
  </si>
  <si>
    <t>ORD-100808</t>
  </si>
  <si>
    <t>ORD-102331</t>
  </si>
  <si>
    <t>25-Apr-2024</t>
  </si>
  <si>
    <t>ORD-102151</t>
  </si>
  <si>
    <t>03/05/2023</t>
  </si>
  <si>
    <t>C1719</t>
  </si>
  <si>
    <t>ORD-100963</t>
  </si>
  <si>
    <t>11-Aug-2024</t>
  </si>
  <si>
    <t>C1820</t>
  </si>
  <si>
    <t>ORD-102293</t>
  </si>
  <si>
    <t>ORD-102701</t>
  </si>
  <si>
    <t>ORD-100145</t>
  </si>
  <si>
    <t>28-Sep-2023</t>
  </si>
  <si>
    <t>ORD-102627</t>
  </si>
  <si>
    <t>ORD-102299</t>
  </si>
  <si>
    <t>ORD-101365</t>
  </si>
  <si>
    <t>01/08/2024</t>
  </si>
  <si>
    <t>C1885</t>
  </si>
  <si>
    <t>ORD-100461</t>
  </si>
  <si>
    <t>ORD-101027</t>
  </si>
  <si>
    <t>30/04/2023</t>
  </si>
  <si>
    <t>04-May-2023</t>
  </si>
  <si>
    <t>C1812</t>
  </si>
  <si>
    <t>ORD-100209</t>
  </si>
  <si>
    <t>17/03/2023</t>
  </si>
  <si>
    <t>ORD-102483</t>
  </si>
  <si>
    <t>11/08/2024</t>
  </si>
  <si>
    <t>ORD-101821</t>
  </si>
  <si>
    <t>ORD-100531</t>
  </si>
  <si>
    <t>ORD-101744</t>
  </si>
  <si>
    <t>ORD-100993</t>
  </si>
  <si>
    <t>C1877</t>
  </si>
  <si>
    <t>ORD-101227</t>
  </si>
  <si>
    <t>2024-06-04</t>
  </si>
  <si>
    <t>ORD-100349</t>
  </si>
  <si>
    <t>25-May-2023</t>
  </si>
  <si>
    <t>ORD-100404</t>
  </si>
  <si>
    <t>31/12/2023</t>
  </si>
  <si>
    <t>ORD-101875</t>
  </si>
  <si>
    <t>C1393</t>
  </si>
  <si>
    <t>ORD-100862</t>
  </si>
  <si>
    <t>ORD-100792</t>
  </si>
  <si>
    <t>ORD-101556</t>
  </si>
  <si>
    <t>04-Apr-2023</t>
  </si>
  <si>
    <t>ORD-101581</t>
  </si>
  <si>
    <t>ORD-101077</t>
  </si>
  <si>
    <t>ORD-102342</t>
  </si>
  <si>
    <t>ORD-100628</t>
  </si>
  <si>
    <t>ORD-101625</t>
  </si>
  <si>
    <t>C1512</t>
  </si>
  <si>
    <t>ORD-101655</t>
  </si>
  <si>
    <t>ORD-100775</t>
  </si>
  <si>
    <t>2024-04-19</t>
  </si>
  <si>
    <t>ORD-100624</t>
  </si>
  <si>
    <t>09/04/2024</t>
  </si>
  <si>
    <t>ORD-100438</t>
  </si>
  <si>
    <t>ORD-100013</t>
  </si>
  <si>
    <t>27/06/2024</t>
  </si>
  <si>
    <t>2024-06-30</t>
  </si>
  <si>
    <t>C1447</t>
  </si>
  <si>
    <t>ORD-102822</t>
  </si>
  <si>
    <t>28-Jul-2023</t>
  </si>
  <si>
    <t>ORD-101022</t>
  </si>
  <si>
    <t>C1054</t>
  </si>
  <si>
    <t>ORD-102366</t>
  </si>
  <si>
    <t>29/09/2023</t>
  </si>
  <si>
    <t>ORD-102270</t>
  </si>
  <si>
    <t>ORD-100265</t>
  </si>
  <si>
    <t>ORD-102251</t>
  </si>
  <si>
    <t>ORD-101541</t>
  </si>
  <si>
    <t>ORD-101813</t>
  </si>
  <si>
    <t>ORD-102601</t>
  </si>
  <si>
    <t>C1737</t>
  </si>
  <si>
    <t>ORD-101363</t>
  </si>
  <si>
    <t>ORD-100161</t>
  </si>
  <si>
    <t>24-Jul-2024</t>
  </si>
  <si>
    <t>ORD-100836</t>
  </si>
  <si>
    <t>16/08/2024</t>
  </si>
  <si>
    <t>C1202</t>
  </si>
  <si>
    <t>ORD-101902</t>
  </si>
  <si>
    <t>30/10/2024</t>
  </si>
  <si>
    <t>ORD-101639</t>
  </si>
  <si>
    <t>C1442</t>
  </si>
  <si>
    <t>ORD-101517</t>
  </si>
  <si>
    <t>ORD-102177</t>
  </si>
  <si>
    <t>ORD-100591</t>
  </si>
  <si>
    <t>23/11/2024</t>
  </si>
  <si>
    <t>ORD-100529</t>
  </si>
  <si>
    <t>ORD-101940</t>
  </si>
  <si>
    <t>06-Jun-2023</t>
  </si>
  <si>
    <t>C1743</t>
  </si>
  <si>
    <t>ORD-102563</t>
  </si>
  <si>
    <t>2024-11-08</t>
  </si>
  <si>
    <t>C1302</t>
  </si>
  <si>
    <t>ORD-102697</t>
  </si>
  <si>
    <t>27-Oct-2023</t>
  </si>
  <si>
    <t>ORD-100978</t>
  </si>
  <si>
    <t>ORD-102408</t>
  </si>
  <si>
    <t>ORD-100151</t>
  </si>
  <si>
    <t>ORD-101867</t>
  </si>
  <si>
    <t>ORD-100815</t>
  </si>
  <si>
    <t>C1939</t>
  </si>
  <si>
    <t>ORD-100849</t>
  </si>
  <si>
    <t>ORD-101516</t>
  </si>
  <si>
    <t>2024-02-11</t>
  </si>
  <si>
    <t>2024-02-16</t>
  </si>
  <si>
    <t>ORD-102558</t>
  </si>
  <si>
    <t>ORD-101816</t>
  </si>
  <si>
    <t>C1923</t>
  </si>
  <si>
    <t>ORD-101948</t>
  </si>
  <si>
    <t>ORD-101739</t>
  </si>
  <si>
    <t>ORD-101826</t>
  </si>
  <si>
    <t>2023-10-26</t>
  </si>
  <si>
    <t>ORD-101014</t>
  </si>
  <si>
    <t>ORD-102023</t>
  </si>
  <si>
    <t>17/04/2024</t>
  </si>
  <si>
    <t>22-Apr-2024</t>
  </si>
  <si>
    <t>ORD-100213</t>
  </si>
  <si>
    <t>C1011</t>
  </si>
  <si>
    <t>ORD-102241</t>
  </si>
  <si>
    <t>C1115</t>
  </si>
  <si>
    <t>ORD-100745</t>
  </si>
  <si>
    <t>ORD-100723</t>
  </si>
  <si>
    <t>21/12/2024</t>
  </si>
  <si>
    <t>ORD-100832</t>
  </si>
  <si>
    <t>C1344</t>
  </si>
  <si>
    <t>ORD-102278</t>
  </si>
  <si>
    <t>C1420</t>
  </si>
  <si>
    <t>ORD-100076</t>
  </si>
  <si>
    <t>ORD-101029</t>
  </si>
  <si>
    <t>09-May-2023</t>
  </si>
  <si>
    <t>ORD-100322</t>
  </si>
  <si>
    <t>ORD-100959</t>
  </si>
  <si>
    <t>C1563</t>
  </si>
  <si>
    <t>ORD-102515</t>
  </si>
  <si>
    <t>02-Nov-2023</t>
  </si>
  <si>
    <t>C1552</t>
  </si>
  <si>
    <t>ORD-102802</t>
  </si>
  <si>
    <t>23/05/2023</t>
  </si>
  <si>
    <t>C1271</t>
  </si>
  <si>
    <t>ORD-101561</t>
  </si>
  <si>
    <t>C2073</t>
  </si>
  <si>
    <t>ORD-102807</t>
  </si>
  <si>
    <t>ORD-102204</t>
  </si>
  <si>
    <t>ORD-102712</t>
  </si>
  <si>
    <t>C1120</t>
  </si>
  <si>
    <t>ORD-101428</t>
  </si>
  <si>
    <t>ORD-101695</t>
  </si>
  <si>
    <t xml:space="preserve"> DEV DAS </t>
  </si>
  <si>
    <t>ORD-102135</t>
  </si>
  <si>
    <t>ORD-101673</t>
  </si>
  <si>
    <t>C1791</t>
  </si>
  <si>
    <t>ORD-102213</t>
  </si>
  <si>
    <t>04-Jan-2025</t>
  </si>
  <si>
    <t>C1739</t>
  </si>
  <si>
    <t>ORD-101737</t>
  </si>
  <si>
    <t>ORD-100123</t>
  </si>
  <si>
    <t>C2144</t>
  </si>
  <si>
    <t>ORD-101566</t>
  </si>
  <si>
    <t>ORD-102264</t>
  </si>
  <si>
    <t>08/01/2024</t>
  </si>
  <si>
    <t>ORD-100788</t>
  </si>
  <si>
    <t>C1963</t>
  </si>
  <si>
    <t>ORD-101052</t>
  </si>
  <si>
    <t>C1745</t>
  </si>
  <si>
    <t>ORD-102820</t>
  </si>
  <si>
    <t>ORD-100335</t>
  </si>
  <si>
    <t>C2022</t>
  </si>
  <si>
    <t>ORD-101798</t>
  </si>
  <si>
    <t>ORD-102105</t>
  </si>
  <si>
    <t>ORD-101427</t>
  </si>
  <si>
    <t>2023-08-16</t>
  </si>
  <si>
    <t>ORD-102765</t>
  </si>
  <si>
    <t>ORD-101417</t>
  </si>
  <si>
    <t>ORD-100827</t>
  </si>
  <si>
    <t>C1784</t>
  </si>
  <si>
    <t>ORD-100635</t>
  </si>
  <si>
    <t>30/11/2024</t>
  </si>
  <si>
    <t>ORD-100702</t>
  </si>
  <si>
    <t>ORD-100179</t>
  </si>
  <si>
    <t>ORD-101381</t>
  </si>
  <si>
    <t>28/07/2024</t>
  </si>
  <si>
    <t>ORD-101562</t>
  </si>
  <si>
    <t>ORD-102114</t>
  </si>
  <si>
    <t>ORD-100828</t>
  </si>
  <si>
    <t>ORD-100793</t>
  </si>
  <si>
    <t>24/04/2024</t>
  </si>
  <si>
    <t>C1439</t>
  </si>
  <si>
    <t>ORD-100107</t>
  </si>
  <si>
    <t>ORD-102308</t>
  </si>
  <si>
    <t>C1008</t>
  </si>
  <si>
    <t>ORD-100939</t>
  </si>
  <si>
    <t>ORD-101102</t>
  </si>
  <si>
    <t>C2038</t>
  </si>
  <si>
    <t>ORD-100699</t>
  </si>
  <si>
    <t>C1237</t>
  </si>
  <si>
    <t>ORD-100099</t>
  </si>
  <si>
    <t>ORD-101653</t>
  </si>
  <si>
    <t>18-May-2023</t>
  </si>
  <si>
    <t>ORD-101601</t>
  </si>
  <si>
    <t>04-Sep-2024</t>
  </si>
  <si>
    <t>C1294</t>
  </si>
  <si>
    <t>ORD-101688</t>
  </si>
  <si>
    <t>03/01/2024</t>
  </si>
  <si>
    <t>ORD-102709</t>
  </si>
  <si>
    <t>08-Apr-2024</t>
  </si>
  <si>
    <t>ORD-102063</t>
  </si>
  <si>
    <t>ORD-102159</t>
  </si>
  <si>
    <t>04/09/2024</t>
  </si>
  <si>
    <t>ORD-100189</t>
  </si>
  <si>
    <t>12/11/2023</t>
  </si>
  <si>
    <t>C1754</t>
  </si>
  <si>
    <t>ORD-102730</t>
  </si>
  <si>
    <t>18-Oct-2023</t>
  </si>
  <si>
    <t>ORD-100574</t>
  </si>
  <si>
    <t>01/05/2023</t>
  </si>
  <si>
    <t>C2027</t>
  </si>
  <si>
    <t>ORD-100301</t>
  </si>
  <si>
    <t>ORD-101745</t>
  </si>
  <si>
    <t>C1541</t>
  </si>
  <si>
    <t>ORD-102141</t>
  </si>
  <si>
    <t>08-Mar-2024</t>
  </si>
  <si>
    <t>ORD-101011</t>
  </si>
  <si>
    <t>C1921</t>
  </si>
  <si>
    <t>ORD-102611</t>
  </si>
  <si>
    <t>ORD-101404</t>
  </si>
  <si>
    <t>ORD-101358</t>
  </si>
  <si>
    <t>ORD-102354</t>
  </si>
  <si>
    <t>ORD-101263</t>
  </si>
  <si>
    <t>ORD-100655</t>
  </si>
  <si>
    <t>ORD-102300</t>
  </si>
  <si>
    <t>28/05/2023</t>
  </si>
  <si>
    <t>ORD-100810</t>
  </si>
  <si>
    <t>C1641</t>
  </si>
  <si>
    <t>ORD-101192</t>
  </si>
  <si>
    <t>C1007</t>
  </si>
  <si>
    <t>ORD-101208</t>
  </si>
  <si>
    <t>12/06/2023</t>
  </si>
  <si>
    <t>16-Jun-2023</t>
  </si>
  <si>
    <t>ORD-102790</t>
  </si>
  <si>
    <t>ORD-101519</t>
  </si>
  <si>
    <t>16/03/2024</t>
  </si>
  <si>
    <t>C1249</t>
  </si>
  <si>
    <t>ORD-100777</t>
  </si>
  <si>
    <t>ORD-101082</t>
  </si>
  <si>
    <t>ORD-100616</t>
  </si>
  <si>
    <t>C1195</t>
  </si>
  <si>
    <t>ORD-101502</t>
  </si>
  <si>
    <t>ORD-100735</t>
  </si>
  <si>
    <t>ORD-101291</t>
  </si>
  <si>
    <t>25/10/2023</t>
  </si>
  <si>
    <t>C1191</t>
  </si>
  <si>
    <t>ORD-100737</t>
  </si>
  <si>
    <t>10-Mar-2024</t>
  </si>
  <si>
    <t>ORD-101885</t>
  </si>
  <si>
    <t>ORD-102469</t>
  </si>
  <si>
    <t>2024-01-20</t>
  </si>
  <si>
    <t>ORD-101172</t>
  </si>
  <si>
    <t>19/04/2024</t>
  </si>
  <si>
    <t>C1880</t>
  </si>
  <si>
    <t>ORD-102736</t>
  </si>
  <si>
    <t>ORD-101412</t>
  </si>
  <si>
    <t>30/07/2024</t>
  </si>
  <si>
    <t>ORD-100642</t>
  </si>
  <si>
    <t>2025-01-01</t>
  </si>
  <si>
    <t>ORD-102866</t>
  </si>
  <si>
    <t>C1429</t>
  </si>
  <si>
    <t>ORD-102216</t>
  </si>
  <si>
    <t>19/03/2023</t>
  </si>
  <si>
    <t>ORD-101954</t>
  </si>
  <si>
    <t>ORD-102263</t>
  </si>
  <si>
    <t>ORD-101020</t>
  </si>
  <si>
    <t>01/09/2023</t>
  </si>
  <si>
    <t>ORD-102684</t>
  </si>
  <si>
    <t>ORD-101975</t>
  </si>
  <si>
    <t>ORD-101719</t>
  </si>
  <si>
    <t>C1827</t>
  </si>
  <si>
    <t>ORD-101121</t>
  </si>
  <si>
    <t>2024-11-07</t>
  </si>
  <si>
    <t>ORD-101259</t>
  </si>
  <si>
    <t>23/06/2023</t>
  </si>
  <si>
    <t>ORD-102620</t>
  </si>
  <si>
    <t>ORD-101689</t>
  </si>
  <si>
    <t>C1554</t>
  </si>
  <si>
    <t>ORD-102074</t>
  </si>
  <si>
    <t>ORD-102363</t>
  </si>
  <si>
    <t>06/02/2023</t>
  </si>
  <si>
    <t>C1341</t>
  </si>
  <si>
    <t xml:space="preserve"> ZOYA KHAN </t>
  </si>
  <si>
    <t>ORD-102244</t>
  </si>
  <si>
    <t>2023-06-21</t>
  </si>
  <si>
    <t>ORD-100526</t>
  </si>
  <si>
    <t>2023-01-12</t>
  </si>
  <si>
    <t>C1436</t>
  </si>
  <si>
    <t>ORD-102247</t>
  </si>
  <si>
    <t>ORD-102357</t>
  </si>
  <si>
    <t>2024-08-27</t>
  </si>
  <si>
    <t>C1602</t>
  </si>
  <si>
    <t>ORD-100446</t>
  </si>
  <si>
    <t>C1467</t>
  </si>
  <si>
    <t>ORD-101486</t>
  </si>
  <si>
    <t>ORD-102152</t>
  </si>
  <si>
    <t>2023-09-26</t>
  </si>
  <si>
    <t>C1232</t>
  </si>
  <si>
    <t>ORD-101941</t>
  </si>
  <si>
    <t>ORD-102667</t>
  </si>
  <si>
    <t>ORD-100756</t>
  </si>
  <si>
    <t>ORD-101728</t>
  </si>
  <si>
    <t>04-Sep-2023</t>
  </si>
  <si>
    <t>C1989</t>
  </si>
  <si>
    <t>ORD-101558</t>
  </si>
  <si>
    <t>C1858</t>
  </si>
  <si>
    <t>ORD-100802</t>
  </si>
  <si>
    <t>ORD-101602</t>
  </si>
  <si>
    <t>ORD-100671</t>
  </si>
  <si>
    <t>ORD-102165</t>
  </si>
  <si>
    <t>ORD-100130</t>
  </si>
  <si>
    <t>ORD-101974</t>
  </si>
  <si>
    <t>25/04/2024</t>
  </si>
  <si>
    <t>C2055</t>
  </si>
  <si>
    <t>ORD-101410</t>
  </si>
  <si>
    <t>C1758</t>
  </si>
  <si>
    <t>ORD-101326</t>
  </si>
  <si>
    <t>09/10/2024</t>
  </si>
  <si>
    <t>ORD-100581</t>
  </si>
  <si>
    <t>C1776</t>
  </si>
  <si>
    <t>ORD-101282</t>
  </si>
  <si>
    <t>25/11/2023</t>
  </si>
  <si>
    <t>C2183</t>
  </si>
  <si>
    <t>ORD-101222</t>
  </si>
  <si>
    <t>27/09/2023</t>
  </si>
  <si>
    <t>C1832</t>
  </si>
  <si>
    <t>ORD-100240</t>
  </si>
  <si>
    <t>31/01/2024</t>
  </si>
  <si>
    <t>C1894</t>
  </si>
  <si>
    <t xml:space="preserve"> AARAV NAIR </t>
  </si>
  <si>
    <t>ORD-100834</t>
  </si>
  <si>
    <t>27-Nov-2023</t>
  </si>
  <si>
    <t>ORD-100842</t>
  </si>
  <si>
    <t>ORD-100551</t>
  </si>
  <si>
    <t>C1017</t>
  </si>
  <si>
    <t>ORD-100148</t>
  </si>
  <si>
    <t>ORD-102742</t>
  </si>
  <si>
    <t>C1456</t>
  </si>
  <si>
    <t>ORD-102777</t>
  </si>
  <si>
    <t>ORD-102414</t>
  </si>
  <si>
    <t>ORD-101042</t>
  </si>
  <si>
    <t>ORD-102606</t>
  </si>
  <si>
    <t>ORD-101801</t>
  </si>
  <si>
    <t>ORD-100040</t>
  </si>
  <si>
    <t>ORD-100361</t>
  </si>
  <si>
    <t>ORD-102188</t>
  </si>
  <si>
    <t>02/07/2023</t>
  </si>
  <si>
    <t>ORD-102568</t>
  </si>
  <si>
    <t>ORD-100901</t>
  </si>
  <si>
    <t>29-Jul-2023</t>
  </si>
  <si>
    <t>ORD-100861</t>
  </si>
  <si>
    <t>C1188</t>
  </si>
  <si>
    <t>ORD-101765</t>
  </si>
  <si>
    <t>ORD-100021</t>
  </si>
  <si>
    <t>ORD-102186</t>
  </si>
  <si>
    <t>05/03/2024</t>
  </si>
  <si>
    <t>ORD-102020</t>
  </si>
  <si>
    <t>ORD-100023</t>
  </si>
  <si>
    <t>ORD-102069</t>
  </si>
  <si>
    <t>ORD-102529</t>
  </si>
  <si>
    <t>C1757</t>
  </si>
  <si>
    <t>ORD-102683</t>
  </si>
  <si>
    <t>C1030</t>
  </si>
  <si>
    <t>ORD-101303</t>
  </si>
  <si>
    <t>C1559</t>
  </si>
  <si>
    <t>ORD-100337</t>
  </si>
  <si>
    <t>07-Apr-2023</t>
  </si>
  <si>
    <t>C1724</t>
  </si>
  <si>
    <t>ORD-100759</t>
  </si>
  <si>
    <t>C1774</t>
  </si>
  <si>
    <t>ORD-100964</t>
  </si>
  <si>
    <t>ORD-101166</t>
  </si>
  <si>
    <t>C1831</t>
  </si>
  <si>
    <t>ORD-101058</t>
  </si>
  <si>
    <t>C1289</t>
  </si>
  <si>
    <t>ORD-102322</t>
  </si>
  <si>
    <t>ORD-100714</t>
  </si>
  <si>
    <t>ORD-101771</t>
  </si>
  <si>
    <t>ORD-100084</t>
  </si>
  <si>
    <t>C1918</t>
  </si>
  <si>
    <t>ORD-102476</t>
  </si>
  <si>
    <t>15/02/2023</t>
  </si>
  <si>
    <t>ORD-101886</t>
  </si>
  <si>
    <t>ORD-101198</t>
  </si>
  <si>
    <t>ORD-101618</t>
  </si>
  <si>
    <t>C2143</t>
  </si>
  <si>
    <t>ORD-100168</t>
  </si>
  <si>
    <t>ORD-100386</t>
  </si>
  <si>
    <t>ORD-101931</t>
  </si>
  <si>
    <t>ORD-101503</t>
  </si>
  <si>
    <t>14/09/2024</t>
  </si>
  <si>
    <t>C1327</t>
  </si>
  <si>
    <t>ORD-102013</t>
  </si>
  <si>
    <t>C1462</t>
  </si>
  <si>
    <t>ORD-100715</t>
  </si>
  <si>
    <t>C1794</t>
  </si>
  <si>
    <t>ORD-100736</t>
  </si>
  <si>
    <t>ORD-101828</t>
  </si>
  <si>
    <t>20/06/2023</t>
  </si>
  <si>
    <t xml:space="preserve"> KABIR SINGH </t>
  </si>
  <si>
    <t>ORD-101844</t>
  </si>
  <si>
    <t>ORD-101481</t>
  </si>
  <si>
    <t>01/11/2024</t>
  </si>
  <si>
    <t>ORD-101396</t>
  </si>
  <si>
    <t>ORD-102170</t>
  </si>
  <si>
    <t>29/07/2023</t>
  </si>
  <si>
    <t>ORD-101187</t>
  </si>
  <si>
    <t>10/09/2023</t>
  </si>
  <si>
    <t xml:space="preserve"> DEV IYER </t>
  </si>
  <si>
    <t>ORD-100910</t>
  </si>
  <si>
    <t>10/12/2024</t>
  </si>
  <si>
    <t>C1172</t>
  </si>
  <si>
    <t>ORD-101197</t>
  </si>
  <si>
    <t>ORD-100267</t>
  </si>
  <si>
    <t>26/04/2024</t>
  </si>
  <si>
    <t>C1212</t>
  </si>
  <si>
    <t>ORD-100311</t>
  </si>
  <si>
    <t>30/06/2024</t>
  </si>
  <si>
    <t>ORD-100489</t>
  </si>
  <si>
    <t>ORD-101840</t>
  </si>
  <si>
    <t>C1664</t>
  </si>
  <si>
    <t>ORD-101245</t>
  </si>
  <si>
    <t>ORD-102486</t>
  </si>
  <si>
    <t>13-Aug-2024</t>
  </si>
  <si>
    <t>C1182</t>
  </si>
  <si>
    <t>ORD-101450</t>
  </si>
  <si>
    <t>ORD-102878</t>
  </si>
  <si>
    <t>ORD-101224</t>
  </si>
  <si>
    <t>ORD-102503</t>
  </si>
  <si>
    <t>ORD-101397</t>
  </si>
  <si>
    <t>C1713</t>
  </si>
  <si>
    <t>ORD-100902</t>
  </si>
  <si>
    <t>ORD-101754</t>
  </si>
  <si>
    <t>ORD-100864</t>
  </si>
  <si>
    <t>ORD-101284</t>
  </si>
  <si>
    <t>ORD-101353</t>
  </si>
  <si>
    <t>2023-06-26</t>
  </si>
  <si>
    <t>2023-07-03</t>
  </si>
  <si>
    <t>ORD-100456</t>
  </si>
  <si>
    <t>24-Jul-2023</t>
  </si>
  <si>
    <t>ORD-100203</t>
  </si>
  <si>
    <t>C1682</t>
  </si>
  <si>
    <t xml:space="preserve"> AARAV DAS </t>
  </si>
  <si>
    <t>ORD-102580</t>
  </si>
  <si>
    <t>31-Mar-2024</t>
  </si>
  <si>
    <t>ORD-101171</t>
  </si>
  <si>
    <t>C2182</t>
  </si>
  <si>
    <t>ORD-101047</t>
  </si>
  <si>
    <t>C1076</t>
  </si>
  <si>
    <t>ORD-101231</t>
  </si>
  <si>
    <t>C1676</t>
  </si>
  <si>
    <t>ORD-101781</t>
  </si>
  <si>
    <t>ORD-102537</t>
  </si>
  <si>
    <t>ORD-100895</t>
  </si>
  <si>
    <t>ORD-101298</t>
  </si>
  <si>
    <t>ORD-102521</t>
  </si>
  <si>
    <t>07/11/2024</t>
  </si>
  <si>
    <t>C1753</t>
  </si>
  <si>
    <t>ORD-102502</t>
  </si>
  <si>
    <t>26-Apr-2024</t>
  </si>
  <si>
    <t>C1881</t>
  </si>
  <si>
    <t>ORD-102330</t>
  </si>
  <si>
    <t>22/12/2024</t>
  </si>
  <si>
    <t>ORD-102678</t>
  </si>
  <si>
    <t>ORD-102179</t>
  </si>
  <si>
    <t>15-Nov-2024</t>
  </si>
  <si>
    <t>ORD-100402</t>
  </si>
  <si>
    <t>ORD-100344</t>
  </si>
  <si>
    <t>C1185</t>
  </si>
  <si>
    <t>ORD-100822</t>
  </si>
  <si>
    <t>30/11/2023</t>
  </si>
  <si>
    <t>ORD-100977</t>
  </si>
  <si>
    <t>ORD-100987</t>
  </si>
  <si>
    <t>ORD-102403</t>
  </si>
  <si>
    <t>ORD-101174</t>
  </si>
  <si>
    <t>ORD-100077</t>
  </si>
  <si>
    <t>ORD-102843</t>
  </si>
  <si>
    <t>C1950</t>
  </si>
  <si>
    <t>ORD-100238</t>
  </si>
  <si>
    <t>ORD-102371</t>
  </si>
  <si>
    <t>ORD-101223</t>
  </si>
  <si>
    <t>22-Mar-2023</t>
  </si>
  <si>
    <t>ORD-102207</t>
  </si>
  <si>
    <t>15/05/2024</t>
  </si>
  <si>
    <t>ORD-102041</t>
  </si>
  <si>
    <t>ORD-102813</t>
  </si>
  <si>
    <t>ORD-102855</t>
  </si>
  <si>
    <t>ORD-100570</t>
  </si>
  <si>
    <t>14/02/2023</t>
  </si>
  <si>
    <t>ORD-102825</t>
  </si>
  <si>
    <t>ORD-101856</t>
  </si>
  <si>
    <t>ORD-102238</t>
  </si>
  <si>
    <t>28-Oct-2024</t>
  </si>
  <si>
    <t xml:space="preserve"> RAHUL DAS </t>
  </si>
  <si>
    <t>ORD-102281</t>
  </si>
  <si>
    <t>C1986</t>
  </si>
  <si>
    <t>ORD-100732</t>
  </si>
  <si>
    <t>02/10/2024</t>
  </si>
  <si>
    <t>2024-10-06</t>
  </si>
  <si>
    <t>ORD-100365</t>
  </si>
  <si>
    <t>C2068</t>
  </si>
  <si>
    <t>ORD-100414</t>
  </si>
  <si>
    <t xml:space="preserve"> ISHAAN DAS </t>
  </si>
  <si>
    <t>ORD-101051</t>
  </si>
  <si>
    <t>ORD-101056</t>
  </si>
  <si>
    <t>ORD-102356</t>
  </si>
  <si>
    <t>ORD-100923</t>
  </si>
  <si>
    <t>ORD-102024</t>
  </si>
  <si>
    <t>C1506</t>
  </si>
  <si>
    <t>ORD-100127</t>
  </si>
  <si>
    <t>ORD-100327</t>
  </si>
  <si>
    <t>ORD-101787</t>
  </si>
  <si>
    <t>11/04/2023</t>
  </si>
  <si>
    <t>ORD-100877</t>
  </si>
  <si>
    <t>ORD-100079</t>
  </si>
  <si>
    <t>C1165</t>
  </si>
  <si>
    <t xml:space="preserve"> DIYA SINGH </t>
  </si>
  <si>
    <t>ORD-100779</t>
  </si>
  <si>
    <t>ORD-102416</t>
  </si>
  <si>
    <t>ORD-101613</t>
  </si>
  <si>
    <t>ORD-101543</t>
  </si>
  <si>
    <t>ORD-101017</t>
  </si>
  <si>
    <t>ORD-100037</t>
  </si>
  <si>
    <t>C1108</t>
  </si>
  <si>
    <t>ORD-102663</t>
  </si>
  <si>
    <t>C1647</t>
  </si>
  <si>
    <t>ORD-100766</t>
  </si>
  <si>
    <t>ORD-100798</t>
  </si>
  <si>
    <t>C1944</t>
  </si>
  <si>
    <t>ORD-102708</t>
  </si>
  <si>
    <t>ORD-101893</t>
  </si>
  <si>
    <t>2023-07-09</t>
  </si>
  <si>
    <t>ORD-101522</t>
  </si>
  <si>
    <t>ORD-100943</t>
  </si>
  <si>
    <t>ORD-100561</t>
  </si>
  <si>
    <t>18/09/2024</t>
  </si>
  <si>
    <t>ORD-102508</t>
  </si>
  <si>
    <t>C1394</t>
  </si>
  <si>
    <t>ORD-102640</t>
  </si>
  <si>
    <t>C1967</t>
  </si>
  <si>
    <t>ORD-100565</t>
  </si>
  <si>
    <t>ORD-101131</t>
  </si>
  <si>
    <t>ORD-100631</t>
  </si>
  <si>
    <t>C1870</t>
  </si>
  <si>
    <t>ORD-101693</t>
  </si>
  <si>
    <t>C1460</t>
  </si>
  <si>
    <t>ORD-101334</t>
  </si>
  <si>
    <t>C1535</t>
  </si>
  <si>
    <t>ORD-102607</t>
  </si>
  <si>
    <t>ORD-101717</t>
  </si>
  <si>
    <t>C2155</t>
  </si>
  <si>
    <t>ORD-102879</t>
  </si>
  <si>
    <t>ORD-100843</t>
  </si>
  <si>
    <t>ORD-100670</t>
  </si>
  <si>
    <t>ORD-100957</t>
  </si>
  <si>
    <t>ORD-101432</t>
  </si>
  <si>
    <t>21/04/2023</t>
  </si>
  <si>
    <t>ORD-101483</t>
  </si>
  <si>
    <t>ORD-101452</t>
  </si>
  <si>
    <t>2024-01-22</t>
  </si>
  <si>
    <t>ORD-101957</t>
  </si>
  <si>
    <t>ORD-100453</t>
  </si>
  <si>
    <t>ORD-101958</t>
  </si>
  <si>
    <t>ORD-101005</t>
  </si>
  <si>
    <t>C1448</t>
  </si>
  <si>
    <t>ORD-100138</t>
  </si>
  <si>
    <t>ORD-100061</t>
  </si>
  <si>
    <t>C1668</t>
  </si>
  <si>
    <t>ORD-100384</t>
  </si>
  <si>
    <t>ORD-100008</t>
  </si>
  <si>
    <t>ORD-100988</t>
  </si>
  <si>
    <t>ORD-100009</t>
  </si>
  <si>
    <t>C2032</t>
  </si>
  <si>
    <t>ORD-101750</t>
  </si>
  <si>
    <t>C2089</t>
  </si>
  <si>
    <t>ORD-100371</t>
  </si>
  <si>
    <t>C1150</t>
  </si>
  <si>
    <t xml:space="preserve"> ZOYA SINGH </t>
  </si>
  <si>
    <t>ORD-102542</t>
  </si>
  <si>
    <t>ORD-102686</t>
  </si>
  <si>
    <t>23/11/2023</t>
  </si>
  <si>
    <t>30-Nov-2023</t>
  </si>
  <si>
    <t>C2028</t>
  </si>
  <si>
    <t>ORD-100692</t>
  </si>
  <si>
    <t>ORD-100198</t>
  </si>
  <si>
    <t>06/07/2024</t>
  </si>
  <si>
    <t>ORD-100081</t>
  </si>
  <si>
    <t>ORD-102276</t>
  </si>
  <si>
    <t>ORD-100398</t>
  </si>
  <si>
    <t>ORD-101936</t>
  </si>
  <si>
    <t>2024-04-12</t>
  </si>
  <si>
    <t>ORD-101830</t>
  </si>
  <si>
    <t>ORD-101591</t>
  </si>
  <si>
    <t>ORD-100403</t>
  </si>
  <si>
    <t>12-Nov-2024</t>
  </si>
  <si>
    <t>C1726</t>
  </si>
  <si>
    <t>ORD-102664</t>
  </si>
  <si>
    <t>ORD-102036</t>
  </si>
  <si>
    <t>12-Apr-2023</t>
  </si>
  <si>
    <t>C1384</t>
  </si>
  <si>
    <t>ORD-102747</t>
  </si>
  <si>
    <t>ORD-101660</t>
  </si>
  <si>
    <t>04-Jul-2023</t>
  </si>
  <si>
    <t>C2048</t>
  </si>
  <si>
    <t>ORD-100003</t>
  </si>
  <si>
    <t>ORD-101030</t>
  </si>
  <si>
    <t>01/11/2023</t>
  </si>
  <si>
    <t>05-Nov-2023</t>
  </si>
  <si>
    <t>ORD-101286</t>
  </si>
  <si>
    <t>ORD-100383</t>
  </si>
  <si>
    <t>ORD-100308</t>
  </si>
  <si>
    <t>28-Apr-2023</t>
  </si>
  <si>
    <t>ORD-101279</t>
  </si>
  <si>
    <t>ORD-100654</t>
  </si>
  <si>
    <t>ORD-102569</t>
  </si>
  <si>
    <t>C1201</t>
  </si>
  <si>
    <t>ORD-100941</t>
  </si>
  <si>
    <t>ORD-100060</t>
  </si>
  <si>
    <t>11/12/2023</t>
  </si>
  <si>
    <t>16-Dec-2023</t>
  </si>
  <si>
    <t>ORD-101814</t>
  </si>
  <si>
    <t>ORD-101436</t>
  </si>
  <si>
    <t>ORD-102302</t>
  </si>
  <si>
    <t xml:space="preserve"> DIYA DAS </t>
  </si>
  <si>
    <t>ORD-101804</t>
  </si>
  <si>
    <t>ORD-100648</t>
  </si>
  <si>
    <t>16-Jun-2024</t>
  </si>
  <si>
    <t>ORD-101620</t>
  </si>
  <si>
    <t>ORD-102506</t>
  </si>
  <si>
    <t>23-Dec-2024</t>
  </si>
  <si>
    <t>ORD-100550</t>
  </si>
  <si>
    <t>ORD-100577</t>
  </si>
  <si>
    <t>19/06/2023</t>
  </si>
  <si>
    <t>C1691</t>
  </si>
  <si>
    <t>ORD-101251</t>
  </si>
  <si>
    <t>ORD-100302</t>
  </si>
  <si>
    <t>28-Jan-2024</t>
  </si>
  <si>
    <t>ORD-102071</t>
  </si>
  <si>
    <t>ORD-101390</t>
  </si>
  <si>
    <t>ORD-101158</t>
  </si>
  <si>
    <t>ORD-100323</t>
  </si>
  <si>
    <t>ORD-101842</t>
  </si>
  <si>
    <t>ORD-100514</t>
  </si>
  <si>
    <t>C1638</t>
  </si>
  <si>
    <t>ORD-102338</t>
  </si>
  <si>
    <t>ORD-100918</t>
  </si>
  <si>
    <t>ORD-100996</t>
  </si>
  <si>
    <t>ORD-102268</t>
  </si>
  <si>
    <t>ORD-101823</t>
  </si>
  <si>
    <t>ORD-101676</t>
  </si>
  <si>
    <t>25/01/2024</t>
  </si>
  <si>
    <t>ORD-101321</t>
  </si>
  <si>
    <t>ORD-101294</t>
  </si>
  <si>
    <t>ORD-102844</t>
  </si>
  <si>
    <t>ORD-102524</t>
  </si>
  <si>
    <t>ORD-101484</t>
  </si>
  <si>
    <t>ORD-101723</t>
  </si>
  <si>
    <t>ORD-102643</t>
  </si>
  <si>
    <t>ORD-101539</t>
  </si>
  <si>
    <t>ORD-101069</t>
  </si>
  <si>
    <t>04/03/2024</t>
  </si>
  <si>
    <t>ORD-100926</t>
  </si>
  <si>
    <t>ORD-101344</t>
  </si>
  <si>
    <t>ORD-101890</t>
  </si>
  <si>
    <t>01/12/2024</t>
  </si>
  <si>
    <t>C1846</t>
  </si>
  <si>
    <t>ORD-101599</t>
  </si>
  <si>
    <t>C1572</t>
  </si>
  <si>
    <t>ORD-100790</t>
  </si>
  <si>
    <t>ORD-100119</t>
  </si>
  <si>
    <t>ORD-102560</t>
  </si>
  <si>
    <t>20/01/2024</t>
  </si>
  <si>
    <t>ORD-100057</t>
  </si>
  <si>
    <t>2024-07-30</t>
  </si>
  <si>
    <t>ORD-101997</t>
  </si>
  <si>
    <t>ORD-101584</t>
  </si>
  <si>
    <t>08/03/2023</t>
  </si>
  <si>
    <t>ORD-100159</t>
  </si>
  <si>
    <t>ORD-100904</t>
  </si>
  <si>
    <t>ORD-101913</t>
  </si>
  <si>
    <t>C1497</t>
  </si>
  <si>
    <t>ORD-102543</t>
  </si>
  <si>
    <t>ORD-101682</t>
  </si>
  <si>
    <t>22/07/2024</t>
  </si>
  <si>
    <t>ORD-101105</t>
  </si>
  <si>
    <t>2024-10-25</t>
  </si>
  <si>
    <t>ORD-102788</t>
  </si>
  <si>
    <t>05/12/2024</t>
  </si>
  <si>
    <t>11-Dec-2024</t>
  </si>
  <si>
    <t>ORD-101799</t>
  </si>
  <si>
    <t>ORD-100817</t>
  </si>
  <si>
    <t>ORD-100733</t>
  </si>
  <si>
    <t>10/04/2024</t>
  </si>
  <si>
    <t>11-Apr-2024</t>
  </si>
  <si>
    <t>ORD-102314</t>
  </si>
  <si>
    <t>ORD-100341</t>
  </si>
  <si>
    <t>ORD-102389</t>
  </si>
  <si>
    <t>ORD-102804</t>
  </si>
  <si>
    <t>ORD-101585</t>
  </si>
  <si>
    <t>2024-10-04</t>
  </si>
  <si>
    <t>C1359</t>
  </si>
  <si>
    <t>ORD-102400</t>
  </si>
  <si>
    <t>ORD-101803</t>
  </si>
  <si>
    <t>09-Jul-2023</t>
  </si>
  <si>
    <t>C1143</t>
  </si>
  <si>
    <t>ORD-101822</t>
  </si>
  <si>
    <t>C1281</t>
  </si>
  <si>
    <t>ORD-101819</t>
  </si>
  <si>
    <t>ORD-101579</t>
  </si>
  <si>
    <t>ORD-100773</t>
  </si>
  <si>
    <t>30/04/2024</t>
  </si>
  <si>
    <t>ORD-100545</t>
  </si>
  <si>
    <t>16/12/2024</t>
  </si>
  <si>
    <t>ORD-101707</t>
  </si>
  <si>
    <t>ORD-102625</t>
  </si>
  <si>
    <t>ORD-102630</t>
  </si>
  <si>
    <t>C1455</t>
  </si>
  <si>
    <t>ORD-100095</t>
  </si>
  <si>
    <t>ORD-102484</t>
  </si>
  <si>
    <t>ORD-100785</t>
  </si>
  <si>
    <t>ORD-100454</t>
  </si>
  <si>
    <t>ORD-102078</t>
  </si>
  <si>
    <t>ORD-102245</t>
  </si>
  <si>
    <t>ORD-100579</t>
  </si>
  <si>
    <t>ORD-100313</t>
  </si>
  <si>
    <t>ORD-102540</t>
  </si>
  <si>
    <t>C2012</t>
  </si>
  <si>
    <t>ORD-101283</t>
  </si>
  <si>
    <t>ORD-100741</t>
  </si>
  <si>
    <t>2023-01-09</t>
  </si>
  <si>
    <t>10-Jan-2023</t>
  </si>
  <si>
    <t xml:space="preserve"> DEV SHARMA </t>
  </si>
  <si>
    <t>ORD-102534</t>
  </si>
  <si>
    <t>ORD-100339</t>
  </si>
  <si>
    <t>ORD-101414</t>
  </si>
  <si>
    <t>07-Feb-2023</t>
  </si>
  <si>
    <t>ORD-100218</t>
  </si>
  <si>
    <t>C1020</t>
  </si>
  <si>
    <t>ORD-100366</t>
  </si>
  <si>
    <t>ORD-100195</t>
  </si>
  <si>
    <t>ORD-101812</t>
  </si>
  <si>
    <t>24/06/2024</t>
  </si>
  <si>
    <t>ORD-102292</t>
  </si>
  <si>
    <t>ORD-100948</t>
  </si>
  <si>
    <t>ORD-100457</t>
  </si>
  <si>
    <t>ORD-102149</t>
  </si>
  <si>
    <t>C2104</t>
  </si>
  <si>
    <t>ORD-100092</t>
  </si>
  <si>
    <t>C1018</t>
  </si>
  <si>
    <t>ORD-102500</t>
  </si>
  <si>
    <t>ORD-102198</t>
  </si>
  <si>
    <t xml:space="preserve"> SANA DAS </t>
  </si>
  <si>
    <t>ORD-101911</t>
  </si>
  <si>
    <t>ORD-101471</t>
  </si>
  <si>
    <t>ORD-100931</t>
  </si>
  <si>
    <t>ORD-101315</t>
  </si>
  <si>
    <t>ORD-101656</t>
  </si>
  <si>
    <t>02/11/2024</t>
  </si>
  <si>
    <t>ORD-100284</t>
  </si>
  <si>
    <t>C2174</t>
  </si>
  <si>
    <t>ORD-101250</t>
  </si>
  <si>
    <t>C1149</t>
  </si>
  <si>
    <t>ORD-100196</t>
  </si>
  <si>
    <t>03/04/2024</t>
  </si>
  <si>
    <t>ORD-100970</t>
  </si>
  <si>
    <t>ORD-101887</t>
  </si>
  <si>
    <t>ORD-100462</t>
  </si>
  <si>
    <t>ORD-100400</t>
  </si>
  <si>
    <t>ORD-101305</t>
  </si>
  <si>
    <t>ORD-100396</t>
  </si>
  <si>
    <t>C1482</t>
  </si>
  <si>
    <t>ORD-101007</t>
  </si>
  <si>
    <t>2024-12-31</t>
  </si>
  <si>
    <t>ORD-100917</t>
  </si>
  <si>
    <t>ORD-101637</t>
  </si>
  <si>
    <t>ORD-100496</t>
  </si>
  <si>
    <t>29/08/2024</t>
  </si>
  <si>
    <t>C1311</t>
  </si>
  <si>
    <t>ORD-100106</t>
  </si>
  <si>
    <t>ORD-102504</t>
  </si>
  <si>
    <t>09-Jun-2023</t>
  </si>
  <si>
    <t>ORD-101300</t>
  </si>
  <si>
    <t>20/06/2024</t>
  </si>
  <si>
    <t>25-Jun-2024</t>
  </si>
  <si>
    <t>ORD-101035</t>
  </si>
  <si>
    <t>14-Feb-2024</t>
  </si>
  <si>
    <t>ORD-102016</t>
  </si>
  <si>
    <t>2024-03-07</t>
  </si>
  <si>
    <t>ORD-100870</t>
  </si>
  <si>
    <t>ORD-101384</t>
  </si>
  <si>
    <t>ORD-100468</t>
  </si>
  <si>
    <t>C1045</t>
  </si>
  <si>
    <t>ORD-100891</t>
  </si>
  <si>
    <t>ORD-101207</t>
  </si>
  <si>
    <t>04-Mar-2023</t>
  </si>
  <si>
    <t>C1660</t>
  </si>
  <si>
    <t>ORD-100826</t>
  </si>
  <si>
    <t>2024-05-28</t>
  </si>
  <si>
    <t>ORD-100058</t>
  </si>
  <si>
    <t>C1765</t>
  </si>
  <si>
    <t>ORD-101091</t>
  </si>
  <si>
    <t>30-Jan-2024</t>
  </si>
  <si>
    <t>ORD-100101</t>
  </si>
  <si>
    <t>12/02/2023</t>
  </si>
  <si>
    <t>ORD-102464</t>
  </si>
  <si>
    <t>03/12/2024</t>
  </si>
  <si>
    <t>ORD-102567</t>
  </si>
  <si>
    <t>03/05/2024</t>
  </si>
  <si>
    <t>ORD-100376</t>
  </si>
  <si>
    <t>C1655</t>
  </si>
  <si>
    <t>ORD-102677</t>
  </si>
  <si>
    <t>ORD-101701</t>
  </si>
  <si>
    <t>ORD-102689</t>
  </si>
  <si>
    <t>ORD-100153</t>
  </si>
  <si>
    <t>ORD-100358</t>
  </si>
  <si>
    <t>ORD-102203</t>
  </si>
  <si>
    <t>ORD-100782</t>
  </si>
  <si>
    <t>ORD-102845</t>
  </si>
  <si>
    <t>ORD-101509</t>
  </si>
  <si>
    <t>ORD-100562</t>
  </si>
  <si>
    <t>ORD-100583</t>
  </si>
  <si>
    <t>ORD-102192</t>
  </si>
  <si>
    <t>ORD-100972</t>
  </si>
  <si>
    <t>17-Feb-2023</t>
  </si>
  <si>
    <t>C1727</t>
  </si>
  <si>
    <t>ORD-101181</t>
  </si>
  <si>
    <t>ORD-100800</t>
  </si>
  <si>
    <t>21/08/2024</t>
  </si>
  <si>
    <t>C2017</t>
  </si>
  <si>
    <t>ORD-101189</t>
  </si>
  <si>
    <t>ORD-102720</t>
  </si>
  <si>
    <t>ORD-100674</t>
  </si>
  <si>
    <t>08/09/2024</t>
  </si>
  <si>
    <t>ORD-102248</t>
  </si>
  <si>
    <t>C1250</t>
  </si>
  <si>
    <t>ORD-102525</t>
  </si>
  <si>
    <t>13/10/2023</t>
  </si>
  <si>
    <t>ORD-101915</t>
  </si>
  <si>
    <t>20/08/2024</t>
  </si>
  <si>
    <t>C1692</t>
  </si>
  <si>
    <t>ORD-102834</t>
  </si>
  <si>
    <t>ORD-102098</t>
  </si>
  <si>
    <t>ORD-101638</t>
  </si>
  <si>
    <t>ORD-101201</t>
  </si>
  <si>
    <t>ORD-102574</t>
  </si>
  <si>
    <t>ORD-101021</t>
  </si>
  <si>
    <t>ORD-101268</t>
  </si>
  <si>
    <t>ORD-100656</t>
  </si>
  <si>
    <t>ORD-101264</t>
  </si>
  <si>
    <t>ORD-101229</t>
  </si>
  <si>
    <t>18/07/2024</t>
  </si>
  <si>
    <t>ORD-102034</t>
  </si>
  <si>
    <t>26/08/2023</t>
  </si>
  <si>
    <t>ORD-100839</t>
  </si>
  <si>
    <t>21/05/2023</t>
  </si>
  <si>
    <t>ORD-100221</t>
  </si>
  <si>
    <t>C1844</t>
  </si>
  <si>
    <t>ORD-102598</t>
  </si>
  <si>
    <t>C1358</t>
  </si>
  <si>
    <t xml:space="preserve"> TARA SINGH </t>
  </si>
  <si>
    <t>ORD-101318</t>
  </si>
  <si>
    <t>09/08/2023</t>
  </si>
  <si>
    <t>ORD-100968</t>
  </si>
  <si>
    <t>ORD-102589</t>
  </si>
  <si>
    <t>26/06/2024</t>
  </si>
  <si>
    <t>C1178</t>
  </si>
  <si>
    <t>ORD-101244</t>
  </si>
  <si>
    <t>C1023</t>
  </si>
  <si>
    <t>ORD-100318</t>
  </si>
  <si>
    <t>ORD-101395</t>
  </si>
  <si>
    <t>2023-11-15</t>
  </si>
  <si>
    <t>C1299</t>
  </si>
  <si>
    <t>ORD-102619</t>
  </si>
  <si>
    <t>ORD-100085</t>
  </si>
  <si>
    <t>ORD-100592</t>
  </si>
  <si>
    <t>ORD-100690</t>
  </si>
  <si>
    <t>ORD-101124</t>
  </si>
  <si>
    <t>ORD-101345</t>
  </si>
  <si>
    <t>ORD-101475</t>
  </si>
  <si>
    <t>ORD-102197</t>
  </si>
  <si>
    <t>06-Sep-2024</t>
  </si>
  <si>
    <t>ORD-101861</t>
  </si>
  <si>
    <t>ORD-102831</t>
  </si>
  <si>
    <t>C1683</t>
  </si>
  <si>
    <t>ORD-100277</t>
  </si>
  <si>
    <t>ORD-100298</t>
  </si>
  <si>
    <t>ORD-100228</t>
  </si>
  <si>
    <t>ORD-102740</t>
  </si>
  <si>
    <t>ORD-101153</t>
  </si>
  <si>
    <t>ORD-101117</t>
  </si>
  <si>
    <t>ORD-100672</t>
  </si>
  <si>
    <t>ORD-102465</t>
  </si>
  <si>
    <t>ORD-101472</t>
  </si>
  <si>
    <t>22/09/2024</t>
  </si>
  <si>
    <t>ORD-101998</t>
  </si>
  <si>
    <t>ORD-100080</t>
  </si>
  <si>
    <t>01-Mar-2024</t>
  </si>
  <si>
    <t>ORD-100379</t>
  </si>
  <si>
    <t>C1417</t>
  </si>
  <si>
    <t>ORD-101009</t>
  </si>
  <si>
    <t>ORD-100657</t>
  </si>
  <si>
    <t>ORD-101089</t>
  </si>
  <si>
    <t>ORD-101846</t>
  </si>
  <si>
    <t>ORD-101983</t>
  </si>
  <si>
    <t>ORD-102273</t>
  </si>
  <si>
    <t>C1951</t>
  </si>
  <si>
    <t>ORD-100691</t>
  </si>
  <si>
    <t>ORD-102868</t>
  </si>
  <si>
    <t>ORD-101327</t>
  </si>
  <si>
    <t>03-Dec-2024</t>
  </si>
  <si>
    <t>ORD-102841</t>
  </si>
  <si>
    <t>ORD-100646</t>
  </si>
  <si>
    <t>2023-03-13</t>
  </si>
  <si>
    <t>ORD-100481</t>
  </si>
  <si>
    <t xml:space="preserve"> DEV NAIR </t>
  </si>
  <si>
    <t>ORD-100567</t>
  </si>
  <si>
    <t>11/04/2024</t>
  </si>
  <si>
    <t>ORD-101573</t>
  </si>
  <si>
    <t>ORD-102775</t>
  </si>
  <si>
    <t>C1032</t>
  </si>
  <si>
    <t>ORD-101767</t>
  </si>
  <si>
    <t>ORD-101877</t>
  </si>
  <si>
    <t>ORD-101990</t>
  </si>
  <si>
    <t>ORD-101080</t>
  </si>
  <si>
    <t>ORD-101871</t>
  </si>
  <si>
    <t>ORD-100641</t>
  </si>
  <si>
    <t>ORD-100059</t>
  </si>
  <si>
    <t>ORD-100743</t>
  </si>
  <si>
    <t>C1080</t>
  </si>
  <si>
    <t>ORD-101265</t>
  </si>
  <si>
    <t>ORD-100249</t>
  </si>
  <si>
    <t>ORD-102538</t>
  </si>
  <si>
    <t>C1326</t>
  </si>
  <si>
    <t xml:space="preserve"> AARAV VERMA </t>
  </si>
  <si>
    <t>ORD-101145</t>
  </si>
  <si>
    <t>C1582</t>
  </si>
  <si>
    <t>ORD-100912</t>
  </si>
  <si>
    <t>ORD-102597</t>
  </si>
  <si>
    <t>ORD-101237</t>
  </si>
  <si>
    <t>ORD-101746</t>
  </si>
  <si>
    <t>ORD-102659</t>
  </si>
  <si>
    <t>ORD-100028</t>
  </si>
  <si>
    <t>ORD-100821</t>
  </si>
  <si>
    <t>ORD-100554</t>
  </si>
  <si>
    <t>C1594</t>
  </si>
  <si>
    <t>ORD-102083</t>
  </si>
  <si>
    <t>13/12/2024</t>
  </si>
  <si>
    <t>16-Dec-2024</t>
  </si>
  <si>
    <t>ORD-100640</t>
  </si>
  <si>
    <t>ORD-100038</t>
  </si>
  <si>
    <t>12/03/2023</t>
  </si>
  <si>
    <t>ORD-102801</t>
  </si>
  <si>
    <t>22-Sep-2023</t>
  </si>
  <si>
    <t>ORD-102340</t>
  </si>
  <si>
    <t>C1416</t>
  </si>
  <si>
    <t>ORD-100405</t>
  </si>
  <si>
    <t>19/01/2023</t>
  </si>
  <si>
    <t>ORD-101464</t>
  </si>
  <si>
    <t>ORD-101004</t>
  </si>
  <si>
    <t>ORD-100677</t>
  </si>
  <si>
    <t>2023-03-27</t>
  </si>
  <si>
    <t>ORD-100634</t>
  </si>
  <si>
    <t>ORD-100484</t>
  </si>
  <si>
    <t>ORD-102449</t>
  </si>
  <si>
    <t>10/10/2024</t>
  </si>
  <si>
    <t>15-Oct-2024</t>
  </si>
  <si>
    <t>C1995</t>
  </si>
  <si>
    <t>ORD-102095</t>
  </si>
  <si>
    <t>21/03/2024</t>
  </si>
  <si>
    <t>ORD-100042</t>
  </si>
  <si>
    <t xml:space="preserve"> MEERA GUPTA </t>
  </si>
  <si>
    <t>ORD-101529</t>
  </si>
  <si>
    <t>C1834</t>
  </si>
  <si>
    <t>ORD-101177</t>
  </si>
  <si>
    <t>ORD-101267</t>
  </si>
  <si>
    <t>C1468</t>
  </si>
  <si>
    <t>ORD-101617</t>
  </si>
  <si>
    <t>C1788</t>
  </si>
  <si>
    <t>ORD-102513</t>
  </si>
  <si>
    <t>ORD-102009</t>
  </si>
  <si>
    <t>ORD-100423</t>
  </si>
  <si>
    <t>ORD-102723</t>
  </si>
  <si>
    <t>ORD-100471</t>
  </si>
  <si>
    <t>ORD-102615</t>
  </si>
  <si>
    <t>ORD-102303</t>
  </si>
  <si>
    <t>ORD-102466</t>
  </si>
  <si>
    <t>ORD-102335</t>
  </si>
  <si>
    <t>C1383</t>
  </si>
  <si>
    <t>ORD-102440</t>
  </si>
  <si>
    <t>ORD-100718</t>
  </si>
  <si>
    <t>ORD-102266</t>
  </si>
  <si>
    <t>ORD-101981</t>
  </si>
  <si>
    <t>C1051</t>
  </si>
  <si>
    <t>ORD-101493</t>
  </si>
  <si>
    <t>ORD-102839</t>
  </si>
  <si>
    <t>16/02/2023</t>
  </si>
  <si>
    <t>ORD-101760</t>
  </si>
  <si>
    <t>ORD-102094</t>
  </si>
  <si>
    <t>ORD-100093</t>
  </si>
  <si>
    <t>C1571</t>
  </si>
  <si>
    <t>ORD-102812</t>
  </si>
  <si>
    <t>22/05/2023</t>
  </si>
  <si>
    <t>ORD-100494</t>
  </si>
  <si>
    <t>ORD-101544</t>
  </si>
  <si>
    <t>ORD-101786</t>
  </si>
  <si>
    <t>ORD-101571</t>
  </si>
  <si>
    <t>ORD-102605</t>
  </si>
  <si>
    <t>ORD-101078</t>
  </si>
  <si>
    <t>15/09/2024</t>
  </si>
  <si>
    <t>C1706</t>
  </si>
  <si>
    <t>ORD-101596</t>
  </si>
  <si>
    <t>C1824</t>
  </si>
  <si>
    <t>ORD-101851</t>
  </si>
  <si>
    <t>06-Sep-2023</t>
  </si>
  <si>
    <t>ORD-101592</t>
  </si>
  <si>
    <t>ORD-101362</t>
  </si>
  <si>
    <t>ORD-100841</t>
  </si>
  <si>
    <t>ORD-101357</t>
  </si>
  <si>
    <t>ORD-100244</t>
  </si>
  <si>
    <t>ORD-100024</t>
  </si>
  <si>
    <t>ORD-100799</t>
  </si>
  <si>
    <t>ORD-100719</t>
  </si>
  <si>
    <t>ORD-102163</t>
  </si>
  <si>
    <t>19/07/2024</t>
  </si>
  <si>
    <t>ORD-102146</t>
  </si>
  <si>
    <t>ORD-102259</t>
  </si>
  <si>
    <t>25-Apr-2023</t>
  </si>
  <si>
    <t>ORD-102621</t>
  </si>
  <si>
    <t>04/12/2024</t>
  </si>
  <si>
    <t>ORD-100450</t>
  </si>
  <si>
    <t>ORD-101319</t>
  </si>
  <si>
    <t>ORD-102061</t>
  </si>
  <si>
    <t>ORD-100490</t>
  </si>
  <si>
    <t>06-Feb-2024</t>
  </si>
  <si>
    <t>ORD-101908</t>
  </si>
  <si>
    <t>C1787</t>
  </si>
  <si>
    <t>ORD-101769</t>
  </si>
  <si>
    <t>07-Jul-2023</t>
  </si>
  <si>
    <t>ORD-101687</t>
  </si>
  <si>
    <t>ORD-102123</t>
  </si>
  <si>
    <t>ORD-101923</t>
  </si>
  <si>
    <t>ORD-101473</t>
  </si>
  <si>
    <t xml:space="preserve"> AARAV KHAN </t>
  </si>
  <si>
    <t>ORD-102386</t>
  </si>
  <si>
    <t>ORD-100688</t>
  </si>
  <si>
    <t>ORD-100625</t>
  </si>
  <si>
    <t>ORD-101535</t>
  </si>
  <si>
    <t>ORD-102642</t>
  </si>
  <si>
    <t>ORD-101955</t>
  </si>
  <si>
    <t>ORD-100644</t>
  </si>
  <si>
    <t>10/11/2024</t>
  </si>
  <si>
    <t>ORD-102510</t>
  </si>
  <si>
    <t>ORD-102846</t>
  </si>
  <si>
    <t>ORD-100595</t>
  </si>
  <si>
    <t>18/12/2023</t>
  </si>
  <si>
    <t>ORD-102037</t>
  </si>
  <si>
    <t>ORD-102025</t>
  </si>
  <si>
    <t>ORD-100287</t>
  </si>
  <si>
    <t>13/08/2024</t>
  </si>
  <si>
    <t>ORD-100162</t>
  </si>
  <si>
    <t>10/07/2023</t>
  </si>
  <si>
    <t>ORD-102716</t>
  </si>
  <si>
    <t>ORD-101467</t>
  </si>
  <si>
    <t>ORD-100352</t>
  </si>
  <si>
    <t>C1766</t>
  </si>
  <si>
    <t>ORD-102134</t>
  </si>
  <si>
    <t>ORD-100673</t>
  </si>
  <si>
    <t>ORD-101530</t>
  </si>
  <si>
    <t>ORD-101960</t>
  </si>
  <si>
    <t>ORD-102346</t>
  </si>
  <si>
    <t>ORD-100330</t>
  </si>
  <si>
    <t>ORD-100880</t>
  </si>
  <si>
    <t>ORD-101360</t>
  </si>
  <si>
    <t>ORD-100224</t>
  </si>
  <si>
    <t>ORD-102044</t>
  </si>
  <si>
    <t>ORD-102181</t>
  </si>
  <si>
    <t>22-Dec-2024</t>
  </si>
  <si>
    <t>C1777</t>
  </si>
  <si>
    <t>ORD-100705</t>
  </si>
  <si>
    <t>18-Nov-2024</t>
  </si>
  <si>
    <t>ORD-102644</t>
  </si>
  <si>
    <t>ORD-100305</t>
  </si>
  <si>
    <t>ORD-101924</t>
  </si>
  <si>
    <t>ORD-101044</t>
  </si>
  <si>
    <t>ORD-102117</t>
  </si>
  <si>
    <t>ORD-102694</t>
  </si>
  <si>
    <t>ORD-102350</t>
  </si>
  <si>
    <t>ORD-101784</t>
  </si>
  <si>
    <t>C1679</t>
  </si>
  <si>
    <t>ORD-102817</t>
  </si>
  <si>
    <t>ORD-101084</t>
  </si>
  <si>
    <t>ORD-100289</t>
  </si>
  <si>
    <t>ORD-100113</t>
  </si>
  <si>
    <t>01-May-2024</t>
  </si>
  <si>
    <t>ORD-100916</t>
  </si>
  <si>
    <t>ORD-100525</t>
  </si>
  <si>
    <t>12-Feb-2023</t>
  </si>
  <si>
    <t>ORD-101258</t>
  </si>
  <si>
    <t>2023-07-07</t>
  </si>
  <si>
    <t>ORD-101495</t>
  </si>
  <si>
    <t>ORD-102471</t>
  </si>
  <si>
    <t>28/12/2024</t>
  </si>
  <si>
    <t>ORD-101351</t>
  </si>
  <si>
    <t>ORD-102379</t>
  </si>
  <si>
    <t>ORD-101401</t>
  </si>
  <si>
    <t>ORD-102818</t>
  </si>
  <si>
    <t>ORD-102027</t>
  </si>
  <si>
    <t>ORD-102139</t>
  </si>
  <si>
    <t>ORD-102661</t>
  </si>
  <si>
    <t>ORD-101942</t>
  </si>
  <si>
    <t>23/01/2024</t>
  </si>
  <si>
    <t>ORD-102570</t>
  </si>
  <si>
    <t>ORD-101331</t>
  </si>
  <si>
    <t>ORD-101079</t>
  </si>
  <si>
    <t>ORD-100686</t>
  </si>
  <si>
    <t>ORD-102593</t>
  </si>
  <si>
    <t>ORD-100643</t>
  </si>
  <si>
    <t>ORD-101622</t>
  </si>
  <si>
    <t>ORD-101775</t>
  </si>
  <si>
    <t>01/10/2024</t>
  </si>
  <si>
    <t>ORD-101880</t>
  </si>
  <si>
    <t>ORD-100555</t>
  </si>
  <si>
    <t>ORD-102361</t>
  </si>
  <si>
    <t>ORD-101426</t>
  </si>
  <si>
    <t>14/12/2024</t>
  </si>
  <si>
    <t>ORD-100516</t>
  </si>
  <si>
    <t>ORD-101256</t>
  </si>
  <si>
    <t>25-Mar-2024</t>
  </si>
  <si>
    <t>ORD-102581</t>
  </si>
  <si>
    <t>C2045</t>
  </si>
  <si>
    <t>ORD-102511</t>
  </si>
  <si>
    <t>ORD-100500</t>
  </si>
  <si>
    <t>ORD-101041</t>
  </si>
  <si>
    <t>ORD-100742</t>
  </si>
  <si>
    <t xml:space="preserve"> ISHAAN REDDY </t>
  </si>
  <si>
    <t>ORD-101304</t>
  </si>
  <si>
    <t>02-Jan-2024</t>
  </si>
  <si>
    <t>ORD-101385</t>
  </si>
  <si>
    <t>ORD-102457</t>
  </si>
  <si>
    <t>ORD-101466</t>
  </si>
  <si>
    <t>ORD-101369</t>
  </si>
  <si>
    <t>ORD-101347</t>
  </si>
  <si>
    <t>ORD-102111</t>
  </si>
  <si>
    <t>ORD-100730</t>
  </si>
  <si>
    <t>C1826</t>
  </si>
  <si>
    <t>ORD-101788</t>
  </si>
  <si>
    <t>18/11/2024</t>
  </si>
  <si>
    <t>ORD-100868</t>
  </si>
  <si>
    <t>ORD-100542</t>
  </si>
  <si>
    <t>ORD-102291</t>
  </si>
  <si>
    <t>11-Mar-2023</t>
  </si>
  <si>
    <t>ORD-100206</t>
  </si>
  <si>
    <t>ORD-101482</t>
  </si>
  <si>
    <t>ORD-100340</t>
  </si>
  <si>
    <t>C1527</t>
  </si>
  <si>
    <t>ORD-102332</t>
  </si>
  <si>
    <t>ORD-100961</t>
  </si>
  <si>
    <t>C1517</t>
  </si>
  <si>
    <t>ORD-102210</t>
  </si>
  <si>
    <t>05-Jan-2023</t>
  </si>
  <si>
    <t>ORD-102413</t>
  </si>
  <si>
    <t>ORD-100706</t>
  </si>
  <si>
    <t>C1490</t>
  </si>
  <si>
    <t>ORD-101684</t>
  </si>
  <si>
    <t>C1780</t>
  </si>
  <si>
    <t>ORD-100429</t>
  </si>
  <si>
    <t>ORD-100367</t>
  </si>
  <si>
    <t>14-May-2024</t>
  </si>
  <si>
    <t>C2070</t>
  </si>
  <si>
    <t>ORD-101292</t>
  </si>
  <si>
    <t>ORD-102811</t>
  </si>
  <si>
    <t>ORD-101505</t>
  </si>
  <si>
    <t>C1756</t>
  </si>
  <si>
    <t>ORD-100505</t>
  </si>
  <si>
    <t>25-Aug-2023</t>
  </si>
  <si>
    <t>ORD-102026</t>
  </si>
  <si>
    <t>ORD-101536</t>
  </si>
  <si>
    <t>ORD-101202</t>
  </si>
  <si>
    <t>ORD-101389</t>
  </si>
  <si>
    <t>ORD-101146</t>
  </si>
  <si>
    <t>ORD-102224</t>
  </si>
  <si>
    <t>10-Aug-2023</t>
  </si>
  <si>
    <t>ORD-100319</t>
  </si>
  <si>
    <t>C1292</t>
  </si>
  <si>
    <t>ORD-102797</t>
  </si>
  <si>
    <t>C1564</t>
  </si>
  <si>
    <t>ORD-102327</t>
  </si>
  <si>
    <t>ORD-102773</t>
  </si>
  <si>
    <t>ORD-101364</t>
  </si>
  <si>
    <t>ORD-101418</t>
  </si>
  <si>
    <t>ORD-100355</t>
  </si>
  <si>
    <t>ORD-102772</t>
  </si>
  <si>
    <t>02-Feb-2024</t>
  </si>
  <si>
    <t>ORD-102307</t>
  </si>
  <si>
    <t xml:space="preserve"> MEERA SINGH </t>
  </si>
  <si>
    <t>ORD-100679</t>
  </si>
  <si>
    <t>ORD-102035</t>
  </si>
  <si>
    <t>06-May-2024</t>
  </si>
  <si>
    <t>ORD-101806</t>
  </si>
  <si>
    <t>C1703</t>
  </si>
  <si>
    <t>ORD-101164</t>
  </si>
  <si>
    <t>ORD-100754</t>
  </si>
  <si>
    <t>C1314</t>
  </si>
  <si>
    <t>ORD-101681</t>
  </si>
  <si>
    <t>ORD-101055</t>
  </si>
  <si>
    <t>21-Apr-2023</t>
  </si>
  <si>
    <t>ORD-102418</t>
  </si>
  <si>
    <t>ORD-100193</t>
  </si>
  <si>
    <t>ORD-101440</t>
  </si>
  <si>
    <t>ORD-102365</t>
  </si>
  <si>
    <t>15/03/2024</t>
  </si>
  <si>
    <t>20-Mar-2024</t>
  </si>
  <si>
    <t>C2153</t>
  </si>
  <si>
    <t>ORD-100357</t>
  </si>
  <si>
    <t>ORD-102734</t>
  </si>
  <si>
    <t>C1822</t>
  </si>
  <si>
    <t>ORD-100541</t>
  </si>
  <si>
    <t>C1871</t>
  </si>
  <si>
    <t>ORD-102796</t>
  </si>
  <si>
    <t>C2196</t>
  </si>
  <si>
    <t>ORD-100537</t>
  </si>
  <si>
    <t>11-Nov-2024</t>
  </si>
  <si>
    <t>ORD-101780</t>
  </si>
  <si>
    <t>24/03/2024</t>
  </si>
  <si>
    <t>ORD-100018</t>
  </si>
  <si>
    <t>ORD-100645</t>
  </si>
  <si>
    <t>2024-11-25</t>
  </si>
  <si>
    <t>ORD-100434</t>
  </si>
  <si>
    <t>ORD-101985</t>
  </si>
  <si>
    <t>10/05/2024</t>
  </si>
  <si>
    <t>ORD-101662</t>
  </si>
  <si>
    <t>ORD-100445</t>
  </si>
  <si>
    <t>22-Mar-2024</t>
  </si>
  <si>
    <t>ORD-101253</t>
  </si>
  <si>
    <t>ORD-101783</t>
  </si>
  <si>
    <t>ORD-100048</t>
  </si>
  <si>
    <t>ORD-100439</t>
  </si>
  <si>
    <t>ORD-101048</t>
  </si>
  <si>
    <t>01/09/2024</t>
  </si>
  <si>
    <t>ORD-101868</t>
  </si>
  <si>
    <t>ORD-101028</t>
  </si>
  <si>
    <t>ORD-100786</t>
  </si>
  <si>
    <t>ORD-102202</t>
  </si>
  <si>
    <t>ORD-101882</t>
  </si>
  <si>
    <t>ORD-101894</t>
  </si>
  <si>
    <t>ORD-102383</t>
  </si>
  <si>
    <t>ORD-102750</t>
  </si>
  <si>
    <t>03-Jun-2024</t>
  </si>
  <si>
    <t>ORD-100309</t>
  </si>
  <si>
    <t>C1451</t>
  </si>
  <si>
    <t>ORD-100809</t>
  </si>
  <si>
    <t>ORD-101377</t>
  </si>
  <si>
    <t>17/08/2024</t>
  </si>
  <si>
    <t>22-Aug-2024</t>
  </si>
  <si>
    <t>C1627</t>
  </si>
  <si>
    <t>ORD-101950</t>
  </si>
  <si>
    <t>ORD-101243</t>
  </si>
  <si>
    <t>ORD-101560</t>
  </si>
  <si>
    <t>ORD-102492</t>
  </si>
  <si>
    <t>C1109</t>
  </si>
  <si>
    <t>ORD-101755</t>
  </si>
  <si>
    <t>ORD-100558</t>
  </si>
  <si>
    <t>ORD-102096</t>
  </si>
  <si>
    <t>ORD-101640</t>
  </si>
  <si>
    <t>ORD-100407</t>
  </si>
  <si>
    <t>10/02/2024</t>
  </si>
  <si>
    <t>ORD-101644</t>
  </si>
  <si>
    <t>ORD-101285</t>
  </si>
  <si>
    <t>C1596</t>
  </si>
  <si>
    <t>ORD-102298</t>
  </si>
  <si>
    <t>ORD-102022</t>
  </si>
  <si>
    <t>ORD-102012</t>
  </si>
  <si>
    <t>18-Oct-2024</t>
  </si>
  <si>
    <t>ORD-100872</t>
  </si>
  <si>
    <t>ORD-101722</t>
  </si>
  <si>
    <t>ORD-102301</t>
  </si>
  <si>
    <t>ORD-102084</t>
  </si>
  <si>
    <t>C1616</t>
  </si>
  <si>
    <t>ORD-100485</t>
  </si>
  <si>
    <t>ORD-101839</t>
  </si>
  <si>
    <t>ORD-100553</t>
  </si>
  <si>
    <t>ORD-100873</t>
  </si>
  <si>
    <t>C2110</t>
  </si>
  <si>
    <t>ORD-101063</t>
  </si>
  <si>
    <t>ORD-101040</t>
  </si>
  <si>
    <t>ORD-100774</t>
  </si>
  <si>
    <t>10/04/2023</t>
  </si>
  <si>
    <t>ORD-101506</t>
  </si>
  <si>
    <t>ORD-100129</t>
  </si>
  <si>
    <t>ORD-100848</t>
  </si>
  <si>
    <t>ORD-102345</t>
  </si>
  <si>
    <t>ORD-101162</t>
  </si>
  <si>
    <t>ORD-100455</t>
  </si>
  <si>
    <t>ORD-102211</t>
  </si>
  <si>
    <t>25/12/2024</t>
  </si>
  <si>
    <t>ORD-101524</t>
  </si>
  <si>
    <t>C1259</t>
  </si>
  <si>
    <t>ORD-101589</t>
  </si>
  <si>
    <t>29/03/2024</t>
  </si>
  <si>
    <t>ORD-100031</t>
  </si>
  <si>
    <t>ORD-102596</t>
  </si>
  <si>
    <t>ORD-100493</t>
  </si>
  <si>
    <t>ORD-101817</t>
  </si>
  <si>
    <t>ORD-101280</t>
  </si>
  <si>
    <t>09-May-2024</t>
  </si>
  <si>
    <t>ORD-101380</t>
  </si>
  <si>
    <t>C1173</t>
  </si>
  <si>
    <t>ORD-101309</t>
  </si>
  <si>
    <t>ORD-102090</t>
  </si>
  <si>
    <t>03-Feb-2024</t>
  </si>
  <si>
    <t>ORD-100885</t>
  </si>
  <si>
    <t>ORD-102038</t>
  </si>
  <si>
    <t>19/06/2024</t>
  </si>
  <si>
    <t>ORD-101120</t>
  </si>
  <si>
    <t>2025-01-03</t>
  </si>
  <si>
    <t>ORD-101299</t>
  </si>
  <si>
    <t>ORD-101629</t>
  </si>
  <si>
    <t>ORD-101193</t>
  </si>
  <si>
    <t>ORD-101939</t>
  </si>
  <si>
    <t>ORD-100933</t>
  </si>
  <si>
    <t>ORD-102814</t>
  </si>
  <si>
    <t>C1366</t>
  </si>
  <si>
    <t>ORD-102576</t>
  </si>
  <si>
    <t>ORD-102344</t>
  </si>
  <si>
    <t>ORD-102218</t>
  </si>
  <si>
    <t>ORD-102360</t>
  </si>
  <si>
    <t>ORD-101480</t>
  </si>
  <si>
    <t>ORD-101863</t>
  </si>
  <si>
    <t>ORD-100056</t>
  </si>
  <si>
    <t>ORD-101094</t>
  </si>
  <si>
    <t>ORD-102286</t>
  </si>
  <si>
    <t>C2024</t>
  </si>
  <si>
    <t>ORD-102005</t>
  </si>
  <si>
    <t>ORD-100596</t>
  </si>
  <si>
    <t>C1767</t>
  </si>
  <si>
    <t>ORD-100512</t>
  </si>
  <si>
    <t>ORD-100134</t>
  </si>
  <si>
    <t>ORD-102554</t>
  </si>
  <si>
    <t>26-Jul-2024</t>
  </si>
  <si>
    <t>ORD-100155</t>
  </si>
  <si>
    <t>ORD-102600</t>
  </si>
  <si>
    <t>ORD-101038</t>
  </si>
  <si>
    <t>ORD-100925</t>
  </si>
  <si>
    <t>ORD-102467</t>
  </si>
  <si>
    <t>ORD-102481</t>
  </si>
  <si>
    <t>ORD-101133</t>
  </si>
  <si>
    <t>C1235</t>
  </si>
  <si>
    <t>ORD-102652</t>
  </si>
  <si>
    <t>ORD-100530</t>
  </si>
  <si>
    <t>ORD-100765</t>
  </si>
  <si>
    <t>ORD-100950</t>
  </si>
  <si>
    <t>ORD-102833</t>
  </si>
  <si>
    <t xml:space="preserve"> DIYA GUPTA </t>
  </si>
  <si>
    <t>ORD-102876</t>
  </si>
  <si>
    <t>ORD-100876</t>
  </si>
  <si>
    <t>C1976</t>
  </si>
  <si>
    <t>ORD-100813</t>
  </si>
  <si>
    <t>C1659</t>
  </si>
  <si>
    <t>ORD-100409</t>
  </si>
  <si>
    <t>ORD-102285</t>
  </si>
  <si>
    <t>ORD-101366</t>
  </si>
  <si>
    <t>2024-03-09</t>
  </si>
  <si>
    <t>ORD-100296</t>
  </si>
  <si>
    <t>ORD-100200</t>
  </si>
  <si>
    <t>ORD-100375</t>
  </si>
  <si>
    <t>C1904</t>
  </si>
  <si>
    <t>ORD-100585</t>
  </si>
  <si>
    <t>ORD-102147</t>
  </si>
  <si>
    <t>ORD-101740</t>
  </si>
  <si>
    <t>ORD-100647</t>
  </si>
  <si>
    <t>ORD-100109</t>
  </si>
  <si>
    <t>ORD-102227</t>
  </si>
  <si>
    <t>ORD-101578</t>
  </si>
  <si>
    <t>27-Feb-2024</t>
  </si>
  <si>
    <t>ORD-100630</t>
  </si>
  <si>
    <t>C1410</t>
  </si>
  <si>
    <t>ORD-100157</t>
  </si>
  <si>
    <t>20-Jul-2023</t>
  </si>
  <si>
    <t>C1255</t>
  </si>
  <si>
    <t>ORD-102206</t>
  </si>
  <si>
    <t>ORD-102861</t>
  </si>
  <si>
    <t>ORD-102182</t>
  </si>
  <si>
    <t>C1184</t>
  </si>
  <si>
    <t>ORD-102100</t>
  </si>
  <si>
    <t>ORD-102472</t>
  </si>
  <si>
    <t>C1568</t>
  </si>
  <si>
    <t>ORD-102493</t>
  </si>
  <si>
    <t>13-Dec-2024</t>
  </si>
  <si>
    <t>ORD-101665</t>
  </si>
  <si>
    <t>ORD-102424</t>
  </si>
  <si>
    <t>ORD-102782</t>
  </si>
  <si>
    <t>ORD-101988</t>
  </si>
  <si>
    <t>ORD-102070</t>
  </si>
  <si>
    <t>ORD-101514</t>
  </si>
  <si>
    <t>ORD-101306</t>
  </si>
  <si>
    <t>ORD-100608</t>
  </si>
  <si>
    <t>13/07/2024</t>
  </si>
  <si>
    <t>C2199</t>
  </si>
  <si>
    <t>ORD-102870</t>
  </si>
  <si>
    <t>ORD-101967</t>
  </si>
  <si>
    <t>C1708</t>
  </si>
  <si>
    <t>ORD-100497</t>
  </si>
  <si>
    <t>ORD-102337</t>
  </si>
  <si>
    <t>ORD-101668</t>
  </si>
  <si>
    <t>ORD-100604</t>
  </si>
  <si>
    <t>ORD-100066</t>
  </si>
  <si>
    <t>ORD-100451</t>
  </si>
  <si>
    <t>C2066</t>
  </si>
  <si>
    <t>ORD-102551</t>
  </si>
  <si>
    <t>12/10/2023</t>
  </si>
  <si>
    <t xml:space="preserve"> DIYA REDDY </t>
  </si>
  <si>
    <t>ORD-100143</t>
  </si>
  <si>
    <t>ORD-102840</t>
  </si>
  <si>
    <t>ORD-101797</t>
  </si>
  <si>
    <t>ORD-102585</t>
  </si>
  <si>
    <t>15/02/2024</t>
  </si>
  <si>
    <t>18-Feb-2024</t>
  </si>
  <si>
    <t>C2006</t>
  </si>
  <si>
    <t>ORD-101627</t>
  </si>
  <si>
    <t>ORD-101194</t>
  </si>
  <si>
    <t>ORD-101504</t>
  </si>
  <si>
    <t>ORD-101144</t>
  </si>
  <si>
    <t>05/05/2023</t>
  </si>
  <si>
    <t>ORD-100682</t>
  </si>
  <si>
    <t>16/06/2024</t>
  </si>
  <si>
    <t>ORD-100089</t>
  </si>
  <si>
    <t>ORD-102269</t>
  </si>
  <si>
    <t>ORD-101692</t>
  </si>
  <si>
    <t>ORD-101182</t>
  </si>
  <si>
    <t>C1744</t>
  </si>
  <si>
    <t>ORD-100623</t>
  </si>
  <si>
    <t>ORD-102339</t>
  </si>
  <si>
    <t>ORD-101273</t>
  </si>
  <si>
    <t>C2129</t>
  </si>
  <si>
    <t>ORD-101978</t>
  </si>
  <si>
    <t>ORD-102311</t>
  </si>
  <si>
    <t>C1323</t>
  </si>
  <si>
    <t>ORD-100420</t>
  </si>
  <si>
    <t>13/05/2023</t>
  </si>
  <si>
    <t>19-May-2023</t>
  </si>
  <si>
    <t>ORD-100140</t>
  </si>
  <si>
    <t>24/06/2023</t>
  </si>
  <si>
    <t>ORD-101490</t>
  </si>
  <si>
    <t>ORD-101501</t>
  </si>
  <si>
    <t>ORD-100911</t>
  </si>
  <si>
    <t>31-Oct-2023</t>
  </si>
  <si>
    <t>ORD-100105</t>
  </si>
  <si>
    <t>ORD-102626</t>
  </si>
  <si>
    <t>ORD-100942</t>
  </si>
  <si>
    <t>ORD-101520</t>
  </si>
  <si>
    <t>ORD-102641</t>
  </si>
  <si>
    <t>ORD-102509</t>
  </si>
  <si>
    <t>24/09/2024</t>
  </si>
  <si>
    <t>ORD-101148</t>
  </si>
  <si>
    <t>ORD-102319</t>
  </si>
  <si>
    <t>09/05/2023</t>
  </si>
  <si>
    <t>ORD-101372</t>
  </si>
  <si>
    <t>26-Nov-2024</t>
  </si>
  <si>
    <t>ORD-101392</t>
  </si>
  <si>
    <t>ORD-100350</t>
  </si>
  <si>
    <t>ORD-101045</t>
  </si>
  <si>
    <t>ORD-100518</t>
  </si>
  <si>
    <t>ORD-102474</t>
  </si>
  <si>
    <t>ORD-102575</t>
  </si>
  <si>
    <t>ORD-100049</t>
  </si>
  <si>
    <t>ORD-101085</t>
  </si>
  <si>
    <t>ORD-100053</t>
  </si>
  <si>
    <t>ORD-101100</t>
  </si>
  <si>
    <t>ORD-101586</t>
  </si>
  <si>
    <t>ORD-102546</t>
  </si>
  <si>
    <t>ORD-101500</t>
  </si>
  <si>
    <t>ORD-100818</t>
  </si>
  <si>
    <t>ORD-101168</t>
  </si>
  <si>
    <t>ORD-101567</t>
  </si>
  <si>
    <t>07/05/2023</t>
  </si>
  <si>
    <t>ORD-100639</t>
  </si>
  <si>
    <t>ORD-101604</t>
  </si>
  <si>
    <t>ORD-101050</t>
  </si>
  <si>
    <t>ORD-100251</t>
  </si>
  <si>
    <t>16/01/2023</t>
  </si>
  <si>
    <t>17-Jan-2023</t>
  </si>
  <si>
    <t>ORD-101789</t>
  </si>
  <si>
    <t>ORD-100956</t>
  </si>
  <si>
    <t>ORD-101429</t>
  </si>
  <si>
    <t>15/10/2023</t>
  </si>
  <si>
    <t>ORD-102125</t>
  </si>
  <si>
    <t>ORD-102296</t>
  </si>
  <si>
    <t>ORD-101409</t>
  </si>
  <si>
    <t>ORD-102236</t>
  </si>
  <si>
    <t>12/05/2024</t>
  </si>
  <si>
    <t>17-May-2024</t>
  </si>
  <si>
    <t>C2002</t>
  </si>
  <si>
    <t>ORD-100272</t>
  </si>
  <si>
    <t>ORD-102288</t>
  </si>
  <si>
    <t>ORD-100905</t>
  </si>
  <si>
    <t>ORD-100310</t>
  </si>
  <si>
    <t>ORD-100984</t>
  </si>
  <si>
    <t>C2025</t>
  </si>
  <si>
    <t>ORD-100241</t>
  </si>
  <si>
    <t>ORD-102442</t>
  </si>
  <si>
    <t>ORD-100951</t>
  </si>
  <si>
    <t>13-Jan-2024</t>
  </si>
  <si>
    <t>ORD-100507</t>
  </si>
  <si>
    <t>ORD-101086</t>
  </si>
  <si>
    <t>ORD-100898</t>
  </si>
  <si>
    <t>11/12/2024</t>
  </si>
  <si>
    <t>C1111</t>
  </si>
  <si>
    <t>ORD-101874</t>
  </si>
  <si>
    <t>ORD-100744</t>
  </si>
  <si>
    <t>C1589</t>
  </si>
  <si>
    <t>ORD-101179</t>
  </si>
  <si>
    <t>ORD-102326</t>
  </si>
  <si>
    <t>ORD-102851</t>
  </si>
  <si>
    <t>C1722</t>
  </si>
  <si>
    <t>ORD-101515</t>
  </si>
  <si>
    <t>C1914</t>
  </si>
  <si>
    <t>ORD-100273</t>
  </si>
  <si>
    <t>ORD-102426</t>
  </si>
  <si>
    <t>C1005</t>
  </si>
  <si>
    <t>ORD-100306</t>
  </si>
  <si>
    <t>ORD-102110</t>
  </si>
  <si>
    <t>ORD-100260</t>
  </si>
  <si>
    <t>19/08/2023</t>
  </si>
  <si>
    <t>ORD-101751</t>
  </si>
  <si>
    <t>ORD-102516</t>
  </si>
  <si>
    <t>ORD-100502</t>
  </si>
  <si>
    <t>ORD-101651</t>
  </si>
  <si>
    <t>ORD-102047</t>
  </si>
  <si>
    <t>ORD-101135</t>
  </si>
  <si>
    <t>ORD-102103</t>
  </si>
  <si>
    <t>ORD-100252</t>
  </si>
  <si>
    <t>ORD-100214</t>
  </si>
  <si>
    <t>ORD-100875</t>
  </si>
  <si>
    <t>ORD-102706</t>
  </si>
  <si>
    <t>C1698</t>
  </si>
  <si>
    <t>ORD-102647</t>
  </si>
  <si>
    <t>ORD-102373</t>
  </si>
  <si>
    <t>ORD-101221</t>
  </si>
  <si>
    <t>ORD-102735</t>
  </si>
  <si>
    <t>03/09/2024</t>
  </si>
  <si>
    <t>ORD-102116</t>
  </si>
  <si>
    <t>27/11/2024</t>
  </si>
  <si>
    <t>ORD-101671</t>
  </si>
  <si>
    <t>ORD-102698</t>
  </si>
  <si>
    <t>ORD-101918</t>
  </si>
  <si>
    <t>02-Oct-2023</t>
  </si>
  <si>
    <t>ORD-101953</t>
  </si>
  <si>
    <t>ORD-101945</t>
  </si>
  <si>
    <t>ORD-101211</t>
  </si>
  <si>
    <t>ORD-102042</t>
  </si>
  <si>
    <t>ORD-102444</t>
  </si>
  <si>
    <t>ORD-102522</t>
  </si>
  <si>
    <t>ORD-102112</t>
  </si>
  <si>
    <t xml:space="preserve"> PRIYA SHARMA </t>
  </si>
  <si>
    <t>ORD-100854</t>
  </si>
  <si>
    <t>ORD-101139</t>
  </si>
  <si>
    <t>ORD-102764</t>
  </si>
  <si>
    <t>C1091</t>
  </si>
  <si>
    <t>ORD-102411</t>
  </si>
  <si>
    <t>ORD-101337</t>
  </si>
  <si>
    <t>C1507</t>
  </si>
  <si>
    <t>ORD-100128</t>
  </si>
  <si>
    <t>C2058</t>
  </si>
  <si>
    <t xml:space="preserve"> RAHUL VERMA </t>
  </si>
  <si>
    <t>ORD-100760</t>
  </si>
  <si>
    <t>C1973</t>
  </si>
  <si>
    <t>ORD-102488</t>
  </si>
  <si>
    <t>31-Aug-2023</t>
  </si>
  <si>
    <t>ORD-101043</t>
  </si>
  <si>
    <t>ORD-101248</t>
  </si>
  <si>
    <t>11/07/2023</t>
  </si>
  <si>
    <t>ORD-102785</t>
  </si>
  <si>
    <t>ORD-102290</t>
  </si>
  <si>
    <t>ORD-101099</t>
  </si>
  <si>
    <t>ORD-100829</t>
  </si>
  <si>
    <t>ORD-102604</t>
  </si>
  <si>
    <t>ORD-102858</t>
  </si>
  <si>
    <t>02-Apr-2024</t>
  </si>
  <si>
    <t>ORD-100359</t>
  </si>
  <si>
    <t>18-Apr-2023</t>
  </si>
  <si>
    <t>ORD-101855</t>
  </si>
  <si>
    <t>01/07/2023</t>
  </si>
  <si>
    <t>ORD-101247</t>
  </si>
  <si>
    <t>ORD-102417</t>
  </si>
  <si>
    <t>ORD-100268</t>
  </si>
  <si>
    <t>18-Jun-2024</t>
  </si>
  <si>
    <t>C1618</t>
  </si>
  <si>
    <t>ORD-101540</t>
  </si>
  <si>
    <t>ORD-100794</t>
  </si>
  <si>
    <t>ORD-101664</t>
  </si>
  <si>
    <t>ORD-101984</t>
  </si>
  <si>
    <t>ORD-101551</t>
  </si>
  <si>
    <t>ORD-102428</t>
  </si>
  <si>
    <t>16/01/2024</t>
  </si>
  <si>
    <t>C1223</t>
  </si>
  <si>
    <t>ORD-102634</t>
  </si>
  <si>
    <t>14-Oct-2023</t>
  </si>
  <si>
    <t>ORD-100536</t>
  </si>
  <si>
    <t>ORD-102727</t>
  </si>
  <si>
    <t>14-Aug-2023</t>
  </si>
  <si>
    <t>ORD-102710</t>
  </si>
  <si>
    <t>ORD-101927</t>
  </si>
  <si>
    <t>ORD-102104</t>
  </si>
  <si>
    <t>17/09/2024</t>
  </si>
  <si>
    <t>ORD-101407</t>
  </si>
  <si>
    <t>C1351</t>
  </si>
  <si>
    <t>ORD-102405</t>
  </si>
  <si>
    <t>ORD-101898</t>
  </si>
  <si>
    <t>ORD-100510</t>
  </si>
  <si>
    <t>ORD-101570</t>
  </si>
  <si>
    <t>ORD-102588</t>
  </si>
  <si>
    <t>02/09/2023</t>
  </si>
  <si>
    <t>ORD-102755</t>
  </si>
  <si>
    <t>ORD-101249</t>
  </si>
  <si>
    <t>ORD-101210</t>
  </si>
  <si>
    <t>ORD-102058</t>
  </si>
  <si>
    <t>ORD-101710</t>
  </si>
  <si>
    <t>ORD-102230</t>
  </si>
  <si>
    <t>ORD-100627</t>
  </si>
  <si>
    <t>ORD-101140</t>
  </si>
  <si>
    <t>19-Feb-2024</t>
  </si>
  <si>
    <t>ORD-100946</t>
  </si>
  <si>
    <t>ORD-102185</t>
  </si>
  <si>
    <t>ORD-101593</t>
  </si>
  <si>
    <t>ORD-100865</t>
  </si>
  <si>
    <t>ORD-101793</t>
  </si>
  <si>
    <t>ORD-102064</t>
  </si>
  <si>
    <t>ORD-100700</t>
  </si>
  <si>
    <t>C1127</t>
  </si>
  <si>
    <t>ORD-100717</t>
  </si>
  <si>
    <t>ORD-101872</t>
  </si>
  <si>
    <t>ORD-100125</t>
  </si>
  <si>
    <t>ORD-100256</t>
  </si>
  <si>
    <t>ORD-101853</t>
  </si>
  <si>
    <t>ORD-102624</t>
  </si>
  <si>
    <t>C1769</t>
  </si>
  <si>
    <t>ORD-101577</t>
  </si>
  <si>
    <t>ORD-100582</t>
  </si>
  <si>
    <t>ORD-100091</t>
  </si>
  <si>
    <t>ORD-102728</t>
  </si>
  <si>
    <t>ORD-101807</t>
  </si>
  <si>
    <t>ORD-100016</t>
  </si>
  <si>
    <t>ORD-102877</t>
  </si>
  <si>
    <t>ORD-102205</t>
  </si>
  <si>
    <t>01/01/2024</t>
  </si>
  <si>
    <t>ORD-101374</t>
  </si>
  <si>
    <t>06-Mar-2024</t>
  </si>
  <si>
    <t>C1334</t>
  </si>
  <si>
    <t>ORD-101313</t>
  </si>
  <si>
    <t>19/02/2023</t>
  </si>
  <si>
    <t>ORD-101770</t>
  </si>
  <si>
    <t>ORD-101565</t>
  </si>
  <si>
    <t>20/05/2024</t>
  </si>
  <si>
    <t>ORD-100990</t>
  </si>
  <si>
    <t>15/11/2023</t>
  </si>
  <si>
    <t>ORD-100971</t>
  </si>
  <si>
    <t>27-Mar-2023</t>
  </si>
  <si>
    <t>ORD-100658</t>
  </si>
  <si>
    <t>ORD-100382</t>
  </si>
  <si>
    <t>ORD-101242</t>
  </si>
  <si>
    <t>27-Jun-2023</t>
  </si>
  <si>
    <t>ORD-102832</t>
  </si>
  <si>
    <t>ORD-102138</t>
  </si>
  <si>
    <t>ORD-102477</t>
  </si>
  <si>
    <t>ORD-100102</t>
  </si>
  <si>
    <t>ORD-102721</t>
  </si>
  <si>
    <t>05-Dec-2024</t>
  </si>
  <si>
    <t>ORD-100614</t>
  </si>
  <si>
    <t>ORD-101552</t>
  </si>
  <si>
    <t>ORD-100913</t>
  </si>
  <si>
    <t>C1403</t>
  </si>
  <si>
    <t>ORD-101151</t>
  </si>
  <si>
    <t>ORD-102532</t>
  </si>
  <si>
    <t>ORD-102091</t>
  </si>
  <si>
    <t>ORD-100422</t>
  </si>
  <si>
    <t>C1095</t>
  </si>
  <si>
    <t>ORD-100593</t>
  </si>
  <si>
    <t>ORD-102590</t>
  </si>
  <si>
    <t>ORD-102086</t>
  </si>
  <si>
    <t>18/11/2023</t>
  </si>
  <si>
    <t>ORD-101136</t>
  </si>
  <si>
    <t>ORD-101999</t>
  </si>
  <si>
    <t>ORD-100588</t>
  </si>
  <si>
    <t>ORD-100998</t>
  </si>
  <si>
    <t>ORD-102501</t>
  </si>
  <si>
    <t>ORD-102463</t>
  </si>
  <si>
    <t>ORD-100160</t>
  </si>
  <si>
    <t>ORD-101169</t>
  </si>
  <si>
    <t>ORD-100474</t>
  </si>
  <si>
    <t>ORD-101734</t>
  </si>
  <si>
    <t>18/01/2023</t>
  </si>
  <si>
    <t>ORD-101281</t>
  </si>
  <si>
    <t>C1927</t>
  </si>
  <si>
    <t>ORD-102144</t>
  </si>
  <si>
    <t>ORD-101209</t>
  </si>
  <si>
    <t>ORD-101339</t>
  </si>
  <si>
    <t>ORD-102613</t>
  </si>
  <si>
    <t>ORD-101122</t>
  </si>
  <si>
    <t>C2141</t>
  </si>
  <si>
    <t>ORD-102274</t>
  </si>
  <si>
    <t>ORD-102498</t>
  </si>
  <si>
    <t>ORD-100381</t>
  </si>
  <si>
    <t>06/06/2024</t>
  </si>
  <si>
    <t>ORD-100761</t>
  </si>
  <si>
    <t>ORD-101301</t>
  </si>
  <si>
    <t>ORD-101785</t>
  </si>
  <si>
    <t>ORD-102369</t>
  </si>
  <si>
    <t xml:space="preserve"> RAHUL GUPTA </t>
  </si>
  <si>
    <t>ORD-102490</t>
  </si>
  <si>
    <t>27-Jan-2024</t>
  </si>
  <si>
    <t>ORD-101527</t>
  </si>
  <si>
    <t>21/08/2023</t>
  </si>
  <si>
    <t>ORD-102029</t>
  </si>
  <si>
    <t>ORD-100750</t>
  </si>
  <si>
    <t>ORD-102679</t>
  </si>
  <si>
    <t>ORD-101600</t>
  </si>
  <si>
    <t>C2165</t>
  </si>
  <si>
    <t>ORD-101010</t>
  </si>
  <si>
    <t>06/11/2023</t>
  </si>
  <si>
    <t>ORD-101697</t>
  </si>
  <si>
    <t>15/12/2024</t>
  </si>
  <si>
    <t xml:space="preserve"> ISHAAN JOSHI </t>
  </si>
  <si>
    <t>ORD-101869</t>
  </si>
  <si>
    <t>25/12/2023</t>
  </si>
  <si>
    <t>ORD-101989</t>
  </si>
  <si>
    <t>ORD-100713</t>
  </si>
  <si>
    <t>ORD-102419</t>
  </si>
  <si>
    <t>ORD-100397</t>
  </si>
  <si>
    <t>ORD-100389</t>
  </si>
  <si>
    <t>08/11/2024</t>
  </si>
  <si>
    <t>C1699</t>
  </si>
  <si>
    <t>ORD-100188</t>
  </si>
  <si>
    <t>ORD-100921</t>
  </si>
  <si>
    <t>ORD-100320</t>
  </si>
  <si>
    <t>ORD-101199</t>
  </si>
  <si>
    <t>06/12/2023</t>
  </si>
  <si>
    <t>ORD-100122</t>
  </si>
  <si>
    <t>20-Mar-2023</t>
  </si>
  <si>
    <t>ORD-102057</t>
  </si>
  <si>
    <t>20/07/2023</t>
  </si>
  <si>
    <t>ORD-100067</t>
  </si>
  <si>
    <t>ORD-102212</t>
  </si>
  <si>
    <t>ORD-100804</t>
  </si>
  <si>
    <t>ORD-101810</t>
  </si>
  <si>
    <t>ORD-101973</t>
  </si>
  <si>
    <t>ORD-102279</t>
  </si>
  <si>
    <t>ORD-101375</t>
  </si>
  <si>
    <t>07/05/2024</t>
  </si>
  <si>
    <t>ORD-100373</t>
  </si>
  <si>
    <t>2024-05-21</t>
  </si>
  <si>
    <t>ORD-100571</t>
  </si>
  <si>
    <t>ORD-102830</t>
  </si>
  <si>
    <t>ORD-100726</t>
  </si>
  <si>
    <t>ORD-100271</t>
  </si>
  <si>
    <t>19-Jul-2024</t>
  </si>
  <si>
    <t>C1481</t>
  </si>
  <si>
    <t>ORD-101645</t>
  </si>
  <si>
    <t>C1669</t>
  </si>
  <si>
    <t>ORD-102739</t>
  </si>
  <si>
    <t>ORD-101669</t>
  </si>
  <si>
    <t>ORD-100239</t>
  </si>
  <si>
    <t>ORD-102124</t>
  </si>
  <si>
    <t>02-Jan-2025</t>
  </si>
  <si>
    <t>ORD-102271</t>
  </si>
  <si>
    <t>ORD-101917</t>
  </si>
  <si>
    <t>ORD-101854</t>
  </si>
  <si>
    <t>ORD-101594</t>
  </si>
  <si>
    <t>C1645</t>
  </si>
  <si>
    <t>ORD-101966</t>
  </si>
  <si>
    <t>20-Apr-2024</t>
  </si>
  <si>
    <t>C1601</t>
  </si>
  <si>
    <t>ORD-100981</t>
  </si>
  <si>
    <t>C1962</t>
  </si>
  <si>
    <t>ORD-102692</t>
  </si>
  <si>
    <t>ORD-100460</t>
  </si>
  <si>
    <t>18-Jul-2023</t>
  </si>
  <si>
    <t>ORD-102359</t>
  </si>
  <si>
    <t>ORD-102461</t>
  </si>
  <si>
    <t>02-Apr-2023</t>
  </si>
  <si>
    <t>ORD-102328</t>
  </si>
  <si>
    <t>ORD-100499</t>
  </si>
  <si>
    <t>07/03/2024</t>
  </si>
  <si>
    <t>C1891</t>
  </si>
  <si>
    <t>ORD-102376</t>
  </si>
  <si>
    <t>C2021</t>
  </si>
  <si>
    <t>ORD-102048</t>
  </si>
  <si>
    <t>ORD-100572</t>
  </si>
  <si>
    <t>ORD-101900</t>
  </si>
  <si>
    <t>02/01/2023</t>
  </si>
  <si>
    <t>ORD-101779</t>
  </si>
  <si>
    <t>ORD-100609</t>
  </si>
  <si>
    <t>ORD-101185</t>
  </si>
  <si>
    <t>ORD-101930</t>
  </si>
  <si>
    <t>ORD-102387</t>
  </si>
  <si>
    <t>16/02/2024</t>
  </si>
  <si>
    <t>ORD-101206</t>
  </si>
  <si>
    <t>ORD-102541</t>
  </si>
  <si>
    <t>11-Sep-2023</t>
  </si>
  <si>
    <t>ORD-102252</t>
  </si>
  <si>
    <t>C1296</t>
  </si>
  <si>
    <t>ORD-102045</t>
  </si>
  <si>
    <t>25/05/2023</t>
  </si>
  <si>
    <t>ORD-101690</t>
  </si>
  <si>
    <t>03/01/2023</t>
  </si>
  <si>
    <t>C1308</t>
  </si>
  <si>
    <t>ORD-100927</t>
  </si>
  <si>
    <t>14/06/2023</t>
  </si>
  <si>
    <t>ORD-100055</t>
  </si>
  <si>
    <t>ORD-102398</t>
  </si>
  <si>
    <t>ORD-102759</t>
  </si>
  <si>
    <t>ORD-100940</t>
  </si>
  <si>
    <t>ORD-100771</t>
  </si>
  <si>
    <t>2025-01-04</t>
  </si>
  <si>
    <t>ORD-102087</t>
  </si>
  <si>
    <t>C1057</t>
  </si>
  <si>
    <t>ORD-100522</t>
  </si>
  <si>
    <t>ORD-100491</t>
  </si>
  <si>
    <t>C1994</t>
  </si>
  <si>
    <t>ORD-102352</t>
  </si>
  <si>
    <t>ORD-100215</t>
  </si>
  <si>
    <t>ORD-101849</t>
  </si>
  <si>
    <t>ORD-101322</t>
  </si>
  <si>
    <t>ORD-100538</t>
  </si>
  <si>
    <t xml:space="preserve"> ARJUN SINGH </t>
  </si>
  <si>
    <t>ORD-101261</t>
  </si>
  <si>
    <t>ORD-101112</t>
  </si>
  <si>
    <t>ORD-101553</t>
  </si>
  <si>
    <t>ORD-100005</t>
  </si>
  <si>
    <t>ORD-102316</t>
  </si>
  <si>
    <t>ORD-100152</t>
  </si>
  <si>
    <t>25/09/2023</t>
  </si>
  <si>
    <t>C1709</t>
  </si>
  <si>
    <t>ORD-102127</t>
  </si>
  <si>
    <t>ORD-101453</t>
  </si>
  <si>
    <t>ORD-100844</t>
  </si>
  <si>
    <t>17/01/2024</t>
  </si>
  <si>
    <t>ORD-102437</t>
  </si>
  <si>
    <t>ORD-102393</t>
  </si>
  <si>
    <t>ORD-101916</t>
  </si>
  <si>
    <t>ORD-100174</t>
  </si>
  <si>
    <t>C1814</t>
  </si>
  <si>
    <t>ORD-100276</t>
  </si>
  <si>
    <t>12/12/2024</t>
  </si>
  <si>
    <t>ORD-102781</t>
  </si>
  <si>
    <t>ORD-102072</t>
  </si>
  <si>
    <t>ORD-102209</t>
  </si>
  <si>
    <t>ORD-100605</t>
  </si>
  <si>
    <t>ORD-100694</t>
  </si>
  <si>
    <t>13-Apr-2024</t>
  </si>
  <si>
    <t>ORD-102167</t>
  </si>
  <si>
    <t>ORD-102310</t>
  </si>
  <si>
    <t>ORD-101802</t>
  </si>
  <si>
    <t>ORD-102618</t>
  </si>
  <si>
    <t>ORD-102129</t>
  </si>
  <si>
    <t>ORD-102733</t>
  </si>
  <si>
    <t>C1478</t>
  </si>
  <si>
    <t>ORD-101800</t>
  </si>
  <si>
    <t>C1958</t>
  </si>
  <si>
    <t>ORD-100738</t>
  </si>
  <si>
    <t>ORD-101870</t>
  </si>
  <si>
    <t>ORD-102162</t>
  </si>
  <si>
    <t>27-May-2024</t>
  </si>
  <si>
    <t>ORD-102458</t>
  </si>
  <si>
    <t>ORD-101808</t>
  </si>
  <si>
    <t>ORD-102161</t>
  </si>
  <si>
    <t>ORD-100725</t>
  </si>
  <si>
    <t>ORD-100435</t>
  </si>
  <si>
    <t>04/08/2024</t>
  </si>
  <si>
    <t>06-Aug-2024</t>
  </si>
  <si>
    <t>ORD-100083</t>
  </si>
  <si>
    <t>ORD-102140</t>
  </si>
  <si>
    <t>ORD-102349</t>
  </si>
  <si>
    <t>ORD-100019</t>
  </si>
  <si>
    <t>ORD-101582</t>
  </si>
  <si>
    <t>ORD-100185</t>
  </si>
  <si>
    <t>08-Jul-2024</t>
  </si>
  <si>
    <t>ORD-102275</t>
  </si>
  <si>
    <t>ORD-101233</t>
  </si>
  <si>
    <t>ORD-100333</t>
  </si>
  <si>
    <t>ORD-101255</t>
  </si>
  <si>
    <t>2024-10-22</t>
  </si>
  <si>
    <t>ORD-100508</t>
  </si>
  <si>
    <t>ORD-102362</t>
  </si>
  <si>
    <t>ORD-102599</t>
  </si>
  <si>
    <t>ORD-102719</t>
  </si>
  <si>
    <t>ORD-101782</t>
  </si>
  <si>
    <t>C1047</t>
  </si>
  <si>
    <t>ORD-102046</t>
  </si>
  <si>
    <t>ORD-102122</t>
  </si>
  <si>
    <t>ORD-102388</t>
  </si>
  <si>
    <t>C2175</t>
  </si>
  <si>
    <t>ORD-100307</t>
  </si>
  <si>
    <t>C1492</t>
  </si>
  <si>
    <t>ORD-102799</t>
  </si>
  <si>
    <t>16-Oct-2023</t>
  </si>
  <si>
    <t>ORD-100922</t>
  </si>
  <si>
    <t>ORD-101547</t>
  </si>
  <si>
    <t>ORD-101776</t>
  </si>
  <si>
    <t>ORD-100017</t>
  </si>
  <si>
    <t>ORD-101743</t>
  </si>
  <si>
    <t>ORD-102115</t>
  </si>
  <si>
    <t>ORD-102803</t>
  </si>
  <si>
    <t>ORD-100721</t>
  </si>
  <si>
    <t>02/10/2023</t>
  </si>
  <si>
    <t>ORD-102160</t>
  </si>
  <si>
    <t>28-Jun-2023</t>
  </si>
  <si>
    <t>ORD-101888</t>
  </si>
  <si>
    <t>ORD-101860</t>
  </si>
  <si>
    <t>ORD-102867</t>
  </si>
  <si>
    <t>22-Nov-2023</t>
  </si>
  <si>
    <t>ORD-102564</t>
  </si>
  <si>
    <t>ORD-101126</t>
  </si>
  <si>
    <t>C2057</t>
  </si>
  <si>
    <t>ORD-100415</t>
  </si>
  <si>
    <t>ORD-101590</t>
  </si>
  <si>
    <t>ORD-101497</t>
  </si>
  <si>
    <t>ORD-100263</t>
  </si>
  <si>
    <t>ORD-100393</t>
  </si>
  <si>
    <t>11-Aug-2023</t>
  </si>
  <si>
    <t>ORD-100846</t>
  </si>
  <si>
    <t>ORD-100291</t>
  </si>
  <si>
    <t>ORD-101287</t>
  </si>
  <si>
    <t>ORD-101926</t>
  </si>
  <si>
    <t>ORD-102653</t>
  </si>
  <si>
    <t>ORD-101025</t>
  </si>
  <si>
    <t>ORD-101399</t>
  </si>
  <si>
    <t>ORD-100380</t>
  </si>
  <si>
    <t>ORD-102240</t>
  </si>
  <si>
    <t>C1174</t>
  </si>
  <si>
    <t>ORD-100967</t>
  </si>
  <si>
    <t>ORD-102415</t>
  </si>
  <si>
    <t>ORD-102450</t>
  </si>
  <si>
    <t>24/01/2023</t>
  </si>
  <si>
    <t>C2088</t>
  </si>
  <si>
    <t>ORD-102726</t>
  </si>
  <si>
    <t>ORD-100566</t>
  </si>
  <si>
    <t>ORD-101026</t>
  </si>
  <si>
    <t>ORD-101119</t>
  </si>
  <si>
    <t>ORD-100899</t>
  </si>
  <si>
    <t>C1037</t>
  </si>
  <si>
    <t>ORD-100535</t>
  </si>
  <si>
    <t>ORD-102544</t>
  </si>
  <si>
    <t>ORD-100547</t>
  </si>
  <si>
    <t>ORD-100459</t>
  </si>
  <si>
    <t>ORD-101308</t>
  </si>
  <si>
    <t>ORD-100211</t>
  </si>
  <si>
    <t>ORD-100937</t>
  </si>
  <si>
    <t>ORD-102221</t>
  </si>
  <si>
    <t>C1187</t>
  </si>
  <si>
    <t>ORD-101311</t>
  </si>
  <si>
    <t>27-Sep-2023</t>
  </si>
  <si>
    <t>ORD-100192</t>
  </si>
  <si>
    <t>ORD-102190</t>
  </si>
  <si>
    <t>ORD-101928</t>
  </si>
  <si>
    <t>C1345</t>
  </si>
  <si>
    <t>ORD-101216</t>
  </si>
  <si>
    <t>C1548</t>
  </si>
  <si>
    <t>ORD-101137</t>
  </si>
  <si>
    <t>ORD-101425</t>
  </si>
  <si>
    <t>ORD-100229</t>
  </si>
  <si>
    <t>ORD-102617</t>
  </si>
  <si>
    <t>ORD-101241</t>
  </si>
  <si>
    <t>ORD-100597</t>
  </si>
  <si>
    <t>ORD-100154</t>
  </si>
  <si>
    <t>ORD-101454</t>
  </si>
  <si>
    <t>17/06/2023</t>
  </si>
  <si>
    <t>ORD-100884</t>
  </si>
  <si>
    <t>ORD-101205</t>
  </si>
  <si>
    <t>02/08/2024</t>
  </si>
  <si>
    <t>ORD-101359</t>
  </si>
  <si>
    <t>ORD-102863</t>
  </si>
  <si>
    <t>ORD-100074</t>
  </si>
  <si>
    <t>22/04/2024</t>
  </si>
  <si>
    <t>C1458</t>
  </si>
  <si>
    <t>ORD-101459</t>
  </si>
  <si>
    <t>ORD-101230</t>
  </si>
  <si>
    <t>06/01/2023</t>
  </si>
  <si>
    <t>ORD-100930</t>
  </si>
  <si>
    <t>ORD-101649</t>
  </si>
  <si>
    <t>20/04/2023</t>
  </si>
  <si>
    <t>ORD-102688</t>
  </si>
  <si>
    <t>ORD-100233</t>
  </si>
  <si>
    <t>ORD-102068</t>
  </si>
  <si>
    <t>ORD-102077</t>
  </si>
  <si>
    <t>ORD-100803</t>
  </si>
  <si>
    <t>ORD-100882</t>
  </si>
  <si>
    <t>ORD-101633</t>
  </si>
  <si>
    <t>11-Jan-2023</t>
  </si>
  <si>
    <t>ORD-101054</t>
  </si>
  <si>
    <t>ORD-100290</t>
  </si>
  <si>
    <t>ORD-100914</t>
  </si>
  <si>
    <t>ORD-101956</t>
  </si>
  <si>
    <t>ORD-101093</t>
  </si>
  <si>
    <t>ORD-101111</t>
  </si>
  <si>
    <t>ORD-101889</t>
  </si>
  <si>
    <t>ORD-100114</t>
  </si>
  <si>
    <t>ORD-100465</t>
  </si>
  <si>
    <t>ORD-100167</t>
  </si>
  <si>
    <t>ORD-102455</t>
  </si>
  <si>
    <t>ORD-102368</t>
  </si>
  <si>
    <t>ORD-100897</t>
  </si>
  <si>
    <t>ORD-101609</t>
  </si>
  <si>
    <t>29/09/2024</t>
  </si>
  <si>
    <t>ORD-101101</t>
  </si>
  <si>
    <t>ORD-102752</t>
  </si>
  <si>
    <t>ORD-100920</t>
  </si>
  <si>
    <t>ORD-102614</t>
  </si>
  <si>
    <t>C1238</t>
  </si>
  <si>
    <t>ORD-101555</t>
  </si>
  <si>
    <t>ORD-100598</t>
  </si>
  <si>
    <t>ORD-101943</t>
  </si>
  <si>
    <t>ORD-100257</t>
  </si>
  <si>
    <t>ORD-100255</t>
  </si>
  <si>
    <t>16/10/2024</t>
  </si>
  <si>
    <t>ORD-100727</t>
  </si>
  <si>
    <t>ORD-102753</t>
  </si>
  <si>
    <t>ORD-102545</t>
  </si>
  <si>
    <t>ORD-102178</t>
  </si>
  <si>
    <t>ORD-100768</t>
  </si>
  <si>
    <t>ORD-102148</t>
  </si>
  <si>
    <t>05-Aug-2023</t>
  </si>
  <si>
    <t>ORD-102219</t>
  </si>
  <si>
    <t>15/06/2024</t>
  </si>
  <si>
    <t>ORD-102539</t>
  </si>
  <si>
    <t>ORD-101726</t>
  </si>
  <si>
    <t>ORD-101477</t>
  </si>
  <si>
    <t>ORD-100110</t>
  </si>
  <si>
    <t>ORD-101679</t>
  </si>
  <si>
    <t>21/02/2024</t>
  </si>
  <si>
    <t>ORD-101226</t>
  </si>
  <si>
    <t>ORD-100712</t>
  </si>
  <si>
    <t>ORD-101479</t>
  </si>
  <si>
    <t>C1966</t>
  </si>
  <si>
    <t>ORD-101019</t>
  </si>
  <si>
    <t>ORD-101160</t>
  </si>
  <si>
    <t>ORD-100960</t>
  </si>
  <si>
    <t>ORD-102707</t>
  </si>
  <si>
    <t>28/09/2024</t>
  </si>
  <si>
    <t>ORD-100270</t>
  </si>
  <si>
    <t>ORD-100063</t>
  </si>
  <si>
    <t>ORD-102441</t>
  </si>
  <si>
    <t>ORD-100892</t>
  </si>
  <si>
    <t>ORD-101295</t>
  </si>
  <si>
    <t>ORD-102591</t>
  </si>
  <si>
    <t>ORD-100778</t>
  </si>
  <si>
    <t>ORD-102217</t>
  </si>
  <si>
    <t>ORD-100036</t>
  </si>
  <si>
    <t>ORD-100243</t>
  </si>
  <si>
    <t>ORD-100082</t>
  </si>
  <si>
    <t>ORD-100860</t>
  </si>
  <si>
    <t>ORD-100372</t>
  </si>
  <si>
    <t>C1220</t>
  </si>
  <si>
    <t>ORD-102003</t>
  </si>
  <si>
    <t>ORD-101850</t>
  </si>
  <si>
    <t>ORD-101361</t>
  </si>
  <si>
    <t>ORD-100751</t>
  </si>
  <si>
    <t>ORD-102555</t>
  </si>
  <si>
    <t>ORD-101037</t>
  </si>
  <si>
    <t>ORD-101234</t>
  </si>
  <si>
    <t>ORD-102632</t>
  </si>
  <si>
    <t>ORD-102559</t>
  </si>
  <si>
    <t>ORD-102225</t>
  </si>
  <si>
    <t>03/12/2023</t>
  </si>
  <si>
    <t>ORD-102324</t>
  </si>
  <si>
    <t>ORD-100879</t>
  </si>
  <si>
    <t>ORD-102595</t>
  </si>
  <si>
    <t>ORD-101862</t>
  </si>
  <si>
    <t>ORD-102767</t>
  </si>
  <si>
    <t>ORD-100476</t>
  </si>
  <si>
    <t>ORD-100225</t>
  </si>
  <si>
    <t>ORD-100216</t>
  </si>
  <si>
    <t>ORD-101053</t>
  </si>
  <si>
    <t>ORD-101883</t>
  </si>
  <si>
    <t>ORD-100180</t>
  </si>
  <si>
    <t>04/02/2024</t>
  </si>
  <si>
    <t>ORD-102793</t>
  </si>
  <si>
    <t>ORD-102142</t>
  </si>
  <si>
    <t>ORD-102725</t>
  </si>
  <si>
    <t>ORD-100638</t>
  </si>
  <si>
    <t>ORD-100044</t>
  </si>
  <si>
    <t>09-Sep-2024</t>
  </si>
  <si>
    <t>ORD-101498</t>
  </si>
  <si>
    <t>ORD-100264</t>
  </si>
  <si>
    <t>29-Mar-2023</t>
  </si>
  <si>
    <t>ORD-101088</t>
  </si>
  <si>
    <t>ORD-101238</t>
  </si>
  <si>
    <t>30-Oct-2024</t>
  </si>
  <si>
    <t>ORD-100850</t>
  </si>
  <si>
    <t>ORD-100094</t>
  </si>
  <si>
    <t>ORD-102223</t>
  </si>
  <si>
    <t>ORD-102446</t>
  </si>
  <si>
    <t>ORD-100332</t>
  </si>
  <si>
    <t>ORD-102079</t>
  </si>
  <si>
    <t>ORD-102792</t>
  </si>
  <si>
    <t>23-Nov-2023</t>
  </si>
  <si>
    <t>ORD-100374</t>
  </si>
  <si>
    <t>ORD-101421</t>
  </si>
  <si>
    <t>C1121</t>
  </si>
  <si>
    <t>ORD-100408</t>
  </si>
  <si>
    <t>C1253</t>
  </si>
  <si>
    <t>ORD-100685</t>
  </si>
  <si>
    <t>ORD-100418</t>
  </si>
  <si>
    <t>ORD-101413</t>
  </si>
  <si>
    <t>ORD-100144</t>
  </si>
  <si>
    <t>19/03/2024</t>
  </si>
  <si>
    <t>ORD-101574</t>
  </si>
  <si>
    <t>ORD-102313</t>
  </si>
  <si>
    <t>ORD-100986</t>
  </si>
  <si>
    <t>ORD-100014</t>
  </si>
  <si>
    <t>ORD-100528</t>
  </si>
  <si>
    <t>ORD-100391</t>
  </si>
  <si>
    <t>ORD-100853</t>
  </si>
  <si>
    <t>ORD-100801</t>
  </si>
  <si>
    <t>23-Mar-2024</t>
  </si>
  <si>
    <t>ORD-101947</t>
  </si>
  <si>
    <t>ORD-102126</t>
  </si>
  <si>
    <t>ORD-100387</t>
  </si>
  <si>
    <t>ORD-102231</t>
  </si>
  <si>
    <t>ORD-100835</t>
  </si>
  <si>
    <t>ORD-100190</t>
  </si>
  <si>
    <t>14/08/2023</t>
  </si>
  <si>
    <t>ORD-101694</t>
  </si>
  <si>
    <t>ORD-100364</t>
  </si>
  <si>
    <t>C1397</t>
  </si>
  <si>
    <t>ORD-101159</t>
  </si>
  <si>
    <t>ORD-100245</t>
  </si>
  <si>
    <t>31/08/2023</t>
  </si>
  <si>
    <t>ORD-100881</t>
  </si>
  <si>
    <t>04-Mar-2024</t>
  </si>
  <si>
    <t>ORD-100274</t>
  </si>
  <si>
    <t>ORD-100147</t>
  </si>
  <si>
    <t>ORD-101129</t>
  </si>
  <si>
    <t>20/05/2023</t>
  </si>
  <si>
    <t>ORD-100294</t>
  </si>
  <si>
    <t>ORD-100324</t>
  </si>
  <si>
    <t>ORD-100770</t>
  </si>
  <si>
    <t>ORD-102847</t>
  </si>
  <si>
    <t>28/01/2024</t>
  </si>
  <si>
    <t>ORD-102587</t>
  </si>
  <si>
    <t>ORD-101715</t>
  </si>
  <si>
    <t>ORD-102724</t>
  </si>
  <si>
    <t>29/05/2023</t>
  </si>
  <si>
    <t>ORD-100900</t>
  </si>
  <si>
    <t>ORD-102000</t>
  </si>
  <si>
    <t>06-Jul-2024</t>
  </si>
  <si>
    <t>ORD-102816</t>
  </si>
  <si>
    <t>C2108</t>
  </si>
  <si>
    <t>ORD-102053</t>
  </si>
  <si>
    <t>02/05/2024</t>
  </si>
  <si>
    <t>ORD-100974</t>
  </si>
  <si>
    <t>ORD-100103</t>
  </si>
  <si>
    <t>ORD-102258</t>
  </si>
  <si>
    <t>ORD-101921</t>
  </si>
  <si>
    <t>ORD-101470</t>
  </si>
  <si>
    <t>ORD-100041</t>
  </si>
  <si>
    <t>ORD-101386</t>
  </si>
  <si>
    <t>ORD-100377</t>
  </si>
  <si>
    <t>ORD-101278</t>
  </si>
  <si>
    <t>ORD-102194</t>
  </si>
  <si>
    <t>ORD-102004</t>
  </si>
  <si>
    <t>ORD-100205</t>
  </si>
  <si>
    <t>ORD-101068</t>
  </si>
  <si>
    <t>ORD-102075</t>
  </si>
  <si>
    <t>26-Mar-2024</t>
  </si>
  <si>
    <t>ORD-101461</t>
  </si>
  <si>
    <t>ORD-100204</t>
  </si>
  <si>
    <t>ORD-102718</t>
  </si>
  <si>
    <t>ORD-102672</t>
  </si>
  <si>
    <t>ORD-102459</t>
  </si>
  <si>
    <t>ORD-101982</t>
  </si>
  <si>
    <t>ORD-100740</t>
  </si>
  <si>
    <t>ORD-101032</t>
  </si>
  <si>
    <t>ORD-102121</t>
  </si>
  <si>
    <t>ORD-101424</t>
  </si>
  <si>
    <t>C1771</t>
  </si>
  <si>
    <t>ORD-101725</t>
  </si>
  <si>
    <t>ORD-102254</t>
  </si>
  <si>
    <t>Product Name</t>
  </si>
  <si>
    <t>Category</t>
  </si>
  <si>
    <t>Unit Price</t>
  </si>
  <si>
    <t>Unit Cost</t>
  </si>
  <si>
    <t>Laptop</t>
  </si>
  <si>
    <t>Technology</t>
  </si>
  <si>
    <t>Smartphone</t>
  </si>
  <si>
    <t>Tablet</t>
  </si>
  <si>
    <t>Monitor</t>
  </si>
  <si>
    <t>Headphones</t>
  </si>
  <si>
    <t>Keyboard</t>
  </si>
  <si>
    <t>Printer</t>
  </si>
  <si>
    <t>Office Chair</t>
  </si>
  <si>
    <t>Furniture</t>
  </si>
  <si>
    <t>Desk</t>
  </si>
  <si>
    <t>Bookcase</t>
  </si>
  <si>
    <t>Filing Cabinet</t>
  </si>
  <si>
    <t>Standing Desk</t>
  </si>
  <si>
    <t>Notebook</t>
  </si>
  <si>
    <t>Office Supplies</t>
  </si>
  <si>
    <t>Pen Set</t>
  </si>
  <si>
    <t>Stapler</t>
  </si>
  <si>
    <t>Paper Ream</t>
  </si>
  <si>
    <t>Binder</t>
  </si>
  <si>
    <t>Marker Pack</t>
  </si>
  <si>
    <t>Unknown</t>
  </si>
  <si>
    <t>Sales</t>
  </si>
  <si>
    <t>Cost</t>
  </si>
  <si>
    <t>Profit</t>
  </si>
  <si>
    <t>Profit Margin</t>
  </si>
  <si>
    <t>Profit Status</t>
  </si>
  <si>
    <t>Sales Category</t>
  </si>
  <si>
    <t>Retail Sales Analysis – Pivot Tables</t>
  </si>
  <si>
    <t>Sum of Sales</t>
  </si>
  <si>
    <t>Grand Total</t>
  </si>
  <si>
    <t>Row Labels</t>
  </si>
  <si>
    <t>Sum of Profit</t>
  </si>
  <si>
    <t>Jan</t>
  </si>
  <si>
    <t>Feb</t>
  </si>
  <si>
    <t>Mar</t>
  </si>
  <si>
    <t>Apr</t>
  </si>
  <si>
    <t>May</t>
  </si>
  <si>
    <t>Jun</t>
  </si>
  <si>
    <t>Jul</t>
  </si>
  <si>
    <t>Aug</t>
  </si>
  <si>
    <t>Sep</t>
  </si>
  <si>
    <t>Oct</t>
  </si>
  <si>
    <t>Nov</t>
  </si>
  <si>
    <t>Dec</t>
  </si>
  <si>
    <t>1. Sales by Category</t>
  </si>
  <si>
    <t>2. Sales by Customer Segment</t>
  </si>
  <si>
    <t>3. Sales by Payment Method</t>
  </si>
  <si>
    <t>4. Profit by Category</t>
  </si>
  <si>
    <t>5. Sales by City</t>
  </si>
  <si>
    <t>6. Monthly Sales</t>
  </si>
  <si>
    <t>Retail Sales Analysis – Data Visualization</t>
  </si>
  <si>
    <t>💰 Total Sales</t>
  </si>
  <si>
    <t>📈 Total Profit</t>
  </si>
  <si>
    <t>🛍️ Total Orders</t>
  </si>
  <si>
    <t xml:space="preserve"> 📦 Total Quantity Sold</t>
  </si>
  <si>
    <r>
      <rPr>
        <b/>
        <sz val="36"/>
        <color theme="0"/>
        <rFont val="Calibri"/>
        <family val="2"/>
        <scheme val="minor"/>
      </rPr>
      <t>🛍️ RETAIL SALES ANALYTICS DASHBOARD</t>
    </r>
    <r>
      <rPr>
        <sz val="11"/>
        <color theme="1"/>
        <rFont val="Calibri"/>
        <family val="2"/>
        <scheme val="minor"/>
      </rPr>
      <t xml:space="preserve">
</t>
    </r>
    <r>
      <rPr>
        <i/>
        <sz val="16"/>
        <color theme="0"/>
        <rFont val="Calibri"/>
        <family val="2"/>
        <scheme val="minor"/>
      </rPr>
      <t>📊 Sales Performance • 💰 Profitability • 👥 Customer Insights</t>
    </r>
    <r>
      <rPr>
        <i/>
        <sz val="18"/>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</si>
</sst>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12" x14ac:knownFonts="1">
    <font>
      <sz val="11"/>
      <color theme="1"/>
      <name val="Calibri"/>
      <family val="2"/>
      <scheme val="minor"/>
    </font>
    <font>
      <b/>
      <sz val="11"/>
      <name val="Arial"/>
      <family val="2"/>
    </font>
    <font>
      <b/>
      <sz val="11"/>
      <color theme="0"/>
      <name val="Arial"/>
      <family val="2"/>
    </font>
    <font>
      <sz val="8"/>
      <name val="Calibri"/>
      <family val="2"/>
      <scheme val="minor"/>
    </font>
    <font>
      <b/>
      <u/>
      <sz val="14"/>
      <color theme="1"/>
      <name val="Arno Pro Light Display"/>
      <family val="1"/>
    </font>
    <font>
      <b/>
      <sz val="20"/>
      <color theme="2"/>
      <name val="Calibri"/>
      <family val="2"/>
      <scheme val="minor"/>
    </font>
    <font>
      <b/>
      <sz val="36"/>
      <color theme="2"/>
      <name val="Calibri"/>
      <family val="2"/>
      <scheme val="minor"/>
    </font>
    <font>
      <b/>
      <sz val="16"/>
      <color theme="1"/>
      <name val="Calibri"/>
      <family val="2"/>
      <scheme val="minor"/>
    </font>
    <font>
      <b/>
      <sz val="22"/>
      <color theme="1"/>
      <name val="Calibri"/>
      <family val="2"/>
      <scheme val="minor"/>
    </font>
    <font>
      <i/>
      <sz val="16"/>
      <color theme="0"/>
      <name val="Calibri"/>
      <family val="2"/>
      <scheme val="minor"/>
    </font>
    <font>
      <i/>
      <sz val="18"/>
      <color theme="0"/>
      <name val="Calibri"/>
      <family val="2"/>
      <scheme val="minor"/>
    </font>
    <font>
      <b/>
      <sz val="36"/>
      <color theme="0"/>
      <name val="Calibri"/>
      <family val="2"/>
      <scheme val="minor"/>
    </font>
  </fonts>
  <fills count="7">
    <fill>
      <patternFill patternType="none"/>
    </fill>
    <fill>
      <patternFill patternType="gray125"/>
    </fill>
    <fill>
      <patternFill patternType="solid">
        <fgColor rgb="FFF9E5B8"/>
      </patternFill>
    </fill>
    <fill>
      <patternFill patternType="solid">
        <fgColor theme="6" tint="-0.249977111117893"/>
        <bgColor indexed="64"/>
      </patternFill>
    </fill>
    <fill>
      <patternFill patternType="solid">
        <fgColor theme="6" tint="-0.499984740745262"/>
        <bgColor indexed="64"/>
      </patternFill>
    </fill>
    <fill>
      <patternFill patternType="solid">
        <fgColor theme="6" tint="0.39997558519241921"/>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xf numFmtId="0" fontId="2" fillId="3" borderId="0" xfId="0" applyFont="1" applyFill="1"/>
    <xf numFmtId="14" fontId="2" fillId="3" borderId="0" xfId="0" applyNumberFormat="1" applyFont="1" applyFill="1"/>
    <xf numFmtId="1" fontId="2" fillId="3" borderId="0" xfId="0" applyNumberFormat="1" applyFont="1" applyFill="1"/>
    <xf numFmtId="1" fontId="2" fillId="3" borderId="0" xfId="0" applyNumberFormat="1" applyFont="1" applyFill="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2" fillId="3" borderId="0" xfId="0" applyNumberFormat="1" applyFont="1" applyFill="1" applyAlignment="1">
      <alignment horizontal="center" vertical="center"/>
    </xf>
    <xf numFmtId="9" fontId="0" fillId="0" borderId="0" xfId="0" applyNumberFormat="1" applyAlignment="1">
      <alignment horizontal="center" vertical="center"/>
    </xf>
    <xf numFmtId="9" fontId="0" fillId="0" borderId="0" xfId="0" applyNumberFormat="1"/>
    <xf numFmtId="0" fontId="2" fillId="3" borderId="0" xfId="0" applyFont="1" applyFill="1" applyAlignment="1">
      <alignment horizontal="center" vertical="center"/>
    </xf>
    <xf numFmtId="164" fontId="2" fillId="3" borderId="0" xfId="0" applyNumberFormat="1" applyFont="1" applyFill="1"/>
    <xf numFmtId="164" fontId="0" fillId="0" borderId="0" xfId="0" applyNumberFormat="1" applyAlignment="1">
      <alignment horizontal="center" vertical="center"/>
    </xf>
    <xf numFmtId="164" fontId="0" fillId="0" borderId="0" xfId="0" applyNumberFormat="1"/>
    <xf numFmtId="165" fontId="2" fillId="3" borderId="0" xfId="0" applyNumberFormat="1" applyFont="1" applyFill="1"/>
    <xf numFmtId="165" fontId="0" fillId="0" borderId="0" xfId="0" applyNumberFormat="1" applyAlignment="1">
      <alignment horizontal="center" vertical="center"/>
    </xf>
    <xf numFmtId="165" fontId="0" fillId="0" borderId="0" xfId="0" applyNumberFormat="1"/>
    <xf numFmtId="10" fontId="2" fillId="3" borderId="0" xfId="0" applyNumberFormat="1" applyFont="1" applyFill="1"/>
    <xf numFmtId="10" fontId="0" fillId="0" borderId="0" xfId="0" applyNumberFormat="1" applyAlignment="1">
      <alignment horizontal="center" vertical="center"/>
    </xf>
    <xf numFmtId="10" fontId="0" fillId="0" borderId="0" xfId="0" applyNumberFormat="1"/>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6" borderId="1" xfId="0" applyFill="1" applyBorder="1" applyAlignment="1">
      <alignment horizontal="center" vertical="center"/>
    </xf>
    <xf numFmtId="164" fontId="0" fillId="6" borderId="1" xfId="0" applyNumberFormat="1" applyFill="1" applyBorder="1" applyAlignment="1">
      <alignment horizontal="center" vertical="center"/>
    </xf>
    <xf numFmtId="0" fontId="0" fillId="4" borderId="0" xfId="0" applyFill="1" applyAlignment="1">
      <alignment horizontal="center" vertical="top" wrapText="1"/>
    </xf>
    <xf numFmtId="0" fontId="7" fillId="6" borderId="1" xfId="0" applyFont="1" applyFill="1" applyBorder="1" applyAlignment="1">
      <alignment horizontal="center" vertical="center"/>
    </xf>
    <xf numFmtId="164" fontId="8" fillId="6" borderId="1" xfId="0" applyNumberFormat="1" applyFont="1" applyFill="1" applyBorder="1" applyAlignment="1">
      <alignment horizontal="center" vertical="center"/>
    </xf>
    <xf numFmtId="1" fontId="8" fillId="6"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5" fillId="4" borderId="0" xfId="0" applyFont="1" applyFill="1" applyAlignment="1">
      <alignment horizontal="center" vertical="center"/>
    </xf>
    <xf numFmtId="0" fontId="6" fillId="4" borderId="0" xfId="0" applyFont="1" applyFill="1" applyAlignment="1">
      <alignment horizontal="center" vertical="center"/>
    </xf>
  </cellXfs>
  <cellStyles count="1">
    <cellStyle name="Normal" xfId="0" builtinId="0"/>
  </cellStyles>
  <dxfs count="176">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fill>
        <patternFill patternType="solid">
          <fgColor indexed="64"/>
          <bgColor theme="6" tint="0.79998168889431442"/>
        </patternFill>
      </fill>
      <alignment horizontal="center" vertic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5" formatCode="&quot;₹&quot;\ #,##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theme="6"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Lst>
        </c:dLbl>
      </c:pivotFmt>
    </c:pivotFmts>
    <c:plotArea>
      <c:layout>
        <c:manualLayout>
          <c:layoutTarget val="inner"/>
          <c:xMode val="edge"/>
          <c:yMode val="edge"/>
          <c:x val="0.2201813124222273"/>
          <c:y val="7.8756061311275674E-2"/>
          <c:w val="0.7288789303555685"/>
          <c:h val="0.81216631325561972"/>
        </c:manualLayout>
      </c:layout>
      <c:barChart>
        <c:barDir val="col"/>
        <c:grouping val="clustered"/>
        <c:varyColors val="0"/>
        <c:ser>
          <c:idx val="0"/>
          <c:order val="0"/>
          <c:tx>
            <c:strRef>
              <c:f>Pivot_Tables!$C$4</c:f>
              <c:strCache>
                <c:ptCount val="1"/>
                <c:pt idx="0">
                  <c:v>Total</c:v>
                </c:pt>
              </c:strCache>
            </c:strRef>
          </c:tx>
          <c:spPr>
            <a:solidFill>
              <a:schemeClr val="accent3">
                <a:lumMod val="75000"/>
              </a:schemeClr>
            </a:solidFill>
            <a:ln>
              <a:noFill/>
            </a:ln>
            <a:effectLst/>
          </c:spPr>
          <c:invertIfNegative val="0"/>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1-7D4E-4DF7-83B2-93E433F5C609}"/>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 xmlns:c16="http://schemas.microsoft.com/office/drawing/2014/chart" uri="{C3380CC4-5D6E-409C-BE32-E72D297353CC}">
                  <c16:uniqueId val="{00000001-7D4E-4DF7-83B2-93E433F5C609}"/>
                </c:ext>
              </c:extLst>
            </c:dLbl>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Pivot_Tables!$B$5:$B$8</c:f>
              <c:strCache>
                <c:ptCount val="3"/>
                <c:pt idx="0">
                  <c:v>Furniture</c:v>
                </c:pt>
                <c:pt idx="1">
                  <c:v>Office Supplies</c:v>
                </c:pt>
                <c:pt idx="2">
                  <c:v>Technology</c:v>
                </c:pt>
              </c:strCache>
            </c:strRef>
          </c:cat>
          <c:val>
            <c:numRef>
              <c:f>Pivot_Tables!$C$5:$C$8</c:f>
              <c:numCache>
                <c:formatCode>"₹"\ #,##0.00</c:formatCode>
                <c:ptCount val="3"/>
                <c:pt idx="0">
                  <c:v>951387</c:v>
                </c:pt>
                <c:pt idx="1">
                  <c:v>45595.499999999971</c:v>
                </c:pt>
                <c:pt idx="2">
                  <c:v>1869001</c:v>
                </c:pt>
              </c:numCache>
            </c:numRef>
          </c:val>
          <c:extLst>
            <c:ext xmlns:c16="http://schemas.microsoft.com/office/drawing/2014/chart" uri="{C3380CC4-5D6E-409C-BE32-E72D297353CC}">
              <c16:uniqueId val="{00000002-7D4E-4DF7-83B2-93E433F5C609}"/>
            </c:ext>
          </c:extLst>
        </c:ser>
        <c:dLbls>
          <c:dLblPos val="outEnd"/>
          <c:showLegendKey val="0"/>
          <c:showVal val="1"/>
          <c:showCatName val="0"/>
          <c:showSerName val="0"/>
          <c:showPercent val="0"/>
          <c:showBubbleSize val="0"/>
        </c:dLbls>
        <c:gapWidth val="50"/>
        <c:overlap val="-27"/>
        <c:axId val="1155175120"/>
        <c:axId val="986609264"/>
      </c:barChart>
      <c:catAx>
        <c:axId val="1155175120"/>
        <c:scaling>
          <c:orientation val="minMax"/>
        </c:scaling>
        <c:delete val="0"/>
        <c:axPos val="b"/>
        <c:majorGridlines>
          <c:spPr>
            <a:ln w="9525" cap="flat" cmpd="sng" algn="ctr">
              <a:noFill/>
              <a:round/>
            </a:ln>
            <a:effectLst/>
          </c:spPr>
        </c:majorGridlines>
        <c:numFmt formatCode="General" sourceLinked="1"/>
        <c:majorTickMark val="out"/>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86609264"/>
        <c:crossesAt val="0"/>
        <c:auto val="1"/>
        <c:lblAlgn val="ctr"/>
        <c:lblOffset val="100"/>
        <c:noMultiLvlLbl val="0"/>
      </c:catAx>
      <c:valAx>
        <c:axId val="986609264"/>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Sales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 sourceLinked="0"/>
        <c:majorTickMark val="out"/>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5517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[Retail_Sales.xlsx]Pivot_Tables!PivotTable6</c:name>
    <c:fmtId val="3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dLbl>
          <c:idx val="0"/>
          <c:numFmt formatCode="&quot;₹&quot;\ #,##0.0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dLbl>
          <c:idx val="0"/>
          <c:numFmt formatCode="&quot;₹&quot;\ #,##0.0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dLbl>
          <c:idx val="0"/>
          <c:numFmt formatCode="&quot;₹&quot;\ #,##0.0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4137708045101"/>
          <c:y val="8.6643336249635466E-2"/>
          <c:w val="0.86332370099510691"/>
          <c:h val="0.78875765529308839"/>
        </c:manualLayout>
      </c:layout>
      <c:lineChart>
        <c:grouping val="standard"/>
        <c:varyColors val="0"/>
        <c:ser>
          <c:idx val="0"/>
          <c:order val="0"/>
          <c:tx>
            <c:strRef>
              <c:f>Pivot_Tables!$I$4</c:f>
              <c:strCache>
                <c:ptCount val="1"/>
                <c:pt idx="0">
                  <c:v>Total</c:v>
                </c:pt>
              </c:strCache>
            </c:strRef>
          </c:tx>
          <c:spPr>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dLbls>
            <c:numFmt formatCode="&quot;₹&quot;\ #,##0.0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Pivot_Tables!$I$5:$I$17</c:f>
              <c:numCache>
                <c:formatCode>"₹"\ #,##0.00</c:formatCode>
                <c:ptCount val="12"/>
                <c:pt idx="0">
                  <c:v>228345.24999999997</c:v>
                </c:pt>
                <c:pt idx="1">
                  <c:v>219347.25000000003</c:v>
                </c:pt>
                <c:pt idx="2">
                  <c:v>261648.90000000002</c:v>
                </c:pt>
                <c:pt idx="3">
                  <c:v>254071.19999999995</c:v>
                </c:pt>
                <c:pt idx="4">
                  <c:v>259049.15000000002</c:v>
                </c:pt>
                <c:pt idx="5">
                  <c:v>188602.9</c:v>
                </c:pt>
                <c:pt idx="6">
                  <c:v>249937.40000000002</c:v>
                </c:pt>
                <c:pt idx="7">
                  <c:v>267365.39999999997</c:v>
                </c:pt>
                <c:pt idx="8">
                  <c:v>215363.49999999997</c:v>
                </c:pt>
                <c:pt idx="9">
                  <c:v>229998.09999999998</c:v>
                </c:pt>
                <c:pt idx="10">
                  <c:v>239124.24999999997</c:v>
                </c:pt>
                <c:pt idx="11">
                  <c:v>253130.2000000001</c:v>
                </c:pt>
              </c:numCache>
            </c:numRef>
          </c:val>
          <c:smooth val="0"/>
          <c:extLst>
            <c:ext xmlns:c16="http://schemas.microsoft.com/office/drawing/2014/chart" uri="{C3380CC4-5D6E-409C-BE32-E72D297353CC}">
              <c16:uniqueId val="{00000000-525C-4A89-B26F-71A1BCC0274D}"/>
            </c:ext>
          </c:extLst>
        </c:ser>
        <c:dLbls>
          <c:dLblPos val="t"/>
          <c:showLegendKey val="0"/>
          <c:showVal val="1"/>
          <c:showCatName val="0"/>
          <c:showSerName val="0"/>
          <c:showPercent val="0"/>
          <c:showBubbleSize val="0"/>
        </c:dLbls>
        <c:marker val="1"/>
        <c:smooth val="0"/>
        <c:axId val="1773624191"/>
        <c:axId val="1819724527"/>
      </c:lineChart>
      <c:catAx>
        <c:axId val="177362419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819724527"/>
        <c:crosses val="autoZero"/>
        <c:auto val="1"/>
        <c:lblAlgn val="ctr"/>
        <c:lblOffset val="100"/>
        <c:noMultiLvlLbl val="0"/>
      </c:catAx>
      <c:valAx>
        <c:axId val="1819724527"/>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Sales (₹)</a:t>
                </a:r>
              </a:p>
            </c:rich>
          </c:tx>
          <c:overlay val="0"/>
          <c:spPr>
            <a:solidFill>
              <a:schemeClr val="bg1"/>
            </a:solid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 sourceLinked="0"/>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7362419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solidFill>
              <a:schemeClr val="tx1">
                <a:lumMod val="15000"/>
                <a:lumOff val="85000"/>
                <a:alpha val="87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solidFill>
              <a:schemeClr val="tx1">
                <a:lumMod val="15000"/>
                <a:lumOff val="85000"/>
                <a:alpha val="87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solidFill>
              <a:schemeClr val="tx1">
                <a:lumMod val="15000"/>
                <a:lumOff val="85000"/>
                <a:alpha val="87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4468115799037"/>
          <c:y val="0.11680039413352059"/>
          <c:w val="0.6925169343571469"/>
          <c:h val="0.66366578588370462"/>
        </c:manualLayout>
      </c:layout>
      <c:barChart>
        <c:barDir val="bar"/>
        <c:grouping val="clustered"/>
        <c:varyColors val="0"/>
        <c:ser>
          <c:idx val="0"/>
          <c:order val="0"/>
          <c:tx>
            <c:strRef>
              <c:f>Pivot_Tables!$C$11</c:f>
              <c:strCache>
                <c:ptCount val="1"/>
                <c:pt idx="0">
                  <c:v>Total</c:v>
                </c:pt>
              </c:strCache>
            </c:strRef>
          </c:tx>
          <c:spPr>
            <a:solidFill>
              <a:schemeClr val="accent3">
                <a:lumMod val="75000"/>
              </a:schemeClr>
            </a:solidFill>
            <a:ln>
              <a:solidFill>
                <a:schemeClr val="tx1">
                  <a:lumMod val="15000"/>
                  <a:lumOff val="85000"/>
                  <a:alpha val="87000"/>
                </a:schemeClr>
              </a:solid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Pivot_Tables!$B$12:$B$15</c:f>
              <c:strCache>
                <c:ptCount val="3"/>
                <c:pt idx="0">
                  <c:v>Consumer</c:v>
                </c:pt>
                <c:pt idx="1">
                  <c:v>Corporate</c:v>
                </c:pt>
                <c:pt idx="2">
                  <c:v>Home Office</c:v>
                </c:pt>
              </c:strCache>
            </c:strRef>
          </c:cat>
          <c:val>
            <c:numRef>
              <c:f>Pivot_Tables!$C$12:$C$15</c:f>
              <c:numCache>
                <c:formatCode>"₹"\ #,##0.00</c:formatCode>
                <c:ptCount val="3"/>
                <c:pt idx="0">
                  <c:v>1516400.9499999993</c:v>
                </c:pt>
                <c:pt idx="1">
                  <c:v>815038.84999999986</c:v>
                </c:pt>
                <c:pt idx="2">
                  <c:v>534543.69999999995</c:v>
                </c:pt>
              </c:numCache>
            </c:numRef>
          </c:val>
          <c:extLst>
            <c:ext xmlns:c16="http://schemas.microsoft.com/office/drawing/2014/chart" uri="{C3380CC4-5D6E-409C-BE32-E72D297353CC}">
              <c16:uniqueId val="{00000000-1B8E-473C-9D33-7C8773AEB3C1}"/>
            </c:ext>
          </c:extLst>
        </c:ser>
        <c:dLbls>
          <c:dLblPos val="outEnd"/>
          <c:showLegendKey val="0"/>
          <c:showVal val="1"/>
          <c:showCatName val="0"/>
          <c:showSerName val="0"/>
          <c:showPercent val="0"/>
          <c:showBubbleSize val="0"/>
        </c:dLbls>
        <c:gapWidth val="50"/>
        <c:axId val="1211733520"/>
        <c:axId val="996653008"/>
      </c:barChart>
      <c:catAx>
        <c:axId val="121173352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Customer Segment</a:t>
                </a:r>
              </a:p>
            </c:rich>
          </c:tx>
          <c:layout>
            <c:manualLayout>
              <c:xMode val="edge"/>
              <c:yMode val="edge"/>
              <c:x val="1.5338063311969951E-2"/>
              <c:y val="0.2500664889000517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996653008"/>
        <c:crosses val="autoZero"/>
        <c:auto val="1"/>
        <c:lblAlgn val="ctr"/>
        <c:lblOffset val="100"/>
        <c:noMultiLvlLbl val="0"/>
      </c:catAx>
      <c:valAx>
        <c:axId val="99665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Sales (₹)</a:t>
                </a:r>
              </a:p>
            </c:rich>
          </c:tx>
          <c:layout>
            <c:manualLayout>
              <c:xMode val="edge"/>
              <c:yMode val="edge"/>
              <c:x val="0.47229868574388756"/>
              <c:y val="0.88080509982693278"/>
            </c:manualLayout>
          </c:layout>
          <c:overlay val="0"/>
          <c:spPr>
            <a:noFill/>
            <a:ln w="9525">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0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1211733520"/>
        <c:crosses val="autoZero"/>
        <c:crossBetween val="between"/>
        <c:min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lumMod val="50000"/>
            </a:schemeClr>
          </a:solidFill>
          <a:ln w="19050">
            <a:solidFill>
              <a:schemeClr val="lt1"/>
            </a:solidFill>
          </a:ln>
          <a:effectLst/>
        </c:spPr>
      </c:pivotFmt>
      <c:pivotFmt>
        <c:idx val="8"/>
        <c:spPr>
          <a:solidFill>
            <a:schemeClr val="accent3">
              <a:lumMod val="75000"/>
            </a:schemeClr>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
        <c:idx val="10"/>
        <c:spPr>
          <a:solidFill>
            <a:schemeClr val="accent3">
              <a:lumMod val="20000"/>
              <a:lumOff val="80000"/>
            </a:schemeClr>
          </a:solidFill>
          <a:ln w="19050">
            <a:solidFill>
              <a:schemeClr val="lt1"/>
            </a:solidFill>
          </a:ln>
          <a:effectLst/>
        </c:spPr>
      </c:pivotFmt>
      <c:pivotFmt>
        <c:idx val="11"/>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3">
              <a:lumMod val="50000"/>
            </a:schemeClr>
          </a:solidFill>
          <a:ln w="19050">
            <a:solidFill>
              <a:schemeClr val="lt1"/>
            </a:solidFill>
          </a:ln>
          <a:effectLst/>
        </c:spPr>
      </c:pivotFmt>
      <c:pivotFmt>
        <c:idx val="13"/>
        <c:spPr>
          <a:solidFill>
            <a:schemeClr val="accent3">
              <a:lumMod val="75000"/>
            </a:schemeClr>
          </a:solidFill>
          <a:ln w="19050">
            <a:solidFill>
              <a:schemeClr val="lt1"/>
            </a:solidFill>
          </a:ln>
          <a:effectLst/>
        </c:spPr>
      </c:pivotFmt>
      <c:pivotFmt>
        <c:idx val="14"/>
        <c:spPr>
          <a:solidFill>
            <a:schemeClr val="accent3">
              <a:lumMod val="60000"/>
              <a:lumOff val="40000"/>
            </a:schemeClr>
          </a:solidFill>
          <a:ln w="19050">
            <a:solidFill>
              <a:schemeClr val="lt1"/>
            </a:solidFill>
          </a:ln>
          <a:effectLst/>
        </c:spPr>
      </c:pivotFmt>
      <c:pivotFmt>
        <c:idx val="15"/>
        <c:spPr>
          <a:solidFill>
            <a:schemeClr val="accent3">
              <a:lumMod val="20000"/>
              <a:lumOff val="80000"/>
            </a:schemeClr>
          </a:solidFill>
          <a:ln w="19050">
            <a:solidFill>
              <a:schemeClr val="lt1"/>
            </a:solidFill>
          </a:ln>
          <a:effectLst/>
        </c:spPr>
      </c:pivotFmt>
      <c:pivotFmt>
        <c:idx val="16"/>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3">
              <a:lumMod val="50000"/>
            </a:schemeClr>
          </a:solidFill>
          <a:ln w="19050">
            <a:solidFill>
              <a:schemeClr val="lt1"/>
            </a:solidFill>
          </a:ln>
          <a:effectLst/>
        </c:spPr>
      </c:pivotFmt>
      <c:pivotFmt>
        <c:idx val="18"/>
        <c:spPr>
          <a:solidFill>
            <a:schemeClr val="accent3">
              <a:lumMod val="75000"/>
            </a:schemeClr>
          </a:solidFill>
          <a:ln w="19050">
            <a:solidFill>
              <a:schemeClr val="lt1"/>
            </a:solidFill>
          </a:ln>
          <a:effectLst/>
        </c:spPr>
      </c:pivotFmt>
      <c:pivotFmt>
        <c:idx val="19"/>
        <c:spPr>
          <a:solidFill>
            <a:schemeClr val="accent3">
              <a:lumMod val="60000"/>
              <a:lumOff val="40000"/>
            </a:schemeClr>
          </a:solidFill>
          <a:ln w="19050">
            <a:solidFill>
              <a:schemeClr val="lt1"/>
            </a:solidFill>
          </a:ln>
          <a:effectLst/>
        </c:spPr>
      </c:pivotFmt>
      <c:pivotFmt>
        <c:idx val="20"/>
        <c:spPr>
          <a:solidFill>
            <a:schemeClr val="accent3">
              <a:lumMod val="20000"/>
              <a:lumOff val="80000"/>
            </a:schemeClr>
          </a:solidFill>
          <a:ln w="19050">
            <a:solidFill>
              <a:schemeClr val="lt1"/>
            </a:solidFill>
          </a:ln>
          <a:effectLst/>
        </c:spPr>
      </c:pivotFmt>
    </c:pivotFmts>
    <c:plotArea>
      <c:layout/>
      <c:doughnutChart>
        <c:varyColors val="1"/>
        <c:ser>
          <c:idx val="0"/>
          <c:order val="0"/>
          <c:tx>
            <c:strRef>
              <c:f>Pivot_Tables!$C$18</c:f>
              <c:strCache>
                <c:ptCount val="1"/>
                <c:pt idx="0">
                  <c:v>Total</c:v>
                </c:pt>
              </c:strCache>
            </c:strRef>
          </c:tx>
          <c:spPr>
            <a:solidFill>
              <a:schemeClr val="accent3">
                <a:lumMod val="50000"/>
              </a:schemeClr>
            </a:solidFill>
          </c:spPr>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90A0-4404-B052-CEEB4F12B971}"/>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90A0-4404-B052-CEEB4F12B971}"/>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90A0-4404-B052-CEEB4F12B971}"/>
              </c:ext>
            </c:extLst>
          </c:dPt>
          <c:dPt>
            <c:idx val="3"/>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7-90A0-4404-B052-CEEB4F12B971}"/>
              </c:ext>
            </c:extLst>
          </c:dPt>
          <c:dLbls>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Pivot_Tables!$B$19:$B$23</c:f>
              <c:strCache>
                <c:ptCount val="4"/>
                <c:pt idx="0">
                  <c:v>Cash</c:v>
                </c:pt>
                <c:pt idx="1">
                  <c:v>Credit Card</c:v>
                </c:pt>
                <c:pt idx="2">
                  <c:v>Net Banking</c:v>
                </c:pt>
                <c:pt idx="3">
                  <c:v>UPI</c:v>
                </c:pt>
              </c:strCache>
            </c:strRef>
          </c:cat>
          <c:val>
            <c:numRef>
              <c:f>Pivot_Tables!$C$19:$C$23</c:f>
              <c:numCache>
                <c:formatCode>"₹"\ #,##0.00</c:formatCode>
                <c:ptCount val="4"/>
                <c:pt idx="0">
                  <c:v>767000.7</c:v>
                </c:pt>
                <c:pt idx="1">
                  <c:v>664817.14999999956</c:v>
                </c:pt>
                <c:pt idx="2">
                  <c:v>739049.85</c:v>
                </c:pt>
                <c:pt idx="3">
                  <c:v>695115.8</c:v>
                </c:pt>
              </c:numCache>
            </c:numRef>
          </c:val>
          <c:extLst>
            <c:ext xmlns:c16="http://schemas.microsoft.com/office/drawing/2014/chart" uri="{C3380CC4-5D6E-409C-BE32-E72D297353CC}">
              <c16:uniqueId val="{00000008-90A0-4404-B052-CEEB4F12B9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962232898009537"/>
          <c:y val="0.25564757872616578"/>
          <c:w val="0.24403097416632655"/>
          <c:h val="0.4358720793406661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dLbl>
          <c:idx val="0"/>
          <c:layout>
            <c:manualLayout>
              <c:x val="0"/>
              <c:y val="-0.29807392608893218"/>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dLbl>
          <c:idx val="0"/>
          <c:layout>
            <c:manualLayout>
              <c:x val="-8.3955211547302178E-3"/>
              <c:y val="-9.935797536297737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solidFill>
              <a:schemeClr val="accent3">
                <a:lumMod val="50000"/>
              </a:schemeClr>
            </a:solidFill>
          </a:ln>
          <a:effectLst/>
        </c:spPr>
        <c:dLbl>
          <c:idx val="0"/>
          <c:layout>
            <c:manualLayout>
              <c:x val="5.5970141031533079E-3"/>
              <c:y val="-0.4411494106116196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dLbl>
          <c:idx val="0"/>
          <c:layout>
            <c:manualLayout>
              <c:x val="0"/>
              <c:y val="-0.29807392608893218"/>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dLbl>
          <c:idx val="0"/>
          <c:layout>
            <c:manualLayout>
              <c:x val="-8.3955211547302178E-3"/>
              <c:y val="-9.935797536297737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solidFill>
              <a:schemeClr val="accent3">
                <a:lumMod val="50000"/>
              </a:schemeClr>
            </a:solidFill>
          </a:ln>
          <a:effectLst/>
        </c:spPr>
        <c:dLbl>
          <c:idx val="0"/>
          <c:layout>
            <c:manualLayout>
              <c:x val="5.5970141031533079E-3"/>
              <c:y val="-0.4411494106116196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a:noFill/>
          </a:ln>
          <a:effectLst/>
        </c:spPr>
        <c:dLbl>
          <c:idx val="0"/>
          <c:layout>
            <c:manualLayout>
              <c:x val="0"/>
              <c:y val="-0.29807392608893218"/>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dLbl>
          <c:idx val="0"/>
          <c:layout>
            <c:manualLayout>
              <c:x val="-8.3955211547302178E-3"/>
              <c:y val="-9.935797536297737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solidFill>
              <a:schemeClr val="accent3">
                <a:lumMod val="50000"/>
              </a:schemeClr>
            </a:solidFill>
          </a:ln>
          <a:effectLst/>
        </c:spPr>
        <c:dLbl>
          <c:idx val="0"/>
          <c:layout>
            <c:manualLayout>
              <c:x val="5.5970141031533079E-3"/>
              <c:y val="-0.4411494106116196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Pivot_Tables!$F$4</c:f>
              <c:strCache>
                <c:ptCount val="1"/>
                <c:pt idx="0">
                  <c:v>Total</c:v>
                </c:pt>
              </c:strCache>
            </c:strRef>
          </c:tx>
          <c:spPr>
            <a:solidFill>
              <a:schemeClr val="accent3">
                <a:lumMod val="50000"/>
              </a:schemeClr>
            </a:solidFill>
            <a:ln>
              <a:noFill/>
            </a:ln>
            <a:effectLst/>
          </c:spPr>
          <c:invertIfNegative val="0"/>
          <c:dPt>
            <c:idx val="0"/>
            <c:invertIfNegative val="0"/>
            <c:bubble3D val="0"/>
            <c:extLst>
              <c:ext xmlns:c16="http://schemas.microsoft.com/office/drawing/2014/chart" uri="{C3380CC4-5D6E-409C-BE32-E72D297353CC}">
                <c16:uniqueId val="{00000002-53E0-4353-8D67-D162E921EAC7}"/>
              </c:ext>
            </c:extLst>
          </c:dPt>
          <c:dPt>
            <c:idx val="1"/>
            <c:invertIfNegative val="0"/>
            <c:bubble3D val="0"/>
            <c:extLst>
              <c:ext xmlns:c16="http://schemas.microsoft.com/office/drawing/2014/chart" uri="{C3380CC4-5D6E-409C-BE32-E72D297353CC}">
                <c16:uniqueId val="{00000003-53E0-4353-8D67-D162E921EAC7}"/>
              </c:ext>
            </c:extLst>
          </c:dPt>
          <c:dPt>
            <c:idx val="2"/>
            <c:invertIfNegative val="0"/>
            <c:bubble3D val="0"/>
            <c:spPr>
              <a:solidFill>
                <a:schemeClr val="accent3">
                  <a:lumMod val="50000"/>
                </a:schemeClr>
              </a:solidFill>
              <a:ln>
                <a:solidFill>
                  <a:schemeClr val="accent3">
                    <a:lumMod val="50000"/>
                  </a:schemeClr>
                </a:solidFill>
              </a:ln>
              <a:effectLst/>
            </c:spPr>
            <c:extLst>
              <c:ext xmlns:c16="http://schemas.microsoft.com/office/drawing/2014/chart" uri="{C3380CC4-5D6E-409C-BE32-E72D297353CC}">
                <c16:uniqueId val="{00000001-53E0-4353-8D67-D162E921EAC7}"/>
              </c:ext>
            </c:extLst>
          </c:dPt>
          <c:dLbls>
            <c:dLbl>
              <c:idx val="0"/>
              <c:layout>
                <c:manualLayout>
                  <c:x val="0"/>
                  <c:y val="-0.298073926088932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E0-4353-8D67-D162E921EAC7}"/>
                </c:ext>
              </c:extLst>
            </c:dLbl>
            <c:dLbl>
              <c:idx val="1"/>
              <c:layout>
                <c:manualLayout>
                  <c:x val="-8.3955211547302178E-3"/>
                  <c:y val="-9.935797536297737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E0-4353-8D67-D162E921EAC7}"/>
                </c:ext>
              </c:extLst>
            </c:dLbl>
            <c:dLbl>
              <c:idx val="2"/>
              <c:layout>
                <c:manualLayout>
                  <c:x val="5.5970141031533079E-3"/>
                  <c:y val="-0.44114941061161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E0-4353-8D67-D162E921EAC7}"/>
                </c:ext>
              </c:extLst>
            </c:dLbl>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Pivot_Tables!$E$5:$E$8</c:f>
              <c:strCache>
                <c:ptCount val="3"/>
                <c:pt idx="0">
                  <c:v>Furniture</c:v>
                </c:pt>
                <c:pt idx="1">
                  <c:v>Office Supplies</c:v>
                </c:pt>
                <c:pt idx="2">
                  <c:v>Technology</c:v>
                </c:pt>
              </c:strCache>
            </c:strRef>
          </c:cat>
          <c:val>
            <c:numRef>
              <c:f>Pivot_Tables!$F$5:$F$8</c:f>
              <c:numCache>
                <c:formatCode>"₹"\ #,##0.00</c:formatCode>
                <c:ptCount val="3"/>
                <c:pt idx="0">
                  <c:v>241829.13000000027</c:v>
                </c:pt>
                <c:pt idx="1">
                  <c:v>13430.930000000035</c:v>
                </c:pt>
                <c:pt idx="2">
                  <c:v>418098.74999999919</c:v>
                </c:pt>
              </c:numCache>
            </c:numRef>
          </c:val>
          <c:extLst>
            <c:ext xmlns:c16="http://schemas.microsoft.com/office/drawing/2014/chart" uri="{C3380CC4-5D6E-409C-BE32-E72D297353CC}">
              <c16:uniqueId val="{00000004-53E0-4353-8D67-D162E921EAC7}"/>
            </c:ext>
          </c:extLst>
        </c:ser>
        <c:dLbls>
          <c:dLblPos val="ctr"/>
          <c:showLegendKey val="0"/>
          <c:showVal val="1"/>
          <c:showCatName val="0"/>
          <c:showSerName val="0"/>
          <c:showPercent val="0"/>
          <c:showBubbleSize val="0"/>
        </c:dLbls>
        <c:gapWidth val="50"/>
        <c:overlap val="100"/>
        <c:axId val="1211834208"/>
        <c:axId val="993433680"/>
      </c:barChart>
      <c:catAx>
        <c:axId val="1211834208"/>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93433680"/>
        <c:crosses val="autoZero"/>
        <c:auto val="1"/>
        <c:lblAlgn val="ctr"/>
        <c:lblOffset val="100"/>
        <c:noMultiLvlLbl val="0"/>
      </c:catAx>
      <c:valAx>
        <c:axId val="993433680"/>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Profit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 sourceLinked="0"/>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118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Lst>
        </c:dLbl>
      </c:pivotFmt>
    </c:pivotFmts>
    <c:plotArea>
      <c:layout>
        <c:manualLayout>
          <c:layoutTarget val="inner"/>
          <c:xMode val="edge"/>
          <c:yMode val="edge"/>
          <c:x val="0.21483541427565089"/>
          <c:y val="0.29089858331812013"/>
          <c:w val="0.73957068107565682"/>
          <c:h val="0.57157609079128779"/>
        </c:manualLayout>
      </c:layout>
      <c:barChart>
        <c:barDir val="col"/>
        <c:grouping val="clustered"/>
        <c:varyColors val="0"/>
        <c:ser>
          <c:idx val="0"/>
          <c:order val="0"/>
          <c:tx>
            <c:strRef>
              <c:f>Pivot_Tables!$C$4</c:f>
              <c:strCache>
                <c:ptCount val="1"/>
                <c:pt idx="0">
                  <c:v>Total</c:v>
                </c:pt>
              </c:strCache>
            </c:strRef>
          </c:tx>
          <c:spPr>
            <a:solidFill>
              <a:schemeClr val="accent3">
                <a:lumMod val="75000"/>
              </a:schemeClr>
            </a:solidFill>
            <a:ln>
              <a:noFill/>
            </a:ln>
            <a:effectLst/>
          </c:spPr>
          <c:invertIfNegative val="0"/>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1-74CC-4DC9-9C0A-60248FA5F84D}"/>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853804558795253"/>
                      <c:h val="0.11313231865606962"/>
                    </c:manualLayout>
                  </c15:layout>
                </c:ext>
                <c:ext xmlns:c16="http://schemas.microsoft.com/office/drawing/2014/chart" uri="{C3380CC4-5D6E-409C-BE32-E72D297353CC}">
                  <c16:uniqueId val="{00000001-74CC-4DC9-9C0A-60248FA5F84D}"/>
                </c:ext>
              </c:extLst>
            </c:dLbl>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Pivot_Tables!$B$5:$B$8</c:f>
              <c:strCache>
                <c:ptCount val="3"/>
                <c:pt idx="0">
                  <c:v>Furniture</c:v>
                </c:pt>
                <c:pt idx="1">
                  <c:v>Office Supplies</c:v>
                </c:pt>
                <c:pt idx="2">
                  <c:v>Technology</c:v>
                </c:pt>
              </c:strCache>
            </c:strRef>
          </c:cat>
          <c:val>
            <c:numRef>
              <c:f>Pivot_Tables!$C$5:$C$8</c:f>
              <c:numCache>
                <c:formatCode>"₹"\ #,##0.00</c:formatCode>
                <c:ptCount val="3"/>
                <c:pt idx="0">
                  <c:v>951387</c:v>
                </c:pt>
                <c:pt idx="1">
                  <c:v>45595.499999999971</c:v>
                </c:pt>
                <c:pt idx="2">
                  <c:v>1869001</c:v>
                </c:pt>
              </c:numCache>
            </c:numRef>
          </c:val>
          <c:extLst>
            <c:ext xmlns:c16="http://schemas.microsoft.com/office/drawing/2014/chart" uri="{C3380CC4-5D6E-409C-BE32-E72D297353CC}">
              <c16:uniqueId val="{00000002-74CC-4DC9-9C0A-60248FA5F84D}"/>
            </c:ext>
          </c:extLst>
        </c:ser>
        <c:dLbls>
          <c:dLblPos val="outEnd"/>
          <c:showLegendKey val="0"/>
          <c:showVal val="1"/>
          <c:showCatName val="0"/>
          <c:showSerName val="0"/>
          <c:showPercent val="0"/>
          <c:showBubbleSize val="0"/>
        </c:dLbls>
        <c:gapWidth val="50"/>
        <c:overlap val="-27"/>
        <c:axId val="1155175120"/>
        <c:axId val="986609264"/>
      </c:barChart>
      <c:catAx>
        <c:axId val="1155175120"/>
        <c:scaling>
          <c:orientation val="minMax"/>
        </c:scaling>
        <c:delete val="0"/>
        <c:axPos val="b"/>
        <c:majorGridlines>
          <c:spPr>
            <a:ln w="9525" cap="flat" cmpd="sng" algn="ctr">
              <a:noFill/>
              <a:round/>
            </a:ln>
            <a:effectLst/>
          </c:spPr>
        </c:majorGridlines>
        <c:numFmt formatCode="General" sourceLinked="1"/>
        <c:majorTickMark val="out"/>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86609264"/>
        <c:crossesAt val="0"/>
        <c:auto val="1"/>
        <c:lblAlgn val="ctr"/>
        <c:lblOffset val="100"/>
        <c:noMultiLvlLbl val="0"/>
      </c:catAx>
      <c:valAx>
        <c:axId val="986609264"/>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Sales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 sourceLinked="0"/>
        <c:majorTickMark val="out"/>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517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[Retail_Sales.xlsx]Pivot_Tables!PivotTable6</c:name>
    <c:fmtId val="4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dLbl>
          <c:idx val="0"/>
          <c:numFmt formatCode="&quot;₹&quot;\ #,##0.0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dLbl>
          <c:idx val="0"/>
          <c:numFmt formatCode="&quot;₹&quot;\ #,##0.0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9420086040364"/>
          <c:y val="0.22085402363498799"/>
          <c:w val="0.78290563980558314"/>
          <c:h val="0.66448853417750153"/>
        </c:manualLayout>
      </c:layout>
      <c:lineChart>
        <c:grouping val="standard"/>
        <c:varyColors val="0"/>
        <c:ser>
          <c:idx val="0"/>
          <c:order val="0"/>
          <c:tx>
            <c:strRef>
              <c:f>Pivot_Tables!$I$4</c:f>
              <c:strCache>
                <c:ptCount val="1"/>
                <c:pt idx="0">
                  <c:v>Total</c:v>
                </c:pt>
              </c:strCache>
            </c:strRef>
          </c:tx>
          <c:spPr>
            <a:ln w="28575" cap="rnd">
              <a:solidFill>
                <a:schemeClr val="accent3">
                  <a:lumMod val="50000"/>
                </a:schemeClr>
              </a:solidFill>
              <a:round/>
            </a:ln>
            <a:effectLst/>
          </c:spPr>
          <c:marker>
            <c:symbol val="circle"/>
            <c:size val="7"/>
            <c:spPr>
              <a:solidFill>
                <a:schemeClr val="accent3">
                  <a:lumMod val="50000"/>
                </a:schemeClr>
              </a:solidFill>
              <a:ln w="9525">
                <a:solidFill>
                  <a:schemeClr val="accent3">
                    <a:lumMod val="50000"/>
                  </a:schemeClr>
                </a:solidFill>
              </a:ln>
              <a:effectLst/>
            </c:spPr>
          </c:marker>
          <c:cat>
            <c:strRef>
              <c:f>Pivot_Tables!$H$5:$H$17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Pivot_Tables!$I$5:$I$17</c:f>
              <c:numCache>
                <c:formatCode>"₹"\ #,##0.00</c:formatCode>
                <c:ptCount val="12"/>
                <c:pt idx="0">
                  <c:v>228345.24999999997</c:v>
                </c:pt>
                <c:pt idx="1">
                  <c:v>219347.25000000003</c:v>
                </c:pt>
                <c:pt idx="2">
                  <c:v>261648.90000000002</c:v>
                </c:pt>
                <c:pt idx="3">
                  <c:v>254071.19999999995</c:v>
                </c:pt>
                <c:pt idx="4">
                  <c:v>259049.15000000002</c:v>
                </c:pt>
                <c:pt idx="5">
                  <c:v>188602.9</c:v>
                </c:pt>
                <c:pt idx="6">
                  <c:v>249937.40000000002</c:v>
                </c:pt>
                <c:pt idx="7">
                  <c:v>267365.39999999997</c:v>
                </c:pt>
                <c:pt idx="8">
                  <c:v>215363.49999999997</c:v>
                </c:pt>
                <c:pt idx="9">
                  <c:v>229998.09999999998</c:v>
                </c:pt>
                <c:pt idx="10">
                  <c:v>239124.24999999997</c:v>
                </c:pt>
                <c:pt idx="11">
                  <c:v>253130.2000000001</c:v>
                </c:pt>
              </c:numCache>
            </c:numRef>
          </c:val>
          <c:smooth val="0"/>
          <c:extLst>
            <c:ext xmlns:c16="http://schemas.microsoft.com/office/drawing/2014/chart" uri="{C3380CC4-5D6E-409C-BE32-E72D297353CC}">
              <c16:uniqueId val="{00000000-7718-47CF-93C4-ED008C0611F3}"/>
            </c:ext>
          </c:extLst>
        </c:ser>
        <c:dLbls>
          <c:showLegendKey val="0"/>
          <c:showVal val="0"/>
          <c:showCatName val="0"/>
          <c:showSerName val="0"/>
          <c:showPercent val="0"/>
          <c:showBubbleSize val="0"/>
        </c:dLbls>
        <c:marker val="1"/>
        <c:smooth val="0"/>
        <c:axId val="1773624191"/>
        <c:axId val="1819724527"/>
      </c:lineChart>
      <c:catAx>
        <c:axId val="177362419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19724527"/>
        <c:crosses val="autoZero"/>
        <c:auto val="1"/>
        <c:lblAlgn val="ctr"/>
        <c:lblOffset val="100"/>
        <c:noMultiLvlLbl val="0"/>
      </c:catAx>
      <c:valAx>
        <c:axId val="1819724527"/>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Sales (₹)</a:t>
                </a:r>
              </a:p>
            </c:rich>
          </c:tx>
          <c:overlay val="0"/>
          <c:spPr>
            <a:solidFill>
              <a:schemeClr val="bg1"/>
            </a:solid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 sourceLinked="0"/>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362419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solidFill>
              <a:schemeClr val="tx1">
                <a:lumMod val="15000"/>
                <a:lumOff val="85000"/>
                <a:alpha val="87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solidFill>
              <a:schemeClr val="tx1">
                <a:lumMod val="15000"/>
                <a:lumOff val="85000"/>
                <a:alpha val="87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solidFill>
              <a:schemeClr val="tx1">
                <a:lumMod val="15000"/>
                <a:lumOff val="85000"/>
                <a:alpha val="87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81898619890097"/>
          <c:y val="0.20660566292368115"/>
          <c:w val="0.6775377649742802"/>
          <c:h val="0.57386052332589355"/>
        </c:manualLayout>
      </c:layout>
      <c:barChart>
        <c:barDir val="bar"/>
        <c:grouping val="clustered"/>
        <c:varyColors val="0"/>
        <c:ser>
          <c:idx val="0"/>
          <c:order val="0"/>
          <c:tx>
            <c:strRef>
              <c:f>Pivot_Tables!$C$11</c:f>
              <c:strCache>
                <c:ptCount val="1"/>
                <c:pt idx="0">
                  <c:v>Total</c:v>
                </c:pt>
              </c:strCache>
            </c:strRef>
          </c:tx>
          <c:spPr>
            <a:solidFill>
              <a:schemeClr val="accent3">
                <a:lumMod val="75000"/>
              </a:schemeClr>
            </a:solidFill>
            <a:ln>
              <a:solidFill>
                <a:schemeClr val="tx1">
                  <a:lumMod val="15000"/>
                  <a:lumOff val="85000"/>
                  <a:alpha val="87000"/>
                </a:schemeClr>
              </a:solid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Pivot_Tables!$B$12:$B$15</c:f>
              <c:strCache>
                <c:ptCount val="3"/>
                <c:pt idx="0">
                  <c:v>Consumer</c:v>
                </c:pt>
                <c:pt idx="1">
                  <c:v>Corporate</c:v>
                </c:pt>
                <c:pt idx="2">
                  <c:v>Home Office</c:v>
                </c:pt>
              </c:strCache>
            </c:strRef>
          </c:cat>
          <c:val>
            <c:numRef>
              <c:f>Pivot_Tables!$C$12:$C$15</c:f>
              <c:numCache>
                <c:formatCode>"₹"\ #,##0.00</c:formatCode>
                <c:ptCount val="3"/>
                <c:pt idx="0">
                  <c:v>1516400.9499999993</c:v>
                </c:pt>
                <c:pt idx="1">
                  <c:v>815038.84999999986</c:v>
                </c:pt>
                <c:pt idx="2">
                  <c:v>534543.69999999995</c:v>
                </c:pt>
              </c:numCache>
            </c:numRef>
          </c:val>
          <c:extLst>
            <c:ext xmlns:c16="http://schemas.microsoft.com/office/drawing/2014/chart" uri="{C3380CC4-5D6E-409C-BE32-E72D297353CC}">
              <c16:uniqueId val="{00000000-FE5A-4937-9FFC-7634AA5568CD}"/>
            </c:ext>
          </c:extLst>
        </c:ser>
        <c:dLbls>
          <c:dLblPos val="outEnd"/>
          <c:showLegendKey val="0"/>
          <c:showVal val="1"/>
          <c:showCatName val="0"/>
          <c:showSerName val="0"/>
          <c:showPercent val="0"/>
          <c:showBubbleSize val="0"/>
        </c:dLbls>
        <c:gapWidth val="50"/>
        <c:axId val="1211733520"/>
        <c:axId val="996653008"/>
      </c:barChart>
      <c:catAx>
        <c:axId val="121173352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Customer Segment</a:t>
                </a:r>
              </a:p>
            </c:rich>
          </c:tx>
          <c:layout>
            <c:manualLayout>
              <c:xMode val="edge"/>
              <c:yMode val="edge"/>
              <c:x val="1.5338063311969951E-2"/>
              <c:y val="0.2500664889000517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996653008"/>
        <c:crosses val="autoZero"/>
        <c:auto val="1"/>
        <c:lblAlgn val="ctr"/>
        <c:lblOffset val="100"/>
        <c:noMultiLvlLbl val="0"/>
      </c:catAx>
      <c:valAx>
        <c:axId val="99665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Sales (₹)</a:t>
                </a:r>
              </a:p>
            </c:rich>
          </c:tx>
          <c:layout>
            <c:manualLayout>
              <c:xMode val="edge"/>
              <c:yMode val="edge"/>
              <c:x val="0.47229868574388756"/>
              <c:y val="0.88080509982693278"/>
            </c:manualLayout>
          </c:layout>
          <c:overlay val="0"/>
          <c:spPr>
            <a:noFill/>
            <a:ln w="9525">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0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211733520"/>
        <c:crosses val="autoZero"/>
        <c:crossBetween val="between"/>
        <c:min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[Retail_Sales.xlsx]Pivot_Tables!PivotTable5</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lumMod val="50000"/>
            </a:schemeClr>
          </a:solidFill>
          <a:ln w="19050">
            <a:solidFill>
              <a:schemeClr val="lt1"/>
            </a:solidFill>
          </a:ln>
          <a:effectLst/>
        </c:spPr>
      </c:pivotFmt>
      <c:pivotFmt>
        <c:idx val="8"/>
        <c:spPr>
          <a:solidFill>
            <a:schemeClr val="accent3">
              <a:lumMod val="75000"/>
            </a:schemeClr>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
        <c:idx val="10"/>
        <c:spPr>
          <a:solidFill>
            <a:schemeClr val="accent3">
              <a:lumMod val="20000"/>
              <a:lumOff val="80000"/>
            </a:schemeClr>
          </a:solidFill>
          <a:ln w="19050">
            <a:solidFill>
              <a:schemeClr val="lt1"/>
            </a:solidFill>
          </a:ln>
          <a:effectLst/>
        </c:spPr>
      </c:pivotFmt>
      <c:pivotFmt>
        <c:idx val="11"/>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3">
              <a:lumMod val="50000"/>
            </a:schemeClr>
          </a:solidFill>
          <a:ln w="19050">
            <a:solidFill>
              <a:schemeClr val="lt1"/>
            </a:solidFill>
          </a:ln>
          <a:effectLst/>
        </c:spPr>
      </c:pivotFmt>
      <c:pivotFmt>
        <c:idx val="13"/>
        <c:spPr>
          <a:solidFill>
            <a:schemeClr val="accent3">
              <a:lumMod val="75000"/>
            </a:schemeClr>
          </a:solidFill>
          <a:ln w="19050">
            <a:solidFill>
              <a:schemeClr val="lt1"/>
            </a:solidFill>
          </a:ln>
          <a:effectLst/>
        </c:spPr>
      </c:pivotFmt>
      <c:pivotFmt>
        <c:idx val="14"/>
        <c:spPr>
          <a:solidFill>
            <a:schemeClr val="accent3">
              <a:lumMod val="60000"/>
              <a:lumOff val="40000"/>
            </a:schemeClr>
          </a:solidFill>
          <a:ln w="19050">
            <a:solidFill>
              <a:schemeClr val="lt1"/>
            </a:solidFill>
          </a:ln>
          <a:effectLst/>
        </c:spPr>
      </c:pivotFmt>
      <c:pivotFmt>
        <c:idx val="15"/>
        <c:spPr>
          <a:solidFill>
            <a:schemeClr val="accent3">
              <a:lumMod val="20000"/>
              <a:lumOff val="80000"/>
            </a:schemeClr>
          </a:solidFill>
          <a:ln w="19050">
            <a:solidFill>
              <a:schemeClr val="lt1"/>
            </a:solidFill>
          </a:ln>
          <a:effectLst/>
        </c:spPr>
      </c:pivotFmt>
      <c:pivotFmt>
        <c:idx val="16"/>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3">
              <a:lumMod val="50000"/>
            </a:schemeClr>
          </a:solidFill>
          <a:ln w="19050">
            <a:solidFill>
              <a:schemeClr val="lt1"/>
            </a:solidFill>
          </a:ln>
          <a:effectLst/>
        </c:spPr>
      </c:pivotFmt>
      <c:pivotFmt>
        <c:idx val="18"/>
        <c:spPr>
          <a:solidFill>
            <a:schemeClr val="accent3">
              <a:lumMod val="75000"/>
            </a:schemeClr>
          </a:solidFill>
          <a:ln w="19050">
            <a:solidFill>
              <a:schemeClr val="lt1"/>
            </a:solidFill>
          </a:ln>
          <a:effectLst/>
        </c:spPr>
      </c:pivotFmt>
      <c:pivotFmt>
        <c:idx val="19"/>
        <c:spPr>
          <a:solidFill>
            <a:schemeClr val="accent3">
              <a:lumMod val="60000"/>
              <a:lumOff val="40000"/>
            </a:schemeClr>
          </a:solidFill>
          <a:ln w="19050">
            <a:solidFill>
              <a:schemeClr val="lt1"/>
            </a:solidFill>
          </a:ln>
          <a:effectLst/>
        </c:spPr>
      </c:pivotFmt>
      <c:pivotFmt>
        <c:idx val="20"/>
        <c:spPr>
          <a:solidFill>
            <a:schemeClr val="accent3">
              <a:lumMod val="20000"/>
              <a:lumOff val="80000"/>
            </a:schemeClr>
          </a:solidFill>
          <a:ln w="19050">
            <a:solidFill>
              <a:schemeClr val="lt1"/>
            </a:solidFill>
          </a:ln>
          <a:effectLst/>
        </c:spPr>
      </c:pivotFmt>
    </c:pivotFmts>
    <c:plotArea>
      <c:layout>
        <c:manualLayout>
          <c:layoutTarget val="inner"/>
          <c:xMode val="edge"/>
          <c:yMode val="edge"/>
          <c:x val="7.121311591759967E-2"/>
          <c:y val="0.2297222923384622"/>
          <c:w val="0.51316559910573278"/>
          <c:h val="0.71633737530691777"/>
        </c:manualLayout>
      </c:layout>
      <c:doughnutChart>
        <c:varyColors val="1"/>
        <c:ser>
          <c:idx val="0"/>
          <c:order val="0"/>
          <c:tx>
            <c:strRef>
              <c:f>Pivot_Tables!$C$18</c:f>
              <c:strCache>
                <c:ptCount val="1"/>
                <c:pt idx="0">
                  <c:v>Total</c:v>
                </c:pt>
              </c:strCache>
            </c:strRef>
          </c:tx>
          <c:spPr>
            <a:solidFill>
              <a:schemeClr val="accent3">
                <a:lumMod val="50000"/>
              </a:schemeClr>
            </a:solidFill>
          </c:spPr>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758B-456F-A7BC-8F2A70F79C66}"/>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758B-456F-A7BC-8F2A70F79C66}"/>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758B-456F-A7BC-8F2A70F79C66}"/>
              </c:ext>
            </c:extLst>
          </c:dPt>
          <c:dPt>
            <c:idx val="3"/>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7-758B-456F-A7BC-8F2A70F79C66}"/>
              </c:ext>
            </c:extLst>
          </c:dPt>
          <c:dLbls>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Pivot_Tables!$B$19:$B$23</c:f>
              <c:strCache>
                <c:ptCount val="4"/>
                <c:pt idx="0">
                  <c:v>Cash</c:v>
                </c:pt>
                <c:pt idx="1">
                  <c:v>Credit Card</c:v>
                </c:pt>
                <c:pt idx="2">
                  <c:v>Net Banking</c:v>
                </c:pt>
                <c:pt idx="3">
                  <c:v>UPI</c:v>
                </c:pt>
              </c:strCache>
            </c:strRef>
          </c:cat>
          <c:val>
            <c:numRef>
              <c:f>Pivot_Tables!$C$19:$C$23</c:f>
              <c:numCache>
                <c:formatCode>"₹"\ #,##0.00</c:formatCode>
                <c:ptCount val="4"/>
                <c:pt idx="0">
                  <c:v>767000.7</c:v>
                </c:pt>
                <c:pt idx="1">
                  <c:v>664817.14999999956</c:v>
                </c:pt>
                <c:pt idx="2">
                  <c:v>739049.85</c:v>
                </c:pt>
                <c:pt idx="3">
                  <c:v>695115.8</c:v>
                </c:pt>
              </c:numCache>
            </c:numRef>
          </c:val>
          <c:extLst>
            <c:ext xmlns:c16="http://schemas.microsoft.com/office/drawing/2014/chart" uri="{C3380CC4-5D6E-409C-BE32-E72D297353CC}">
              <c16:uniqueId val="{00000008-758B-456F-A7BC-8F2A70F79C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991466470723915"/>
          <c:y val="0.40830052439662701"/>
          <c:w val="0.2904246725038957"/>
          <c:h val="0.4358720793406661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dLbl>
          <c:idx val="0"/>
          <c:layout>
            <c:manualLayout>
              <c:x val="0"/>
              <c:y val="-0.29807392608893218"/>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dLbl>
          <c:idx val="0"/>
          <c:layout>
            <c:manualLayout>
              <c:x val="-8.3955211547302178E-3"/>
              <c:y val="-9.935797536297737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solidFill>
              <a:schemeClr val="accent3">
                <a:lumMod val="50000"/>
              </a:schemeClr>
            </a:solidFill>
          </a:ln>
          <a:effectLst/>
        </c:spPr>
        <c:dLbl>
          <c:idx val="0"/>
          <c:layout>
            <c:manualLayout>
              <c:x val="5.5970141031533079E-3"/>
              <c:y val="-0.4411494106116196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dLbl>
          <c:idx val="0"/>
          <c:layout>
            <c:manualLayout>
              <c:x val="0"/>
              <c:y val="-0.29807392608893218"/>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dLbl>
          <c:idx val="0"/>
          <c:layout>
            <c:manualLayout>
              <c:x val="-8.3955211547302178E-3"/>
              <c:y val="-9.9357975362977372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solidFill>
              <a:schemeClr val="accent3">
                <a:lumMod val="50000"/>
              </a:schemeClr>
            </a:solidFill>
          </a:ln>
          <a:effectLst/>
        </c:spPr>
        <c:dLbl>
          <c:idx val="0"/>
          <c:layout>
            <c:manualLayout>
              <c:x val="5.5970141031533079E-3"/>
              <c:y val="-0.44114941061161961"/>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a:noFill/>
          </a:ln>
          <a:effectLst/>
        </c:spPr>
        <c:dLbl>
          <c:idx val="0"/>
          <c:layout>
            <c:manualLayout>
              <c:x val="2.2815353547257513E-3"/>
              <c:y val="-0.25825361439550004"/>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dLbl>
          <c:idx val="0"/>
          <c:layout>
            <c:manualLayout>
              <c:x val="-8.3955111600313818E-3"/>
              <c:y val="-9.139380371425973E-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solidFill>
              <a:schemeClr val="accent3">
                <a:lumMod val="50000"/>
              </a:schemeClr>
            </a:solidFill>
          </a:ln>
          <a:effectLst/>
        </c:spPr>
        <c:dLbl>
          <c:idx val="0"/>
          <c:layout>
            <c:manualLayout>
              <c:x val="1.0160018266654714E-2"/>
              <c:y val="-0.35354478840383402"/>
            </c:manualLayout>
          </c:layout>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3583424340244"/>
          <c:y val="0.24575067490664187"/>
          <c:w val="0.81296727685461423"/>
          <c:h val="0.6311513703505125"/>
        </c:manualLayout>
      </c:layout>
      <c:barChart>
        <c:barDir val="col"/>
        <c:grouping val="stacked"/>
        <c:varyColors val="0"/>
        <c:ser>
          <c:idx val="0"/>
          <c:order val="0"/>
          <c:tx>
            <c:strRef>
              <c:f>Pivot_Tables!$F$4</c:f>
              <c:strCache>
                <c:ptCount val="1"/>
                <c:pt idx="0">
                  <c:v>Total</c:v>
                </c:pt>
              </c:strCache>
            </c:strRef>
          </c:tx>
          <c:spPr>
            <a:solidFill>
              <a:schemeClr val="accent3">
                <a:lumMod val="50000"/>
              </a:schemeClr>
            </a:solidFill>
            <a:ln>
              <a:noFill/>
            </a:ln>
            <a:effectLst/>
          </c:spPr>
          <c:invertIfNegative val="0"/>
          <c:dPt>
            <c:idx val="0"/>
            <c:invertIfNegative val="0"/>
            <c:bubble3D val="0"/>
            <c:extLst>
              <c:ext xmlns:c16="http://schemas.microsoft.com/office/drawing/2014/chart" uri="{C3380CC4-5D6E-409C-BE32-E72D297353CC}">
                <c16:uniqueId val="{00000002-4CD1-44C2-9227-A3B63678952B}"/>
              </c:ext>
            </c:extLst>
          </c:dPt>
          <c:dPt>
            <c:idx val="1"/>
            <c:invertIfNegative val="0"/>
            <c:bubble3D val="0"/>
            <c:extLst>
              <c:ext xmlns:c16="http://schemas.microsoft.com/office/drawing/2014/chart" uri="{C3380CC4-5D6E-409C-BE32-E72D297353CC}">
                <c16:uniqueId val="{00000003-4CD1-44C2-9227-A3B63678952B}"/>
              </c:ext>
            </c:extLst>
          </c:dPt>
          <c:dPt>
            <c:idx val="2"/>
            <c:invertIfNegative val="0"/>
            <c:bubble3D val="0"/>
            <c:spPr>
              <a:solidFill>
                <a:schemeClr val="accent3">
                  <a:lumMod val="50000"/>
                </a:schemeClr>
              </a:solidFill>
              <a:ln>
                <a:solidFill>
                  <a:schemeClr val="accent3">
                    <a:lumMod val="50000"/>
                  </a:schemeClr>
                </a:solidFill>
              </a:ln>
              <a:effectLst/>
            </c:spPr>
            <c:extLst>
              <c:ext xmlns:c16="http://schemas.microsoft.com/office/drawing/2014/chart" uri="{C3380CC4-5D6E-409C-BE32-E72D297353CC}">
                <c16:uniqueId val="{00000001-4CD1-44C2-9227-A3B63678952B}"/>
              </c:ext>
            </c:extLst>
          </c:dPt>
          <c:dLbls>
            <c:dLbl>
              <c:idx val="0"/>
              <c:layout>
                <c:manualLayout>
                  <c:x val="2.2815353547257513E-3"/>
                  <c:y val="-0.258253614395500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D1-44C2-9227-A3B63678952B}"/>
                </c:ext>
              </c:extLst>
            </c:dLbl>
            <c:dLbl>
              <c:idx val="1"/>
              <c:layout>
                <c:manualLayout>
                  <c:x val="-8.3955111600313818E-3"/>
                  <c:y val="-9.1393803714259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D1-44C2-9227-A3B63678952B}"/>
                </c:ext>
              </c:extLst>
            </c:dLbl>
            <c:dLbl>
              <c:idx val="2"/>
              <c:layout>
                <c:manualLayout>
                  <c:x val="1.0160018266654714E-2"/>
                  <c:y val="-0.353544788403834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D1-44C2-9227-A3B63678952B}"/>
                </c:ext>
              </c:extLst>
            </c:dLbl>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Pivot_Tables!$E$5:$E$8</c:f>
              <c:strCache>
                <c:ptCount val="3"/>
                <c:pt idx="0">
                  <c:v>Furniture</c:v>
                </c:pt>
                <c:pt idx="1">
                  <c:v>Office Supplies</c:v>
                </c:pt>
                <c:pt idx="2">
                  <c:v>Technology</c:v>
                </c:pt>
              </c:strCache>
            </c:strRef>
          </c:cat>
          <c:val>
            <c:numRef>
              <c:f>Pivot_Tables!$F$5:$F$8</c:f>
              <c:numCache>
                <c:formatCode>"₹"\ #,##0.00</c:formatCode>
                <c:ptCount val="3"/>
                <c:pt idx="0">
                  <c:v>241829.13000000027</c:v>
                </c:pt>
                <c:pt idx="1">
                  <c:v>13430.930000000035</c:v>
                </c:pt>
                <c:pt idx="2">
                  <c:v>418098.74999999919</c:v>
                </c:pt>
              </c:numCache>
            </c:numRef>
          </c:val>
          <c:extLst>
            <c:ext xmlns:c16="http://schemas.microsoft.com/office/drawing/2014/chart" uri="{C3380CC4-5D6E-409C-BE32-E72D297353CC}">
              <c16:uniqueId val="{00000004-4CD1-44C2-9227-A3B63678952B}"/>
            </c:ext>
          </c:extLst>
        </c:ser>
        <c:dLbls>
          <c:dLblPos val="ctr"/>
          <c:showLegendKey val="0"/>
          <c:showVal val="1"/>
          <c:showCatName val="0"/>
          <c:showSerName val="0"/>
          <c:showPercent val="0"/>
          <c:showBubbleSize val="0"/>
        </c:dLbls>
        <c:gapWidth val="50"/>
        <c:overlap val="100"/>
        <c:axId val="1211834208"/>
        <c:axId val="993433680"/>
      </c:barChart>
      <c:catAx>
        <c:axId val="1211834208"/>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93433680"/>
        <c:crosses val="autoZero"/>
        <c:auto val="1"/>
        <c:lblAlgn val="ctr"/>
        <c:lblOffset val="100"/>
        <c:noMultiLvlLbl val="0"/>
      </c:catAx>
      <c:valAx>
        <c:axId val="993433680"/>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1"/>
                  <a:t>Profit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numFmt formatCode="&quot;₹&quot;\ #,##0" sourceLinked="0"/>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118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[Retail_Sales.xlsx]Pivot_Tables!PivotTable4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0109248497924"/>
          <c:y val="0.21098057796628358"/>
          <c:w val="0.86865408271541966"/>
          <c:h val="0.64466925114437867"/>
        </c:manualLayout>
      </c:layout>
      <c:barChart>
        <c:barDir val="col"/>
        <c:grouping val="clustered"/>
        <c:varyColors val="0"/>
        <c:ser>
          <c:idx val="0"/>
          <c:order val="0"/>
          <c:tx>
            <c:strRef>
              <c:f>Pivot_Tables!$F$11</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Pivot_Tables!$E$12:$E$17</c:f>
              <c:strCache>
                <c:ptCount val="5"/>
                <c:pt idx="0">
                  <c:v>Ahmedabad</c:v>
                </c:pt>
                <c:pt idx="1">
                  <c:v>Bengaluru</c:v>
                </c:pt>
                <c:pt idx="2">
                  <c:v>Chennai</c:v>
                </c:pt>
                <c:pt idx="3">
                  <c:v>Jaipur</c:v>
                </c:pt>
                <c:pt idx="4">
                  <c:v>Mumbai</c:v>
                </c:pt>
              </c:strCache>
            </c:strRef>
          </c:cat>
          <c:val>
            <c:numRef>
              <c:f>Pivot_Tables!$F$12:$F$17</c:f>
              <c:numCache>
                <c:formatCode>"₹"\ #,##0.00</c:formatCode>
                <c:ptCount val="5"/>
                <c:pt idx="0">
                  <c:v>258893.80000000002</c:v>
                </c:pt>
                <c:pt idx="1">
                  <c:v>252690.25000000003</c:v>
                </c:pt>
                <c:pt idx="2">
                  <c:v>258756.59999999998</c:v>
                </c:pt>
                <c:pt idx="3">
                  <c:v>260841.64999999994</c:v>
                </c:pt>
                <c:pt idx="4">
                  <c:v>263146</c:v>
                </c:pt>
              </c:numCache>
            </c:numRef>
          </c:val>
          <c:extLst>
            <c:ext xmlns:c16="http://schemas.microsoft.com/office/drawing/2014/chart" uri="{C3380CC4-5D6E-409C-BE32-E72D297353CC}">
              <c16:uniqueId val="{00000000-F508-4F0E-917A-522DBD21161A}"/>
            </c:ext>
          </c:extLst>
        </c:ser>
        <c:dLbls>
          <c:dLblPos val="outEnd"/>
          <c:showLegendKey val="0"/>
          <c:showVal val="1"/>
          <c:showCatName val="0"/>
          <c:showSerName val="0"/>
          <c:showPercent val="0"/>
          <c:showBubbleSize val="0"/>
        </c:dLbls>
        <c:gapWidth val="150"/>
        <c:overlap val="-27"/>
        <c:axId val="2065839199"/>
        <c:axId val="1636586159"/>
      </c:barChart>
      <c:catAx>
        <c:axId val="206583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636586159"/>
        <c:crosses val="autoZero"/>
        <c:auto val="1"/>
        <c:lblAlgn val="ctr"/>
        <c:lblOffset val="100"/>
        <c:noMultiLvlLbl val="0"/>
      </c:catAx>
      <c:valAx>
        <c:axId val="1636586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600" b="1"/>
                  <a:t>Sales (₹)</a:t>
                </a:r>
              </a:p>
            </c:rich>
          </c:tx>
          <c:layout>
            <c:manualLayout>
              <c:xMode val="edge"/>
              <c:yMode val="edge"/>
              <c:x val="1.9518621111970176E-2"/>
              <c:y val="0.43337267123935497"/>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206583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260050</xdr:colOff>
      <xdr:row>2</xdr:row>
      <xdr:rowOff>140606</xdr:rowOff>
    </xdr:from>
    <xdr:to>
      <xdr:col>8</xdr:col>
      <xdr:colOff>205619</xdr:colOff>
      <xdr:row>5</xdr:row>
      <xdr:rowOff>24190</xdr:rowOff>
    </xdr:to>
    <xdr:sp macro="" textlink="">
      <xdr:nvSpPr>
        <xdr:cNvPr id="5" name="TextBox 4">
          <a:extLst>
            <a:ext uri="{FF2B5EF4-FFF2-40B4-BE49-F238E27FC236}">
              <a16:creationId xmlns:a16="http://schemas.microsoft.com/office/drawing/2014/main" id="{4087D536-4BD5-55F0-8AD5-1BC3E7FDE860}"/>
            </a:ext>
          </a:extLst>
        </xdr:cNvPr>
        <xdr:cNvSpPr txBox="1"/>
      </xdr:nvSpPr>
      <xdr:spPr>
        <a:xfrm>
          <a:off x="260050" y="914701"/>
          <a:ext cx="4783664" cy="427870"/>
        </a:xfrm>
        <a:prstGeom prst="rect">
          <a:avLst/>
        </a:prstGeom>
        <a:solidFill>
          <a:schemeClr val="accent3">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a:solidFill>
                <a:schemeClr val="accent3">
                  <a:lumMod val="50000"/>
                </a:schemeClr>
              </a:solidFill>
              <a:latin typeface="+mn-lt"/>
              <a:ea typeface="+mn-ea"/>
              <a:cs typeface="+mn-cs"/>
            </a:rPr>
            <a:t>📊 </a:t>
          </a:r>
          <a:r>
            <a:rPr lang="en-IN" sz="2000" b="1">
              <a:solidFill>
                <a:schemeClr val="accent3">
                  <a:lumMod val="50000"/>
                </a:schemeClr>
              </a:solidFill>
            </a:rPr>
            <a:t>Sales by Category</a:t>
          </a:r>
        </a:p>
        <a:p>
          <a:pPr algn="ctr"/>
          <a:endParaRPr lang="en-IN" sz="2000" b="1">
            <a:solidFill>
              <a:schemeClr val="tx1"/>
            </a:solidFill>
          </a:endParaRPr>
        </a:p>
        <a:p>
          <a:pPr algn="ctr"/>
          <a:endParaRPr lang="en-IN" sz="2000" b="1">
            <a:solidFill>
              <a:schemeClr val="tx1"/>
            </a:solidFill>
          </a:endParaRPr>
        </a:p>
      </xdr:txBody>
    </xdr:sp>
    <xdr:clientData/>
  </xdr:twoCellAnchor>
  <xdr:twoCellAnchor>
    <xdr:from>
      <xdr:col>8</xdr:col>
      <xdr:colOff>475250</xdr:colOff>
      <xdr:row>2</xdr:row>
      <xdr:rowOff>173868</xdr:rowOff>
    </xdr:from>
    <xdr:to>
      <xdr:col>27</xdr:col>
      <xdr:colOff>96761</xdr:colOff>
      <xdr:row>5</xdr:row>
      <xdr:rowOff>120951</xdr:rowOff>
    </xdr:to>
    <xdr:sp macro="" textlink="">
      <xdr:nvSpPr>
        <xdr:cNvPr id="11" name="TextBox 10">
          <a:extLst>
            <a:ext uri="{FF2B5EF4-FFF2-40B4-BE49-F238E27FC236}">
              <a16:creationId xmlns:a16="http://schemas.microsoft.com/office/drawing/2014/main" id="{BF203C7C-8308-C2F3-114C-33BA60977057}"/>
            </a:ext>
          </a:extLst>
        </xdr:cNvPr>
        <xdr:cNvSpPr txBox="1"/>
      </xdr:nvSpPr>
      <xdr:spPr>
        <a:xfrm>
          <a:off x="5313345" y="947963"/>
          <a:ext cx="11111987" cy="491369"/>
        </a:xfrm>
        <a:prstGeom prst="rect">
          <a:avLst/>
        </a:prstGeom>
        <a:solidFill>
          <a:schemeClr val="accent3">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a:solidFill>
                <a:schemeClr val="accent3">
                  <a:lumMod val="50000"/>
                </a:schemeClr>
              </a:solidFill>
              <a:latin typeface="+mn-lt"/>
              <a:ea typeface="+mn-ea"/>
              <a:cs typeface="+mn-cs"/>
            </a:rPr>
            <a:t>📈 Monthly Sales Trend</a:t>
          </a:r>
        </a:p>
      </xdr:txBody>
    </xdr:sp>
    <xdr:clientData/>
  </xdr:twoCellAnchor>
  <xdr:twoCellAnchor>
    <xdr:from>
      <xdr:col>0</xdr:col>
      <xdr:colOff>202595</xdr:colOff>
      <xdr:row>21</xdr:row>
      <xdr:rowOff>127000</xdr:rowOff>
    </xdr:from>
    <xdr:to>
      <xdr:col>9</xdr:col>
      <xdr:colOff>435429</xdr:colOff>
      <xdr:row>23</xdr:row>
      <xdr:rowOff>179917</xdr:rowOff>
    </xdr:to>
    <xdr:sp macro="" textlink="">
      <xdr:nvSpPr>
        <xdr:cNvPr id="12" name="TextBox 11">
          <a:extLst>
            <a:ext uri="{FF2B5EF4-FFF2-40B4-BE49-F238E27FC236}">
              <a16:creationId xmlns:a16="http://schemas.microsoft.com/office/drawing/2014/main" id="{894AAFDE-7CD0-6915-461C-1F1B4A25E72D}"/>
            </a:ext>
          </a:extLst>
        </xdr:cNvPr>
        <xdr:cNvSpPr txBox="1"/>
      </xdr:nvSpPr>
      <xdr:spPr>
        <a:xfrm>
          <a:off x="202595" y="4348238"/>
          <a:ext cx="5675691" cy="415774"/>
        </a:xfrm>
        <a:prstGeom prst="rect">
          <a:avLst/>
        </a:prstGeom>
        <a:solidFill>
          <a:schemeClr val="accent3">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a:solidFill>
                <a:schemeClr val="accent3">
                  <a:lumMod val="50000"/>
                </a:schemeClr>
              </a:solidFill>
              <a:latin typeface="+mn-lt"/>
              <a:ea typeface="+mn-ea"/>
              <a:cs typeface="+mn-cs"/>
            </a:rPr>
            <a:t>👥 Sales by Customer Segment</a:t>
          </a:r>
        </a:p>
        <a:p>
          <a:endParaRPr lang="en-IN" sz="1100"/>
        </a:p>
      </xdr:txBody>
    </xdr:sp>
    <xdr:clientData/>
  </xdr:twoCellAnchor>
  <xdr:twoCellAnchor>
    <xdr:from>
      <xdr:col>9</xdr:col>
      <xdr:colOff>558961</xdr:colOff>
      <xdr:row>21</xdr:row>
      <xdr:rowOff>127767</xdr:rowOff>
    </xdr:from>
    <xdr:to>
      <xdr:col>17</xdr:col>
      <xdr:colOff>237066</xdr:colOff>
      <xdr:row>24</xdr:row>
      <xdr:rowOff>8374</xdr:rowOff>
    </xdr:to>
    <xdr:sp macro="" textlink="">
      <xdr:nvSpPr>
        <xdr:cNvPr id="13" name="TextBox 12">
          <a:extLst>
            <a:ext uri="{FF2B5EF4-FFF2-40B4-BE49-F238E27FC236}">
              <a16:creationId xmlns:a16="http://schemas.microsoft.com/office/drawing/2014/main" id="{B3A18038-8277-54A9-6C1D-EDE03296240C}"/>
            </a:ext>
          </a:extLst>
        </xdr:cNvPr>
        <xdr:cNvSpPr txBox="1"/>
      </xdr:nvSpPr>
      <xdr:spPr>
        <a:xfrm>
          <a:off x="6001818" y="4349005"/>
          <a:ext cx="4516200" cy="424893"/>
        </a:xfrm>
        <a:prstGeom prst="rect">
          <a:avLst/>
        </a:prstGeom>
        <a:solidFill>
          <a:schemeClr val="accent3">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a:solidFill>
                <a:schemeClr val="accent3">
                  <a:lumMod val="50000"/>
                </a:schemeClr>
              </a:solidFill>
              <a:latin typeface="+mn-lt"/>
              <a:ea typeface="+mn-ea"/>
              <a:cs typeface="+mn-cs"/>
            </a:rPr>
            <a:t>💳 Sales by Payment Method</a:t>
          </a:r>
        </a:p>
        <a:p>
          <a:endParaRPr lang="en-IN" sz="1100"/>
        </a:p>
      </xdr:txBody>
    </xdr:sp>
    <xdr:clientData/>
  </xdr:twoCellAnchor>
  <xdr:twoCellAnchor>
    <xdr:from>
      <xdr:col>17</xdr:col>
      <xdr:colOff>490251</xdr:colOff>
      <xdr:row>21</xdr:row>
      <xdr:rowOff>157238</xdr:rowOff>
    </xdr:from>
    <xdr:to>
      <xdr:col>26</xdr:col>
      <xdr:colOff>580571</xdr:colOff>
      <xdr:row>24</xdr:row>
      <xdr:rowOff>60824</xdr:rowOff>
    </xdr:to>
    <xdr:sp macro="" textlink="">
      <xdr:nvSpPr>
        <xdr:cNvPr id="14" name="TextBox 13">
          <a:extLst>
            <a:ext uri="{FF2B5EF4-FFF2-40B4-BE49-F238E27FC236}">
              <a16:creationId xmlns:a16="http://schemas.microsoft.com/office/drawing/2014/main" id="{60275B01-859F-0577-A2EF-11EEA4F7C17E}"/>
            </a:ext>
          </a:extLst>
        </xdr:cNvPr>
        <xdr:cNvSpPr txBox="1"/>
      </xdr:nvSpPr>
      <xdr:spPr>
        <a:xfrm>
          <a:off x="10771203" y="4378476"/>
          <a:ext cx="5533178" cy="447872"/>
        </a:xfrm>
        <a:prstGeom prst="rect">
          <a:avLst/>
        </a:prstGeom>
        <a:solidFill>
          <a:schemeClr val="accent3">
            <a:lumMod val="40000"/>
            <a:lumOff val="6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a:solidFill>
                <a:schemeClr val="accent3">
                  <a:lumMod val="50000"/>
                </a:schemeClr>
              </a:solidFill>
              <a:latin typeface="+mn-lt"/>
              <a:ea typeface="+mn-ea"/>
              <a:cs typeface="+mn-cs"/>
            </a:rPr>
            <a:t>💰 Profit by Category</a:t>
          </a:r>
        </a:p>
        <a:p>
          <a:endParaRPr lang="en-IN" sz="1100"/>
        </a:p>
      </xdr:txBody>
    </xdr:sp>
    <xdr:clientData/>
  </xdr:twoCellAnchor>
  <xdr:twoCellAnchor>
    <xdr:from>
      <xdr:col>0</xdr:col>
      <xdr:colOff>232475</xdr:colOff>
      <xdr:row>5</xdr:row>
      <xdr:rowOff>116237</xdr:rowOff>
    </xdr:from>
    <xdr:to>
      <xdr:col>8</xdr:col>
      <xdr:colOff>240097</xdr:colOff>
      <xdr:row>20</xdr:row>
      <xdr:rowOff>116235</xdr:rowOff>
    </xdr:to>
    <xdr:graphicFrame macro="">
      <xdr:nvGraphicFramePr>
        <xdr:cNvPr id="4" name="Chart 3">
          <a:extLst>
            <a:ext uri="{FF2B5EF4-FFF2-40B4-BE49-F238E27FC236}">
              <a16:creationId xmlns:a16="http://schemas.microsoft.com/office/drawing/2014/main" id="{723AD29A-E5C9-490A-BF63-E819D56BD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477864</xdr:colOff>
      <xdr:row>6</xdr:row>
      <xdr:rowOff>51661</xdr:rowOff>
    </xdr:from>
    <xdr:to>
      <xdr:col>27</xdr:col>
      <xdr:colOff>123196</xdr:colOff>
      <xdr:row>20</xdr:row>
      <xdr:rowOff>162752</xdr:rowOff>
    </xdr:to>
    <xdr:graphicFrame macro="">
      <xdr:nvGraphicFramePr>
        <xdr:cNvPr id="6" name="Chart 5">
          <a:extLst>
            <a:ext uri="{FF2B5EF4-FFF2-40B4-BE49-F238E27FC236}">
              <a16:creationId xmlns:a16="http://schemas.microsoft.com/office/drawing/2014/main" id="{A904220A-481D-4D83-B1E6-3860680E5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180814</xdr:colOff>
      <xdr:row>24</xdr:row>
      <xdr:rowOff>129153</xdr:rowOff>
    </xdr:from>
    <xdr:to>
      <xdr:col>9</xdr:col>
      <xdr:colOff>403063</xdr:colOff>
      <xdr:row>43</xdr:row>
      <xdr:rowOff>23935</xdr:rowOff>
    </xdr:to>
    <xdr:graphicFrame macro="">
      <xdr:nvGraphicFramePr>
        <xdr:cNvPr id="15" name="Chart 14">
          <a:extLst>
            <a:ext uri="{FF2B5EF4-FFF2-40B4-BE49-F238E27FC236}">
              <a16:creationId xmlns:a16="http://schemas.microsoft.com/office/drawing/2014/main" id="{7F5E3DCE-9B65-4645-B21A-99F7BA909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568270</xdr:colOff>
      <xdr:row>24</xdr:row>
      <xdr:rowOff>129153</xdr:rowOff>
    </xdr:from>
    <xdr:to>
      <xdr:col>17</xdr:col>
      <xdr:colOff>233836</xdr:colOff>
      <xdr:row>42</xdr:row>
      <xdr:rowOff>118244</xdr:rowOff>
    </xdr:to>
    <xdr:graphicFrame macro="">
      <xdr:nvGraphicFramePr>
        <xdr:cNvPr id="16" name="Chart 15">
          <a:extLst>
            <a:ext uri="{FF2B5EF4-FFF2-40B4-BE49-F238E27FC236}">
              <a16:creationId xmlns:a16="http://schemas.microsoft.com/office/drawing/2014/main" id="{E4AB017E-7713-4488-96AB-A31E3CE1A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490779</xdr:colOff>
      <xdr:row>24</xdr:row>
      <xdr:rowOff>167898</xdr:rowOff>
    </xdr:from>
    <xdr:to>
      <xdr:col>26</xdr:col>
      <xdr:colOff>594053</xdr:colOff>
      <xdr:row>42</xdr:row>
      <xdr:rowOff>102584</xdr:rowOff>
    </xdr:to>
    <xdr:graphicFrame macro="">
      <xdr:nvGraphicFramePr>
        <xdr:cNvPr id="17" name="Chart 16">
          <a:extLst>
            <a:ext uri="{FF2B5EF4-FFF2-40B4-BE49-F238E27FC236}">
              <a16:creationId xmlns:a16="http://schemas.microsoft.com/office/drawing/2014/main" id="{0AFEE5DF-8BE2-452F-B00F-33EA08E3B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34418</xdr:colOff>
      <xdr:row>0</xdr:row>
      <xdr:rowOff>585108</xdr:rowOff>
    </xdr:from>
    <xdr:to>
      <xdr:col>26</xdr:col>
      <xdr:colOff>393006</xdr:colOff>
      <xdr:row>0</xdr:row>
      <xdr:rowOff>819983</xdr:rowOff>
    </xdr:to>
    <xdr:sp macro="" textlink="">
      <xdr:nvSpPr>
        <xdr:cNvPr id="2" name="TextBox 1">
          <a:extLst>
            <a:ext uri="{FF2B5EF4-FFF2-40B4-BE49-F238E27FC236}">
              <a16:creationId xmlns:a16="http://schemas.microsoft.com/office/drawing/2014/main" id="{396FC21D-9E84-2036-E1D0-6E0853E52C7C}"/>
            </a:ext>
          </a:extLst>
        </xdr:cNvPr>
        <xdr:cNvSpPr txBox="1"/>
      </xdr:nvSpPr>
      <xdr:spPr>
        <a:xfrm>
          <a:off x="14117811" y="585108"/>
          <a:ext cx="2195552" cy="234875"/>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rPr>
            <a:t>📅 Reporting Period: 2023–2024</a:t>
          </a:r>
        </a:p>
      </xdr:txBody>
    </xdr:sp>
    <xdr:clientData/>
  </xdr:twoCellAnchor>
  <xdr:twoCellAnchor>
    <xdr:from>
      <xdr:col>20</xdr:col>
      <xdr:colOff>168089</xdr:colOff>
      <xdr:row>2</xdr:row>
      <xdr:rowOff>22413</xdr:rowOff>
    </xdr:from>
    <xdr:to>
      <xdr:col>26</xdr:col>
      <xdr:colOff>537883</xdr:colOff>
      <xdr:row>34</xdr:row>
      <xdr:rowOff>0</xdr:rowOff>
    </xdr:to>
    <xdr:sp macro="" textlink="">
      <xdr:nvSpPr>
        <xdr:cNvPr id="3" name="TextBox 2">
          <a:extLst>
            <a:ext uri="{FF2B5EF4-FFF2-40B4-BE49-F238E27FC236}">
              <a16:creationId xmlns:a16="http://schemas.microsoft.com/office/drawing/2014/main" id="{D5C9DB18-EC61-C79F-4816-8267ABE45A69}"/>
            </a:ext>
          </a:extLst>
        </xdr:cNvPr>
        <xdr:cNvSpPr txBox="1"/>
      </xdr:nvSpPr>
      <xdr:spPr>
        <a:xfrm>
          <a:off x="12270442" y="963707"/>
          <a:ext cx="4000500" cy="6118411"/>
        </a:xfrm>
        <a:prstGeom prst="rect">
          <a:avLst/>
        </a:prstGeom>
        <a:ln>
          <a:solidFill>
            <a:schemeClr val="accent3">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246529</xdr:colOff>
      <xdr:row>2</xdr:row>
      <xdr:rowOff>100854</xdr:rowOff>
    </xdr:from>
    <xdr:to>
      <xdr:col>26</xdr:col>
      <xdr:colOff>470647</xdr:colOff>
      <xdr:row>3</xdr:row>
      <xdr:rowOff>168089</xdr:rowOff>
    </xdr:to>
    <xdr:sp macro="" textlink="">
      <xdr:nvSpPr>
        <xdr:cNvPr id="4" name="TextBox 3">
          <a:extLst>
            <a:ext uri="{FF2B5EF4-FFF2-40B4-BE49-F238E27FC236}">
              <a16:creationId xmlns:a16="http://schemas.microsoft.com/office/drawing/2014/main" id="{DCB373F3-9FBB-9BEC-0D0C-061045FD3F08}"/>
            </a:ext>
          </a:extLst>
        </xdr:cNvPr>
        <xdr:cNvSpPr txBox="1"/>
      </xdr:nvSpPr>
      <xdr:spPr>
        <a:xfrm>
          <a:off x="12348882" y="1042148"/>
          <a:ext cx="3854824" cy="336176"/>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 FILTERS</a:t>
          </a:r>
        </a:p>
        <a:p>
          <a:endParaRPr lang="en-IN" sz="1100"/>
        </a:p>
      </xdr:txBody>
    </xdr:sp>
    <xdr:clientData/>
  </xdr:twoCellAnchor>
  <xdr:twoCellAnchor editAs="oneCell">
    <xdr:from>
      <xdr:col>20</xdr:col>
      <xdr:colOff>313765</xdr:colOff>
      <xdr:row>11</xdr:row>
      <xdr:rowOff>112060</xdr:rowOff>
    </xdr:from>
    <xdr:to>
      <xdr:col>23</xdr:col>
      <xdr:colOff>327212</xdr:colOff>
      <xdr:row>18</xdr:row>
      <xdr:rowOff>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01F254F-1488-48E8-B36C-E484C8CFCB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05765" y="3350560"/>
              <a:ext cx="1842247" cy="1221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268941</xdr:colOff>
      <xdr:row>3</xdr:row>
      <xdr:rowOff>291355</xdr:rowOff>
    </xdr:from>
    <xdr:to>
      <xdr:col>23</xdr:col>
      <xdr:colOff>282388</xdr:colOff>
      <xdr:row>10</xdr:row>
      <xdr:rowOff>156883</xdr:rowOff>
    </xdr:to>
    <mc:AlternateContent xmlns:mc="http://schemas.openxmlformats.org/markup-compatibility/2006" xmlns:a14="http://schemas.microsoft.com/office/drawing/2010/main">
      <mc:Choice Requires="a14">
        <xdr:graphicFrame macro="">
          <xdr:nvGraphicFramePr>
            <xdr:cNvPr id="6" name="Payment Method">
              <a:extLst>
                <a:ext uri="{FF2B5EF4-FFF2-40B4-BE49-F238E27FC236}">
                  <a16:creationId xmlns:a16="http://schemas.microsoft.com/office/drawing/2014/main" id="{D8395EDC-90C9-4263-8D60-F58CD668747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460941" y="1701055"/>
              <a:ext cx="1842247" cy="1503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392206</xdr:colOff>
      <xdr:row>3</xdr:row>
      <xdr:rowOff>313764</xdr:rowOff>
    </xdr:from>
    <xdr:to>
      <xdr:col>26</xdr:col>
      <xdr:colOff>405653</xdr:colOff>
      <xdr:row>24</xdr:row>
      <xdr:rowOff>112059</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961887FA-5DC1-4FAF-9C63-D10FA5239F8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413006" y="1723464"/>
              <a:ext cx="1842247" cy="4103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347382</xdr:colOff>
      <xdr:row>25</xdr:row>
      <xdr:rowOff>145675</xdr:rowOff>
    </xdr:from>
    <xdr:to>
      <xdr:col>26</xdr:col>
      <xdr:colOff>448235</xdr:colOff>
      <xdr:row>32</xdr:row>
      <xdr:rowOff>112058</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ABC13F8C-7ED6-46AE-BDB2-D9340C2B0CA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539382" y="6051175"/>
              <a:ext cx="3758453" cy="12998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302557</xdr:colOff>
      <xdr:row>18</xdr:row>
      <xdr:rowOff>134470</xdr:rowOff>
    </xdr:from>
    <xdr:to>
      <xdr:col>23</xdr:col>
      <xdr:colOff>316003</xdr:colOff>
      <xdr:row>25</xdr:row>
      <xdr:rowOff>56029</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BEF537B2-699B-49C5-BE10-883A2419CFC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494557" y="4706470"/>
              <a:ext cx="1842246"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67235</xdr:colOff>
      <xdr:row>5</xdr:row>
      <xdr:rowOff>56445</xdr:rowOff>
    </xdr:from>
    <xdr:to>
      <xdr:col>19</xdr:col>
      <xdr:colOff>582705</xdr:colOff>
      <xdr:row>19</xdr:row>
      <xdr:rowOff>112436</xdr:rowOff>
    </xdr:to>
    <xdr:graphicFrame macro="">
      <xdr:nvGraphicFramePr>
        <xdr:cNvPr id="10" name="Chart 9">
          <a:extLst>
            <a:ext uri="{FF2B5EF4-FFF2-40B4-BE49-F238E27FC236}">
              <a16:creationId xmlns:a16="http://schemas.microsoft.com/office/drawing/2014/main" id="{C7D946D4-ADC3-4C55-9A4E-1E1400DE0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280147</xdr:colOff>
      <xdr:row>5</xdr:row>
      <xdr:rowOff>44824</xdr:rowOff>
    </xdr:from>
    <xdr:to>
      <xdr:col>11</xdr:col>
      <xdr:colOff>414619</xdr:colOff>
      <xdr:row>19</xdr:row>
      <xdr:rowOff>89647</xdr:rowOff>
    </xdr:to>
    <xdr:graphicFrame macro="">
      <xdr:nvGraphicFramePr>
        <xdr:cNvPr id="11" name="Chart 10">
          <a:extLst>
            <a:ext uri="{FF2B5EF4-FFF2-40B4-BE49-F238E27FC236}">
              <a16:creationId xmlns:a16="http://schemas.microsoft.com/office/drawing/2014/main" id="{F6680289-3CD8-469D-8FFF-8E6EB5FCC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20</xdr:row>
      <xdr:rowOff>112059</xdr:rowOff>
    </xdr:from>
    <xdr:to>
      <xdr:col>19</xdr:col>
      <xdr:colOff>231322</xdr:colOff>
      <xdr:row>36</xdr:row>
      <xdr:rowOff>56030</xdr:rowOff>
    </xdr:to>
    <xdr:graphicFrame macro="">
      <xdr:nvGraphicFramePr>
        <xdr:cNvPr id="12" name="Chart 11">
          <a:extLst>
            <a:ext uri="{FF2B5EF4-FFF2-40B4-BE49-F238E27FC236}">
              <a16:creationId xmlns:a16="http://schemas.microsoft.com/office/drawing/2014/main" id="{09308436-607D-423C-9A29-ADDC9D225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268942</xdr:colOff>
      <xdr:row>20</xdr:row>
      <xdr:rowOff>112059</xdr:rowOff>
    </xdr:from>
    <xdr:to>
      <xdr:col>6</xdr:col>
      <xdr:colOff>470648</xdr:colOff>
      <xdr:row>35</xdr:row>
      <xdr:rowOff>168088</xdr:rowOff>
    </xdr:to>
    <xdr:graphicFrame macro="">
      <xdr:nvGraphicFramePr>
        <xdr:cNvPr id="13" name="Chart 12">
          <a:extLst>
            <a:ext uri="{FF2B5EF4-FFF2-40B4-BE49-F238E27FC236}">
              <a16:creationId xmlns:a16="http://schemas.microsoft.com/office/drawing/2014/main" id="{0C839972-022F-44BC-9634-A9DF35EF8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268940</xdr:colOff>
      <xdr:row>37</xdr:row>
      <xdr:rowOff>44824</xdr:rowOff>
    </xdr:from>
    <xdr:to>
      <xdr:col>9</xdr:col>
      <xdr:colOff>389308</xdr:colOff>
      <xdr:row>55</xdr:row>
      <xdr:rowOff>6860</xdr:rowOff>
    </xdr:to>
    <xdr:graphicFrame macro="">
      <xdr:nvGraphicFramePr>
        <xdr:cNvPr id="14" name="Chart 13">
          <a:extLst>
            <a:ext uri="{FF2B5EF4-FFF2-40B4-BE49-F238E27FC236}">
              <a16:creationId xmlns:a16="http://schemas.microsoft.com/office/drawing/2014/main" id="{77D292D2-EDC4-4EA5-B94B-92B71B1C7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544286</xdr:colOff>
      <xdr:row>37</xdr:row>
      <xdr:rowOff>40821</xdr:rowOff>
    </xdr:from>
    <xdr:to>
      <xdr:col>27</xdr:col>
      <xdr:colOff>557892</xdr:colOff>
      <xdr:row>55</xdr:row>
      <xdr:rowOff>81643</xdr:rowOff>
    </xdr:to>
    <xdr:graphicFrame macro="">
      <xdr:nvGraphicFramePr>
        <xdr:cNvPr id="15" name="Chart 14">
          <a:extLst>
            <a:ext uri="{FF2B5EF4-FFF2-40B4-BE49-F238E27FC236}">
              <a16:creationId xmlns:a16="http://schemas.microsoft.com/office/drawing/2014/main" id="{13431DAA-D786-4BBE-9431-7D5851F7F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479778</xdr:colOff>
      <xdr:row>5</xdr:row>
      <xdr:rowOff>131704</xdr:rowOff>
    </xdr:from>
    <xdr:to>
      <xdr:col>8</xdr:col>
      <xdr:colOff>319852</xdr:colOff>
      <xdr:row>7</xdr:row>
      <xdr:rowOff>112889</xdr:rowOff>
    </xdr:to>
    <xdr:sp macro="" textlink="">
      <xdr:nvSpPr>
        <xdr:cNvPr id="16" name="TextBox 15">
          <a:extLst>
            <a:ext uri="{FF2B5EF4-FFF2-40B4-BE49-F238E27FC236}">
              <a16:creationId xmlns:a16="http://schemas.microsoft.com/office/drawing/2014/main" id="{D3143546-A937-F515-5F09-555A58B9B76F}"/>
            </a:ext>
          </a:extLst>
        </xdr:cNvPr>
        <xdr:cNvSpPr txBox="1"/>
      </xdr:nvSpPr>
      <xdr:spPr>
        <a:xfrm>
          <a:off x="2314222" y="2013185"/>
          <a:ext cx="2897482" cy="338667"/>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IN" sz="1400" b="1"/>
            <a:t>📈 Monthly Sales Performance</a:t>
          </a:r>
        </a:p>
        <a:p>
          <a:pPr algn="ctr"/>
          <a:endParaRPr lang="en-IN" sz="1200"/>
        </a:p>
      </xdr:txBody>
    </xdr:sp>
    <xdr:clientData/>
  </xdr:twoCellAnchor>
  <xdr:twoCellAnchor>
    <xdr:from>
      <xdr:col>13</xdr:col>
      <xdr:colOff>216371</xdr:colOff>
      <xdr:row>5</xdr:row>
      <xdr:rowOff>112892</xdr:rowOff>
    </xdr:from>
    <xdr:to>
      <xdr:col>18</xdr:col>
      <xdr:colOff>460963</xdr:colOff>
      <xdr:row>7</xdr:row>
      <xdr:rowOff>122298</xdr:rowOff>
    </xdr:to>
    <xdr:sp macro="" textlink="">
      <xdr:nvSpPr>
        <xdr:cNvPr id="17" name="TextBox 16">
          <a:extLst>
            <a:ext uri="{FF2B5EF4-FFF2-40B4-BE49-F238E27FC236}">
              <a16:creationId xmlns:a16="http://schemas.microsoft.com/office/drawing/2014/main" id="{2D0CF3E4-841C-A9E6-8E77-B3F061F65AE6}"/>
            </a:ext>
          </a:extLst>
        </xdr:cNvPr>
        <xdr:cNvSpPr txBox="1"/>
      </xdr:nvSpPr>
      <xdr:spPr>
        <a:xfrm>
          <a:off x="8165630" y="1994373"/>
          <a:ext cx="3302000" cy="366888"/>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1400" b="1"/>
            <a:t>📊 Sales Distribution by Product Category</a:t>
          </a:r>
        </a:p>
      </xdr:txBody>
    </xdr:sp>
    <xdr:clientData/>
  </xdr:twoCellAnchor>
  <xdr:twoCellAnchor>
    <xdr:from>
      <xdr:col>1</xdr:col>
      <xdr:colOff>47037</xdr:colOff>
      <xdr:row>21</xdr:row>
      <xdr:rowOff>28223</xdr:rowOff>
    </xdr:from>
    <xdr:to>
      <xdr:col>6</xdr:col>
      <xdr:colOff>122296</xdr:colOff>
      <xdr:row>22</xdr:row>
      <xdr:rowOff>169334</xdr:rowOff>
    </xdr:to>
    <xdr:sp macro="" textlink="">
      <xdr:nvSpPr>
        <xdr:cNvPr id="18" name="TextBox 17">
          <a:extLst>
            <a:ext uri="{FF2B5EF4-FFF2-40B4-BE49-F238E27FC236}">
              <a16:creationId xmlns:a16="http://schemas.microsoft.com/office/drawing/2014/main" id="{8891375C-8CC7-0C03-D12B-E1143A7B6E12}"/>
            </a:ext>
          </a:extLst>
        </xdr:cNvPr>
        <xdr:cNvSpPr txBox="1"/>
      </xdr:nvSpPr>
      <xdr:spPr>
        <a:xfrm>
          <a:off x="658518" y="4769556"/>
          <a:ext cx="3132667" cy="319852"/>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1400" b="1"/>
            <a:t>💳 Payment Method Distribution</a:t>
          </a:r>
        </a:p>
      </xdr:txBody>
    </xdr:sp>
    <xdr:clientData/>
  </xdr:twoCellAnchor>
  <xdr:twoCellAnchor>
    <xdr:from>
      <xdr:col>10</xdr:col>
      <xdr:colOff>282223</xdr:colOff>
      <xdr:row>21</xdr:row>
      <xdr:rowOff>18816</xdr:rowOff>
    </xdr:from>
    <xdr:to>
      <xdr:col>15</xdr:col>
      <xdr:colOff>395112</xdr:colOff>
      <xdr:row>23</xdr:row>
      <xdr:rowOff>18815</xdr:rowOff>
    </xdr:to>
    <xdr:sp macro="" textlink="">
      <xdr:nvSpPr>
        <xdr:cNvPr id="19" name="TextBox 18">
          <a:extLst>
            <a:ext uri="{FF2B5EF4-FFF2-40B4-BE49-F238E27FC236}">
              <a16:creationId xmlns:a16="http://schemas.microsoft.com/office/drawing/2014/main" id="{7B981E0C-F014-2CA5-D4CE-B5C860F0C119}"/>
            </a:ext>
          </a:extLst>
        </xdr:cNvPr>
        <xdr:cNvSpPr txBox="1"/>
      </xdr:nvSpPr>
      <xdr:spPr>
        <a:xfrm>
          <a:off x="6397038" y="4760149"/>
          <a:ext cx="3170296" cy="357481"/>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1400" b="1"/>
            <a:t>👥 Revenue by Customer Segment</a:t>
          </a:r>
        </a:p>
      </xdr:txBody>
    </xdr:sp>
    <xdr:clientData/>
  </xdr:twoCellAnchor>
  <xdr:twoCellAnchor>
    <xdr:from>
      <xdr:col>2</xdr:col>
      <xdr:colOff>94074</xdr:colOff>
      <xdr:row>37</xdr:row>
      <xdr:rowOff>131704</xdr:rowOff>
    </xdr:from>
    <xdr:to>
      <xdr:col>7</xdr:col>
      <xdr:colOff>413926</xdr:colOff>
      <xdr:row>39</xdr:row>
      <xdr:rowOff>159926</xdr:rowOff>
    </xdr:to>
    <xdr:sp macro="" textlink="">
      <xdr:nvSpPr>
        <xdr:cNvPr id="20" name="TextBox 19">
          <a:extLst>
            <a:ext uri="{FF2B5EF4-FFF2-40B4-BE49-F238E27FC236}">
              <a16:creationId xmlns:a16="http://schemas.microsoft.com/office/drawing/2014/main" id="{5EADFD50-3F21-5ECB-95DC-EC821139CF56}"/>
            </a:ext>
          </a:extLst>
        </xdr:cNvPr>
        <xdr:cNvSpPr txBox="1"/>
      </xdr:nvSpPr>
      <xdr:spPr>
        <a:xfrm>
          <a:off x="1317037" y="7732889"/>
          <a:ext cx="3377259" cy="385704"/>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1400" b="1"/>
            <a:t>💰 Profitability by Product Category</a:t>
          </a:r>
        </a:p>
      </xdr:txBody>
    </xdr:sp>
    <xdr:clientData/>
  </xdr:twoCellAnchor>
  <xdr:twoCellAnchor>
    <xdr:from>
      <xdr:col>15</xdr:col>
      <xdr:colOff>94074</xdr:colOff>
      <xdr:row>37</xdr:row>
      <xdr:rowOff>122298</xdr:rowOff>
    </xdr:from>
    <xdr:to>
      <xdr:col>20</xdr:col>
      <xdr:colOff>423334</xdr:colOff>
      <xdr:row>39</xdr:row>
      <xdr:rowOff>141112</xdr:rowOff>
    </xdr:to>
    <xdr:sp macro="" textlink="">
      <xdr:nvSpPr>
        <xdr:cNvPr id="21" name="TextBox 20">
          <a:extLst>
            <a:ext uri="{FF2B5EF4-FFF2-40B4-BE49-F238E27FC236}">
              <a16:creationId xmlns:a16="http://schemas.microsoft.com/office/drawing/2014/main" id="{4C515DAD-07C2-E2F8-F9AB-934BAC202C55}"/>
            </a:ext>
          </a:extLst>
        </xdr:cNvPr>
        <xdr:cNvSpPr txBox="1"/>
      </xdr:nvSpPr>
      <xdr:spPr>
        <a:xfrm>
          <a:off x="9266296" y="7723483"/>
          <a:ext cx="3386668" cy="376296"/>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ctr"/>
        <a:lstStyle/>
        <a:p>
          <a:pPr algn="ctr"/>
          <a:r>
            <a:rPr lang="en-IN" sz="1400" b="1"/>
            <a:t>Top 5 📍 Top 5 Cities by Sales Revenue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0.19902</cdr:x>
      <cdr:y>0.07409</cdr:y>
    </cdr:from>
    <cdr:to>
      <cdr:x>0.60023</cdr:x>
      <cdr:y>0.18092</cdr:y>
    </cdr:to>
    <cdr:sp macro="" textlink="">
      <cdr:nvSpPr>
        <cdr:cNvPr id="2" name="TextBox 1">
          <a:extLst xmlns:a="http://schemas.openxmlformats.org/drawingml/2006/main">
            <a:ext uri="{FF2B5EF4-FFF2-40B4-BE49-F238E27FC236}">
              <a16:creationId xmlns:a16="http://schemas.microsoft.com/office/drawing/2014/main" id="{8636E5F1-1788-0C0E-4F21-BC6215DB4894}"/>
            </a:ext>
          </a:extLst>
        </cdr:cNvPr>
        <cdr:cNvSpPr txBox="1"/>
      </cdr:nvSpPr>
      <cdr:spPr>
        <a:xfrm xmlns:a="http://schemas.openxmlformats.org/drawingml/2006/main">
          <a:off x="2193270" y="241401"/>
          <a:ext cx="4421481" cy="3480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qra Rangrej" refreshedDate="46303.881563888892" createdVersion="8" refreshedVersion="8" minRefreshableVersion="3" recordCount="2880" xr:uid="{1D195266-DB8F-4DCA-B424-BA0C169202A6}">
  <cacheSource type="worksheet">
    <worksheetSource name="SalesData"/>
  </cacheSource>
  <cacheFields count="27">
    <cacheField name="Order ID" numFmtId="0">
      <sharedItems/>
    </cacheField>
    <cacheField name="Order Date" numFmtId="14">
      <sharedItems containsSemiMixedTypes="0" containsNonDate="0" containsDate="1" containsString="0" minDate="2023-01-01T00:00:00" maxDate="2024-12-31T00:00:00" count="715">
        <d v="2023-03-28T00:00:00"/>
        <d v="2024-02-28T00:00:00"/>
        <d v="2023-04-03T00:00:00"/>
        <d v="2023-10-03T00:00:00"/>
        <d v="2024-03-30T00:00:00"/>
        <d v="2024-04-08T00:00:00"/>
        <d v="2023-01-13T00:00:00"/>
        <d v="2023-11-05T00:00:00"/>
        <d v="2024-03-09T00:00:00"/>
        <d v="2024-10-20T00:00:00"/>
        <d v="2023-03-12T00:00:00"/>
        <d v="2023-12-24T00:00:00"/>
        <d v="2024-01-25T00:00:00"/>
        <d v="2023-10-08T00:00:00"/>
        <d v="2024-09-30T00:00:00"/>
        <d v="2024-02-22T00:00:00"/>
        <d v="2023-04-09T00:00:00"/>
        <d v="2023-03-11T00:00:00"/>
        <d v="2024-10-26T00:00:00"/>
        <d v="2023-08-05T00:00:00"/>
        <d v="2023-01-27T00:00:00"/>
        <d v="2024-05-31T00:00:00"/>
        <d v="2023-07-30T00:00:00"/>
        <d v="2023-11-23T00:00:00"/>
        <d v="2023-12-04T00:00:00"/>
        <d v="2023-05-20T00:00:00"/>
        <d v="2024-02-10T00:00:00"/>
        <d v="2024-11-11T00:00:00"/>
        <d v="2023-11-24T00:00:00"/>
        <d v="2024-09-25T00:00:00"/>
        <d v="2023-02-04T00:00:00"/>
        <d v="2023-11-08T00:00:00"/>
        <d v="2024-06-28T00:00:00"/>
        <d v="2023-06-28T00:00:00"/>
        <d v="2024-09-15T00:00:00"/>
        <d v="2024-10-24T00:00:00"/>
        <d v="2023-03-15T00:00:00"/>
        <d v="2023-08-20T00:00:00"/>
        <d v="2023-06-22T00:00:00"/>
        <d v="2024-10-17T00:00:00"/>
        <d v="2024-05-09T00:00:00"/>
        <d v="2023-07-11T00:00:00"/>
        <d v="2024-11-15T00:00:00"/>
        <d v="2023-04-13T00:00:00"/>
        <d v="2023-08-06T00:00:00"/>
        <d v="2023-03-07T00:00:00"/>
        <d v="2023-02-17T00:00:00"/>
        <d v="2023-03-29T00:00:00"/>
        <d v="2024-06-07T00:00:00"/>
        <d v="2024-12-23T00:00:00"/>
        <d v="2024-04-29T00:00:00"/>
        <d v="2024-12-26T00:00:00"/>
        <d v="2023-12-27T00:00:00"/>
        <d v="2024-03-29T00:00:00"/>
        <d v="2024-02-29T00:00:00"/>
        <d v="2024-02-05T00:00:00"/>
        <d v="2024-09-09T00:00:00"/>
        <d v="2024-11-21T00:00:00"/>
        <d v="2023-11-22T00:00:00"/>
        <d v="2023-09-20T00:00:00"/>
        <d v="2024-04-23T00:00:00"/>
        <d v="2023-09-30T00:00:00"/>
        <d v="2024-10-12T00:00:00"/>
        <d v="2023-09-03T00:00:00"/>
        <d v="2023-04-02T00:00:00"/>
        <d v="2024-10-07T00:00:00"/>
        <d v="2024-06-19T00:00:00"/>
        <d v="2024-01-13T00:00:00"/>
        <d v="2024-11-10T00:00:00"/>
        <d v="2024-05-11T00:00:00"/>
        <d v="2024-06-21T00:00:00"/>
        <d v="2023-06-01T00:00:00"/>
        <d v="2023-11-03T00:00:00"/>
        <d v="2024-12-01T00:00:00"/>
        <d v="2023-11-12T00:00:00"/>
        <d v="2024-10-29T00:00:00"/>
        <d v="2023-08-22T00:00:00"/>
        <d v="2024-12-13T00:00:00"/>
        <d v="2023-06-18T00:00:00"/>
        <d v="2023-02-20T00:00:00"/>
        <d v="2024-03-11T00:00:00"/>
        <d v="2023-08-11T00:00:00"/>
        <d v="2024-09-22T00:00:00"/>
        <d v="2024-07-21T00:00:00"/>
        <d v="2024-05-04T00:00:00"/>
        <d v="2023-04-07T00:00:00"/>
        <d v="2024-05-25T00:00:00"/>
        <d v="2023-08-30T00:00:00"/>
        <d v="2024-03-10T00:00:00"/>
        <d v="2023-10-31T00:00:00"/>
        <d v="2023-01-28T00:00:00"/>
        <d v="2023-04-12T00:00:00"/>
        <d v="2024-09-04T00:00:00"/>
        <d v="2023-05-14T00:00:00"/>
        <d v="2023-05-12T00:00:00"/>
        <d v="2023-05-21T00:00:00"/>
        <d v="2023-02-02T00:00:00"/>
        <d v="2023-02-08T00:00:00"/>
        <d v="2023-10-11T00:00:00"/>
        <d v="2024-09-20T00:00:00"/>
        <d v="2024-09-06T00:00:00"/>
        <d v="2023-04-22T00:00:00"/>
        <d v="2023-09-08T00:00:00"/>
        <d v="2023-01-12T00:00:00"/>
        <d v="2024-04-02T00:00:00"/>
        <d v="2023-12-19T00:00:00"/>
        <d v="2023-07-25T00:00:00"/>
        <d v="2024-03-22T00:00:00"/>
        <d v="2024-10-25T00:00:00"/>
        <d v="2024-06-17T00:00:00"/>
        <d v="2024-08-13T00:00:00"/>
        <d v="2024-06-13T00:00:00"/>
        <d v="2024-09-14T00:00:00"/>
        <d v="2024-05-27T00:00:00"/>
        <d v="2024-11-04T00:00:00"/>
        <d v="2023-07-20T00:00:00"/>
        <d v="2024-10-03T00:00:00"/>
        <d v="2024-01-15T00:00:00"/>
        <d v="2024-04-25T00:00:00"/>
        <d v="2024-01-04T00:00:00"/>
        <d v="2023-08-26T00:00:00"/>
        <d v="2024-07-26T00:00:00"/>
        <d v="2023-07-24T00:00:00"/>
        <d v="2024-12-10T00:00:00"/>
        <d v="2023-08-28T00:00:00"/>
        <d v="2024-05-02T00:00:00"/>
        <d v="2024-03-12T00:00:00"/>
        <d v="2023-04-05T00:00:00"/>
        <d v="2024-02-07T00:00:00"/>
        <d v="2024-06-12T00:00:00"/>
        <d v="2023-12-12T00:00:00"/>
        <d v="2023-10-20T00:00:00"/>
        <d v="2023-03-26T00:00:00"/>
        <d v="2024-07-17T00:00:00"/>
        <d v="2023-04-23T00:00:00"/>
        <d v="2023-03-18T00:00:00"/>
        <d v="2024-04-07T00:00:00"/>
        <d v="2023-07-21T00:00:00"/>
        <d v="2023-10-24T00:00:00"/>
        <d v="2024-10-30T00:00:00"/>
        <d v="2023-10-27T00:00:00"/>
        <d v="2023-01-17T00:00:00"/>
        <d v="2024-06-26T00:00:00"/>
        <d v="2023-11-11T00:00:00"/>
        <d v="2023-10-17T00:00:00"/>
        <d v="2024-06-25T00:00:00"/>
        <d v="2023-02-09T00:00:00"/>
        <d v="2024-01-11T00:00:00"/>
        <d v="2024-02-02T00:00:00"/>
        <d v="2024-03-13T00:00:00"/>
        <d v="2023-01-11T00:00:00"/>
        <d v="2024-01-22T00:00:00"/>
        <d v="2024-03-26T00:00:00"/>
        <d v="2024-03-27T00:00:00"/>
        <d v="2023-09-01T00:00:00"/>
        <d v="2023-05-04T00:00:00"/>
        <d v="2024-01-26T00:00:00"/>
        <d v="2024-12-22T00:00:00"/>
        <d v="2023-12-02T00:00:00"/>
        <d v="2023-04-28T00:00:00"/>
        <d v="2023-08-12T00:00:00"/>
        <d v="2024-11-17T00:00:00"/>
        <d v="2024-09-27T00:00:00"/>
        <d v="2023-04-10T00:00:00"/>
        <d v="2024-01-27T00:00:00"/>
        <d v="2023-05-30T00:00:00"/>
        <d v="2024-03-19T00:00:00"/>
        <d v="2023-08-24T00:00:00"/>
        <d v="2023-06-06T00:00:00"/>
        <d v="2023-03-02T00:00:00"/>
        <d v="2023-12-26T00:00:00"/>
        <d v="2023-10-05T00:00:00"/>
        <d v="2023-11-29T00:00:00"/>
        <d v="2024-06-08T00:00:00"/>
        <d v="2023-07-17T00:00:00"/>
        <d v="2023-09-11T00:00:00"/>
        <d v="2024-08-03T00:00:00"/>
        <d v="2023-08-16T00:00:00"/>
        <d v="2023-01-03T00:00:00"/>
        <d v="2023-08-23T00:00:00"/>
        <d v="2023-12-25T00:00:00"/>
        <d v="2024-08-09T00:00:00"/>
        <d v="2023-01-23T00:00:00"/>
        <d v="2024-01-06T00:00:00"/>
        <d v="2024-01-24T00:00:00"/>
        <d v="2024-06-20T00:00:00"/>
        <d v="2024-08-26T00:00:00"/>
        <d v="2023-08-04T00:00:00"/>
        <d v="2024-04-01T00:00:00"/>
        <d v="2023-05-13T00:00:00"/>
        <d v="2024-04-28T00:00:00"/>
        <d v="2024-05-18T00:00:00"/>
        <d v="2023-08-17T00:00:00"/>
        <d v="2023-06-12T00:00:00"/>
        <d v="2024-09-05T00:00:00"/>
        <d v="2023-07-31T00:00:00"/>
        <d v="2023-05-17T00:00:00"/>
        <d v="2023-04-29T00:00:00"/>
        <d v="2023-08-14T00:00:00"/>
        <d v="2024-11-14T00:00:00"/>
        <d v="2023-04-27T00:00:00"/>
        <d v="2024-02-18T00:00:00"/>
        <d v="2024-10-09T00:00:00"/>
        <d v="2023-04-26T00:00:00"/>
        <d v="2023-06-13T00:00:00"/>
        <d v="2024-01-10T00:00:00"/>
        <d v="2024-04-21T00:00:00"/>
        <d v="2024-04-10T00:00:00"/>
        <d v="2023-07-27T00:00:00"/>
        <d v="2023-01-22T00:00:00"/>
        <d v="2023-09-15T00:00:00"/>
        <d v="2023-11-01T00:00:00"/>
        <d v="2023-11-07T00:00:00"/>
        <d v="2023-09-23T00:00:00"/>
        <d v="2024-03-14T00:00:00"/>
        <d v="2023-04-04T00:00:00"/>
        <d v="2024-09-17T00:00:00"/>
        <d v="2024-12-19T00:00:00"/>
        <d v="2023-06-19T00:00:00"/>
        <d v="2023-11-21T00:00:00"/>
        <d v="2023-06-04T00:00:00"/>
        <d v="2023-01-04T00:00:00"/>
        <d v="2023-08-08T00:00:00"/>
        <d v="2023-05-08T00:00:00"/>
        <d v="2024-11-22T00:00:00"/>
        <d v="2023-02-06T00:00:00"/>
        <d v="2023-04-14T00:00:00"/>
        <d v="2023-05-28T00:00:00"/>
        <d v="2024-06-02T00:00:00"/>
        <d v="2024-09-07T00:00:00"/>
        <d v="2024-11-03T00:00:00"/>
        <d v="2023-04-06T00:00:00"/>
        <d v="2024-12-07T00:00:00"/>
        <d v="2023-05-24T00:00:00"/>
        <d v="2023-03-04T00:00:00"/>
        <d v="2023-03-23T00:00:00"/>
        <d v="2023-07-15T00:00:00"/>
        <d v="2023-09-09T00:00:00"/>
        <d v="2023-02-07T00:00:00"/>
        <d v="2023-02-18T00:00:00"/>
        <d v="2024-01-12T00:00:00"/>
        <d v="2023-11-14T00:00:00"/>
        <d v="2023-04-19T00:00:00"/>
        <d v="2024-06-11T00:00:00"/>
        <d v="2024-12-15T00:00:00"/>
        <d v="2023-07-02T00:00:00"/>
        <d v="2024-03-25T00:00:00"/>
        <d v="2024-11-01T00:00:00"/>
        <d v="2024-09-10T00:00:00"/>
        <d v="2023-11-25T00:00:00"/>
        <d v="2024-09-28T00:00:00"/>
        <d v="2023-09-17T00:00:00"/>
        <d v="2024-06-09T00:00:00"/>
        <d v="2023-07-09T00:00:00"/>
        <d v="2023-09-04T00:00:00"/>
        <d v="2024-01-01T00:00:00"/>
        <d v="2024-10-13T00:00:00"/>
        <d v="2023-02-10T00:00:00"/>
        <d v="2023-12-29T00:00:00"/>
        <d v="2023-12-08T00:00:00"/>
        <d v="2023-12-05T00:00:00"/>
        <d v="2024-10-14T00:00:00"/>
        <d v="2024-09-08T00:00:00"/>
        <d v="2024-08-10T00:00:00"/>
        <d v="2024-02-17T00:00:00"/>
        <d v="2023-08-15T00:00:00"/>
        <d v="2024-08-07T00:00:00"/>
        <d v="2024-05-29T00:00:00"/>
        <d v="2024-05-20T00:00:00"/>
        <d v="2024-07-18T00:00:00"/>
        <d v="2023-10-14T00:00:00"/>
        <d v="2024-05-19T00:00:00"/>
        <d v="2023-10-18T00:00:00"/>
        <d v="2023-06-24T00:00:00"/>
        <d v="2024-02-03T00:00:00"/>
        <d v="2024-10-16T00:00:00"/>
        <d v="2023-03-25T00:00:00"/>
        <d v="2023-05-09T00:00:00"/>
        <d v="2024-09-11T00:00:00"/>
        <d v="2024-01-23T00:00:00"/>
        <d v="2024-01-05T00:00:00"/>
        <d v="2023-02-24T00:00:00"/>
        <d v="2024-05-14T00:00:00"/>
        <d v="2023-12-13T00:00:00"/>
        <d v="2024-11-13T00:00:00"/>
        <d v="2024-11-09T00:00:00"/>
        <d v="2024-06-16T00:00:00"/>
        <d v="2023-05-25T00:00:00"/>
        <d v="2023-11-06T00:00:00"/>
        <d v="2024-07-08T00:00:00"/>
        <d v="2024-04-05T00:00:00"/>
        <d v="2024-10-04T00:00:00"/>
        <d v="2023-09-21T00:00:00"/>
        <d v="2023-08-01T00:00:00"/>
        <d v="2024-09-16T00:00:00"/>
        <d v="2024-07-25T00:00:00"/>
        <d v="2024-03-17T00:00:00"/>
        <d v="2023-11-20T00:00:00"/>
        <d v="2023-01-30T00:00:00"/>
        <d v="2024-03-23T00:00:00"/>
        <d v="2023-08-21T00:00:00"/>
        <d v="2023-07-06T00:00:00"/>
        <d v="2023-03-31T00:00:00"/>
        <d v="2023-12-14T00:00:00"/>
        <d v="2024-04-09T00:00:00"/>
        <d v="2024-07-23T00:00:00"/>
        <d v="2023-09-05T00:00:00"/>
        <d v="2024-09-01T00:00:00"/>
        <d v="2024-03-28T00:00:00"/>
        <d v="2023-03-22T00:00:00"/>
        <d v="2024-11-26T00:00:00"/>
        <d v="2024-09-03T00:00:00"/>
        <d v="2024-08-06T00:00:00"/>
        <d v="2024-05-16T00:00:00"/>
        <d v="2024-03-08T00:00:00"/>
        <d v="2023-05-01T00:00:00"/>
        <d v="2024-11-30T00:00:00"/>
        <d v="2023-08-18T00:00:00"/>
        <d v="2024-07-12T00:00:00"/>
        <d v="2023-07-26T00:00:00"/>
        <d v="2024-03-16T00:00:00"/>
        <d v="2024-06-29T00:00:00"/>
        <d v="2023-01-07T00:00:00"/>
        <d v="2023-01-20T00:00:00"/>
        <d v="2024-01-14T00:00:00"/>
        <d v="2024-05-06T00:00:00"/>
        <d v="2023-12-09T00:00:00"/>
        <d v="2023-03-06T00:00:00"/>
        <d v="2024-11-24T00:00:00"/>
        <d v="2023-07-13T00:00:00"/>
        <d v="2024-04-18T00:00:00"/>
        <d v="2023-11-16T00:00:00"/>
        <d v="2023-06-03T00:00:00"/>
        <d v="2024-05-01T00:00:00"/>
        <d v="2024-02-21T00:00:00"/>
        <d v="2023-07-22T00:00:00"/>
        <d v="2023-11-19T00:00:00"/>
        <d v="2024-08-28T00:00:00"/>
        <d v="2024-12-04T00:00:00"/>
        <d v="2023-08-02T00:00:00"/>
        <d v="2024-12-20T00:00:00"/>
        <d v="2023-12-15T00:00:00"/>
        <d v="2023-06-21T00:00:00"/>
        <d v="2023-08-09T00:00:00"/>
        <d v="2023-10-04T00:00:00"/>
        <d v="2023-05-27T00:00:00"/>
        <d v="2023-03-03T00:00:00"/>
        <d v="2023-11-27T00:00:00"/>
        <d v="2023-05-26T00:00:00"/>
        <d v="2023-03-17T00:00:00"/>
        <d v="2023-08-07T00:00:00"/>
        <d v="2023-02-25T00:00:00"/>
        <d v="2024-10-11T00:00:00"/>
        <d v="2023-06-10T00:00:00"/>
        <d v="2023-06-02T00:00:00"/>
        <d v="2024-07-31T00:00:00"/>
        <d v="2024-03-02T00:00:00"/>
        <d v="2024-04-20T00:00:00"/>
        <d v="2023-11-02T00:00:00"/>
        <d v="2024-09-02T00:00:00"/>
        <d v="2024-05-12T00:00:00"/>
        <d v="2024-03-06T00:00:00"/>
        <d v="2023-11-28T00:00:00"/>
        <d v="2024-12-29T00:00:00"/>
        <d v="2024-10-31T00:00:00"/>
        <d v="2023-09-14T00:00:00"/>
        <d v="2024-09-24T00:00:00"/>
        <d v="2024-06-14T00:00:00"/>
        <d v="2023-04-01T00:00:00"/>
        <d v="2024-02-26T00:00:00"/>
        <d v="2023-08-13T00:00:00"/>
        <d v="2023-12-06T00:00:00"/>
        <d v="2023-04-17T00:00:00"/>
        <d v="2023-06-16T00:00:00"/>
        <d v="2023-02-22T00:00:00"/>
        <d v="2023-03-19T00:00:00"/>
        <d v="2024-07-05T00:00:00"/>
        <d v="2023-09-07T00:00:00"/>
        <d v="2024-07-02T00:00:00"/>
        <d v="2024-02-08T00:00:00"/>
        <d v="2024-09-12T00:00:00"/>
        <d v="2023-12-23T00:00:00"/>
        <d v="2023-07-05T00:00:00"/>
        <d v="2024-07-28T00:00:00"/>
        <d v="2024-06-10T00:00:00"/>
        <d v="2024-11-16T00:00:00"/>
        <d v="2024-11-23T00:00:00"/>
        <d v="2024-11-19T00:00:00"/>
        <d v="2024-08-04T00:00:00"/>
        <d v="2024-12-09T00:00:00"/>
        <d v="2024-11-12T00:00:00"/>
        <d v="2024-05-13T00:00:00"/>
        <d v="2024-04-06T00:00:00"/>
        <d v="2023-12-31T00:00:00"/>
        <d v="2024-01-07T00:00:00"/>
        <d v="2023-05-02T00:00:00"/>
        <d v="2024-02-14T00:00:00"/>
        <d v="2023-06-07T00:00:00"/>
        <d v="2023-01-02T00:00:00"/>
        <d v="2023-01-01T00:00:00"/>
        <d v="2023-04-11T00:00:00"/>
        <d v="2024-10-28T00:00:00"/>
        <d v="2024-05-23T00:00:00"/>
        <d v="2023-01-26T00:00:00"/>
        <d v="2023-04-30T00:00:00"/>
        <d v="2024-07-24T00:00:00"/>
        <d v="2024-12-25T00:00:00"/>
        <d v="2023-07-14T00:00:00"/>
        <d v="2024-11-25T00:00:00"/>
        <d v="2023-07-08T00:00:00"/>
        <d v="2024-07-11T00:00:00"/>
        <d v="2023-03-27T00:00:00"/>
        <d v="2023-04-16T00:00:00"/>
        <d v="2024-08-01T00:00:00"/>
        <d v="2024-08-25T00:00:00"/>
        <d v="2024-12-27T00:00:00"/>
        <d v="2023-01-05T00:00:00"/>
        <d v="2024-08-23T00:00:00"/>
        <d v="2024-03-18T00:00:00"/>
        <d v="2024-08-30T00:00:00"/>
        <d v="2023-01-06T00:00:00"/>
        <d v="2023-03-05T00:00:00"/>
        <d v="2024-09-19T00:00:00"/>
        <d v="2024-02-24T00:00:00"/>
        <d v="2024-09-13T00:00:00"/>
        <d v="2024-12-06T00:00:00"/>
        <d v="2024-02-19T00:00:00"/>
        <d v="2024-03-04T00:00:00"/>
        <d v="2024-10-21T00:00:00"/>
        <d v="2023-08-27T00:00:00"/>
        <d v="2024-04-26T00:00:00"/>
        <d v="2024-08-12T00:00:00"/>
        <d v="2023-09-13T00:00:00"/>
        <d v="2023-09-19T00:00:00"/>
        <d v="2023-04-24T00:00:00"/>
        <d v="2023-03-16T00:00:00"/>
        <d v="2023-04-18T00:00:00"/>
        <d v="2023-08-10T00:00:00"/>
        <d v="2023-10-29T00:00:00"/>
        <d v="2023-05-10T00:00:00"/>
        <d v="2023-01-18T00:00:00"/>
        <d v="2024-08-22T00:00:00"/>
        <d v="2023-03-30T00:00:00"/>
        <d v="2023-12-18T00:00:00"/>
        <d v="2024-01-03T00:00:00"/>
        <d v="2024-04-27T00:00:00"/>
        <d v="2024-02-27T00:00:00"/>
        <d v="2024-01-19T00:00:00"/>
        <d v="2023-06-29T00:00:00"/>
        <d v="2023-07-29T00:00:00"/>
        <d v="2023-11-30T00:00:00"/>
        <d v="2023-10-15T00:00:00"/>
        <d v="2023-02-27T00:00:00"/>
        <d v="2023-10-01T00:00:00"/>
        <d v="2023-12-11T00:00:00"/>
        <d v="2024-06-23T00:00:00"/>
        <d v="2023-11-17T00:00:00"/>
        <d v="2023-06-25T00:00:00"/>
        <d v="2024-05-07T00:00:00"/>
        <d v="2023-11-10T00:00:00"/>
        <d v="2024-07-03T00:00:00"/>
        <d v="2024-08-19T00:00:00"/>
        <d v="2024-09-21T00:00:00"/>
        <d v="2024-05-30T00:00:00"/>
        <d v="2024-07-04T00:00:00"/>
        <d v="2023-12-10T00:00:00"/>
        <d v="2024-12-02T00:00:00"/>
        <d v="2024-12-03T00:00:00"/>
        <d v="2024-12-11T00:00:00"/>
        <d v="2023-08-25T00:00:00"/>
        <d v="2023-05-16T00:00:00"/>
        <d v="2024-07-10T00:00:00"/>
        <d v="2023-10-06T00:00:00"/>
        <d v="2024-07-09T00:00:00"/>
        <d v="2024-03-21T00:00:00"/>
        <d v="2024-11-28T00:00:00"/>
        <d v="2023-03-14T00:00:00"/>
        <d v="2023-04-15T00:00:00"/>
        <d v="2023-05-18T00:00:00"/>
        <d v="2023-08-03T00:00:00"/>
        <d v="2024-03-31T00:00:00"/>
        <d v="2023-11-13T00:00:00"/>
        <d v="2023-12-30T00:00:00"/>
        <d v="2023-10-30T00:00:00"/>
        <d v="2024-06-05T00:00:00"/>
        <d v="2023-09-06T00:00:00"/>
        <d v="2023-12-01T00:00:00"/>
        <d v="2023-02-05T00:00:00"/>
        <d v="2024-08-21T00:00:00"/>
        <d v="2024-08-31T00:00:00"/>
        <d v="2024-06-22T00:00:00"/>
        <d v="2023-03-10T00:00:00"/>
        <d v="2023-09-12T00:00:00"/>
        <d v="2024-01-18T00:00:00"/>
        <d v="2023-05-22T00:00:00"/>
        <d v="2023-10-10T00:00:00"/>
        <d v="2023-04-25T00:00:00"/>
        <d v="2023-09-25T00:00:00"/>
        <d v="2024-01-17T00:00:00"/>
        <d v="2023-10-16T00:00:00"/>
        <d v="2024-12-16T00:00:00"/>
        <d v="2024-05-10T00:00:00"/>
        <d v="2023-03-08T00:00:00"/>
        <d v="2023-02-26T00:00:00"/>
        <d v="2023-01-14T00:00:00"/>
        <d v="2023-06-11T00:00:00"/>
        <d v="2024-11-18T00:00:00"/>
        <d v="2024-05-15T00:00:00"/>
        <d v="2024-11-05T00:00:00"/>
        <d v="2023-01-09T00:00:00"/>
        <d v="2024-01-31T00:00:00"/>
        <d v="2023-10-26T00:00:00"/>
        <d v="2023-05-06T00:00:00"/>
        <d v="2024-04-03T00:00:00"/>
        <d v="2024-04-14T00:00:00"/>
        <d v="2023-12-22T00:00:00"/>
        <d v="2024-06-01T00:00:00"/>
        <d v="2024-10-08T00:00:00"/>
        <d v="2023-02-11T00:00:00"/>
        <d v="2023-05-07T00:00:00"/>
        <d v="2023-09-22T00:00:00"/>
        <d v="2024-08-17T00:00:00"/>
        <d v="2023-02-19T00:00:00"/>
        <d v="2024-07-29T00:00:00"/>
        <d v="2023-06-15T00:00:00"/>
        <d v="2023-02-14T00:00:00"/>
        <d v="2023-05-11T00:00:00"/>
        <d v="2023-02-01T00:00:00"/>
        <d v="2024-07-27T00:00:00"/>
        <d v="2024-09-23T00:00:00"/>
        <d v="2023-10-07T00:00:00"/>
        <d v="2024-10-05T00:00:00"/>
        <d v="2024-11-02T00:00:00"/>
        <d v="2023-02-12T00:00:00"/>
        <d v="2023-02-28T00:00:00"/>
        <d v="2023-05-05T00:00:00"/>
        <d v="2024-01-30T00:00:00"/>
        <d v="2023-09-02T00:00:00"/>
        <d v="2024-08-20T00:00:00"/>
        <d v="2024-08-15T00:00:00"/>
        <d v="2023-03-21T00:00:00"/>
        <d v="2023-05-15T00:00:00"/>
        <d v="2023-09-28T00:00:00"/>
        <d v="2024-08-02T00:00:00"/>
        <d v="2023-06-14T00:00:00"/>
        <d v="2024-12-17T00:00:00"/>
        <d v="2024-04-24T00:00:00"/>
        <d v="2023-06-20T00:00:00"/>
        <d v="2023-10-25T00:00:00"/>
        <d v="2024-07-07T00:00:00"/>
        <d v="2023-04-20T00:00:00"/>
        <d v="2024-01-16T00:00:00"/>
        <d v="2024-11-29T00:00:00"/>
        <d v="2023-07-07T00:00:00"/>
        <d v="2023-09-29T00:00:00"/>
        <d v="2023-01-19T00:00:00"/>
        <d v="2023-09-24T00:00:00"/>
        <d v="2024-10-18T00:00:00"/>
        <d v="2024-04-22T00:00:00"/>
        <d v="2024-03-20T00:00:00"/>
        <d v="2024-09-29T00:00:00"/>
        <d v="2023-03-20T00:00:00"/>
        <d v="2023-07-16T00:00:00"/>
        <d v="2023-03-01T00:00:00"/>
        <d v="2023-08-29T00:00:00"/>
        <d v="2023-01-31T00:00:00"/>
        <d v="2023-05-29T00:00:00"/>
        <d v="2024-07-22T00:00:00"/>
        <d v="2024-12-08T00:00:00"/>
        <d v="2024-05-24T00:00:00"/>
        <d v="2023-10-28T00:00:00"/>
        <d v="2023-10-19T00:00:00"/>
        <d v="2023-06-27T00:00:00"/>
        <d v="2023-06-30T00:00:00"/>
        <d v="2023-01-24T00:00:00"/>
        <d v="2023-06-17T00:00:00"/>
        <d v="2024-05-26T00:00:00"/>
        <d v="2023-01-29T00:00:00"/>
        <d v="2024-04-04T00:00:00"/>
        <d v="2024-07-16T00:00:00"/>
        <d v="2024-04-16T00:00:00"/>
        <d v="2024-11-06T00:00:00"/>
        <d v="2024-07-06T00:00:00"/>
        <d v="2023-06-08T00:00:00"/>
        <d v="2023-03-24T00:00:00"/>
        <d v="2024-12-28T00:00:00"/>
        <d v="2024-05-05T00:00:00"/>
        <d v="2024-07-19T00:00:00"/>
        <d v="2023-08-19T00:00:00"/>
        <d v="2024-05-22T00:00:00"/>
        <d v="2024-03-01T00:00:00"/>
        <d v="2024-12-18T00:00:00"/>
        <d v="2024-02-09T00:00:00"/>
        <d v="2023-01-08T00:00:00"/>
        <d v="2023-05-31T00:00:00"/>
        <d v="2024-08-27T00:00:00"/>
        <d v="2023-12-07T00:00:00"/>
        <d v="2024-02-04T00:00:00"/>
        <d v="2023-05-19T00:00:00"/>
        <d v="2023-12-21T00:00:00"/>
        <d v="2023-01-15T00:00:00"/>
        <d v="2024-02-25T00:00:00"/>
        <d v="2023-12-03T00:00:00"/>
        <d v="2023-12-28T00:00:00"/>
        <d v="2024-06-15T00:00:00"/>
        <d v="2023-02-23T00:00:00"/>
        <d v="2024-06-24T00:00:00"/>
        <d v="2024-07-01T00:00:00"/>
        <d v="2024-08-05T00:00:00"/>
        <d v="2024-02-06T00:00:00"/>
        <d v="2024-02-12T00:00:00"/>
        <d v="2024-01-29T00:00:00"/>
        <d v="2023-10-22T00:00:00"/>
        <d v="2024-08-16T00:00:00"/>
        <d v="2023-02-16T00:00:00"/>
        <d v="2024-04-15T00:00:00"/>
        <d v="2023-07-28T00:00:00"/>
        <d v="2023-06-09T00:00:00"/>
        <d v="2024-02-01T00:00:00"/>
        <d v="2023-05-03T00:00:00"/>
        <d v="2024-12-12T00:00:00"/>
        <d v="2024-08-11T00:00:00"/>
        <d v="2024-06-04T00:00:00"/>
        <d v="2024-04-19T00:00:00"/>
        <d v="2024-06-27T00:00:00"/>
        <d v="2024-11-08T00:00:00"/>
        <d v="2023-10-23T00:00:00"/>
        <d v="2024-02-11T00:00:00"/>
        <d v="2024-04-17T00:00:00"/>
        <d v="2024-12-21T00:00:00"/>
        <d v="2023-05-23T00:00:00"/>
        <d v="2023-04-08T00:00:00"/>
        <d v="2024-12-30T00:00:00"/>
        <d v="2023-02-13T00:00:00"/>
        <d v="2024-01-08T00:00:00"/>
        <d v="2023-12-17T00:00:00"/>
        <d v="2023-10-21T00:00:00"/>
        <d v="2024-07-20T00:00:00"/>
        <d v="2023-07-23T00:00:00"/>
        <d v="2024-03-03T00:00:00"/>
        <d v="2024-05-03T00:00:00"/>
        <d v="2024-03-05T00:00:00"/>
        <d v="2024-01-20T00:00:00"/>
        <d v="2024-10-27T00:00:00"/>
        <d v="2024-07-30T00:00:00"/>
        <d v="2023-06-23T00:00:00"/>
        <d v="2024-08-08T00:00:00"/>
        <d v="2023-08-31T00:00:00"/>
        <d v="2024-10-19T00:00:00"/>
        <d v="2023-07-12T00:00:00"/>
        <d v="2023-09-27T00:00:00"/>
        <d v="2024-07-14T00:00:00"/>
        <d v="2023-11-26T00:00:00"/>
        <d v="2023-02-15T00:00:00"/>
        <d v="2024-02-15T00:00:00"/>
        <d v="2023-12-16T00:00:00"/>
        <d v="2023-09-10T00:00:00"/>
        <d v="2024-06-30T00:00:00"/>
        <d v="2023-10-02T00:00:00"/>
        <d v="2023-06-26T00:00:00"/>
        <d v="2023-11-18T00:00:00"/>
        <d v="2024-11-07T00:00:00"/>
        <d v="2023-09-26T00:00:00"/>
        <d v="2024-02-20T00:00:00"/>
        <d v="2024-10-23T00:00:00"/>
        <d v="2024-10-02T00:00:00"/>
        <d v="2023-07-04T00:00:00"/>
        <d v="2024-09-18T00:00:00"/>
        <d v="2023-10-09T00:00:00"/>
        <d v="2023-04-21T00:00:00"/>
        <d v="2023-02-21T00:00:00"/>
        <d v="2023-07-19T00:00:00"/>
        <d v="2024-03-15T00:00:00"/>
        <d v="2024-03-24T00:00:00"/>
        <d v="2024-12-05T00:00:00"/>
        <d v="2024-05-08T00:00:00"/>
        <d v="2024-04-30T00:00:00"/>
        <d v="2024-08-29T00:00:00"/>
        <d v="2023-10-13T00:00:00"/>
        <d v="2023-11-09T00:00:00"/>
        <d v="2024-12-14T00:00:00"/>
        <d v="2024-03-07T00:00:00"/>
        <d v="2024-02-13T00:00:00"/>
        <d v="2024-12-24T00:00:00"/>
        <d v="2024-04-11T00:00:00"/>
        <d v="2024-05-28T00:00:00"/>
        <d v="2024-01-02T00:00:00"/>
        <d v="2024-10-10T00:00:00"/>
        <d v="2024-11-27T00:00:00"/>
        <d v="2024-01-21T00:00:00"/>
        <d v="2024-06-03T00:00:00"/>
        <d v="2023-07-10T00:00:00"/>
        <d v="2024-01-09T00:00:00"/>
        <d v="2023-07-03T00:00:00"/>
        <d v="2024-10-01T00:00:00"/>
        <d v="2023-03-09T00:00:00"/>
        <d v="2023-01-16T00:00:00"/>
        <d v="2023-07-01T00:00:00"/>
        <d v="2024-08-18T00:00:00"/>
        <d v="2024-07-13T00:00:00"/>
        <d v="2023-10-12T00:00:00"/>
        <d v="2023-11-15T00:00:00"/>
        <d v="2024-07-15T00:00:00"/>
        <d v="2024-06-18T00:00:00"/>
        <d v="2024-06-06T00:00:00"/>
        <d v="2024-05-21T00:00:00"/>
        <d v="2024-02-16T00:00:00"/>
        <d v="2024-02-23T00:00:00"/>
        <d v="2024-10-15T00:00:00"/>
        <d v="2024-01-28T00:00:00"/>
        <d v="2023-01-10T00:00:00"/>
        <d v="2023-07-18T00:00:00"/>
        <d v="2024-04-12T00:00:00"/>
        <d v="2023-09-18T00:00:00"/>
        <d v="2024-09-26T00:00:00"/>
      </sharedItems>
      <fieldGroup par="26"/>
    </cacheField>
    <cacheField name="Ship Date" numFmtId="14">
      <sharedItems containsSemiMixedTypes="0" containsNonDate="0" containsDate="1" containsString="0" minDate="2023-01-02T00:00:00" maxDate="2025-01-05T00:00:00"/>
    </cacheField>
    <cacheField name="Customer ID" numFmtId="0">
      <sharedItems/>
    </cacheField>
    <cacheField name="Customer Name" numFmtId="0">
      <sharedItems/>
    </cacheField>
    <cacheField name="Segment" numFmtId="0">
      <sharedItems count="3">
        <s v="Home Office"/>
        <s v="Consumer"/>
        <s v="Corporate"/>
      </sharedItems>
    </cacheField>
    <cacheField name="City" numFmtId="0">
      <sharedItems count="13">
        <s v="Bengaluru"/>
        <s v="Mumbai"/>
        <s v="Chennai"/>
        <s v="Jaipur"/>
        <s v="Hyderabad"/>
        <s v="Kolkata"/>
        <s v="Bhubaneswar"/>
        <s v="Ahmedabad"/>
        <s v="Delhi"/>
        <s v="Patna"/>
        <s v="Pune"/>
        <s v="Chandigarh"/>
        <s v="Unknown"/>
      </sharedItems>
    </cacheField>
    <cacheField name="Product ID" numFmtId="0">
      <sharedItems/>
    </cacheField>
    <cacheField name="Quantity" numFmtId="1">
      <sharedItems containsSemiMixedTypes="0" containsString="0" containsNumber="1" containsInteger="1" minValue="1" maxValue="9"/>
    </cacheField>
    <cacheField name="Discount" numFmtId="9">
      <sharedItems containsSemiMixedTypes="0" containsString="0" containsNumber="1" minValue="0" maxValue="0.2"/>
    </cacheField>
    <cacheField name="Ship Mode" numFmtId="0">
      <sharedItems/>
    </cacheField>
    <cacheField name="Payment Method" numFmtId="0">
      <sharedItems count="4">
        <s v="UPI"/>
        <s v="Net Banking"/>
        <s v="Credit Card"/>
        <s v="Cash"/>
      </sharedItems>
    </cacheField>
    <cacheField name="Customer Age" numFmtId="1">
      <sharedItems containsSemiMixedTypes="0" containsString="0" containsNumber="1" containsInteger="1" minValue="18" maxValue="69"/>
    </cacheField>
    <cacheField name="Rating" numFmtId="1">
      <sharedItems containsSemiMixedTypes="0" containsString="0" containsNumber="1" containsInteger="1" minValue="1" maxValue="5"/>
    </cacheField>
    <cacheField name="Product Name" numFmtId="0">
      <sharedItems/>
    </cacheField>
    <cacheField name="Category" numFmtId="0">
      <sharedItems count="3">
        <s v="Office Supplies"/>
        <s v="Furniture"/>
        <s v="Technology"/>
      </sharedItems>
    </cacheField>
    <cacheField name="Unit Price" numFmtId="165">
      <sharedItems containsSemiMixedTypes="0" containsString="0" containsNumber="1" containsInteger="1" minValue="6" maxValue="900"/>
    </cacheField>
    <cacheField name="Unit Cost" numFmtId="164">
      <sharedItems containsSemiMixedTypes="0" containsString="0" containsNumber="1" minValue="4.2699999999999996" maxValue="669.14"/>
    </cacheField>
    <cacheField name="Sales" numFmtId="164">
      <sharedItems containsSemiMixedTypes="0" containsString="0" containsNumber="1" minValue="5.0999999999999996" maxValue="8100"/>
    </cacheField>
    <cacheField name="Cost" numFmtId="164">
      <sharedItems containsSemiMixedTypes="0" containsString="0" containsNumber="1" minValue="4.2699999999999996" maxValue="6022.26"/>
    </cacheField>
    <cacheField name="Profit" numFmtId="164">
      <sharedItems containsSemiMixedTypes="0" containsString="0" containsNumber="1" minValue="0.27000000000000313" maxValue="2077.7399999999998"/>
    </cacheField>
    <cacheField name="Profit Margin" numFmtId="10">
      <sharedItems containsSemiMixedTypes="0" containsString="0" containsNumber="1" minValue="7.5000000000000214E-3" maxValue="0.43363636363636365"/>
    </cacheField>
    <cacheField name="Profit Status" numFmtId="0">
      <sharedItems/>
    </cacheField>
    <cacheField name="Sales Category" numFmtId="0">
      <sharedItems/>
    </cacheField>
    <cacheField name="Months (Order Date)" numFmtId="0" databaseField="0">
      <fieldGroup base="1">
        <rangePr groupBy="months" startDate="2023-01-01T00:00:00" endDate="2024-12-31T00:00:00"/>
        <groupItems count="14">
          <s v="&lt;01-01-2023"/>
          <s v="Jan"/>
          <s v="Feb"/>
          <s v="Mar"/>
          <s v="Apr"/>
          <s v="May"/>
          <s v="Jun"/>
          <s v="Jul"/>
          <s v="Aug"/>
          <s v="Sep"/>
          <s v="Oct"/>
          <s v="Nov"/>
          <s v="Dec"/>
          <s v="&gt;31-12-2024"/>
        </groupItems>
      </fieldGroup>
    </cacheField>
    <cacheField name="Quarters (Order Date)" numFmtId="0" databaseField="0">
      <fieldGroup base="1">
        <rangePr groupBy="quarters" startDate="2023-01-01T00:00:00" endDate="2024-12-31T00:00:00"/>
        <groupItems count="6">
          <s v="&lt;01-01-2023"/>
          <s v="Qtr1"/>
          <s v="Qtr2"/>
          <s v="Qtr3"/>
          <s v="Qtr4"/>
          <s v="&gt;31-12-2024"/>
        </groupItems>
      </fieldGroup>
    </cacheField>
    <cacheField name="Years (Order Date)" numFmtId="0" databaseField="0">
      <fieldGroup base="1">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806744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0">
  <r>
    <s v="ORD-102651"/>
    <x v="0"/>
    <d v="2023-03-29T00:00:00"/>
    <s v="C2063"/>
    <s v="Tara Iyer"/>
    <x v="0"/>
    <x v="0"/>
    <s v="P1014"/>
    <n v="2"/>
    <n v="0"/>
    <s v="Express"/>
    <x v="0"/>
    <n v="25"/>
    <n v="5"/>
    <s v="Pen Set"/>
    <x v="0"/>
    <n v="12"/>
    <n v="9.07"/>
    <n v="24"/>
    <n v="18.14"/>
    <n v="5.8599999999999994"/>
    <n v="0.24416666666666664"/>
    <s v="Profitable"/>
    <s v="Low"/>
  </r>
  <r>
    <s v="ORD-102670"/>
    <x v="1"/>
    <d v="2024-03-04T00:00:00"/>
    <s v="C2059"/>
    <s v="Arjun Singh"/>
    <x v="1"/>
    <x v="1"/>
    <s v="P1009"/>
    <n v="3"/>
    <n v="0.05"/>
    <s v="Standard"/>
    <x v="1"/>
    <n v="18"/>
    <n v="3"/>
    <s v="Desk"/>
    <x v="1"/>
    <n v="320"/>
    <n v="186.25"/>
    <n v="912"/>
    <n v="558.75"/>
    <n v="353.25"/>
    <n v="0.38733552631578949"/>
    <s v="Profitable"/>
    <s v="Low"/>
  </r>
  <r>
    <s v="ORD-102774"/>
    <x v="2"/>
    <d v="2023-04-10T00:00:00"/>
    <s v="C1821"/>
    <s v="Ishaan Khan"/>
    <x v="2"/>
    <x v="2"/>
    <s v="P1009"/>
    <n v="3"/>
    <n v="0"/>
    <s v="Express"/>
    <x v="2"/>
    <n v="27"/>
    <n v="4"/>
    <s v="Desk"/>
    <x v="1"/>
    <n v="320"/>
    <n v="186.25"/>
    <n v="960"/>
    <n v="558.75"/>
    <n v="401.25"/>
    <n v="0.41796875"/>
    <s v="Profitable"/>
    <s v="Low"/>
  </r>
  <r>
    <s v="ORD-101699"/>
    <x v="3"/>
    <d v="2023-10-06T00:00:00"/>
    <s v="C1908"/>
    <s v="Kabir Nair"/>
    <x v="2"/>
    <x v="3"/>
    <s v="P1004"/>
    <n v="6"/>
    <n v="0"/>
    <s v="Standard"/>
    <x v="3"/>
    <n v="46"/>
    <n v="2"/>
    <s v="Monitor"/>
    <x v="2"/>
    <n v="220"/>
    <n v="159.36000000000001"/>
    <n v="1320"/>
    <n v="956.16000000000008"/>
    <n v="363.83999999999992"/>
    <n v="0.27563636363636357"/>
    <s v="Profitable"/>
    <s v="Low"/>
  </r>
  <r>
    <s v="ORD-101933"/>
    <x v="4"/>
    <d v="2024-04-02T00:00:00"/>
    <s v="C2156"/>
    <s v="Meera Gupta"/>
    <x v="1"/>
    <x v="1"/>
    <s v="P1015"/>
    <n v="1"/>
    <n v="0"/>
    <s v="Express"/>
    <x v="0"/>
    <n v="32"/>
    <n v="1"/>
    <s v="Stapler"/>
    <x v="0"/>
    <n v="15"/>
    <n v="9.91"/>
    <n v="15"/>
    <n v="9.91"/>
    <n v="5.09"/>
    <n v="0.33933333333333332"/>
    <s v="Profitable"/>
    <s v="Low"/>
  </r>
  <r>
    <s v="ORD-101368"/>
    <x v="5"/>
    <d v="2024-04-13T00:00:00"/>
    <s v="C1083"/>
    <s v="Kabir Joshi"/>
    <x v="0"/>
    <x v="4"/>
    <s v="P1016"/>
    <n v="6"/>
    <n v="0.15"/>
    <s v="Standard"/>
    <x v="1"/>
    <n v="63"/>
    <n v="4"/>
    <s v="Paper Ream"/>
    <x v="0"/>
    <n v="9"/>
    <n v="5.46"/>
    <n v="45.9"/>
    <n v="32.76"/>
    <n v="13.14"/>
    <n v="0.28627450980392161"/>
    <s v="Profitable"/>
    <s v="Low"/>
  </r>
  <r>
    <s v="ORD-101317"/>
    <x v="6"/>
    <d v="2023-01-19T00:00:00"/>
    <s v="C1257"/>
    <s v="Aarav Das"/>
    <x v="1"/>
    <x v="2"/>
    <s v="P1018"/>
    <n v="8"/>
    <n v="0"/>
    <s v="Same Day"/>
    <x v="0"/>
    <n v="60"/>
    <n v="2"/>
    <s v="Marker Pack"/>
    <x v="0"/>
    <n v="11"/>
    <n v="6.23"/>
    <n v="88"/>
    <n v="49.84"/>
    <n v="38.159999999999997"/>
    <n v="0.4336363636363636"/>
    <s v="Profitable"/>
    <s v="Low"/>
  </r>
  <r>
    <s v="ORD-102427"/>
    <x v="7"/>
    <d v="2023-11-07T00:00:00"/>
    <s v="C1016"/>
    <s v="Zoya Reddy"/>
    <x v="2"/>
    <x v="1"/>
    <s v="P1003"/>
    <n v="4"/>
    <n v="0.15"/>
    <s v="Standard"/>
    <x v="2"/>
    <n v="59"/>
    <n v="5"/>
    <s v="Tablet"/>
    <x v="2"/>
    <n v="350"/>
    <n v="267.63"/>
    <n v="1190"/>
    <n v="1070.52"/>
    <n v="119.48000000000002"/>
    <n v="0.10040336134453783"/>
    <s v="Profitable"/>
    <s v="Low"/>
  </r>
  <r>
    <s v="ORD-101559"/>
    <x v="8"/>
    <d v="2024-03-13T00:00:00"/>
    <s v="C2033"/>
    <s v="Dev Khan"/>
    <x v="0"/>
    <x v="2"/>
    <s v="P1010"/>
    <n v="9"/>
    <n v="0"/>
    <s v="Express"/>
    <x v="1"/>
    <n v="52"/>
    <n v="4"/>
    <s v="Bookcase"/>
    <x v="1"/>
    <n v="210"/>
    <n v="139.15"/>
    <n v="1890"/>
    <n v="1252.3500000000001"/>
    <n v="637.64999999999986"/>
    <n v="0.33738095238095228"/>
    <s v="Profitable"/>
    <s v="Low"/>
  </r>
  <r>
    <s v="ORD-101266"/>
    <x v="9"/>
    <d v="2024-10-27T00:00:00"/>
    <s v="C2041"/>
    <s v="Ishaan Singh"/>
    <x v="0"/>
    <x v="5"/>
    <s v="P1002"/>
    <n v="3"/>
    <n v="0"/>
    <s v="Express"/>
    <x v="0"/>
    <n v="42"/>
    <n v="2"/>
    <s v="Smartphone"/>
    <x v="2"/>
    <n v="600"/>
    <n v="395.83"/>
    <n v="1800"/>
    <n v="1187.49"/>
    <n v="612.51"/>
    <n v="0.34028333333333333"/>
    <s v="Profitable"/>
    <s v="Low"/>
  </r>
  <r>
    <s v="ORD-102257"/>
    <x v="10"/>
    <d v="2023-03-18T00:00:00"/>
    <s v="C1065"/>
    <s v="Aarav Sharma"/>
    <x v="0"/>
    <x v="6"/>
    <s v="P1008"/>
    <n v="6"/>
    <n v="0"/>
    <s v="Express"/>
    <x v="3"/>
    <n v="52"/>
    <n v="3"/>
    <s v="Office Chair"/>
    <x v="1"/>
    <n v="150"/>
    <n v="111.98"/>
    <n v="900"/>
    <n v="671.88"/>
    <n v="228.12"/>
    <n v="0.25346666666666667"/>
    <s v="Profitable"/>
    <s v="Low"/>
  </r>
  <r>
    <s v="ORD-100602"/>
    <x v="11"/>
    <d v="2023-12-26T00:00:00"/>
    <s v="C1155"/>
    <s v="Dev Das"/>
    <x v="1"/>
    <x v="0"/>
    <s v="P1016"/>
    <n v="7"/>
    <n v="0.1"/>
    <s v="Standard"/>
    <x v="3"/>
    <n v="43"/>
    <n v="3"/>
    <s v="Paper Ream"/>
    <x v="0"/>
    <n v="9"/>
    <n v="5.46"/>
    <n v="56.7"/>
    <n v="38.22"/>
    <n v="18.480000000000004"/>
    <n v="0.32592592592592595"/>
    <s v="Profitable"/>
    <s v="Low"/>
  </r>
  <r>
    <s v="ORD-102261"/>
    <x v="12"/>
    <d v="2024-01-26T00:00:00"/>
    <s v="C1888"/>
    <s v="Rahul Khan"/>
    <x v="2"/>
    <x v="2"/>
    <s v="P1007"/>
    <n v="7"/>
    <n v="0"/>
    <s v="Standard"/>
    <x v="3"/>
    <n v="32"/>
    <n v="5"/>
    <s v="Printer"/>
    <x v="2"/>
    <n v="180"/>
    <n v="133.25"/>
    <n v="1260"/>
    <n v="932.75"/>
    <n v="327.25"/>
    <n v="0.25972222222222224"/>
    <s v="Profitable"/>
    <s v="Low"/>
  </r>
  <r>
    <s v="ORD-101832"/>
    <x v="13"/>
    <d v="2023-10-09T00:00:00"/>
    <s v="C1693"/>
    <s v="Arjun Das"/>
    <x v="2"/>
    <x v="7"/>
    <s v="P1016"/>
    <n v="9"/>
    <n v="0.1"/>
    <s v="Standard"/>
    <x v="2"/>
    <n v="36"/>
    <n v="5"/>
    <s v="Paper Ream"/>
    <x v="0"/>
    <n v="9"/>
    <n v="5.46"/>
    <n v="72.900000000000006"/>
    <n v="49.14"/>
    <n v="23.760000000000005"/>
    <n v="0.32592592592592595"/>
    <s v="Profitable"/>
    <s v="Low"/>
  </r>
  <r>
    <s v="ORD-100347"/>
    <x v="14"/>
    <d v="2024-10-05T00:00:00"/>
    <s v="C1562"/>
    <s v="Aarav Khan"/>
    <x v="2"/>
    <x v="7"/>
    <s v="P1003"/>
    <n v="1"/>
    <n v="0.2"/>
    <s v="Standard"/>
    <x v="0"/>
    <n v="33"/>
    <n v="4"/>
    <s v="Tablet"/>
    <x v="2"/>
    <n v="350"/>
    <n v="267.63"/>
    <n v="280"/>
    <n v="267.63"/>
    <n v="12.370000000000005"/>
    <n v="4.4178571428571442E-2"/>
    <s v="Profitable"/>
    <s v="Low"/>
  </r>
  <r>
    <s v="ORD-101406"/>
    <x v="15"/>
    <d v="2024-02-23T00:00:00"/>
    <s v="C1412"/>
    <s v="Arjun Sharma"/>
    <x v="2"/>
    <x v="7"/>
    <s v="P1003"/>
    <n v="1"/>
    <n v="0.05"/>
    <s v="Standard"/>
    <x v="3"/>
    <n v="20"/>
    <n v="2"/>
    <s v="Tablet"/>
    <x v="2"/>
    <n v="350"/>
    <n v="267.63"/>
    <n v="332.5"/>
    <n v="267.63"/>
    <n v="64.87"/>
    <n v="0.19509774436090227"/>
    <s v="Profitable"/>
    <s v="Low"/>
  </r>
  <r>
    <s v="ORD-102431"/>
    <x v="16"/>
    <d v="2023-04-16T00:00:00"/>
    <s v="C1297"/>
    <s v="Dev Khan"/>
    <x v="2"/>
    <x v="0"/>
    <s v="P1016"/>
    <n v="7"/>
    <n v="0.15"/>
    <s v="Same Day"/>
    <x v="0"/>
    <n v="29"/>
    <n v="2"/>
    <s v="Paper Ream"/>
    <x v="0"/>
    <n v="9"/>
    <n v="5.46"/>
    <n v="53.55"/>
    <n v="38.22"/>
    <n v="15.329999999999998"/>
    <n v="0.28627450980392155"/>
    <s v="Profitable"/>
    <s v="Low"/>
  </r>
  <r>
    <s v="ORD-100194"/>
    <x v="17"/>
    <d v="2023-03-18T00:00:00"/>
    <s v="C2075"/>
    <s v="Kabir Gupta"/>
    <x v="1"/>
    <x v="4"/>
    <s v="P1008"/>
    <n v="2"/>
    <n v="0.05"/>
    <s v="Standard"/>
    <x v="0"/>
    <n v="35"/>
    <n v="2"/>
    <s v="Office Chair"/>
    <x v="1"/>
    <n v="150"/>
    <n v="111.98"/>
    <n v="285"/>
    <n v="223.96"/>
    <n v="61.039999999999992"/>
    <n v="0.21417543859649121"/>
    <s v="Profitable"/>
    <s v="Low"/>
  </r>
  <r>
    <s v="ORD-100791"/>
    <x v="18"/>
    <d v="2024-10-31T00:00:00"/>
    <s v="C1925"/>
    <s v="Ishaan Das"/>
    <x v="1"/>
    <x v="2"/>
    <s v="P1007"/>
    <n v="4"/>
    <n v="0"/>
    <s v="Standard"/>
    <x v="0"/>
    <n v="59"/>
    <n v="3"/>
    <s v="Printer"/>
    <x v="2"/>
    <n v="180"/>
    <n v="133.25"/>
    <n v="720"/>
    <n v="533"/>
    <n v="187"/>
    <n v="0.25972222222222224"/>
    <s v="Profitable"/>
    <s v="Low"/>
  </r>
  <r>
    <s v="ORD-101858"/>
    <x v="19"/>
    <d v="2023-08-12T00:00:00"/>
    <s v="C2026"/>
    <s v="Kabir Khan"/>
    <x v="0"/>
    <x v="5"/>
    <s v="P1012"/>
    <n v="1"/>
    <n v="0"/>
    <s v="Standard"/>
    <x v="2"/>
    <n v="57"/>
    <n v="4"/>
    <s v="Standing Desk"/>
    <x v="1"/>
    <n v="480"/>
    <n v="375.21"/>
    <n v="480"/>
    <n v="375.21"/>
    <n v="104.79000000000002"/>
    <n v="0.21831250000000005"/>
    <s v="Profitable"/>
    <s v="Low"/>
  </r>
  <r>
    <s v="ORD-100795"/>
    <x v="20"/>
    <d v="2023-02-03T00:00:00"/>
    <s v="C1062"/>
    <s v="Kabir Iyer"/>
    <x v="1"/>
    <x v="7"/>
    <s v="P1011"/>
    <n v="5"/>
    <n v="0.1"/>
    <s v="Express"/>
    <x v="3"/>
    <n v="64"/>
    <n v="5"/>
    <s v="Filing Cabinet"/>
    <x v="1"/>
    <n v="130"/>
    <n v="83.55"/>
    <n v="585"/>
    <n v="417.75"/>
    <n v="167.25"/>
    <n v="0.28589743589743588"/>
    <s v="Profitable"/>
    <s v="Low"/>
  </r>
  <r>
    <s v="ORD-102771"/>
    <x v="21"/>
    <d v="2024-06-01T00:00:00"/>
    <s v="C1883"/>
    <s v="Zoya Gupta"/>
    <x v="0"/>
    <x v="0"/>
    <s v="P1001"/>
    <n v="1"/>
    <n v="0.05"/>
    <s v="Standard"/>
    <x v="2"/>
    <n v="60"/>
    <n v="1"/>
    <s v="Laptop"/>
    <x v="2"/>
    <n v="900"/>
    <n v="669.14"/>
    <n v="855"/>
    <n v="669.14"/>
    <n v="185.86"/>
    <n v="0.21738011695906434"/>
    <s v="Profitable"/>
    <s v="Low"/>
  </r>
  <r>
    <s v="ORD-100047"/>
    <x v="22"/>
    <d v="2023-08-06T00:00:00"/>
    <s v="C2140"/>
    <s v="Rahul Das"/>
    <x v="2"/>
    <x v="4"/>
    <s v="P1016"/>
    <n v="8"/>
    <n v="0.2"/>
    <s v="Standard"/>
    <x v="3"/>
    <n v="22"/>
    <n v="3"/>
    <s v="Paper Ream"/>
    <x v="0"/>
    <n v="9"/>
    <n v="5.46"/>
    <n v="57.6"/>
    <n v="43.68"/>
    <n v="13.920000000000002"/>
    <n v="0.2416666666666667"/>
    <s v="Profitable"/>
    <s v="Low"/>
  </r>
  <r>
    <s v="ORD-100170"/>
    <x v="23"/>
    <d v="2023-11-30T00:00:00"/>
    <s v="C1644"/>
    <s v="Diya Joshi"/>
    <x v="0"/>
    <x v="3"/>
    <s v="P1009"/>
    <n v="2"/>
    <n v="0.15"/>
    <s v="Same Day"/>
    <x v="1"/>
    <n v="40"/>
    <n v="4"/>
    <s v="Desk"/>
    <x v="1"/>
    <n v="320"/>
    <n v="186.25"/>
    <n v="544"/>
    <n v="372.5"/>
    <n v="171.5"/>
    <n v="0.31525735294117646"/>
    <s v="Profitable"/>
    <s v="Low"/>
  </r>
  <r>
    <s v="ORD-102533"/>
    <x v="24"/>
    <d v="2023-12-08T00:00:00"/>
    <s v="C1204"/>
    <s v="Rahul Nair"/>
    <x v="1"/>
    <x v="8"/>
    <s v="P1005"/>
    <n v="9"/>
    <n v="0.05"/>
    <s v="Standard"/>
    <x v="2"/>
    <n v="66"/>
    <n v="4"/>
    <s v="Headphones"/>
    <x v="2"/>
    <n v="80"/>
    <n v="45.88"/>
    <n v="684"/>
    <n v="412.92"/>
    <n v="271.08"/>
    <n v="0.39631578947368418"/>
    <s v="Profitable"/>
    <s v="Low"/>
  </r>
  <r>
    <s v="ORD-101474"/>
    <x v="25"/>
    <d v="2023-05-27T00:00:00"/>
    <s v="C1503"/>
    <s v="Tara Iyer"/>
    <x v="0"/>
    <x v="0"/>
    <s v="P1011"/>
    <n v="3"/>
    <n v="0"/>
    <s v="Standard"/>
    <x v="1"/>
    <n v="56"/>
    <n v="4"/>
    <s v="Filing Cabinet"/>
    <x v="1"/>
    <n v="130"/>
    <n v="83.55"/>
    <n v="390"/>
    <n v="250.64999999999998"/>
    <n v="139.35000000000002"/>
    <n v="0.35730769230769238"/>
    <s v="Profitable"/>
    <s v="Low"/>
  </r>
  <r>
    <s v="ORD-101316"/>
    <x v="26"/>
    <d v="2024-02-12T00:00:00"/>
    <s v="C1463"/>
    <s v="Diya Gupta"/>
    <x v="1"/>
    <x v="0"/>
    <s v="P1003"/>
    <n v="6"/>
    <n v="0"/>
    <s v="Express"/>
    <x v="1"/>
    <n v="30"/>
    <n v="2"/>
    <s v="Tablet"/>
    <x v="2"/>
    <n v="350"/>
    <n v="267.63"/>
    <n v="2100"/>
    <n v="1605.78"/>
    <n v="494.22"/>
    <n v="0.23534285714285716"/>
    <s v="Profitable"/>
    <s v="Medium"/>
  </r>
  <r>
    <s v="ORD-102523"/>
    <x v="27"/>
    <d v="2024-11-14T00:00:00"/>
    <s v="C2107"/>
    <s v="Priya Sharma"/>
    <x v="0"/>
    <x v="9"/>
    <s v="P1004"/>
    <n v="9"/>
    <n v="0.15"/>
    <s v="Express"/>
    <x v="0"/>
    <n v="67"/>
    <n v="4"/>
    <s v="Monitor"/>
    <x v="2"/>
    <n v="220"/>
    <n v="159.36000000000001"/>
    <n v="1683"/>
    <n v="1434.2400000000002"/>
    <n v="248.75999999999976"/>
    <n v="0.14780748663101589"/>
    <s v="Profitable"/>
    <s v="Low"/>
  </r>
  <r>
    <s v="ORD-101270"/>
    <x v="28"/>
    <d v="2023-11-26T00:00:00"/>
    <s v="C1798"/>
    <s v="Zoya Singh"/>
    <x v="2"/>
    <x v="7"/>
    <s v="P1012"/>
    <n v="6"/>
    <n v="0.1"/>
    <s v="Standard"/>
    <x v="1"/>
    <n v="42"/>
    <n v="4"/>
    <s v="Standing Desk"/>
    <x v="1"/>
    <n v="480"/>
    <n v="375.21"/>
    <n v="2592"/>
    <n v="2251.2599999999998"/>
    <n v="340.74000000000024"/>
    <n v="0.13145833333333343"/>
    <s v="Profitable"/>
    <s v="Medium"/>
  </r>
  <r>
    <s v="ORD-102769"/>
    <x v="29"/>
    <d v="2024-09-26T00:00:00"/>
    <s v="C1279"/>
    <s v="Ishaan Reddy"/>
    <x v="2"/>
    <x v="1"/>
    <s v="P1002"/>
    <n v="5"/>
    <n v="0"/>
    <s v="Standard"/>
    <x v="2"/>
    <n v="36"/>
    <n v="3"/>
    <s v="Smartphone"/>
    <x v="2"/>
    <n v="600"/>
    <n v="395.83"/>
    <n v="3000"/>
    <n v="1979.1499999999999"/>
    <n v="1020.8500000000001"/>
    <n v="0.34028333333333338"/>
    <s v="Profitable"/>
    <s v="Medium"/>
  </r>
  <r>
    <s v="ORD-101732"/>
    <x v="30"/>
    <d v="2023-02-11T00:00:00"/>
    <s v="C1024"/>
    <s v="Priya Sharma"/>
    <x v="1"/>
    <x v="1"/>
    <s v="P1010"/>
    <n v="7"/>
    <n v="0.1"/>
    <s v="Standard"/>
    <x v="1"/>
    <n v="69"/>
    <n v="3"/>
    <s v="Bookcase"/>
    <x v="1"/>
    <n v="210"/>
    <n v="139.15"/>
    <n v="1323"/>
    <n v="974.05000000000007"/>
    <n v="348.94999999999993"/>
    <n v="0.26375661375661369"/>
    <s v="Profitable"/>
    <s v="Low"/>
  </r>
  <r>
    <s v="ORD-100890"/>
    <x v="24"/>
    <d v="2023-12-09T00:00:00"/>
    <s v="C1658"/>
    <s v="Ishaan Verma"/>
    <x v="2"/>
    <x v="6"/>
    <s v="P1007"/>
    <n v="5"/>
    <n v="0"/>
    <s v="Express"/>
    <x v="2"/>
    <n v="28"/>
    <n v="2"/>
    <s v="Printer"/>
    <x v="2"/>
    <n v="180"/>
    <n v="133.25"/>
    <n v="900"/>
    <n v="666.25"/>
    <n v="233.75"/>
    <n v="0.25972222222222224"/>
    <s v="Profitable"/>
    <s v="Low"/>
  </r>
  <r>
    <s v="ORD-101388"/>
    <x v="31"/>
    <d v="2023-11-10T00:00:00"/>
    <s v="C1325"/>
    <s v="Meera Singh"/>
    <x v="1"/>
    <x v="7"/>
    <s v="P1006"/>
    <n v="5"/>
    <n v="0.1"/>
    <s v="Standard"/>
    <x v="3"/>
    <n v="58"/>
    <n v="2"/>
    <s v="Keyboard"/>
    <x v="2"/>
    <n v="45"/>
    <n v="35.729999999999997"/>
    <n v="202.5"/>
    <n v="178.64999999999998"/>
    <n v="23.850000000000023"/>
    <n v="0.11777777777777788"/>
    <s v="Profitable"/>
    <s v="Low"/>
  </r>
  <r>
    <s v="ORD-100463"/>
    <x v="32"/>
    <d v="2024-06-30T00:00:00"/>
    <s v="C2117"/>
    <s v="Priya Reddy"/>
    <x v="2"/>
    <x v="5"/>
    <s v="P1016"/>
    <n v="1"/>
    <n v="0.1"/>
    <s v="Economy"/>
    <x v="2"/>
    <n v="33"/>
    <n v="4"/>
    <s v="Paper Ream"/>
    <x v="0"/>
    <n v="9"/>
    <n v="5.46"/>
    <n v="8.1"/>
    <n v="5.46"/>
    <n v="2.6399999999999997"/>
    <n v="0.3259259259259259"/>
    <s v="Profitable"/>
    <s v="Low"/>
  </r>
  <r>
    <s v="ORD-101762"/>
    <x v="33"/>
    <d v="2023-06-29T00:00:00"/>
    <s v="C2074"/>
    <s v="Tara Sharma"/>
    <x v="0"/>
    <x v="8"/>
    <s v="P1004"/>
    <n v="7"/>
    <n v="0"/>
    <s v="Economy"/>
    <x v="3"/>
    <n v="65"/>
    <n v="3"/>
    <s v="Monitor"/>
    <x v="2"/>
    <n v="220"/>
    <n v="159.36000000000001"/>
    <n v="1540"/>
    <n v="1115.52"/>
    <n v="424.48"/>
    <n v="0.27563636363636362"/>
    <s v="Profitable"/>
    <s v="Low"/>
  </r>
  <r>
    <s v="ORD-102404"/>
    <x v="17"/>
    <d v="2023-03-15T00:00:00"/>
    <s v="C1583"/>
    <s v="Sana Verma"/>
    <x v="1"/>
    <x v="0"/>
    <s v="P1016"/>
    <n v="2"/>
    <n v="0.2"/>
    <s v="Economy"/>
    <x v="3"/>
    <n v="37"/>
    <n v="5"/>
    <s v="Paper Ream"/>
    <x v="0"/>
    <n v="9"/>
    <n v="5.46"/>
    <n v="14.4"/>
    <n v="10.92"/>
    <n v="3.4800000000000004"/>
    <n v="0.2416666666666667"/>
    <s v="Profitable"/>
    <s v="Low"/>
  </r>
  <r>
    <s v="ORD-101352"/>
    <x v="34"/>
    <d v="2024-09-18T00:00:00"/>
    <s v="C2019"/>
    <s v="Sana Reddy"/>
    <x v="1"/>
    <x v="4"/>
    <s v="P1015"/>
    <n v="9"/>
    <n v="0"/>
    <s v="Standard"/>
    <x v="2"/>
    <n v="61"/>
    <n v="4"/>
    <s v="Stapler"/>
    <x v="0"/>
    <n v="15"/>
    <n v="9.91"/>
    <n v="135"/>
    <n v="89.19"/>
    <n v="45.81"/>
    <n v="0.33933333333333338"/>
    <s v="Profitable"/>
    <s v="Low"/>
  </r>
  <r>
    <s v="ORD-101059"/>
    <x v="35"/>
    <d v="2024-10-26T00:00:00"/>
    <s v="C1761"/>
    <s v="Sana Verma"/>
    <x v="1"/>
    <x v="8"/>
    <s v="P1013"/>
    <n v="2"/>
    <n v="0.05"/>
    <s v="Standard"/>
    <x v="0"/>
    <n v="69"/>
    <n v="1"/>
    <s v="Notebook"/>
    <x v="0"/>
    <n v="6"/>
    <n v="4.2699999999999996"/>
    <n v="11.399999999999999"/>
    <n v="8.5399999999999991"/>
    <n v="2.8599999999999994"/>
    <n v="0.25087719298245614"/>
    <s v="Profitable"/>
    <s v="Low"/>
  </r>
  <r>
    <s v="ORD-101831"/>
    <x v="36"/>
    <d v="2023-03-16T00:00:00"/>
    <s v="C1823"/>
    <s v="Aarav Singh"/>
    <x v="2"/>
    <x v="9"/>
    <s v="P1018"/>
    <n v="6"/>
    <n v="0.2"/>
    <s v="Economy"/>
    <x v="3"/>
    <n v="20"/>
    <n v="2"/>
    <s v="Marker Pack"/>
    <x v="0"/>
    <n v="11"/>
    <n v="6.23"/>
    <n v="52.800000000000004"/>
    <n v="37.380000000000003"/>
    <n v="15.420000000000002"/>
    <n v="0.29204545454545455"/>
    <s v="Profitable"/>
    <s v="Low"/>
  </r>
  <r>
    <s v="ORD-101128"/>
    <x v="37"/>
    <d v="2023-08-22T00:00:00"/>
    <s v="C1138"/>
    <s v="Zoya Gupta"/>
    <x v="2"/>
    <x v="10"/>
    <s v="P1015"/>
    <n v="5"/>
    <n v="0.15"/>
    <s v="Standard"/>
    <x v="1"/>
    <n v="29"/>
    <n v="1"/>
    <s v="Stapler"/>
    <x v="0"/>
    <n v="15"/>
    <n v="9.91"/>
    <n v="63.75"/>
    <n v="49.55"/>
    <n v="14.200000000000003"/>
    <n v="0.22274509803921574"/>
    <s v="Profitable"/>
    <s v="Low"/>
  </r>
  <r>
    <s v="ORD-100278"/>
    <x v="38"/>
    <d v="2023-06-29T00:00:00"/>
    <s v="C1915"/>
    <s v="Meera Nair"/>
    <x v="1"/>
    <x v="7"/>
    <s v="P1011"/>
    <n v="8"/>
    <n v="0"/>
    <s v="Express"/>
    <x v="2"/>
    <n v="66"/>
    <n v="5"/>
    <s v="Filing Cabinet"/>
    <x v="1"/>
    <n v="130"/>
    <n v="83.55"/>
    <n v="1040"/>
    <n v="668.4"/>
    <n v="371.6"/>
    <n v="0.35730769230769233"/>
    <s v="Profitable"/>
    <s v="Low"/>
  </r>
  <r>
    <s v="ORD-101583"/>
    <x v="39"/>
    <d v="2024-10-23T00:00:00"/>
    <s v="C2154"/>
    <s v="Meera Joshi"/>
    <x v="1"/>
    <x v="5"/>
    <s v="P1015"/>
    <n v="6"/>
    <n v="0.1"/>
    <s v="Express"/>
    <x v="0"/>
    <n v="58"/>
    <n v="1"/>
    <s v="Stapler"/>
    <x v="0"/>
    <n v="15"/>
    <n v="9.91"/>
    <n v="81"/>
    <n v="59.46"/>
    <n v="21.54"/>
    <n v="0.2659259259259259"/>
    <s v="Profitable"/>
    <s v="Low"/>
  </r>
  <r>
    <s v="ORD-100000"/>
    <x v="40"/>
    <d v="2024-05-16T00:00:00"/>
    <s v="C1977"/>
    <s v="Meera Khan"/>
    <x v="1"/>
    <x v="3"/>
    <s v="P1006"/>
    <n v="5"/>
    <n v="0.1"/>
    <s v="Standard"/>
    <x v="1"/>
    <n v="65"/>
    <n v="1"/>
    <s v="Keyboard"/>
    <x v="2"/>
    <n v="45"/>
    <n v="35.729999999999997"/>
    <n v="202.5"/>
    <n v="178.64999999999998"/>
    <n v="23.850000000000023"/>
    <n v="0.11777777777777788"/>
    <s v="Profitable"/>
    <s v="Low"/>
  </r>
  <r>
    <s v="ORD-100331"/>
    <x v="41"/>
    <d v="2023-07-15T00:00:00"/>
    <s v="C1267"/>
    <s v="Tara Reddy"/>
    <x v="1"/>
    <x v="0"/>
    <s v="P1001"/>
    <n v="6"/>
    <n v="0.2"/>
    <s v="Standard"/>
    <x v="0"/>
    <n v="43"/>
    <n v="2"/>
    <s v="Laptop"/>
    <x v="2"/>
    <n v="900"/>
    <n v="669.14"/>
    <n v="4320"/>
    <n v="4014.84"/>
    <n v="305.15999999999985"/>
    <n v="7.0638888888888848E-2"/>
    <s v="Profitable"/>
    <s v="Medium"/>
  </r>
  <r>
    <s v="ORD-101398"/>
    <x v="42"/>
    <d v="2024-11-22T00:00:00"/>
    <s v="C1176"/>
    <s v="Priya Joshi"/>
    <x v="0"/>
    <x v="10"/>
    <s v="P1012"/>
    <n v="8"/>
    <n v="0"/>
    <s v="Express"/>
    <x v="0"/>
    <n v="68"/>
    <n v="4"/>
    <s v="Standing Desk"/>
    <x v="1"/>
    <n v="480"/>
    <n v="375.21"/>
    <n v="3840"/>
    <n v="3001.68"/>
    <n v="838.32000000000016"/>
    <n v="0.21831250000000005"/>
    <s v="Profitable"/>
    <s v="Medium"/>
  </r>
  <r>
    <s v="ORD-100413"/>
    <x v="43"/>
    <d v="2023-04-20T00:00:00"/>
    <s v="C1031"/>
    <s v="Dev Gupta"/>
    <x v="1"/>
    <x v="2"/>
    <s v="P1002"/>
    <n v="1"/>
    <n v="0.2"/>
    <s v="Standard"/>
    <x v="2"/>
    <n v="44"/>
    <n v="5"/>
    <s v="Smartphone"/>
    <x v="2"/>
    <n v="600"/>
    <n v="395.83"/>
    <n v="480"/>
    <n v="395.83"/>
    <n v="84.170000000000016"/>
    <n v="0.1753541666666667"/>
    <s v="Profitable"/>
    <s v="Low"/>
  </r>
  <r>
    <s v="ORD-101190"/>
    <x v="44"/>
    <d v="2023-08-10T00:00:00"/>
    <s v="C1138"/>
    <s v="Zoya Gupta"/>
    <x v="1"/>
    <x v="3"/>
    <s v="P1016"/>
    <n v="8"/>
    <n v="0"/>
    <s v="Express"/>
    <x v="3"/>
    <n v="57"/>
    <n v="1"/>
    <s v="Paper Ream"/>
    <x v="0"/>
    <n v="9"/>
    <n v="5.46"/>
    <n v="72"/>
    <n v="43.68"/>
    <n v="28.32"/>
    <n v="0.39333333333333331"/>
    <s v="Profitable"/>
    <s v="Low"/>
  </r>
  <r>
    <s v="ORD-102805"/>
    <x v="45"/>
    <d v="2023-03-12T00:00:00"/>
    <s v="C1584"/>
    <s v="Priya Khan"/>
    <x v="2"/>
    <x v="0"/>
    <s v="P1007"/>
    <n v="3"/>
    <n v="0.1"/>
    <s v="Same Day"/>
    <x v="0"/>
    <n v="18"/>
    <n v="3"/>
    <s v="Printer"/>
    <x v="2"/>
    <n v="180"/>
    <n v="133.25"/>
    <n v="486"/>
    <n v="399.75"/>
    <n v="86.25"/>
    <n v="0.17746913580246915"/>
    <s v="Profitable"/>
    <s v="Low"/>
  </r>
  <r>
    <s v="ORD-102282"/>
    <x v="46"/>
    <d v="2023-02-21T00:00:00"/>
    <s v="C1183"/>
    <s v="Kabir Verma"/>
    <x v="1"/>
    <x v="11"/>
    <s v="P1003"/>
    <n v="3"/>
    <n v="0.05"/>
    <s v="Standard"/>
    <x v="3"/>
    <n v="37"/>
    <n v="1"/>
    <s v="Tablet"/>
    <x v="2"/>
    <n v="350"/>
    <n v="267.63"/>
    <n v="997.5"/>
    <n v="802.89"/>
    <n v="194.61"/>
    <n v="0.19509774436090227"/>
    <s v="Profitable"/>
    <s v="Low"/>
  </r>
  <r>
    <s v="ORD-100720"/>
    <x v="43"/>
    <d v="2023-04-19T00:00:00"/>
    <s v="C1895"/>
    <s v="Zoya Joshi"/>
    <x v="2"/>
    <x v="7"/>
    <s v="P1004"/>
    <n v="3"/>
    <n v="0"/>
    <s v="Express"/>
    <x v="3"/>
    <n v="46"/>
    <n v="2"/>
    <s v="Monitor"/>
    <x v="2"/>
    <n v="220"/>
    <n v="159.36000000000001"/>
    <n v="660"/>
    <n v="478.08000000000004"/>
    <n v="181.91999999999996"/>
    <n v="0.27563636363636357"/>
    <s v="Profitable"/>
    <s v="Low"/>
  </r>
  <r>
    <s v="ORD-101108"/>
    <x v="47"/>
    <d v="2023-03-31T00:00:00"/>
    <s v="C1864"/>
    <s v="Priya Verma"/>
    <x v="0"/>
    <x v="9"/>
    <s v="P1003"/>
    <n v="5"/>
    <n v="0"/>
    <s v="Standard"/>
    <x v="2"/>
    <n v="52"/>
    <n v="3"/>
    <s v="Tablet"/>
    <x v="2"/>
    <n v="350"/>
    <n v="267.63"/>
    <n v="1750"/>
    <n v="1338.15"/>
    <n v="411.84999999999991"/>
    <n v="0.2353428571428571"/>
    <s v="Profitable"/>
    <s v="Low"/>
  </r>
  <r>
    <s v="ORD-100163"/>
    <x v="48"/>
    <d v="2024-06-11T00:00:00"/>
    <s v="C1106"/>
    <s v="Meera Das"/>
    <x v="1"/>
    <x v="0"/>
    <s v="P1017"/>
    <n v="3"/>
    <n v="0"/>
    <s v="Standard"/>
    <x v="3"/>
    <n v="28"/>
    <n v="1"/>
    <s v="Binder"/>
    <x v="0"/>
    <n v="8"/>
    <n v="5.51"/>
    <n v="24"/>
    <n v="16.53"/>
    <n v="7.4699999999999989"/>
    <n v="0.31124999999999997"/>
    <s v="Profitable"/>
    <s v="Low"/>
  </r>
  <r>
    <s v="ORD-101039"/>
    <x v="49"/>
    <d v="2024-12-26T00:00:00"/>
    <s v="C1693"/>
    <s v="Diya Singh"/>
    <x v="2"/>
    <x v="3"/>
    <s v="P1002"/>
    <n v="2"/>
    <n v="0.2"/>
    <s v="Express"/>
    <x v="2"/>
    <n v="22"/>
    <n v="5"/>
    <s v="Smartphone"/>
    <x v="2"/>
    <n v="600"/>
    <n v="395.83"/>
    <n v="960"/>
    <n v="791.66"/>
    <n v="168.34000000000003"/>
    <n v="0.1753541666666667"/>
    <s v="Profitable"/>
    <s v="Low"/>
  </r>
  <r>
    <s v="ORD-100430"/>
    <x v="50"/>
    <d v="2024-05-03T00:00:00"/>
    <s v="C1213"/>
    <s v="Aarav Sharma"/>
    <x v="1"/>
    <x v="3"/>
    <s v="P1011"/>
    <n v="4"/>
    <n v="0"/>
    <s v="Standard"/>
    <x v="0"/>
    <n v="52"/>
    <n v="5"/>
    <s v="Filing Cabinet"/>
    <x v="1"/>
    <n v="130"/>
    <n v="83.55"/>
    <n v="520"/>
    <n v="334.2"/>
    <n v="185.8"/>
    <n v="0.35730769230769233"/>
    <s v="Profitable"/>
    <s v="Low"/>
  </r>
  <r>
    <s v="ORD-101949"/>
    <x v="51"/>
    <d v="2025-01-02T00:00:00"/>
    <s v="C1273"/>
    <s v="Priya Nair"/>
    <x v="1"/>
    <x v="4"/>
    <s v="P1012"/>
    <n v="4"/>
    <n v="0"/>
    <s v="Standard"/>
    <x v="1"/>
    <n v="35"/>
    <n v="1"/>
    <s v="Standing Desk"/>
    <x v="1"/>
    <n v="480"/>
    <n v="375.21"/>
    <n v="1920"/>
    <n v="1500.84"/>
    <n v="419.16000000000008"/>
    <n v="0.21831250000000005"/>
    <s v="Profitable"/>
    <s v="Low"/>
  </r>
  <r>
    <s v="ORD-101071"/>
    <x v="52"/>
    <d v="2024-01-01T00:00:00"/>
    <s v="C1371"/>
    <s v="Sana Joshi"/>
    <x v="1"/>
    <x v="5"/>
    <s v="P1005"/>
    <n v="6"/>
    <n v="0.05"/>
    <s v="Express"/>
    <x v="0"/>
    <n v="47"/>
    <n v="4"/>
    <s v="Headphones"/>
    <x v="2"/>
    <n v="80"/>
    <n v="45.88"/>
    <n v="456"/>
    <n v="275.28000000000003"/>
    <n v="180.71999999999997"/>
    <n v="0.39631578947368412"/>
    <s v="Profitable"/>
    <s v="Low"/>
  </r>
  <r>
    <s v="ORD-100626"/>
    <x v="53"/>
    <d v="2024-03-30T00:00:00"/>
    <s v="C1804"/>
    <s v="Kabir Khan"/>
    <x v="1"/>
    <x v="0"/>
    <s v="P1001"/>
    <n v="1"/>
    <n v="0.05"/>
    <s v="Standard"/>
    <x v="1"/>
    <n v="24"/>
    <n v="3"/>
    <s v="Laptop"/>
    <x v="2"/>
    <n v="900"/>
    <n v="669.14"/>
    <n v="855"/>
    <n v="669.14"/>
    <n v="185.86"/>
    <n v="0.21738011695906434"/>
    <s v="Profitable"/>
    <s v="Low"/>
  </r>
  <r>
    <s v="ORD-101711"/>
    <x v="54"/>
    <d v="2024-03-04T00:00:00"/>
    <s v="C2185"/>
    <s v="Arjun Joshi"/>
    <x v="1"/>
    <x v="7"/>
    <s v="P1009"/>
    <n v="4"/>
    <n v="0.2"/>
    <s v="Standard"/>
    <x v="1"/>
    <n v="37"/>
    <n v="3"/>
    <s v="Desk"/>
    <x v="1"/>
    <n v="320"/>
    <n v="186.25"/>
    <n v="1024"/>
    <n v="745"/>
    <n v="279"/>
    <n v="0.2724609375"/>
    <s v="Profitable"/>
    <s v="Low"/>
  </r>
  <r>
    <s v="ORD-101528"/>
    <x v="55"/>
    <d v="2024-02-12T00:00:00"/>
    <s v="C1248"/>
    <s v="Kabir Verma"/>
    <x v="0"/>
    <x v="6"/>
    <s v="P1007"/>
    <n v="1"/>
    <n v="0.1"/>
    <s v="Express"/>
    <x v="3"/>
    <n v="28"/>
    <n v="5"/>
    <s v="Printer"/>
    <x v="2"/>
    <n v="180"/>
    <n v="133.25"/>
    <n v="162"/>
    <n v="133.25"/>
    <n v="28.75"/>
    <n v="0.17746913580246915"/>
    <s v="Profitable"/>
    <s v="Low"/>
  </r>
  <r>
    <s v="ORD-101550"/>
    <x v="56"/>
    <d v="2024-09-14T00:00:00"/>
    <s v="C1145"/>
    <s v="Dev Gupta"/>
    <x v="2"/>
    <x v="10"/>
    <s v="P1010"/>
    <n v="6"/>
    <n v="0.1"/>
    <s v="Standard"/>
    <x v="0"/>
    <n v="30"/>
    <n v="3"/>
    <s v="Bookcase"/>
    <x v="1"/>
    <n v="210"/>
    <n v="139.15"/>
    <n v="1134"/>
    <n v="834.90000000000009"/>
    <n v="299.09999999999991"/>
    <n v="0.26375661375661369"/>
    <s v="Profitable"/>
    <s v="Low"/>
  </r>
  <r>
    <s v="ORD-102571"/>
    <x v="57"/>
    <d v="2024-11-23T00:00:00"/>
    <s v="C1350"/>
    <s v="Rahul Joshi"/>
    <x v="1"/>
    <x v="8"/>
    <s v="P1016"/>
    <n v="7"/>
    <n v="0.1"/>
    <s v="Standard"/>
    <x v="2"/>
    <n v="24"/>
    <n v="1"/>
    <s v="Paper Ream"/>
    <x v="0"/>
    <n v="9"/>
    <n v="5.46"/>
    <n v="56.7"/>
    <n v="38.22"/>
    <n v="18.480000000000004"/>
    <n v="0.32592592592592595"/>
    <s v="Profitable"/>
    <s v="Low"/>
  </r>
  <r>
    <s v="ORD-100874"/>
    <x v="58"/>
    <d v="2023-11-28T00:00:00"/>
    <s v="C1298"/>
    <s v="Zoya Iyer"/>
    <x v="2"/>
    <x v="1"/>
    <s v="P1018"/>
    <n v="9"/>
    <n v="0.05"/>
    <s v="Express"/>
    <x v="0"/>
    <n v="40"/>
    <n v="1"/>
    <s v="Marker Pack"/>
    <x v="0"/>
    <n v="11"/>
    <n v="6.23"/>
    <n v="94.05"/>
    <n v="56.070000000000007"/>
    <n v="37.97999999999999"/>
    <n v="0.40382775119617215"/>
    <s v="Profitable"/>
    <s v="Low"/>
  </r>
  <r>
    <s v="ORD-100281"/>
    <x v="26"/>
    <d v="2024-02-13T00:00:00"/>
    <s v="C1376"/>
    <s v="Zoya Sharma"/>
    <x v="1"/>
    <x v="3"/>
    <s v="P1005"/>
    <n v="6"/>
    <n v="0.1"/>
    <s v="Standard"/>
    <x v="3"/>
    <n v="23"/>
    <n v="5"/>
    <s v="Headphones"/>
    <x v="2"/>
    <n v="80"/>
    <n v="45.88"/>
    <n v="432"/>
    <n v="275.28000000000003"/>
    <n v="156.71999999999997"/>
    <n v="0.3627777777777777"/>
    <s v="Profitable"/>
    <s v="Low"/>
  </r>
  <r>
    <s v="ORD-102370"/>
    <x v="22"/>
    <d v="2023-08-06T00:00:00"/>
    <s v="C1155"/>
    <s v="Priya Iyer"/>
    <x v="1"/>
    <x v="3"/>
    <s v="P1011"/>
    <n v="8"/>
    <n v="0.05"/>
    <s v="Economy"/>
    <x v="0"/>
    <n v="67"/>
    <n v="1"/>
    <s v="Filing Cabinet"/>
    <x v="1"/>
    <n v="130"/>
    <n v="83.55"/>
    <n v="988"/>
    <n v="668.4"/>
    <n v="319.60000000000002"/>
    <n v="0.32348178137651823"/>
    <s v="Profitable"/>
    <s v="Low"/>
  </r>
  <r>
    <s v="ORD-101650"/>
    <x v="59"/>
    <d v="2023-09-25T00:00:00"/>
    <s v="C1979"/>
    <s v="Rahul Iyer"/>
    <x v="1"/>
    <x v="2"/>
    <s v="P1013"/>
    <n v="3"/>
    <n v="0"/>
    <s v="Standard"/>
    <x v="3"/>
    <n v="58"/>
    <n v="3"/>
    <s v="Notebook"/>
    <x v="0"/>
    <n v="6"/>
    <n v="4.2699999999999996"/>
    <n v="18"/>
    <n v="12.809999999999999"/>
    <n v="5.1900000000000013"/>
    <n v="0.28833333333333339"/>
    <s v="Profitable"/>
    <s v="Low"/>
  </r>
  <r>
    <s v="ORD-102347"/>
    <x v="60"/>
    <d v="2024-04-30T00:00:00"/>
    <s v="C1151"/>
    <s v="Kabir Reddy"/>
    <x v="1"/>
    <x v="3"/>
    <s v="P1006"/>
    <n v="5"/>
    <n v="0.1"/>
    <s v="Same Day"/>
    <x v="0"/>
    <n v="25"/>
    <n v="3"/>
    <s v="Keyboard"/>
    <x v="2"/>
    <n v="45"/>
    <n v="35.729999999999997"/>
    <n v="202.5"/>
    <n v="178.64999999999998"/>
    <n v="23.850000000000023"/>
    <n v="0.11777777777777788"/>
    <s v="Profitable"/>
    <s v="Low"/>
  </r>
  <r>
    <s v="ORD-100325"/>
    <x v="61"/>
    <d v="2023-10-01T00:00:00"/>
    <s v="C1567"/>
    <s v="Arjun Singh"/>
    <x v="1"/>
    <x v="12"/>
    <s v="P1012"/>
    <n v="1"/>
    <n v="0"/>
    <s v="Standard"/>
    <x v="3"/>
    <n v="44"/>
    <n v="1"/>
    <s v="Standing Desk"/>
    <x v="1"/>
    <n v="480"/>
    <n v="375.21"/>
    <n v="480"/>
    <n v="375.21"/>
    <n v="104.79000000000002"/>
    <n v="0.21831250000000005"/>
    <s v="Profitable"/>
    <s v="Low"/>
  </r>
  <r>
    <s v="ORD-101532"/>
    <x v="19"/>
    <d v="2023-08-06T00:00:00"/>
    <s v="C1654"/>
    <s v="Diya Singh"/>
    <x v="0"/>
    <x v="11"/>
    <s v="P1005"/>
    <n v="3"/>
    <n v="0"/>
    <s v="Standard"/>
    <x v="2"/>
    <n v="55"/>
    <n v="5"/>
    <s v="Headphones"/>
    <x v="2"/>
    <n v="80"/>
    <n v="45.88"/>
    <n v="240"/>
    <n v="137.64000000000001"/>
    <n v="102.35999999999999"/>
    <n v="0.42649999999999993"/>
    <s v="Profitable"/>
    <s v="Low"/>
  </r>
  <r>
    <s v="ORD-101340"/>
    <x v="62"/>
    <d v="2024-10-15T00:00:00"/>
    <s v="C1873"/>
    <s v="Meera Khan"/>
    <x v="2"/>
    <x v="8"/>
    <s v="P1006"/>
    <n v="3"/>
    <n v="0.05"/>
    <s v="Economy"/>
    <x v="3"/>
    <n v="25"/>
    <n v="5"/>
    <s v="Keyboard"/>
    <x v="2"/>
    <n v="45"/>
    <n v="35.729999999999997"/>
    <n v="128.25"/>
    <n v="107.19"/>
    <n v="21.060000000000002"/>
    <n v="0.1642105263157895"/>
    <s v="Profitable"/>
    <s v="Low"/>
  </r>
  <r>
    <s v="ORD-102155"/>
    <x v="63"/>
    <d v="2023-09-05T00:00:00"/>
    <s v="C1021"/>
    <s v="Aarav Khan"/>
    <x v="1"/>
    <x v="4"/>
    <s v="P1007"/>
    <n v="9"/>
    <n v="0"/>
    <s v="Standard"/>
    <x v="1"/>
    <n v="48"/>
    <n v="1"/>
    <s v="Printer"/>
    <x v="2"/>
    <n v="180"/>
    <n v="133.25"/>
    <n v="1620"/>
    <n v="1199.25"/>
    <n v="420.75"/>
    <n v="0.25972222222222224"/>
    <s v="Profitable"/>
    <s v="Low"/>
  </r>
  <r>
    <s v="ORD-101879"/>
    <x v="64"/>
    <d v="2023-04-04T00:00:00"/>
    <s v="C1342"/>
    <s v="Dev Das"/>
    <x v="2"/>
    <x v="10"/>
    <s v="P1013"/>
    <n v="2"/>
    <n v="0.1"/>
    <s v="Standard"/>
    <x v="1"/>
    <n v="55"/>
    <n v="3"/>
    <s v="Notebook"/>
    <x v="0"/>
    <n v="6"/>
    <n v="4.2699999999999996"/>
    <n v="10.8"/>
    <n v="8.5399999999999991"/>
    <n v="2.2600000000000016"/>
    <n v="0.20925925925925939"/>
    <s v="Profitable"/>
    <s v="Low"/>
  </r>
  <r>
    <s v="ORD-100855"/>
    <x v="65"/>
    <d v="2024-10-13T00:00:00"/>
    <s v="C1078"/>
    <s v="Priya Verma"/>
    <x v="1"/>
    <x v="1"/>
    <s v="P1001"/>
    <n v="7"/>
    <n v="0.2"/>
    <s v="Express"/>
    <x v="3"/>
    <n v="32"/>
    <n v="1"/>
    <s v="Laptop"/>
    <x v="2"/>
    <n v="900"/>
    <n v="669.14"/>
    <n v="5040"/>
    <n v="4683.9799999999996"/>
    <n v="356.02000000000044"/>
    <n v="7.0638888888888973E-2"/>
    <s v="Profitable"/>
    <s v="High"/>
  </r>
  <r>
    <s v="ORD-101183"/>
    <x v="66"/>
    <d v="2024-06-21T00:00:00"/>
    <s v="C1133"/>
    <s v="Arjun Khan"/>
    <x v="2"/>
    <x v="4"/>
    <s v="P1009"/>
    <n v="2"/>
    <n v="0.1"/>
    <s v="Express"/>
    <x v="1"/>
    <n v="55"/>
    <n v="5"/>
    <s v="Desk"/>
    <x v="1"/>
    <n v="320"/>
    <n v="186.25"/>
    <n v="576"/>
    <n v="372.5"/>
    <n v="203.5"/>
    <n v="0.3532986111111111"/>
    <s v="Profitable"/>
    <s v="Low"/>
  </r>
  <r>
    <s v="ORD-100668"/>
    <x v="67"/>
    <d v="2024-01-19T00:00:00"/>
    <s v="C1634"/>
    <s v="Sana Verma"/>
    <x v="1"/>
    <x v="0"/>
    <s v="P1014"/>
    <n v="5"/>
    <n v="0"/>
    <s v="Express"/>
    <x v="3"/>
    <n v="68"/>
    <n v="3"/>
    <s v="Pen Set"/>
    <x v="0"/>
    <n v="12"/>
    <n v="9.07"/>
    <n v="60"/>
    <n v="45.35"/>
    <n v="14.649999999999999"/>
    <n v="0.24416666666666664"/>
    <s v="Profitable"/>
    <s v="Low"/>
  </r>
  <r>
    <s v="ORD-102364"/>
    <x v="68"/>
    <d v="2024-11-13T00:00:00"/>
    <s v="C1421"/>
    <s v="Priya Singh"/>
    <x v="0"/>
    <x v="0"/>
    <s v="P1016"/>
    <n v="3"/>
    <n v="0.1"/>
    <s v="Standard"/>
    <x v="1"/>
    <n v="66"/>
    <n v="1"/>
    <s v="Paper Ream"/>
    <x v="0"/>
    <n v="9"/>
    <n v="5.46"/>
    <n v="24.3"/>
    <n v="16.38"/>
    <n v="7.9200000000000017"/>
    <n v="0.32592592592592601"/>
    <s v="Profitable"/>
    <s v="Low"/>
  </r>
  <r>
    <s v="ORD-102583"/>
    <x v="69"/>
    <d v="2024-05-15T00:00:00"/>
    <s v="C1815"/>
    <s v="Diya Das"/>
    <x v="1"/>
    <x v="1"/>
    <s v="P1008"/>
    <n v="5"/>
    <n v="0"/>
    <s v="Express"/>
    <x v="0"/>
    <n v="44"/>
    <n v="1"/>
    <s v="Office Chair"/>
    <x v="1"/>
    <n v="150"/>
    <n v="111.98"/>
    <n v="750"/>
    <n v="559.9"/>
    <n v="190.10000000000002"/>
    <n v="0.25346666666666667"/>
    <s v="Profitable"/>
    <s v="Low"/>
  </r>
  <r>
    <s v="ORD-100953"/>
    <x v="70"/>
    <d v="2024-06-23T00:00:00"/>
    <s v="C1931"/>
    <s v="Sana Khan"/>
    <x v="1"/>
    <x v="3"/>
    <s v="P1014"/>
    <n v="8"/>
    <n v="0.05"/>
    <s v="Standard"/>
    <x v="1"/>
    <n v="45"/>
    <n v="2"/>
    <s v="Pen Set"/>
    <x v="0"/>
    <n v="12"/>
    <n v="9.07"/>
    <n v="91.199999999999989"/>
    <n v="72.56"/>
    <n v="18.639999999999986"/>
    <n v="0.20438596491228059"/>
    <s v="Profitable"/>
    <s v="Low"/>
  </r>
  <r>
    <s v="ORD-102425"/>
    <x v="71"/>
    <d v="2023-06-02T00:00:00"/>
    <s v="C1418"/>
    <s v="Kabir Iyer"/>
    <x v="1"/>
    <x v="4"/>
    <s v="P1013"/>
    <n v="7"/>
    <n v="0.05"/>
    <s v="Same Day"/>
    <x v="3"/>
    <n v="21"/>
    <n v="4"/>
    <s v="Notebook"/>
    <x v="0"/>
    <n v="6"/>
    <n v="4.2699999999999996"/>
    <n v="39.9"/>
    <n v="29.889999999999997"/>
    <n v="10.010000000000002"/>
    <n v="0.2508771929824562"/>
    <s v="Profitable"/>
    <s v="Low"/>
  </r>
  <r>
    <s v="ORD-102021"/>
    <x v="72"/>
    <d v="2023-11-06T00:00:00"/>
    <s v="C1782"/>
    <s v="Dev Verma"/>
    <x v="1"/>
    <x v="0"/>
    <s v="P1015"/>
    <n v="6"/>
    <n v="0.05"/>
    <s v="Express"/>
    <x v="2"/>
    <n v="53"/>
    <n v="1"/>
    <s v="Stapler"/>
    <x v="0"/>
    <n v="15"/>
    <n v="9.91"/>
    <n v="85.5"/>
    <n v="59.46"/>
    <n v="26.04"/>
    <n v="0.30456140350877192"/>
    <s v="Profitable"/>
    <s v="Low"/>
  </r>
  <r>
    <s v="ORD-100146"/>
    <x v="73"/>
    <d v="2024-12-03T00:00:00"/>
    <s v="C1624"/>
    <s v="Aarav Sharma"/>
    <x v="0"/>
    <x v="5"/>
    <s v="P1016"/>
    <n v="6"/>
    <n v="0"/>
    <s v="Standard"/>
    <x v="2"/>
    <n v="26"/>
    <n v="1"/>
    <s v="Paper Ream"/>
    <x v="0"/>
    <n v="9"/>
    <n v="5.46"/>
    <n v="54"/>
    <n v="32.76"/>
    <n v="21.240000000000002"/>
    <n v="0.39333333333333337"/>
    <s v="Profitable"/>
    <s v="Low"/>
  </r>
  <r>
    <s v="ORD-100424"/>
    <x v="74"/>
    <d v="2023-11-13T00:00:00"/>
    <s v="C1435"/>
    <s v="Ishaan Verma"/>
    <x v="2"/>
    <x v="11"/>
    <s v="P1006"/>
    <n v="7"/>
    <n v="0"/>
    <s v="Standard"/>
    <x v="1"/>
    <n v="23"/>
    <n v="4"/>
    <s v="Keyboard"/>
    <x v="2"/>
    <n v="45"/>
    <n v="35.729999999999997"/>
    <n v="315"/>
    <n v="250.10999999999999"/>
    <n v="64.890000000000015"/>
    <n v="0.20600000000000004"/>
    <s v="Profitable"/>
    <s v="Low"/>
  </r>
  <r>
    <s v="ORD-100894"/>
    <x v="75"/>
    <d v="2024-11-05T00:00:00"/>
    <s v="C1236"/>
    <s v="Tara Iyer"/>
    <x v="1"/>
    <x v="5"/>
    <s v="P1005"/>
    <n v="9"/>
    <n v="0"/>
    <s v="Standard"/>
    <x v="3"/>
    <n v="37"/>
    <n v="5"/>
    <s v="Headphones"/>
    <x v="2"/>
    <n v="80"/>
    <n v="45.88"/>
    <n v="720"/>
    <n v="412.92"/>
    <n v="307.08"/>
    <n v="0.42649999999999999"/>
    <s v="Profitable"/>
    <s v="Low"/>
  </r>
  <r>
    <s v="ORD-102222"/>
    <x v="76"/>
    <d v="2023-08-25T00:00:00"/>
    <s v="C2125"/>
    <s v="Kabir Das"/>
    <x v="1"/>
    <x v="11"/>
    <s v="P1005"/>
    <n v="1"/>
    <n v="0.05"/>
    <s v="Express"/>
    <x v="0"/>
    <n v="51"/>
    <n v="1"/>
    <s v="Headphones"/>
    <x v="2"/>
    <n v="80"/>
    <n v="45.88"/>
    <n v="76"/>
    <n v="45.88"/>
    <n v="30.119999999999997"/>
    <n v="0.39631578947368418"/>
    <s v="Profitable"/>
    <s v="Low"/>
  </r>
  <r>
    <s v="ORD-101748"/>
    <x v="77"/>
    <d v="2024-12-15T00:00:00"/>
    <s v="C1532"/>
    <s v="Meera Joshi"/>
    <x v="1"/>
    <x v="5"/>
    <s v="P1003"/>
    <n v="5"/>
    <n v="0.15"/>
    <s v="Express"/>
    <x v="3"/>
    <n v="69"/>
    <n v="4"/>
    <s v="Tablet"/>
    <x v="2"/>
    <n v="350"/>
    <n v="267.63"/>
    <n v="1487.5"/>
    <n v="1338.15"/>
    <n v="149.34999999999991"/>
    <n v="0.10040336134453776"/>
    <s v="Profitable"/>
    <s v="Low"/>
  </r>
  <r>
    <s v="ORD-101496"/>
    <x v="78"/>
    <d v="2023-06-25T00:00:00"/>
    <s v="C1160"/>
    <s v="Zoya Nair"/>
    <x v="2"/>
    <x v="2"/>
    <s v="P1016"/>
    <n v="3"/>
    <n v="0.15"/>
    <s v="Economy"/>
    <x v="3"/>
    <n v="37"/>
    <n v="2"/>
    <s v="Paper Ream"/>
    <x v="0"/>
    <n v="9"/>
    <n v="5.46"/>
    <n v="22.95"/>
    <n v="16.38"/>
    <n v="6.57"/>
    <n v="0.28627450980392161"/>
    <s v="Profitable"/>
    <s v="Low"/>
  </r>
  <r>
    <s v="ORD-102746"/>
    <x v="79"/>
    <d v="2023-02-24T00:00:00"/>
    <s v="C2166"/>
    <s v="Rahul Gupta"/>
    <x v="0"/>
    <x v="4"/>
    <s v="P1012"/>
    <n v="8"/>
    <n v="0.1"/>
    <s v="Same Day"/>
    <x v="2"/>
    <n v="23"/>
    <n v="5"/>
    <s v="Standing Desk"/>
    <x v="1"/>
    <n v="480"/>
    <n v="375.21"/>
    <n v="3456"/>
    <n v="3001.68"/>
    <n v="454.32000000000016"/>
    <n v="0.13145833333333337"/>
    <s v="Profitable"/>
    <s v="Medium"/>
  </r>
  <r>
    <s v="ORD-100406"/>
    <x v="80"/>
    <d v="2024-03-16T00:00:00"/>
    <s v="C1511"/>
    <s v="Dev Khan"/>
    <x v="0"/>
    <x v="8"/>
    <s v="P1006"/>
    <n v="4"/>
    <n v="0.05"/>
    <s v="Same Day"/>
    <x v="1"/>
    <n v="29"/>
    <n v="1"/>
    <s v="Keyboard"/>
    <x v="2"/>
    <n v="45"/>
    <n v="35.729999999999997"/>
    <n v="171"/>
    <n v="142.91999999999999"/>
    <n v="28.080000000000013"/>
    <n v="0.16421052631578956"/>
    <s v="Profitable"/>
    <s v="Low"/>
  </r>
  <r>
    <s v="ORD-102040"/>
    <x v="81"/>
    <d v="2023-08-17T00:00:00"/>
    <s v="C1189"/>
    <s v="Diya Sharma"/>
    <x v="2"/>
    <x v="8"/>
    <s v="P1016"/>
    <n v="1"/>
    <n v="0"/>
    <s v="Standard"/>
    <x v="0"/>
    <n v="42"/>
    <n v="2"/>
    <s v="Paper Ream"/>
    <x v="0"/>
    <n v="9"/>
    <n v="5.46"/>
    <n v="9"/>
    <n v="5.46"/>
    <n v="3.54"/>
    <n v="0.39333333333333331"/>
    <s v="Profitable"/>
    <s v="Low"/>
  </r>
  <r>
    <s v="ORD-102857"/>
    <x v="82"/>
    <d v="2024-09-27T00:00:00"/>
    <s v="C1071"/>
    <s v="Ishaan Iyer"/>
    <x v="0"/>
    <x v="6"/>
    <s v="P1006"/>
    <n v="6"/>
    <n v="0"/>
    <s v="Standard"/>
    <x v="1"/>
    <n v="69"/>
    <n v="5"/>
    <s v="Keyboard"/>
    <x v="2"/>
    <n v="45"/>
    <n v="35.729999999999997"/>
    <n v="270"/>
    <n v="214.38"/>
    <n v="55.620000000000005"/>
    <n v="0.20600000000000002"/>
    <s v="Profitable"/>
    <s v="Low"/>
  </r>
  <r>
    <s v="ORD-100353"/>
    <x v="83"/>
    <d v="2024-07-28T00:00:00"/>
    <s v="C1805"/>
    <s v="Priya Das"/>
    <x v="1"/>
    <x v="1"/>
    <s v="P1011"/>
    <n v="1"/>
    <n v="0"/>
    <s v="Standard"/>
    <x v="3"/>
    <n v="67"/>
    <n v="3"/>
    <s v="Filing Cabinet"/>
    <x v="1"/>
    <n v="130"/>
    <n v="83.55"/>
    <n v="130"/>
    <n v="83.55"/>
    <n v="46.45"/>
    <n v="0.35730769230769233"/>
    <s v="Profitable"/>
    <s v="Low"/>
  </r>
  <r>
    <s v="ORD-101564"/>
    <x v="84"/>
    <d v="2024-05-06T00:00:00"/>
    <s v="C1087"/>
    <s v="Meera Das"/>
    <x v="0"/>
    <x v="9"/>
    <s v="P1018"/>
    <n v="7"/>
    <n v="0"/>
    <s v="Same Day"/>
    <x v="0"/>
    <n v="49"/>
    <n v="2"/>
    <s v="Marker Pack"/>
    <x v="0"/>
    <n v="11"/>
    <n v="6.23"/>
    <n v="77"/>
    <n v="43.61"/>
    <n v="33.39"/>
    <n v="0.43363636363636365"/>
    <s v="Profitable"/>
    <s v="Low"/>
  </r>
  <r>
    <s v="ORD-100621"/>
    <x v="85"/>
    <d v="2023-04-08T00:00:00"/>
    <s v="C1371"/>
    <s v="Ishaan Gupta"/>
    <x v="1"/>
    <x v="6"/>
    <s v="P1001"/>
    <n v="9"/>
    <n v="0"/>
    <s v="Standard"/>
    <x v="3"/>
    <n v="65"/>
    <n v="2"/>
    <s v="Laptop"/>
    <x v="2"/>
    <n v="900"/>
    <n v="669.14"/>
    <n v="8100"/>
    <n v="6022.26"/>
    <n v="2077.7399999999998"/>
    <n v="0.25651111111111108"/>
    <s v="Profitable"/>
    <s v="High"/>
  </r>
  <r>
    <s v="ORD-100883"/>
    <x v="86"/>
    <d v="2024-05-30T00:00:00"/>
    <s v="C2011"/>
    <s v="Rahul Singh"/>
    <x v="1"/>
    <x v="4"/>
    <s v="P1012"/>
    <n v="2"/>
    <n v="0.15"/>
    <s v="Same Day"/>
    <x v="2"/>
    <n v="57"/>
    <n v="4"/>
    <s v="Standing Desk"/>
    <x v="1"/>
    <n v="480"/>
    <n v="375.21"/>
    <n v="816"/>
    <n v="750.42"/>
    <n v="65.580000000000041"/>
    <n v="8.0367647058823585E-2"/>
    <s v="Profitable"/>
    <s v="Low"/>
  </r>
  <r>
    <s v="ORD-102081"/>
    <x v="76"/>
    <d v="2023-08-23T00:00:00"/>
    <s v="C1170"/>
    <s v="Priya Das"/>
    <x v="1"/>
    <x v="2"/>
    <s v="P1017"/>
    <n v="6"/>
    <n v="0.05"/>
    <s v="Express"/>
    <x v="1"/>
    <n v="31"/>
    <n v="4"/>
    <s v="Binder"/>
    <x v="0"/>
    <n v="8"/>
    <n v="5.51"/>
    <n v="45.599999999999994"/>
    <n v="33.06"/>
    <n v="12.539999999999992"/>
    <n v="0.27499999999999986"/>
    <s v="Profitable"/>
    <s v="Low"/>
  </r>
  <r>
    <s v="ORD-101465"/>
    <x v="87"/>
    <d v="2023-09-04T00:00:00"/>
    <s v="C1414"/>
    <s v="Meera Khan"/>
    <x v="1"/>
    <x v="8"/>
    <s v="P1007"/>
    <n v="7"/>
    <n v="0.15"/>
    <s v="Standard"/>
    <x v="0"/>
    <n v="35"/>
    <n v="3"/>
    <s v="Printer"/>
    <x v="2"/>
    <n v="180"/>
    <n v="133.25"/>
    <n v="1071"/>
    <n v="932.75"/>
    <n v="138.25"/>
    <n v="0.12908496732026145"/>
    <s v="Profitable"/>
    <s v="Low"/>
  </r>
  <r>
    <s v="ORD-101605"/>
    <x v="88"/>
    <d v="2024-03-15T00:00:00"/>
    <s v="C1813"/>
    <s v="Aarav Singh"/>
    <x v="1"/>
    <x v="1"/>
    <s v="P1006"/>
    <n v="1"/>
    <n v="0.2"/>
    <s v="Standard"/>
    <x v="0"/>
    <n v="56"/>
    <n v="1"/>
    <s v="Keyboard"/>
    <x v="2"/>
    <n v="45"/>
    <n v="35.729999999999997"/>
    <n v="36"/>
    <n v="35.729999999999997"/>
    <n v="0.27000000000000313"/>
    <n v="7.5000000000000865E-3"/>
    <s v="Profitable"/>
    <s v="Low"/>
  </r>
  <r>
    <s v="ORD-100523"/>
    <x v="89"/>
    <d v="2023-11-06T00:00:00"/>
    <s v="C1262"/>
    <s v="Ishaan Joshi"/>
    <x v="0"/>
    <x v="8"/>
    <s v="P1001"/>
    <n v="4"/>
    <n v="0.1"/>
    <s v="Economy"/>
    <x v="1"/>
    <n v="59"/>
    <n v="2"/>
    <s v="Laptop"/>
    <x v="2"/>
    <n v="900"/>
    <n v="669.14"/>
    <n v="3240"/>
    <n v="2676.56"/>
    <n v="563.44000000000005"/>
    <n v="0.17390123456790124"/>
    <s v="Profitable"/>
    <s v="Medium"/>
  </r>
  <r>
    <s v="ORD-100068"/>
    <x v="90"/>
    <d v="2023-01-31T00:00:00"/>
    <s v="C1829"/>
    <s v="Dev Das"/>
    <x v="1"/>
    <x v="2"/>
    <s v="P1015"/>
    <n v="4"/>
    <n v="0.15"/>
    <s v="Standard"/>
    <x v="1"/>
    <n v="21"/>
    <n v="3"/>
    <s v="Stapler"/>
    <x v="0"/>
    <n v="15"/>
    <n v="9.91"/>
    <n v="51"/>
    <n v="39.64"/>
    <n v="11.36"/>
    <n v="0.22274509803921569"/>
    <s v="Profitable"/>
    <s v="Low"/>
  </r>
  <r>
    <s v="ORD-102059"/>
    <x v="91"/>
    <d v="2023-04-17T00:00:00"/>
    <s v="C2169"/>
    <s v="Ishaan Khan"/>
    <x v="1"/>
    <x v="7"/>
    <s v="P1006"/>
    <n v="1"/>
    <n v="0"/>
    <s v="Standard"/>
    <x v="2"/>
    <n v="28"/>
    <n v="5"/>
    <s v="Keyboard"/>
    <x v="2"/>
    <n v="45"/>
    <n v="35.729999999999997"/>
    <n v="45"/>
    <n v="35.729999999999997"/>
    <n v="9.2700000000000031"/>
    <n v="0.20600000000000007"/>
    <s v="Profitable"/>
    <s v="Low"/>
  </r>
  <r>
    <s v="ORD-101610"/>
    <x v="92"/>
    <d v="2024-09-05T00:00:00"/>
    <s v="C2134"/>
    <s v="Rahul Iyer"/>
    <x v="1"/>
    <x v="10"/>
    <s v="P1014"/>
    <n v="3"/>
    <n v="0"/>
    <s v="Economy"/>
    <x v="0"/>
    <n v="55"/>
    <n v="4"/>
    <s v="Pen Set"/>
    <x v="0"/>
    <n v="12"/>
    <n v="9.07"/>
    <n v="36"/>
    <n v="27.21"/>
    <n v="8.7899999999999991"/>
    <n v="0.24416666666666664"/>
    <s v="Profitable"/>
    <s v="Low"/>
  </r>
  <r>
    <s v="ORD-100586"/>
    <x v="93"/>
    <d v="2023-05-18T00:00:00"/>
    <s v="C1504"/>
    <s v="Tara Iyer"/>
    <x v="2"/>
    <x v="2"/>
    <s v="P1001"/>
    <n v="6"/>
    <n v="0"/>
    <s v="Standard"/>
    <x v="1"/>
    <n v="22"/>
    <n v="5"/>
    <s v="Laptop"/>
    <x v="2"/>
    <n v="900"/>
    <n v="669.14"/>
    <n v="5400"/>
    <n v="4014.84"/>
    <n v="1385.1599999999999"/>
    <n v="0.25651111111111108"/>
    <s v="Profitable"/>
    <s v="High"/>
  </r>
  <r>
    <s v="ORD-101422"/>
    <x v="39"/>
    <d v="2024-10-21T00:00:00"/>
    <s v="C1751"/>
    <s v="Kabir Iyer"/>
    <x v="1"/>
    <x v="6"/>
    <s v="P1016"/>
    <n v="1"/>
    <n v="0.1"/>
    <s v="Express"/>
    <x v="2"/>
    <n v="40"/>
    <n v="5"/>
    <s v="Paper Ream"/>
    <x v="0"/>
    <n v="9"/>
    <n v="5.46"/>
    <n v="8.1"/>
    <n v="5.46"/>
    <n v="2.6399999999999997"/>
    <n v="0.3259259259259259"/>
    <s v="Profitable"/>
    <s v="Low"/>
  </r>
  <r>
    <s v="ORD-101837"/>
    <x v="94"/>
    <d v="2023-05-16T00:00:00"/>
    <s v="C2158"/>
    <s v="Rahul Singh"/>
    <x v="1"/>
    <x v="11"/>
    <s v="P1007"/>
    <n v="9"/>
    <n v="0"/>
    <s v="Standard"/>
    <x v="3"/>
    <n v="18"/>
    <n v="3"/>
    <s v="Printer"/>
    <x v="2"/>
    <n v="180"/>
    <n v="133.25"/>
    <n v="1620"/>
    <n v="1199.25"/>
    <n v="420.75"/>
    <n v="0.25972222222222224"/>
    <s v="Profitable"/>
    <s v="Low"/>
  </r>
  <r>
    <s v="ORD-101064"/>
    <x v="95"/>
    <d v="2023-05-27T00:00:00"/>
    <s v="C1806"/>
    <s v="Kabir Iyer"/>
    <x v="1"/>
    <x v="11"/>
    <s v="P1018"/>
    <n v="1"/>
    <n v="0"/>
    <s v="Standard"/>
    <x v="1"/>
    <n v="32"/>
    <n v="3"/>
    <s v="Marker Pack"/>
    <x v="0"/>
    <n v="11"/>
    <n v="6.23"/>
    <n v="11"/>
    <n v="6.23"/>
    <n v="4.7699999999999996"/>
    <n v="0.4336363636363636"/>
    <s v="Profitable"/>
    <s v="Low"/>
  </r>
  <r>
    <s v="ORD-101757"/>
    <x v="96"/>
    <d v="2023-02-08T00:00:00"/>
    <s v="C1181"/>
    <s v="Diya Singh"/>
    <x v="0"/>
    <x v="9"/>
    <s v="P1006"/>
    <n v="2"/>
    <n v="0.05"/>
    <s v="Same Day"/>
    <x v="1"/>
    <n v="64"/>
    <n v="3"/>
    <s v="Keyboard"/>
    <x v="2"/>
    <n v="45"/>
    <n v="35.729999999999997"/>
    <n v="85.5"/>
    <n v="71.459999999999994"/>
    <n v="14.040000000000006"/>
    <n v="0.16421052631578956"/>
    <s v="Profitable"/>
    <s v="Low"/>
  </r>
  <r>
    <s v="ORD-100426"/>
    <x v="5"/>
    <d v="2024-04-10T00:00:00"/>
    <s v="C1162"/>
    <s v="Meera Singh"/>
    <x v="0"/>
    <x v="7"/>
    <s v="P1006"/>
    <n v="9"/>
    <n v="0.15"/>
    <s v="Express"/>
    <x v="3"/>
    <n v="61"/>
    <n v="3"/>
    <s v="Keyboard"/>
    <x v="2"/>
    <n v="45"/>
    <n v="35.729999999999997"/>
    <n v="344.25"/>
    <n v="321.57"/>
    <n v="22.680000000000007"/>
    <n v="6.5882352941176489E-2"/>
    <s v="Profitable"/>
    <s v="Low"/>
  </r>
  <r>
    <s v="ORD-100838"/>
    <x v="97"/>
    <d v="2023-02-14T00:00:00"/>
    <s v="C1876"/>
    <s v="Ishaan Reddy"/>
    <x v="0"/>
    <x v="9"/>
    <s v="P1012"/>
    <n v="5"/>
    <n v="0"/>
    <s v="Express"/>
    <x v="0"/>
    <n v="44"/>
    <n v="4"/>
    <s v="Standing Desk"/>
    <x v="1"/>
    <n v="480"/>
    <n v="375.21"/>
    <n v="2400"/>
    <n v="1876.05"/>
    <n v="523.95000000000005"/>
    <n v="0.21831250000000002"/>
    <s v="Profitable"/>
    <s v="Medium"/>
  </r>
  <r>
    <s v="ORD-101580"/>
    <x v="98"/>
    <d v="2023-10-13T00:00:00"/>
    <s v="C1241"/>
    <s v="Sana Nair"/>
    <x v="0"/>
    <x v="2"/>
    <s v="P1001"/>
    <n v="4"/>
    <n v="0.1"/>
    <s v="Economy"/>
    <x v="0"/>
    <n v="62"/>
    <n v="1"/>
    <s v="Laptop"/>
    <x v="2"/>
    <n v="900"/>
    <n v="669.14"/>
    <n v="3240"/>
    <n v="2676.56"/>
    <n v="563.44000000000005"/>
    <n v="0.17390123456790124"/>
    <s v="Profitable"/>
    <s v="Medium"/>
  </r>
  <r>
    <s v="ORD-102049"/>
    <x v="99"/>
    <d v="2024-09-26T00:00:00"/>
    <s v="C1101"/>
    <s v="Tara Gupta"/>
    <x v="0"/>
    <x v="11"/>
    <s v="P1005"/>
    <n v="4"/>
    <n v="0.1"/>
    <s v="Standard"/>
    <x v="1"/>
    <n v="22"/>
    <n v="2"/>
    <s v="Headphones"/>
    <x v="2"/>
    <n v="80"/>
    <n v="45.88"/>
    <n v="288"/>
    <n v="183.52"/>
    <n v="104.47999999999999"/>
    <n v="0.36277777777777775"/>
    <s v="Profitable"/>
    <s v="Low"/>
  </r>
  <r>
    <s v="ORD-101451"/>
    <x v="100"/>
    <d v="2024-09-09T00:00:00"/>
    <s v="C1520"/>
    <s v="Sana Nair"/>
    <x v="2"/>
    <x v="7"/>
    <s v="P1014"/>
    <n v="6"/>
    <n v="0.1"/>
    <s v="Standard"/>
    <x v="1"/>
    <n v="44"/>
    <n v="4"/>
    <s v="Pen Set"/>
    <x v="0"/>
    <n v="12"/>
    <n v="9.07"/>
    <n v="64.8"/>
    <n v="54.42"/>
    <n v="10.379999999999995"/>
    <n v="0.16018518518518512"/>
    <s v="Profitable"/>
    <s v="Low"/>
  </r>
  <r>
    <s v="ORD-100133"/>
    <x v="101"/>
    <d v="2023-04-28T00:00:00"/>
    <s v="C1604"/>
    <s v="Priya Khan"/>
    <x v="1"/>
    <x v="2"/>
    <s v="P1007"/>
    <n v="9"/>
    <n v="0"/>
    <s v="Economy"/>
    <x v="1"/>
    <n v="51"/>
    <n v="3"/>
    <s v="Printer"/>
    <x v="2"/>
    <n v="180"/>
    <n v="133.25"/>
    <n v="1620"/>
    <n v="1199.25"/>
    <n v="420.75"/>
    <n v="0.25972222222222224"/>
    <s v="Profitable"/>
    <s v="Low"/>
  </r>
  <r>
    <s v="ORD-101598"/>
    <x v="102"/>
    <d v="2023-09-12T00:00:00"/>
    <s v="C1440"/>
    <s v="Meera Joshi"/>
    <x v="2"/>
    <x v="12"/>
    <s v="P1003"/>
    <n v="3"/>
    <n v="0.1"/>
    <s v="Standard"/>
    <x v="1"/>
    <n v="53"/>
    <n v="2"/>
    <s v="Tablet"/>
    <x v="2"/>
    <n v="350"/>
    <n v="267.63"/>
    <n v="945"/>
    <n v="802.89"/>
    <n v="142.11000000000001"/>
    <n v="0.15038095238095239"/>
    <s v="Profitable"/>
    <s v="Low"/>
  </r>
  <r>
    <s v="ORD-100840"/>
    <x v="103"/>
    <d v="2023-01-18T00:00:00"/>
    <s v="C1370"/>
    <s v="Rahul Verma"/>
    <x v="1"/>
    <x v="1"/>
    <s v="P1013"/>
    <n v="3"/>
    <n v="0.2"/>
    <s v="Express"/>
    <x v="3"/>
    <n v="56"/>
    <n v="1"/>
    <s v="Notebook"/>
    <x v="0"/>
    <n v="6"/>
    <n v="4.2699999999999996"/>
    <n v="14.4"/>
    <n v="12.809999999999999"/>
    <n v="1.5900000000000016"/>
    <n v="0.11041666666666677"/>
    <s v="Profitable"/>
    <s v="Low"/>
  </r>
  <r>
    <s v="ORD-102130"/>
    <x v="104"/>
    <d v="2024-04-03T00:00:00"/>
    <s v="C1504"/>
    <s v="Zoya Nair"/>
    <x v="2"/>
    <x v="2"/>
    <s v="P1004"/>
    <n v="4"/>
    <n v="0.1"/>
    <s v="Express"/>
    <x v="2"/>
    <n v="42"/>
    <n v="2"/>
    <s v="Monitor"/>
    <x v="2"/>
    <n v="220"/>
    <n v="159.36000000000001"/>
    <n v="792"/>
    <n v="637.44000000000005"/>
    <n v="154.55999999999995"/>
    <n v="0.19515151515151508"/>
    <s v="Profitable"/>
    <s v="Low"/>
  </r>
  <r>
    <s v="ORD-100227"/>
    <x v="105"/>
    <d v="2023-12-26T00:00:00"/>
    <s v="C1000"/>
    <s v="Zoya Joshi"/>
    <x v="0"/>
    <x v="10"/>
    <s v="P1005"/>
    <n v="8"/>
    <n v="0"/>
    <s v="Standard"/>
    <x v="1"/>
    <n v="63"/>
    <n v="4"/>
    <s v="Headphones"/>
    <x v="2"/>
    <n v="80"/>
    <n v="45.88"/>
    <n v="640"/>
    <n v="367.04"/>
    <n v="272.95999999999998"/>
    <n v="0.42649999999999999"/>
    <s v="Profitable"/>
    <s v="Low"/>
  </r>
  <r>
    <s v="ORD-101379"/>
    <x v="9"/>
    <d v="2024-10-21T00:00:00"/>
    <s v="C2162"/>
    <s v="Priya Singh"/>
    <x v="1"/>
    <x v="1"/>
    <s v="P1006"/>
    <n v="6"/>
    <n v="0.2"/>
    <s v="Standard"/>
    <x v="1"/>
    <n v="68"/>
    <n v="2"/>
    <s v="Keyboard"/>
    <x v="2"/>
    <n v="45"/>
    <n v="35.729999999999997"/>
    <n v="216"/>
    <n v="214.38"/>
    <n v="1.6200000000000045"/>
    <n v="7.5000000000000214E-3"/>
    <s v="Profitable"/>
    <s v="Low"/>
  </r>
  <r>
    <s v="ORD-101951"/>
    <x v="106"/>
    <d v="2023-07-28T00:00:00"/>
    <s v="C1903"/>
    <s v="Aarav Verma"/>
    <x v="0"/>
    <x v="1"/>
    <s v="P1004"/>
    <n v="3"/>
    <n v="0"/>
    <s v="Standard"/>
    <x v="0"/>
    <n v="63"/>
    <n v="2"/>
    <s v="Monitor"/>
    <x v="2"/>
    <n v="220"/>
    <n v="159.36000000000001"/>
    <n v="660"/>
    <n v="478.08000000000004"/>
    <n v="181.91999999999996"/>
    <n v="0.27563636363636357"/>
    <s v="Profitable"/>
    <s v="Low"/>
  </r>
  <r>
    <s v="ORD-100847"/>
    <x v="107"/>
    <d v="2024-03-26T00:00:00"/>
    <s v="C1782"/>
    <s v="Rahul Nair"/>
    <x v="2"/>
    <x v="3"/>
    <s v="P1005"/>
    <n v="3"/>
    <n v="0.05"/>
    <s v="Standard"/>
    <x v="0"/>
    <n v="44"/>
    <n v="5"/>
    <s v="Headphones"/>
    <x v="2"/>
    <n v="80"/>
    <n v="45.88"/>
    <n v="228"/>
    <n v="137.64000000000001"/>
    <n v="90.359999999999985"/>
    <n v="0.39631578947368412"/>
    <s v="Profitable"/>
    <s v="Low"/>
  </r>
  <r>
    <s v="ORD-101341"/>
    <x v="108"/>
    <d v="2024-10-27T00:00:00"/>
    <s v="C1179"/>
    <s v="Diya Verma"/>
    <x v="1"/>
    <x v="5"/>
    <s v="P1009"/>
    <n v="7"/>
    <n v="0"/>
    <s v="Same Day"/>
    <x v="3"/>
    <n v="33"/>
    <n v="5"/>
    <s v="Desk"/>
    <x v="1"/>
    <n v="320"/>
    <n v="186.25"/>
    <n v="2240"/>
    <n v="1303.75"/>
    <n v="936.25"/>
    <n v="0.41796875"/>
    <s v="Profitable"/>
    <s v="Medium"/>
  </r>
  <r>
    <s v="ORD-102215"/>
    <x v="67"/>
    <d v="2024-01-19T00:00:00"/>
    <s v="C1928"/>
    <s v="Zoya Joshi"/>
    <x v="2"/>
    <x v="5"/>
    <s v="P1004"/>
    <n v="3"/>
    <n v="0"/>
    <s v="Standard"/>
    <x v="1"/>
    <n v="68"/>
    <n v="4"/>
    <s v="Monitor"/>
    <x v="2"/>
    <n v="220"/>
    <n v="159.36000000000001"/>
    <n v="660"/>
    <n v="478.08000000000004"/>
    <n v="181.91999999999996"/>
    <n v="0.27563636363636357"/>
    <s v="Profitable"/>
    <s v="Low"/>
  </r>
  <r>
    <s v="ORD-102660"/>
    <x v="109"/>
    <d v="2024-06-22T00:00:00"/>
    <s v="C1303"/>
    <s v="Tara Sharma"/>
    <x v="0"/>
    <x v="1"/>
    <s v="P1014"/>
    <n v="7"/>
    <n v="0"/>
    <s v="Same Day"/>
    <x v="3"/>
    <n v="49"/>
    <n v="1"/>
    <s v="Pen Set"/>
    <x v="0"/>
    <n v="12"/>
    <n v="9.07"/>
    <n v="84"/>
    <n v="63.49"/>
    <n v="20.509999999999998"/>
    <n v="0.24416666666666664"/>
    <s v="Profitable"/>
    <s v="Low"/>
  </r>
  <r>
    <s v="ORD-101289"/>
    <x v="19"/>
    <d v="2023-08-08T00:00:00"/>
    <s v="C1509"/>
    <s v="Diya Joshi"/>
    <x v="0"/>
    <x v="0"/>
    <s v="P1009"/>
    <n v="5"/>
    <n v="0.2"/>
    <s v="Standard"/>
    <x v="2"/>
    <n v="46"/>
    <n v="2"/>
    <s v="Desk"/>
    <x v="1"/>
    <n v="320"/>
    <n v="186.25"/>
    <n v="1280"/>
    <n v="931.25"/>
    <n v="348.75"/>
    <n v="0.2724609375"/>
    <s v="Profitable"/>
    <s v="Low"/>
  </r>
  <r>
    <s v="ORD-100178"/>
    <x v="110"/>
    <d v="2024-08-16T00:00:00"/>
    <s v="C1216"/>
    <s v="Tara Joshi"/>
    <x v="2"/>
    <x v="10"/>
    <s v="P1013"/>
    <n v="5"/>
    <n v="0"/>
    <s v="Express"/>
    <x v="3"/>
    <n v="49"/>
    <n v="3"/>
    <s v="Notebook"/>
    <x v="0"/>
    <n v="6"/>
    <n v="4.2699999999999996"/>
    <n v="30"/>
    <n v="21.349999999999998"/>
    <n v="8.6500000000000021"/>
    <n v="0.28833333333333339"/>
    <s v="Profitable"/>
    <s v="Low"/>
  </r>
  <r>
    <s v="ORD-101621"/>
    <x v="111"/>
    <d v="2024-06-15T00:00:00"/>
    <s v="C2118"/>
    <s v="Dev Khan"/>
    <x v="2"/>
    <x v="10"/>
    <s v="P1008"/>
    <n v="9"/>
    <n v="0.05"/>
    <s v="Express"/>
    <x v="2"/>
    <n v="44"/>
    <n v="2"/>
    <s v="Office Chair"/>
    <x v="1"/>
    <n v="150"/>
    <n v="111.98"/>
    <n v="1282.5"/>
    <n v="1007.82"/>
    <n v="274.67999999999995"/>
    <n v="0.21417543859649119"/>
    <s v="Profitable"/>
    <s v="Low"/>
  </r>
  <r>
    <s v="ORD-100097"/>
    <x v="112"/>
    <d v="2024-09-19T00:00:00"/>
    <s v="C1052"/>
    <s v="Diya Singh"/>
    <x v="2"/>
    <x v="6"/>
    <s v="P1008"/>
    <n v="3"/>
    <n v="0"/>
    <s v="Standard"/>
    <x v="2"/>
    <n v="31"/>
    <n v="3"/>
    <s v="Office Chair"/>
    <x v="1"/>
    <n v="150"/>
    <n v="111.98"/>
    <n v="450"/>
    <n v="335.94"/>
    <n v="114.06"/>
    <n v="0.25346666666666667"/>
    <s v="Profitable"/>
    <s v="Low"/>
  </r>
  <r>
    <s v="ORD-101546"/>
    <x v="113"/>
    <d v="2024-06-01T00:00:00"/>
    <s v="C1920"/>
    <s v="Dev Khan"/>
    <x v="0"/>
    <x v="10"/>
    <s v="P1001"/>
    <n v="7"/>
    <n v="0"/>
    <s v="Standard"/>
    <x v="2"/>
    <n v="48"/>
    <n v="5"/>
    <s v="Laptop"/>
    <x v="2"/>
    <n v="900"/>
    <n v="669.14"/>
    <n v="6300"/>
    <n v="4683.9799999999996"/>
    <n v="1616.0200000000004"/>
    <n v="0.25651111111111119"/>
    <s v="Profitable"/>
    <s v="High"/>
  </r>
  <r>
    <s v="ORD-102699"/>
    <x v="110"/>
    <d v="2024-08-14T00:00:00"/>
    <s v="C1106"/>
    <s v="Tara Verma"/>
    <x v="0"/>
    <x v="8"/>
    <s v="P1003"/>
    <n v="4"/>
    <n v="0"/>
    <s v="Standard"/>
    <x v="2"/>
    <n v="67"/>
    <n v="2"/>
    <s v="Tablet"/>
    <x v="2"/>
    <n v="350"/>
    <n v="267.63"/>
    <n v="1400"/>
    <n v="1070.52"/>
    <n v="329.48"/>
    <n v="0.23534285714285716"/>
    <s v="Profitable"/>
    <s v="Low"/>
  </r>
  <r>
    <s v="ORD-100012"/>
    <x v="114"/>
    <d v="2024-11-10T00:00:00"/>
    <s v="C1411"/>
    <s v="Diya Singh"/>
    <x v="1"/>
    <x v="9"/>
    <s v="P1008"/>
    <n v="7"/>
    <n v="0"/>
    <s v="Standard"/>
    <x v="1"/>
    <n v="36"/>
    <n v="1"/>
    <s v="Office Chair"/>
    <x v="1"/>
    <n v="150"/>
    <n v="111.98"/>
    <n v="1050"/>
    <n v="783.86"/>
    <n v="266.14"/>
    <n v="0.25346666666666667"/>
    <s v="Profitable"/>
    <s v="Low"/>
  </r>
  <r>
    <s v="ORD-101001"/>
    <x v="47"/>
    <d v="2023-04-03T00:00:00"/>
    <s v="C1518"/>
    <s v="Zoya Das"/>
    <x v="2"/>
    <x v="9"/>
    <s v="P1015"/>
    <n v="8"/>
    <n v="0"/>
    <s v="Express"/>
    <x v="2"/>
    <n v="34"/>
    <n v="1"/>
    <s v="Stapler"/>
    <x v="0"/>
    <n v="15"/>
    <n v="9.91"/>
    <n v="120"/>
    <n v="79.28"/>
    <n v="40.72"/>
    <n v="0.33933333333333332"/>
    <s v="Profitable"/>
    <s v="Low"/>
  </r>
  <r>
    <s v="ORD-101987"/>
    <x v="56"/>
    <d v="2024-09-16T00:00:00"/>
    <s v="C1806"/>
    <s v="Tara Khan"/>
    <x v="1"/>
    <x v="11"/>
    <s v="P1002"/>
    <n v="5"/>
    <n v="0"/>
    <s v="Standard"/>
    <x v="1"/>
    <n v="57"/>
    <n v="3"/>
    <s v="Smartphone"/>
    <x v="2"/>
    <n v="600"/>
    <n v="395.83"/>
    <n v="3000"/>
    <n v="1979.1499999999999"/>
    <n v="1020.8500000000001"/>
    <n v="0.34028333333333338"/>
    <s v="Profitable"/>
    <s v="Medium"/>
  </r>
  <r>
    <s v="ORD-101442"/>
    <x v="115"/>
    <d v="2023-07-26T00:00:00"/>
    <s v="C1239"/>
    <s v="Aarav Joshi"/>
    <x v="2"/>
    <x v="5"/>
    <s v="P1013"/>
    <n v="2"/>
    <n v="0.05"/>
    <s v="Economy"/>
    <x v="2"/>
    <n v="59"/>
    <n v="1"/>
    <s v="Notebook"/>
    <x v="0"/>
    <n v="6"/>
    <n v="4.2699999999999996"/>
    <n v="11.399999999999999"/>
    <n v="8.5399999999999991"/>
    <n v="2.8599999999999994"/>
    <n v="0.25087719298245614"/>
    <s v="Profitable"/>
    <s v="Low"/>
  </r>
  <r>
    <s v="ORD-100517"/>
    <x v="38"/>
    <d v="2023-06-29T00:00:00"/>
    <s v="C1231"/>
    <s v="Ishaan Joshi"/>
    <x v="1"/>
    <x v="9"/>
    <s v="P1018"/>
    <n v="8"/>
    <n v="0.05"/>
    <s v="Express"/>
    <x v="1"/>
    <n v="19"/>
    <n v="5"/>
    <s v="Marker Pack"/>
    <x v="0"/>
    <n v="11"/>
    <n v="6.23"/>
    <n v="83.6"/>
    <n v="49.84"/>
    <n v="33.759999999999991"/>
    <n v="0.40382775119617215"/>
    <s v="Profitable"/>
    <s v="Low"/>
  </r>
  <r>
    <s v="ORD-101152"/>
    <x v="116"/>
    <d v="2024-10-08T00:00:00"/>
    <s v="C1808"/>
    <s v="Dev Singh"/>
    <x v="1"/>
    <x v="10"/>
    <s v="P1015"/>
    <n v="6"/>
    <n v="0.1"/>
    <s v="Express"/>
    <x v="2"/>
    <n v="58"/>
    <n v="3"/>
    <s v="Stapler"/>
    <x v="0"/>
    <n v="15"/>
    <n v="9.91"/>
    <n v="81"/>
    <n v="59.46"/>
    <n v="21.54"/>
    <n v="0.2659259259259259"/>
    <s v="Profitable"/>
    <s v="Low"/>
  </r>
  <r>
    <s v="ORD-100966"/>
    <x v="117"/>
    <d v="2024-01-19T00:00:00"/>
    <s v="C1155"/>
    <s v="Sana Khan"/>
    <x v="1"/>
    <x v="6"/>
    <s v="P1013"/>
    <n v="2"/>
    <n v="0.1"/>
    <s v="Standard"/>
    <x v="0"/>
    <n v="36"/>
    <n v="4"/>
    <s v="Notebook"/>
    <x v="0"/>
    <n v="6"/>
    <n v="4.2699999999999996"/>
    <n v="10.8"/>
    <n v="8.5399999999999991"/>
    <n v="2.2600000000000016"/>
    <n v="0.20925925925925939"/>
    <s v="Profitable"/>
    <s v="Low"/>
  </r>
  <r>
    <s v="ORD-100681"/>
    <x v="118"/>
    <d v="2024-05-01T00:00:00"/>
    <s v="C1653"/>
    <s v="Tara Khan"/>
    <x v="0"/>
    <x v="9"/>
    <s v="P1009"/>
    <n v="1"/>
    <n v="0"/>
    <s v="Standard"/>
    <x v="2"/>
    <n v="47"/>
    <n v="3"/>
    <s v="Desk"/>
    <x v="1"/>
    <n v="320"/>
    <n v="186.25"/>
    <n v="320"/>
    <n v="186.25"/>
    <n v="133.75"/>
    <n v="0.41796875"/>
    <s v="Profitable"/>
    <s v="Low"/>
  </r>
  <r>
    <s v="ORD-101718"/>
    <x v="119"/>
    <d v="2024-01-07T00:00:00"/>
    <s v="C1368"/>
    <s v="Zoya Singh"/>
    <x v="2"/>
    <x v="9"/>
    <s v="P1001"/>
    <n v="7"/>
    <n v="0"/>
    <s v="Standard"/>
    <x v="0"/>
    <n v="44"/>
    <n v="4"/>
    <s v="Laptop"/>
    <x v="2"/>
    <n v="900"/>
    <n v="669.14"/>
    <n v="6300"/>
    <n v="4683.9799999999996"/>
    <n v="1616.0200000000004"/>
    <n v="0.25651111111111119"/>
    <s v="Profitable"/>
    <s v="High"/>
  </r>
  <r>
    <s v="ORD-101200"/>
    <x v="120"/>
    <d v="2023-08-31T00:00:00"/>
    <s v="C1869"/>
    <s v="Ishaan Das"/>
    <x v="0"/>
    <x v="5"/>
    <s v="P1009"/>
    <n v="6"/>
    <n v="0"/>
    <s v="Same Day"/>
    <x v="1"/>
    <n v="49"/>
    <n v="4"/>
    <s v="Desk"/>
    <x v="1"/>
    <n v="320"/>
    <n v="186.25"/>
    <n v="1920"/>
    <n v="1117.5"/>
    <n v="802.5"/>
    <n v="0.41796875"/>
    <s v="Profitable"/>
    <s v="Low"/>
  </r>
  <r>
    <s v="ORD-100111"/>
    <x v="121"/>
    <d v="2024-07-29T00:00:00"/>
    <s v="C1893"/>
    <s v="Meera Gupta"/>
    <x v="2"/>
    <x v="3"/>
    <s v="P1007"/>
    <n v="2"/>
    <n v="0.2"/>
    <s v="Express"/>
    <x v="0"/>
    <n v="44"/>
    <n v="5"/>
    <s v="Printer"/>
    <x v="2"/>
    <n v="180"/>
    <n v="133.25"/>
    <n v="288"/>
    <n v="266.5"/>
    <n v="21.5"/>
    <n v="7.4652777777777776E-2"/>
    <s v="Profitable"/>
    <s v="Low"/>
  </r>
  <r>
    <s v="ORD-100979"/>
    <x v="122"/>
    <d v="2023-07-31T00:00:00"/>
    <s v="C1514"/>
    <s v="Meera Sharma"/>
    <x v="1"/>
    <x v="7"/>
    <s v="P1010"/>
    <n v="1"/>
    <n v="0.05"/>
    <s v="Standard"/>
    <x v="0"/>
    <n v="64"/>
    <n v="1"/>
    <s v="Bookcase"/>
    <x v="1"/>
    <n v="210"/>
    <n v="139.15"/>
    <n v="199.5"/>
    <n v="139.15"/>
    <n v="60.349999999999994"/>
    <n v="0.30250626566416039"/>
    <s v="Profitable"/>
    <s v="Low"/>
  </r>
  <r>
    <s v="ORD-102791"/>
    <x v="123"/>
    <d v="2024-12-14T00:00:00"/>
    <s v="C1472"/>
    <s v="Sana Das"/>
    <x v="1"/>
    <x v="4"/>
    <s v="P1014"/>
    <n v="3"/>
    <n v="0"/>
    <s v="Standard"/>
    <x v="3"/>
    <n v="53"/>
    <n v="3"/>
    <s v="Pen Set"/>
    <x v="0"/>
    <n v="12"/>
    <n v="9.07"/>
    <n v="36"/>
    <n v="27.21"/>
    <n v="8.7899999999999991"/>
    <n v="0.24416666666666664"/>
    <s v="Profitable"/>
    <s v="Low"/>
  </r>
  <r>
    <s v="ORD-101046"/>
    <x v="124"/>
    <d v="2023-09-04T00:00:00"/>
    <s v="C1874"/>
    <s v="Meera Verma"/>
    <x v="1"/>
    <x v="11"/>
    <s v="P1001"/>
    <n v="5"/>
    <n v="0.05"/>
    <s v="Express"/>
    <x v="0"/>
    <n v="49"/>
    <n v="1"/>
    <s v="Laptop"/>
    <x v="2"/>
    <n v="900"/>
    <n v="669.14"/>
    <n v="4275"/>
    <n v="3345.7"/>
    <n v="929.30000000000018"/>
    <n v="0.21738011695906437"/>
    <s v="Profitable"/>
    <s v="Medium"/>
  </r>
  <r>
    <s v="ORD-101000"/>
    <x v="125"/>
    <d v="2024-05-04T00:00:00"/>
    <s v="C1997"/>
    <s v="Diya Singh"/>
    <x v="1"/>
    <x v="6"/>
    <s v="P1010"/>
    <n v="9"/>
    <n v="0"/>
    <s v="Standard"/>
    <x v="2"/>
    <n v="65"/>
    <n v="2"/>
    <s v="Bookcase"/>
    <x v="1"/>
    <n v="210"/>
    <n v="139.15"/>
    <n v="1890"/>
    <n v="1252.3500000000001"/>
    <n v="637.64999999999986"/>
    <n v="0.33738095238095228"/>
    <s v="Profitable"/>
    <s v="Low"/>
  </r>
  <r>
    <s v="ORD-101456"/>
    <x v="126"/>
    <d v="2024-03-17T00:00:00"/>
    <s v="C1166"/>
    <s v="Diya Nair"/>
    <x v="1"/>
    <x v="0"/>
    <s v="P1005"/>
    <n v="8"/>
    <n v="0"/>
    <s v="Standard"/>
    <x v="2"/>
    <n v="38"/>
    <n v="3"/>
    <s v="Headphones"/>
    <x v="2"/>
    <n v="80"/>
    <n v="45.88"/>
    <n v="640"/>
    <n v="367.04"/>
    <n v="272.95999999999998"/>
    <n v="0.42649999999999999"/>
    <s v="Profitable"/>
    <s v="Low"/>
  </r>
  <r>
    <s v="ORD-100896"/>
    <x v="127"/>
    <d v="2023-04-12T00:00:00"/>
    <s v="C1258"/>
    <s v="Kabir Iyer"/>
    <x v="1"/>
    <x v="6"/>
    <s v="P1006"/>
    <n v="9"/>
    <n v="0"/>
    <s v="Same Day"/>
    <x v="0"/>
    <n v="48"/>
    <n v="3"/>
    <s v="Keyboard"/>
    <x v="2"/>
    <n v="45"/>
    <n v="35.729999999999997"/>
    <n v="405"/>
    <n v="321.57"/>
    <n v="83.43"/>
    <n v="0.20600000000000002"/>
    <s v="Profitable"/>
    <s v="Low"/>
  </r>
  <r>
    <s v="ORD-101448"/>
    <x v="128"/>
    <d v="2024-02-09T00:00:00"/>
    <s v="C2114"/>
    <s v="Rahul Das"/>
    <x v="2"/>
    <x v="2"/>
    <s v="P1012"/>
    <n v="7"/>
    <n v="0.2"/>
    <s v="Standard"/>
    <x v="0"/>
    <n v="26"/>
    <n v="4"/>
    <s v="Standing Desk"/>
    <x v="1"/>
    <n v="480"/>
    <n v="375.21"/>
    <n v="2688"/>
    <n v="2626.47"/>
    <n v="61.5300000000002"/>
    <n v="2.2890625000000074E-2"/>
    <s v="Profitable"/>
    <s v="Medium"/>
  </r>
  <r>
    <s v="ORD-100412"/>
    <x v="129"/>
    <d v="2024-06-13T00:00:00"/>
    <s v="C1069"/>
    <s v="Sana Singh"/>
    <x v="2"/>
    <x v="5"/>
    <s v="P1015"/>
    <n v="6"/>
    <n v="0.05"/>
    <s v="Express"/>
    <x v="3"/>
    <n v="47"/>
    <n v="5"/>
    <s v="Stapler"/>
    <x v="0"/>
    <n v="15"/>
    <n v="9.91"/>
    <n v="85.5"/>
    <n v="59.46"/>
    <n v="26.04"/>
    <n v="0.30456140350877192"/>
    <s v="Profitable"/>
    <s v="Low"/>
  </r>
  <r>
    <s v="ORD-101977"/>
    <x v="130"/>
    <d v="2023-12-15T00:00:00"/>
    <s v="C1813"/>
    <s v="Sana Singh"/>
    <x v="2"/>
    <x v="6"/>
    <s v="P1012"/>
    <n v="5"/>
    <n v="0.2"/>
    <s v="Same Day"/>
    <x v="1"/>
    <n v="20"/>
    <n v="5"/>
    <s v="Standing Desk"/>
    <x v="1"/>
    <n v="480"/>
    <n v="375.21"/>
    <n v="1920"/>
    <n v="1876.05"/>
    <n v="43.950000000000045"/>
    <n v="2.2890625000000022E-2"/>
    <s v="Profitable"/>
    <s v="Low"/>
  </r>
  <r>
    <s v="ORD-101907"/>
    <x v="131"/>
    <d v="2023-10-21T00:00:00"/>
    <s v="C1307"/>
    <s v="Sana Khan"/>
    <x v="2"/>
    <x v="5"/>
    <s v="P1014"/>
    <n v="6"/>
    <n v="0"/>
    <s v="Express"/>
    <x v="2"/>
    <n v="26"/>
    <n v="3"/>
    <s v="Pen Set"/>
    <x v="0"/>
    <n v="12"/>
    <n v="9.07"/>
    <n v="72"/>
    <n v="54.42"/>
    <n v="17.579999999999998"/>
    <n v="0.24416666666666664"/>
    <s v="Profitable"/>
    <s v="Low"/>
  </r>
  <r>
    <s v="ORD-102166"/>
    <x v="132"/>
    <d v="2023-03-29T00:00:00"/>
    <s v="C1432"/>
    <s v="Priya Reddy"/>
    <x v="1"/>
    <x v="4"/>
    <s v="P1004"/>
    <n v="7"/>
    <n v="0.1"/>
    <s v="Standard"/>
    <x v="3"/>
    <n v="34"/>
    <n v="2"/>
    <s v="Monitor"/>
    <x v="2"/>
    <n v="220"/>
    <n v="159.36000000000001"/>
    <n v="1386"/>
    <n v="1115.52"/>
    <n v="270.48"/>
    <n v="0.19515151515151516"/>
    <s v="Profitable"/>
    <s v="Low"/>
  </r>
  <r>
    <s v="ORD-100191"/>
    <x v="104"/>
    <d v="2024-04-06T00:00:00"/>
    <s v="C1970"/>
    <s v="Ishaan Sharma"/>
    <x v="1"/>
    <x v="10"/>
    <s v="P1006"/>
    <n v="3"/>
    <n v="0.15"/>
    <s v="Economy"/>
    <x v="3"/>
    <n v="24"/>
    <n v="1"/>
    <s v="Keyboard"/>
    <x v="2"/>
    <n v="45"/>
    <n v="35.729999999999997"/>
    <n v="114.75"/>
    <n v="107.19"/>
    <n v="7.5600000000000023"/>
    <n v="6.5882352941176489E-2"/>
    <s v="Profitable"/>
    <s v="Low"/>
  </r>
  <r>
    <s v="ORD-100321"/>
    <x v="133"/>
    <d v="2024-07-20T00:00:00"/>
    <s v="C1361"/>
    <s v="Tara Khan"/>
    <x v="0"/>
    <x v="0"/>
    <s v="P1007"/>
    <n v="1"/>
    <n v="0"/>
    <s v="Express"/>
    <x v="1"/>
    <n v="68"/>
    <n v="4"/>
    <s v="Printer"/>
    <x v="2"/>
    <n v="180"/>
    <n v="133.25"/>
    <n v="180"/>
    <n v="133.25"/>
    <n v="46.75"/>
    <n v="0.25972222222222224"/>
    <s v="Profitable"/>
    <s v="Low"/>
  </r>
  <r>
    <s v="ORD-100487"/>
    <x v="134"/>
    <d v="2023-04-26T00:00:00"/>
    <s v="C1677"/>
    <s v="Tara Das"/>
    <x v="2"/>
    <x v="0"/>
    <s v="P1017"/>
    <n v="2"/>
    <n v="0.1"/>
    <s v="Express"/>
    <x v="1"/>
    <n v="54"/>
    <n v="4"/>
    <s v="Binder"/>
    <x v="0"/>
    <n v="8"/>
    <n v="5.51"/>
    <n v="14.4"/>
    <n v="11.02"/>
    <n v="3.3800000000000008"/>
    <n v="0.23472222222222228"/>
    <s v="Profitable"/>
    <s v="Low"/>
  </r>
  <r>
    <s v="ORD-100467"/>
    <x v="135"/>
    <d v="2023-03-25T00:00:00"/>
    <s v="C2115"/>
    <s v="Dev Gupta"/>
    <x v="1"/>
    <x v="1"/>
    <s v="P1014"/>
    <n v="8"/>
    <n v="0.05"/>
    <s v="Standard"/>
    <x v="0"/>
    <n v="44"/>
    <n v="1"/>
    <s v="Pen Set"/>
    <x v="0"/>
    <n v="12"/>
    <n v="9.07"/>
    <n v="91.199999999999989"/>
    <n v="72.56"/>
    <n v="18.639999999999986"/>
    <n v="0.20438596491228059"/>
    <s v="Profitable"/>
    <s v="Low"/>
  </r>
  <r>
    <s v="ORD-101147"/>
    <x v="136"/>
    <d v="2024-04-09T00:00:00"/>
    <s v="C1900"/>
    <s v="Kabir Khan"/>
    <x v="2"/>
    <x v="8"/>
    <s v="P1004"/>
    <n v="9"/>
    <n v="0.05"/>
    <s v="Express"/>
    <x v="2"/>
    <n v="65"/>
    <n v="5"/>
    <s v="Monitor"/>
    <x v="2"/>
    <n v="220"/>
    <n v="159.36000000000001"/>
    <n v="1881"/>
    <n v="1434.2400000000002"/>
    <n v="446.75999999999976"/>
    <n v="0.23751196172248792"/>
    <s v="Profitable"/>
    <s v="Low"/>
  </r>
  <r>
    <s v="ORD-100232"/>
    <x v="137"/>
    <d v="2023-07-23T00:00:00"/>
    <s v="C1513"/>
    <s v="Ishaan Sharma"/>
    <x v="0"/>
    <x v="11"/>
    <s v="P1015"/>
    <n v="2"/>
    <n v="0.1"/>
    <s v="Standard"/>
    <x v="1"/>
    <n v="45"/>
    <n v="1"/>
    <s v="Stapler"/>
    <x v="0"/>
    <n v="15"/>
    <n v="9.91"/>
    <n v="27"/>
    <n v="19.82"/>
    <n v="7.18"/>
    <n v="0.2659259259259259"/>
    <s v="Profitable"/>
    <s v="Low"/>
  </r>
  <r>
    <s v="ORD-100115"/>
    <x v="138"/>
    <d v="2023-10-25T00:00:00"/>
    <s v="C1672"/>
    <s v="Sana Nair"/>
    <x v="1"/>
    <x v="5"/>
    <s v="P1017"/>
    <n v="3"/>
    <n v="0.2"/>
    <s v="Economy"/>
    <x v="3"/>
    <n v="56"/>
    <n v="1"/>
    <s v="Binder"/>
    <x v="0"/>
    <n v="8"/>
    <n v="5.51"/>
    <n v="19.200000000000003"/>
    <n v="16.53"/>
    <n v="2.6700000000000017"/>
    <n v="0.13906250000000006"/>
    <s v="Profitable"/>
    <s v="Low"/>
  </r>
  <r>
    <s v="ORD-102482"/>
    <x v="139"/>
    <d v="2024-11-05T00:00:00"/>
    <s v="C1993"/>
    <s v="Kabir Iyer"/>
    <x v="1"/>
    <x v="8"/>
    <s v="P1016"/>
    <n v="2"/>
    <n v="0.1"/>
    <s v="Standard"/>
    <x v="0"/>
    <n v="56"/>
    <n v="1"/>
    <s v="Paper Ream"/>
    <x v="0"/>
    <n v="9"/>
    <n v="5.46"/>
    <n v="16.2"/>
    <n v="10.92"/>
    <n v="5.2799999999999994"/>
    <n v="0.3259259259259259"/>
    <s v="Profitable"/>
    <s v="Low"/>
  </r>
  <r>
    <s v="ORD-102143"/>
    <x v="140"/>
    <d v="2023-10-29T00:00:00"/>
    <s v="C1609"/>
    <s v="Tara Verma"/>
    <x v="0"/>
    <x v="6"/>
    <s v="P1015"/>
    <n v="4"/>
    <n v="0.15"/>
    <s v="Standard"/>
    <x v="3"/>
    <n v="48"/>
    <n v="3"/>
    <s v="Stapler"/>
    <x v="0"/>
    <n v="15"/>
    <n v="9.91"/>
    <n v="51"/>
    <n v="39.64"/>
    <n v="11.36"/>
    <n v="0.22274509803921569"/>
    <s v="Profitable"/>
    <s v="Low"/>
  </r>
  <r>
    <s v="ORD-101118"/>
    <x v="141"/>
    <d v="2023-01-24T00:00:00"/>
    <s v="C1260"/>
    <s v="Priya Joshi"/>
    <x v="1"/>
    <x v="4"/>
    <s v="P1015"/>
    <n v="4"/>
    <n v="0.1"/>
    <s v="Express"/>
    <x v="1"/>
    <n v="52"/>
    <n v="1"/>
    <s v="Stapler"/>
    <x v="0"/>
    <n v="15"/>
    <n v="9.91"/>
    <n v="54"/>
    <n v="39.64"/>
    <n v="14.36"/>
    <n v="0.2659259259259259"/>
    <s v="Profitable"/>
    <s v="Low"/>
  </r>
  <r>
    <s v="ORD-101796"/>
    <x v="142"/>
    <d v="2024-06-27T00:00:00"/>
    <s v="C1864"/>
    <s v="Priya Verma"/>
    <x v="0"/>
    <x v="2"/>
    <s v="P1013"/>
    <n v="5"/>
    <n v="0"/>
    <s v="Standard"/>
    <x v="0"/>
    <n v="25"/>
    <n v="5"/>
    <s v="Notebook"/>
    <x v="0"/>
    <n v="6"/>
    <n v="4.2699999999999996"/>
    <n v="30"/>
    <n v="21.349999999999998"/>
    <n v="8.6500000000000021"/>
    <n v="0.28833333333333339"/>
    <s v="Profitable"/>
    <s v="Low"/>
  </r>
  <r>
    <s v="ORD-100945"/>
    <x v="143"/>
    <d v="2023-11-18T00:00:00"/>
    <s v="C1928"/>
    <s v="Priya Verma"/>
    <x v="1"/>
    <x v="4"/>
    <s v="P1004"/>
    <n v="6"/>
    <n v="0"/>
    <s v="Standard"/>
    <x v="2"/>
    <n v="23"/>
    <n v="3"/>
    <s v="Monitor"/>
    <x v="2"/>
    <n v="220"/>
    <n v="159.36000000000001"/>
    <n v="1320"/>
    <n v="956.16000000000008"/>
    <n v="363.83999999999992"/>
    <n v="0.27563636363636357"/>
    <s v="Profitable"/>
    <s v="Low"/>
  </r>
  <r>
    <s v="ORD-101271"/>
    <x v="144"/>
    <d v="2023-10-23T00:00:00"/>
    <s v="C1454"/>
    <s v="Dev Khan"/>
    <x v="2"/>
    <x v="3"/>
    <s v="P1012"/>
    <n v="7"/>
    <n v="0.05"/>
    <s v="Standard"/>
    <x v="2"/>
    <n v="31"/>
    <n v="4"/>
    <s v="Standing Desk"/>
    <x v="1"/>
    <n v="480"/>
    <n v="375.21"/>
    <n v="3192"/>
    <n v="2626.47"/>
    <n v="565.5300000000002"/>
    <n v="0.17717105263157901"/>
    <s v="Profitable"/>
    <s v="Medium"/>
  </r>
  <r>
    <s v="ORD-102066"/>
    <x v="145"/>
    <d v="2024-06-29T00:00:00"/>
    <s v="C1619"/>
    <s v="Ishaan Reddy"/>
    <x v="2"/>
    <x v="6"/>
    <s v="P1011"/>
    <n v="6"/>
    <n v="0.05"/>
    <s v="Economy"/>
    <x v="0"/>
    <n v="56"/>
    <n v="1"/>
    <s v="Filing Cabinet"/>
    <x v="1"/>
    <n v="130"/>
    <n v="83.55"/>
    <n v="741"/>
    <n v="501.29999999999995"/>
    <n v="239.70000000000005"/>
    <n v="0.32348178137651828"/>
    <s v="Profitable"/>
    <s v="Low"/>
  </r>
  <r>
    <s v="ORD-101934"/>
    <x v="146"/>
    <d v="2023-02-13T00:00:00"/>
    <s v="C1484"/>
    <s v="Kabir Verma"/>
    <x v="1"/>
    <x v="10"/>
    <s v="P1004"/>
    <n v="4"/>
    <n v="0"/>
    <s v="Express"/>
    <x v="0"/>
    <n v="34"/>
    <n v="2"/>
    <s v="Monitor"/>
    <x v="2"/>
    <n v="220"/>
    <n v="159.36000000000001"/>
    <n v="880"/>
    <n v="637.44000000000005"/>
    <n v="242.55999999999995"/>
    <n v="0.27563636363636357"/>
    <s v="Profitable"/>
    <s v="Low"/>
  </r>
  <r>
    <s v="ORD-100295"/>
    <x v="147"/>
    <d v="2024-01-16T00:00:00"/>
    <s v="C2178"/>
    <s v="Dev Gupta"/>
    <x v="0"/>
    <x v="1"/>
    <s v="P1004"/>
    <n v="3"/>
    <n v="0"/>
    <s v="Standard"/>
    <x v="0"/>
    <n v="40"/>
    <n v="1"/>
    <s v="Monitor"/>
    <x v="2"/>
    <n v="220"/>
    <n v="159.36000000000001"/>
    <n v="660"/>
    <n v="478.08000000000004"/>
    <n v="181.91999999999996"/>
    <n v="0.27563636363636357"/>
    <s v="Profitable"/>
    <s v="Low"/>
  </r>
  <r>
    <s v="ORD-100758"/>
    <x v="148"/>
    <d v="2024-02-05T00:00:00"/>
    <s v="C2013"/>
    <s v="Sana Singh"/>
    <x v="0"/>
    <x v="11"/>
    <s v="P1001"/>
    <n v="2"/>
    <n v="0.2"/>
    <s v="Same Day"/>
    <x v="2"/>
    <n v="24"/>
    <n v="1"/>
    <s v="Laptop"/>
    <x v="2"/>
    <n v="900"/>
    <n v="669.14"/>
    <n v="1440"/>
    <n v="1338.28"/>
    <n v="101.72000000000003"/>
    <n v="7.0638888888888904E-2"/>
    <s v="Profitable"/>
    <s v="Low"/>
  </r>
  <r>
    <s v="ORD-100345"/>
    <x v="149"/>
    <d v="2024-03-16T00:00:00"/>
    <s v="C1893"/>
    <s v="Meera Verma"/>
    <x v="1"/>
    <x v="0"/>
    <s v="P1009"/>
    <n v="5"/>
    <n v="0.2"/>
    <s v="Standard"/>
    <x v="2"/>
    <n v="30"/>
    <n v="4"/>
    <s v="Desk"/>
    <x v="1"/>
    <n v="320"/>
    <n v="186.25"/>
    <n v="1280"/>
    <n v="931.25"/>
    <n v="348.75"/>
    <n v="0.2724609375"/>
    <s v="Profitable"/>
    <s v="Low"/>
  </r>
  <r>
    <s v="ORD-100814"/>
    <x v="47"/>
    <d v="2023-03-30T00:00:00"/>
    <s v="C1498"/>
    <s v="Arjun Reddy"/>
    <x v="0"/>
    <x v="7"/>
    <s v="P1014"/>
    <n v="2"/>
    <n v="0"/>
    <s v="Economy"/>
    <x v="1"/>
    <n v="28"/>
    <n v="5"/>
    <s v="Pen Set"/>
    <x v="0"/>
    <n v="12"/>
    <n v="9.07"/>
    <n v="24"/>
    <n v="18.14"/>
    <n v="5.8599999999999994"/>
    <n v="0.24416666666666664"/>
    <s v="Profitable"/>
    <s v="Low"/>
  </r>
  <r>
    <s v="ORD-100989"/>
    <x v="150"/>
    <d v="2023-01-14T00:00:00"/>
    <s v="C1084"/>
    <s v="Arjun Gupta"/>
    <x v="2"/>
    <x v="10"/>
    <s v="P1016"/>
    <n v="7"/>
    <n v="0.1"/>
    <s v="Standard"/>
    <x v="1"/>
    <n v="45"/>
    <n v="1"/>
    <s v="Paper Ream"/>
    <x v="0"/>
    <n v="9"/>
    <n v="5.46"/>
    <n v="56.7"/>
    <n v="38.22"/>
    <n v="18.480000000000004"/>
    <n v="0.32592592592592595"/>
    <s v="Profitable"/>
    <s v="Low"/>
  </r>
  <r>
    <s v="ORD-101343"/>
    <x v="151"/>
    <d v="2024-01-27T00:00:00"/>
    <s v="C1402"/>
    <s v="Priya Reddy"/>
    <x v="1"/>
    <x v="5"/>
    <s v="P1013"/>
    <n v="7"/>
    <n v="0.05"/>
    <s v="Standard"/>
    <x v="1"/>
    <n v="26"/>
    <n v="5"/>
    <s v="Notebook"/>
    <x v="0"/>
    <n v="6"/>
    <n v="4.2699999999999996"/>
    <n v="39.9"/>
    <n v="29.889999999999997"/>
    <n v="10.010000000000002"/>
    <n v="0.2508771929824562"/>
    <s v="Profitable"/>
    <s v="Low"/>
  </r>
  <r>
    <s v="ORD-100938"/>
    <x v="152"/>
    <d v="2024-03-29T00:00:00"/>
    <s v="C1470"/>
    <s v="Rahul Reddy"/>
    <x v="2"/>
    <x v="5"/>
    <s v="P1011"/>
    <n v="3"/>
    <n v="0"/>
    <s v="Standard"/>
    <x v="0"/>
    <n v="57"/>
    <n v="5"/>
    <s v="Filing Cabinet"/>
    <x v="1"/>
    <n v="130"/>
    <n v="83.55"/>
    <n v="390"/>
    <n v="250.64999999999998"/>
    <n v="139.35000000000002"/>
    <n v="0.35730769230769238"/>
    <s v="Profitable"/>
    <s v="Low"/>
  </r>
  <r>
    <s v="ORD-102776"/>
    <x v="153"/>
    <d v="2024-04-01T00:00:00"/>
    <s v="C1931"/>
    <s v="Rahul Joshi"/>
    <x v="0"/>
    <x v="2"/>
    <s v="P1016"/>
    <n v="2"/>
    <n v="0.1"/>
    <s v="Express"/>
    <x v="3"/>
    <n v="18"/>
    <n v="2"/>
    <s v="Paper Ream"/>
    <x v="0"/>
    <n v="9"/>
    <n v="5.46"/>
    <n v="16.2"/>
    <n v="10.92"/>
    <n v="5.2799999999999994"/>
    <n v="0.3259259259259259"/>
    <s v="Profitable"/>
    <s v="Low"/>
  </r>
  <r>
    <s v="ORD-101462"/>
    <x v="154"/>
    <d v="2023-09-04T00:00:00"/>
    <s v="C1101"/>
    <s v="Arjun Singh"/>
    <x v="1"/>
    <x v="3"/>
    <s v="P1007"/>
    <n v="1"/>
    <n v="0.1"/>
    <s v="Express"/>
    <x v="1"/>
    <n v="38"/>
    <n v="5"/>
    <s v="Printer"/>
    <x v="2"/>
    <n v="180"/>
    <n v="133.25"/>
    <n v="162"/>
    <n v="133.25"/>
    <n v="28.75"/>
    <n v="0.17746913580246915"/>
    <s v="Profitable"/>
    <s v="Low"/>
  </r>
  <r>
    <s v="ORD-100636"/>
    <x v="155"/>
    <d v="2023-05-05T00:00:00"/>
    <s v="C1060"/>
    <s v="Rahul Singh"/>
    <x v="0"/>
    <x v="1"/>
    <s v="P1013"/>
    <n v="5"/>
    <n v="0.1"/>
    <s v="Standard"/>
    <x v="1"/>
    <n v="42"/>
    <n v="3"/>
    <s v="Notebook"/>
    <x v="0"/>
    <n v="6"/>
    <n v="4.2699999999999996"/>
    <n v="27"/>
    <n v="21.349999999999998"/>
    <n v="5.6500000000000021"/>
    <n v="0.20925925925925934"/>
    <s v="Profitable"/>
    <s v="Low"/>
  </r>
  <r>
    <s v="ORD-102717"/>
    <x v="156"/>
    <d v="2024-01-29T00:00:00"/>
    <s v="C1783"/>
    <s v="Arjun Khan"/>
    <x v="1"/>
    <x v="8"/>
    <s v="P1016"/>
    <n v="7"/>
    <n v="0"/>
    <s v="Express"/>
    <x v="0"/>
    <n v="30"/>
    <n v="3"/>
    <s v="Paper Ream"/>
    <x v="0"/>
    <n v="9"/>
    <n v="5.46"/>
    <n v="63"/>
    <n v="38.22"/>
    <n v="24.78"/>
    <n v="0.39333333333333337"/>
    <s v="Profitable"/>
    <s v="Low"/>
  </r>
  <r>
    <s v="ORD-101698"/>
    <x v="157"/>
    <d v="2024-12-26T00:00:00"/>
    <s v="C1624"/>
    <s v="Zoya Verma"/>
    <x v="0"/>
    <x v="8"/>
    <s v="P1015"/>
    <n v="6"/>
    <n v="0"/>
    <s v="Economy"/>
    <x v="2"/>
    <n v="49"/>
    <n v="4"/>
    <s v="Stapler"/>
    <x v="0"/>
    <n v="15"/>
    <n v="9.91"/>
    <n v="90"/>
    <n v="59.46"/>
    <n v="30.54"/>
    <n v="0.33933333333333332"/>
    <s v="Profitable"/>
    <s v="Low"/>
  </r>
  <r>
    <s v="ORD-100286"/>
    <x v="158"/>
    <d v="2023-12-07T00:00:00"/>
    <s v="C2009"/>
    <s v="Rahul Khan"/>
    <x v="1"/>
    <x v="5"/>
    <s v="P1010"/>
    <n v="7"/>
    <n v="0.1"/>
    <s v="Standard"/>
    <x v="2"/>
    <n v="42"/>
    <n v="2"/>
    <s v="Bookcase"/>
    <x v="1"/>
    <n v="210"/>
    <n v="139.15"/>
    <n v="1323"/>
    <n v="974.05000000000007"/>
    <n v="348.94999999999993"/>
    <n v="0.26375661375661369"/>
    <s v="Profitable"/>
    <s v="Low"/>
  </r>
  <r>
    <s v="ORD-101805"/>
    <x v="159"/>
    <d v="2023-05-05T00:00:00"/>
    <s v="C1968"/>
    <s v="Diya Joshi"/>
    <x v="1"/>
    <x v="2"/>
    <s v="P1003"/>
    <n v="9"/>
    <n v="0"/>
    <s v="Express"/>
    <x v="0"/>
    <n v="24"/>
    <n v="5"/>
    <s v="Tablet"/>
    <x v="2"/>
    <n v="350"/>
    <n v="267.63"/>
    <n v="3150"/>
    <n v="2408.67"/>
    <n v="741.32999999999993"/>
    <n v="0.23534285714285713"/>
    <s v="Profitable"/>
    <s v="Medium"/>
  </r>
  <r>
    <s v="ORD-101342"/>
    <x v="160"/>
    <d v="2023-08-17T00:00:00"/>
    <s v="C1090"/>
    <s v="Tara Sharma"/>
    <x v="0"/>
    <x v="1"/>
    <s v="P1007"/>
    <n v="9"/>
    <n v="0.15"/>
    <s v="Standard"/>
    <x v="2"/>
    <n v="20"/>
    <n v="4"/>
    <s v="Printer"/>
    <x v="2"/>
    <n v="180"/>
    <n v="133.25"/>
    <n v="1377"/>
    <n v="1199.25"/>
    <n v="177.75"/>
    <n v="0.12908496732026145"/>
    <s v="Profitable"/>
    <s v="Low"/>
  </r>
  <r>
    <s v="ORD-100887"/>
    <x v="161"/>
    <d v="2024-11-23T00:00:00"/>
    <s v="C1472"/>
    <s v="Priya Khan"/>
    <x v="1"/>
    <x v="8"/>
    <s v="P1005"/>
    <n v="3"/>
    <n v="0"/>
    <s v="Same Day"/>
    <x v="2"/>
    <n v="42"/>
    <n v="4"/>
    <s v="Headphones"/>
    <x v="2"/>
    <n v="80"/>
    <n v="45.88"/>
    <n v="240"/>
    <n v="137.64000000000001"/>
    <n v="102.35999999999999"/>
    <n v="0.42649999999999993"/>
    <s v="Profitable"/>
    <s v="Low"/>
  </r>
  <r>
    <s v="ORD-102565"/>
    <x v="126"/>
    <d v="2024-03-15T00:00:00"/>
    <s v="C1168"/>
    <s v="Ishaan Singh"/>
    <x v="1"/>
    <x v="3"/>
    <s v="P1005"/>
    <n v="7"/>
    <n v="0.2"/>
    <s v="Express"/>
    <x v="3"/>
    <n v="61"/>
    <n v="1"/>
    <s v="Headphones"/>
    <x v="2"/>
    <n v="80"/>
    <n v="45.88"/>
    <n v="448"/>
    <n v="321.16000000000003"/>
    <n v="126.83999999999997"/>
    <n v="0.28312499999999996"/>
    <s v="Profitable"/>
    <s v="Low"/>
  </r>
  <r>
    <s v="ORD-102056"/>
    <x v="162"/>
    <d v="2024-10-02T00:00:00"/>
    <s v="C1670"/>
    <s v="Arjun Joshi"/>
    <x v="1"/>
    <x v="3"/>
    <s v="P1009"/>
    <n v="1"/>
    <n v="0.2"/>
    <s v="Express"/>
    <x v="2"/>
    <n v="44"/>
    <n v="1"/>
    <s v="Desk"/>
    <x v="1"/>
    <n v="320"/>
    <n v="186.25"/>
    <n v="256"/>
    <n v="186.25"/>
    <n v="69.75"/>
    <n v="0.2724609375"/>
    <s v="Profitable"/>
    <s v="Low"/>
  </r>
  <r>
    <s v="ORD-101293"/>
    <x v="163"/>
    <d v="2023-04-13T00:00:00"/>
    <s v="C1375"/>
    <s v="Diya Sharma"/>
    <x v="0"/>
    <x v="5"/>
    <s v="P1009"/>
    <n v="4"/>
    <n v="0"/>
    <s v="Standard"/>
    <x v="2"/>
    <n v="32"/>
    <n v="5"/>
    <s v="Desk"/>
    <x v="1"/>
    <n v="320"/>
    <n v="186.25"/>
    <n v="1280"/>
    <n v="745"/>
    <n v="535"/>
    <n v="0.41796875"/>
    <s v="Profitable"/>
    <s v="Low"/>
  </r>
  <r>
    <s v="ORD-100557"/>
    <x v="164"/>
    <d v="2024-02-01T00:00:00"/>
    <s v="C1026"/>
    <s v="Priya Sharma"/>
    <x v="2"/>
    <x v="8"/>
    <s v="P1009"/>
    <n v="2"/>
    <n v="0"/>
    <s v="Standard"/>
    <x v="3"/>
    <n v="28"/>
    <n v="3"/>
    <s v="Desk"/>
    <x v="1"/>
    <n v="320"/>
    <n v="186.25"/>
    <n v="640"/>
    <n v="372.5"/>
    <n v="267.5"/>
    <n v="0.41796875"/>
    <s v="Profitable"/>
    <s v="Low"/>
  </r>
  <r>
    <s v="ORD-100997"/>
    <x v="134"/>
    <d v="2023-04-28T00:00:00"/>
    <s v="C2049"/>
    <s v="Tara Iyer"/>
    <x v="0"/>
    <x v="5"/>
    <s v="P1016"/>
    <n v="4"/>
    <n v="0.1"/>
    <s v="Express"/>
    <x v="0"/>
    <n v="64"/>
    <n v="3"/>
    <s v="Paper Ream"/>
    <x v="0"/>
    <n v="9"/>
    <n v="5.46"/>
    <n v="32.4"/>
    <n v="21.84"/>
    <n v="10.559999999999999"/>
    <n v="0.3259259259259259"/>
    <s v="Profitable"/>
    <s v="Low"/>
  </r>
  <r>
    <s v="ORD-102447"/>
    <x v="165"/>
    <d v="2023-05-31T00:00:00"/>
    <s v="C1053"/>
    <s v="Dev Verma"/>
    <x v="2"/>
    <x v="9"/>
    <s v="P1014"/>
    <n v="1"/>
    <n v="0.2"/>
    <s v="Standard"/>
    <x v="1"/>
    <n v="44"/>
    <n v="3"/>
    <s v="Pen Set"/>
    <x v="0"/>
    <n v="12"/>
    <n v="9.07"/>
    <n v="9.6000000000000014"/>
    <n v="9.07"/>
    <n v="0.53000000000000114"/>
    <n v="5.5208333333333443E-2"/>
    <s v="Profitable"/>
    <s v="Low"/>
  </r>
  <r>
    <s v="ORD-101903"/>
    <x v="166"/>
    <d v="2024-03-21T00:00:00"/>
    <s v="C1886"/>
    <s v="Diya Iyer"/>
    <x v="2"/>
    <x v="11"/>
    <s v="P1015"/>
    <n v="9"/>
    <n v="0.1"/>
    <s v="Standard"/>
    <x v="0"/>
    <n v="51"/>
    <n v="2"/>
    <s v="Stapler"/>
    <x v="0"/>
    <n v="15"/>
    <n v="9.91"/>
    <n v="121.5"/>
    <n v="89.19"/>
    <n v="32.31"/>
    <n v="0.26592592592592595"/>
    <s v="Profitable"/>
    <s v="Low"/>
  </r>
  <r>
    <s v="ORD-101355"/>
    <x v="167"/>
    <d v="2023-08-30T00:00:00"/>
    <s v="C1746"/>
    <s v="Kabir Joshi"/>
    <x v="1"/>
    <x v="4"/>
    <s v="P1012"/>
    <n v="7"/>
    <n v="0"/>
    <s v="Standard"/>
    <x v="0"/>
    <n v="43"/>
    <n v="3"/>
    <s v="Standing Desk"/>
    <x v="1"/>
    <n v="480"/>
    <n v="375.21"/>
    <n v="3360"/>
    <n v="2626.47"/>
    <n v="733.5300000000002"/>
    <n v="0.21831250000000005"/>
    <s v="Profitable"/>
    <s v="Medium"/>
  </r>
  <r>
    <s v="ORD-100230"/>
    <x v="46"/>
    <d v="2023-02-21T00:00:00"/>
    <s v="C1053"/>
    <s v="Diya Das"/>
    <x v="2"/>
    <x v="9"/>
    <s v="P1004"/>
    <n v="9"/>
    <n v="0.2"/>
    <s v="Standard"/>
    <x v="1"/>
    <n v="58"/>
    <n v="4"/>
    <s v="Monitor"/>
    <x v="2"/>
    <n v="220"/>
    <n v="159.36000000000001"/>
    <n v="1584"/>
    <n v="1434.2400000000002"/>
    <n v="149.75999999999976"/>
    <n v="9.4545454545454391E-2"/>
    <s v="Profitable"/>
    <s v="Low"/>
  </r>
  <r>
    <s v="ORD-102553"/>
    <x v="168"/>
    <d v="2023-06-13T00:00:00"/>
    <s v="C1778"/>
    <s v="Sana Joshi"/>
    <x v="2"/>
    <x v="11"/>
    <s v="P1007"/>
    <n v="2"/>
    <n v="0.1"/>
    <s v="Standard"/>
    <x v="1"/>
    <n v="63"/>
    <n v="2"/>
    <s v="Printer"/>
    <x v="2"/>
    <n v="180"/>
    <n v="133.25"/>
    <n v="324"/>
    <n v="266.5"/>
    <n v="57.5"/>
    <n v="0.17746913580246915"/>
    <s v="Profitable"/>
    <s v="Low"/>
  </r>
  <r>
    <s v="ORD-100231"/>
    <x v="169"/>
    <d v="2023-03-08T00:00:00"/>
    <s v="C1838"/>
    <s v="Kabir Reddy"/>
    <x v="2"/>
    <x v="10"/>
    <s v="P1017"/>
    <n v="1"/>
    <n v="0.05"/>
    <s v="Standard"/>
    <x v="1"/>
    <n v="68"/>
    <n v="3"/>
    <s v="Binder"/>
    <x v="0"/>
    <n v="8"/>
    <n v="5.51"/>
    <n v="7.6"/>
    <n v="5.51"/>
    <n v="2.09"/>
    <n v="0.27499999999999997"/>
    <s v="Profitable"/>
    <s v="Low"/>
  </r>
  <r>
    <s v="ORD-100186"/>
    <x v="170"/>
    <d v="2023-12-27T00:00:00"/>
    <s v="C1514"/>
    <s v="Meera Singh"/>
    <x v="0"/>
    <x v="0"/>
    <s v="P1003"/>
    <n v="4"/>
    <n v="0.1"/>
    <s v="Same Day"/>
    <x v="0"/>
    <n v="26"/>
    <n v="3"/>
    <s v="Tablet"/>
    <x v="2"/>
    <n v="350"/>
    <n v="267.63"/>
    <n v="1260"/>
    <n v="1070.52"/>
    <n v="189.48000000000002"/>
    <n v="0.15038095238095239"/>
    <s v="Profitable"/>
    <s v="Low"/>
  </r>
  <r>
    <s v="ORD-102495"/>
    <x v="171"/>
    <d v="2023-10-06T00:00:00"/>
    <s v="C1502"/>
    <s v="Zoya Das"/>
    <x v="1"/>
    <x v="3"/>
    <s v="P1016"/>
    <n v="3"/>
    <n v="0"/>
    <s v="Standard"/>
    <x v="2"/>
    <n v="56"/>
    <n v="2"/>
    <s v="Paper Ream"/>
    <x v="0"/>
    <n v="9"/>
    <n v="5.46"/>
    <n v="27"/>
    <n v="16.38"/>
    <n v="10.620000000000001"/>
    <n v="0.39333333333333337"/>
    <s v="Profitable"/>
    <s v="Low"/>
  </r>
  <r>
    <s v="ORD-100173"/>
    <x v="172"/>
    <d v="2023-12-06T00:00:00"/>
    <s v="C2138"/>
    <s v="Sana Verma"/>
    <x v="2"/>
    <x v="11"/>
    <s v="P1010"/>
    <n v="6"/>
    <n v="0"/>
    <s v="Express"/>
    <x v="1"/>
    <n v="47"/>
    <n v="3"/>
    <s v="Bookcase"/>
    <x v="1"/>
    <n v="210"/>
    <n v="139.15"/>
    <n v="1260"/>
    <n v="834.90000000000009"/>
    <n v="425.09999999999991"/>
    <n v="0.33738095238095228"/>
    <s v="Profitable"/>
    <s v="Low"/>
  </r>
  <r>
    <s v="ORD-102082"/>
    <x v="173"/>
    <d v="2024-06-12T00:00:00"/>
    <s v="C1503"/>
    <s v="Meera Das"/>
    <x v="2"/>
    <x v="10"/>
    <s v="P1011"/>
    <n v="4"/>
    <n v="0.15"/>
    <s v="Express"/>
    <x v="0"/>
    <n v="35"/>
    <n v="4"/>
    <s v="Filing Cabinet"/>
    <x v="1"/>
    <n v="130"/>
    <n v="83.55"/>
    <n v="442"/>
    <n v="334.2"/>
    <n v="107.80000000000001"/>
    <n v="0.24389140271493215"/>
    <s v="Profitable"/>
    <s v="Low"/>
  </r>
  <r>
    <s v="ORD-102381"/>
    <x v="174"/>
    <d v="2023-07-23T00:00:00"/>
    <s v="C1587"/>
    <s v="Priya Gupta"/>
    <x v="1"/>
    <x v="4"/>
    <s v="P1018"/>
    <n v="6"/>
    <n v="0.2"/>
    <s v="Standard"/>
    <x v="3"/>
    <n v="43"/>
    <n v="2"/>
    <s v="Marker Pack"/>
    <x v="0"/>
    <n v="11"/>
    <n v="6.23"/>
    <n v="52.800000000000004"/>
    <n v="37.380000000000003"/>
    <n v="15.420000000000002"/>
    <n v="0.29204545454545455"/>
    <s v="Profitable"/>
    <s v="Low"/>
  </r>
  <r>
    <s v="ORD-100219"/>
    <x v="175"/>
    <d v="2023-09-16T00:00:00"/>
    <s v="C1678"/>
    <s v="Priya Khan"/>
    <x v="1"/>
    <x v="10"/>
    <s v="P1013"/>
    <n v="8"/>
    <n v="0"/>
    <s v="Standard"/>
    <x v="0"/>
    <n v="41"/>
    <n v="2"/>
    <s v="Notebook"/>
    <x v="0"/>
    <n v="6"/>
    <n v="4.2699999999999996"/>
    <n v="48"/>
    <n v="34.159999999999997"/>
    <n v="13.840000000000003"/>
    <n v="0.28833333333333339"/>
    <s v="Profitable"/>
    <s v="Low"/>
  </r>
  <r>
    <s v="ORD-100086"/>
    <x v="176"/>
    <d v="2024-08-08T00:00:00"/>
    <s v="C1104"/>
    <s v="Zoya Gupta"/>
    <x v="2"/>
    <x v="4"/>
    <s v="P1012"/>
    <n v="7"/>
    <n v="0"/>
    <s v="Express"/>
    <x v="3"/>
    <n v="19"/>
    <n v="3"/>
    <s v="Standing Desk"/>
    <x v="1"/>
    <n v="480"/>
    <n v="375.21"/>
    <n v="3360"/>
    <n v="2626.47"/>
    <n v="733.5300000000002"/>
    <n v="0.21831250000000005"/>
    <s v="Profitable"/>
    <s v="Medium"/>
  </r>
  <r>
    <s v="ORD-100432"/>
    <x v="22"/>
    <d v="2023-08-03T00:00:00"/>
    <s v="C2080"/>
    <s v="Dev Iyer"/>
    <x v="2"/>
    <x v="7"/>
    <s v="P1015"/>
    <n v="5"/>
    <n v="0.1"/>
    <s v="Standard"/>
    <x v="1"/>
    <n v="65"/>
    <n v="5"/>
    <s v="Stapler"/>
    <x v="0"/>
    <n v="15"/>
    <n v="9.91"/>
    <n v="67.5"/>
    <n v="49.55"/>
    <n v="17.950000000000003"/>
    <n v="0.26592592592592595"/>
    <s v="Profitable"/>
    <s v="Low"/>
  </r>
  <r>
    <s v="ORD-102732"/>
    <x v="177"/>
    <d v="2023-08-23T00:00:00"/>
    <s v="C1378"/>
    <s v="Zoya Khan"/>
    <x v="1"/>
    <x v="11"/>
    <s v="P1004"/>
    <n v="2"/>
    <n v="0.1"/>
    <s v="Express"/>
    <x v="2"/>
    <n v="44"/>
    <n v="5"/>
    <s v="Monitor"/>
    <x v="2"/>
    <n v="220"/>
    <n v="159.36000000000001"/>
    <n v="396"/>
    <n v="318.72000000000003"/>
    <n v="77.279999999999973"/>
    <n v="0.19515151515151508"/>
    <s v="Profitable"/>
    <s v="Low"/>
  </r>
  <r>
    <s v="ORD-101864"/>
    <x v="178"/>
    <d v="2023-01-08T00:00:00"/>
    <s v="C1474"/>
    <s v="Priya Sharma"/>
    <x v="1"/>
    <x v="7"/>
    <s v="P1006"/>
    <n v="6"/>
    <n v="0.05"/>
    <s v="Standard"/>
    <x v="1"/>
    <n v="44"/>
    <n v="3"/>
    <s v="Keyboard"/>
    <x v="2"/>
    <n v="45"/>
    <n v="35.729999999999997"/>
    <n v="256.5"/>
    <n v="214.38"/>
    <n v="42.120000000000005"/>
    <n v="0.1642105263157895"/>
    <s v="Profitable"/>
    <s v="Low"/>
  </r>
  <r>
    <s v="ORD-100546"/>
    <x v="179"/>
    <d v="2023-08-29T00:00:00"/>
    <s v="C1445"/>
    <s v="Sana Singh"/>
    <x v="2"/>
    <x v="2"/>
    <s v="P1009"/>
    <n v="6"/>
    <n v="0"/>
    <s v="Standard"/>
    <x v="3"/>
    <n v="55"/>
    <n v="5"/>
    <s v="Desk"/>
    <x v="1"/>
    <n v="320"/>
    <n v="186.25"/>
    <n v="1920"/>
    <n v="1117.5"/>
    <n v="802.5"/>
    <n v="0.41796875"/>
    <s v="Profitable"/>
    <s v="Low"/>
  </r>
  <r>
    <s v="ORD-102249"/>
    <x v="180"/>
    <d v="2024-01-01T00:00:00"/>
    <s v="C1808"/>
    <s v="Ishaan Khan"/>
    <x v="1"/>
    <x v="4"/>
    <s v="P1008"/>
    <n v="9"/>
    <n v="0"/>
    <s v="Express"/>
    <x v="3"/>
    <n v="47"/>
    <n v="3"/>
    <s v="Office Chair"/>
    <x v="1"/>
    <n v="150"/>
    <n v="111.98"/>
    <n v="1350"/>
    <n v="1007.82"/>
    <n v="342.17999999999995"/>
    <n v="0.25346666666666662"/>
    <s v="Profitable"/>
    <s v="Low"/>
  </r>
  <r>
    <s v="ORD-100394"/>
    <x v="85"/>
    <d v="2023-04-13T00:00:00"/>
    <s v="C1246"/>
    <s v="Ishaan Reddy"/>
    <x v="1"/>
    <x v="1"/>
    <s v="P1003"/>
    <n v="2"/>
    <n v="0.1"/>
    <s v="Standard"/>
    <x v="1"/>
    <n v="59"/>
    <n v="4"/>
    <s v="Tablet"/>
    <x v="2"/>
    <n v="350"/>
    <n v="267.63"/>
    <n v="630"/>
    <n v="535.26"/>
    <n v="94.740000000000009"/>
    <n v="0.15038095238095239"/>
    <s v="Profitable"/>
    <s v="Low"/>
  </r>
  <r>
    <s v="ORD-100687"/>
    <x v="84"/>
    <d v="2024-05-08T00:00:00"/>
    <s v="C1100"/>
    <s v="Kabir Verma"/>
    <x v="1"/>
    <x v="4"/>
    <s v="P1010"/>
    <n v="1"/>
    <n v="0"/>
    <s v="Economy"/>
    <x v="0"/>
    <n v="34"/>
    <n v="2"/>
    <s v="Bookcase"/>
    <x v="1"/>
    <n v="210"/>
    <n v="139.15"/>
    <n v="210"/>
    <n v="139.15"/>
    <n v="70.849999999999994"/>
    <n v="0.33738095238095234"/>
    <s v="Profitable"/>
    <s v="Low"/>
  </r>
  <r>
    <s v="ORD-101150"/>
    <x v="181"/>
    <d v="2024-08-14T00:00:00"/>
    <s v="C1599"/>
    <s v="Aarav Sharma"/>
    <x v="0"/>
    <x v="3"/>
    <s v="P1009"/>
    <n v="8"/>
    <n v="0.1"/>
    <s v="Standard"/>
    <x v="3"/>
    <n v="48"/>
    <n v="3"/>
    <s v="Desk"/>
    <x v="1"/>
    <n v="320"/>
    <n v="186.25"/>
    <n v="2304"/>
    <n v="1490"/>
    <n v="814"/>
    <n v="0.3532986111111111"/>
    <s v="Profitable"/>
    <s v="Medium"/>
  </r>
  <r>
    <s v="ORD-101820"/>
    <x v="182"/>
    <d v="2023-01-25T00:00:00"/>
    <s v="C1854"/>
    <s v="Aarav Das"/>
    <x v="1"/>
    <x v="10"/>
    <s v="P1001"/>
    <n v="4"/>
    <n v="0"/>
    <s v="Standard"/>
    <x v="2"/>
    <n v="44"/>
    <n v="3"/>
    <s v="Laptop"/>
    <x v="2"/>
    <n v="900"/>
    <n v="669.14"/>
    <n v="3600"/>
    <n v="2676.56"/>
    <n v="923.44"/>
    <n v="0.25651111111111113"/>
    <s v="Profitable"/>
    <s v="Medium"/>
  </r>
  <r>
    <s v="ORD-102852"/>
    <x v="183"/>
    <d v="2024-01-11T00:00:00"/>
    <s v="C1629"/>
    <s v="Dev Sharma"/>
    <x v="1"/>
    <x v="3"/>
    <s v="P1009"/>
    <n v="6"/>
    <n v="0.05"/>
    <s v="Express"/>
    <x v="3"/>
    <n v="69"/>
    <n v="1"/>
    <s v="Desk"/>
    <x v="1"/>
    <n v="320"/>
    <n v="186.25"/>
    <n v="1824"/>
    <n v="1117.5"/>
    <n v="706.5"/>
    <n v="0.38733552631578949"/>
    <s v="Profitable"/>
    <s v="Low"/>
  </r>
  <r>
    <s v="ORD-100607"/>
    <x v="184"/>
    <d v="2024-01-26T00:00:00"/>
    <s v="C1806"/>
    <s v="Tara Singh"/>
    <x v="2"/>
    <x v="8"/>
    <s v="P1014"/>
    <n v="3"/>
    <n v="0.1"/>
    <s v="Same Day"/>
    <x v="2"/>
    <n v="59"/>
    <n v="1"/>
    <s v="Pen Set"/>
    <x v="0"/>
    <n v="12"/>
    <n v="9.07"/>
    <n v="32.4"/>
    <n v="27.21"/>
    <n v="5.1899999999999977"/>
    <n v="0.16018518518518512"/>
    <s v="Profitable"/>
    <s v="Low"/>
  </r>
  <r>
    <s v="ORD-102713"/>
    <x v="143"/>
    <d v="2023-11-12T00:00:00"/>
    <s v="C1591"/>
    <s v="Aarav Nair"/>
    <x v="0"/>
    <x v="2"/>
    <s v="P1015"/>
    <n v="4"/>
    <n v="0"/>
    <s v="Standard"/>
    <x v="2"/>
    <n v="58"/>
    <n v="3"/>
    <s v="Stapler"/>
    <x v="0"/>
    <n v="15"/>
    <n v="9.91"/>
    <n v="60"/>
    <n v="39.64"/>
    <n v="20.36"/>
    <n v="0.33933333333333332"/>
    <s v="Profitable"/>
    <s v="Low"/>
  </r>
  <r>
    <s v="ORD-101896"/>
    <x v="171"/>
    <d v="2023-10-06T00:00:00"/>
    <s v="C1275"/>
    <s v="Ishaan Singh"/>
    <x v="1"/>
    <x v="4"/>
    <s v="P1009"/>
    <n v="7"/>
    <n v="0.1"/>
    <s v="Express"/>
    <x v="1"/>
    <n v="60"/>
    <n v="1"/>
    <s v="Desk"/>
    <x v="1"/>
    <n v="320"/>
    <n v="186.25"/>
    <n v="2016"/>
    <n v="1303.75"/>
    <n v="712.25"/>
    <n v="0.3532986111111111"/>
    <s v="Profitable"/>
    <s v="Medium"/>
  </r>
  <r>
    <s v="ORD-100613"/>
    <x v="185"/>
    <d v="2024-06-23T00:00:00"/>
    <s v="C1608"/>
    <s v="Tara Gupta"/>
    <x v="1"/>
    <x v="5"/>
    <s v="P1013"/>
    <n v="1"/>
    <n v="0.1"/>
    <s v="Express"/>
    <x v="3"/>
    <n v="59"/>
    <n v="1"/>
    <s v="Notebook"/>
    <x v="0"/>
    <n v="6"/>
    <n v="4.2699999999999996"/>
    <n v="5.4"/>
    <n v="4.2699999999999996"/>
    <n v="1.1300000000000008"/>
    <n v="0.20925925925925939"/>
    <s v="Profitable"/>
    <s v="Low"/>
  </r>
  <r>
    <s v="ORD-102265"/>
    <x v="97"/>
    <d v="2023-02-15T00:00:00"/>
    <s v="C1526"/>
    <s v="Ishaan Iyer"/>
    <x v="1"/>
    <x v="11"/>
    <s v="P1015"/>
    <n v="4"/>
    <n v="0.2"/>
    <s v="Economy"/>
    <x v="1"/>
    <n v="67"/>
    <n v="3"/>
    <s v="Stapler"/>
    <x v="0"/>
    <n v="15"/>
    <n v="9.91"/>
    <n v="48"/>
    <n v="39.64"/>
    <n v="8.36"/>
    <n v="0.17416666666666666"/>
    <s v="Profitable"/>
    <s v="Low"/>
  </r>
  <r>
    <s v="ORD-102375"/>
    <x v="186"/>
    <d v="2024-08-30T00:00:00"/>
    <s v="C1433"/>
    <s v="Meera Joshi"/>
    <x v="2"/>
    <x v="4"/>
    <s v="P1010"/>
    <n v="4"/>
    <n v="0.05"/>
    <s v="Economy"/>
    <x v="0"/>
    <n v="32"/>
    <n v="5"/>
    <s v="Bookcase"/>
    <x v="1"/>
    <n v="210"/>
    <n v="139.15"/>
    <n v="798"/>
    <n v="556.6"/>
    <n v="241.39999999999998"/>
    <n v="0.30250626566416039"/>
    <s v="Profitable"/>
    <s v="Low"/>
  </r>
  <r>
    <s v="ORD-101597"/>
    <x v="187"/>
    <d v="2023-08-10T00:00:00"/>
    <s v="C1483"/>
    <s v="Sana Gupta"/>
    <x v="1"/>
    <x v="4"/>
    <s v="P1001"/>
    <n v="7"/>
    <n v="0.05"/>
    <s v="Standard"/>
    <x v="3"/>
    <n v="30"/>
    <n v="1"/>
    <s v="Laptop"/>
    <x v="2"/>
    <n v="900"/>
    <n v="669.14"/>
    <n v="5985"/>
    <n v="4683.9799999999996"/>
    <n v="1301.0200000000004"/>
    <n v="0.2173801169590644"/>
    <s v="Profitable"/>
    <s v="High"/>
  </r>
  <r>
    <s v="ORD-100947"/>
    <x v="188"/>
    <d v="2024-04-06T00:00:00"/>
    <s v="C1505"/>
    <s v="Tara Joshi"/>
    <x v="1"/>
    <x v="6"/>
    <s v="P1011"/>
    <n v="1"/>
    <n v="0.1"/>
    <s v="Standard"/>
    <x v="2"/>
    <n v="64"/>
    <n v="2"/>
    <s v="Filing Cabinet"/>
    <x v="1"/>
    <n v="130"/>
    <n v="83.55"/>
    <n v="117"/>
    <n v="83.55"/>
    <n v="33.450000000000003"/>
    <n v="0.28589743589743594"/>
    <s v="Profitable"/>
    <s v="Low"/>
  </r>
  <r>
    <s v="ORD-100515"/>
    <x v="189"/>
    <d v="2023-05-20T00:00:00"/>
    <s v="C1648"/>
    <s v="Zoya Gupta"/>
    <x v="0"/>
    <x v="3"/>
    <s v="P1002"/>
    <n v="1"/>
    <n v="0.05"/>
    <s v="Standard"/>
    <x v="1"/>
    <n v="67"/>
    <n v="5"/>
    <s v="Smartphone"/>
    <x v="2"/>
    <n v="600"/>
    <n v="395.83"/>
    <n v="570"/>
    <n v="395.83"/>
    <n v="174.17000000000002"/>
    <n v="0.30556140350877198"/>
    <s v="Profitable"/>
    <s v="Low"/>
  </r>
  <r>
    <s v="ORD-102039"/>
    <x v="190"/>
    <d v="2024-05-05T00:00:00"/>
    <s v="C1092"/>
    <s v="Kabir Gupta"/>
    <x v="0"/>
    <x v="0"/>
    <s v="P1004"/>
    <n v="4"/>
    <n v="0.15"/>
    <s v="Express"/>
    <x v="0"/>
    <n v="44"/>
    <n v="3"/>
    <s v="Monitor"/>
    <x v="2"/>
    <n v="220"/>
    <n v="159.36000000000001"/>
    <n v="748"/>
    <n v="637.44000000000005"/>
    <n v="110.55999999999995"/>
    <n v="0.14780748663101598"/>
    <s v="Profitable"/>
    <s v="Low"/>
  </r>
  <r>
    <s v="ORD-102669"/>
    <x v="191"/>
    <d v="2024-05-19T00:00:00"/>
    <s v="C1906"/>
    <s v="Zoya Khan"/>
    <x v="0"/>
    <x v="9"/>
    <s v="P1003"/>
    <n v="3"/>
    <n v="0.15"/>
    <s v="Standard"/>
    <x v="3"/>
    <n v="38"/>
    <n v="3"/>
    <s v="Tablet"/>
    <x v="2"/>
    <n v="350"/>
    <n v="267.63"/>
    <n v="892.5"/>
    <n v="802.89"/>
    <n v="89.610000000000014"/>
    <n v="0.10040336134453783"/>
    <s v="Profitable"/>
    <s v="Low"/>
  </r>
  <r>
    <s v="ORD-101772"/>
    <x v="192"/>
    <d v="2023-08-24T00:00:00"/>
    <s v="C1656"/>
    <s v="Dev Nair"/>
    <x v="1"/>
    <x v="10"/>
    <s v="P1003"/>
    <n v="1"/>
    <n v="0.15"/>
    <s v="Standard"/>
    <x v="0"/>
    <n v="46"/>
    <n v="5"/>
    <s v="Tablet"/>
    <x v="2"/>
    <n v="350"/>
    <n v="267.63"/>
    <n v="297.5"/>
    <n v="267.63"/>
    <n v="29.870000000000005"/>
    <n v="0.10040336134453783"/>
    <s v="Profitable"/>
    <s v="Low"/>
  </r>
  <r>
    <s v="ORD-102250"/>
    <x v="193"/>
    <d v="2023-06-16T00:00:00"/>
    <s v="C1542"/>
    <s v="Kabir Reddy"/>
    <x v="1"/>
    <x v="11"/>
    <s v="P1004"/>
    <n v="6"/>
    <n v="0"/>
    <s v="Standard"/>
    <x v="3"/>
    <n v="37"/>
    <n v="2"/>
    <s v="Monitor"/>
    <x v="2"/>
    <n v="220"/>
    <n v="159.36000000000001"/>
    <n v="1320"/>
    <n v="956.16000000000008"/>
    <n v="363.83999999999992"/>
    <n v="0.27563636363636357"/>
    <s v="Profitable"/>
    <s v="Low"/>
  </r>
  <r>
    <s v="ORD-102402"/>
    <x v="194"/>
    <d v="2024-09-10T00:00:00"/>
    <s v="C1301"/>
    <s v="Sana Das"/>
    <x v="0"/>
    <x v="5"/>
    <s v="P1015"/>
    <n v="9"/>
    <n v="0"/>
    <s v="Same Day"/>
    <x v="3"/>
    <n v="41"/>
    <n v="1"/>
    <s v="Stapler"/>
    <x v="0"/>
    <n v="15"/>
    <n v="9.91"/>
    <n v="135"/>
    <n v="89.19"/>
    <n v="45.81"/>
    <n v="0.33933333333333338"/>
    <s v="Profitable"/>
    <s v="Low"/>
  </r>
  <r>
    <s v="ORD-102629"/>
    <x v="116"/>
    <d v="2024-10-08T00:00:00"/>
    <s v="C1978"/>
    <s v="Sana Joshi"/>
    <x v="1"/>
    <x v="2"/>
    <s v="P1016"/>
    <n v="3"/>
    <n v="0"/>
    <s v="Express"/>
    <x v="2"/>
    <n v="62"/>
    <n v="3"/>
    <s v="Paper Ream"/>
    <x v="0"/>
    <n v="9"/>
    <n v="5.46"/>
    <n v="27"/>
    <n v="16.38"/>
    <n v="10.620000000000001"/>
    <n v="0.39333333333333337"/>
    <s v="Profitable"/>
    <s v="Low"/>
  </r>
  <r>
    <s v="ORD-102180"/>
    <x v="195"/>
    <d v="2023-08-04T00:00:00"/>
    <s v="C1364"/>
    <s v="Zoya Iyer"/>
    <x v="0"/>
    <x v="2"/>
    <s v="P1001"/>
    <n v="2"/>
    <n v="0.1"/>
    <s v="Same Day"/>
    <x v="3"/>
    <n v="39"/>
    <n v="4"/>
    <s v="Laptop"/>
    <x v="2"/>
    <n v="900"/>
    <n v="669.14"/>
    <n v="1620"/>
    <n v="1338.28"/>
    <n v="281.72000000000003"/>
    <n v="0.17390123456790124"/>
    <s v="Profitable"/>
    <s v="Low"/>
  </r>
  <r>
    <s v="ORD-102731"/>
    <x v="96"/>
    <d v="2023-02-03T00:00:00"/>
    <s v="C1908"/>
    <s v="Aarav Nair"/>
    <x v="2"/>
    <x v="9"/>
    <s v="P1007"/>
    <n v="6"/>
    <n v="0.05"/>
    <s v="Express"/>
    <x v="1"/>
    <n v="59"/>
    <n v="3"/>
    <s v="Printer"/>
    <x v="2"/>
    <n v="180"/>
    <n v="133.25"/>
    <n v="1026"/>
    <n v="799.5"/>
    <n v="226.5"/>
    <n v="0.22076023391812866"/>
    <s v="Profitable"/>
    <s v="Low"/>
  </r>
  <r>
    <s v="ORD-101296"/>
    <x v="196"/>
    <d v="2023-05-20T00:00:00"/>
    <s v="C2198"/>
    <s v="Rahul Iyer"/>
    <x v="1"/>
    <x v="1"/>
    <s v="P1009"/>
    <n v="3"/>
    <n v="0.1"/>
    <s v="Express"/>
    <x v="1"/>
    <n v="66"/>
    <n v="5"/>
    <s v="Desk"/>
    <x v="1"/>
    <n v="320"/>
    <n v="186.25"/>
    <n v="864"/>
    <n v="558.75"/>
    <n v="305.25"/>
    <n v="0.3532986111111111"/>
    <s v="Profitable"/>
    <s v="Low"/>
  </r>
  <r>
    <s v="ORD-102384"/>
    <x v="197"/>
    <d v="2023-05-01T00:00:00"/>
    <s v="C2190"/>
    <s v="Diya Nair"/>
    <x v="1"/>
    <x v="3"/>
    <s v="P1006"/>
    <n v="7"/>
    <n v="0.2"/>
    <s v="Express"/>
    <x v="1"/>
    <n v="46"/>
    <n v="1"/>
    <s v="Keyboard"/>
    <x v="2"/>
    <n v="45"/>
    <n v="35.729999999999997"/>
    <n v="252"/>
    <n v="250.10999999999999"/>
    <n v="1.8900000000000148"/>
    <n v="7.5000000000000587E-3"/>
    <s v="Profitable"/>
    <s v="Low"/>
  </r>
  <r>
    <s v="ORD-102306"/>
    <x v="198"/>
    <d v="2023-08-21T00:00:00"/>
    <s v="C2044"/>
    <s v="Ishaan Joshi"/>
    <x v="1"/>
    <x v="0"/>
    <s v="P1017"/>
    <n v="8"/>
    <n v="0.05"/>
    <s v="Standard"/>
    <x v="2"/>
    <n v="66"/>
    <n v="3"/>
    <s v="Binder"/>
    <x v="0"/>
    <n v="8"/>
    <n v="5.51"/>
    <n v="60.8"/>
    <n v="44.08"/>
    <n v="16.72"/>
    <n v="0.27499999999999997"/>
    <s v="Profitable"/>
    <s v="Low"/>
  </r>
  <r>
    <s v="ORD-102758"/>
    <x v="22"/>
    <d v="2023-08-01T00:00:00"/>
    <s v="C2117"/>
    <s v="Kabir Nair"/>
    <x v="2"/>
    <x v="1"/>
    <s v="P1001"/>
    <n v="4"/>
    <n v="0.2"/>
    <s v="Express"/>
    <x v="3"/>
    <n v="44"/>
    <n v="1"/>
    <s v="Laptop"/>
    <x v="2"/>
    <n v="900"/>
    <n v="669.14"/>
    <n v="2880"/>
    <n v="2676.56"/>
    <n v="203.44000000000005"/>
    <n v="7.0638888888888904E-2"/>
    <s v="Profitable"/>
    <s v="Medium"/>
  </r>
  <r>
    <s v="ORD-100299"/>
    <x v="199"/>
    <d v="2024-11-15T00:00:00"/>
    <s v="C1378"/>
    <s v="Zoya Khan"/>
    <x v="2"/>
    <x v="0"/>
    <s v="P1005"/>
    <n v="3"/>
    <n v="0"/>
    <s v="Standard"/>
    <x v="2"/>
    <n v="29"/>
    <n v="1"/>
    <s v="Headphones"/>
    <x v="2"/>
    <n v="80"/>
    <n v="45.88"/>
    <n v="240"/>
    <n v="137.64000000000001"/>
    <n v="102.35999999999999"/>
    <n v="0.42649999999999993"/>
    <s v="Profitable"/>
    <s v="Low"/>
  </r>
  <r>
    <s v="ORD-101646"/>
    <x v="200"/>
    <d v="2023-05-01T00:00:00"/>
    <s v="C1748"/>
    <s v="Arjun Nair"/>
    <x v="1"/>
    <x v="9"/>
    <s v="P1004"/>
    <n v="1"/>
    <n v="0.05"/>
    <s v="Standard"/>
    <x v="1"/>
    <n v="21"/>
    <n v="2"/>
    <s v="Monitor"/>
    <x v="2"/>
    <n v="220"/>
    <n v="159.36000000000001"/>
    <n v="209"/>
    <n v="159.36000000000001"/>
    <n v="49.639999999999986"/>
    <n v="0.23751196172248798"/>
    <s v="Profitable"/>
    <s v="Low"/>
  </r>
  <r>
    <s v="ORD-102436"/>
    <x v="102"/>
    <d v="2023-09-09T00:00:00"/>
    <s v="C2069"/>
    <s v="Tara Joshi"/>
    <x v="1"/>
    <x v="2"/>
    <s v="P1009"/>
    <n v="5"/>
    <n v="0"/>
    <s v="Express"/>
    <x v="0"/>
    <n v="49"/>
    <n v="1"/>
    <s v="Desk"/>
    <x v="1"/>
    <n v="320"/>
    <n v="186.25"/>
    <n v="1600"/>
    <n v="931.25"/>
    <n v="668.75"/>
    <n v="0.41796875"/>
    <s v="Profitable"/>
    <s v="Low"/>
  </r>
  <r>
    <s v="ORD-102353"/>
    <x v="201"/>
    <d v="2024-02-19T00:00:00"/>
    <s v="C1110"/>
    <s v="Priya Sharma"/>
    <x v="1"/>
    <x v="9"/>
    <s v="P1004"/>
    <n v="4"/>
    <n v="0.1"/>
    <s v="Standard"/>
    <x v="0"/>
    <n v="41"/>
    <n v="4"/>
    <s v="Monitor"/>
    <x v="2"/>
    <n v="220"/>
    <n v="159.36000000000001"/>
    <n v="792"/>
    <n v="637.44000000000005"/>
    <n v="154.55999999999995"/>
    <n v="0.19515151515151508"/>
    <s v="Profitable"/>
    <s v="Low"/>
  </r>
  <r>
    <s v="ORD-100908"/>
    <x v="131"/>
    <d v="2023-10-22T00:00:00"/>
    <s v="C2102"/>
    <s v="Ishaan Nair"/>
    <x v="2"/>
    <x v="3"/>
    <s v="P1010"/>
    <n v="1"/>
    <n v="0.15"/>
    <s v="Express"/>
    <x v="2"/>
    <n v="21"/>
    <n v="5"/>
    <s v="Bookcase"/>
    <x v="1"/>
    <n v="210"/>
    <n v="139.15"/>
    <n v="178.5"/>
    <n v="139.15"/>
    <n v="39.349999999999994"/>
    <n v="0.22044817927170865"/>
    <s v="Profitable"/>
    <s v="Low"/>
  </r>
  <r>
    <s v="ORD-101275"/>
    <x v="202"/>
    <d v="2024-10-15T00:00:00"/>
    <s v="C1947"/>
    <s v="Zoya Joshi"/>
    <x v="0"/>
    <x v="11"/>
    <s v="P1018"/>
    <n v="5"/>
    <n v="0"/>
    <s v="Standard"/>
    <x v="1"/>
    <n v="26"/>
    <n v="1"/>
    <s v="Marker Pack"/>
    <x v="0"/>
    <n v="11"/>
    <n v="6.23"/>
    <n v="55"/>
    <n v="31.150000000000002"/>
    <n v="23.849999999999998"/>
    <n v="0.4336363636363636"/>
    <s v="Profitable"/>
    <s v="Low"/>
  </r>
  <r>
    <s v="ORD-102378"/>
    <x v="203"/>
    <d v="2023-04-27T00:00:00"/>
    <s v="C1796"/>
    <s v="Diya Gupta"/>
    <x v="0"/>
    <x v="0"/>
    <s v="P1013"/>
    <n v="8"/>
    <n v="0.1"/>
    <s v="Standard"/>
    <x v="3"/>
    <n v="25"/>
    <n v="1"/>
    <s v="Notebook"/>
    <x v="0"/>
    <n v="6"/>
    <n v="4.2699999999999996"/>
    <n v="43.2"/>
    <n v="34.159999999999997"/>
    <n v="9.0400000000000063"/>
    <n v="0.20925925925925939"/>
    <s v="Profitable"/>
    <s v="Low"/>
  </r>
  <r>
    <s v="ORD-100729"/>
    <x v="0"/>
    <d v="2023-04-03T00:00:00"/>
    <s v="C1561"/>
    <s v="Sana Iyer"/>
    <x v="1"/>
    <x v="7"/>
    <s v="P1010"/>
    <n v="9"/>
    <n v="0"/>
    <s v="Standard"/>
    <x v="0"/>
    <n v="30"/>
    <n v="3"/>
    <s v="Bookcase"/>
    <x v="1"/>
    <n v="210"/>
    <n v="139.15"/>
    <n v="1890"/>
    <n v="1252.3500000000001"/>
    <n v="637.64999999999986"/>
    <n v="0.33738095238095228"/>
    <s v="Profitable"/>
    <s v="Low"/>
  </r>
  <r>
    <s v="ORD-100314"/>
    <x v="204"/>
    <d v="2023-06-19T00:00:00"/>
    <s v="C1132"/>
    <s v="Arjun Reddy"/>
    <x v="1"/>
    <x v="10"/>
    <s v="P1017"/>
    <n v="6"/>
    <n v="0"/>
    <s v="Express"/>
    <x v="0"/>
    <n v="65"/>
    <n v="2"/>
    <s v="Binder"/>
    <x v="0"/>
    <n v="8"/>
    <n v="5.51"/>
    <n v="48"/>
    <n v="33.06"/>
    <n v="14.939999999999998"/>
    <n v="0.31124999999999997"/>
    <s v="Profitable"/>
    <s v="Low"/>
  </r>
  <r>
    <s v="ORD-101393"/>
    <x v="205"/>
    <d v="2024-01-11T00:00:00"/>
    <s v="C1122"/>
    <s v="Meera Reddy"/>
    <x v="2"/>
    <x v="4"/>
    <s v="P1006"/>
    <n v="7"/>
    <n v="0.1"/>
    <s v="Standard"/>
    <x v="0"/>
    <n v="57"/>
    <n v="1"/>
    <s v="Keyboard"/>
    <x v="2"/>
    <n v="45"/>
    <n v="35.729999999999997"/>
    <n v="283.5"/>
    <n v="250.10999999999999"/>
    <n v="33.390000000000015"/>
    <n v="0.11777777777777783"/>
    <s v="Profitable"/>
    <s v="Low"/>
  </r>
  <r>
    <s v="ORD-100603"/>
    <x v="206"/>
    <d v="2024-04-27T00:00:00"/>
    <s v="C1241"/>
    <s v="Priya Das"/>
    <x v="0"/>
    <x v="8"/>
    <s v="P1002"/>
    <n v="8"/>
    <n v="0"/>
    <s v="Express"/>
    <x v="3"/>
    <n v="21"/>
    <n v="3"/>
    <s v="Smartphone"/>
    <x v="2"/>
    <n v="600"/>
    <n v="395.83"/>
    <n v="4800"/>
    <n v="3166.64"/>
    <n v="1633.3600000000001"/>
    <n v="0.34028333333333338"/>
    <s v="Profitable"/>
    <s v="Medium"/>
  </r>
  <r>
    <s v="ORD-101288"/>
    <x v="207"/>
    <d v="2024-04-15T00:00:00"/>
    <s v="C1932"/>
    <s v="Meera Reddy"/>
    <x v="2"/>
    <x v="4"/>
    <s v="P1009"/>
    <n v="2"/>
    <n v="0.05"/>
    <s v="Standard"/>
    <x v="0"/>
    <n v="59"/>
    <n v="3"/>
    <s v="Desk"/>
    <x v="1"/>
    <n v="320"/>
    <n v="186.25"/>
    <n v="608"/>
    <n v="372.5"/>
    <n v="235.5"/>
    <n v="0.38733552631578949"/>
    <s v="Profitable"/>
    <s v="Low"/>
  </r>
  <r>
    <s v="ORD-101333"/>
    <x v="208"/>
    <d v="2023-08-02T00:00:00"/>
    <s v="C1040"/>
    <s v="Arjun Khan"/>
    <x v="0"/>
    <x v="12"/>
    <s v="P1015"/>
    <n v="3"/>
    <n v="0.1"/>
    <s v="Standard"/>
    <x v="0"/>
    <n v="47"/>
    <n v="5"/>
    <s v="Stapler"/>
    <x v="0"/>
    <n v="15"/>
    <n v="9.91"/>
    <n v="40.5"/>
    <n v="29.73"/>
    <n v="10.77"/>
    <n v="0.2659259259259259"/>
    <s v="Profitable"/>
    <s v="Low"/>
  </r>
  <r>
    <s v="ORD-100781"/>
    <x v="209"/>
    <d v="2023-01-24T00:00:00"/>
    <s v="C2080"/>
    <s v="Sana Nair"/>
    <x v="1"/>
    <x v="10"/>
    <s v="P1012"/>
    <n v="4"/>
    <n v="0.1"/>
    <s v="Standard"/>
    <x v="2"/>
    <n v="27"/>
    <n v="3"/>
    <s v="Standing Desk"/>
    <x v="1"/>
    <n v="480"/>
    <n v="375.21"/>
    <n v="1728"/>
    <n v="1500.84"/>
    <n v="227.16000000000008"/>
    <n v="0.13145833333333337"/>
    <s v="Profitable"/>
    <s v="Low"/>
  </r>
  <r>
    <s v="ORD-102233"/>
    <x v="210"/>
    <d v="2023-09-16T00:00:00"/>
    <s v="C1445"/>
    <s v="Zoya Reddy"/>
    <x v="1"/>
    <x v="8"/>
    <s v="P1018"/>
    <n v="4"/>
    <n v="0"/>
    <s v="Same Day"/>
    <x v="0"/>
    <n v="60"/>
    <n v="5"/>
    <s v="Marker Pack"/>
    <x v="0"/>
    <n v="11"/>
    <n v="6.23"/>
    <n v="44"/>
    <n v="24.92"/>
    <n v="19.079999999999998"/>
    <n v="0.4336363636363636"/>
    <s v="Profitable"/>
    <s v="Low"/>
  </r>
  <r>
    <s v="ORD-100575"/>
    <x v="211"/>
    <d v="2023-11-07T00:00:00"/>
    <s v="C2120"/>
    <s v="Meera Verma"/>
    <x v="2"/>
    <x v="3"/>
    <s v="P1010"/>
    <n v="1"/>
    <n v="0"/>
    <s v="Standard"/>
    <x v="3"/>
    <n v="44"/>
    <n v="3"/>
    <s v="Bookcase"/>
    <x v="1"/>
    <n v="210"/>
    <n v="139.15"/>
    <n v="210"/>
    <n v="139.15"/>
    <n v="70.849999999999994"/>
    <n v="0.33738095238095234"/>
    <s v="Profitable"/>
    <s v="Low"/>
  </r>
  <r>
    <s v="ORD-101959"/>
    <x v="101"/>
    <d v="2023-04-25T00:00:00"/>
    <s v="C1850"/>
    <s v="Priya Singh"/>
    <x v="2"/>
    <x v="5"/>
    <s v="P1014"/>
    <n v="7"/>
    <n v="0.2"/>
    <s v="Standard"/>
    <x v="3"/>
    <n v="52"/>
    <n v="2"/>
    <s v="Pen Set"/>
    <x v="0"/>
    <n v="12"/>
    <n v="9.07"/>
    <n v="67.2"/>
    <n v="63.49"/>
    <n v="3.7100000000000009"/>
    <n v="5.5208333333333345E-2"/>
    <s v="Profitable"/>
    <s v="Low"/>
  </r>
  <r>
    <s v="ORD-101792"/>
    <x v="212"/>
    <d v="2023-11-10T00:00:00"/>
    <s v="C1218"/>
    <s v="Sana Iyer"/>
    <x v="1"/>
    <x v="5"/>
    <s v="P1017"/>
    <n v="6"/>
    <n v="0.1"/>
    <s v="Standard"/>
    <x v="1"/>
    <n v="56"/>
    <n v="3"/>
    <s v="Binder"/>
    <x v="0"/>
    <n v="8"/>
    <n v="5.51"/>
    <n v="43.2"/>
    <n v="33.06"/>
    <n v="10.14"/>
    <n v="0.23472222222222222"/>
    <s v="Profitable"/>
    <s v="Low"/>
  </r>
  <r>
    <s v="ORD-100004"/>
    <x v="213"/>
    <d v="2023-09-25T00:00:00"/>
    <s v="C1922"/>
    <s v="Arjun Khan"/>
    <x v="0"/>
    <x v="11"/>
    <s v="P1010"/>
    <n v="8"/>
    <n v="0"/>
    <s v="Standard"/>
    <x v="3"/>
    <n v="39"/>
    <n v="5"/>
    <s v="Bookcase"/>
    <x v="1"/>
    <n v="210"/>
    <n v="139.15"/>
    <n v="1680"/>
    <n v="1113.2"/>
    <n v="566.79999999999995"/>
    <n v="0.33738095238095234"/>
    <s v="Profitable"/>
    <s v="Low"/>
  </r>
  <r>
    <s v="ORD-100999"/>
    <x v="214"/>
    <d v="2024-03-20T00:00:00"/>
    <s v="C1949"/>
    <s v="Sana Verma"/>
    <x v="2"/>
    <x v="11"/>
    <s v="P1017"/>
    <n v="1"/>
    <n v="0.2"/>
    <s v="Standard"/>
    <x v="2"/>
    <n v="42"/>
    <n v="4"/>
    <s v="Binder"/>
    <x v="0"/>
    <n v="8"/>
    <n v="5.51"/>
    <n v="6.4"/>
    <n v="5.51"/>
    <n v="0.89000000000000057"/>
    <n v="0.13906250000000009"/>
    <s v="Profitable"/>
    <s v="Low"/>
  </r>
  <r>
    <s v="ORD-102648"/>
    <x v="215"/>
    <d v="2023-04-09T00:00:00"/>
    <s v="C1309"/>
    <s v="Zoya Das"/>
    <x v="1"/>
    <x v="5"/>
    <s v="P1015"/>
    <n v="2"/>
    <n v="0.1"/>
    <s v="Express"/>
    <x v="0"/>
    <n v="44"/>
    <n v="2"/>
    <s v="Stapler"/>
    <x v="0"/>
    <n v="15"/>
    <n v="9.91"/>
    <n v="27"/>
    <n v="19.82"/>
    <n v="7.18"/>
    <n v="0.2659259259259259"/>
    <s v="Profitable"/>
    <s v="Low"/>
  </r>
  <r>
    <s v="ORD-100183"/>
    <x v="216"/>
    <d v="2024-09-23T00:00:00"/>
    <s v="C2105"/>
    <s v="Dev Joshi"/>
    <x v="1"/>
    <x v="1"/>
    <s v="P1004"/>
    <n v="5"/>
    <n v="0.05"/>
    <s v="Express"/>
    <x v="3"/>
    <n v="64"/>
    <n v="5"/>
    <s v="Monitor"/>
    <x v="2"/>
    <n v="220"/>
    <n v="159.36000000000001"/>
    <n v="1045"/>
    <n v="796.80000000000007"/>
    <n v="248.19999999999993"/>
    <n v="0.23751196172248798"/>
    <s v="Profitable"/>
    <s v="Low"/>
  </r>
  <r>
    <s v="ORD-100378"/>
    <x v="82"/>
    <d v="2024-09-28T00:00:00"/>
    <s v="C2035"/>
    <s v="Dev Joshi"/>
    <x v="1"/>
    <x v="2"/>
    <s v="P1011"/>
    <n v="5"/>
    <n v="0.05"/>
    <s v="Express"/>
    <x v="1"/>
    <n v="47"/>
    <n v="2"/>
    <s v="Filing Cabinet"/>
    <x v="1"/>
    <n v="130"/>
    <n v="83.55"/>
    <n v="617.5"/>
    <n v="417.75"/>
    <n v="199.75"/>
    <n v="0.32348178137651823"/>
    <s v="Profitable"/>
    <s v="Low"/>
  </r>
  <r>
    <s v="ORD-101408"/>
    <x v="217"/>
    <d v="2024-12-21T00:00:00"/>
    <s v="C1670"/>
    <s v="Dev Iyer"/>
    <x v="1"/>
    <x v="1"/>
    <s v="P1008"/>
    <n v="5"/>
    <n v="0"/>
    <s v="Standard"/>
    <x v="1"/>
    <n v="61"/>
    <n v="2"/>
    <s v="Office Chair"/>
    <x v="1"/>
    <n v="150"/>
    <n v="111.98"/>
    <n v="750"/>
    <n v="559.9"/>
    <n v="190.10000000000002"/>
    <n v="0.25346666666666667"/>
    <s v="Profitable"/>
    <s v="Low"/>
  </r>
  <r>
    <s v="ORD-100698"/>
    <x v="184"/>
    <d v="2024-01-28T00:00:00"/>
    <s v="C1349"/>
    <s v="Sana Joshi"/>
    <x v="2"/>
    <x v="1"/>
    <s v="P1003"/>
    <n v="3"/>
    <n v="0.15"/>
    <s v="Standard"/>
    <x v="2"/>
    <n v="44"/>
    <n v="2"/>
    <s v="Tablet"/>
    <x v="2"/>
    <n v="350"/>
    <n v="267.63"/>
    <n v="892.5"/>
    <n v="802.89"/>
    <n v="89.610000000000014"/>
    <n v="0.10040336134453783"/>
    <s v="Profitable"/>
    <s v="Low"/>
  </r>
  <r>
    <s v="ORD-100437"/>
    <x v="218"/>
    <d v="2023-06-25T00:00:00"/>
    <s v="C1268"/>
    <s v="Priya Singh"/>
    <x v="0"/>
    <x v="9"/>
    <s v="P1013"/>
    <n v="6"/>
    <n v="0.2"/>
    <s v="Standard"/>
    <x v="3"/>
    <n v="54"/>
    <n v="4"/>
    <s v="Notebook"/>
    <x v="0"/>
    <n v="6"/>
    <n v="4.2699999999999996"/>
    <n v="28.8"/>
    <n v="25.619999999999997"/>
    <n v="3.1800000000000033"/>
    <n v="0.11041666666666677"/>
    <s v="Profitable"/>
    <s v="Low"/>
  </r>
  <r>
    <s v="ORD-100448"/>
    <x v="0"/>
    <d v="2023-04-03T00:00:00"/>
    <s v="C1558"/>
    <s v="Arjun Reddy"/>
    <x v="1"/>
    <x v="5"/>
    <s v="P1014"/>
    <n v="4"/>
    <n v="0.2"/>
    <s v="Same Day"/>
    <x v="0"/>
    <n v="25"/>
    <n v="2"/>
    <s v="Pen Set"/>
    <x v="0"/>
    <n v="12"/>
    <n v="9.07"/>
    <n v="38.400000000000006"/>
    <n v="36.28"/>
    <n v="2.1200000000000045"/>
    <n v="5.5208333333333443E-2"/>
    <s v="Profitable"/>
    <s v="Low"/>
  </r>
  <r>
    <s v="ORD-102097"/>
    <x v="219"/>
    <d v="2023-11-28T00:00:00"/>
    <s v="C1276"/>
    <s v="Rahul Reddy"/>
    <x v="2"/>
    <x v="11"/>
    <s v="P1008"/>
    <n v="3"/>
    <n v="0"/>
    <s v="Express"/>
    <x v="3"/>
    <n v="40"/>
    <n v="3"/>
    <s v="Office Chair"/>
    <x v="1"/>
    <n v="150"/>
    <n v="111.98"/>
    <n v="450"/>
    <n v="335.94"/>
    <n v="114.06"/>
    <n v="0.25346666666666667"/>
    <s v="Profitable"/>
    <s v="Low"/>
  </r>
  <r>
    <s v="ORD-101661"/>
    <x v="220"/>
    <d v="2023-06-11T00:00:00"/>
    <s v="C1466"/>
    <s v="Arjun Gupta"/>
    <x v="2"/>
    <x v="2"/>
    <s v="P1018"/>
    <n v="9"/>
    <n v="0"/>
    <s v="Standard"/>
    <x v="2"/>
    <n v="63"/>
    <n v="5"/>
    <s v="Marker Pack"/>
    <x v="0"/>
    <n v="11"/>
    <n v="6.23"/>
    <n v="99"/>
    <n v="56.070000000000007"/>
    <n v="42.929999999999993"/>
    <n v="0.43363636363636354"/>
    <s v="Profitable"/>
    <s v="Low"/>
  </r>
  <r>
    <s v="ORD-100796"/>
    <x v="221"/>
    <d v="2023-01-07T00:00:00"/>
    <s v="C2093"/>
    <s v="Arjun Joshi"/>
    <x v="0"/>
    <x v="8"/>
    <s v="P1004"/>
    <n v="4"/>
    <n v="0"/>
    <s v="Standard"/>
    <x v="3"/>
    <n v="63"/>
    <n v="2"/>
    <s v="Monitor"/>
    <x v="2"/>
    <n v="220"/>
    <n v="159.36000000000001"/>
    <n v="880"/>
    <n v="637.44000000000005"/>
    <n v="242.55999999999995"/>
    <n v="0.27563636363636357"/>
    <s v="Profitable"/>
    <s v="Low"/>
  </r>
  <r>
    <s v="ORD-102784"/>
    <x v="222"/>
    <d v="2023-08-10T00:00:00"/>
    <s v="C2176"/>
    <s v="Sana Nair"/>
    <x v="2"/>
    <x v="4"/>
    <s v="P1016"/>
    <n v="4"/>
    <n v="0"/>
    <s v="Economy"/>
    <x v="0"/>
    <n v="21"/>
    <n v="4"/>
    <s v="Paper Ream"/>
    <x v="0"/>
    <n v="9"/>
    <n v="5.46"/>
    <n v="36"/>
    <n v="21.84"/>
    <n v="14.16"/>
    <n v="0.39333333333333331"/>
    <s v="Profitable"/>
    <s v="Low"/>
  </r>
  <r>
    <s v="ORD-100495"/>
    <x v="223"/>
    <d v="2023-05-12T00:00:00"/>
    <s v="C1590"/>
    <s v="Ishaan Iyer"/>
    <x v="2"/>
    <x v="0"/>
    <s v="P1009"/>
    <n v="5"/>
    <n v="0.05"/>
    <s v="Express"/>
    <x v="2"/>
    <n v="45"/>
    <n v="1"/>
    <s v="Desk"/>
    <x v="1"/>
    <n v="320"/>
    <n v="186.25"/>
    <n v="1520"/>
    <n v="931.25"/>
    <n v="588.75"/>
    <n v="0.38733552631578949"/>
    <s v="Profitable"/>
    <s v="Low"/>
  </r>
  <r>
    <s v="ORD-101455"/>
    <x v="167"/>
    <d v="2023-08-30T00:00:00"/>
    <s v="C1050"/>
    <s v="Zoya Sharma"/>
    <x v="2"/>
    <x v="5"/>
    <s v="P1016"/>
    <n v="2"/>
    <n v="0.1"/>
    <s v="Standard"/>
    <x v="1"/>
    <n v="54"/>
    <n v="5"/>
    <s v="Paper Ream"/>
    <x v="0"/>
    <n v="9"/>
    <n v="5.46"/>
    <n v="16.2"/>
    <n v="10.92"/>
    <n v="5.2799999999999994"/>
    <n v="0.3259259259259259"/>
    <s v="Profitable"/>
    <s v="Low"/>
  </r>
  <r>
    <s v="ORD-102695"/>
    <x v="224"/>
    <d v="2024-11-28T00:00:00"/>
    <s v="C2152"/>
    <s v="Zoya Joshi"/>
    <x v="1"/>
    <x v="10"/>
    <s v="P1003"/>
    <n v="6"/>
    <n v="0.15"/>
    <s v="Standard"/>
    <x v="2"/>
    <n v="44"/>
    <n v="4"/>
    <s v="Tablet"/>
    <x v="2"/>
    <n v="350"/>
    <n v="267.63"/>
    <n v="1785"/>
    <n v="1605.78"/>
    <n v="179.22000000000003"/>
    <n v="0.10040336134453783"/>
    <s v="Profitable"/>
    <s v="Low"/>
  </r>
  <r>
    <s v="ORD-100650"/>
    <x v="225"/>
    <d v="2023-02-13T00:00:00"/>
    <s v="C2092"/>
    <s v="Dev Das"/>
    <x v="1"/>
    <x v="10"/>
    <s v="P1002"/>
    <n v="9"/>
    <n v="0.05"/>
    <s v="Standard"/>
    <x v="1"/>
    <n v="41"/>
    <n v="2"/>
    <s v="Smartphone"/>
    <x v="2"/>
    <n v="600"/>
    <n v="395.83"/>
    <n v="5130"/>
    <n v="3562.47"/>
    <n v="1567.5300000000002"/>
    <n v="0.30556140350877198"/>
    <s v="Profitable"/>
    <s v="High"/>
  </r>
  <r>
    <s v="ORD-101138"/>
    <x v="226"/>
    <d v="2023-04-18T00:00:00"/>
    <s v="C1089"/>
    <s v="Ishaan Verma"/>
    <x v="1"/>
    <x v="10"/>
    <s v="P1002"/>
    <n v="4"/>
    <n v="0.05"/>
    <s v="Standard"/>
    <x v="3"/>
    <n v="54"/>
    <n v="4"/>
    <s v="Smartphone"/>
    <x v="2"/>
    <n v="600"/>
    <n v="395.83"/>
    <n v="2280"/>
    <n v="1583.32"/>
    <n v="696.68000000000006"/>
    <n v="0.30556140350877198"/>
    <s v="Profitable"/>
    <s v="Medium"/>
  </r>
  <r>
    <s v="ORD-100480"/>
    <x v="139"/>
    <d v="2024-11-01T00:00:00"/>
    <s v="C1052"/>
    <s v="Dev Das"/>
    <x v="1"/>
    <x v="6"/>
    <s v="P1005"/>
    <n v="2"/>
    <n v="0"/>
    <s v="Express"/>
    <x v="2"/>
    <n v="42"/>
    <n v="2"/>
    <s v="Headphones"/>
    <x v="2"/>
    <n v="80"/>
    <n v="45.88"/>
    <n v="160"/>
    <n v="91.76"/>
    <n v="68.239999999999995"/>
    <n v="0.42649999999999999"/>
    <s v="Profitable"/>
    <s v="Low"/>
  </r>
  <r>
    <s v="ORD-100175"/>
    <x v="227"/>
    <d v="2023-06-03T00:00:00"/>
    <s v="C1142"/>
    <s v="Ishaan Iyer"/>
    <x v="1"/>
    <x v="4"/>
    <s v="P1013"/>
    <n v="3"/>
    <n v="0.1"/>
    <s v="Economy"/>
    <x v="1"/>
    <n v="27"/>
    <n v="2"/>
    <s v="Notebook"/>
    <x v="0"/>
    <n v="6"/>
    <n v="4.2699999999999996"/>
    <n v="16.2"/>
    <n v="12.809999999999999"/>
    <n v="3.3900000000000006"/>
    <n v="0.20925925925925931"/>
    <s v="Profitable"/>
    <s v="Low"/>
  </r>
  <r>
    <s v="ORD-102196"/>
    <x v="228"/>
    <d v="2024-06-03T00:00:00"/>
    <s v="C2020"/>
    <s v="Ishaan Verma"/>
    <x v="2"/>
    <x v="11"/>
    <s v="P1017"/>
    <n v="5"/>
    <n v="0"/>
    <s v="Standard"/>
    <x v="3"/>
    <n v="54"/>
    <n v="1"/>
    <s v="Binder"/>
    <x v="0"/>
    <n v="8"/>
    <n v="5.51"/>
    <n v="40"/>
    <n v="27.549999999999997"/>
    <n v="12.450000000000003"/>
    <n v="0.31125000000000008"/>
    <s v="Profitable"/>
    <s v="Low"/>
  </r>
  <r>
    <s v="ORD-102119"/>
    <x v="229"/>
    <d v="2024-09-12T00:00:00"/>
    <s v="C2117"/>
    <s v="Diya Verma"/>
    <x v="2"/>
    <x v="6"/>
    <s v="P1010"/>
    <n v="4"/>
    <n v="0"/>
    <s v="Standard"/>
    <x v="2"/>
    <n v="56"/>
    <n v="3"/>
    <s v="Bookcase"/>
    <x v="1"/>
    <n v="210"/>
    <n v="139.15"/>
    <n v="840"/>
    <n v="556.6"/>
    <n v="283.39999999999998"/>
    <n v="0.33738095238095234"/>
    <s v="Profitable"/>
    <s v="Low"/>
  </r>
  <r>
    <s v="ORD-101096"/>
    <x v="87"/>
    <d v="2023-09-02T00:00:00"/>
    <s v="C1265"/>
    <s v="Diya Sharma"/>
    <x v="2"/>
    <x v="4"/>
    <s v="P1018"/>
    <n v="3"/>
    <n v="0"/>
    <s v="Express"/>
    <x v="3"/>
    <n v="65"/>
    <n v="4"/>
    <s v="Marker Pack"/>
    <x v="0"/>
    <n v="11"/>
    <n v="6.23"/>
    <n v="33"/>
    <n v="18.690000000000001"/>
    <n v="14.309999999999999"/>
    <n v="0.4336363636363636"/>
    <s v="Profitable"/>
    <s v="Low"/>
  </r>
  <r>
    <s v="ORD-101965"/>
    <x v="230"/>
    <d v="2024-11-08T00:00:00"/>
    <s v="C1878"/>
    <s v="Aarav Das"/>
    <x v="2"/>
    <x v="12"/>
    <s v="P1017"/>
    <n v="8"/>
    <n v="0.1"/>
    <s v="Same Day"/>
    <x v="2"/>
    <n v="31"/>
    <n v="3"/>
    <s v="Binder"/>
    <x v="0"/>
    <n v="8"/>
    <n v="5.51"/>
    <n v="57.6"/>
    <n v="44.08"/>
    <n v="13.520000000000003"/>
    <n v="0.23472222222222228"/>
    <s v="Profitable"/>
    <s v="Low"/>
  </r>
  <r>
    <s v="ORD-101729"/>
    <x v="197"/>
    <d v="2023-05-01T00:00:00"/>
    <s v="C1723"/>
    <s v="Zoya Gupta"/>
    <x v="1"/>
    <x v="5"/>
    <s v="P1007"/>
    <n v="9"/>
    <n v="0"/>
    <s v="Standard"/>
    <x v="1"/>
    <n v="63"/>
    <n v="5"/>
    <s v="Printer"/>
    <x v="2"/>
    <n v="180"/>
    <n v="133.25"/>
    <n v="1620"/>
    <n v="1199.25"/>
    <n v="420.75"/>
    <n v="0.25972222222222224"/>
    <s v="Profitable"/>
    <s v="Low"/>
  </r>
  <r>
    <s v="ORD-100149"/>
    <x v="0"/>
    <d v="2023-04-02T00:00:00"/>
    <s v="C1321"/>
    <s v="Kabir Sharma"/>
    <x v="2"/>
    <x v="1"/>
    <s v="P1015"/>
    <n v="5"/>
    <n v="0.15"/>
    <s v="Standard"/>
    <x v="0"/>
    <n v="56"/>
    <n v="4"/>
    <s v="Stapler"/>
    <x v="0"/>
    <n v="15"/>
    <n v="9.91"/>
    <n v="63.75"/>
    <n v="49.55"/>
    <n v="14.200000000000003"/>
    <n v="0.22274509803921574"/>
    <s v="Profitable"/>
    <s v="Low"/>
  </r>
  <r>
    <s v="ORD-100385"/>
    <x v="231"/>
    <d v="2023-04-07T00:00:00"/>
    <s v="C1887"/>
    <s v="Ishaan Gupta"/>
    <x v="1"/>
    <x v="3"/>
    <s v="P1012"/>
    <n v="7"/>
    <n v="0.15"/>
    <s v="Same Day"/>
    <x v="0"/>
    <n v="64"/>
    <n v="5"/>
    <s v="Standing Desk"/>
    <x v="1"/>
    <n v="480"/>
    <n v="375.21"/>
    <n v="2856"/>
    <n v="2626.47"/>
    <n v="229.5300000000002"/>
    <n v="8.0367647058823599E-2"/>
    <s v="Profitable"/>
    <s v="Medium"/>
  </r>
  <r>
    <s v="ORD-102343"/>
    <x v="95"/>
    <d v="2023-05-27T00:00:00"/>
    <s v="C1423"/>
    <s v="Kabir Verma"/>
    <x v="1"/>
    <x v="4"/>
    <s v="P1006"/>
    <n v="5"/>
    <n v="0.15"/>
    <s v="Same Day"/>
    <x v="2"/>
    <n v="57"/>
    <n v="2"/>
    <s v="Keyboard"/>
    <x v="2"/>
    <n v="45"/>
    <n v="35.729999999999997"/>
    <n v="191.25"/>
    <n v="178.64999999999998"/>
    <n v="12.600000000000023"/>
    <n v="6.5882352941176586E-2"/>
    <s v="Profitable"/>
    <s v="Low"/>
  </r>
  <r>
    <s v="ORD-101083"/>
    <x v="84"/>
    <d v="2024-05-10T00:00:00"/>
    <s v="C1385"/>
    <s v="Dev Reddy"/>
    <x v="1"/>
    <x v="10"/>
    <s v="P1001"/>
    <n v="2"/>
    <n v="0.1"/>
    <s v="Standard"/>
    <x v="3"/>
    <n v="33"/>
    <n v="2"/>
    <s v="Laptop"/>
    <x v="2"/>
    <n v="900"/>
    <n v="669.14"/>
    <n v="1620"/>
    <n v="1338.28"/>
    <n v="281.72000000000003"/>
    <n v="0.17390123456790124"/>
    <s v="Profitable"/>
    <s v="Low"/>
  </r>
  <r>
    <s v="ORD-100812"/>
    <x v="232"/>
    <d v="2024-12-13T00:00:00"/>
    <s v="C1046"/>
    <s v="Diya Nair"/>
    <x v="2"/>
    <x v="3"/>
    <s v="P1009"/>
    <n v="1"/>
    <n v="0.05"/>
    <s v="Economy"/>
    <x v="1"/>
    <n v="51"/>
    <n v="1"/>
    <s v="Desk"/>
    <x v="1"/>
    <n v="320"/>
    <n v="186.25"/>
    <n v="304"/>
    <n v="186.25"/>
    <n v="117.75"/>
    <n v="0.38733552631578949"/>
    <s v="Profitable"/>
    <s v="Low"/>
  </r>
  <r>
    <s v="ORD-101721"/>
    <x v="233"/>
    <d v="2023-05-25T00:00:00"/>
    <s v="C1643"/>
    <s v="Arjun Khan"/>
    <x v="2"/>
    <x v="2"/>
    <s v="P1014"/>
    <n v="6"/>
    <n v="0.1"/>
    <s v="Standard"/>
    <x v="2"/>
    <n v="60"/>
    <n v="2"/>
    <s v="Pen Set"/>
    <x v="0"/>
    <n v="12"/>
    <n v="9.07"/>
    <n v="64.8"/>
    <n v="54.42"/>
    <n v="10.379999999999995"/>
    <n v="0.16018518518518512"/>
    <s v="Profitable"/>
    <s v="Low"/>
  </r>
  <r>
    <s v="ORD-100704"/>
    <x v="234"/>
    <d v="2023-03-08T00:00:00"/>
    <s v="C2018"/>
    <s v="Zoya Sharma"/>
    <x v="1"/>
    <x v="8"/>
    <s v="P1017"/>
    <n v="3"/>
    <n v="0"/>
    <s v="Standard"/>
    <x v="0"/>
    <n v="59"/>
    <n v="5"/>
    <s v="Binder"/>
    <x v="0"/>
    <n v="8"/>
    <n v="5.51"/>
    <n v="24"/>
    <n v="16.53"/>
    <n v="7.4699999999999989"/>
    <n v="0.31124999999999997"/>
    <s v="Profitable"/>
    <s v="Low"/>
  </r>
  <r>
    <s v="ORD-102862"/>
    <x v="235"/>
    <d v="2023-03-29T00:00:00"/>
    <s v="C1317"/>
    <s v="Kabir Gupta"/>
    <x v="1"/>
    <x v="9"/>
    <s v="P1017"/>
    <n v="8"/>
    <n v="0.1"/>
    <s v="Standard"/>
    <x v="0"/>
    <n v="28"/>
    <n v="3"/>
    <s v="Binder"/>
    <x v="0"/>
    <n v="8"/>
    <n v="5.51"/>
    <n v="57.6"/>
    <n v="44.08"/>
    <n v="13.520000000000003"/>
    <n v="0.23472222222222228"/>
    <s v="Profitable"/>
    <s v="Low"/>
  </r>
  <r>
    <s v="ORD-101542"/>
    <x v="70"/>
    <d v="2024-06-27T00:00:00"/>
    <s v="C1283"/>
    <s v="Sana Nair"/>
    <x v="1"/>
    <x v="0"/>
    <s v="P1011"/>
    <n v="2"/>
    <n v="0.1"/>
    <s v="Standard"/>
    <x v="1"/>
    <n v="22"/>
    <n v="1"/>
    <s v="Filing Cabinet"/>
    <x v="1"/>
    <n v="130"/>
    <n v="83.55"/>
    <n v="234"/>
    <n v="167.1"/>
    <n v="66.900000000000006"/>
    <n v="0.28589743589743594"/>
    <s v="Profitable"/>
    <s v="Low"/>
  </r>
  <r>
    <s v="ORD-100443"/>
    <x v="29"/>
    <d v="2024-10-02T00:00:00"/>
    <s v="C1003"/>
    <s v="Zoya Sharma"/>
    <x v="2"/>
    <x v="3"/>
    <s v="P1007"/>
    <n v="5"/>
    <n v="0"/>
    <s v="Standard"/>
    <x v="1"/>
    <n v="45"/>
    <n v="3"/>
    <s v="Printer"/>
    <x v="2"/>
    <n v="180"/>
    <n v="133.25"/>
    <n v="900"/>
    <n v="666.25"/>
    <n v="233.75"/>
    <n v="0.25972222222222224"/>
    <s v="Profitable"/>
    <s v="Low"/>
  </r>
  <r>
    <s v="ORD-101624"/>
    <x v="236"/>
    <d v="2023-07-19T00:00:00"/>
    <s v="C1981"/>
    <s v="Tara Verma"/>
    <x v="1"/>
    <x v="11"/>
    <s v="P1010"/>
    <n v="8"/>
    <n v="0.1"/>
    <s v="Standard"/>
    <x v="3"/>
    <n v="24"/>
    <n v="3"/>
    <s v="Bookcase"/>
    <x v="1"/>
    <n v="210"/>
    <n v="139.15"/>
    <n v="1512"/>
    <n v="1113.2"/>
    <n v="398.79999999999995"/>
    <n v="0.26375661375661374"/>
    <s v="Profitable"/>
    <s v="Low"/>
  </r>
  <r>
    <s v="ORD-102065"/>
    <x v="18"/>
    <d v="2024-10-29T00:00:00"/>
    <s v="C2034"/>
    <s v="Arjun Verma"/>
    <x v="2"/>
    <x v="5"/>
    <s v="P1001"/>
    <n v="6"/>
    <n v="0"/>
    <s v="Standard"/>
    <x v="1"/>
    <n v="59"/>
    <n v="2"/>
    <s v="Laptop"/>
    <x v="2"/>
    <n v="900"/>
    <n v="669.14"/>
    <n v="5400"/>
    <n v="4014.84"/>
    <n v="1385.1599999999999"/>
    <n v="0.25651111111111108"/>
    <s v="Profitable"/>
    <s v="High"/>
  </r>
  <r>
    <s v="ORD-101878"/>
    <x v="59"/>
    <d v="2023-09-23T00:00:00"/>
    <s v="C1088"/>
    <s v="Zoya Nair"/>
    <x v="0"/>
    <x v="4"/>
    <s v="P1004"/>
    <n v="1"/>
    <n v="0.05"/>
    <s v="Economy"/>
    <x v="2"/>
    <n v="61"/>
    <n v="5"/>
    <s v="Monitor"/>
    <x v="2"/>
    <n v="220"/>
    <n v="159.36000000000001"/>
    <n v="209"/>
    <n v="159.36000000000001"/>
    <n v="49.639999999999986"/>
    <n v="0.23751196172248798"/>
    <s v="Profitable"/>
    <s v="Low"/>
  </r>
  <r>
    <s v="ORD-101458"/>
    <x v="75"/>
    <d v="2024-11-01T00:00:00"/>
    <s v="C1229"/>
    <s v="Rahul Gupta"/>
    <x v="2"/>
    <x v="2"/>
    <s v="P1002"/>
    <n v="2"/>
    <n v="0.1"/>
    <s v="Express"/>
    <x v="1"/>
    <n v="63"/>
    <n v="5"/>
    <s v="Smartphone"/>
    <x v="2"/>
    <n v="600"/>
    <n v="395.83"/>
    <n v="1080"/>
    <n v="791.66"/>
    <n v="288.34000000000003"/>
    <n v="0.26698148148148149"/>
    <s v="Profitable"/>
    <s v="Low"/>
  </r>
  <r>
    <s v="ORD-102691"/>
    <x v="237"/>
    <d v="2023-09-12T00:00:00"/>
    <s v="C1651"/>
    <s v="Kabir Khan"/>
    <x v="2"/>
    <x v="11"/>
    <s v="P1012"/>
    <n v="3"/>
    <n v="0"/>
    <s v="Standard"/>
    <x v="3"/>
    <n v="55"/>
    <n v="1"/>
    <s v="Standing Desk"/>
    <x v="1"/>
    <n v="480"/>
    <n v="375.21"/>
    <n v="1440"/>
    <n v="1125.6299999999999"/>
    <n v="314.37000000000012"/>
    <n v="0.21831250000000008"/>
    <s v="Profitable"/>
    <s v="Low"/>
  </r>
  <r>
    <s v="ORD-102229"/>
    <x v="238"/>
    <d v="2023-02-14T00:00:00"/>
    <s v="C1628"/>
    <s v="Sana Das"/>
    <x v="1"/>
    <x v="11"/>
    <s v="P1005"/>
    <n v="6"/>
    <n v="0.1"/>
    <s v="Standard"/>
    <x v="3"/>
    <n v="65"/>
    <n v="4"/>
    <s v="Headphones"/>
    <x v="2"/>
    <n v="80"/>
    <n v="45.88"/>
    <n v="432"/>
    <n v="275.28000000000003"/>
    <n v="156.71999999999997"/>
    <n v="0.3627777777777777"/>
    <s v="Profitable"/>
    <s v="Low"/>
  </r>
  <r>
    <s v="ORD-102662"/>
    <x v="239"/>
    <d v="2023-02-25T00:00:00"/>
    <s v="C1801"/>
    <s v="Priya Iyer"/>
    <x v="2"/>
    <x v="8"/>
    <s v="P1013"/>
    <n v="6"/>
    <n v="0.1"/>
    <s v="Express"/>
    <x v="1"/>
    <n v="31"/>
    <n v="4"/>
    <s v="Notebook"/>
    <x v="0"/>
    <n v="6"/>
    <n v="4.2699999999999996"/>
    <n v="32.4"/>
    <n v="25.619999999999997"/>
    <n v="6.7800000000000011"/>
    <n v="0.20925925925925931"/>
    <s v="Profitable"/>
    <s v="Low"/>
  </r>
  <r>
    <s v="ORD-102382"/>
    <x v="85"/>
    <d v="2023-04-14T00:00:00"/>
    <s v="C1625"/>
    <s v="Sana Verma"/>
    <x v="2"/>
    <x v="10"/>
    <s v="P1002"/>
    <n v="8"/>
    <n v="0.05"/>
    <s v="Standard"/>
    <x v="0"/>
    <n v="30"/>
    <n v="1"/>
    <s v="Smartphone"/>
    <x v="2"/>
    <n v="600"/>
    <n v="395.83"/>
    <n v="4560"/>
    <n v="3166.64"/>
    <n v="1393.3600000000001"/>
    <n v="0.30556140350877198"/>
    <s v="Profitable"/>
    <s v="Medium"/>
  </r>
  <r>
    <s v="ORD-102827"/>
    <x v="240"/>
    <d v="2024-01-18T00:00:00"/>
    <s v="C1516"/>
    <s v="Meera Khan"/>
    <x v="0"/>
    <x v="0"/>
    <s v="P1006"/>
    <n v="8"/>
    <n v="0"/>
    <s v="Standard"/>
    <x v="1"/>
    <n v="37"/>
    <n v="1"/>
    <s v="Keyboard"/>
    <x v="2"/>
    <n v="45"/>
    <n v="35.729999999999997"/>
    <n v="360"/>
    <n v="285.83999999999997"/>
    <n v="74.160000000000025"/>
    <n v="0.20600000000000007"/>
    <s v="Profitable"/>
    <s v="Low"/>
  </r>
  <r>
    <s v="ORD-102612"/>
    <x v="241"/>
    <d v="2023-11-16T00:00:00"/>
    <s v="C1052"/>
    <s v="Meera Das"/>
    <x v="1"/>
    <x v="2"/>
    <s v="P1008"/>
    <n v="4"/>
    <n v="0"/>
    <s v="Express"/>
    <x v="0"/>
    <n v="46"/>
    <n v="5"/>
    <s v="Office Chair"/>
    <x v="1"/>
    <n v="150"/>
    <n v="111.98"/>
    <n v="600"/>
    <n v="447.92"/>
    <n v="152.07999999999998"/>
    <n v="0.25346666666666662"/>
    <s v="Profitable"/>
    <s v="Low"/>
  </r>
  <r>
    <s v="ORD-101526"/>
    <x v="242"/>
    <d v="2023-04-21T00:00:00"/>
    <s v="C1112"/>
    <s v="Ishaan Das"/>
    <x v="1"/>
    <x v="6"/>
    <s v="P1010"/>
    <n v="1"/>
    <n v="0.1"/>
    <s v="Express"/>
    <x v="1"/>
    <n v="55"/>
    <n v="5"/>
    <s v="Bookcase"/>
    <x v="1"/>
    <n v="210"/>
    <n v="139.15"/>
    <n v="189"/>
    <n v="139.15"/>
    <n v="49.849999999999994"/>
    <n v="0.26375661375661374"/>
    <s v="Profitable"/>
    <s v="Low"/>
  </r>
  <r>
    <s v="ORD-100955"/>
    <x v="202"/>
    <d v="2024-10-10T00:00:00"/>
    <s v="C1498"/>
    <s v="Kabir Verma"/>
    <x v="1"/>
    <x v="4"/>
    <s v="P1009"/>
    <n v="2"/>
    <n v="0"/>
    <s v="Standard"/>
    <x v="0"/>
    <n v="53"/>
    <n v="3"/>
    <s v="Desk"/>
    <x v="1"/>
    <n v="320"/>
    <n v="186.25"/>
    <n v="640"/>
    <n v="372.5"/>
    <n v="267.5"/>
    <n v="0.41796875"/>
    <s v="Profitable"/>
    <s v="Low"/>
  </r>
  <r>
    <s v="ORD-102549"/>
    <x v="243"/>
    <d v="2024-06-17T00:00:00"/>
    <s v="C1716"/>
    <s v="Rahul Sharma"/>
    <x v="1"/>
    <x v="9"/>
    <s v="P1004"/>
    <n v="6"/>
    <n v="0.05"/>
    <s v="Express"/>
    <x v="3"/>
    <n v="48"/>
    <n v="5"/>
    <s v="Monitor"/>
    <x v="2"/>
    <n v="220"/>
    <n v="159.36000000000001"/>
    <n v="1254"/>
    <n v="956.16000000000008"/>
    <n v="297.83999999999992"/>
    <n v="0.23751196172248798"/>
    <s v="Profitable"/>
    <s v="Low"/>
  </r>
  <r>
    <s v="ORD-102673"/>
    <x v="125"/>
    <d v="2024-05-08T00:00:00"/>
    <s v="C1385"/>
    <s v="Priya Khan"/>
    <x v="2"/>
    <x v="7"/>
    <s v="P1005"/>
    <n v="4"/>
    <n v="0.1"/>
    <s v="Express"/>
    <x v="0"/>
    <n v="64"/>
    <n v="1"/>
    <s v="Headphones"/>
    <x v="2"/>
    <n v="80"/>
    <n v="45.88"/>
    <n v="288"/>
    <n v="183.52"/>
    <n v="104.47999999999999"/>
    <n v="0.36277777777777775"/>
    <s v="Profitable"/>
    <s v="Low"/>
  </r>
  <r>
    <s v="ORD-102487"/>
    <x v="244"/>
    <d v="2024-12-20T00:00:00"/>
    <s v="C1068"/>
    <s v="Ishaan Iyer"/>
    <x v="1"/>
    <x v="3"/>
    <s v="P1010"/>
    <n v="3"/>
    <n v="0.05"/>
    <s v="Express"/>
    <x v="1"/>
    <n v="18"/>
    <n v="5"/>
    <s v="Bookcase"/>
    <x v="1"/>
    <n v="210"/>
    <n v="139.15"/>
    <n v="598.5"/>
    <n v="417.45000000000005"/>
    <n v="181.04999999999995"/>
    <n v="0.30250626566416033"/>
    <s v="Profitable"/>
    <s v="Low"/>
  </r>
  <r>
    <s v="ORD-102355"/>
    <x v="128"/>
    <d v="2024-02-14T00:00:00"/>
    <s v="C1725"/>
    <s v="Zoya Singh"/>
    <x v="1"/>
    <x v="1"/>
    <s v="P1010"/>
    <n v="2"/>
    <n v="0"/>
    <s v="Express"/>
    <x v="2"/>
    <n v="59"/>
    <n v="2"/>
    <s v="Bookcase"/>
    <x v="1"/>
    <n v="210"/>
    <n v="139.15"/>
    <n v="420"/>
    <n v="278.3"/>
    <n v="141.69999999999999"/>
    <n v="0.33738095238095234"/>
    <s v="Profitable"/>
    <s v="Low"/>
  </r>
  <r>
    <s v="ORD-101932"/>
    <x v="118"/>
    <d v="2024-04-27T00:00:00"/>
    <s v="C1907"/>
    <s v="Aarav Verma"/>
    <x v="1"/>
    <x v="8"/>
    <s v="P1008"/>
    <n v="2"/>
    <n v="0.05"/>
    <s v="Standard"/>
    <x v="3"/>
    <n v="40"/>
    <n v="2"/>
    <s v="Office Chair"/>
    <x v="1"/>
    <n v="150"/>
    <n v="111.98"/>
    <n v="285"/>
    <n v="223.96"/>
    <n v="61.039999999999992"/>
    <n v="0.21417543859649121"/>
    <s v="Profitable"/>
    <s v="Low"/>
  </r>
  <r>
    <s v="ORD-100519"/>
    <x v="245"/>
    <d v="2023-07-04T00:00:00"/>
    <s v="C1815"/>
    <s v="Priya Gupta"/>
    <x v="1"/>
    <x v="5"/>
    <s v="P1012"/>
    <n v="9"/>
    <n v="0.2"/>
    <s v="Express"/>
    <x v="3"/>
    <n v="27"/>
    <n v="4"/>
    <s v="Standing Desk"/>
    <x v="1"/>
    <n v="480"/>
    <n v="375.21"/>
    <n v="3456"/>
    <n v="3376.89"/>
    <n v="79.110000000000127"/>
    <n v="2.2890625000000036E-2"/>
    <s v="Profitable"/>
    <s v="Medium"/>
  </r>
  <r>
    <s v="ORD-100653"/>
    <x v="246"/>
    <d v="2024-03-29T00:00:00"/>
    <s v="C1004"/>
    <s v="Aarav Sharma"/>
    <x v="0"/>
    <x v="1"/>
    <s v="P1008"/>
    <n v="1"/>
    <n v="0.1"/>
    <s v="Standard"/>
    <x v="2"/>
    <n v="32"/>
    <n v="3"/>
    <s v="Office Chair"/>
    <x v="1"/>
    <n v="150"/>
    <n v="111.98"/>
    <n v="135"/>
    <n v="111.98"/>
    <n v="23.019999999999996"/>
    <n v="0.17051851851851849"/>
    <s v="Profitable"/>
    <s v="Low"/>
  </r>
  <r>
    <s v="ORD-100755"/>
    <x v="247"/>
    <d v="2024-11-03T00:00:00"/>
    <s v="C1062"/>
    <s v="Zoya Das"/>
    <x v="1"/>
    <x v="5"/>
    <s v="P1015"/>
    <n v="6"/>
    <n v="0.05"/>
    <s v="Standard"/>
    <x v="3"/>
    <n v="63"/>
    <n v="3"/>
    <s v="Stapler"/>
    <x v="0"/>
    <n v="15"/>
    <n v="9.91"/>
    <n v="85.5"/>
    <n v="59.46"/>
    <n v="26.04"/>
    <n v="0.30456140350877192"/>
    <s v="Profitable"/>
    <s v="Low"/>
  </r>
  <r>
    <s v="ORD-102572"/>
    <x v="248"/>
    <d v="2024-09-16T00:00:00"/>
    <s v="C1916"/>
    <s v="Diya Das"/>
    <x v="1"/>
    <x v="7"/>
    <s v="P1010"/>
    <n v="1"/>
    <n v="0"/>
    <s v="Same Day"/>
    <x v="3"/>
    <n v="60"/>
    <n v="2"/>
    <s v="Bookcase"/>
    <x v="1"/>
    <n v="210"/>
    <n v="139.15"/>
    <n v="210"/>
    <n v="139.15"/>
    <n v="70.849999999999994"/>
    <n v="0.33738095238095234"/>
    <s v="Profitable"/>
    <s v="Low"/>
  </r>
  <r>
    <s v="ORD-101841"/>
    <x v="249"/>
    <d v="2023-11-27T00:00:00"/>
    <s v="C1290"/>
    <s v="Ishaan Verma"/>
    <x v="1"/>
    <x v="8"/>
    <s v="P1010"/>
    <n v="5"/>
    <n v="0.1"/>
    <s v="Standard"/>
    <x v="3"/>
    <n v="44"/>
    <n v="3"/>
    <s v="Bookcase"/>
    <x v="1"/>
    <n v="210"/>
    <n v="139.15"/>
    <n v="945"/>
    <n v="695.75"/>
    <n v="249.25"/>
    <n v="0.26375661375661374"/>
    <s v="Profitable"/>
    <s v="Low"/>
  </r>
  <r>
    <s v="ORD-102748"/>
    <x v="250"/>
    <d v="2024-10-05T00:00:00"/>
    <s v="C1833"/>
    <s v="Tara Singh"/>
    <x v="2"/>
    <x v="5"/>
    <s v="P1004"/>
    <n v="5"/>
    <n v="0.2"/>
    <s v="Standard"/>
    <x v="2"/>
    <n v="44"/>
    <n v="3"/>
    <s v="Monitor"/>
    <x v="2"/>
    <n v="220"/>
    <n v="159.36000000000001"/>
    <n v="880"/>
    <n v="796.80000000000007"/>
    <n v="83.199999999999932"/>
    <n v="9.4545454545454474E-2"/>
    <s v="Profitable"/>
    <s v="Low"/>
  </r>
  <r>
    <s v="ORD-102783"/>
    <x v="176"/>
    <d v="2024-08-05T00:00:00"/>
    <s v="C1435"/>
    <s v="Ishaan Nair"/>
    <x v="1"/>
    <x v="7"/>
    <s v="P1016"/>
    <n v="1"/>
    <n v="0.2"/>
    <s v="Standard"/>
    <x v="1"/>
    <n v="42"/>
    <n v="5"/>
    <s v="Paper Ream"/>
    <x v="0"/>
    <n v="9"/>
    <n v="5.46"/>
    <n v="7.2"/>
    <n v="5.46"/>
    <n v="1.7400000000000002"/>
    <n v="0.2416666666666667"/>
    <s v="Profitable"/>
    <s v="Low"/>
  </r>
  <r>
    <s v="ORD-102836"/>
    <x v="251"/>
    <d v="2023-09-18T00:00:00"/>
    <s v="C2171"/>
    <s v="Priya Singh"/>
    <x v="2"/>
    <x v="2"/>
    <s v="P1013"/>
    <n v="8"/>
    <n v="0.15"/>
    <s v="Express"/>
    <x v="2"/>
    <n v="21"/>
    <n v="2"/>
    <s v="Notebook"/>
    <x v="0"/>
    <n v="6"/>
    <n v="4.2699999999999996"/>
    <n v="40.799999999999997"/>
    <n v="34.159999999999997"/>
    <n v="6.6400000000000006"/>
    <n v="0.16274509803921572"/>
    <s v="Profitable"/>
    <s v="Low"/>
  </r>
  <r>
    <s v="ORD-101897"/>
    <x v="0"/>
    <d v="2023-04-02T00:00:00"/>
    <s v="C2046"/>
    <s v="Arjun Singh"/>
    <x v="1"/>
    <x v="4"/>
    <s v="P1010"/>
    <n v="8"/>
    <n v="0.2"/>
    <s v="Standard"/>
    <x v="1"/>
    <n v="61"/>
    <n v="3"/>
    <s v="Bookcase"/>
    <x v="1"/>
    <n v="210"/>
    <n v="139.15"/>
    <n v="1344"/>
    <n v="1113.2"/>
    <n v="230.79999999999995"/>
    <n v="0.17172619047619045"/>
    <s v="Profitable"/>
    <s v="Low"/>
  </r>
  <r>
    <s v="ORD-100223"/>
    <x v="141"/>
    <d v="2023-01-21T00:00:00"/>
    <s v="C1674"/>
    <s v="Aarav Khan"/>
    <x v="1"/>
    <x v="3"/>
    <s v="P1010"/>
    <n v="7"/>
    <n v="0"/>
    <s v="Express"/>
    <x v="3"/>
    <n v="50"/>
    <n v="3"/>
    <s v="Bookcase"/>
    <x v="1"/>
    <n v="210"/>
    <n v="139.15"/>
    <n v="1470"/>
    <n v="974.05000000000007"/>
    <n v="495.94999999999993"/>
    <n v="0.33738095238095234"/>
    <s v="Profitable"/>
    <s v="Low"/>
  </r>
  <r>
    <s v="ORD-100266"/>
    <x v="33"/>
    <d v="2023-06-30T00:00:00"/>
    <s v="C1086"/>
    <s v="Dev Iyer"/>
    <x v="0"/>
    <x v="9"/>
    <s v="P1007"/>
    <n v="8"/>
    <n v="0.2"/>
    <s v="Economy"/>
    <x v="0"/>
    <n v="66"/>
    <n v="2"/>
    <s v="Printer"/>
    <x v="2"/>
    <n v="180"/>
    <n v="133.25"/>
    <n v="1152"/>
    <n v="1066"/>
    <n v="86"/>
    <n v="7.4652777777777776E-2"/>
    <s v="Profitable"/>
    <s v="Low"/>
  </r>
  <r>
    <s v="ORD-101970"/>
    <x v="252"/>
    <d v="2024-06-12T00:00:00"/>
    <s v="C1534"/>
    <s v="Meera Khan"/>
    <x v="2"/>
    <x v="1"/>
    <s v="P1013"/>
    <n v="3"/>
    <n v="0.05"/>
    <s v="Standard"/>
    <x v="0"/>
    <n v="37"/>
    <n v="5"/>
    <s v="Notebook"/>
    <x v="0"/>
    <n v="6"/>
    <n v="4.2699999999999996"/>
    <n v="17.099999999999998"/>
    <n v="12.809999999999999"/>
    <n v="4.2899999999999991"/>
    <n v="0.25087719298245614"/>
    <s v="Profitable"/>
    <s v="Low"/>
  </r>
  <r>
    <s v="ORD-100975"/>
    <x v="100"/>
    <d v="2024-09-12T00:00:00"/>
    <s v="C1969"/>
    <s v="Kabir Verma"/>
    <x v="1"/>
    <x v="8"/>
    <s v="P1014"/>
    <n v="2"/>
    <n v="0"/>
    <s v="Standard"/>
    <x v="0"/>
    <n v="43"/>
    <n v="1"/>
    <s v="Pen Set"/>
    <x v="0"/>
    <n v="12"/>
    <n v="9.07"/>
    <n v="24"/>
    <n v="18.14"/>
    <n v="5.8599999999999994"/>
    <n v="0.24416666666666664"/>
    <s v="Profitable"/>
    <s v="Low"/>
  </r>
  <r>
    <s v="ORD-100015"/>
    <x v="232"/>
    <d v="2024-12-13T00:00:00"/>
    <s v="C1357"/>
    <s v="Dev Gupta"/>
    <x v="2"/>
    <x v="3"/>
    <s v="P1006"/>
    <n v="7"/>
    <n v="0.15"/>
    <s v="Express"/>
    <x v="3"/>
    <n v="67"/>
    <n v="1"/>
    <s v="Keyboard"/>
    <x v="2"/>
    <n v="45"/>
    <n v="35.729999999999997"/>
    <n v="267.75"/>
    <n v="250.10999999999999"/>
    <n v="17.640000000000015"/>
    <n v="6.5882352941176531E-2"/>
    <s v="Profitable"/>
    <s v="Low"/>
  </r>
  <r>
    <s v="ORD-101130"/>
    <x v="253"/>
    <d v="2023-07-12T00:00:00"/>
    <s v="C1783"/>
    <s v="Aarav Verma"/>
    <x v="1"/>
    <x v="3"/>
    <s v="P1017"/>
    <n v="7"/>
    <n v="0.05"/>
    <s v="Standard"/>
    <x v="2"/>
    <n v="23"/>
    <n v="3"/>
    <s v="Binder"/>
    <x v="0"/>
    <n v="8"/>
    <n v="5.51"/>
    <n v="53.199999999999996"/>
    <n v="38.57"/>
    <n v="14.629999999999995"/>
    <n v="0.27499999999999991"/>
    <s v="Profitable"/>
    <s v="Low"/>
  </r>
  <r>
    <s v="ORD-100171"/>
    <x v="9"/>
    <d v="2024-10-24T00:00:00"/>
    <s v="C1263"/>
    <s v="Meera Joshi"/>
    <x v="0"/>
    <x v="2"/>
    <s v="P1014"/>
    <n v="2"/>
    <n v="0.15"/>
    <s v="Same Day"/>
    <x v="1"/>
    <n v="57"/>
    <n v="5"/>
    <s v="Pen Set"/>
    <x v="0"/>
    <n v="12"/>
    <n v="9.07"/>
    <n v="20.399999999999999"/>
    <n v="18.14"/>
    <n v="2.259999999999998"/>
    <n v="0.11078431372549011"/>
    <s v="Profitable"/>
    <s v="Low"/>
  </r>
  <r>
    <s v="ORD-100578"/>
    <x v="254"/>
    <d v="2023-09-07T00:00:00"/>
    <s v="C1500"/>
    <s v="Priya Iyer"/>
    <x v="0"/>
    <x v="10"/>
    <s v="P1007"/>
    <n v="1"/>
    <n v="0"/>
    <s v="Standard"/>
    <x v="3"/>
    <n v="49"/>
    <n v="3"/>
    <s v="Printer"/>
    <x v="2"/>
    <n v="180"/>
    <n v="133.25"/>
    <n v="180"/>
    <n v="133.25"/>
    <n v="46.75"/>
    <n v="0.25972222222222224"/>
    <s v="Profitable"/>
    <s v="Low"/>
  </r>
  <r>
    <s v="ORD-102548"/>
    <x v="255"/>
    <d v="2024-01-03T00:00:00"/>
    <s v="C1162"/>
    <s v="Zoya Verma"/>
    <x v="2"/>
    <x v="2"/>
    <s v="P1018"/>
    <n v="9"/>
    <n v="0.1"/>
    <s v="Economy"/>
    <x v="0"/>
    <n v="63"/>
    <n v="3"/>
    <s v="Marker Pack"/>
    <x v="0"/>
    <n v="11"/>
    <n v="6.23"/>
    <n v="89.100000000000009"/>
    <n v="56.070000000000007"/>
    <n v="33.03"/>
    <n v="0.37070707070707071"/>
    <s v="Profitable"/>
    <s v="Low"/>
  </r>
  <r>
    <s v="ORD-101993"/>
    <x v="256"/>
    <d v="2024-10-16T00:00:00"/>
    <s v="C2030"/>
    <s v="Sana Sharma"/>
    <x v="2"/>
    <x v="10"/>
    <s v="P1004"/>
    <n v="4"/>
    <n v="0.2"/>
    <s v="Economy"/>
    <x v="3"/>
    <n v="59"/>
    <n v="4"/>
    <s v="Monitor"/>
    <x v="2"/>
    <n v="220"/>
    <n v="159.36000000000001"/>
    <n v="704"/>
    <n v="637.44000000000005"/>
    <n v="66.559999999999945"/>
    <n v="9.4545454545454474E-2"/>
    <s v="Profitable"/>
    <s v="Low"/>
  </r>
  <r>
    <s v="ORD-100651"/>
    <x v="17"/>
    <d v="2023-03-15T00:00:00"/>
    <s v="C1733"/>
    <s v="Zoya Nair"/>
    <x v="2"/>
    <x v="8"/>
    <s v="P1001"/>
    <n v="6"/>
    <n v="0"/>
    <s v="Standard"/>
    <x v="1"/>
    <n v="27"/>
    <n v="4"/>
    <s v="Laptop"/>
    <x v="2"/>
    <n v="900"/>
    <n v="669.14"/>
    <n v="5400"/>
    <n v="4014.84"/>
    <n v="1385.1599999999999"/>
    <n v="0.25651111111111108"/>
    <s v="Profitable"/>
    <s v="High"/>
  </r>
  <r>
    <s v="ORD-100051"/>
    <x v="43"/>
    <d v="2023-04-20T00:00:00"/>
    <s v="C1459"/>
    <s v="Meera Iyer"/>
    <x v="1"/>
    <x v="4"/>
    <s v="P1003"/>
    <n v="7"/>
    <n v="0.1"/>
    <s v="Standard"/>
    <x v="3"/>
    <n v="23"/>
    <n v="1"/>
    <s v="Tablet"/>
    <x v="2"/>
    <n v="350"/>
    <n v="267.63"/>
    <n v="2205"/>
    <n v="1873.4099999999999"/>
    <n v="331.59000000000015"/>
    <n v="0.15038095238095245"/>
    <s v="Profitable"/>
    <s v="Medium"/>
  </r>
  <r>
    <s v="ORD-102439"/>
    <x v="257"/>
    <d v="2023-02-17T00:00:00"/>
    <s v="C2031"/>
    <s v="Zoya Khan"/>
    <x v="2"/>
    <x v="5"/>
    <s v="P1009"/>
    <n v="5"/>
    <n v="0.15"/>
    <s v="Express"/>
    <x v="2"/>
    <n v="66"/>
    <n v="1"/>
    <s v="Desk"/>
    <x v="1"/>
    <n v="320"/>
    <n v="186.25"/>
    <n v="1360"/>
    <n v="931.25"/>
    <n v="428.75"/>
    <n v="0.31525735294117646"/>
    <s v="Profitable"/>
    <s v="Low"/>
  </r>
  <r>
    <s v="ORD-101307"/>
    <x v="258"/>
    <d v="2023-12-30T00:00:00"/>
    <s v="C1581"/>
    <s v="Rahul Gupta"/>
    <x v="1"/>
    <x v="8"/>
    <s v="P1011"/>
    <n v="3"/>
    <n v="0"/>
    <s v="Economy"/>
    <x v="3"/>
    <n v="45"/>
    <n v="5"/>
    <s v="Filing Cabinet"/>
    <x v="1"/>
    <n v="130"/>
    <n v="83.55"/>
    <n v="390"/>
    <n v="250.64999999999998"/>
    <n v="139.35000000000002"/>
    <n v="0.35730769230769238"/>
    <s v="Profitable"/>
    <s v="Low"/>
  </r>
  <r>
    <s v="ORD-102478"/>
    <x v="259"/>
    <d v="2023-12-12T00:00:00"/>
    <s v="C1305"/>
    <s v="Dev Reddy"/>
    <x v="2"/>
    <x v="9"/>
    <s v="P1001"/>
    <n v="9"/>
    <n v="0.2"/>
    <s v="Express"/>
    <x v="2"/>
    <n v="58"/>
    <n v="5"/>
    <s v="Laptop"/>
    <x v="2"/>
    <n v="900"/>
    <n v="669.14"/>
    <n v="6480"/>
    <n v="6022.26"/>
    <n v="457.73999999999978"/>
    <n v="7.0638888888888848E-2"/>
    <s v="Profitable"/>
    <s v="High"/>
  </r>
  <r>
    <s v="ORD-100182"/>
    <x v="260"/>
    <d v="2023-12-10T00:00:00"/>
    <s v="C1426"/>
    <s v="Diya Verma"/>
    <x v="1"/>
    <x v="5"/>
    <s v="P1008"/>
    <n v="2"/>
    <n v="0.2"/>
    <s v="Standard"/>
    <x v="2"/>
    <n v="24"/>
    <n v="3"/>
    <s v="Office Chair"/>
    <x v="1"/>
    <n v="150"/>
    <n v="111.98"/>
    <n v="240"/>
    <n v="223.96"/>
    <n v="16.039999999999992"/>
    <n v="6.68333333333333E-2"/>
    <s v="Profitable"/>
    <s v="Low"/>
  </r>
  <r>
    <s v="ORD-102475"/>
    <x v="131"/>
    <d v="2023-10-24T00:00:00"/>
    <s v="C1217"/>
    <s v="Priya Khan"/>
    <x v="0"/>
    <x v="5"/>
    <s v="P1007"/>
    <n v="9"/>
    <n v="0"/>
    <s v="Same Day"/>
    <x v="3"/>
    <n v="51"/>
    <n v="4"/>
    <s v="Printer"/>
    <x v="2"/>
    <n v="180"/>
    <n v="133.25"/>
    <n v="1620"/>
    <n v="1199.25"/>
    <n v="420.75"/>
    <n v="0.25972222222222224"/>
    <s v="Profitable"/>
    <s v="Low"/>
  </r>
  <r>
    <s v="ORD-101441"/>
    <x v="183"/>
    <d v="2024-01-07T00:00:00"/>
    <s v="C1338"/>
    <s v="Rahul Das"/>
    <x v="0"/>
    <x v="5"/>
    <s v="P1010"/>
    <n v="7"/>
    <n v="0.1"/>
    <s v="Express"/>
    <x v="0"/>
    <n v="69"/>
    <n v="5"/>
    <s v="Bookcase"/>
    <x v="1"/>
    <n v="210"/>
    <n v="139.15"/>
    <n v="1323"/>
    <n v="974.05000000000007"/>
    <n v="348.94999999999993"/>
    <n v="0.26375661375661369"/>
    <s v="Profitable"/>
    <s v="Low"/>
  </r>
  <r>
    <s v="ORD-102397"/>
    <x v="261"/>
    <d v="2024-10-15T00:00:00"/>
    <s v="C2150"/>
    <s v="Dev Singh"/>
    <x v="2"/>
    <x v="12"/>
    <s v="P1010"/>
    <n v="3"/>
    <n v="0.1"/>
    <s v="Standard"/>
    <x v="0"/>
    <n v="44"/>
    <n v="4"/>
    <s v="Bookcase"/>
    <x v="1"/>
    <n v="210"/>
    <n v="139.15"/>
    <n v="567"/>
    <n v="417.45000000000005"/>
    <n v="149.54999999999995"/>
    <n v="0.26375661375661369"/>
    <s v="Profitable"/>
    <s v="Low"/>
  </r>
  <r>
    <s v="ORD-101095"/>
    <x v="262"/>
    <d v="2024-09-14T00:00:00"/>
    <s v="C1533"/>
    <s v="Ishaan Gupta"/>
    <x v="1"/>
    <x v="2"/>
    <s v="P1011"/>
    <n v="9"/>
    <n v="0.05"/>
    <s v="Standard"/>
    <x v="3"/>
    <n v="57"/>
    <n v="4"/>
    <s v="Filing Cabinet"/>
    <x v="1"/>
    <n v="130"/>
    <n v="83.55"/>
    <n v="1111.5"/>
    <n v="751.94999999999993"/>
    <n v="359.55000000000007"/>
    <n v="0.32348178137651828"/>
    <s v="Profitable"/>
    <s v="Low"/>
  </r>
  <r>
    <s v="ORD-101057"/>
    <x v="189"/>
    <d v="2023-05-19T00:00:00"/>
    <s v="C2187"/>
    <s v="Arjun Reddy"/>
    <x v="1"/>
    <x v="0"/>
    <s v="P1001"/>
    <n v="9"/>
    <n v="0.05"/>
    <s v="Economy"/>
    <x v="0"/>
    <n v="43"/>
    <n v="3"/>
    <s v="Laptop"/>
    <x v="2"/>
    <n v="900"/>
    <n v="669.14"/>
    <n v="7695"/>
    <n v="6022.26"/>
    <n v="1672.7399999999998"/>
    <n v="0.21738011695906431"/>
    <s v="Profitable"/>
    <s v="High"/>
  </r>
  <r>
    <s v="ORD-100054"/>
    <x v="263"/>
    <d v="2024-08-17T00:00:00"/>
    <s v="C1924"/>
    <s v="Diya Iyer"/>
    <x v="1"/>
    <x v="1"/>
    <s v="P1010"/>
    <n v="8"/>
    <n v="0.1"/>
    <s v="Express"/>
    <x v="2"/>
    <n v="61"/>
    <n v="3"/>
    <s v="Bookcase"/>
    <x v="1"/>
    <n v="210"/>
    <n v="139.15"/>
    <n v="1512"/>
    <n v="1113.2"/>
    <n v="398.79999999999995"/>
    <n v="0.26375661375661374"/>
    <s v="Profitable"/>
    <s v="Low"/>
  </r>
  <r>
    <s v="ORD-100980"/>
    <x v="264"/>
    <d v="2024-02-24T00:00:00"/>
    <s v="C1457"/>
    <s v="Sana Das"/>
    <x v="0"/>
    <x v="12"/>
    <s v="P1015"/>
    <n v="1"/>
    <n v="0"/>
    <s v="Express"/>
    <x v="3"/>
    <n v="52"/>
    <n v="5"/>
    <s v="Stapler"/>
    <x v="0"/>
    <n v="15"/>
    <n v="9.91"/>
    <n v="15"/>
    <n v="9.91"/>
    <n v="5.09"/>
    <n v="0.33933333333333332"/>
    <s v="Profitable"/>
    <s v="Low"/>
  </r>
  <r>
    <s v="ORD-100477"/>
    <x v="265"/>
    <d v="2023-08-16T00:00:00"/>
    <s v="C1021"/>
    <s v="Tara Reddy"/>
    <x v="0"/>
    <x v="0"/>
    <s v="P1002"/>
    <n v="2"/>
    <n v="0.05"/>
    <s v="Standard"/>
    <x v="1"/>
    <n v="33"/>
    <n v="2"/>
    <s v="Smartphone"/>
    <x v="2"/>
    <n v="600"/>
    <n v="395.83"/>
    <n v="1140"/>
    <n v="791.66"/>
    <n v="348.34000000000003"/>
    <n v="0.30556140350877198"/>
    <s v="Profitable"/>
    <s v="Low"/>
  </r>
  <r>
    <s v="ORD-102853"/>
    <x v="266"/>
    <d v="2024-08-12T00:00:00"/>
    <s v="C1693"/>
    <s v="Aarav Khan"/>
    <x v="1"/>
    <x v="11"/>
    <s v="P1011"/>
    <n v="5"/>
    <n v="0"/>
    <s v="Standard"/>
    <x v="0"/>
    <n v="50"/>
    <n v="5"/>
    <s v="Filing Cabinet"/>
    <x v="1"/>
    <n v="130"/>
    <n v="83.55"/>
    <n v="650"/>
    <n v="417.75"/>
    <n v="232.25"/>
    <n v="0.35730769230769233"/>
    <s v="Profitable"/>
    <s v="Low"/>
  </r>
  <r>
    <s v="ORD-102195"/>
    <x v="235"/>
    <d v="2023-03-30T00:00:00"/>
    <s v="C1144"/>
    <s v="Tara Das"/>
    <x v="0"/>
    <x v="9"/>
    <s v="P1013"/>
    <n v="6"/>
    <n v="0.2"/>
    <s v="Express"/>
    <x v="3"/>
    <n v="53"/>
    <n v="3"/>
    <s v="Notebook"/>
    <x v="0"/>
    <n v="6"/>
    <n v="4.2699999999999996"/>
    <n v="28.8"/>
    <n v="25.619999999999997"/>
    <n v="3.1800000000000033"/>
    <n v="0.11041666666666677"/>
    <s v="Profitable"/>
    <s v="Low"/>
  </r>
  <r>
    <s v="ORD-101015"/>
    <x v="267"/>
    <d v="2024-05-31T00:00:00"/>
    <s v="C1233"/>
    <s v="Diya Khan"/>
    <x v="1"/>
    <x v="7"/>
    <s v="P1002"/>
    <n v="9"/>
    <n v="0"/>
    <s v="Standard"/>
    <x v="2"/>
    <n v="51"/>
    <n v="5"/>
    <s v="Smartphone"/>
    <x v="2"/>
    <n v="600"/>
    <n v="395.83"/>
    <n v="5400"/>
    <n v="3562.47"/>
    <n v="1837.5300000000002"/>
    <n v="0.34028333333333338"/>
    <s v="Profitable"/>
    <s v="High"/>
  </r>
  <r>
    <s v="ORD-102468"/>
    <x v="268"/>
    <d v="2024-05-27T00:00:00"/>
    <s v="C1613"/>
    <s v="Rahul Das"/>
    <x v="1"/>
    <x v="7"/>
    <s v="P1002"/>
    <n v="5"/>
    <n v="0.1"/>
    <s v="Express"/>
    <x v="1"/>
    <n v="44"/>
    <n v="4"/>
    <s v="Smartphone"/>
    <x v="2"/>
    <n v="600"/>
    <n v="395.83"/>
    <n v="2700"/>
    <n v="1979.1499999999999"/>
    <n v="720.85000000000014"/>
    <n v="0.26698148148148154"/>
    <s v="Profitable"/>
    <s v="Medium"/>
  </r>
  <r>
    <s v="ORD-102526"/>
    <x v="269"/>
    <d v="2024-07-19T00:00:00"/>
    <s v="C1227"/>
    <s v="Diya Verma"/>
    <x v="1"/>
    <x v="2"/>
    <s v="P1013"/>
    <n v="3"/>
    <n v="0.2"/>
    <s v="Express"/>
    <x v="1"/>
    <n v="68"/>
    <n v="5"/>
    <s v="Notebook"/>
    <x v="0"/>
    <n v="6"/>
    <n v="4.2699999999999996"/>
    <n v="14.4"/>
    <n v="12.809999999999999"/>
    <n v="1.5900000000000016"/>
    <n v="0.11041666666666677"/>
    <s v="Profitable"/>
    <s v="Low"/>
  </r>
  <r>
    <s v="ORD-101963"/>
    <x v="270"/>
    <d v="2023-10-19T00:00:00"/>
    <s v="C2198"/>
    <s v="Aarav Singh"/>
    <x v="1"/>
    <x v="5"/>
    <s v="P1009"/>
    <n v="6"/>
    <n v="0.1"/>
    <s v="Express"/>
    <x v="1"/>
    <n v="26"/>
    <n v="3"/>
    <s v="Desk"/>
    <x v="1"/>
    <n v="320"/>
    <n v="186.25"/>
    <n v="1728"/>
    <n v="1117.5"/>
    <n v="610.5"/>
    <n v="0.3532986111111111"/>
    <s v="Profitable"/>
    <s v="Low"/>
  </r>
  <r>
    <s v="ORD-101134"/>
    <x v="271"/>
    <d v="2024-05-24T00:00:00"/>
    <s v="C1811"/>
    <s v="Aarav Nair"/>
    <x v="1"/>
    <x v="6"/>
    <s v="P1002"/>
    <n v="6"/>
    <n v="0.15"/>
    <s v="Standard"/>
    <x v="2"/>
    <n v="62"/>
    <n v="4"/>
    <s v="Smartphone"/>
    <x v="2"/>
    <n v="600"/>
    <n v="395.83"/>
    <n v="3060"/>
    <n v="2374.98"/>
    <n v="685.02"/>
    <n v="0.22386274509803922"/>
    <s v="Profitable"/>
    <s v="Medium"/>
  </r>
  <r>
    <s v="ORD-101468"/>
    <x v="105"/>
    <d v="2023-12-20T00:00:00"/>
    <s v="C2043"/>
    <s v="Aarav Verma"/>
    <x v="2"/>
    <x v="2"/>
    <s v="P1004"/>
    <n v="7"/>
    <n v="0"/>
    <s v="Economy"/>
    <x v="2"/>
    <n v="38"/>
    <n v="2"/>
    <s v="Monitor"/>
    <x v="2"/>
    <n v="220"/>
    <n v="159.36000000000001"/>
    <n v="1540"/>
    <n v="1115.52"/>
    <n v="424.48"/>
    <n v="0.27563636363636362"/>
    <s v="Profitable"/>
    <s v="Low"/>
  </r>
  <r>
    <s v="ORD-100177"/>
    <x v="160"/>
    <d v="2023-08-18T00:00:00"/>
    <s v="C1365"/>
    <s v="Dev Das"/>
    <x v="1"/>
    <x v="2"/>
    <s v="P1011"/>
    <n v="2"/>
    <n v="0"/>
    <s v="Standard"/>
    <x v="3"/>
    <n v="47"/>
    <n v="3"/>
    <s v="Filing Cabinet"/>
    <x v="1"/>
    <n v="130"/>
    <n v="83.55"/>
    <n v="260"/>
    <n v="167.1"/>
    <n v="92.9"/>
    <n v="0.35730769230769233"/>
    <s v="Profitable"/>
    <s v="Low"/>
  </r>
  <r>
    <s v="ORD-102325"/>
    <x v="272"/>
    <d v="2023-10-23T00:00:00"/>
    <s v="C1673"/>
    <s v="Kabir Sharma"/>
    <x v="1"/>
    <x v="5"/>
    <s v="P1011"/>
    <n v="7"/>
    <n v="0"/>
    <s v="Economy"/>
    <x v="2"/>
    <n v="65"/>
    <n v="2"/>
    <s v="Filing Cabinet"/>
    <x v="1"/>
    <n v="130"/>
    <n v="83.55"/>
    <n v="910"/>
    <n v="584.85"/>
    <n v="325.14999999999998"/>
    <n v="0.35730769230769227"/>
    <s v="Profitable"/>
    <s v="Low"/>
  </r>
  <r>
    <s v="ORD-102592"/>
    <x v="273"/>
    <d v="2023-06-25T00:00:00"/>
    <s v="C2149"/>
    <s v="Meera Singh"/>
    <x v="0"/>
    <x v="4"/>
    <s v="P1010"/>
    <n v="7"/>
    <n v="0"/>
    <s v="Express"/>
    <x v="2"/>
    <n v="53"/>
    <n v="3"/>
    <s v="Bookcase"/>
    <x v="1"/>
    <n v="210"/>
    <n v="139.15"/>
    <n v="1470"/>
    <n v="974.05000000000007"/>
    <n v="495.94999999999993"/>
    <n v="0.33738095238095234"/>
    <s v="Profitable"/>
    <s v="Low"/>
  </r>
  <r>
    <s v="ORD-102294"/>
    <x v="274"/>
    <d v="2024-02-08T00:00:00"/>
    <s v="C1107"/>
    <s v="Meera Sharma"/>
    <x v="2"/>
    <x v="7"/>
    <s v="P1010"/>
    <n v="4"/>
    <n v="0"/>
    <s v="Standard"/>
    <x v="1"/>
    <n v="63"/>
    <n v="3"/>
    <s v="Bookcase"/>
    <x v="1"/>
    <n v="210"/>
    <n v="139.15"/>
    <n v="840"/>
    <n v="556.6"/>
    <n v="283.39999999999998"/>
    <n v="0.33738095238095234"/>
    <s v="Profitable"/>
    <s v="Low"/>
  </r>
  <r>
    <s v="ORD-101508"/>
    <x v="275"/>
    <d v="2024-10-21T00:00:00"/>
    <s v="C1982"/>
    <s v="Ishaan Verma"/>
    <x v="2"/>
    <x v="6"/>
    <s v="P1018"/>
    <n v="1"/>
    <n v="0"/>
    <s v="Standard"/>
    <x v="2"/>
    <n v="34"/>
    <n v="3"/>
    <s v="Marker Pack"/>
    <x v="0"/>
    <n v="11"/>
    <n v="6.23"/>
    <n v="11"/>
    <n v="6.23"/>
    <n v="4.7699999999999996"/>
    <n v="0.4336363636363636"/>
    <s v="Profitable"/>
    <s v="Low"/>
  </r>
  <r>
    <s v="ORD-100824"/>
    <x v="276"/>
    <d v="2023-03-31T00:00:00"/>
    <s v="C1838"/>
    <s v="Meera Verma"/>
    <x v="2"/>
    <x v="7"/>
    <s v="P1001"/>
    <n v="5"/>
    <n v="0.05"/>
    <s v="Standard"/>
    <x v="2"/>
    <n v="27"/>
    <n v="5"/>
    <s v="Laptop"/>
    <x v="2"/>
    <n v="900"/>
    <n v="669.14"/>
    <n v="4275"/>
    <n v="3345.7"/>
    <n v="929.30000000000018"/>
    <n v="0.21738011695906437"/>
    <s v="Profitable"/>
    <s v="Medium"/>
  </r>
  <r>
    <s v="ORD-101431"/>
    <x v="211"/>
    <d v="2023-11-04T00:00:00"/>
    <s v="C1426"/>
    <s v="Aarav Khan"/>
    <x v="1"/>
    <x v="7"/>
    <s v="P1007"/>
    <n v="6"/>
    <n v="0"/>
    <s v="Standard"/>
    <x v="0"/>
    <n v="20"/>
    <n v="3"/>
    <s v="Printer"/>
    <x v="2"/>
    <n v="180"/>
    <n v="133.25"/>
    <n v="1080"/>
    <n v="799.5"/>
    <n v="280.5"/>
    <n v="0.25972222222222224"/>
    <s v="Profitable"/>
    <s v="Low"/>
  </r>
  <r>
    <s v="ORD-102429"/>
    <x v="277"/>
    <d v="2023-05-10T00:00:00"/>
    <s v="C1830"/>
    <s v="Rahul Nair"/>
    <x v="1"/>
    <x v="9"/>
    <s v="P1017"/>
    <n v="8"/>
    <n v="0.1"/>
    <s v="Standard"/>
    <x v="0"/>
    <n v="60"/>
    <n v="4"/>
    <s v="Binder"/>
    <x v="0"/>
    <n v="8"/>
    <n v="5.51"/>
    <n v="57.6"/>
    <n v="44.08"/>
    <n v="13.520000000000003"/>
    <n v="0.23472222222222228"/>
    <s v="Profitable"/>
    <s v="Low"/>
  </r>
  <r>
    <s v="ORD-101114"/>
    <x v="278"/>
    <d v="2024-09-16T00:00:00"/>
    <s v="C1409"/>
    <s v="Meera Iyer"/>
    <x v="1"/>
    <x v="1"/>
    <s v="P1014"/>
    <n v="9"/>
    <n v="0.05"/>
    <s v="Economy"/>
    <x v="0"/>
    <n v="56"/>
    <n v="4"/>
    <s v="Pen Set"/>
    <x v="0"/>
    <n v="12"/>
    <n v="9.07"/>
    <n v="102.6"/>
    <n v="81.63"/>
    <n v="20.97"/>
    <n v="0.2043859649122807"/>
    <s v="Profitable"/>
    <s v="Low"/>
  </r>
  <r>
    <s v="ORD-100458"/>
    <x v="279"/>
    <d v="2024-01-25T00:00:00"/>
    <s v="C1725"/>
    <s v="Ishaan Verma"/>
    <x v="2"/>
    <x v="1"/>
    <s v="P1016"/>
    <n v="2"/>
    <n v="0.05"/>
    <s v="Standard"/>
    <x v="1"/>
    <n v="65"/>
    <n v="3"/>
    <s v="Paper Ream"/>
    <x v="0"/>
    <n v="9"/>
    <n v="5.46"/>
    <n v="17.099999999999998"/>
    <n v="10.92"/>
    <n v="6.1799999999999979"/>
    <n v="0.36140350877192973"/>
    <s v="Profitable"/>
    <s v="Low"/>
  </r>
  <r>
    <s v="ORD-102666"/>
    <x v="280"/>
    <d v="2024-01-09T00:00:00"/>
    <s v="C1516"/>
    <s v="Kabir Iyer"/>
    <x v="1"/>
    <x v="10"/>
    <s v="P1011"/>
    <n v="4"/>
    <n v="0.05"/>
    <s v="Express"/>
    <x v="3"/>
    <n v="44"/>
    <n v="3"/>
    <s v="Filing Cabinet"/>
    <x v="1"/>
    <n v="130"/>
    <n v="83.55"/>
    <n v="494"/>
    <n v="334.2"/>
    <n v="159.80000000000001"/>
    <n v="0.32348178137651823"/>
    <s v="Profitable"/>
    <s v="Low"/>
  </r>
  <r>
    <s v="ORD-101204"/>
    <x v="281"/>
    <d v="2023-02-28T00:00:00"/>
    <s v="C1696"/>
    <s v="Sana Joshi"/>
    <x v="0"/>
    <x v="9"/>
    <s v="P1006"/>
    <n v="5"/>
    <n v="0.2"/>
    <s v="Standard"/>
    <x v="0"/>
    <n v="28"/>
    <n v="1"/>
    <s v="Keyboard"/>
    <x v="2"/>
    <n v="45"/>
    <n v="35.729999999999997"/>
    <n v="180"/>
    <n v="178.64999999999998"/>
    <n v="1.3500000000000227"/>
    <n v="7.5000000000001264E-3"/>
    <s v="Profitable"/>
    <s v="Low"/>
  </r>
  <r>
    <s v="ORD-100764"/>
    <x v="282"/>
    <d v="2024-05-17T00:00:00"/>
    <s v="C1160"/>
    <s v="Diya Joshi"/>
    <x v="1"/>
    <x v="3"/>
    <s v="P1006"/>
    <n v="6"/>
    <n v="0.1"/>
    <s v="Express"/>
    <x v="1"/>
    <n v="39"/>
    <n v="3"/>
    <s v="Keyboard"/>
    <x v="2"/>
    <n v="45"/>
    <n v="35.729999999999997"/>
    <n v="243"/>
    <n v="214.38"/>
    <n v="28.620000000000005"/>
    <n v="0.1177777777777778"/>
    <s v="Profitable"/>
    <s v="Low"/>
  </r>
  <r>
    <s v="ORD-102636"/>
    <x v="119"/>
    <d v="2024-01-10T00:00:00"/>
    <s v="C1648"/>
    <s v="Dev Gupta"/>
    <x v="0"/>
    <x v="11"/>
    <s v="P1014"/>
    <n v="8"/>
    <n v="0"/>
    <s v="Standard"/>
    <x v="3"/>
    <n v="20"/>
    <n v="2"/>
    <s v="Pen Set"/>
    <x v="0"/>
    <n v="12"/>
    <n v="9.07"/>
    <n v="96"/>
    <n v="72.56"/>
    <n v="23.439999999999998"/>
    <n v="0.24416666666666664"/>
    <s v="Profitable"/>
    <s v="Low"/>
  </r>
  <r>
    <s v="ORD-101460"/>
    <x v="82"/>
    <d v="2024-09-27T00:00:00"/>
    <s v="C1733"/>
    <s v="Dev Iyer"/>
    <x v="2"/>
    <x v="0"/>
    <s v="P1009"/>
    <n v="2"/>
    <n v="0"/>
    <s v="Standard"/>
    <x v="3"/>
    <n v="39"/>
    <n v="3"/>
    <s v="Desk"/>
    <x v="1"/>
    <n v="320"/>
    <n v="186.25"/>
    <n v="640"/>
    <n v="372.5"/>
    <n v="267.5"/>
    <n v="0.41796875"/>
    <s v="Profitable"/>
    <s v="Low"/>
  </r>
  <r>
    <s v="ORD-101430"/>
    <x v="78"/>
    <d v="2023-06-19T00:00:00"/>
    <s v="C1845"/>
    <s v="Diya Iyer"/>
    <x v="0"/>
    <x v="9"/>
    <s v="P1013"/>
    <n v="3"/>
    <n v="0"/>
    <s v="Standard"/>
    <x v="0"/>
    <n v="36"/>
    <n v="5"/>
    <s v="Notebook"/>
    <x v="0"/>
    <n v="6"/>
    <n v="4.2699999999999996"/>
    <n v="18"/>
    <n v="12.809999999999999"/>
    <n v="5.1900000000000013"/>
    <n v="0.28833333333333339"/>
    <s v="Profitable"/>
    <s v="Low"/>
  </r>
  <r>
    <s v="ORD-100632"/>
    <x v="129"/>
    <d v="2024-06-16T00:00:00"/>
    <s v="C2163"/>
    <s v="Dev Singh"/>
    <x v="1"/>
    <x v="8"/>
    <s v="P1016"/>
    <n v="5"/>
    <n v="0"/>
    <s v="Standard"/>
    <x v="0"/>
    <n v="47"/>
    <n v="1"/>
    <s v="Paper Ream"/>
    <x v="0"/>
    <n v="9"/>
    <n v="5.46"/>
    <n v="45"/>
    <n v="27.3"/>
    <n v="17.7"/>
    <n v="0.39333333333333331"/>
    <s v="Profitable"/>
    <s v="Low"/>
  </r>
  <r>
    <s v="ORD-102410"/>
    <x v="283"/>
    <d v="2023-12-17T00:00:00"/>
    <s v="C1219"/>
    <s v="Meera Verma"/>
    <x v="1"/>
    <x v="0"/>
    <s v="P1017"/>
    <n v="6"/>
    <n v="0.1"/>
    <s v="Economy"/>
    <x v="0"/>
    <n v="36"/>
    <n v="4"/>
    <s v="Binder"/>
    <x v="0"/>
    <n v="8"/>
    <n v="5.51"/>
    <n v="43.2"/>
    <n v="33.06"/>
    <n v="10.14"/>
    <n v="0.23472222222222222"/>
    <s v="Profitable"/>
    <s v="Low"/>
  </r>
  <r>
    <s v="ORD-101394"/>
    <x v="284"/>
    <d v="2024-11-20T00:00:00"/>
    <s v="C1964"/>
    <s v="Dev Khan"/>
    <x v="2"/>
    <x v="4"/>
    <s v="P1017"/>
    <n v="1"/>
    <n v="0"/>
    <s v="Standard"/>
    <x v="2"/>
    <n v="18"/>
    <n v="2"/>
    <s v="Binder"/>
    <x v="0"/>
    <n v="8"/>
    <n v="5.51"/>
    <n v="8"/>
    <n v="5.51"/>
    <n v="2.4900000000000002"/>
    <n v="0.31125000000000003"/>
    <s v="Profitable"/>
    <s v="Low"/>
  </r>
  <r>
    <s v="ORD-100805"/>
    <x v="273"/>
    <d v="2023-06-29T00:00:00"/>
    <s v="C1700"/>
    <s v="Arjun Reddy"/>
    <x v="2"/>
    <x v="7"/>
    <s v="P1011"/>
    <n v="7"/>
    <n v="0.05"/>
    <s v="Standard"/>
    <x v="1"/>
    <n v="52"/>
    <n v="3"/>
    <s v="Filing Cabinet"/>
    <x v="1"/>
    <n v="130"/>
    <n v="83.55"/>
    <n v="864.5"/>
    <n v="584.85"/>
    <n v="279.64999999999998"/>
    <n v="0.32348178137651817"/>
    <s v="Profitable"/>
    <s v="Low"/>
  </r>
  <r>
    <s v="ORD-102451"/>
    <x v="285"/>
    <d v="2024-11-11T00:00:00"/>
    <s v="C2154"/>
    <s v="Zoya Joshi"/>
    <x v="0"/>
    <x v="5"/>
    <s v="P1013"/>
    <n v="5"/>
    <n v="0"/>
    <s v="Standard"/>
    <x v="2"/>
    <n v="53"/>
    <n v="1"/>
    <s v="Notebook"/>
    <x v="0"/>
    <n v="6"/>
    <n v="4.2699999999999996"/>
    <n v="30"/>
    <n v="21.349999999999998"/>
    <n v="8.6500000000000021"/>
    <n v="0.28833333333333339"/>
    <s v="Profitable"/>
    <s v="Low"/>
  </r>
  <r>
    <s v="ORD-100711"/>
    <x v="286"/>
    <d v="2024-06-18T00:00:00"/>
    <s v="C1751"/>
    <s v="Kabir Verma"/>
    <x v="2"/>
    <x v="6"/>
    <s v="P1011"/>
    <n v="5"/>
    <n v="0"/>
    <s v="Economy"/>
    <x v="2"/>
    <n v="47"/>
    <n v="3"/>
    <s v="Filing Cabinet"/>
    <x v="1"/>
    <n v="130"/>
    <n v="83.55"/>
    <n v="650"/>
    <n v="417.75"/>
    <n v="232.25"/>
    <n v="0.35730769230769233"/>
    <s v="Profitable"/>
    <s v="Low"/>
  </r>
  <r>
    <s v="ORD-100464"/>
    <x v="194"/>
    <d v="2024-09-10T00:00:00"/>
    <s v="C1636"/>
    <s v="Priya Das"/>
    <x v="1"/>
    <x v="1"/>
    <s v="P1003"/>
    <n v="9"/>
    <n v="0"/>
    <s v="Express"/>
    <x v="1"/>
    <n v="18"/>
    <n v="2"/>
    <s v="Tablet"/>
    <x v="2"/>
    <n v="350"/>
    <n v="267.63"/>
    <n v="3150"/>
    <n v="2408.67"/>
    <n v="741.32999999999993"/>
    <n v="0.23534285714285713"/>
    <s v="Profitable"/>
    <s v="Medium"/>
  </r>
  <r>
    <s v="ORD-100580"/>
    <x v="119"/>
    <d v="2024-01-05T00:00:00"/>
    <s v="C1809"/>
    <s v="Aarav Sharma"/>
    <x v="2"/>
    <x v="8"/>
    <s v="P1008"/>
    <n v="1"/>
    <n v="0"/>
    <s v="Standard"/>
    <x v="2"/>
    <n v="48"/>
    <n v="4"/>
    <s v="Office Chair"/>
    <x v="1"/>
    <n v="150"/>
    <n v="111.98"/>
    <n v="150"/>
    <n v="111.98"/>
    <n v="38.019999999999996"/>
    <n v="0.25346666666666662"/>
    <s v="Profitable"/>
    <s v="Low"/>
  </r>
  <r>
    <s v="ORD-100903"/>
    <x v="81"/>
    <d v="2023-08-15T00:00:00"/>
    <s v="C2103"/>
    <s v="Meera Joshi"/>
    <x v="2"/>
    <x v="3"/>
    <s v="P1017"/>
    <n v="1"/>
    <n v="0.1"/>
    <s v="Express"/>
    <x v="3"/>
    <n v="69"/>
    <n v="4"/>
    <s v="Binder"/>
    <x v="0"/>
    <n v="8"/>
    <n v="5.51"/>
    <n v="7.2"/>
    <n v="5.51"/>
    <n v="1.6900000000000004"/>
    <n v="0.23472222222222228"/>
    <s v="Profitable"/>
    <s v="Low"/>
  </r>
  <r>
    <s v="ORD-101738"/>
    <x v="287"/>
    <d v="2023-05-29T00:00:00"/>
    <s v="C2194"/>
    <s v="Ishaan Verma"/>
    <x v="1"/>
    <x v="2"/>
    <s v="P1015"/>
    <n v="5"/>
    <n v="0"/>
    <s v="Economy"/>
    <x v="2"/>
    <n v="23"/>
    <n v="4"/>
    <s v="Stapler"/>
    <x v="0"/>
    <n v="15"/>
    <n v="9.91"/>
    <n v="75"/>
    <n v="49.55"/>
    <n v="25.450000000000003"/>
    <n v="0.33933333333333338"/>
    <s v="Profitable"/>
    <s v="Low"/>
  </r>
  <r>
    <s v="ORD-100202"/>
    <x v="94"/>
    <d v="2023-05-15T00:00:00"/>
    <s v="C1124"/>
    <s v="Arjun Iyer"/>
    <x v="1"/>
    <x v="0"/>
    <s v="P1003"/>
    <n v="4"/>
    <n v="0.2"/>
    <s v="Standard"/>
    <x v="3"/>
    <n v="32"/>
    <n v="1"/>
    <s v="Tablet"/>
    <x v="2"/>
    <n v="350"/>
    <n v="267.63"/>
    <n v="1120"/>
    <n v="1070.52"/>
    <n v="49.480000000000018"/>
    <n v="4.4178571428571442E-2"/>
    <s v="Profitable"/>
    <s v="Low"/>
  </r>
  <r>
    <s v="ORD-100032"/>
    <x v="161"/>
    <d v="2024-11-18T00:00:00"/>
    <s v="C1021"/>
    <s v="Rahul Khan"/>
    <x v="1"/>
    <x v="7"/>
    <s v="P1016"/>
    <n v="9"/>
    <n v="0.05"/>
    <s v="Standard"/>
    <x v="0"/>
    <n v="30"/>
    <n v="5"/>
    <s v="Paper Ream"/>
    <x v="0"/>
    <n v="9"/>
    <n v="5.46"/>
    <n v="76.95"/>
    <n v="49.14"/>
    <n v="27.810000000000002"/>
    <n v="0.36140350877192984"/>
    <s v="Profitable"/>
    <s v="Low"/>
  </r>
  <r>
    <s v="ORD-102201"/>
    <x v="288"/>
    <d v="2023-11-13T00:00:00"/>
    <s v="C1141"/>
    <s v="Zoya Das"/>
    <x v="1"/>
    <x v="6"/>
    <s v="P1013"/>
    <n v="9"/>
    <n v="0.1"/>
    <s v="Same Day"/>
    <x v="3"/>
    <n v="49"/>
    <n v="2"/>
    <s v="Notebook"/>
    <x v="0"/>
    <n v="6"/>
    <n v="4.2699999999999996"/>
    <n v="48.6"/>
    <n v="38.429999999999993"/>
    <n v="10.170000000000009"/>
    <n v="0.20925925925925942"/>
    <s v="Profitable"/>
    <s v="Low"/>
  </r>
  <r>
    <s v="ORD-102438"/>
    <x v="33"/>
    <d v="2023-07-04T00:00:00"/>
    <s v="C1607"/>
    <s v="Sana Joshi"/>
    <x v="0"/>
    <x v="11"/>
    <s v="P1016"/>
    <n v="2"/>
    <n v="0"/>
    <s v="Same Day"/>
    <x v="0"/>
    <n v="51"/>
    <n v="3"/>
    <s v="Paper Ream"/>
    <x v="0"/>
    <n v="9"/>
    <n v="5.46"/>
    <n v="18"/>
    <n v="10.92"/>
    <n v="7.08"/>
    <n v="0.39333333333333331"/>
    <s v="Profitable"/>
    <s v="Low"/>
  </r>
  <r>
    <s v="ORD-101252"/>
    <x v="289"/>
    <d v="2024-07-11T00:00:00"/>
    <s v="C1576"/>
    <s v="Dev Iyer"/>
    <x v="0"/>
    <x v="6"/>
    <s v="P1018"/>
    <n v="4"/>
    <n v="0.1"/>
    <s v="Same Day"/>
    <x v="0"/>
    <n v="40"/>
    <n v="1"/>
    <s v="Marker Pack"/>
    <x v="0"/>
    <n v="11"/>
    <n v="6.23"/>
    <n v="39.6"/>
    <n v="24.92"/>
    <n v="14.68"/>
    <n v="0.37070707070707071"/>
    <s v="Profitable"/>
    <s v="Low"/>
  </r>
  <r>
    <s v="ORD-101444"/>
    <x v="209"/>
    <d v="2023-01-25T00:00:00"/>
    <s v="C1740"/>
    <s v="Kabir Verma"/>
    <x v="2"/>
    <x v="3"/>
    <s v="P1005"/>
    <n v="9"/>
    <n v="0.05"/>
    <s v="Express"/>
    <x v="2"/>
    <n v="34"/>
    <n v="3"/>
    <s v="Headphones"/>
    <x v="2"/>
    <n v="80"/>
    <n v="45.88"/>
    <n v="684"/>
    <n v="412.92"/>
    <n v="271.08"/>
    <n v="0.39631578947368418"/>
    <s v="Profitable"/>
    <s v="Low"/>
  </r>
  <r>
    <s v="ORD-101123"/>
    <x v="290"/>
    <d v="2024-04-08T00:00:00"/>
    <s v="C1747"/>
    <s v="Priya Khan"/>
    <x v="2"/>
    <x v="0"/>
    <s v="P1017"/>
    <n v="6"/>
    <n v="0"/>
    <s v="Express"/>
    <x v="1"/>
    <n v="24"/>
    <n v="3"/>
    <s v="Binder"/>
    <x v="0"/>
    <n v="8"/>
    <n v="5.51"/>
    <n v="48"/>
    <n v="33.06"/>
    <n v="14.939999999999998"/>
    <n v="0.31124999999999997"/>
    <s v="Profitable"/>
    <s v="Low"/>
  </r>
  <r>
    <s v="ORD-102602"/>
    <x v="291"/>
    <d v="2024-10-10T00:00:00"/>
    <s v="C2119"/>
    <s v="Meera Nair"/>
    <x v="1"/>
    <x v="6"/>
    <s v="P1004"/>
    <n v="7"/>
    <n v="0.2"/>
    <s v="Standard"/>
    <x v="0"/>
    <n v="64"/>
    <n v="3"/>
    <s v="Monitor"/>
    <x v="2"/>
    <n v="220"/>
    <n v="159.36000000000001"/>
    <n v="1232"/>
    <n v="1115.52"/>
    <n v="116.48000000000002"/>
    <n v="9.4545454545454558E-2"/>
    <s v="Profitable"/>
    <s v="Low"/>
  </r>
  <r>
    <s v="ORD-101876"/>
    <x v="292"/>
    <d v="2023-09-25T00:00:00"/>
    <s v="C1044"/>
    <s v="Zoya Sharma"/>
    <x v="1"/>
    <x v="9"/>
    <s v="P1015"/>
    <n v="4"/>
    <n v="0"/>
    <s v="Standard"/>
    <x v="1"/>
    <n v="65"/>
    <n v="2"/>
    <s v="Stapler"/>
    <x v="0"/>
    <n v="15"/>
    <n v="9.91"/>
    <n v="60"/>
    <n v="39.64"/>
    <n v="20.36"/>
    <n v="0.33933333333333332"/>
    <s v="Profitable"/>
    <s v="Low"/>
  </r>
  <r>
    <s v="ORD-100108"/>
    <x v="2"/>
    <d v="2023-04-05T00:00:00"/>
    <s v="C1500"/>
    <s v="Meera Joshi"/>
    <x v="2"/>
    <x v="1"/>
    <s v="P1011"/>
    <n v="8"/>
    <n v="0"/>
    <s v="Express"/>
    <x v="1"/>
    <n v="63"/>
    <n v="2"/>
    <s v="Filing Cabinet"/>
    <x v="1"/>
    <n v="130"/>
    <n v="83.55"/>
    <n v="1040"/>
    <n v="668.4"/>
    <n v="371.6"/>
    <n v="0.35730769230769233"/>
    <s v="Profitable"/>
    <s v="Low"/>
  </r>
  <r>
    <s v="ORD-100293"/>
    <x v="293"/>
    <d v="2023-08-02T00:00:00"/>
    <s v="C1948"/>
    <s v="Arjun Joshi"/>
    <x v="1"/>
    <x v="2"/>
    <s v="P1009"/>
    <n v="9"/>
    <n v="0.1"/>
    <s v="Economy"/>
    <x v="1"/>
    <n v="36"/>
    <n v="2"/>
    <s v="Desk"/>
    <x v="1"/>
    <n v="320"/>
    <n v="186.25"/>
    <n v="2592"/>
    <n v="1676.25"/>
    <n v="915.75"/>
    <n v="0.3532986111111111"/>
    <s v="Profitable"/>
    <s v="Medium"/>
  </r>
  <r>
    <s v="ORD-102623"/>
    <x v="294"/>
    <d v="2024-09-17T00:00:00"/>
    <s v="C1899"/>
    <s v="Sana Nair"/>
    <x v="1"/>
    <x v="0"/>
    <s v="P1012"/>
    <n v="3"/>
    <n v="0"/>
    <s v="Express"/>
    <x v="1"/>
    <n v="36"/>
    <n v="3"/>
    <s v="Standing Desk"/>
    <x v="1"/>
    <n v="480"/>
    <n v="375.21"/>
    <n v="1440"/>
    <n v="1125.6299999999999"/>
    <n v="314.37000000000012"/>
    <n v="0.21831250000000008"/>
    <s v="Profitable"/>
    <s v="Low"/>
  </r>
  <r>
    <s v="ORD-101587"/>
    <x v="164"/>
    <d v="2024-01-30T00:00:00"/>
    <s v="C1913"/>
    <s v="Meera Gupta"/>
    <x v="0"/>
    <x v="1"/>
    <s v="P1005"/>
    <n v="7"/>
    <n v="0.2"/>
    <s v="Express"/>
    <x v="1"/>
    <n v="28"/>
    <n v="3"/>
    <s v="Headphones"/>
    <x v="2"/>
    <n v="80"/>
    <n v="45.88"/>
    <n v="448"/>
    <n v="321.16000000000003"/>
    <n v="126.83999999999997"/>
    <n v="0.28312499999999996"/>
    <s v="Profitable"/>
    <s v="Low"/>
  </r>
  <r>
    <s v="ORD-102854"/>
    <x v="82"/>
    <d v="2024-09-29T00:00:00"/>
    <s v="C1924"/>
    <s v="Arjun Reddy"/>
    <x v="1"/>
    <x v="10"/>
    <s v="P1013"/>
    <n v="9"/>
    <n v="0.1"/>
    <s v="Standard"/>
    <x v="1"/>
    <n v="53"/>
    <n v="1"/>
    <s v="Notebook"/>
    <x v="0"/>
    <n v="6"/>
    <n v="4.2699999999999996"/>
    <n v="48.6"/>
    <n v="38.429999999999993"/>
    <n v="10.170000000000009"/>
    <n v="0.20925925925925942"/>
    <s v="Profitable"/>
    <s v="Low"/>
  </r>
  <r>
    <s v="ORD-101677"/>
    <x v="295"/>
    <d v="2024-07-27T00:00:00"/>
    <s v="C1569"/>
    <s v="Arjun Verma"/>
    <x v="2"/>
    <x v="4"/>
    <s v="P1015"/>
    <n v="1"/>
    <n v="0.2"/>
    <s v="Express"/>
    <x v="0"/>
    <n v="44"/>
    <n v="5"/>
    <s v="Stapler"/>
    <x v="0"/>
    <n v="15"/>
    <n v="9.91"/>
    <n v="12"/>
    <n v="9.91"/>
    <n v="2.09"/>
    <n v="0.17416666666666666"/>
    <s v="Profitable"/>
    <s v="Low"/>
  </r>
  <r>
    <s v="ORD-100466"/>
    <x v="73"/>
    <d v="2024-12-05T00:00:00"/>
    <s v="C1800"/>
    <s v="Ishaan Das"/>
    <x v="0"/>
    <x v="0"/>
    <s v="P1011"/>
    <n v="5"/>
    <n v="0"/>
    <s v="Economy"/>
    <x v="1"/>
    <n v="46"/>
    <n v="4"/>
    <s v="Filing Cabinet"/>
    <x v="1"/>
    <n v="130"/>
    <n v="83.55"/>
    <n v="650"/>
    <n v="417.75"/>
    <n v="232.25"/>
    <n v="0.35730769230769233"/>
    <s v="Profitable"/>
    <s v="Low"/>
  </r>
  <r>
    <s v="ORD-102164"/>
    <x v="296"/>
    <d v="2024-03-19T00:00:00"/>
    <s v="C1267"/>
    <s v="Priya Reddy"/>
    <x v="1"/>
    <x v="8"/>
    <s v="P1009"/>
    <n v="3"/>
    <n v="0"/>
    <s v="Economy"/>
    <x v="0"/>
    <n v="50"/>
    <n v="4"/>
    <s v="Desk"/>
    <x v="1"/>
    <n v="320"/>
    <n v="186.25"/>
    <n v="960"/>
    <n v="558.75"/>
    <n v="401.25"/>
    <n v="0.41796875"/>
    <s v="Profitable"/>
    <s v="Low"/>
  </r>
  <r>
    <s v="ORD-102028"/>
    <x v="260"/>
    <d v="2023-12-06T00:00:00"/>
    <s v="C1048"/>
    <s v="Meera Verma"/>
    <x v="2"/>
    <x v="11"/>
    <s v="P1003"/>
    <n v="2"/>
    <n v="0.1"/>
    <s v="Economy"/>
    <x v="0"/>
    <n v="66"/>
    <n v="4"/>
    <s v="Tablet"/>
    <x v="2"/>
    <n v="350"/>
    <n v="267.63"/>
    <n v="630"/>
    <n v="535.26"/>
    <n v="94.740000000000009"/>
    <n v="0.15038095238095239"/>
    <s v="Profitable"/>
    <s v="Low"/>
  </r>
  <r>
    <s v="ORD-102108"/>
    <x v="297"/>
    <d v="2023-11-23T00:00:00"/>
    <s v="C1635"/>
    <s v="Diya Nair"/>
    <x v="1"/>
    <x v="10"/>
    <s v="P1018"/>
    <n v="4"/>
    <n v="0"/>
    <s v="Standard"/>
    <x v="0"/>
    <n v="44"/>
    <n v="5"/>
    <s v="Marker Pack"/>
    <x v="0"/>
    <n v="11"/>
    <n v="6.23"/>
    <n v="44"/>
    <n v="24.92"/>
    <n v="19.079999999999998"/>
    <n v="0.4336363636363636"/>
    <s v="Profitable"/>
    <s v="Low"/>
  </r>
  <r>
    <s v="ORD-101191"/>
    <x v="298"/>
    <d v="2023-02-05T00:00:00"/>
    <s v="C2016"/>
    <s v="Rahul Nair"/>
    <x v="1"/>
    <x v="8"/>
    <s v="P1016"/>
    <n v="5"/>
    <n v="0.15"/>
    <s v="Economy"/>
    <x v="0"/>
    <n v="35"/>
    <n v="3"/>
    <s v="Paper Ream"/>
    <x v="0"/>
    <n v="9"/>
    <n v="5.46"/>
    <n v="38.25"/>
    <n v="27.3"/>
    <n v="10.95"/>
    <n v="0.28627450980392155"/>
    <s v="Profitable"/>
    <s v="Low"/>
  </r>
  <r>
    <s v="ORD-100220"/>
    <x v="299"/>
    <d v="2024-03-29T00:00:00"/>
    <s v="C1215"/>
    <s v="Meera Gupta"/>
    <x v="1"/>
    <x v="7"/>
    <s v="P1010"/>
    <n v="5"/>
    <n v="0"/>
    <s v="Economy"/>
    <x v="1"/>
    <n v="43"/>
    <n v="3"/>
    <s v="Bookcase"/>
    <x v="1"/>
    <n v="210"/>
    <n v="139.15"/>
    <n v="1050"/>
    <n v="695.75"/>
    <n v="354.25"/>
    <n v="0.33738095238095239"/>
    <s v="Profitable"/>
    <s v="Low"/>
  </r>
  <r>
    <s v="ORD-101061"/>
    <x v="96"/>
    <d v="2023-02-04T00:00:00"/>
    <s v="C1763"/>
    <s v="Zoya Joshi"/>
    <x v="1"/>
    <x v="4"/>
    <s v="P1011"/>
    <n v="7"/>
    <n v="0"/>
    <s v="Standard"/>
    <x v="3"/>
    <n v="21"/>
    <n v="4"/>
    <s v="Filing Cabinet"/>
    <x v="1"/>
    <n v="130"/>
    <n v="83.55"/>
    <n v="910"/>
    <n v="584.85"/>
    <n v="325.14999999999998"/>
    <n v="0.35730769230769227"/>
    <s v="Profitable"/>
    <s v="Low"/>
  </r>
  <r>
    <s v="ORD-101478"/>
    <x v="300"/>
    <d v="2023-08-23T00:00:00"/>
    <s v="C1928"/>
    <s v="Meera Reddy"/>
    <x v="1"/>
    <x v="2"/>
    <s v="P1002"/>
    <n v="9"/>
    <n v="0"/>
    <s v="Express"/>
    <x v="2"/>
    <n v="54"/>
    <n v="2"/>
    <s v="Smartphone"/>
    <x v="2"/>
    <n v="600"/>
    <n v="395.83"/>
    <n v="5400"/>
    <n v="3562.47"/>
    <n v="1837.5300000000002"/>
    <n v="0.34028333333333338"/>
    <s v="Profitable"/>
    <s v="High"/>
  </r>
  <r>
    <s v="ORD-101727"/>
    <x v="231"/>
    <d v="2023-04-13T00:00:00"/>
    <s v="C2133"/>
    <s v="Sana Sharma"/>
    <x v="1"/>
    <x v="12"/>
    <s v="P1018"/>
    <n v="1"/>
    <n v="0.05"/>
    <s v="Express"/>
    <x v="2"/>
    <n v="28"/>
    <n v="4"/>
    <s v="Marker Pack"/>
    <x v="0"/>
    <n v="11"/>
    <n v="6.23"/>
    <n v="10.45"/>
    <n v="6.23"/>
    <n v="4.2199999999999989"/>
    <n v="0.40382775119617215"/>
    <s v="Profitable"/>
    <s v="Low"/>
  </r>
  <r>
    <s v="ORD-101376"/>
    <x v="301"/>
    <d v="2023-07-10T00:00:00"/>
    <s v="C2152"/>
    <s v="Arjun Khan"/>
    <x v="1"/>
    <x v="9"/>
    <s v="P1007"/>
    <n v="7"/>
    <n v="0.05"/>
    <s v="Express"/>
    <x v="1"/>
    <n v="32"/>
    <n v="4"/>
    <s v="Printer"/>
    <x v="2"/>
    <n v="180"/>
    <n v="133.25"/>
    <n v="1197"/>
    <n v="932.75"/>
    <n v="264.25"/>
    <n v="0.22076023391812866"/>
    <s v="Profitable"/>
    <s v="Low"/>
  </r>
  <r>
    <s v="ORD-101901"/>
    <x v="179"/>
    <d v="2023-08-29T00:00:00"/>
    <s v="C1380"/>
    <s v="Kabir Reddy"/>
    <x v="2"/>
    <x v="4"/>
    <s v="P1002"/>
    <n v="1"/>
    <n v="0.2"/>
    <s v="Standard"/>
    <x v="3"/>
    <n v="44"/>
    <n v="5"/>
    <s v="Smartphone"/>
    <x v="2"/>
    <n v="600"/>
    <n v="395.83"/>
    <n v="480"/>
    <n v="395.83"/>
    <n v="84.170000000000016"/>
    <n v="0.1753541666666667"/>
    <s v="Profitable"/>
    <s v="Low"/>
  </r>
  <r>
    <s v="ORD-100734"/>
    <x v="302"/>
    <d v="2023-04-01T00:00:00"/>
    <s v="C1441"/>
    <s v="Dev Singh"/>
    <x v="0"/>
    <x v="7"/>
    <s v="P1003"/>
    <n v="3"/>
    <n v="0"/>
    <s v="Standard"/>
    <x v="2"/>
    <n v="69"/>
    <n v="3"/>
    <s v="Tablet"/>
    <x v="2"/>
    <n v="350"/>
    <n v="267.63"/>
    <n v="1050"/>
    <n v="802.89"/>
    <n v="247.11"/>
    <n v="0.23534285714285716"/>
    <s v="Profitable"/>
    <s v="Low"/>
  </r>
  <r>
    <s v="ORD-102407"/>
    <x v="303"/>
    <d v="2023-12-15T00:00:00"/>
    <s v="C2050"/>
    <s v="Dev Nair"/>
    <x v="1"/>
    <x v="8"/>
    <s v="P1001"/>
    <n v="1"/>
    <n v="0.2"/>
    <s v="Express"/>
    <x v="3"/>
    <n v="34"/>
    <n v="2"/>
    <s v="Laptop"/>
    <x v="2"/>
    <n v="900"/>
    <n v="669.14"/>
    <n v="720"/>
    <n v="669.14"/>
    <n v="50.860000000000014"/>
    <n v="7.0638888888888904E-2"/>
    <s v="Profitable"/>
    <s v="Low"/>
  </r>
  <r>
    <s v="ORD-100871"/>
    <x v="304"/>
    <d v="2024-04-11T00:00:00"/>
    <s v="C2148"/>
    <s v="Dev Reddy"/>
    <x v="1"/>
    <x v="8"/>
    <s v="P1018"/>
    <n v="4"/>
    <n v="0.15"/>
    <s v="Economy"/>
    <x v="0"/>
    <n v="39"/>
    <n v="3"/>
    <s v="Marker Pack"/>
    <x v="0"/>
    <n v="11"/>
    <n v="6.23"/>
    <n v="37.4"/>
    <n v="24.92"/>
    <n v="12.479999999999997"/>
    <n v="0.33368983957219245"/>
    <s v="Profitable"/>
    <s v="Low"/>
  </r>
  <r>
    <s v="ORD-101449"/>
    <x v="305"/>
    <d v="2024-07-28T00:00:00"/>
    <s v="C1733"/>
    <s v="Sana Das"/>
    <x v="1"/>
    <x v="2"/>
    <s v="P1002"/>
    <n v="6"/>
    <n v="0"/>
    <s v="Standard"/>
    <x v="0"/>
    <n v="59"/>
    <n v="3"/>
    <s v="Smartphone"/>
    <x v="2"/>
    <n v="600"/>
    <n v="395.83"/>
    <n v="3600"/>
    <n v="2374.98"/>
    <n v="1225.02"/>
    <n v="0.34028333333333333"/>
    <s v="Profitable"/>
    <s v="Medium"/>
  </r>
  <r>
    <s v="ORD-102685"/>
    <x v="168"/>
    <d v="2023-06-13T00:00:00"/>
    <s v="C1946"/>
    <s v="Arjun Reddy"/>
    <x v="2"/>
    <x v="2"/>
    <s v="P1016"/>
    <n v="3"/>
    <n v="0.15"/>
    <s v="Standard"/>
    <x v="2"/>
    <n v="64"/>
    <n v="2"/>
    <s v="Paper Ream"/>
    <x v="0"/>
    <n v="9"/>
    <n v="5.46"/>
    <n v="22.95"/>
    <n v="16.38"/>
    <n v="6.57"/>
    <n v="0.28627450980392161"/>
    <s v="Profitable"/>
    <s v="Low"/>
  </r>
  <r>
    <s v="ORD-102535"/>
    <x v="118"/>
    <d v="2024-05-02T00:00:00"/>
    <s v="C1520"/>
    <s v="Dev Iyer"/>
    <x v="1"/>
    <x v="2"/>
    <s v="P1008"/>
    <n v="2"/>
    <n v="0"/>
    <s v="Express"/>
    <x v="2"/>
    <n v="26"/>
    <n v="4"/>
    <s v="Office Chair"/>
    <x v="1"/>
    <n v="150"/>
    <n v="111.98"/>
    <n v="300"/>
    <n v="223.96"/>
    <n v="76.039999999999992"/>
    <n v="0.25346666666666662"/>
    <s v="Profitable"/>
    <s v="Low"/>
  </r>
  <r>
    <s v="ORD-100150"/>
    <x v="306"/>
    <d v="2023-09-10T00:00:00"/>
    <s v="C1710"/>
    <s v="Rahul Verma"/>
    <x v="2"/>
    <x v="3"/>
    <s v="P1014"/>
    <n v="9"/>
    <n v="0.05"/>
    <s v="Standard"/>
    <x v="2"/>
    <n v="32"/>
    <n v="1"/>
    <s v="Pen Set"/>
    <x v="0"/>
    <n v="12"/>
    <n v="9.07"/>
    <n v="102.6"/>
    <n v="81.63"/>
    <n v="20.97"/>
    <n v="0.2043859649122807"/>
    <s v="Profitable"/>
    <s v="Low"/>
  </r>
  <r>
    <s v="ORD-101884"/>
    <x v="307"/>
    <d v="2024-09-02T00:00:00"/>
    <s v="C1925"/>
    <s v="Dev Das"/>
    <x v="1"/>
    <x v="5"/>
    <s v="P1006"/>
    <n v="3"/>
    <n v="0.15"/>
    <s v="Standard"/>
    <x v="3"/>
    <n v="33"/>
    <n v="1"/>
    <s v="Keyboard"/>
    <x v="2"/>
    <n v="45"/>
    <n v="35.729999999999997"/>
    <n v="114.75"/>
    <n v="107.19"/>
    <n v="7.5600000000000023"/>
    <n v="6.5882352941176489E-2"/>
    <s v="Profitable"/>
    <s v="Low"/>
  </r>
  <r>
    <s v="ORD-102582"/>
    <x v="199"/>
    <d v="2024-11-19T00:00:00"/>
    <s v="C1628"/>
    <s v="Priya Joshi"/>
    <x v="0"/>
    <x v="0"/>
    <s v="P1015"/>
    <n v="4"/>
    <n v="0.1"/>
    <s v="Standard"/>
    <x v="3"/>
    <n v="18"/>
    <n v="2"/>
    <s v="Stapler"/>
    <x v="0"/>
    <n v="15"/>
    <n v="9.91"/>
    <n v="54"/>
    <n v="39.64"/>
    <n v="14.36"/>
    <n v="0.2659259259259259"/>
    <s v="Profitable"/>
    <s v="Low"/>
  </r>
  <r>
    <s v="ORD-101612"/>
    <x v="308"/>
    <d v="2024-04-03T00:00:00"/>
    <s v="C1315"/>
    <s v="Arjun Gupta"/>
    <x v="1"/>
    <x v="6"/>
    <s v="P1010"/>
    <n v="7"/>
    <n v="0.1"/>
    <s v="Standard"/>
    <x v="0"/>
    <n v="30"/>
    <n v="3"/>
    <s v="Bookcase"/>
    <x v="1"/>
    <n v="210"/>
    <n v="139.15"/>
    <n v="1323"/>
    <n v="974.05000000000007"/>
    <n v="348.94999999999993"/>
    <n v="0.26375661375661369"/>
    <s v="Profitable"/>
    <s v="Low"/>
  </r>
  <r>
    <s v="ORD-100142"/>
    <x v="282"/>
    <d v="2024-05-18T00:00:00"/>
    <s v="C1882"/>
    <s v="Ishaan Khan"/>
    <x v="1"/>
    <x v="4"/>
    <s v="P1009"/>
    <n v="6"/>
    <n v="0"/>
    <s v="Standard"/>
    <x v="0"/>
    <n v="50"/>
    <n v="4"/>
    <s v="Desk"/>
    <x v="1"/>
    <n v="320"/>
    <n v="186.25"/>
    <n v="1920"/>
    <n v="1117.5"/>
    <n v="802.5"/>
    <n v="0.41796875"/>
    <s v="Profitable"/>
    <s v="Low"/>
  </r>
  <r>
    <s v="ORD-102497"/>
    <x v="272"/>
    <d v="2023-10-23T00:00:00"/>
    <s v="C1048"/>
    <s v="Rahul Singh"/>
    <x v="1"/>
    <x v="3"/>
    <s v="P1015"/>
    <n v="2"/>
    <n v="0.2"/>
    <s v="Same Day"/>
    <x v="3"/>
    <n v="21"/>
    <n v="1"/>
    <s v="Stapler"/>
    <x v="0"/>
    <n v="15"/>
    <n v="9.91"/>
    <n v="24"/>
    <n v="19.82"/>
    <n v="4.18"/>
    <n v="0.17416666666666666"/>
    <s v="Profitable"/>
    <s v="Low"/>
  </r>
  <r>
    <s v="ORD-100246"/>
    <x v="148"/>
    <d v="2024-02-07T00:00:00"/>
    <s v="C1729"/>
    <s v="Zoya Verma"/>
    <x v="1"/>
    <x v="7"/>
    <s v="P1012"/>
    <n v="2"/>
    <n v="0"/>
    <s v="Express"/>
    <x v="3"/>
    <n v="30"/>
    <n v="1"/>
    <s v="Standing Desk"/>
    <x v="1"/>
    <n v="480"/>
    <n v="375.21"/>
    <n v="960"/>
    <n v="750.42"/>
    <n v="209.58000000000004"/>
    <n v="0.21831250000000005"/>
    <s v="Profitable"/>
    <s v="Low"/>
  </r>
  <r>
    <s v="ORD-101367"/>
    <x v="121"/>
    <d v="2024-07-31T00:00:00"/>
    <s v="C1164"/>
    <s v="Ishaan Nair"/>
    <x v="1"/>
    <x v="7"/>
    <s v="P1017"/>
    <n v="7"/>
    <n v="0"/>
    <s v="Standard"/>
    <x v="2"/>
    <n v="43"/>
    <n v="2"/>
    <s v="Binder"/>
    <x v="0"/>
    <n v="8"/>
    <n v="5.51"/>
    <n v="56"/>
    <n v="38.57"/>
    <n v="17.43"/>
    <n v="0.31124999999999997"/>
    <s v="Profitable"/>
    <s v="Low"/>
  </r>
  <r>
    <s v="ORD-100039"/>
    <x v="192"/>
    <d v="2023-08-20T00:00:00"/>
    <s v="C1152"/>
    <s v="Arjun Das"/>
    <x v="1"/>
    <x v="3"/>
    <s v="P1004"/>
    <n v="6"/>
    <n v="0"/>
    <s v="Standard"/>
    <x v="2"/>
    <n v="60"/>
    <n v="1"/>
    <s v="Monitor"/>
    <x v="2"/>
    <n v="220"/>
    <n v="159.36000000000001"/>
    <n v="1320"/>
    <n v="956.16000000000008"/>
    <n v="363.83999999999992"/>
    <n v="0.27563636363636357"/>
    <s v="Profitable"/>
    <s v="Low"/>
  </r>
  <r>
    <s v="ORD-102333"/>
    <x v="28"/>
    <d v="2023-11-25T00:00:00"/>
    <s v="C1382"/>
    <s v="Priya Reddy"/>
    <x v="1"/>
    <x v="8"/>
    <s v="P1005"/>
    <n v="6"/>
    <n v="0.1"/>
    <s v="Standard"/>
    <x v="3"/>
    <n v="56"/>
    <n v="3"/>
    <s v="Headphones"/>
    <x v="2"/>
    <n v="80"/>
    <n v="45.88"/>
    <n v="432"/>
    <n v="275.28000000000003"/>
    <n v="156.71999999999997"/>
    <n v="0.3627777777777777"/>
    <s v="Profitable"/>
    <s v="Low"/>
  </r>
  <r>
    <s v="ORD-101873"/>
    <x v="164"/>
    <d v="2024-01-29T00:00:00"/>
    <s v="C2157"/>
    <s v="Aarav Nair"/>
    <x v="1"/>
    <x v="6"/>
    <s v="P1001"/>
    <n v="4"/>
    <n v="0"/>
    <s v="Standard"/>
    <x v="1"/>
    <n v="41"/>
    <n v="3"/>
    <s v="Laptop"/>
    <x v="2"/>
    <n v="900"/>
    <n v="669.14"/>
    <n v="3600"/>
    <n v="2676.56"/>
    <n v="923.44"/>
    <n v="0.25651111111111113"/>
    <s v="Profitable"/>
    <s v="Medium"/>
  </r>
  <r>
    <s v="ORD-101489"/>
    <x v="309"/>
    <d v="2023-03-23T00:00:00"/>
    <s v="C1959"/>
    <s v="Sana Sharma"/>
    <x v="2"/>
    <x v="11"/>
    <s v="P1017"/>
    <n v="5"/>
    <n v="0.1"/>
    <s v="Standard"/>
    <x v="2"/>
    <n v="19"/>
    <n v="4"/>
    <s v="Binder"/>
    <x v="0"/>
    <n v="8"/>
    <n v="5.51"/>
    <n v="36"/>
    <n v="27.549999999999997"/>
    <n v="8.4500000000000028"/>
    <n v="0.2347222222222223"/>
    <s v="Profitable"/>
    <s v="Low"/>
  </r>
  <r>
    <s v="ORD-100622"/>
    <x v="310"/>
    <d v="2024-12-02T00:00:00"/>
    <s v="C1728"/>
    <s v="Aarav Reddy"/>
    <x v="1"/>
    <x v="4"/>
    <s v="P1016"/>
    <n v="7"/>
    <n v="0.05"/>
    <s v="Standard"/>
    <x v="0"/>
    <n v="65"/>
    <n v="2"/>
    <s v="Paper Ream"/>
    <x v="0"/>
    <n v="9"/>
    <n v="5.46"/>
    <n v="59.849999999999994"/>
    <n v="38.22"/>
    <n v="21.629999999999995"/>
    <n v="0.36140350877192978"/>
    <s v="Profitable"/>
    <s v="Low"/>
  </r>
  <r>
    <s v="ORD-100819"/>
    <x v="311"/>
    <d v="2024-09-08T00:00:00"/>
    <s v="C1488"/>
    <s v="Kabir Verma"/>
    <x v="1"/>
    <x v="7"/>
    <s v="P1014"/>
    <n v="5"/>
    <n v="0.05"/>
    <s v="Express"/>
    <x v="2"/>
    <n v="52"/>
    <n v="3"/>
    <s v="Pen Set"/>
    <x v="0"/>
    <n v="12"/>
    <n v="9.07"/>
    <n v="57"/>
    <n v="45.35"/>
    <n v="11.649999999999999"/>
    <n v="0.20438596491228067"/>
    <s v="Profitable"/>
    <s v="Low"/>
  </r>
  <r>
    <s v="ORD-100667"/>
    <x v="312"/>
    <d v="2024-08-12T00:00:00"/>
    <s v="C2095"/>
    <s v="Priya Khan"/>
    <x v="1"/>
    <x v="2"/>
    <s v="P1005"/>
    <n v="2"/>
    <n v="0.2"/>
    <s v="Standard"/>
    <x v="1"/>
    <n v="31"/>
    <n v="1"/>
    <s v="Headphones"/>
    <x v="2"/>
    <n v="80"/>
    <n v="45.88"/>
    <n v="128"/>
    <n v="91.76"/>
    <n v="36.239999999999995"/>
    <n v="0.28312499999999996"/>
    <s v="Profitable"/>
    <s v="Low"/>
  </r>
  <r>
    <s v="ORD-101098"/>
    <x v="279"/>
    <d v="2024-01-25T00:00:00"/>
    <s v="C1629"/>
    <s v="Arjun Gupta"/>
    <x v="0"/>
    <x v="3"/>
    <s v="P1008"/>
    <n v="5"/>
    <n v="0"/>
    <s v="Standard"/>
    <x v="1"/>
    <n v="37"/>
    <n v="4"/>
    <s v="Office Chair"/>
    <x v="1"/>
    <n v="150"/>
    <n v="111.98"/>
    <n v="750"/>
    <n v="559.9"/>
    <n v="190.10000000000002"/>
    <n v="0.25346666666666667"/>
    <s v="Profitable"/>
    <s v="Low"/>
  </r>
  <r>
    <s v="ORD-100026"/>
    <x v="313"/>
    <d v="2024-05-19T00:00:00"/>
    <s v="C1156"/>
    <s v="Priya Singh"/>
    <x v="2"/>
    <x v="12"/>
    <s v="P1008"/>
    <n v="6"/>
    <n v="0.05"/>
    <s v="Same Day"/>
    <x v="1"/>
    <n v="67"/>
    <n v="1"/>
    <s v="Office Chair"/>
    <x v="1"/>
    <n v="150"/>
    <n v="111.98"/>
    <n v="855"/>
    <n v="671.88"/>
    <n v="183.12"/>
    <n v="0.21417543859649124"/>
    <s v="Profitable"/>
    <s v="Low"/>
  </r>
  <r>
    <s v="ORD-100866"/>
    <x v="314"/>
    <d v="2024-03-15T00:00:00"/>
    <s v="C1260"/>
    <s v="Aarav Singh"/>
    <x v="0"/>
    <x v="10"/>
    <s v="P1007"/>
    <n v="4"/>
    <n v="0"/>
    <s v="Express"/>
    <x v="2"/>
    <n v="60"/>
    <n v="3"/>
    <s v="Printer"/>
    <x v="2"/>
    <n v="180"/>
    <n v="133.25"/>
    <n v="720"/>
    <n v="533"/>
    <n v="187"/>
    <n v="0.25972222222222224"/>
    <s v="Profitable"/>
    <s v="Low"/>
  </r>
  <r>
    <s v="ORD-102849"/>
    <x v="188"/>
    <d v="2024-04-05T00:00:00"/>
    <s v="C1925"/>
    <s v="Priya Verma"/>
    <x v="2"/>
    <x v="11"/>
    <s v="P1012"/>
    <n v="2"/>
    <n v="0.15"/>
    <s v="Same Day"/>
    <x v="1"/>
    <n v="44"/>
    <n v="3"/>
    <s v="Standing Desk"/>
    <x v="1"/>
    <n v="480"/>
    <n v="375.21"/>
    <n v="816"/>
    <n v="750.42"/>
    <n v="65.580000000000041"/>
    <n v="8.0367647058823585E-2"/>
    <s v="Profitable"/>
    <s v="Low"/>
  </r>
  <r>
    <s v="ORD-101892"/>
    <x v="315"/>
    <d v="2023-05-03T00:00:00"/>
    <s v="C1805"/>
    <s v="Diya Reddy"/>
    <x v="1"/>
    <x v="5"/>
    <s v="P1005"/>
    <n v="6"/>
    <n v="0"/>
    <s v="Standard"/>
    <x v="2"/>
    <n v="48"/>
    <n v="3"/>
    <s v="Headphones"/>
    <x v="2"/>
    <n v="80"/>
    <n v="45.88"/>
    <n v="480"/>
    <n v="275.28000000000003"/>
    <n v="204.71999999999997"/>
    <n v="0.42649999999999993"/>
    <s v="Profitable"/>
    <s v="Low"/>
  </r>
  <r>
    <s v="ORD-101034"/>
    <x v="316"/>
    <d v="2024-12-07T00:00:00"/>
    <s v="C1839"/>
    <s v="Ishaan Gupta"/>
    <x v="1"/>
    <x v="6"/>
    <s v="P1013"/>
    <n v="9"/>
    <n v="0.1"/>
    <s v="Standard"/>
    <x v="2"/>
    <n v="31"/>
    <n v="5"/>
    <s v="Notebook"/>
    <x v="0"/>
    <n v="6"/>
    <n v="4.2699999999999996"/>
    <n v="48.6"/>
    <n v="38.429999999999993"/>
    <n v="10.170000000000009"/>
    <n v="0.20925925925925942"/>
    <s v="Profitable"/>
    <s v="Low"/>
  </r>
  <r>
    <s v="ORD-102656"/>
    <x v="79"/>
    <d v="2023-02-26T00:00:00"/>
    <s v="C1587"/>
    <s v="Arjun Khan"/>
    <x v="0"/>
    <x v="4"/>
    <s v="P1011"/>
    <n v="7"/>
    <n v="0"/>
    <s v="Standard"/>
    <x v="2"/>
    <n v="69"/>
    <n v="3"/>
    <s v="Filing Cabinet"/>
    <x v="1"/>
    <n v="130"/>
    <n v="83.55"/>
    <n v="910"/>
    <n v="584.85"/>
    <n v="325.14999999999998"/>
    <n v="0.35730769230769227"/>
    <s v="Profitable"/>
    <s v="Low"/>
  </r>
  <r>
    <s v="ORD-102800"/>
    <x v="122"/>
    <d v="2023-07-31T00:00:00"/>
    <s v="C1961"/>
    <s v="Sana Verma"/>
    <x v="2"/>
    <x v="0"/>
    <s v="P1013"/>
    <n v="3"/>
    <n v="0"/>
    <s v="Standard"/>
    <x v="3"/>
    <n v="39"/>
    <n v="3"/>
    <s v="Notebook"/>
    <x v="0"/>
    <n v="6"/>
    <n v="4.2699999999999996"/>
    <n v="18"/>
    <n v="12.809999999999999"/>
    <n v="5.1900000000000013"/>
    <n v="0.28833333333333339"/>
    <s v="Profitable"/>
    <s v="Low"/>
  </r>
  <r>
    <s v="ORD-100589"/>
    <x v="19"/>
    <d v="2023-08-10T00:00:00"/>
    <s v="C2080"/>
    <s v="Arjun Reddy"/>
    <x v="2"/>
    <x v="10"/>
    <s v="P1015"/>
    <n v="1"/>
    <n v="0"/>
    <s v="Same Day"/>
    <x v="2"/>
    <n v="65"/>
    <n v="1"/>
    <s v="Stapler"/>
    <x v="0"/>
    <n v="15"/>
    <n v="9.91"/>
    <n v="15"/>
    <n v="9.91"/>
    <n v="5.09"/>
    <n v="0.33933333333333332"/>
    <s v="Profitable"/>
    <s v="Low"/>
  </r>
  <r>
    <s v="ORD-102385"/>
    <x v="317"/>
    <d v="2023-08-22T00:00:00"/>
    <s v="C1875"/>
    <s v="Arjun Sharma"/>
    <x v="2"/>
    <x v="0"/>
    <s v="P1006"/>
    <n v="8"/>
    <n v="0"/>
    <s v="Express"/>
    <x v="1"/>
    <n v="61"/>
    <n v="1"/>
    <s v="Keyboard"/>
    <x v="2"/>
    <n v="45"/>
    <n v="35.729999999999997"/>
    <n v="360"/>
    <n v="285.83999999999997"/>
    <n v="74.160000000000025"/>
    <n v="0.20600000000000007"/>
    <s v="Profitable"/>
    <s v="Low"/>
  </r>
  <r>
    <s v="ORD-102780"/>
    <x v="104"/>
    <d v="2024-04-08T00:00:00"/>
    <s v="C1480"/>
    <s v="Sana Khan"/>
    <x v="1"/>
    <x v="5"/>
    <s v="P1011"/>
    <n v="8"/>
    <n v="0"/>
    <s v="Standard"/>
    <x v="1"/>
    <n v="28"/>
    <n v="3"/>
    <s v="Filing Cabinet"/>
    <x v="1"/>
    <n v="130"/>
    <n v="83.55"/>
    <n v="1040"/>
    <n v="668.4"/>
    <n v="371.6"/>
    <n v="0.35730769230769233"/>
    <s v="Profitable"/>
    <s v="Low"/>
  </r>
  <r>
    <s v="ORD-100187"/>
    <x v="252"/>
    <d v="2024-06-13T00:00:00"/>
    <s v="C1818"/>
    <s v="Meera Das"/>
    <x v="0"/>
    <x v="4"/>
    <s v="P1005"/>
    <n v="2"/>
    <n v="0.1"/>
    <s v="Standard"/>
    <x v="2"/>
    <n v="51"/>
    <n v="5"/>
    <s v="Headphones"/>
    <x v="2"/>
    <n v="80"/>
    <n v="45.88"/>
    <n v="144"/>
    <n v="91.76"/>
    <n v="52.239999999999995"/>
    <n v="0.36277777777777775"/>
    <s v="Profitable"/>
    <s v="Low"/>
  </r>
  <r>
    <s v="ORD-101218"/>
    <x v="257"/>
    <d v="2023-02-14T00:00:00"/>
    <s v="C1980"/>
    <s v="Kabir Verma"/>
    <x v="0"/>
    <x v="0"/>
    <s v="P1001"/>
    <n v="2"/>
    <n v="0"/>
    <s v="Standard"/>
    <x v="1"/>
    <n v="27"/>
    <n v="1"/>
    <s v="Laptop"/>
    <x v="2"/>
    <n v="900"/>
    <n v="669.14"/>
    <n v="1800"/>
    <n v="1338.28"/>
    <n v="461.72"/>
    <n v="0.25651111111111113"/>
    <s v="Profitable"/>
    <s v="Low"/>
  </r>
  <r>
    <s v="ORD-101773"/>
    <x v="318"/>
    <d v="2024-07-18T00:00:00"/>
    <s v="C1731"/>
    <s v="Sana Nair"/>
    <x v="1"/>
    <x v="8"/>
    <s v="P1009"/>
    <n v="4"/>
    <n v="0.05"/>
    <s v="Standard"/>
    <x v="3"/>
    <n v="28"/>
    <n v="5"/>
    <s v="Desk"/>
    <x v="1"/>
    <n v="320"/>
    <n v="186.25"/>
    <n v="1216"/>
    <n v="745"/>
    <n v="471"/>
    <n v="0.38733552631578949"/>
    <s v="Profitable"/>
    <s v="Low"/>
  </r>
  <r>
    <s v="ORD-102106"/>
    <x v="267"/>
    <d v="2024-05-30T00:00:00"/>
    <s v="C1254"/>
    <s v="Tara Das"/>
    <x v="1"/>
    <x v="8"/>
    <s v="P1007"/>
    <n v="3"/>
    <n v="0.1"/>
    <s v="Express"/>
    <x v="1"/>
    <n v="62"/>
    <n v="5"/>
    <s v="Printer"/>
    <x v="2"/>
    <n v="180"/>
    <n v="133.25"/>
    <n v="486"/>
    <n v="399.75"/>
    <n v="86.25"/>
    <n v="0.17746913580246915"/>
    <s v="Profitable"/>
    <s v="Low"/>
  </r>
  <r>
    <s v="ORD-102738"/>
    <x v="319"/>
    <d v="2023-08-01T00:00:00"/>
    <s v="C1014"/>
    <s v="Rahul Nair"/>
    <x v="2"/>
    <x v="3"/>
    <s v="P1017"/>
    <n v="8"/>
    <n v="0"/>
    <s v="Express"/>
    <x v="2"/>
    <n v="52"/>
    <n v="5"/>
    <s v="Binder"/>
    <x v="0"/>
    <n v="8"/>
    <n v="5.51"/>
    <n v="64"/>
    <n v="44.08"/>
    <n v="19.920000000000002"/>
    <n v="0.31125000000000003"/>
    <s v="Profitable"/>
    <s v="Low"/>
  </r>
  <r>
    <s v="ORD-101691"/>
    <x v="165"/>
    <d v="2023-06-03T00:00:00"/>
    <s v="C1252"/>
    <s v="Tara Singh"/>
    <x v="0"/>
    <x v="10"/>
    <s v="P1017"/>
    <n v="7"/>
    <n v="0"/>
    <s v="Standard"/>
    <x v="2"/>
    <n v="46"/>
    <n v="5"/>
    <s v="Binder"/>
    <x v="0"/>
    <n v="8"/>
    <n v="5.51"/>
    <n v="56"/>
    <n v="38.57"/>
    <n v="17.43"/>
    <n v="0.31124999999999997"/>
    <s v="Profitable"/>
    <s v="Low"/>
  </r>
  <r>
    <s v="ORD-101476"/>
    <x v="320"/>
    <d v="2024-03-21T00:00:00"/>
    <s v="C1152"/>
    <s v="Diya Das"/>
    <x v="2"/>
    <x v="2"/>
    <s v="P1009"/>
    <n v="4"/>
    <n v="0"/>
    <s v="Same Day"/>
    <x v="2"/>
    <n v="56"/>
    <n v="4"/>
    <s v="Desk"/>
    <x v="1"/>
    <n v="320"/>
    <n v="186.25"/>
    <n v="1280"/>
    <n v="745"/>
    <n v="535"/>
    <n v="0.41796875"/>
    <s v="Profitable"/>
    <s v="Low"/>
  </r>
  <r>
    <s v="ORD-100329"/>
    <x v="321"/>
    <d v="2024-07-01T00:00:00"/>
    <s v="C1948"/>
    <s v="Tara Joshi"/>
    <x v="1"/>
    <x v="3"/>
    <s v="P1018"/>
    <n v="4"/>
    <n v="0"/>
    <s v="Standard"/>
    <x v="3"/>
    <n v="50"/>
    <n v="4"/>
    <s v="Marker Pack"/>
    <x v="0"/>
    <n v="11"/>
    <n v="6.23"/>
    <n v="44"/>
    <n v="24.92"/>
    <n v="19.079999999999998"/>
    <n v="0.4336363636363636"/>
    <s v="Profitable"/>
    <s v="Low"/>
  </r>
  <r>
    <s v="ORD-101758"/>
    <x v="322"/>
    <d v="2023-01-10T00:00:00"/>
    <s v="C1863"/>
    <s v="Sana Das"/>
    <x v="1"/>
    <x v="7"/>
    <s v="P1017"/>
    <n v="8"/>
    <n v="0.1"/>
    <s v="Economy"/>
    <x v="3"/>
    <n v="51"/>
    <n v="1"/>
    <s v="Binder"/>
    <x v="0"/>
    <n v="8"/>
    <n v="5.51"/>
    <n v="57.6"/>
    <n v="44.08"/>
    <n v="13.520000000000003"/>
    <n v="0.23472222222222228"/>
    <s v="Profitable"/>
    <s v="Low"/>
  </r>
  <r>
    <s v="ORD-102280"/>
    <x v="323"/>
    <d v="2023-01-22T00:00:00"/>
    <s v="C2097"/>
    <s v="Meera Sharma"/>
    <x v="1"/>
    <x v="4"/>
    <s v="P1016"/>
    <n v="5"/>
    <n v="0.05"/>
    <s v="Standard"/>
    <x v="3"/>
    <n v="59"/>
    <n v="3"/>
    <s v="Paper Ream"/>
    <x v="0"/>
    <n v="9"/>
    <n v="5.46"/>
    <n v="42.75"/>
    <n v="27.3"/>
    <n v="15.45"/>
    <n v="0.36140350877192978"/>
    <s v="Profitable"/>
    <s v="Low"/>
  </r>
  <r>
    <s v="ORD-101680"/>
    <x v="219"/>
    <d v="2023-11-25T00:00:00"/>
    <s v="C1510"/>
    <s v="Priya Das"/>
    <x v="2"/>
    <x v="10"/>
    <s v="P1016"/>
    <n v="6"/>
    <n v="0.2"/>
    <s v="Express"/>
    <x v="0"/>
    <n v="65"/>
    <n v="3"/>
    <s v="Paper Ream"/>
    <x v="0"/>
    <n v="9"/>
    <n v="5.46"/>
    <n v="43.2"/>
    <n v="32.76"/>
    <n v="10.440000000000005"/>
    <n v="0.24166666666666675"/>
    <s v="Profitable"/>
    <s v="Low"/>
  </r>
  <r>
    <s v="ORD-100317"/>
    <x v="324"/>
    <d v="2024-01-17T00:00:00"/>
    <s v="C1079"/>
    <s v="Priya Sharma"/>
    <x v="0"/>
    <x v="1"/>
    <s v="P1014"/>
    <n v="2"/>
    <n v="0"/>
    <s v="Economy"/>
    <x v="0"/>
    <n v="67"/>
    <n v="5"/>
    <s v="Pen Set"/>
    <x v="0"/>
    <n v="12"/>
    <n v="9.07"/>
    <n v="24"/>
    <n v="18.14"/>
    <n v="5.8599999999999994"/>
    <n v="0.24416666666666664"/>
    <s v="Profitable"/>
    <s v="Low"/>
  </r>
  <r>
    <s v="ORD-101371"/>
    <x v="303"/>
    <d v="2023-12-21T00:00:00"/>
    <s v="C1210"/>
    <s v="Dev Iyer"/>
    <x v="1"/>
    <x v="11"/>
    <s v="P1002"/>
    <n v="8"/>
    <n v="0.1"/>
    <s v="Economy"/>
    <x v="1"/>
    <n v="42"/>
    <n v="5"/>
    <s v="Smartphone"/>
    <x v="2"/>
    <n v="600"/>
    <n v="395.83"/>
    <n v="4320"/>
    <n v="3166.64"/>
    <n v="1153.3600000000001"/>
    <n v="0.26698148148148149"/>
    <s v="Profitable"/>
    <s v="Medium"/>
  </r>
  <r>
    <s v="ORD-102394"/>
    <x v="322"/>
    <d v="2023-01-10T00:00:00"/>
    <s v="C1533"/>
    <s v="Priya Singh"/>
    <x v="1"/>
    <x v="9"/>
    <s v="P1017"/>
    <n v="1"/>
    <n v="0.05"/>
    <s v="Express"/>
    <x v="2"/>
    <n v="58"/>
    <n v="1"/>
    <s v="Binder"/>
    <x v="0"/>
    <n v="8"/>
    <n v="5.51"/>
    <n v="7.6"/>
    <n v="5.51"/>
    <n v="2.09"/>
    <n v="0.27499999999999997"/>
    <s v="Profitable"/>
    <s v="Low"/>
  </r>
  <r>
    <s v="ORD-102768"/>
    <x v="325"/>
    <d v="2024-05-09T00:00:00"/>
    <s v="C1569"/>
    <s v="Zoya Joshi"/>
    <x v="1"/>
    <x v="8"/>
    <s v="P1002"/>
    <n v="5"/>
    <n v="0"/>
    <s v="Same Day"/>
    <x v="0"/>
    <n v="27"/>
    <n v="5"/>
    <s v="Smartphone"/>
    <x v="2"/>
    <n v="600"/>
    <n v="395.83"/>
    <n v="3000"/>
    <n v="1979.1499999999999"/>
    <n v="1020.8500000000001"/>
    <n v="0.34028333333333338"/>
    <s v="Profitable"/>
    <s v="Medium"/>
  </r>
  <r>
    <s v="ORD-101919"/>
    <x v="326"/>
    <d v="2023-12-10T00:00:00"/>
    <s v="C1337"/>
    <s v="Ishaan Iyer"/>
    <x v="2"/>
    <x v="11"/>
    <s v="P1011"/>
    <n v="1"/>
    <n v="0.1"/>
    <s v="Standard"/>
    <x v="1"/>
    <n v="44"/>
    <n v="3"/>
    <s v="Filing Cabinet"/>
    <x v="1"/>
    <n v="130"/>
    <n v="83.55"/>
    <n v="117"/>
    <n v="83.55"/>
    <n v="33.450000000000003"/>
    <n v="0.28589743589743594"/>
    <s v="Profitable"/>
    <s v="Low"/>
  </r>
  <r>
    <s v="ORD-101891"/>
    <x v="71"/>
    <d v="2023-06-05T00:00:00"/>
    <s v="C1304"/>
    <s v="Zoya Nair"/>
    <x v="1"/>
    <x v="7"/>
    <s v="P1009"/>
    <n v="6"/>
    <n v="0"/>
    <s v="Standard"/>
    <x v="0"/>
    <n v="36"/>
    <n v="2"/>
    <s v="Desk"/>
    <x v="1"/>
    <n v="320"/>
    <n v="186.25"/>
    <n v="1920"/>
    <n v="1117.5"/>
    <n v="802.5"/>
    <n v="0.41796875"/>
    <s v="Profitable"/>
    <s v="Low"/>
  </r>
  <r>
    <s v="ORD-102351"/>
    <x v="185"/>
    <d v="2024-06-27T00:00:00"/>
    <s v="C1367"/>
    <s v="Priya Gupta"/>
    <x v="0"/>
    <x v="3"/>
    <s v="P1010"/>
    <n v="9"/>
    <n v="0.05"/>
    <s v="Express"/>
    <x v="3"/>
    <n v="56"/>
    <n v="1"/>
    <s v="Bookcase"/>
    <x v="1"/>
    <n v="210"/>
    <n v="139.15"/>
    <n v="1795.5"/>
    <n v="1252.3500000000001"/>
    <n v="543.14999999999986"/>
    <n v="0.30250626566416033"/>
    <s v="Profitable"/>
    <s v="Low"/>
  </r>
  <r>
    <s v="ORD-100985"/>
    <x v="317"/>
    <d v="2023-08-23T00:00:00"/>
    <s v="C1273"/>
    <s v="Ishaan Singh"/>
    <x v="1"/>
    <x v="5"/>
    <s v="P1010"/>
    <n v="2"/>
    <n v="0.2"/>
    <s v="Standard"/>
    <x v="1"/>
    <n v="57"/>
    <n v="5"/>
    <s v="Bookcase"/>
    <x v="1"/>
    <n v="210"/>
    <n v="139.15"/>
    <n v="336"/>
    <n v="278.3"/>
    <n v="57.699999999999989"/>
    <n v="0.17172619047619045"/>
    <s v="Profitable"/>
    <s v="Low"/>
  </r>
  <r>
    <s v="ORD-101672"/>
    <x v="327"/>
    <d v="2023-03-07T00:00:00"/>
    <s v="C1123"/>
    <s v="Diya Das"/>
    <x v="0"/>
    <x v="7"/>
    <s v="P1011"/>
    <n v="6"/>
    <n v="0"/>
    <s v="Economy"/>
    <x v="0"/>
    <n v="59"/>
    <n v="3"/>
    <s v="Filing Cabinet"/>
    <x v="1"/>
    <n v="130"/>
    <n v="83.55"/>
    <n v="780"/>
    <n v="501.29999999999995"/>
    <n v="278.70000000000005"/>
    <n v="0.35730769230769238"/>
    <s v="Profitable"/>
    <s v="Low"/>
  </r>
  <r>
    <s v="ORD-101979"/>
    <x v="328"/>
    <d v="2024-12-01T00:00:00"/>
    <s v="C1449"/>
    <s v="Dev Singh"/>
    <x v="1"/>
    <x v="1"/>
    <s v="P1004"/>
    <n v="9"/>
    <n v="0"/>
    <s v="Standard"/>
    <x v="3"/>
    <n v="50"/>
    <n v="2"/>
    <s v="Monitor"/>
    <x v="2"/>
    <n v="220"/>
    <n v="159.36000000000001"/>
    <n v="1980"/>
    <n v="1434.2400000000002"/>
    <n v="545.75999999999976"/>
    <n v="0.27563636363636351"/>
    <s v="Profitable"/>
    <s v="Low"/>
  </r>
  <r>
    <s v="ORD-101067"/>
    <x v="11"/>
    <d v="2023-12-27T00:00:00"/>
    <s v="C2071"/>
    <s v="Rahul Iyer"/>
    <x v="1"/>
    <x v="0"/>
    <s v="P1008"/>
    <n v="7"/>
    <n v="0.2"/>
    <s v="Standard"/>
    <x v="0"/>
    <n v="48"/>
    <n v="3"/>
    <s v="Office Chair"/>
    <x v="1"/>
    <n v="150"/>
    <n v="111.98"/>
    <n v="840"/>
    <n v="783.86"/>
    <n v="56.139999999999986"/>
    <n v="6.6833333333333314E-2"/>
    <s v="Profitable"/>
    <s v="Low"/>
  </r>
  <r>
    <s v="ORD-102650"/>
    <x v="215"/>
    <d v="2023-04-07T00:00:00"/>
    <s v="C1852"/>
    <s v="Tara Joshi"/>
    <x v="2"/>
    <x v="4"/>
    <s v="P1018"/>
    <n v="4"/>
    <n v="0"/>
    <s v="Economy"/>
    <x v="0"/>
    <n v="33"/>
    <n v="3"/>
    <s v="Marker Pack"/>
    <x v="0"/>
    <n v="11"/>
    <n v="6.23"/>
    <n v="44"/>
    <n v="24.92"/>
    <n v="19.079999999999998"/>
    <n v="0.4336363636363636"/>
    <s v="Profitable"/>
    <s v="Low"/>
  </r>
  <r>
    <s v="ORD-102443"/>
    <x v="329"/>
    <d v="2023-07-18T00:00:00"/>
    <s v="C1408"/>
    <s v="Zoya Iyer"/>
    <x v="2"/>
    <x v="12"/>
    <s v="P1018"/>
    <n v="5"/>
    <n v="0.2"/>
    <s v="Economy"/>
    <x v="2"/>
    <n v="37"/>
    <n v="3"/>
    <s v="Marker Pack"/>
    <x v="0"/>
    <n v="11"/>
    <n v="6.23"/>
    <n v="44"/>
    <n v="31.150000000000002"/>
    <n v="12.849999999999998"/>
    <n v="0.2920454545454545"/>
    <s v="Profitable"/>
    <s v="Low"/>
  </r>
  <r>
    <s v="ORD-101938"/>
    <x v="186"/>
    <d v="2024-08-28T00:00:00"/>
    <s v="C1499"/>
    <s v="Tara Nair"/>
    <x v="1"/>
    <x v="4"/>
    <s v="P1001"/>
    <n v="6"/>
    <n v="0.1"/>
    <s v="Standard"/>
    <x v="1"/>
    <n v="38"/>
    <n v="3"/>
    <s v="Laptop"/>
    <x v="2"/>
    <n v="900"/>
    <n v="669.14"/>
    <n v="4860"/>
    <n v="4014.84"/>
    <n v="845.15999999999985"/>
    <n v="0.17390123456790121"/>
    <s v="Profitable"/>
    <s v="Medium"/>
  </r>
  <r>
    <s v="ORD-101081"/>
    <x v="330"/>
    <d v="2024-04-20T00:00:00"/>
    <s v="C1764"/>
    <s v="Kabir Iyer"/>
    <x v="1"/>
    <x v="11"/>
    <s v="P1006"/>
    <n v="6"/>
    <n v="0"/>
    <s v="Express"/>
    <x v="3"/>
    <n v="43"/>
    <n v="4"/>
    <s v="Keyboard"/>
    <x v="2"/>
    <n v="45"/>
    <n v="35.729999999999997"/>
    <n v="270"/>
    <n v="214.38"/>
    <n v="55.620000000000005"/>
    <n v="0.20600000000000002"/>
    <s v="Profitable"/>
    <s v="Low"/>
  </r>
  <r>
    <s v="ORD-102517"/>
    <x v="74"/>
    <d v="2023-11-13T00:00:00"/>
    <s v="C2059"/>
    <s v="Arjun Verma"/>
    <x v="1"/>
    <x v="0"/>
    <s v="P1004"/>
    <n v="1"/>
    <n v="0"/>
    <s v="Standard"/>
    <x v="2"/>
    <n v="48"/>
    <n v="2"/>
    <s v="Monitor"/>
    <x v="2"/>
    <n v="220"/>
    <n v="159.36000000000001"/>
    <n v="220"/>
    <n v="159.36000000000001"/>
    <n v="60.639999999999986"/>
    <n v="0.27563636363636357"/>
    <s v="Profitable"/>
    <s v="Low"/>
  </r>
  <r>
    <s v="ORD-100033"/>
    <x v="331"/>
    <d v="2023-11-20T00:00:00"/>
    <s v="C1088"/>
    <s v="Kabir Gupta"/>
    <x v="1"/>
    <x v="12"/>
    <s v="P1011"/>
    <n v="4"/>
    <n v="0.2"/>
    <s v="Standard"/>
    <x v="2"/>
    <n v="19"/>
    <n v="1"/>
    <s v="Filing Cabinet"/>
    <x v="1"/>
    <n v="130"/>
    <n v="83.55"/>
    <n v="416"/>
    <n v="334.2"/>
    <n v="81.800000000000011"/>
    <n v="0.19663461538461541"/>
    <s v="Profitable"/>
    <s v="Low"/>
  </r>
  <r>
    <s v="ORD-101696"/>
    <x v="332"/>
    <d v="2023-06-10T00:00:00"/>
    <s v="C1828"/>
    <s v="Ishaan Reddy"/>
    <x v="2"/>
    <x v="0"/>
    <s v="P1001"/>
    <n v="6"/>
    <n v="0.05"/>
    <s v="Standard"/>
    <x v="2"/>
    <n v="68"/>
    <n v="4"/>
    <s v="Laptop"/>
    <x v="2"/>
    <n v="900"/>
    <n v="669.14"/>
    <n v="5130"/>
    <n v="4014.84"/>
    <n v="1115.1599999999999"/>
    <n v="0.21738011695906431"/>
    <s v="Profitable"/>
    <s v="High"/>
  </r>
  <r>
    <s v="ORD-100360"/>
    <x v="284"/>
    <d v="2024-11-18T00:00:00"/>
    <s v="C1723"/>
    <s v="Tara Nair"/>
    <x v="1"/>
    <x v="3"/>
    <s v="P1015"/>
    <n v="9"/>
    <n v="0.05"/>
    <s v="Standard"/>
    <x v="1"/>
    <n v="28"/>
    <n v="4"/>
    <s v="Stapler"/>
    <x v="0"/>
    <n v="15"/>
    <n v="9.91"/>
    <n v="128.25"/>
    <n v="89.19"/>
    <n v="39.06"/>
    <n v="0.30456140350877192"/>
    <s v="Profitable"/>
    <s v="Low"/>
  </r>
  <r>
    <s v="ORD-102514"/>
    <x v="333"/>
    <d v="2024-05-03T00:00:00"/>
    <s v="C2172"/>
    <s v="Zoya Reddy"/>
    <x v="1"/>
    <x v="7"/>
    <s v="P1010"/>
    <n v="1"/>
    <n v="0.1"/>
    <s v="Standard"/>
    <x v="2"/>
    <n v="45"/>
    <n v="4"/>
    <s v="Bookcase"/>
    <x v="1"/>
    <n v="210"/>
    <n v="139.15"/>
    <n v="189"/>
    <n v="139.15"/>
    <n v="49.849999999999994"/>
    <n v="0.26375661375661374"/>
    <s v="Profitable"/>
    <s v="Low"/>
  </r>
  <r>
    <s v="ORD-100065"/>
    <x v="158"/>
    <d v="2023-12-04T00:00:00"/>
    <s v="C1882"/>
    <s v="Diya Das"/>
    <x v="1"/>
    <x v="10"/>
    <s v="P1016"/>
    <n v="3"/>
    <n v="0"/>
    <s v="Standard"/>
    <x v="0"/>
    <n v="27"/>
    <n v="5"/>
    <s v="Paper Ream"/>
    <x v="0"/>
    <n v="9"/>
    <n v="5.46"/>
    <n v="27"/>
    <n v="16.38"/>
    <n v="10.620000000000001"/>
    <n v="0.39333333333333337"/>
    <s v="Profitable"/>
    <s v="Low"/>
  </r>
  <r>
    <s v="ORD-100452"/>
    <x v="276"/>
    <d v="2023-03-31T00:00:00"/>
    <s v="C1911"/>
    <s v="Priya Das"/>
    <x v="2"/>
    <x v="1"/>
    <s v="P1014"/>
    <n v="4"/>
    <n v="0"/>
    <s v="Standard"/>
    <x v="0"/>
    <n v="51"/>
    <n v="4"/>
    <s v="Pen Set"/>
    <x v="0"/>
    <n v="12"/>
    <n v="9.07"/>
    <n v="48"/>
    <n v="36.28"/>
    <n v="11.719999999999999"/>
    <n v="0.24416666666666664"/>
    <s v="Profitable"/>
    <s v="Low"/>
  </r>
  <r>
    <s v="ORD-100521"/>
    <x v="334"/>
    <d v="2024-02-25T00:00:00"/>
    <s v="C1092"/>
    <s v="Zoya Reddy"/>
    <x v="2"/>
    <x v="4"/>
    <s v="P1003"/>
    <n v="5"/>
    <n v="0.05"/>
    <s v="Standard"/>
    <x v="0"/>
    <n v="50"/>
    <n v="4"/>
    <s v="Tablet"/>
    <x v="2"/>
    <n v="350"/>
    <n v="267.63"/>
    <n v="1662.5"/>
    <n v="1338.15"/>
    <n v="324.34999999999991"/>
    <n v="0.19509774436090221"/>
    <s v="Profitable"/>
    <s v="Low"/>
  </r>
  <r>
    <s v="ORD-101895"/>
    <x v="209"/>
    <d v="2023-01-29T00:00:00"/>
    <s v="C1437"/>
    <s v="Meera Das"/>
    <x v="2"/>
    <x v="12"/>
    <s v="P1014"/>
    <n v="5"/>
    <n v="0.15"/>
    <s v="Standard"/>
    <x v="2"/>
    <n v="66"/>
    <n v="1"/>
    <s v="Pen Set"/>
    <x v="0"/>
    <n v="12"/>
    <n v="9.07"/>
    <n v="51"/>
    <n v="45.35"/>
    <n v="5.6499999999999986"/>
    <n v="0.11078431372549016"/>
    <s v="Profitable"/>
    <s v="Low"/>
  </r>
  <r>
    <s v="ORD-101996"/>
    <x v="335"/>
    <d v="2023-07-27T00:00:00"/>
    <s v="C2065"/>
    <s v="Diya Joshi"/>
    <x v="1"/>
    <x v="2"/>
    <s v="P1001"/>
    <n v="6"/>
    <n v="0.2"/>
    <s v="Standard"/>
    <x v="3"/>
    <n v="50"/>
    <n v="2"/>
    <s v="Laptop"/>
    <x v="2"/>
    <n v="900"/>
    <n v="669.14"/>
    <n v="4320"/>
    <n v="4014.84"/>
    <n v="305.15999999999985"/>
    <n v="7.0638888888888848E-2"/>
    <s v="Profitable"/>
    <s v="Medium"/>
  </r>
  <r>
    <s v="ORD-100236"/>
    <x v="336"/>
    <d v="2023-11-21T00:00:00"/>
    <s v="C1738"/>
    <s v="Arjun Reddy"/>
    <x v="1"/>
    <x v="11"/>
    <s v="P1014"/>
    <n v="7"/>
    <n v="0.05"/>
    <s v="Standard"/>
    <x v="1"/>
    <n v="30"/>
    <n v="5"/>
    <s v="Pen Set"/>
    <x v="0"/>
    <n v="12"/>
    <n v="9.07"/>
    <n v="79.8"/>
    <n v="63.49"/>
    <n v="16.309999999999995"/>
    <n v="0.20438596491228064"/>
    <s v="Profitable"/>
    <s v="Low"/>
  </r>
  <r>
    <s v="ORD-100907"/>
    <x v="107"/>
    <d v="2024-03-27T00:00:00"/>
    <s v="C1087"/>
    <s v="Priya Gupta"/>
    <x v="1"/>
    <x v="9"/>
    <s v="P1001"/>
    <n v="7"/>
    <n v="0.2"/>
    <s v="Same Day"/>
    <x v="0"/>
    <n v="44"/>
    <n v="5"/>
    <s v="Laptop"/>
    <x v="2"/>
    <n v="900"/>
    <n v="669.14"/>
    <n v="5040"/>
    <n v="4683.9799999999996"/>
    <n v="356.02000000000044"/>
    <n v="7.0638888888888973E-2"/>
    <s v="Profitable"/>
    <s v="High"/>
  </r>
  <r>
    <s v="ORD-101764"/>
    <x v="325"/>
    <d v="2024-05-07T00:00:00"/>
    <s v="C1398"/>
    <s v="Priya Singh"/>
    <x v="0"/>
    <x v="7"/>
    <s v="P1006"/>
    <n v="8"/>
    <n v="0"/>
    <s v="Standard"/>
    <x v="3"/>
    <n v="67"/>
    <n v="3"/>
    <s v="Keyboard"/>
    <x v="2"/>
    <n v="45"/>
    <n v="35.729999999999997"/>
    <n v="360"/>
    <n v="285.83999999999997"/>
    <n v="74.160000000000025"/>
    <n v="0.20600000000000007"/>
    <s v="Profitable"/>
    <s v="Low"/>
  </r>
  <r>
    <s v="ORD-102406"/>
    <x v="337"/>
    <d v="2024-09-03T00:00:00"/>
    <s v="C2181"/>
    <s v="Priya Iyer"/>
    <x v="1"/>
    <x v="6"/>
    <s v="P1001"/>
    <n v="8"/>
    <n v="0.1"/>
    <s v="Standard"/>
    <x v="1"/>
    <n v="32"/>
    <n v="2"/>
    <s v="Laptop"/>
    <x v="2"/>
    <n v="900"/>
    <n v="669.14"/>
    <n v="6480"/>
    <n v="5353.12"/>
    <n v="1126.8800000000001"/>
    <n v="0.17390123456790124"/>
    <s v="Profitable"/>
    <s v="High"/>
  </r>
  <r>
    <s v="ORD-101320"/>
    <x v="338"/>
    <d v="2024-12-06T00:00:00"/>
    <s v="C1053"/>
    <s v="Sana Nair"/>
    <x v="1"/>
    <x v="10"/>
    <s v="P1003"/>
    <n v="8"/>
    <n v="0"/>
    <s v="Express"/>
    <x v="3"/>
    <n v="53"/>
    <n v="3"/>
    <s v="Tablet"/>
    <x v="2"/>
    <n v="350"/>
    <n v="267.63"/>
    <n v="2800"/>
    <n v="2141.04"/>
    <n v="658.96"/>
    <n v="0.23534285714285716"/>
    <s v="Profitable"/>
    <s v="Medium"/>
  </r>
  <r>
    <s v="ORD-101065"/>
    <x v="339"/>
    <d v="2023-08-03T00:00:00"/>
    <s v="C2162"/>
    <s v="Arjun Joshi"/>
    <x v="1"/>
    <x v="2"/>
    <s v="P1016"/>
    <n v="5"/>
    <n v="0"/>
    <s v="Same Day"/>
    <x v="2"/>
    <n v="39"/>
    <n v="1"/>
    <s v="Paper Ream"/>
    <x v="0"/>
    <n v="9"/>
    <n v="5.46"/>
    <n v="45"/>
    <n v="27.3"/>
    <n v="17.7"/>
    <n v="0.39333333333333331"/>
    <s v="Profitable"/>
    <s v="Low"/>
  </r>
  <r>
    <s v="ORD-100611"/>
    <x v="22"/>
    <d v="2023-08-04T00:00:00"/>
    <s v="C1320"/>
    <s v="Ishaan Sharma"/>
    <x v="2"/>
    <x v="1"/>
    <s v="P1006"/>
    <n v="7"/>
    <n v="0"/>
    <s v="Standard"/>
    <x v="0"/>
    <n v="66"/>
    <n v="3"/>
    <s v="Keyboard"/>
    <x v="2"/>
    <n v="45"/>
    <n v="35.729999999999997"/>
    <n v="315"/>
    <n v="250.10999999999999"/>
    <n v="64.890000000000015"/>
    <n v="0.20600000000000004"/>
    <s v="Profitable"/>
    <s v="Low"/>
  </r>
  <r>
    <s v="ORD-101986"/>
    <x v="340"/>
    <d v="2024-12-26T00:00:00"/>
    <s v="C1836"/>
    <s v="Aarav Khan"/>
    <x v="1"/>
    <x v="1"/>
    <s v="P1014"/>
    <n v="1"/>
    <n v="0.2"/>
    <s v="Express"/>
    <x v="1"/>
    <n v="58"/>
    <n v="3"/>
    <s v="Pen Set"/>
    <x v="0"/>
    <n v="12"/>
    <n v="9.07"/>
    <n v="9.6000000000000014"/>
    <n v="9.07"/>
    <n v="0.53000000000000114"/>
    <n v="5.5208333333333443E-2"/>
    <s v="Profitable"/>
    <s v="Low"/>
  </r>
  <r>
    <s v="ORD-102055"/>
    <x v="127"/>
    <d v="2023-04-06T00:00:00"/>
    <s v="C1339"/>
    <s v="Meera Khan"/>
    <x v="2"/>
    <x v="0"/>
    <s v="P1010"/>
    <n v="3"/>
    <n v="0.2"/>
    <s v="Express"/>
    <x v="3"/>
    <n v="35"/>
    <n v="4"/>
    <s v="Bookcase"/>
    <x v="1"/>
    <n v="210"/>
    <n v="139.15"/>
    <n v="504"/>
    <n v="417.45000000000005"/>
    <n v="86.549999999999955"/>
    <n v="0.17172619047619039"/>
    <s v="Profitable"/>
    <s v="Low"/>
  </r>
  <r>
    <s v="ORD-100573"/>
    <x v="341"/>
    <d v="2023-12-20T00:00:00"/>
    <s v="C1819"/>
    <s v="Tara Verma"/>
    <x v="0"/>
    <x v="6"/>
    <s v="P1008"/>
    <n v="9"/>
    <n v="0.15"/>
    <s v="Express"/>
    <x v="2"/>
    <n v="29"/>
    <n v="4"/>
    <s v="Office Chair"/>
    <x v="1"/>
    <n v="150"/>
    <n v="111.98"/>
    <n v="1147.5"/>
    <n v="1007.82"/>
    <n v="139.67999999999995"/>
    <n v="0.12172549019607838"/>
    <s v="Profitable"/>
    <s v="Low"/>
  </r>
  <r>
    <s v="ORD-100002"/>
    <x v="289"/>
    <d v="2024-07-12T00:00:00"/>
    <s v="C1114"/>
    <s v="Aarav Joshi"/>
    <x v="0"/>
    <x v="3"/>
    <s v="P1013"/>
    <n v="1"/>
    <n v="0"/>
    <s v="Express"/>
    <x v="1"/>
    <n v="26"/>
    <n v="5"/>
    <s v="Notebook"/>
    <x v="0"/>
    <n v="6"/>
    <n v="4.2699999999999996"/>
    <n v="6"/>
    <n v="4.2699999999999996"/>
    <n v="1.7300000000000004"/>
    <n v="0.28833333333333339"/>
    <s v="Profitable"/>
    <s v="Low"/>
  </r>
  <r>
    <s v="ORD-101446"/>
    <x v="140"/>
    <d v="2023-10-31T00:00:00"/>
    <s v="C1374"/>
    <s v="Kabir Khan"/>
    <x v="1"/>
    <x v="2"/>
    <s v="P1006"/>
    <n v="3"/>
    <n v="0"/>
    <s v="Standard"/>
    <x v="0"/>
    <n v="21"/>
    <n v="1"/>
    <s v="Keyboard"/>
    <x v="2"/>
    <n v="45"/>
    <n v="35.729999999999997"/>
    <n v="135"/>
    <n v="107.19"/>
    <n v="27.810000000000002"/>
    <n v="0.20600000000000002"/>
    <s v="Profitable"/>
    <s v="Low"/>
  </r>
  <r>
    <s v="ORD-101239"/>
    <x v="342"/>
    <d v="2023-06-23T00:00:00"/>
    <s v="C1203"/>
    <s v="Kabir Das"/>
    <x v="1"/>
    <x v="3"/>
    <s v="P1013"/>
    <n v="5"/>
    <n v="0.15"/>
    <s v="Standard"/>
    <x v="3"/>
    <n v="29"/>
    <n v="3"/>
    <s v="Notebook"/>
    <x v="0"/>
    <n v="6"/>
    <n v="4.2699999999999996"/>
    <n v="25.5"/>
    <n v="21.349999999999998"/>
    <n v="4.1500000000000021"/>
    <n v="0.16274509803921577"/>
    <s v="Profitable"/>
    <s v="Low"/>
  </r>
  <r>
    <s v="ORD-101774"/>
    <x v="343"/>
    <d v="2023-08-13T00:00:00"/>
    <s v="C1936"/>
    <s v="Sana Iyer"/>
    <x v="1"/>
    <x v="5"/>
    <s v="P1007"/>
    <n v="3"/>
    <n v="0.2"/>
    <s v="Express"/>
    <x v="1"/>
    <n v="47"/>
    <n v="5"/>
    <s v="Printer"/>
    <x v="2"/>
    <n v="180"/>
    <n v="133.25"/>
    <n v="432"/>
    <n v="399.75"/>
    <n v="32.25"/>
    <n v="7.4652777777777776E-2"/>
    <s v="Profitable"/>
    <s v="Low"/>
  </r>
  <r>
    <s v="ORD-102871"/>
    <x v="344"/>
    <d v="2023-10-10T00:00:00"/>
    <s v="C1968"/>
    <s v="Meera Joshi"/>
    <x v="1"/>
    <x v="4"/>
    <s v="P1010"/>
    <n v="2"/>
    <n v="0.1"/>
    <s v="Express"/>
    <x v="1"/>
    <n v="19"/>
    <n v="1"/>
    <s v="Bookcase"/>
    <x v="1"/>
    <n v="210"/>
    <n v="139.15"/>
    <n v="378"/>
    <n v="278.3"/>
    <n v="99.699999999999989"/>
    <n v="0.26375661375661374"/>
    <s v="Profitable"/>
    <s v="Low"/>
  </r>
  <r>
    <s v="ORD-101036"/>
    <x v="345"/>
    <d v="2023-06-03T00:00:00"/>
    <s v="C1714"/>
    <s v="Kabir Verma"/>
    <x v="1"/>
    <x v="3"/>
    <s v="P1014"/>
    <n v="8"/>
    <n v="0"/>
    <s v="Standard"/>
    <x v="2"/>
    <n v="65"/>
    <n v="3"/>
    <s v="Pen Set"/>
    <x v="0"/>
    <n v="12"/>
    <n v="9.07"/>
    <n v="96"/>
    <n v="72.56"/>
    <n v="23.439999999999998"/>
    <n v="0.24416666666666664"/>
    <s v="Profitable"/>
    <s v="Low"/>
  </r>
  <r>
    <s v="ORD-100629"/>
    <x v="346"/>
    <d v="2023-03-06T00:00:00"/>
    <s v="C1021"/>
    <s v="Rahul Das"/>
    <x v="1"/>
    <x v="0"/>
    <s v="P1017"/>
    <n v="6"/>
    <n v="0.05"/>
    <s v="Express"/>
    <x v="0"/>
    <n v="32"/>
    <n v="5"/>
    <s v="Binder"/>
    <x v="0"/>
    <n v="8"/>
    <n v="5.51"/>
    <n v="45.599999999999994"/>
    <n v="33.06"/>
    <n v="12.539999999999992"/>
    <n v="0.27499999999999986"/>
    <s v="Profitable"/>
    <s v="Low"/>
  </r>
  <r>
    <s v="ORD-101836"/>
    <x v="152"/>
    <d v="2024-04-02T00:00:00"/>
    <s v="C1816"/>
    <s v="Priya Gupta"/>
    <x v="1"/>
    <x v="4"/>
    <s v="P1009"/>
    <n v="5"/>
    <n v="0.15"/>
    <s v="Standard"/>
    <x v="1"/>
    <n v="50"/>
    <n v="4"/>
    <s v="Desk"/>
    <x v="1"/>
    <n v="320"/>
    <n v="186.25"/>
    <n v="1360"/>
    <n v="931.25"/>
    <n v="428.75"/>
    <n v="0.31525735294117646"/>
    <s v="Profitable"/>
    <s v="Low"/>
  </r>
  <r>
    <s v="ORD-102520"/>
    <x v="344"/>
    <d v="2023-10-10T00:00:00"/>
    <s v="C1566"/>
    <s v="Aarav Joshi"/>
    <x v="0"/>
    <x v="4"/>
    <s v="P1007"/>
    <n v="1"/>
    <n v="0.15"/>
    <s v="Standard"/>
    <x v="2"/>
    <n v="44"/>
    <n v="1"/>
    <s v="Printer"/>
    <x v="2"/>
    <n v="180"/>
    <n v="133.25"/>
    <n v="153"/>
    <n v="133.25"/>
    <n v="19.75"/>
    <n v="0.12908496732026145"/>
    <s v="Profitable"/>
    <s v="Low"/>
  </r>
  <r>
    <s v="ORD-102284"/>
    <x v="236"/>
    <d v="2023-07-22T00:00:00"/>
    <s v="C2122"/>
    <s v="Arjun Das"/>
    <x v="0"/>
    <x v="4"/>
    <s v="P1001"/>
    <n v="4"/>
    <n v="0.1"/>
    <s v="Standard"/>
    <x v="3"/>
    <n v="67"/>
    <n v="1"/>
    <s v="Laptop"/>
    <x v="2"/>
    <n v="900"/>
    <n v="669.14"/>
    <n v="3240"/>
    <n v="2676.56"/>
    <n v="563.44000000000005"/>
    <n v="0.17390123456790124"/>
    <s v="Profitable"/>
    <s v="Medium"/>
  </r>
  <r>
    <s v="ORD-100697"/>
    <x v="213"/>
    <d v="2023-09-24T00:00:00"/>
    <s v="C1948"/>
    <s v="Priya Gupta"/>
    <x v="1"/>
    <x v="9"/>
    <s v="P1002"/>
    <n v="7"/>
    <n v="0"/>
    <s v="Standard"/>
    <x v="0"/>
    <n v="28"/>
    <n v="1"/>
    <s v="Smartphone"/>
    <x v="2"/>
    <n v="600"/>
    <n v="395.83"/>
    <n v="4200"/>
    <n v="2770.81"/>
    <n v="1429.19"/>
    <n v="0.34028333333333333"/>
    <s v="Profitable"/>
    <s v="Medium"/>
  </r>
  <r>
    <s v="ORD-102473"/>
    <x v="96"/>
    <d v="2023-02-04T00:00:00"/>
    <s v="C1735"/>
    <s v="Aarav Das"/>
    <x v="2"/>
    <x v="9"/>
    <s v="P1005"/>
    <n v="9"/>
    <n v="0.05"/>
    <s v="Standard"/>
    <x v="1"/>
    <n v="32"/>
    <n v="4"/>
    <s v="Headphones"/>
    <x v="2"/>
    <n v="80"/>
    <n v="45.88"/>
    <n v="684"/>
    <n v="412.92"/>
    <n v="271.08"/>
    <n v="0.39631578947368418"/>
    <s v="Profitable"/>
    <s v="Low"/>
  </r>
  <r>
    <s v="ORD-100410"/>
    <x v="194"/>
    <d v="2024-09-08T00:00:00"/>
    <s v="C1216"/>
    <s v="Sana Nair"/>
    <x v="1"/>
    <x v="10"/>
    <s v="P1006"/>
    <n v="9"/>
    <n v="0"/>
    <s v="Same Day"/>
    <x v="3"/>
    <n v="43"/>
    <n v="4"/>
    <s v="Keyboard"/>
    <x v="2"/>
    <n v="45"/>
    <n v="35.729999999999997"/>
    <n v="405"/>
    <n v="321.57"/>
    <n v="83.43"/>
    <n v="0.20600000000000002"/>
    <s v="Profitable"/>
    <s v="Low"/>
  </r>
  <r>
    <s v="ORD-100784"/>
    <x v="347"/>
    <d v="2023-12-01T00:00:00"/>
    <s v="C1386"/>
    <s v="Priya Joshi"/>
    <x v="2"/>
    <x v="1"/>
    <s v="P1007"/>
    <n v="5"/>
    <n v="0.15"/>
    <s v="Standard"/>
    <x v="3"/>
    <n v="53"/>
    <n v="1"/>
    <s v="Printer"/>
    <x v="2"/>
    <n v="180"/>
    <n v="133.25"/>
    <n v="765"/>
    <n v="666.25"/>
    <n v="98.75"/>
    <n v="0.12908496732026145"/>
    <s v="Profitable"/>
    <s v="Low"/>
  </r>
  <r>
    <s v="ORD-100297"/>
    <x v="301"/>
    <d v="2023-07-12T00:00:00"/>
    <s v="C2092"/>
    <s v="Meera Das"/>
    <x v="0"/>
    <x v="1"/>
    <s v="P1010"/>
    <n v="3"/>
    <n v="0"/>
    <s v="Same Day"/>
    <x v="2"/>
    <n v="55"/>
    <n v="5"/>
    <s v="Bookcase"/>
    <x v="1"/>
    <n v="210"/>
    <n v="139.15"/>
    <n v="630"/>
    <n v="417.45000000000005"/>
    <n v="212.54999999999995"/>
    <n v="0.33738095238095228"/>
    <s v="Profitable"/>
    <s v="Low"/>
  </r>
  <r>
    <s v="ORD-101523"/>
    <x v="292"/>
    <d v="2023-09-25T00:00:00"/>
    <s v="C1321"/>
    <s v="Rahul Iyer"/>
    <x v="1"/>
    <x v="2"/>
    <s v="P1011"/>
    <n v="8"/>
    <n v="0.15"/>
    <s v="Standard"/>
    <x v="0"/>
    <n v="54"/>
    <n v="4"/>
    <s v="Filing Cabinet"/>
    <x v="1"/>
    <n v="130"/>
    <n v="83.55"/>
    <n v="884"/>
    <n v="668.4"/>
    <n v="215.60000000000002"/>
    <n v="0.24389140271493215"/>
    <s v="Profitable"/>
    <s v="Low"/>
  </r>
  <r>
    <s v="ORD-102766"/>
    <x v="348"/>
    <d v="2023-05-28T00:00:00"/>
    <s v="C2190"/>
    <s v="Aarav Nair"/>
    <x v="2"/>
    <x v="6"/>
    <s v="P1007"/>
    <n v="6"/>
    <n v="0"/>
    <s v="Standard"/>
    <x v="2"/>
    <n v="44"/>
    <n v="1"/>
    <s v="Printer"/>
    <x v="2"/>
    <n v="180"/>
    <n v="133.25"/>
    <n v="1080"/>
    <n v="799.5"/>
    <n v="280.5"/>
    <n v="0.25972222222222224"/>
    <s v="Profitable"/>
    <s v="Low"/>
  </r>
  <r>
    <s v="ORD-101310"/>
    <x v="349"/>
    <d v="2023-03-20T00:00:00"/>
    <s v="C1391"/>
    <s v="Arjun Das"/>
    <x v="2"/>
    <x v="1"/>
    <s v="P1003"/>
    <n v="3"/>
    <n v="0.1"/>
    <s v="Economy"/>
    <x v="3"/>
    <n v="22"/>
    <n v="3"/>
    <s v="Tablet"/>
    <x v="2"/>
    <n v="350"/>
    <n v="267.63"/>
    <n v="945"/>
    <n v="802.89"/>
    <n v="142.11000000000001"/>
    <n v="0.15038095238095239"/>
    <s v="Profitable"/>
    <s v="Low"/>
  </r>
  <r>
    <s v="ORD-101354"/>
    <x v="350"/>
    <d v="2023-08-12T00:00:00"/>
    <s v="C1937"/>
    <s v="Meera Das"/>
    <x v="0"/>
    <x v="3"/>
    <s v="P1004"/>
    <n v="2"/>
    <n v="0.1"/>
    <s v="Express"/>
    <x v="2"/>
    <n v="44"/>
    <n v="3"/>
    <s v="Monitor"/>
    <x v="2"/>
    <n v="220"/>
    <n v="159.36000000000001"/>
    <n v="396"/>
    <n v="318.72000000000003"/>
    <n v="77.279999999999973"/>
    <n v="0.19515151515151508"/>
    <s v="Profitable"/>
    <s v="Low"/>
  </r>
  <r>
    <s v="ORD-100262"/>
    <x v="333"/>
    <d v="2024-05-04T00:00:00"/>
    <s v="C1819"/>
    <s v="Zoya Singh"/>
    <x v="1"/>
    <x v="8"/>
    <s v="P1004"/>
    <n v="6"/>
    <n v="0"/>
    <s v="Express"/>
    <x v="3"/>
    <n v="66"/>
    <n v="5"/>
    <s v="Monitor"/>
    <x v="2"/>
    <n v="220"/>
    <n v="159.36000000000001"/>
    <n v="1320"/>
    <n v="956.16000000000008"/>
    <n v="363.83999999999992"/>
    <n v="0.27563636363636357"/>
    <s v="Profitable"/>
    <s v="Low"/>
  </r>
  <r>
    <s v="ORD-102062"/>
    <x v="106"/>
    <d v="2023-07-29T00:00:00"/>
    <s v="C1274"/>
    <s v="Rahul Gupta"/>
    <x v="1"/>
    <x v="6"/>
    <s v="P1004"/>
    <n v="4"/>
    <n v="0.15"/>
    <s v="Standard"/>
    <x v="1"/>
    <n v="25"/>
    <n v="4"/>
    <s v="Monitor"/>
    <x v="2"/>
    <n v="220"/>
    <n v="159.36000000000001"/>
    <n v="748"/>
    <n v="637.44000000000005"/>
    <n v="110.55999999999995"/>
    <n v="0.14780748663101598"/>
    <s v="Profitable"/>
    <s v="Low"/>
  </r>
  <r>
    <s v="ORD-100020"/>
    <x v="351"/>
    <d v="2023-03-04T00:00:00"/>
    <s v="C1524"/>
    <s v="Sana Reddy"/>
    <x v="1"/>
    <x v="5"/>
    <s v="P1010"/>
    <n v="9"/>
    <n v="0.05"/>
    <s v="Standard"/>
    <x v="0"/>
    <n v="64"/>
    <n v="1"/>
    <s v="Bookcase"/>
    <x v="1"/>
    <n v="210"/>
    <n v="139.15"/>
    <n v="1795.5"/>
    <n v="1252.3500000000001"/>
    <n v="543.14999999999986"/>
    <n v="0.30250626566416033"/>
    <s v="Profitable"/>
    <s v="Low"/>
  </r>
  <r>
    <s v="ORD-101733"/>
    <x v="306"/>
    <d v="2023-09-07T00:00:00"/>
    <s v="C1661"/>
    <s v="Arjun Khan"/>
    <x v="2"/>
    <x v="5"/>
    <s v="P1006"/>
    <n v="6"/>
    <n v="0.1"/>
    <s v="Economy"/>
    <x v="3"/>
    <n v="23"/>
    <n v="4"/>
    <s v="Keyboard"/>
    <x v="2"/>
    <n v="45"/>
    <n v="35.729999999999997"/>
    <n v="243"/>
    <n v="214.38"/>
    <n v="28.620000000000005"/>
    <n v="0.1177777777777778"/>
    <s v="Profitable"/>
    <s v="Low"/>
  </r>
  <r>
    <s v="ORD-101557"/>
    <x v="352"/>
    <d v="2024-10-12T00:00:00"/>
    <s v="C1920"/>
    <s v="Kabir Joshi"/>
    <x v="1"/>
    <x v="0"/>
    <s v="P1009"/>
    <n v="2"/>
    <n v="0"/>
    <s v="Standard"/>
    <x v="3"/>
    <n v="43"/>
    <n v="5"/>
    <s v="Desk"/>
    <x v="1"/>
    <n v="320"/>
    <n v="186.25"/>
    <n v="640"/>
    <n v="372.5"/>
    <n v="267.5"/>
    <n v="0.41796875"/>
    <s v="Profitable"/>
    <s v="Low"/>
  </r>
  <r>
    <s v="ORD-102228"/>
    <x v="332"/>
    <d v="2023-06-08T00:00:00"/>
    <s v="C1558"/>
    <s v="Arjun Singh"/>
    <x v="1"/>
    <x v="7"/>
    <s v="P1013"/>
    <n v="8"/>
    <n v="0"/>
    <s v="Express"/>
    <x v="2"/>
    <n v="20"/>
    <n v="2"/>
    <s v="Notebook"/>
    <x v="0"/>
    <n v="6"/>
    <n v="4.2699999999999996"/>
    <n v="48"/>
    <n v="34.159999999999997"/>
    <n v="13.840000000000003"/>
    <n v="0.28833333333333339"/>
    <s v="Profitable"/>
    <s v="Low"/>
  </r>
  <r>
    <s v="ORD-102786"/>
    <x v="98"/>
    <d v="2023-10-16T00:00:00"/>
    <s v="C1565"/>
    <s v="Meera Joshi"/>
    <x v="2"/>
    <x v="7"/>
    <s v="P1005"/>
    <n v="8"/>
    <n v="0.1"/>
    <s v="Standard"/>
    <x v="0"/>
    <n v="42"/>
    <n v="2"/>
    <s v="Headphones"/>
    <x v="2"/>
    <n v="80"/>
    <n v="45.88"/>
    <n v="576"/>
    <n v="367.04"/>
    <n v="208.95999999999998"/>
    <n v="0.36277777777777775"/>
    <s v="Profitable"/>
    <s v="Low"/>
  </r>
  <r>
    <s v="ORD-102309"/>
    <x v="353"/>
    <d v="2023-06-11T00:00:00"/>
    <s v="C1585"/>
    <s v="Ishaan Iyer"/>
    <x v="0"/>
    <x v="1"/>
    <s v="P1006"/>
    <n v="1"/>
    <n v="0"/>
    <s v="Standard"/>
    <x v="3"/>
    <n v="52"/>
    <n v="5"/>
    <s v="Keyboard"/>
    <x v="2"/>
    <n v="45"/>
    <n v="35.729999999999997"/>
    <n v="45"/>
    <n v="35.729999999999997"/>
    <n v="9.2700000000000031"/>
    <n v="0.20600000000000007"/>
    <s v="Profitable"/>
    <s v="Low"/>
  </r>
  <r>
    <s v="ORD-101023"/>
    <x v="354"/>
    <d v="2023-06-03T00:00:00"/>
    <s v="C1453"/>
    <s v="Tara Iyer"/>
    <x v="0"/>
    <x v="3"/>
    <s v="P1016"/>
    <n v="8"/>
    <n v="0"/>
    <s v="Standard"/>
    <x v="2"/>
    <n v="60"/>
    <n v="3"/>
    <s v="Paper Ream"/>
    <x v="0"/>
    <n v="9"/>
    <n v="5.46"/>
    <n v="72"/>
    <n v="43.68"/>
    <n v="28.32"/>
    <n v="0.39333333333333331"/>
    <s v="Profitable"/>
    <s v="Low"/>
  </r>
  <r>
    <s v="ORD-102676"/>
    <x v="355"/>
    <d v="2024-08-02T00:00:00"/>
    <s v="C1702"/>
    <s v="Aarav Khan"/>
    <x v="2"/>
    <x v="6"/>
    <s v="P1014"/>
    <n v="3"/>
    <n v="0"/>
    <s v="Standard"/>
    <x v="3"/>
    <n v="29"/>
    <n v="4"/>
    <s v="Pen Set"/>
    <x v="0"/>
    <n v="12"/>
    <n v="9.07"/>
    <n v="36"/>
    <n v="27.21"/>
    <n v="8.7899999999999991"/>
    <n v="0.24416666666666664"/>
    <s v="Profitable"/>
    <s v="Low"/>
  </r>
  <r>
    <s v="ORD-101742"/>
    <x v="356"/>
    <d v="2024-03-05T00:00:00"/>
    <s v="C1516"/>
    <s v="Dev Khan"/>
    <x v="0"/>
    <x v="11"/>
    <s v="P1014"/>
    <n v="9"/>
    <n v="0.05"/>
    <s v="Economy"/>
    <x v="3"/>
    <n v="49"/>
    <n v="3"/>
    <s v="Pen Set"/>
    <x v="0"/>
    <n v="12"/>
    <n v="9.07"/>
    <n v="102.6"/>
    <n v="81.63"/>
    <n v="20.97"/>
    <n v="0.2043859649122807"/>
    <s v="Profitable"/>
    <s v="Low"/>
  </r>
  <r>
    <s v="ORD-102432"/>
    <x v="357"/>
    <d v="2024-04-25T00:00:00"/>
    <s v="C1773"/>
    <s v="Ishaan Nair"/>
    <x v="2"/>
    <x v="6"/>
    <s v="P1017"/>
    <n v="4"/>
    <n v="0"/>
    <s v="Standard"/>
    <x v="2"/>
    <n v="18"/>
    <n v="4"/>
    <s v="Binder"/>
    <x v="0"/>
    <n v="8"/>
    <n v="5.51"/>
    <n v="32"/>
    <n v="22.04"/>
    <n v="9.9600000000000009"/>
    <n v="0.31125000000000003"/>
    <s v="Profitable"/>
    <s v="Low"/>
  </r>
  <r>
    <s v="ORD-102491"/>
    <x v="52"/>
    <d v="2023-12-31T00:00:00"/>
    <s v="C2160"/>
    <s v="Dev Iyer"/>
    <x v="1"/>
    <x v="12"/>
    <s v="P1008"/>
    <n v="9"/>
    <n v="0.05"/>
    <s v="Express"/>
    <x v="0"/>
    <n v="48"/>
    <n v="4"/>
    <s v="Office Chair"/>
    <x v="1"/>
    <n v="150"/>
    <n v="111.98"/>
    <n v="1282.5"/>
    <n v="1007.82"/>
    <n v="274.67999999999995"/>
    <n v="0.21417543859649119"/>
    <s v="Profitable"/>
    <s v="Low"/>
  </r>
  <r>
    <s v="ORD-102019"/>
    <x v="35"/>
    <d v="2024-10-31T00:00:00"/>
    <s v="C1510"/>
    <s v="Diya Gupta"/>
    <x v="0"/>
    <x v="5"/>
    <s v="P1009"/>
    <n v="6"/>
    <n v="0"/>
    <s v="Standard"/>
    <x v="1"/>
    <n v="67"/>
    <n v="2"/>
    <s v="Desk"/>
    <x v="1"/>
    <n v="320"/>
    <n v="186.25"/>
    <n v="1920"/>
    <n v="1117.5"/>
    <n v="802.5"/>
    <n v="0.41796875"/>
    <s v="Profitable"/>
    <s v="Low"/>
  </r>
  <r>
    <s v="ORD-100226"/>
    <x v="358"/>
    <d v="2023-11-09T00:00:00"/>
    <s v="C1621"/>
    <s v="Ishaan Singh"/>
    <x v="1"/>
    <x v="8"/>
    <s v="P1011"/>
    <n v="2"/>
    <n v="0"/>
    <s v="Standard"/>
    <x v="3"/>
    <n v="19"/>
    <n v="2"/>
    <s v="Filing Cabinet"/>
    <x v="1"/>
    <n v="130"/>
    <n v="83.55"/>
    <n v="260"/>
    <n v="167.1"/>
    <n v="92.9"/>
    <n v="0.35730769230769233"/>
    <s v="Profitable"/>
    <s v="Low"/>
  </r>
  <r>
    <s v="ORD-100767"/>
    <x v="359"/>
    <d v="2024-09-04T00:00:00"/>
    <s v="C1083"/>
    <s v="Sana Iyer"/>
    <x v="2"/>
    <x v="6"/>
    <s v="P1003"/>
    <n v="5"/>
    <n v="0.2"/>
    <s v="Standard"/>
    <x v="2"/>
    <n v="21"/>
    <n v="2"/>
    <s v="Tablet"/>
    <x v="2"/>
    <n v="350"/>
    <n v="267.63"/>
    <n v="1400"/>
    <n v="1338.15"/>
    <n v="61.849999999999909"/>
    <n v="4.4178571428571366E-2"/>
    <s v="Profitable"/>
    <s v="Low"/>
  </r>
  <r>
    <s v="ORD-100559"/>
    <x v="147"/>
    <d v="2024-01-15T00:00:00"/>
    <s v="C1980"/>
    <s v="Tara Singh"/>
    <x v="1"/>
    <x v="7"/>
    <s v="P1001"/>
    <n v="4"/>
    <n v="0"/>
    <s v="Express"/>
    <x v="2"/>
    <n v="69"/>
    <n v="2"/>
    <s v="Laptop"/>
    <x v="2"/>
    <n v="900"/>
    <n v="669.14"/>
    <n v="3600"/>
    <n v="2676.56"/>
    <n v="923.44"/>
    <n v="0.25651111111111113"/>
    <s v="Profitable"/>
    <s v="Medium"/>
  </r>
  <r>
    <s v="ORD-102174"/>
    <x v="323"/>
    <d v="2023-01-22T00:00:00"/>
    <s v="C1700"/>
    <s v="Zoya Khan"/>
    <x v="1"/>
    <x v="3"/>
    <s v="P1012"/>
    <n v="4"/>
    <n v="0.1"/>
    <s v="Express"/>
    <x v="1"/>
    <n v="37"/>
    <n v="3"/>
    <s v="Standing Desk"/>
    <x v="1"/>
    <n v="480"/>
    <n v="375.21"/>
    <n v="1728"/>
    <n v="1500.84"/>
    <n v="227.16000000000008"/>
    <n v="0.13145833333333337"/>
    <s v="Profitable"/>
    <s v="Low"/>
  </r>
  <r>
    <s v="ORD-102566"/>
    <x v="135"/>
    <d v="2023-03-19T00:00:00"/>
    <s v="C1837"/>
    <s v="Aarav Joshi"/>
    <x v="2"/>
    <x v="1"/>
    <s v="P1016"/>
    <n v="5"/>
    <n v="0"/>
    <s v="Economy"/>
    <x v="2"/>
    <n v="20"/>
    <n v="4"/>
    <s v="Paper Ream"/>
    <x v="0"/>
    <n v="9"/>
    <n v="5.46"/>
    <n v="45"/>
    <n v="27.3"/>
    <n v="17.7"/>
    <n v="0.39333333333333331"/>
    <s v="Profitable"/>
    <s v="Low"/>
  </r>
  <r>
    <s v="ORD-101654"/>
    <x v="360"/>
    <d v="2024-05-19T00:00:00"/>
    <s v="C1789"/>
    <s v="Tara Sharma"/>
    <x v="1"/>
    <x v="11"/>
    <s v="P1009"/>
    <n v="4"/>
    <n v="0"/>
    <s v="Standard"/>
    <x v="1"/>
    <n v="53"/>
    <n v="2"/>
    <s v="Desk"/>
    <x v="1"/>
    <n v="320"/>
    <n v="186.25"/>
    <n v="1280"/>
    <n v="745"/>
    <n v="535"/>
    <n v="0.41796875"/>
    <s v="Profitable"/>
    <s v="Low"/>
  </r>
  <r>
    <s v="ORD-100932"/>
    <x v="361"/>
    <d v="2024-03-12T00:00:00"/>
    <s v="C1555"/>
    <s v="Priya Iyer"/>
    <x v="2"/>
    <x v="5"/>
    <s v="P1011"/>
    <n v="2"/>
    <n v="0.15"/>
    <s v="Express"/>
    <x v="1"/>
    <n v="21"/>
    <n v="5"/>
    <s v="Filing Cabinet"/>
    <x v="1"/>
    <n v="130"/>
    <n v="83.55"/>
    <n v="221"/>
    <n v="167.1"/>
    <n v="53.900000000000006"/>
    <n v="0.24389140271493215"/>
    <s v="Profitable"/>
    <s v="Low"/>
  </r>
  <r>
    <s v="ORD-100599"/>
    <x v="156"/>
    <d v="2024-01-30T00:00:00"/>
    <s v="C1701"/>
    <s v="Priya Singh"/>
    <x v="2"/>
    <x v="11"/>
    <s v="P1005"/>
    <n v="1"/>
    <n v="0"/>
    <s v="Standard"/>
    <x v="3"/>
    <n v="25"/>
    <n v="1"/>
    <s v="Headphones"/>
    <x v="2"/>
    <n v="80"/>
    <n v="45.88"/>
    <n v="80"/>
    <n v="45.88"/>
    <n v="34.119999999999997"/>
    <n v="0.42649999999999999"/>
    <s v="Profitable"/>
    <s v="Low"/>
  </r>
  <r>
    <s v="ORD-102156"/>
    <x v="362"/>
    <d v="2023-12-03T00:00:00"/>
    <s v="C1580"/>
    <s v="Aarav Gupta"/>
    <x v="1"/>
    <x v="5"/>
    <s v="P1001"/>
    <n v="4"/>
    <n v="0.05"/>
    <s v="Same Day"/>
    <x v="0"/>
    <n v="46"/>
    <n v="3"/>
    <s v="Laptop"/>
    <x v="2"/>
    <n v="900"/>
    <n v="669.14"/>
    <n v="3420"/>
    <n v="2676.56"/>
    <n v="743.44"/>
    <n v="0.21738011695906434"/>
    <s v="Profitable"/>
    <s v="Medium"/>
  </r>
  <r>
    <s v="ORD-101952"/>
    <x v="116"/>
    <d v="2024-10-10T00:00:00"/>
    <s v="C1234"/>
    <s v="Ishaan Nair"/>
    <x v="1"/>
    <x v="0"/>
    <s v="P1016"/>
    <n v="9"/>
    <n v="0.05"/>
    <s v="Standard"/>
    <x v="3"/>
    <n v="40"/>
    <n v="5"/>
    <s v="Paper Ream"/>
    <x v="0"/>
    <n v="9"/>
    <n v="5.46"/>
    <n v="76.95"/>
    <n v="49.14"/>
    <n v="27.810000000000002"/>
    <n v="0.36140350877192984"/>
    <s v="Profitable"/>
    <s v="Low"/>
  </r>
  <r>
    <s v="ORD-101297"/>
    <x v="363"/>
    <d v="2025-01-02T00:00:00"/>
    <s v="C1817"/>
    <s v="Kabir Singh"/>
    <x v="0"/>
    <x v="3"/>
    <s v="P1005"/>
    <n v="1"/>
    <n v="0"/>
    <s v="Standard"/>
    <x v="2"/>
    <n v="34"/>
    <n v="1"/>
    <s v="Headphones"/>
    <x v="2"/>
    <n v="80"/>
    <n v="45.88"/>
    <n v="80"/>
    <n v="45.88"/>
    <n v="34.119999999999997"/>
    <n v="0.42649999999999999"/>
    <s v="Profitable"/>
    <s v="Low"/>
  </r>
  <r>
    <s v="ORD-100292"/>
    <x v="5"/>
    <d v="2024-04-12T00:00:00"/>
    <s v="C1046"/>
    <s v="Tara Joshi"/>
    <x v="2"/>
    <x v="9"/>
    <s v="P1017"/>
    <n v="2"/>
    <n v="0.15"/>
    <s v="Standard"/>
    <x v="2"/>
    <n v="54"/>
    <n v="4"/>
    <s v="Binder"/>
    <x v="0"/>
    <n v="8"/>
    <n v="5.51"/>
    <n v="13.6"/>
    <n v="11.02"/>
    <n v="2.58"/>
    <n v="0.1897058823529412"/>
    <s v="Profitable"/>
    <s v="Low"/>
  </r>
  <r>
    <s v="ORD-101899"/>
    <x v="364"/>
    <d v="2024-11-04T00:00:00"/>
    <s v="C1502"/>
    <s v="Ishaan Khan"/>
    <x v="1"/>
    <x v="5"/>
    <s v="P1005"/>
    <n v="8"/>
    <n v="0"/>
    <s v="Same Day"/>
    <x v="0"/>
    <n v="47"/>
    <n v="2"/>
    <s v="Headphones"/>
    <x v="2"/>
    <n v="80"/>
    <n v="45.88"/>
    <n v="640"/>
    <n v="367.04"/>
    <n v="272.95999999999998"/>
    <n v="0.42649999999999999"/>
    <s v="Profitable"/>
    <s v="Low"/>
  </r>
  <r>
    <s v="ORD-102869"/>
    <x v="57"/>
    <d v="2024-11-24T00:00:00"/>
    <s v="C1947"/>
    <s v="Zoya Khan"/>
    <x v="2"/>
    <x v="6"/>
    <s v="P1006"/>
    <n v="3"/>
    <n v="0.1"/>
    <s v="Express"/>
    <x v="3"/>
    <n v="32"/>
    <n v="2"/>
    <s v="Keyboard"/>
    <x v="2"/>
    <n v="45"/>
    <n v="35.729999999999997"/>
    <n v="121.5"/>
    <n v="107.19"/>
    <n v="14.310000000000002"/>
    <n v="0.1177777777777778"/>
    <s v="Profitable"/>
    <s v="Low"/>
  </r>
  <r>
    <s v="ORD-101314"/>
    <x v="365"/>
    <d v="2023-09-15T00:00:00"/>
    <s v="C2160"/>
    <s v="Sana Verma"/>
    <x v="0"/>
    <x v="1"/>
    <s v="P1012"/>
    <n v="7"/>
    <n v="0"/>
    <s v="Express"/>
    <x v="3"/>
    <n v="42"/>
    <n v="2"/>
    <s v="Standing Desk"/>
    <x v="1"/>
    <n v="480"/>
    <n v="375.21"/>
    <n v="3360"/>
    <n v="2626.47"/>
    <n v="733.5300000000002"/>
    <n v="0.21831250000000005"/>
    <s v="Profitable"/>
    <s v="Medium"/>
  </r>
  <r>
    <s v="ORD-101165"/>
    <x v="366"/>
    <d v="2024-10-01T00:00:00"/>
    <s v="C1993"/>
    <s v="Aarav Singh"/>
    <x v="1"/>
    <x v="4"/>
    <s v="P1010"/>
    <n v="4"/>
    <n v="0.05"/>
    <s v="Standard"/>
    <x v="0"/>
    <n v="41"/>
    <n v="5"/>
    <s v="Bookcase"/>
    <x v="1"/>
    <n v="210"/>
    <n v="139.15"/>
    <n v="798"/>
    <n v="556.6"/>
    <n v="241.39999999999998"/>
    <n v="0.30250626566416039"/>
    <s v="Profitable"/>
    <s v="Low"/>
  </r>
  <r>
    <s v="ORD-100269"/>
    <x v="367"/>
    <d v="2024-06-18T00:00:00"/>
    <s v="C1431"/>
    <s v="Zoya Reddy"/>
    <x v="0"/>
    <x v="1"/>
    <s v="P1007"/>
    <n v="8"/>
    <n v="0"/>
    <s v="Economy"/>
    <x v="2"/>
    <n v="56"/>
    <n v="1"/>
    <s v="Printer"/>
    <x v="2"/>
    <n v="180"/>
    <n v="133.25"/>
    <n v="1440"/>
    <n v="1066"/>
    <n v="374"/>
    <n v="0.25972222222222224"/>
    <s v="Profitable"/>
    <s v="Low"/>
  </r>
  <r>
    <s v="ORD-102874"/>
    <x v="368"/>
    <d v="2023-04-07T00:00:00"/>
    <s v="C1781"/>
    <s v="Dev Iyer"/>
    <x v="2"/>
    <x v="4"/>
    <s v="P1013"/>
    <n v="4"/>
    <n v="0"/>
    <s v="Standard"/>
    <x v="0"/>
    <n v="60"/>
    <n v="3"/>
    <s v="Notebook"/>
    <x v="0"/>
    <n v="6"/>
    <n v="4.2699999999999996"/>
    <n v="24"/>
    <n v="17.079999999999998"/>
    <n v="6.9200000000000017"/>
    <n v="0.28833333333333339"/>
    <s v="Profitable"/>
    <s v="Low"/>
  </r>
  <r>
    <s v="ORD-102113"/>
    <x v="33"/>
    <d v="2023-07-02T00:00:00"/>
    <s v="C1226"/>
    <s v="Dev Reddy"/>
    <x v="1"/>
    <x v="11"/>
    <s v="P1001"/>
    <n v="7"/>
    <n v="0.05"/>
    <s v="Standard"/>
    <x v="2"/>
    <n v="26"/>
    <n v="4"/>
    <s v="Laptop"/>
    <x v="2"/>
    <n v="900"/>
    <n v="669.14"/>
    <n v="5985"/>
    <n v="4683.9799999999996"/>
    <n v="1301.0200000000004"/>
    <n v="0.2173801169590644"/>
    <s v="Profitable"/>
    <s v="High"/>
  </r>
  <r>
    <s v="ORD-100486"/>
    <x v="369"/>
    <d v="2024-03-03T00:00:00"/>
    <s v="C1035"/>
    <s v="Arjun Singh"/>
    <x v="1"/>
    <x v="6"/>
    <s v="P1004"/>
    <n v="7"/>
    <n v="0.05"/>
    <s v="Standard"/>
    <x v="1"/>
    <n v="24"/>
    <n v="1"/>
    <s v="Monitor"/>
    <x v="2"/>
    <n v="220"/>
    <n v="159.36000000000001"/>
    <n v="1463"/>
    <n v="1115.52"/>
    <n v="347.48"/>
    <n v="0.23751196172248806"/>
    <s v="Profitable"/>
    <s v="Low"/>
  </r>
  <r>
    <s v="ORD-102260"/>
    <x v="370"/>
    <d v="2023-08-14T00:00:00"/>
    <s v="C1652"/>
    <s v="Aarav Singh"/>
    <x v="2"/>
    <x v="1"/>
    <s v="P1009"/>
    <n v="1"/>
    <n v="0.1"/>
    <s v="Express"/>
    <x v="1"/>
    <n v="59"/>
    <n v="5"/>
    <s v="Desk"/>
    <x v="1"/>
    <n v="320"/>
    <n v="186.25"/>
    <n v="288"/>
    <n v="186.25"/>
    <n v="101.75"/>
    <n v="0.3532986111111111"/>
    <s v="Profitable"/>
    <s v="Low"/>
  </r>
  <r>
    <s v="ORD-101905"/>
    <x v="371"/>
    <d v="2023-12-11T00:00:00"/>
    <s v="C1258"/>
    <s v="Sana Nair"/>
    <x v="2"/>
    <x v="3"/>
    <s v="P1008"/>
    <n v="1"/>
    <n v="0.1"/>
    <s v="Standard"/>
    <x v="1"/>
    <n v="63"/>
    <n v="3"/>
    <s v="Office Chair"/>
    <x v="1"/>
    <n v="150"/>
    <n v="111.98"/>
    <n v="135"/>
    <n v="111.98"/>
    <n v="23.019999999999996"/>
    <n v="0.17051851851851849"/>
    <s v="Profitable"/>
    <s v="Low"/>
  </r>
  <r>
    <s v="ORD-100473"/>
    <x v="372"/>
    <d v="2023-04-20T00:00:00"/>
    <s v="C1926"/>
    <s v="Zoya Iyer"/>
    <x v="0"/>
    <x v="7"/>
    <s v="P1012"/>
    <n v="9"/>
    <n v="0.15"/>
    <s v="Economy"/>
    <x v="3"/>
    <n v="54"/>
    <n v="5"/>
    <s v="Standing Desk"/>
    <x v="1"/>
    <n v="480"/>
    <n v="375.21"/>
    <n v="3672"/>
    <n v="3376.89"/>
    <n v="295.11000000000013"/>
    <n v="8.0367647058823558E-2"/>
    <s v="Profitable"/>
    <s v="Medium"/>
  </r>
  <r>
    <s v="ORD-101180"/>
    <x v="134"/>
    <d v="2023-04-25T00:00:00"/>
    <s v="C1098"/>
    <s v="Meera Sharma"/>
    <x v="2"/>
    <x v="5"/>
    <s v="P1017"/>
    <n v="8"/>
    <n v="0.2"/>
    <s v="Standard"/>
    <x v="1"/>
    <n v="61"/>
    <n v="4"/>
    <s v="Binder"/>
    <x v="0"/>
    <n v="8"/>
    <n v="5.51"/>
    <n v="51.2"/>
    <n v="44.08"/>
    <n v="7.1200000000000045"/>
    <n v="0.13906250000000009"/>
    <s v="Profitable"/>
    <s v="Low"/>
  </r>
  <r>
    <s v="ORD-101463"/>
    <x v="373"/>
    <d v="2023-06-23T00:00:00"/>
    <s v="C1094"/>
    <s v="Tara Verma"/>
    <x v="2"/>
    <x v="1"/>
    <s v="P1001"/>
    <n v="5"/>
    <n v="0"/>
    <s v="Standard"/>
    <x v="1"/>
    <n v="37"/>
    <n v="1"/>
    <s v="Laptop"/>
    <x v="2"/>
    <n v="900"/>
    <n v="669.14"/>
    <n v="4500"/>
    <n v="3345.7"/>
    <n v="1154.3000000000002"/>
    <n v="0.25651111111111113"/>
    <s v="Profitable"/>
    <s v="Medium"/>
  </r>
  <r>
    <s v="ORD-100863"/>
    <x v="93"/>
    <d v="2023-05-16T00:00:00"/>
    <s v="C1418"/>
    <s v="Sana Das"/>
    <x v="1"/>
    <x v="3"/>
    <s v="P1009"/>
    <n v="2"/>
    <n v="0"/>
    <s v="Standard"/>
    <x v="3"/>
    <n v="40"/>
    <n v="5"/>
    <s v="Desk"/>
    <x v="1"/>
    <n v="320"/>
    <n v="186.25"/>
    <n v="640"/>
    <n v="372.5"/>
    <n v="267.5"/>
    <n v="0.41796875"/>
    <s v="Profitable"/>
    <s v="Low"/>
  </r>
  <r>
    <s v="ORD-100637"/>
    <x v="266"/>
    <d v="2024-08-11T00:00:00"/>
    <s v="C1508"/>
    <s v="Diya Nair"/>
    <x v="2"/>
    <x v="2"/>
    <s v="P1017"/>
    <n v="8"/>
    <n v="0"/>
    <s v="Same Day"/>
    <x v="1"/>
    <n v="42"/>
    <n v="5"/>
    <s v="Binder"/>
    <x v="0"/>
    <n v="8"/>
    <n v="5.51"/>
    <n v="64"/>
    <n v="44.08"/>
    <n v="19.920000000000002"/>
    <n v="0.31125000000000003"/>
    <s v="Profitable"/>
    <s v="Low"/>
  </r>
  <r>
    <s v="ORD-102183"/>
    <x v="79"/>
    <d v="2023-02-26T00:00:00"/>
    <s v="C1732"/>
    <s v="Tara Das"/>
    <x v="1"/>
    <x v="9"/>
    <s v="P1018"/>
    <n v="5"/>
    <n v="0"/>
    <s v="Express"/>
    <x v="0"/>
    <n v="25"/>
    <n v="3"/>
    <s v="Marker Pack"/>
    <x v="0"/>
    <n v="11"/>
    <n v="6.23"/>
    <n v="55"/>
    <n v="31.150000000000002"/>
    <n v="23.849999999999998"/>
    <n v="0.4336363636363636"/>
    <s v="Profitable"/>
    <s v="Low"/>
  </r>
  <r>
    <s v="ORD-100610"/>
    <x v="374"/>
    <d v="2023-02-28T00:00:00"/>
    <s v="C1575"/>
    <s v="Aarav Nair"/>
    <x v="0"/>
    <x v="5"/>
    <s v="P1013"/>
    <n v="1"/>
    <n v="0.1"/>
    <s v="Express"/>
    <x v="2"/>
    <n v="65"/>
    <n v="3"/>
    <s v="Notebook"/>
    <x v="0"/>
    <n v="6"/>
    <n v="4.2699999999999996"/>
    <n v="5.4"/>
    <n v="4.2699999999999996"/>
    <n v="1.1300000000000008"/>
    <n v="0.20925925925925939"/>
    <s v="Profitable"/>
    <s v="Low"/>
  </r>
  <r>
    <s v="ORD-102193"/>
    <x v="50"/>
    <d v="2024-05-01T00:00:00"/>
    <s v="C1882"/>
    <s v="Zoya Singh"/>
    <x v="2"/>
    <x v="6"/>
    <s v="P1013"/>
    <n v="1"/>
    <n v="0.1"/>
    <s v="Standard"/>
    <x v="2"/>
    <n v="65"/>
    <n v="3"/>
    <s v="Notebook"/>
    <x v="0"/>
    <n v="6"/>
    <n v="4.2699999999999996"/>
    <n v="5.4"/>
    <n v="4.2699999999999996"/>
    <n v="1.1300000000000008"/>
    <n v="0.20925925925925939"/>
    <s v="Profitable"/>
    <s v="Low"/>
  </r>
  <r>
    <s v="ORD-102823"/>
    <x v="77"/>
    <d v="2024-12-19T00:00:00"/>
    <s v="C1423"/>
    <s v="Meera Reddy"/>
    <x v="1"/>
    <x v="3"/>
    <s v="P1014"/>
    <n v="9"/>
    <n v="0.05"/>
    <s v="Economy"/>
    <x v="3"/>
    <n v="50"/>
    <n v="5"/>
    <s v="Pen Set"/>
    <x v="0"/>
    <n v="12"/>
    <n v="9.07"/>
    <n v="102.6"/>
    <n v="81.63"/>
    <n v="20.97"/>
    <n v="0.2043859649122807"/>
    <s v="Profitable"/>
    <s v="Low"/>
  </r>
  <r>
    <s v="ORD-100411"/>
    <x v="375"/>
    <d v="2023-03-25T00:00:00"/>
    <s v="C1158"/>
    <s v="Dev Joshi"/>
    <x v="1"/>
    <x v="10"/>
    <s v="P1010"/>
    <n v="5"/>
    <n v="0"/>
    <s v="Express"/>
    <x v="0"/>
    <n v="19"/>
    <n v="1"/>
    <s v="Bookcase"/>
    <x v="1"/>
    <n v="210"/>
    <n v="139.15"/>
    <n v="1050"/>
    <n v="695.75"/>
    <n v="354.25"/>
    <n v="0.33738095238095239"/>
    <s v="Profitable"/>
    <s v="Low"/>
  </r>
  <r>
    <s v="ORD-100506"/>
    <x v="217"/>
    <d v="2024-12-24T00:00:00"/>
    <s v="C1378"/>
    <s v="Priya Verma"/>
    <x v="2"/>
    <x v="3"/>
    <s v="P1001"/>
    <n v="2"/>
    <n v="0.1"/>
    <s v="Standard"/>
    <x v="0"/>
    <n v="21"/>
    <n v="2"/>
    <s v="Laptop"/>
    <x v="2"/>
    <n v="900"/>
    <n v="669.14"/>
    <n v="1620"/>
    <n v="1338.28"/>
    <n v="281.72000000000003"/>
    <n v="0.17390123456790124"/>
    <s v="Profitable"/>
    <s v="Low"/>
  </r>
  <r>
    <s v="ORD-101049"/>
    <x v="376"/>
    <d v="2024-07-10T00:00:00"/>
    <s v="C2026"/>
    <s v="Aarav Singh"/>
    <x v="2"/>
    <x v="7"/>
    <s v="P1005"/>
    <n v="4"/>
    <n v="0.1"/>
    <s v="Standard"/>
    <x v="1"/>
    <n v="51"/>
    <n v="3"/>
    <s v="Headphones"/>
    <x v="2"/>
    <n v="80"/>
    <n v="45.88"/>
    <n v="288"/>
    <n v="183.52"/>
    <n v="104.47999999999999"/>
    <n v="0.36277777777777775"/>
    <s v="Profitable"/>
    <s v="Low"/>
  </r>
  <r>
    <s v="ORD-100069"/>
    <x v="43"/>
    <d v="2023-04-14T00:00:00"/>
    <s v="C1434"/>
    <s v="Rahul Iyer"/>
    <x v="0"/>
    <x v="0"/>
    <s v="P1001"/>
    <n v="4"/>
    <n v="0"/>
    <s v="Express"/>
    <x v="3"/>
    <n v="20"/>
    <n v="4"/>
    <s v="Laptop"/>
    <x v="2"/>
    <n v="900"/>
    <n v="669.14"/>
    <n v="3600"/>
    <n v="2676.56"/>
    <n v="923.44"/>
    <n v="0.25651111111111113"/>
    <s v="Profitable"/>
    <s v="Medium"/>
  </r>
  <r>
    <s v="ORD-102422"/>
    <x v="256"/>
    <d v="2024-10-14T00:00:00"/>
    <s v="C2120"/>
    <s v="Tara Gupta"/>
    <x v="2"/>
    <x v="3"/>
    <s v="P1016"/>
    <n v="2"/>
    <n v="0.05"/>
    <s v="Standard"/>
    <x v="3"/>
    <n v="53"/>
    <n v="5"/>
    <s v="Paper Ream"/>
    <x v="0"/>
    <n v="9"/>
    <n v="5.46"/>
    <n v="17.099999999999998"/>
    <n v="10.92"/>
    <n v="6.1799999999999979"/>
    <n v="0.36140350877192973"/>
    <s v="Profitable"/>
    <s v="Low"/>
  </r>
  <r>
    <s v="ORD-101929"/>
    <x v="377"/>
    <d v="2023-09-10T00:00:00"/>
    <s v="C1501"/>
    <s v="Sana Verma"/>
    <x v="2"/>
    <x v="6"/>
    <s v="P1011"/>
    <n v="5"/>
    <n v="0.2"/>
    <s v="Standard"/>
    <x v="3"/>
    <n v="57"/>
    <n v="1"/>
    <s v="Filing Cabinet"/>
    <x v="1"/>
    <n v="130"/>
    <n v="83.55"/>
    <n v="520"/>
    <n v="417.75"/>
    <n v="102.25"/>
    <n v="0.19663461538461538"/>
    <s v="Profitable"/>
    <s v="Low"/>
  </r>
  <r>
    <s v="ORD-100684"/>
    <x v="230"/>
    <d v="2024-11-06T00:00:00"/>
    <s v="C1836"/>
    <s v="Aarav Das"/>
    <x v="2"/>
    <x v="6"/>
    <s v="P1016"/>
    <n v="5"/>
    <n v="0.05"/>
    <s v="Same Day"/>
    <x v="1"/>
    <n v="45"/>
    <n v="3"/>
    <s v="Paper Ream"/>
    <x v="0"/>
    <n v="9"/>
    <n v="5.46"/>
    <n v="42.75"/>
    <n v="27.3"/>
    <n v="15.45"/>
    <n v="0.36140350877192978"/>
    <s v="Profitable"/>
    <s v="Low"/>
  </r>
  <r>
    <s v="ORD-101329"/>
    <x v="378"/>
    <d v="2024-07-07T00:00:00"/>
    <s v="C1960"/>
    <s v="Aarav Sharma"/>
    <x v="2"/>
    <x v="11"/>
    <s v="P1012"/>
    <n v="7"/>
    <n v="0.1"/>
    <s v="Express"/>
    <x v="2"/>
    <n v="21"/>
    <n v="2"/>
    <s v="Standing Desk"/>
    <x v="1"/>
    <n v="480"/>
    <n v="375.21"/>
    <n v="3024"/>
    <n v="2626.47"/>
    <n v="397.5300000000002"/>
    <n v="0.1314583333333334"/>
    <s v="Profitable"/>
    <s v="Medium"/>
  </r>
  <r>
    <s v="ORD-100606"/>
    <x v="379"/>
    <d v="2024-02-09T00:00:00"/>
    <s v="C1592"/>
    <s v="Meera Nair"/>
    <x v="0"/>
    <x v="11"/>
    <s v="P1015"/>
    <n v="1"/>
    <n v="0.2"/>
    <s v="Standard"/>
    <x v="0"/>
    <n v="44"/>
    <n v="3"/>
    <s v="Stapler"/>
    <x v="0"/>
    <n v="15"/>
    <n v="9.91"/>
    <n v="12"/>
    <n v="9.91"/>
    <n v="2.09"/>
    <n v="0.17416666666666666"/>
    <s v="Profitable"/>
    <s v="Low"/>
  </r>
  <r>
    <s v="ORD-100248"/>
    <x v="380"/>
    <d v="2024-09-13T00:00:00"/>
    <s v="C1523"/>
    <s v="Rahul Das"/>
    <x v="1"/>
    <x v="6"/>
    <s v="P1007"/>
    <n v="6"/>
    <n v="0"/>
    <s v="Express"/>
    <x v="0"/>
    <n v="66"/>
    <n v="2"/>
    <s v="Printer"/>
    <x v="2"/>
    <n v="180"/>
    <n v="133.25"/>
    <n v="1080"/>
    <n v="799.5"/>
    <n v="280.5"/>
    <n v="0.25972222222222224"/>
    <s v="Profitable"/>
    <s v="Low"/>
  </r>
  <r>
    <s v="ORD-100395"/>
    <x v="381"/>
    <d v="2023-12-24T00:00:00"/>
    <s v="C1687"/>
    <s v="Dev Das"/>
    <x v="1"/>
    <x v="6"/>
    <s v="P1003"/>
    <n v="5"/>
    <n v="0.15"/>
    <s v="Express"/>
    <x v="3"/>
    <n v="27"/>
    <n v="5"/>
    <s v="Tablet"/>
    <x v="2"/>
    <n v="350"/>
    <n v="267.63"/>
    <n v="1487.5"/>
    <n v="1338.15"/>
    <n v="149.34999999999991"/>
    <n v="0.10040336134453776"/>
    <s v="Profitable"/>
    <s v="Low"/>
  </r>
  <r>
    <s v="ORD-100652"/>
    <x v="117"/>
    <d v="2024-01-22T00:00:00"/>
    <s v="C1357"/>
    <s v="Diya Iyer"/>
    <x v="1"/>
    <x v="10"/>
    <s v="P1006"/>
    <n v="6"/>
    <n v="0.1"/>
    <s v="Standard"/>
    <x v="3"/>
    <n v="26"/>
    <n v="5"/>
    <s v="Keyboard"/>
    <x v="2"/>
    <n v="45"/>
    <n v="35.729999999999997"/>
    <n v="243"/>
    <n v="214.38"/>
    <n v="28.620000000000005"/>
    <n v="0.1177777777777778"/>
    <s v="Profitable"/>
    <s v="Low"/>
  </r>
  <r>
    <s v="ORD-101611"/>
    <x v="382"/>
    <d v="2023-07-06T00:00:00"/>
    <s v="C2114"/>
    <s v="Sana Joshi"/>
    <x v="1"/>
    <x v="10"/>
    <s v="P1004"/>
    <n v="5"/>
    <n v="0"/>
    <s v="Same Day"/>
    <x v="1"/>
    <n v="45"/>
    <n v="5"/>
    <s v="Monitor"/>
    <x v="2"/>
    <n v="220"/>
    <n v="159.36000000000001"/>
    <n v="1100"/>
    <n v="796.80000000000007"/>
    <n v="303.19999999999993"/>
    <n v="0.27563636363636357"/>
    <s v="Profitable"/>
    <s v="Low"/>
  </r>
  <r>
    <s v="ORD-102176"/>
    <x v="131"/>
    <d v="2023-10-27T00:00:00"/>
    <s v="C1935"/>
    <s v="Ishaan Nair"/>
    <x v="1"/>
    <x v="11"/>
    <s v="P1018"/>
    <n v="3"/>
    <n v="0.1"/>
    <s v="Standard"/>
    <x v="1"/>
    <n v="60"/>
    <n v="1"/>
    <s v="Marker Pack"/>
    <x v="0"/>
    <n v="11"/>
    <n v="6.23"/>
    <n v="29.7"/>
    <n v="18.690000000000001"/>
    <n v="11.009999999999998"/>
    <n v="0.37070707070707065"/>
    <s v="Profitable"/>
    <s v="Low"/>
  </r>
  <r>
    <s v="ORD-101920"/>
    <x v="92"/>
    <d v="2024-09-10T00:00:00"/>
    <s v="C1437"/>
    <s v="Aarav Nair"/>
    <x v="1"/>
    <x v="11"/>
    <s v="P1014"/>
    <n v="9"/>
    <n v="0"/>
    <s v="Express"/>
    <x v="3"/>
    <n v="66"/>
    <n v="2"/>
    <s v="Pen Set"/>
    <x v="0"/>
    <n v="12"/>
    <n v="9.07"/>
    <n v="108"/>
    <n v="81.63"/>
    <n v="26.370000000000005"/>
    <n v="0.2441666666666667"/>
    <s v="Profitable"/>
    <s v="Low"/>
  </r>
  <r>
    <s v="ORD-102690"/>
    <x v="170"/>
    <d v="2024-01-01T00:00:00"/>
    <s v="C1556"/>
    <s v="Priya Gupta"/>
    <x v="2"/>
    <x v="10"/>
    <s v="P1004"/>
    <n v="4"/>
    <n v="0"/>
    <s v="Standard"/>
    <x v="2"/>
    <n v="60"/>
    <n v="1"/>
    <s v="Monitor"/>
    <x v="2"/>
    <n v="220"/>
    <n v="159.36000000000001"/>
    <n v="880"/>
    <n v="637.44000000000005"/>
    <n v="242.55999999999995"/>
    <n v="0.27563636363636357"/>
    <s v="Profitable"/>
    <s v="Low"/>
  </r>
  <r>
    <s v="ORD-101325"/>
    <x v="72"/>
    <d v="2023-11-09T00:00:00"/>
    <s v="C1298"/>
    <s v="Diya Iyer"/>
    <x v="1"/>
    <x v="0"/>
    <s v="P1005"/>
    <n v="7"/>
    <n v="0.1"/>
    <s v="Standard"/>
    <x v="2"/>
    <n v="28"/>
    <n v="5"/>
    <s v="Headphones"/>
    <x v="2"/>
    <n v="80"/>
    <n v="45.88"/>
    <n v="504"/>
    <n v="321.16000000000003"/>
    <n v="182.83999999999997"/>
    <n v="0.36277777777777775"/>
    <s v="Profitable"/>
    <s v="Low"/>
  </r>
  <r>
    <s v="ORD-101143"/>
    <x v="335"/>
    <d v="2023-07-24T00:00:00"/>
    <s v="C1689"/>
    <s v="Diya Iyer"/>
    <x v="1"/>
    <x v="1"/>
    <s v="P1004"/>
    <n v="5"/>
    <n v="0.1"/>
    <s v="Standard"/>
    <x v="1"/>
    <n v="54"/>
    <n v="1"/>
    <s v="Monitor"/>
    <x v="2"/>
    <n v="220"/>
    <n v="159.36000000000001"/>
    <n v="990"/>
    <n v="796.80000000000007"/>
    <n v="193.19999999999993"/>
    <n v="0.19515151515151508"/>
    <s v="Profitable"/>
    <s v="Low"/>
  </r>
  <r>
    <s v="ORD-102158"/>
    <x v="16"/>
    <d v="2023-04-13T00:00:00"/>
    <s v="C1279"/>
    <s v="Dev Khan"/>
    <x v="1"/>
    <x v="1"/>
    <s v="P1001"/>
    <n v="1"/>
    <n v="0.05"/>
    <s v="Standard"/>
    <x v="2"/>
    <n v="35"/>
    <n v="1"/>
    <s v="Laptop"/>
    <x v="2"/>
    <n v="900"/>
    <n v="669.14"/>
    <n v="855"/>
    <n v="669.14"/>
    <n v="185.86"/>
    <n v="0.21738011695906434"/>
    <s v="Profitable"/>
    <s v="Low"/>
  </r>
  <r>
    <s v="ORD-100549"/>
    <x v="305"/>
    <d v="2024-07-25T00:00:00"/>
    <s v="C1626"/>
    <s v="Sana Khan"/>
    <x v="1"/>
    <x v="5"/>
    <s v="P1002"/>
    <n v="8"/>
    <n v="0.2"/>
    <s v="Standard"/>
    <x v="0"/>
    <n v="26"/>
    <n v="4"/>
    <s v="Smartphone"/>
    <x v="2"/>
    <n v="600"/>
    <n v="395.83"/>
    <n v="3840"/>
    <n v="3166.64"/>
    <n v="673.36000000000013"/>
    <n v="0.1753541666666667"/>
    <s v="Profitable"/>
    <s v="Medium"/>
  </r>
  <r>
    <s v="ORD-102235"/>
    <x v="383"/>
    <d v="2024-08-01T00:00:00"/>
    <s v="C1778"/>
    <s v="Diya Gupta"/>
    <x v="0"/>
    <x v="10"/>
    <s v="P1004"/>
    <n v="5"/>
    <n v="0.2"/>
    <s v="Express"/>
    <x v="3"/>
    <n v="28"/>
    <n v="1"/>
    <s v="Monitor"/>
    <x v="2"/>
    <n v="220"/>
    <n v="159.36000000000001"/>
    <n v="880"/>
    <n v="796.80000000000007"/>
    <n v="83.199999999999932"/>
    <n v="9.4545454545454474E-2"/>
    <s v="Profitable"/>
    <s v="Low"/>
  </r>
  <r>
    <s v="ORD-100176"/>
    <x v="384"/>
    <d v="2024-06-14T00:00:00"/>
    <s v="C1741"/>
    <s v="Priya Joshi"/>
    <x v="1"/>
    <x v="9"/>
    <s v="P1018"/>
    <n v="6"/>
    <n v="0.05"/>
    <s v="Standard"/>
    <x v="2"/>
    <n v="53"/>
    <n v="4"/>
    <s v="Marker Pack"/>
    <x v="0"/>
    <n v="11"/>
    <n v="6.23"/>
    <n v="62.699999999999996"/>
    <n v="37.380000000000003"/>
    <n v="25.319999999999993"/>
    <n v="0.40382775119617215"/>
    <s v="Profitable"/>
    <s v="Low"/>
  </r>
  <r>
    <s v="ORD-102184"/>
    <x v="385"/>
    <d v="2024-11-23T00:00:00"/>
    <s v="C1066"/>
    <s v="Dev Das"/>
    <x v="0"/>
    <x v="7"/>
    <s v="P1006"/>
    <n v="9"/>
    <n v="0.1"/>
    <s v="Standard"/>
    <x v="0"/>
    <n v="20"/>
    <n v="2"/>
    <s v="Keyboard"/>
    <x v="2"/>
    <n v="45"/>
    <n v="35.729999999999997"/>
    <n v="364.5"/>
    <n v="321.57"/>
    <n v="42.930000000000007"/>
    <n v="0.1177777777777778"/>
    <s v="Profitable"/>
    <s v="Low"/>
  </r>
  <r>
    <s v="ORD-101106"/>
    <x v="81"/>
    <d v="2023-08-12T00:00:00"/>
    <s v="C1162"/>
    <s v="Rahul Verma"/>
    <x v="1"/>
    <x v="4"/>
    <s v="P1004"/>
    <n v="6"/>
    <n v="0"/>
    <s v="Standard"/>
    <x v="3"/>
    <n v="34"/>
    <n v="2"/>
    <s v="Monitor"/>
    <x v="2"/>
    <n v="220"/>
    <n v="159.36000000000001"/>
    <n v="1320"/>
    <n v="956.16000000000008"/>
    <n v="363.83999999999992"/>
    <n v="0.27563636363636357"/>
    <s v="Profitable"/>
    <s v="Low"/>
  </r>
  <r>
    <s v="ORD-101104"/>
    <x v="143"/>
    <d v="2023-11-17T00:00:00"/>
    <s v="C2037"/>
    <s v="Arjun Iyer"/>
    <x v="1"/>
    <x v="2"/>
    <s v="P1004"/>
    <n v="3"/>
    <n v="0.15"/>
    <s v="Standard"/>
    <x v="1"/>
    <n v="43"/>
    <n v="1"/>
    <s v="Monitor"/>
    <x v="2"/>
    <n v="220"/>
    <n v="159.36000000000001"/>
    <n v="561"/>
    <n v="478.08000000000004"/>
    <n v="82.919999999999959"/>
    <n v="0.14780748663101598"/>
    <s v="Profitable"/>
    <s v="Low"/>
  </r>
  <r>
    <s v="ORD-100483"/>
    <x v="315"/>
    <d v="2023-05-05T00:00:00"/>
    <s v="C2005"/>
    <s v="Rahul Gupta"/>
    <x v="0"/>
    <x v="7"/>
    <s v="P1017"/>
    <n v="8"/>
    <n v="0.05"/>
    <s v="Standard"/>
    <x v="0"/>
    <n v="31"/>
    <n v="1"/>
    <s v="Binder"/>
    <x v="0"/>
    <n v="8"/>
    <n v="5.51"/>
    <n v="60.8"/>
    <n v="44.08"/>
    <n v="16.72"/>
    <n v="0.27499999999999997"/>
    <s v="Profitable"/>
    <s v="Low"/>
  </r>
  <r>
    <s v="ORD-102859"/>
    <x v="386"/>
    <d v="2024-11-26T00:00:00"/>
    <s v="C1872"/>
    <s v="Meera Das"/>
    <x v="0"/>
    <x v="6"/>
    <s v="P1005"/>
    <n v="6"/>
    <n v="0"/>
    <s v="Express"/>
    <x v="0"/>
    <n v="28"/>
    <n v="5"/>
    <s v="Headphones"/>
    <x v="2"/>
    <n v="80"/>
    <n v="45.88"/>
    <n v="480"/>
    <n v="275.28000000000003"/>
    <n v="204.71999999999997"/>
    <n v="0.42649999999999993"/>
    <s v="Profitable"/>
    <s v="Low"/>
  </r>
  <r>
    <s v="ORD-101632"/>
    <x v="387"/>
    <d v="2024-11-21T00:00:00"/>
    <s v="C1295"/>
    <s v="Tara Nair"/>
    <x v="2"/>
    <x v="4"/>
    <s v="P1014"/>
    <n v="5"/>
    <n v="0.15"/>
    <s v="Standard"/>
    <x v="3"/>
    <n v="27"/>
    <n v="3"/>
    <s v="Pen Set"/>
    <x v="0"/>
    <n v="12"/>
    <n v="9.07"/>
    <n v="51"/>
    <n v="45.35"/>
    <n v="5.6499999999999986"/>
    <n v="0.11078431372549016"/>
    <s v="Profitable"/>
    <s v="Low"/>
  </r>
  <r>
    <s v="ORD-102462"/>
    <x v="348"/>
    <d v="2023-06-01T00:00:00"/>
    <s v="C1680"/>
    <s v="Meera Joshi"/>
    <x v="1"/>
    <x v="3"/>
    <s v="P1005"/>
    <n v="8"/>
    <n v="0.15"/>
    <s v="Same Day"/>
    <x v="0"/>
    <n v="23"/>
    <n v="4"/>
    <s v="Headphones"/>
    <x v="2"/>
    <n v="80"/>
    <n v="45.88"/>
    <n v="544"/>
    <n v="367.04"/>
    <n v="176.95999999999998"/>
    <n v="0.32529411764705879"/>
    <s v="Profitable"/>
    <s v="Low"/>
  </r>
  <r>
    <s v="ORD-102557"/>
    <x v="376"/>
    <d v="2024-07-07T00:00:00"/>
    <s v="C1550"/>
    <s v="Ishaan Gupta"/>
    <x v="1"/>
    <x v="3"/>
    <s v="P1011"/>
    <n v="3"/>
    <n v="0.05"/>
    <s v="Standard"/>
    <x v="0"/>
    <n v="45"/>
    <n v="2"/>
    <s v="Filing Cabinet"/>
    <x v="1"/>
    <n v="130"/>
    <n v="83.55"/>
    <n v="370.5"/>
    <n v="250.64999999999998"/>
    <n v="119.85000000000002"/>
    <n v="0.32348178137651828"/>
    <s v="Profitable"/>
    <s v="Low"/>
  </r>
  <r>
    <s v="ORD-101076"/>
    <x v="194"/>
    <d v="2024-09-12T00:00:00"/>
    <s v="C2051"/>
    <s v="Zoya Das"/>
    <x v="1"/>
    <x v="1"/>
    <s v="P1003"/>
    <n v="7"/>
    <n v="0.1"/>
    <s v="Express"/>
    <x v="1"/>
    <n v="65"/>
    <n v="3"/>
    <s v="Tablet"/>
    <x v="2"/>
    <n v="350"/>
    <n v="267.63"/>
    <n v="2205"/>
    <n v="1873.4099999999999"/>
    <n v="331.59000000000015"/>
    <n v="0.15038095238095245"/>
    <s v="Profitable"/>
    <s v="Medium"/>
  </r>
  <r>
    <s v="ORD-101635"/>
    <x v="388"/>
    <d v="2024-08-10T00:00:00"/>
    <s v="C1783"/>
    <s v="Priya Reddy"/>
    <x v="1"/>
    <x v="3"/>
    <s v="P1011"/>
    <n v="2"/>
    <n v="0"/>
    <s v="Economy"/>
    <x v="1"/>
    <n v="49"/>
    <n v="2"/>
    <s v="Filing Cabinet"/>
    <x v="1"/>
    <n v="130"/>
    <n v="83.55"/>
    <n v="260"/>
    <n v="167.1"/>
    <n v="92.9"/>
    <n v="0.35730769230769233"/>
    <s v="Profitable"/>
    <s v="Low"/>
  </r>
  <r>
    <s v="ORD-102220"/>
    <x v="0"/>
    <d v="2023-04-02T00:00:00"/>
    <s v="C1376"/>
    <s v="Kabir Das"/>
    <x v="2"/>
    <x v="0"/>
    <s v="P1017"/>
    <n v="3"/>
    <n v="0.1"/>
    <s v="Express"/>
    <x v="1"/>
    <n v="18"/>
    <n v="3"/>
    <s v="Binder"/>
    <x v="0"/>
    <n v="8"/>
    <n v="5.51"/>
    <n v="21.6"/>
    <n v="16.53"/>
    <n v="5.07"/>
    <n v="0.23472222222222222"/>
    <s v="Profitable"/>
    <s v="Low"/>
  </r>
  <r>
    <s v="ORD-101184"/>
    <x v="389"/>
    <d v="2024-12-12T00:00:00"/>
    <s v="C1599"/>
    <s v="Arjun Joshi"/>
    <x v="1"/>
    <x v="11"/>
    <s v="P1016"/>
    <n v="4"/>
    <n v="0.15"/>
    <s v="Standard"/>
    <x v="1"/>
    <n v="30"/>
    <n v="5"/>
    <s v="Paper Ream"/>
    <x v="0"/>
    <n v="9"/>
    <n v="5.46"/>
    <n v="30.599999999999998"/>
    <n v="21.84"/>
    <n v="8.759999999999998"/>
    <n v="0.28627450980392155"/>
    <s v="Profitable"/>
    <s v="Low"/>
  </r>
  <r>
    <s v="ORD-100442"/>
    <x v="390"/>
    <d v="2024-11-13T00:00:00"/>
    <s v="C1625"/>
    <s v="Diya Reddy"/>
    <x v="2"/>
    <x v="7"/>
    <s v="P1013"/>
    <n v="2"/>
    <n v="0.1"/>
    <s v="Standard"/>
    <x v="2"/>
    <n v="66"/>
    <n v="4"/>
    <s v="Notebook"/>
    <x v="0"/>
    <n v="6"/>
    <n v="4.2699999999999996"/>
    <n v="10.8"/>
    <n v="8.5399999999999991"/>
    <n v="2.2600000000000016"/>
    <n v="0.20925925925925939"/>
    <s v="Profitable"/>
    <s v="Low"/>
  </r>
  <r>
    <s v="ORD-101647"/>
    <x v="391"/>
    <d v="2024-05-15T00:00:00"/>
    <s v="C2103"/>
    <s v="Kabir Gupta"/>
    <x v="2"/>
    <x v="1"/>
    <s v="P1009"/>
    <n v="2"/>
    <n v="0.15"/>
    <s v="Economy"/>
    <x v="0"/>
    <n v="32"/>
    <n v="2"/>
    <s v="Desk"/>
    <x v="1"/>
    <n v="320"/>
    <n v="186.25"/>
    <n v="544"/>
    <n v="372.5"/>
    <n v="171.5"/>
    <n v="0.31525735294117646"/>
    <s v="Profitable"/>
    <s v="Low"/>
  </r>
  <r>
    <s v="ORD-102109"/>
    <x v="392"/>
    <d v="2024-04-11T00:00:00"/>
    <s v="C1221"/>
    <s v="Rahul Nair"/>
    <x v="2"/>
    <x v="5"/>
    <s v="P1013"/>
    <n v="9"/>
    <n v="0.1"/>
    <s v="Standard"/>
    <x v="2"/>
    <n v="18"/>
    <n v="1"/>
    <s v="Notebook"/>
    <x v="0"/>
    <n v="6"/>
    <n v="4.2699999999999996"/>
    <n v="48.6"/>
    <n v="38.429999999999993"/>
    <n v="10.170000000000009"/>
    <n v="0.20925925925925942"/>
    <s v="Profitable"/>
    <s v="Low"/>
  </r>
  <r>
    <s v="ORD-102489"/>
    <x v="393"/>
    <d v="2024-01-05T00:00:00"/>
    <s v="C1510"/>
    <s v="Ishaan Sharma"/>
    <x v="1"/>
    <x v="3"/>
    <s v="P1015"/>
    <n v="6"/>
    <n v="0.1"/>
    <s v="Standard"/>
    <x v="2"/>
    <n v="40"/>
    <n v="2"/>
    <s v="Stapler"/>
    <x v="0"/>
    <n v="15"/>
    <n v="9.91"/>
    <n v="81"/>
    <n v="59.46"/>
    <n v="21.54"/>
    <n v="0.2659259259259259"/>
    <s v="Profitable"/>
    <s v="Low"/>
  </r>
  <r>
    <s v="ORD-101002"/>
    <x v="394"/>
    <d v="2024-01-09T00:00:00"/>
    <s v="C1800"/>
    <s v="Ishaan Gupta"/>
    <x v="0"/>
    <x v="9"/>
    <s v="P1007"/>
    <n v="2"/>
    <n v="0.1"/>
    <s v="Same Day"/>
    <x v="2"/>
    <n v="50"/>
    <n v="3"/>
    <s v="Printer"/>
    <x v="2"/>
    <n v="180"/>
    <n v="133.25"/>
    <n v="324"/>
    <n v="266.5"/>
    <n v="57.5"/>
    <n v="0.17746913580246915"/>
    <s v="Profitable"/>
    <s v="Low"/>
  </r>
  <r>
    <s v="ORD-102452"/>
    <x v="86"/>
    <d v="2024-05-26T00:00:00"/>
    <s v="C2107"/>
    <s v="Ishaan Nair"/>
    <x v="2"/>
    <x v="11"/>
    <s v="P1011"/>
    <n v="5"/>
    <n v="0.05"/>
    <s v="Standard"/>
    <x v="1"/>
    <n v="28"/>
    <n v="1"/>
    <s v="Filing Cabinet"/>
    <x v="1"/>
    <n v="130"/>
    <n v="83.55"/>
    <n v="617.5"/>
    <n v="417.75"/>
    <n v="199.75"/>
    <n v="0.32348178137651823"/>
    <s v="Profitable"/>
    <s v="Low"/>
  </r>
  <r>
    <s v="ORD-100275"/>
    <x v="139"/>
    <d v="2024-11-04T00:00:00"/>
    <s v="C1004"/>
    <s v="Priya Reddy"/>
    <x v="2"/>
    <x v="11"/>
    <s v="P1010"/>
    <n v="1"/>
    <n v="0"/>
    <s v="Standard"/>
    <x v="1"/>
    <n v="37"/>
    <n v="2"/>
    <s v="Bookcase"/>
    <x v="1"/>
    <n v="210"/>
    <n v="139.15"/>
    <n v="210"/>
    <n v="139.15"/>
    <n v="70.849999999999994"/>
    <n v="0.33738095238095234"/>
    <s v="Profitable"/>
    <s v="Low"/>
  </r>
  <r>
    <s v="ORD-102547"/>
    <x v="395"/>
    <d v="2023-05-05T00:00:00"/>
    <s v="C1360"/>
    <s v="Aarav Nair"/>
    <x v="2"/>
    <x v="5"/>
    <s v="P1013"/>
    <n v="2"/>
    <n v="0.1"/>
    <s v="Express"/>
    <x v="2"/>
    <n v="27"/>
    <n v="1"/>
    <s v="Notebook"/>
    <x v="0"/>
    <n v="6"/>
    <n v="4.2699999999999996"/>
    <n v="10.8"/>
    <n v="8.5399999999999991"/>
    <n v="2.2600000000000016"/>
    <n v="0.20925925925925939"/>
    <s v="Profitable"/>
    <s v="Low"/>
  </r>
  <r>
    <s v="ORD-100889"/>
    <x v="242"/>
    <d v="2023-04-24T00:00:00"/>
    <s v="C1667"/>
    <s v="Kabir Verma"/>
    <x v="1"/>
    <x v="1"/>
    <s v="P1014"/>
    <n v="5"/>
    <n v="0.1"/>
    <s v="Economy"/>
    <x v="3"/>
    <n v="67"/>
    <n v="3"/>
    <s v="Pen Set"/>
    <x v="0"/>
    <n v="12"/>
    <n v="9.07"/>
    <n v="54"/>
    <n v="45.35"/>
    <n v="8.6499999999999986"/>
    <n v="0.16018518518518515"/>
    <s v="Profitable"/>
    <s v="Low"/>
  </r>
  <r>
    <s v="ORD-100797"/>
    <x v="221"/>
    <d v="2023-01-06T00:00:00"/>
    <s v="C1205"/>
    <s v="Dev Khan"/>
    <x v="1"/>
    <x v="7"/>
    <s v="P1015"/>
    <n v="8"/>
    <n v="0"/>
    <s v="Economy"/>
    <x v="0"/>
    <n v="67"/>
    <n v="2"/>
    <s v="Stapler"/>
    <x v="0"/>
    <n v="15"/>
    <n v="9.91"/>
    <n v="120"/>
    <n v="79.28"/>
    <n v="40.72"/>
    <n v="0.33933333333333332"/>
    <s v="Profitable"/>
    <s v="Low"/>
  </r>
  <r>
    <s v="ORD-102377"/>
    <x v="396"/>
    <d v="2024-02-15T00:00:00"/>
    <s v="C1196"/>
    <s v="Arjun Khan"/>
    <x v="1"/>
    <x v="1"/>
    <s v="P1016"/>
    <n v="3"/>
    <n v="0"/>
    <s v="Standard"/>
    <x v="3"/>
    <n v="54"/>
    <n v="1"/>
    <s v="Paper Ream"/>
    <x v="0"/>
    <n v="9"/>
    <n v="5.46"/>
    <n v="27"/>
    <n v="16.38"/>
    <n v="10.620000000000001"/>
    <n v="0.39333333333333337"/>
    <s v="Profitable"/>
    <s v="Low"/>
  </r>
  <r>
    <s v="ORD-101346"/>
    <x v="397"/>
    <d v="2023-06-14T00:00:00"/>
    <s v="C1122"/>
    <s v="Arjun Gupta"/>
    <x v="1"/>
    <x v="8"/>
    <s v="P1005"/>
    <n v="1"/>
    <n v="0.1"/>
    <s v="Express"/>
    <x v="1"/>
    <n v="51"/>
    <n v="4"/>
    <s v="Headphones"/>
    <x v="2"/>
    <n v="80"/>
    <n v="45.88"/>
    <n v="72"/>
    <n v="45.88"/>
    <n v="26.119999999999997"/>
    <n v="0.36277777777777775"/>
    <s v="Profitable"/>
    <s v="Low"/>
  </r>
  <r>
    <s v="ORD-100789"/>
    <x v="287"/>
    <d v="2023-05-26T00:00:00"/>
    <s v="C1792"/>
    <s v="Meera Das"/>
    <x v="2"/>
    <x v="2"/>
    <s v="P1002"/>
    <n v="4"/>
    <n v="0"/>
    <s v="Standard"/>
    <x v="3"/>
    <n v="60"/>
    <n v="4"/>
    <s v="Smartphone"/>
    <x v="2"/>
    <n v="600"/>
    <n v="395.83"/>
    <n v="2400"/>
    <n v="1583.32"/>
    <n v="816.68000000000006"/>
    <n v="0.34028333333333338"/>
    <s v="Profitable"/>
    <s v="Medium"/>
  </r>
  <r>
    <s v="ORD-100701"/>
    <x v="203"/>
    <d v="2023-04-28T00:00:00"/>
    <s v="C1446"/>
    <s v="Meera Reddy"/>
    <x v="1"/>
    <x v="1"/>
    <s v="P1008"/>
    <n v="3"/>
    <n v="0"/>
    <s v="Express"/>
    <x v="1"/>
    <n v="54"/>
    <n v="2"/>
    <s v="Office Chair"/>
    <x v="1"/>
    <n v="150"/>
    <n v="111.98"/>
    <n v="450"/>
    <n v="335.94"/>
    <n v="114.06"/>
    <n v="0.25346666666666667"/>
    <s v="Profitable"/>
    <s v="Low"/>
  </r>
  <r>
    <s v="ORD-101433"/>
    <x v="398"/>
    <d v="2023-01-03T00:00:00"/>
    <s v="C2148"/>
    <s v="Sana Sharma"/>
    <x v="1"/>
    <x v="1"/>
    <s v="P1013"/>
    <n v="9"/>
    <n v="0"/>
    <s v="Standard"/>
    <x v="3"/>
    <n v="58"/>
    <n v="5"/>
    <s v="Notebook"/>
    <x v="0"/>
    <n v="6"/>
    <n v="4.2699999999999996"/>
    <n v="54"/>
    <n v="38.429999999999993"/>
    <n v="15.570000000000007"/>
    <n v="0.2883333333333335"/>
    <s v="Profitable"/>
    <s v="Low"/>
  </r>
  <r>
    <s v="ORD-101103"/>
    <x v="119"/>
    <d v="2024-01-06T00:00:00"/>
    <s v="C1321"/>
    <s v="Dev Singh"/>
    <x v="1"/>
    <x v="5"/>
    <s v="P1001"/>
    <n v="4"/>
    <n v="0.05"/>
    <s v="Standard"/>
    <x v="3"/>
    <n v="52"/>
    <n v="2"/>
    <s v="Laptop"/>
    <x v="2"/>
    <n v="900"/>
    <n v="669.14"/>
    <n v="3420"/>
    <n v="2676.56"/>
    <n v="743.44"/>
    <n v="0.21738011695906434"/>
    <s v="Profitable"/>
    <s v="Medium"/>
  </r>
  <r>
    <s v="ORD-101348"/>
    <x v="308"/>
    <d v="2024-04-03T00:00:00"/>
    <s v="C1475"/>
    <s v="Meera Sharma"/>
    <x v="1"/>
    <x v="8"/>
    <s v="P1015"/>
    <n v="8"/>
    <n v="0"/>
    <s v="Standard"/>
    <x v="3"/>
    <n v="57"/>
    <n v="2"/>
    <s v="Stapler"/>
    <x v="0"/>
    <n v="15"/>
    <n v="9.91"/>
    <n v="120"/>
    <n v="79.28"/>
    <n v="40.72"/>
    <n v="0.33933333333333332"/>
    <s v="Profitable"/>
    <s v="Low"/>
  </r>
  <r>
    <s v="ORD-101439"/>
    <x v="399"/>
    <d v="2023-01-02T00:00:00"/>
    <s v="C1516"/>
    <s v="Aarav Joshi"/>
    <x v="1"/>
    <x v="11"/>
    <s v="P1002"/>
    <n v="8"/>
    <n v="0"/>
    <s v="Express"/>
    <x v="0"/>
    <n v="60"/>
    <n v="4"/>
    <s v="Smartphone"/>
    <x v="2"/>
    <n v="600"/>
    <n v="395.83"/>
    <n v="4800"/>
    <n v="3166.64"/>
    <n v="1633.3600000000001"/>
    <n v="0.34028333333333338"/>
    <s v="Profitable"/>
    <s v="Medium"/>
  </r>
  <r>
    <s v="ORD-102499"/>
    <x v="356"/>
    <d v="2024-03-04T00:00:00"/>
    <s v="C1175"/>
    <s v="Rahul Khan"/>
    <x v="1"/>
    <x v="11"/>
    <s v="P1011"/>
    <n v="2"/>
    <n v="0"/>
    <s v="Same Day"/>
    <x v="3"/>
    <n v="58"/>
    <n v="4"/>
    <s v="Filing Cabinet"/>
    <x v="1"/>
    <n v="130"/>
    <n v="83.55"/>
    <n v="260"/>
    <n v="167.1"/>
    <n v="92.9"/>
    <n v="0.35730769230769233"/>
    <s v="Profitable"/>
    <s v="Low"/>
  </r>
  <r>
    <s v="ORD-102329"/>
    <x v="400"/>
    <d v="2023-04-18T00:00:00"/>
    <s v="C1059"/>
    <s v="Diya Sharma"/>
    <x v="1"/>
    <x v="2"/>
    <s v="P1007"/>
    <n v="7"/>
    <n v="0"/>
    <s v="Same Day"/>
    <x v="2"/>
    <n v="48"/>
    <n v="5"/>
    <s v="Printer"/>
    <x v="2"/>
    <n v="180"/>
    <n v="133.25"/>
    <n v="1260"/>
    <n v="932.75"/>
    <n v="327.25"/>
    <n v="0.25972222222222224"/>
    <s v="Profitable"/>
    <s v="Low"/>
  </r>
  <r>
    <s v="ORD-102052"/>
    <x v="401"/>
    <d v="2024-10-31T00:00:00"/>
    <s v="C2128"/>
    <s v="Tara Nair"/>
    <x v="0"/>
    <x v="10"/>
    <s v="P1016"/>
    <n v="7"/>
    <n v="0.15"/>
    <s v="Standard"/>
    <x v="0"/>
    <n v="60"/>
    <n v="1"/>
    <s v="Paper Ream"/>
    <x v="0"/>
    <n v="9"/>
    <n v="5.46"/>
    <n v="53.55"/>
    <n v="38.22"/>
    <n v="15.329999999999998"/>
    <n v="0.28627450980392155"/>
    <s v="Profitable"/>
    <s v="Low"/>
  </r>
  <r>
    <s v="ORD-100027"/>
    <x v="303"/>
    <d v="2023-12-17T00:00:00"/>
    <s v="C1651"/>
    <s v="Kabir Singh"/>
    <x v="1"/>
    <x v="7"/>
    <s v="P1002"/>
    <n v="9"/>
    <n v="0.05"/>
    <s v="Economy"/>
    <x v="3"/>
    <n v="69"/>
    <n v="2"/>
    <s v="Smartphone"/>
    <x v="2"/>
    <n v="600"/>
    <n v="395.83"/>
    <n v="5130"/>
    <n v="3562.47"/>
    <n v="1567.5300000000002"/>
    <n v="0.30556140350877198"/>
    <s v="Profitable"/>
    <s v="High"/>
  </r>
  <r>
    <s v="ORD-100689"/>
    <x v="154"/>
    <d v="2023-09-04T00:00:00"/>
    <s v="C1056"/>
    <s v="Kabir Sharma"/>
    <x v="1"/>
    <x v="0"/>
    <s v="P1014"/>
    <n v="5"/>
    <n v="0.15"/>
    <s v="Standard"/>
    <x v="2"/>
    <n v="51"/>
    <n v="3"/>
    <s v="Pen Set"/>
    <x v="0"/>
    <n v="12"/>
    <n v="9.07"/>
    <n v="51"/>
    <n v="45.35"/>
    <n v="5.6499999999999986"/>
    <n v="0.11078431372549016"/>
    <s v="Profitable"/>
    <s v="Low"/>
  </r>
  <r>
    <s v="ORD-101447"/>
    <x v="143"/>
    <d v="2023-11-18T00:00:00"/>
    <s v="C1631"/>
    <s v="Meera Reddy"/>
    <x v="1"/>
    <x v="6"/>
    <s v="P1007"/>
    <n v="1"/>
    <n v="0"/>
    <s v="Standard"/>
    <x v="1"/>
    <n v="69"/>
    <n v="1"/>
    <s v="Printer"/>
    <x v="2"/>
    <n v="180"/>
    <n v="133.25"/>
    <n v="180"/>
    <n v="133.25"/>
    <n v="46.75"/>
    <n v="0.25972222222222224"/>
    <s v="Profitable"/>
    <s v="Low"/>
  </r>
  <r>
    <s v="ORD-100126"/>
    <x v="402"/>
    <d v="2024-05-25T00:00:00"/>
    <s v="C1556"/>
    <s v="Priya Khan"/>
    <x v="2"/>
    <x v="1"/>
    <s v="P1001"/>
    <n v="8"/>
    <n v="0"/>
    <s v="Standard"/>
    <x v="0"/>
    <n v="44"/>
    <n v="1"/>
    <s v="Laptop"/>
    <x v="2"/>
    <n v="900"/>
    <n v="669.14"/>
    <n v="7200"/>
    <n v="5353.12"/>
    <n v="1846.88"/>
    <n v="0.25651111111111113"/>
    <s v="Profitable"/>
    <s v="High"/>
  </r>
  <r>
    <s v="ORD-102395"/>
    <x v="220"/>
    <d v="2023-06-09T00:00:00"/>
    <s v="C2185"/>
    <s v="Rahul Reddy"/>
    <x v="1"/>
    <x v="0"/>
    <s v="P1003"/>
    <n v="9"/>
    <n v="0"/>
    <s v="Same Day"/>
    <x v="0"/>
    <n v="25"/>
    <n v="4"/>
    <s v="Tablet"/>
    <x v="2"/>
    <n v="350"/>
    <n v="267.63"/>
    <n v="3150"/>
    <n v="2408.67"/>
    <n v="741.32999999999993"/>
    <n v="0.23534285714285713"/>
    <s v="Profitable"/>
    <s v="Medium"/>
  </r>
  <r>
    <s v="ORD-101634"/>
    <x v="403"/>
    <d v="2023-01-31T00:00:00"/>
    <s v="C2019"/>
    <s v="Sana Singh"/>
    <x v="1"/>
    <x v="8"/>
    <s v="P1001"/>
    <n v="8"/>
    <n v="0"/>
    <s v="Standard"/>
    <x v="1"/>
    <n v="25"/>
    <n v="5"/>
    <s v="Laptop"/>
    <x v="2"/>
    <n v="900"/>
    <n v="669.14"/>
    <n v="7200"/>
    <n v="5353.12"/>
    <n v="1846.88"/>
    <n v="0.25651111111111113"/>
    <s v="Profitable"/>
    <s v="High"/>
  </r>
  <r>
    <s v="ORD-100543"/>
    <x v="9"/>
    <d v="2024-10-24T00:00:00"/>
    <s v="C1930"/>
    <s v="Zoya Gupta"/>
    <x v="2"/>
    <x v="9"/>
    <s v="P1007"/>
    <n v="1"/>
    <n v="0"/>
    <s v="Standard"/>
    <x v="3"/>
    <n v="54"/>
    <n v="3"/>
    <s v="Printer"/>
    <x v="2"/>
    <n v="180"/>
    <n v="133.25"/>
    <n v="180"/>
    <n v="133.25"/>
    <n v="46.75"/>
    <n v="0.25972222222222224"/>
    <s v="Profitable"/>
    <s v="Low"/>
  </r>
  <r>
    <s v="ORD-102671"/>
    <x v="404"/>
    <d v="2023-05-01T00:00:00"/>
    <s v="C2019"/>
    <s v="Dev Verma"/>
    <x v="1"/>
    <x v="1"/>
    <s v="P1012"/>
    <n v="6"/>
    <n v="0.15"/>
    <s v="Standard"/>
    <x v="0"/>
    <n v="65"/>
    <n v="5"/>
    <s v="Standing Desk"/>
    <x v="1"/>
    <n v="480"/>
    <n v="375.21"/>
    <n v="2448"/>
    <n v="2251.2599999999998"/>
    <n v="196.74000000000024"/>
    <n v="8.0367647058823627E-2"/>
    <s v="Profitable"/>
    <s v="Medium"/>
  </r>
  <r>
    <s v="ORD-100131"/>
    <x v="255"/>
    <d v="2024-01-06T00:00:00"/>
    <s v="C1176"/>
    <s v="Meera Iyer"/>
    <x v="2"/>
    <x v="2"/>
    <s v="P1014"/>
    <n v="8"/>
    <n v="0"/>
    <s v="Standard"/>
    <x v="2"/>
    <n v="26"/>
    <n v="2"/>
    <s v="Pen Set"/>
    <x v="0"/>
    <n v="12"/>
    <n v="9.07"/>
    <n v="96"/>
    <n v="72.56"/>
    <n v="23.439999999999998"/>
    <n v="0.24416666666666664"/>
    <s v="Profitable"/>
    <s v="Low"/>
  </r>
  <r>
    <s v="ORD-100695"/>
    <x v="174"/>
    <d v="2023-07-21T00:00:00"/>
    <s v="C2074"/>
    <s v="Rahul Verma"/>
    <x v="1"/>
    <x v="4"/>
    <s v="P1018"/>
    <n v="6"/>
    <n v="0.05"/>
    <s v="Express"/>
    <x v="3"/>
    <n v="44"/>
    <n v="4"/>
    <s v="Marker Pack"/>
    <x v="0"/>
    <n v="11"/>
    <n v="6.23"/>
    <n v="62.699999999999996"/>
    <n v="37.380000000000003"/>
    <n v="25.319999999999993"/>
    <n v="0.40382775119617215"/>
    <s v="Profitable"/>
    <s v="Low"/>
  </r>
  <r>
    <s v="ORD-100425"/>
    <x v="259"/>
    <d v="2023-12-11T00:00:00"/>
    <s v="C1415"/>
    <s v="Meera Das"/>
    <x v="1"/>
    <x v="9"/>
    <s v="P1001"/>
    <n v="6"/>
    <n v="0.1"/>
    <s v="Standard"/>
    <x v="3"/>
    <n v="21"/>
    <n v="3"/>
    <s v="Laptop"/>
    <x v="2"/>
    <n v="900"/>
    <n v="669.14"/>
    <n v="4860"/>
    <n v="4014.84"/>
    <n v="845.15999999999985"/>
    <n v="0.17390123456790121"/>
    <s v="Profitable"/>
    <s v="Medium"/>
  </r>
  <r>
    <s v="ORD-101163"/>
    <x v="405"/>
    <d v="2024-07-25T00:00:00"/>
    <s v="C1636"/>
    <s v="Dev Reddy"/>
    <x v="2"/>
    <x v="8"/>
    <s v="P1005"/>
    <n v="4"/>
    <n v="0.05"/>
    <s v="Standard"/>
    <x v="2"/>
    <n v="51"/>
    <n v="3"/>
    <s v="Headphones"/>
    <x v="2"/>
    <n v="80"/>
    <n v="45.88"/>
    <n v="304"/>
    <n v="183.52"/>
    <n v="120.47999999999999"/>
    <n v="0.39631578947368418"/>
    <s v="Profitable"/>
    <s v="Low"/>
  </r>
  <r>
    <s v="ORD-100096"/>
    <x v="406"/>
    <d v="2024-12-30T00:00:00"/>
    <s v="C1350"/>
    <s v="Meera Khan"/>
    <x v="0"/>
    <x v="0"/>
    <s v="P1018"/>
    <n v="8"/>
    <n v="0"/>
    <s v="Express"/>
    <x v="3"/>
    <n v="62"/>
    <n v="2"/>
    <s v="Marker Pack"/>
    <x v="0"/>
    <n v="11"/>
    <n v="6.23"/>
    <n v="88"/>
    <n v="49.84"/>
    <n v="38.159999999999997"/>
    <n v="0.4336363636363636"/>
    <s v="Profitable"/>
    <s v="Low"/>
  </r>
  <r>
    <s v="ORD-100569"/>
    <x v="407"/>
    <d v="2023-07-15T00:00:00"/>
    <s v="C1171"/>
    <s v="Sana Joshi"/>
    <x v="1"/>
    <x v="4"/>
    <s v="P1002"/>
    <n v="3"/>
    <n v="0.05"/>
    <s v="Standard"/>
    <x v="3"/>
    <n v="30"/>
    <n v="3"/>
    <s v="Smartphone"/>
    <x v="2"/>
    <n v="600"/>
    <n v="395.83"/>
    <n v="1710"/>
    <n v="1187.49"/>
    <n v="522.51"/>
    <n v="0.30556140350877192"/>
    <s v="Profitable"/>
    <s v="Low"/>
  </r>
  <r>
    <s v="ORD-100346"/>
    <x v="252"/>
    <d v="2024-06-15T00:00:00"/>
    <s v="C1154"/>
    <s v="Zoya Sharma"/>
    <x v="0"/>
    <x v="3"/>
    <s v="P1017"/>
    <n v="1"/>
    <n v="0.1"/>
    <s v="Standard"/>
    <x v="1"/>
    <n v="33"/>
    <n v="1"/>
    <s v="Binder"/>
    <x v="0"/>
    <n v="8"/>
    <n v="5.51"/>
    <n v="7.2"/>
    <n v="5.51"/>
    <n v="1.6900000000000004"/>
    <n v="0.23472222222222228"/>
    <s v="Profitable"/>
    <s v="Low"/>
  </r>
  <r>
    <s v="ORD-101731"/>
    <x v="282"/>
    <d v="2024-05-16T00:00:00"/>
    <s v="C1485"/>
    <s v="Kabir Gupta"/>
    <x v="1"/>
    <x v="4"/>
    <s v="P1006"/>
    <n v="3"/>
    <n v="0"/>
    <s v="Economy"/>
    <x v="0"/>
    <n v="60"/>
    <n v="4"/>
    <s v="Keyboard"/>
    <x v="2"/>
    <n v="45"/>
    <n v="35.729999999999997"/>
    <n v="135"/>
    <n v="107.19"/>
    <n v="27.810000000000002"/>
    <n v="0.20600000000000002"/>
    <s v="Profitable"/>
    <s v="Low"/>
  </r>
  <r>
    <s v="ORD-101246"/>
    <x v="408"/>
    <d v="2024-11-29T00:00:00"/>
    <s v="C1090"/>
    <s v="Kabir Joshi"/>
    <x v="1"/>
    <x v="0"/>
    <s v="P1018"/>
    <n v="2"/>
    <n v="0.05"/>
    <s v="Express"/>
    <x v="3"/>
    <n v="44"/>
    <n v="2"/>
    <s v="Marker Pack"/>
    <x v="0"/>
    <n v="11"/>
    <n v="6.23"/>
    <n v="20.9"/>
    <n v="12.46"/>
    <n v="8.4399999999999977"/>
    <n v="0.40382775119617215"/>
    <s v="Profitable"/>
    <s v="Low"/>
  </r>
  <r>
    <s v="ORD-102372"/>
    <x v="409"/>
    <d v="2023-07-13T00:00:00"/>
    <s v="C1353"/>
    <s v="Sana Khan"/>
    <x v="2"/>
    <x v="8"/>
    <s v="P1016"/>
    <n v="7"/>
    <n v="0"/>
    <s v="Standard"/>
    <x v="3"/>
    <n v="21"/>
    <n v="5"/>
    <s v="Paper Ream"/>
    <x v="0"/>
    <n v="9"/>
    <n v="5.46"/>
    <n v="63"/>
    <n v="38.22"/>
    <n v="24.78"/>
    <n v="0.39333333333333337"/>
    <s v="Profitable"/>
    <s v="Low"/>
  </r>
  <r>
    <s v="ORD-100141"/>
    <x v="343"/>
    <d v="2023-08-14T00:00:00"/>
    <s v="C1263"/>
    <s v="Kabir Khan"/>
    <x v="0"/>
    <x v="8"/>
    <s v="P1006"/>
    <n v="1"/>
    <n v="0"/>
    <s v="Same Day"/>
    <x v="0"/>
    <n v="34"/>
    <n v="3"/>
    <s v="Keyboard"/>
    <x v="2"/>
    <n v="45"/>
    <n v="35.729999999999997"/>
    <n v="45"/>
    <n v="35.729999999999997"/>
    <n v="9.2700000000000031"/>
    <n v="0.20600000000000007"/>
    <s v="Profitable"/>
    <s v="Low"/>
  </r>
  <r>
    <s v="ORD-100665"/>
    <x v="410"/>
    <d v="2024-07-15T00:00:00"/>
    <s v="C1277"/>
    <s v="Aarav Singh"/>
    <x v="1"/>
    <x v="5"/>
    <s v="P1013"/>
    <n v="4"/>
    <n v="0.1"/>
    <s v="Standard"/>
    <x v="0"/>
    <n v="47"/>
    <n v="1"/>
    <s v="Notebook"/>
    <x v="0"/>
    <n v="6"/>
    <n v="4.2699999999999996"/>
    <n v="21.6"/>
    <n v="17.079999999999998"/>
    <n v="4.5200000000000031"/>
    <n v="0.20925925925925939"/>
    <s v="Profitable"/>
    <s v="Low"/>
  </r>
  <r>
    <s v="ORD-100806"/>
    <x v="22"/>
    <d v="2023-08-04T00:00:00"/>
    <s v="C2098"/>
    <s v="Arjun Nair"/>
    <x v="0"/>
    <x v="2"/>
    <s v="P1004"/>
    <n v="2"/>
    <n v="0.05"/>
    <s v="Same Day"/>
    <x v="2"/>
    <n v="65"/>
    <n v="1"/>
    <s v="Monitor"/>
    <x v="2"/>
    <n v="220"/>
    <n v="159.36000000000001"/>
    <n v="418"/>
    <n v="318.72000000000003"/>
    <n v="99.279999999999973"/>
    <n v="0.23751196172248798"/>
    <s v="Profitable"/>
    <s v="Low"/>
  </r>
  <r>
    <s v="ORD-102737"/>
    <x v="411"/>
    <d v="2023-03-30T00:00:00"/>
    <s v="C1046"/>
    <s v="Ishaan Das"/>
    <x v="2"/>
    <x v="4"/>
    <s v="P1005"/>
    <n v="9"/>
    <n v="0.05"/>
    <s v="Standard"/>
    <x v="1"/>
    <n v="61"/>
    <n v="2"/>
    <s v="Headphones"/>
    <x v="2"/>
    <n v="80"/>
    <n v="45.88"/>
    <n v="684"/>
    <n v="412.92"/>
    <n v="271.08"/>
    <n v="0.39631578947368418"/>
    <s v="Profitable"/>
    <s v="Low"/>
  </r>
  <r>
    <s v="ORD-100207"/>
    <x v="412"/>
    <d v="2023-04-23T00:00:00"/>
    <s v="C1246"/>
    <s v="Zoya Verma"/>
    <x v="1"/>
    <x v="8"/>
    <s v="P1018"/>
    <n v="2"/>
    <n v="0.1"/>
    <s v="Standard"/>
    <x v="1"/>
    <n v="30"/>
    <n v="2"/>
    <s v="Marker Pack"/>
    <x v="0"/>
    <n v="11"/>
    <n v="6.23"/>
    <n v="19.8"/>
    <n v="12.46"/>
    <n v="7.34"/>
    <n v="0.37070707070707071"/>
    <s v="Profitable"/>
    <s v="Low"/>
  </r>
  <r>
    <s v="ORD-100590"/>
    <x v="413"/>
    <d v="2024-08-04T00:00:00"/>
    <s v="C1841"/>
    <s v="Zoya Khan"/>
    <x v="1"/>
    <x v="9"/>
    <s v="P1013"/>
    <n v="1"/>
    <n v="0.05"/>
    <s v="Same Day"/>
    <x v="1"/>
    <n v="57"/>
    <n v="4"/>
    <s v="Notebook"/>
    <x v="0"/>
    <n v="6"/>
    <n v="4.2699999999999996"/>
    <n v="5.6999999999999993"/>
    <n v="4.2699999999999996"/>
    <n v="1.4299999999999997"/>
    <n v="0.25087719298245614"/>
    <s v="Profitable"/>
    <s v="Low"/>
  </r>
  <r>
    <s v="ORD-101554"/>
    <x v="414"/>
    <d v="2024-08-29T00:00:00"/>
    <s v="C1285"/>
    <s v="Sana Verma"/>
    <x v="1"/>
    <x v="10"/>
    <s v="P1009"/>
    <n v="5"/>
    <n v="0.15"/>
    <s v="Express"/>
    <x v="1"/>
    <n v="66"/>
    <n v="4"/>
    <s v="Desk"/>
    <x v="1"/>
    <n v="320"/>
    <n v="186.25"/>
    <n v="1360"/>
    <n v="931.25"/>
    <n v="428.75"/>
    <n v="0.31525735294117646"/>
    <s v="Profitable"/>
    <s v="Low"/>
  </r>
  <r>
    <s v="ORD-101132"/>
    <x v="166"/>
    <d v="2024-03-26T00:00:00"/>
    <s v="C1956"/>
    <s v="Ishaan Singh"/>
    <x v="1"/>
    <x v="11"/>
    <s v="P1014"/>
    <n v="9"/>
    <n v="0"/>
    <s v="Standard"/>
    <x v="3"/>
    <n v="33"/>
    <n v="1"/>
    <s v="Pen Set"/>
    <x v="0"/>
    <n v="12"/>
    <n v="9.07"/>
    <n v="108"/>
    <n v="81.63"/>
    <n v="26.370000000000005"/>
    <n v="0.2441666666666667"/>
    <s v="Profitable"/>
    <s v="Low"/>
  </r>
  <r>
    <s v="ORD-102638"/>
    <x v="33"/>
    <d v="2023-07-05T00:00:00"/>
    <s v="C2113"/>
    <s v="Meera Gupta"/>
    <x v="2"/>
    <x v="3"/>
    <s v="P1015"/>
    <n v="8"/>
    <n v="0"/>
    <s v="Express"/>
    <x v="1"/>
    <n v="61"/>
    <n v="4"/>
    <s v="Stapler"/>
    <x v="0"/>
    <n v="15"/>
    <n v="9.91"/>
    <n v="120"/>
    <n v="79.28"/>
    <n v="40.72"/>
    <n v="0.33933333333333332"/>
    <s v="Profitable"/>
    <s v="Low"/>
  </r>
  <r>
    <s v="ORD-100470"/>
    <x v="303"/>
    <d v="2023-12-16T00:00:00"/>
    <s v="C1322"/>
    <s v="Zoya Khan"/>
    <x v="2"/>
    <x v="8"/>
    <s v="P1013"/>
    <n v="7"/>
    <n v="0"/>
    <s v="Standard"/>
    <x v="1"/>
    <n v="34"/>
    <n v="1"/>
    <s v="Notebook"/>
    <x v="0"/>
    <n v="6"/>
    <n v="4.2699999999999996"/>
    <n v="42"/>
    <n v="29.889999999999997"/>
    <n v="12.110000000000003"/>
    <n v="0.28833333333333339"/>
    <s v="Profitable"/>
    <s v="Low"/>
  </r>
  <r>
    <s v="ORD-100064"/>
    <x v="26"/>
    <d v="2024-02-17T00:00:00"/>
    <s v="C1375"/>
    <s v="Ishaan Singh"/>
    <x v="2"/>
    <x v="3"/>
    <s v="P1016"/>
    <n v="3"/>
    <n v="0.05"/>
    <s v="Standard"/>
    <x v="3"/>
    <n v="24"/>
    <n v="1"/>
    <s v="Paper Ream"/>
    <x v="0"/>
    <n v="9"/>
    <n v="5.46"/>
    <n v="25.65"/>
    <n v="16.38"/>
    <n v="9.27"/>
    <n v="0.36140350877192984"/>
    <s v="Profitable"/>
    <s v="Low"/>
  </r>
  <r>
    <s v="ORD-101373"/>
    <x v="415"/>
    <d v="2024-12-30T00:00:00"/>
    <s v="C2125"/>
    <s v="Rahul Nair"/>
    <x v="0"/>
    <x v="6"/>
    <s v="P1004"/>
    <n v="4"/>
    <n v="0.1"/>
    <s v="Same Day"/>
    <x v="2"/>
    <n v="29"/>
    <n v="1"/>
    <s v="Monitor"/>
    <x v="2"/>
    <n v="220"/>
    <n v="159.36000000000001"/>
    <n v="792"/>
    <n v="637.44000000000005"/>
    <n v="154.55999999999995"/>
    <n v="0.19515151515151508"/>
    <s v="Profitable"/>
    <s v="Low"/>
  </r>
  <r>
    <s v="ORD-102321"/>
    <x v="277"/>
    <d v="2023-05-13T00:00:00"/>
    <s v="C1074"/>
    <s v="Ishaan Khan"/>
    <x v="1"/>
    <x v="5"/>
    <s v="P1011"/>
    <n v="4"/>
    <n v="0"/>
    <s v="Standard"/>
    <x v="1"/>
    <n v="24"/>
    <n v="4"/>
    <s v="Filing Cabinet"/>
    <x v="1"/>
    <n v="130"/>
    <n v="83.55"/>
    <n v="520"/>
    <n v="334.2"/>
    <n v="185.8"/>
    <n v="0.35730769230769233"/>
    <s v="Profitable"/>
    <s v="Low"/>
  </r>
  <r>
    <s v="ORD-101703"/>
    <x v="202"/>
    <d v="2024-10-15T00:00:00"/>
    <s v="C2164"/>
    <s v="Meera Iyer"/>
    <x v="1"/>
    <x v="2"/>
    <s v="P1005"/>
    <n v="3"/>
    <n v="0.2"/>
    <s v="Standard"/>
    <x v="1"/>
    <n v="25"/>
    <n v="2"/>
    <s v="Headphones"/>
    <x v="2"/>
    <n v="80"/>
    <n v="45.88"/>
    <n v="192"/>
    <n v="137.64000000000001"/>
    <n v="54.359999999999985"/>
    <n v="0.2831249999999999"/>
    <s v="Profitable"/>
    <s v="Low"/>
  </r>
  <r>
    <s v="ORD-100416"/>
    <x v="416"/>
    <d v="2023-01-08T00:00:00"/>
    <s v="C1749"/>
    <s v="Diya Khan"/>
    <x v="1"/>
    <x v="5"/>
    <s v="P1015"/>
    <n v="7"/>
    <n v="0"/>
    <s v="Standard"/>
    <x v="1"/>
    <n v="29"/>
    <n v="3"/>
    <s v="Stapler"/>
    <x v="0"/>
    <n v="15"/>
    <n v="9.91"/>
    <n v="105"/>
    <n v="69.37"/>
    <n v="35.629999999999995"/>
    <n v="0.33933333333333326"/>
    <s v="Profitable"/>
    <s v="Low"/>
  </r>
  <r>
    <s v="ORD-101411"/>
    <x v="240"/>
    <d v="2024-01-19T00:00:00"/>
    <s v="C2122"/>
    <s v="Tara Nair"/>
    <x v="2"/>
    <x v="5"/>
    <s v="P1017"/>
    <n v="9"/>
    <n v="0.05"/>
    <s v="Standard"/>
    <x v="0"/>
    <n v="20"/>
    <n v="1"/>
    <s v="Binder"/>
    <x v="0"/>
    <n v="8"/>
    <n v="5.51"/>
    <n v="68.399999999999991"/>
    <n v="49.589999999999996"/>
    <n v="18.809999999999995"/>
    <n v="0.27499999999999997"/>
    <s v="Profitable"/>
    <s v="Low"/>
  </r>
  <r>
    <s v="ORD-101706"/>
    <x v="104"/>
    <d v="2024-04-06T00:00:00"/>
    <s v="C1736"/>
    <s v="Priya Iyer"/>
    <x v="0"/>
    <x v="11"/>
    <s v="P1007"/>
    <n v="9"/>
    <n v="0.1"/>
    <s v="Express"/>
    <x v="2"/>
    <n v="65"/>
    <n v="2"/>
    <s v="Printer"/>
    <x v="2"/>
    <n v="180"/>
    <n v="133.25"/>
    <n v="1458"/>
    <n v="1199.25"/>
    <n v="258.75"/>
    <n v="0.17746913580246915"/>
    <s v="Profitable"/>
    <s v="Low"/>
  </r>
  <r>
    <s v="ORD-101865"/>
    <x v="83"/>
    <d v="2024-07-26T00:00:00"/>
    <s v="C1622"/>
    <s v="Sana Khan"/>
    <x v="2"/>
    <x v="2"/>
    <s v="P1003"/>
    <n v="7"/>
    <n v="0.05"/>
    <s v="Standard"/>
    <x v="2"/>
    <n v="46"/>
    <n v="4"/>
    <s v="Tablet"/>
    <x v="2"/>
    <n v="350"/>
    <n v="267.63"/>
    <n v="2327.5"/>
    <n v="1873.4099999999999"/>
    <n v="454.09000000000015"/>
    <n v="0.19509774436090233"/>
    <s v="Profitable"/>
    <s v="Medium"/>
  </r>
  <r>
    <s v="ORD-101538"/>
    <x v="417"/>
    <d v="2024-08-26T00:00:00"/>
    <s v="C1603"/>
    <s v="Ishaan Sharma"/>
    <x v="0"/>
    <x v="1"/>
    <s v="P1003"/>
    <n v="9"/>
    <n v="0"/>
    <s v="Standard"/>
    <x v="1"/>
    <n v="44"/>
    <n v="1"/>
    <s v="Tablet"/>
    <x v="2"/>
    <n v="350"/>
    <n v="267.63"/>
    <n v="3150"/>
    <n v="2408.67"/>
    <n v="741.32999999999993"/>
    <n v="0.23534285714285713"/>
    <s v="Profitable"/>
    <s v="Medium"/>
  </r>
  <r>
    <s v="ORD-101643"/>
    <x v="352"/>
    <d v="2024-10-16T00:00:00"/>
    <s v="C1218"/>
    <s v="Rahul Nair"/>
    <x v="1"/>
    <x v="11"/>
    <s v="P1017"/>
    <n v="1"/>
    <n v="0.05"/>
    <s v="Standard"/>
    <x v="1"/>
    <n v="59"/>
    <n v="3"/>
    <s v="Binder"/>
    <x v="0"/>
    <n v="8"/>
    <n v="5.51"/>
    <n v="7.6"/>
    <n v="5.51"/>
    <n v="2.09"/>
    <n v="0.27499999999999997"/>
    <s v="Profitable"/>
    <s v="Low"/>
  </r>
  <r>
    <s v="ORD-102751"/>
    <x v="144"/>
    <d v="2023-10-19T00:00:00"/>
    <s v="C2014"/>
    <s v="Zoya Verma"/>
    <x v="1"/>
    <x v="8"/>
    <s v="P1003"/>
    <n v="2"/>
    <n v="0"/>
    <s v="Same Day"/>
    <x v="1"/>
    <n v="18"/>
    <n v="4"/>
    <s v="Tablet"/>
    <x v="2"/>
    <n v="350"/>
    <n v="267.63"/>
    <n v="700"/>
    <n v="535.26"/>
    <n v="164.74"/>
    <n v="0.23534285714285716"/>
    <s v="Profitable"/>
    <s v="Low"/>
  </r>
  <r>
    <s v="ORD-101809"/>
    <x v="356"/>
    <d v="2024-03-06T00:00:00"/>
    <s v="C1406"/>
    <s v="Diya Joshi"/>
    <x v="0"/>
    <x v="0"/>
    <s v="P1001"/>
    <n v="6"/>
    <n v="0.15"/>
    <s v="Express"/>
    <x v="3"/>
    <n v="40"/>
    <n v="3"/>
    <s v="Laptop"/>
    <x v="2"/>
    <n v="900"/>
    <n v="669.14"/>
    <n v="4590"/>
    <n v="4014.84"/>
    <n v="575.15999999999985"/>
    <n v="0.12530718954248363"/>
    <s v="Profitable"/>
    <s v="Medium"/>
  </r>
  <r>
    <s v="ORD-102089"/>
    <x v="141"/>
    <d v="2023-01-23T00:00:00"/>
    <s v="C1131"/>
    <s v="Arjun Joshi"/>
    <x v="1"/>
    <x v="5"/>
    <s v="P1008"/>
    <n v="6"/>
    <n v="0.05"/>
    <s v="Standard"/>
    <x v="2"/>
    <n v="41"/>
    <n v="1"/>
    <s v="Office Chair"/>
    <x v="1"/>
    <n v="150"/>
    <n v="111.98"/>
    <n v="855"/>
    <n v="671.88"/>
    <n v="183.12"/>
    <n v="0.21417543859649124"/>
    <s v="Profitable"/>
    <s v="Low"/>
  </r>
  <r>
    <s v="ORD-100441"/>
    <x v="418"/>
    <d v="2024-03-22T00:00:00"/>
    <s v="C1261"/>
    <s v="Arjun Gupta"/>
    <x v="2"/>
    <x v="11"/>
    <s v="P1001"/>
    <n v="1"/>
    <n v="0.05"/>
    <s v="Standard"/>
    <x v="2"/>
    <n v="57"/>
    <n v="5"/>
    <s v="Laptop"/>
    <x v="2"/>
    <n v="900"/>
    <n v="669.14"/>
    <n v="855"/>
    <n v="669.14"/>
    <n v="185.86"/>
    <n v="0.21738011695906434"/>
    <s v="Profitable"/>
    <s v="Low"/>
  </r>
  <r>
    <s v="ORD-100052"/>
    <x v="419"/>
    <d v="2024-09-03T00:00:00"/>
    <s v="C2086"/>
    <s v="Rahul Gupta"/>
    <x v="1"/>
    <x v="9"/>
    <s v="P1008"/>
    <n v="8"/>
    <n v="0"/>
    <s v="Standard"/>
    <x v="1"/>
    <n v="69"/>
    <n v="2"/>
    <s v="Office Chair"/>
    <x v="1"/>
    <n v="150"/>
    <n v="111.98"/>
    <n v="1200"/>
    <n v="895.84"/>
    <n v="304.15999999999997"/>
    <n v="0.25346666666666662"/>
    <s v="Profitable"/>
    <s v="Low"/>
  </r>
  <r>
    <s v="ORD-101141"/>
    <x v="420"/>
    <d v="2023-01-10T00:00:00"/>
    <s v="C2138"/>
    <s v="Ishaan Reddy"/>
    <x v="1"/>
    <x v="11"/>
    <s v="P1008"/>
    <n v="3"/>
    <n v="0.2"/>
    <s v="Standard"/>
    <x v="1"/>
    <n v="26"/>
    <n v="1"/>
    <s v="Office Chair"/>
    <x v="1"/>
    <n v="150"/>
    <n v="111.98"/>
    <n v="360"/>
    <n v="335.94"/>
    <n v="24.060000000000002"/>
    <n v="6.6833333333333342E-2"/>
    <s v="Profitable"/>
    <s v="Low"/>
  </r>
  <r>
    <s v="ORD-101619"/>
    <x v="40"/>
    <d v="2024-05-11T00:00:00"/>
    <s v="C1782"/>
    <s v="Tara Nair"/>
    <x v="0"/>
    <x v="10"/>
    <s v="P1015"/>
    <n v="8"/>
    <n v="0.05"/>
    <s v="Standard"/>
    <x v="3"/>
    <n v="37"/>
    <n v="2"/>
    <s v="Stapler"/>
    <x v="0"/>
    <n v="15"/>
    <n v="9.91"/>
    <n v="114"/>
    <n v="79.28"/>
    <n v="34.72"/>
    <n v="0.30456140350877192"/>
    <s v="Profitable"/>
    <s v="Low"/>
  </r>
  <r>
    <s v="ORD-102480"/>
    <x v="421"/>
    <d v="2023-03-09T00:00:00"/>
    <s v="C1325"/>
    <s v="Ishaan Gupta"/>
    <x v="1"/>
    <x v="5"/>
    <s v="P1007"/>
    <n v="6"/>
    <n v="0"/>
    <s v="Express"/>
    <x v="2"/>
    <n v="67"/>
    <n v="1"/>
    <s v="Printer"/>
    <x v="2"/>
    <n v="180"/>
    <n v="133.25"/>
    <n v="1080"/>
    <n v="799.5"/>
    <n v="280.5"/>
    <n v="0.25972222222222224"/>
    <s v="Profitable"/>
    <s v="Low"/>
  </r>
  <r>
    <s v="ORD-101657"/>
    <x v="422"/>
    <d v="2024-09-25T00:00:00"/>
    <s v="C1869"/>
    <s v="Meera Nair"/>
    <x v="1"/>
    <x v="6"/>
    <s v="P1016"/>
    <n v="5"/>
    <n v="0.2"/>
    <s v="Standard"/>
    <x v="1"/>
    <n v="48"/>
    <n v="1"/>
    <s v="Paper Ream"/>
    <x v="0"/>
    <n v="9"/>
    <n v="5.46"/>
    <n v="36"/>
    <n v="27.3"/>
    <n v="8.6999999999999993"/>
    <n v="0.24166666666666664"/>
    <s v="Profitable"/>
    <s v="Low"/>
  </r>
  <r>
    <s v="ORD-101848"/>
    <x v="423"/>
    <d v="2024-02-29T00:00:00"/>
    <s v="C1422"/>
    <s v="Kabir Iyer"/>
    <x v="1"/>
    <x v="0"/>
    <s v="P1002"/>
    <n v="6"/>
    <n v="0.1"/>
    <s v="Express"/>
    <x v="0"/>
    <n v="53"/>
    <n v="5"/>
    <s v="Smartphone"/>
    <x v="2"/>
    <n v="600"/>
    <n v="395.83"/>
    <n v="3240"/>
    <n v="2374.98"/>
    <n v="865.02"/>
    <n v="0.26698148148148149"/>
    <s v="Profitable"/>
    <s v="Medium"/>
  </r>
  <r>
    <s v="ORD-100833"/>
    <x v="424"/>
    <d v="2024-09-17T00:00:00"/>
    <s v="C2087"/>
    <s v="Zoya Reddy"/>
    <x v="2"/>
    <x v="5"/>
    <s v="P1015"/>
    <n v="5"/>
    <n v="0"/>
    <s v="Same Day"/>
    <x v="2"/>
    <n v="69"/>
    <n v="4"/>
    <s v="Stapler"/>
    <x v="0"/>
    <n v="15"/>
    <n v="9.91"/>
    <n v="75"/>
    <n v="49.55"/>
    <n v="25.450000000000003"/>
    <n v="0.33933333333333338"/>
    <s v="Profitable"/>
    <s v="Low"/>
  </r>
  <r>
    <s v="ORD-100417"/>
    <x v="425"/>
    <d v="2024-12-13T00:00:00"/>
    <s v="C1686"/>
    <s v="Sana Verma"/>
    <x v="1"/>
    <x v="1"/>
    <s v="P1010"/>
    <n v="9"/>
    <n v="0.2"/>
    <s v="Standard"/>
    <x v="1"/>
    <n v="41"/>
    <n v="3"/>
    <s v="Bookcase"/>
    <x v="1"/>
    <n v="210"/>
    <n v="139.15"/>
    <n v="1512"/>
    <n v="1252.3500000000001"/>
    <n v="259.64999999999986"/>
    <n v="0.17172619047619039"/>
    <s v="Profitable"/>
    <s v="Low"/>
  </r>
  <r>
    <s v="ORD-100488"/>
    <x v="172"/>
    <d v="2023-12-06T00:00:00"/>
    <s v="C1799"/>
    <s v="Aarav Verma"/>
    <x v="0"/>
    <x v="6"/>
    <s v="P1002"/>
    <n v="6"/>
    <n v="0.05"/>
    <s v="Express"/>
    <x v="1"/>
    <n v="48"/>
    <n v="3"/>
    <s v="Smartphone"/>
    <x v="2"/>
    <n v="600"/>
    <n v="395.83"/>
    <n v="3420"/>
    <n v="2374.98"/>
    <n v="1045.02"/>
    <n v="0.30556140350877192"/>
    <s v="Profitable"/>
    <s v="Medium"/>
  </r>
  <r>
    <s v="ORD-102749"/>
    <x v="426"/>
    <d v="2024-02-22T00:00:00"/>
    <s v="C1957"/>
    <s v="Dev Nair"/>
    <x v="1"/>
    <x v="0"/>
    <s v="P1015"/>
    <n v="2"/>
    <n v="0"/>
    <s v="Same Day"/>
    <x v="2"/>
    <n v="34"/>
    <n v="5"/>
    <s v="Stapler"/>
    <x v="0"/>
    <n v="15"/>
    <n v="9.91"/>
    <n v="30"/>
    <n v="19.82"/>
    <n v="10.18"/>
    <n v="0.33933333333333332"/>
    <s v="Profitable"/>
    <s v="Low"/>
  </r>
  <r>
    <s v="ORD-101107"/>
    <x v="427"/>
    <d v="2024-03-08T00:00:00"/>
    <s v="C1911"/>
    <s v="Sana Khan"/>
    <x v="1"/>
    <x v="8"/>
    <s v="P1018"/>
    <n v="4"/>
    <n v="0.1"/>
    <s v="Express"/>
    <x v="3"/>
    <n v="53"/>
    <n v="4"/>
    <s v="Marker Pack"/>
    <x v="0"/>
    <n v="11"/>
    <n v="6.23"/>
    <n v="39.6"/>
    <n v="24.92"/>
    <n v="14.68"/>
    <n v="0.37070707070707071"/>
    <s v="Profitable"/>
    <s v="Low"/>
  </r>
  <r>
    <s v="ORD-101683"/>
    <x v="428"/>
    <d v="2024-10-26T00:00:00"/>
    <s v="C2151"/>
    <s v="Meera Khan"/>
    <x v="0"/>
    <x v="2"/>
    <s v="P1016"/>
    <n v="9"/>
    <n v="0.15"/>
    <s v="Standard"/>
    <x v="2"/>
    <n v="40"/>
    <n v="2"/>
    <s v="Paper Ream"/>
    <x v="0"/>
    <n v="9"/>
    <n v="5.46"/>
    <n v="68.849999999999994"/>
    <n v="49.14"/>
    <n v="19.709999999999994"/>
    <n v="0.2862745098039215"/>
    <s v="Profitable"/>
    <s v="Low"/>
  </r>
  <r>
    <s v="ORD-102609"/>
    <x v="174"/>
    <d v="2023-07-18T00:00:00"/>
    <s v="C1615"/>
    <s v="Kabir Reddy"/>
    <x v="1"/>
    <x v="10"/>
    <s v="P1010"/>
    <n v="2"/>
    <n v="0.1"/>
    <s v="Standard"/>
    <x v="1"/>
    <n v="56"/>
    <n v="5"/>
    <s v="Bookcase"/>
    <x v="1"/>
    <n v="210"/>
    <n v="139.15"/>
    <n v="378"/>
    <n v="278.3"/>
    <n v="99.699999999999989"/>
    <n v="0.26375661375661374"/>
    <s v="Profitable"/>
    <s v="Low"/>
  </r>
  <r>
    <s v="ORD-102150"/>
    <x v="334"/>
    <d v="2024-02-28T00:00:00"/>
    <s v="C2015"/>
    <s v="Ishaan Joshi"/>
    <x v="0"/>
    <x v="1"/>
    <s v="P1009"/>
    <n v="2"/>
    <n v="0.05"/>
    <s v="Standard"/>
    <x v="3"/>
    <n v="51"/>
    <n v="3"/>
    <s v="Desk"/>
    <x v="1"/>
    <n v="320"/>
    <n v="186.25"/>
    <n v="608"/>
    <n v="372.5"/>
    <n v="235.5"/>
    <n v="0.38733552631578949"/>
    <s v="Profitable"/>
    <s v="Low"/>
  </r>
  <r>
    <s v="ORD-102043"/>
    <x v="429"/>
    <d v="2023-09-03T00:00:00"/>
    <s v="C1378"/>
    <s v="Diya Verma"/>
    <x v="2"/>
    <x v="0"/>
    <s v="P1009"/>
    <n v="7"/>
    <n v="0.15"/>
    <s v="Express"/>
    <x v="0"/>
    <n v="31"/>
    <n v="4"/>
    <s v="Desk"/>
    <x v="1"/>
    <n v="320"/>
    <n v="186.25"/>
    <n v="1904"/>
    <n v="1303.75"/>
    <n v="600.25"/>
    <n v="0.31525735294117646"/>
    <s v="Profitable"/>
    <s v="Low"/>
  </r>
  <r>
    <s v="ORD-100944"/>
    <x v="233"/>
    <d v="2023-05-27T00:00:00"/>
    <s v="C1495"/>
    <s v="Zoya Reddy"/>
    <x v="1"/>
    <x v="10"/>
    <s v="P1003"/>
    <n v="9"/>
    <n v="0"/>
    <s v="Same Day"/>
    <x v="2"/>
    <n v="62"/>
    <n v="2"/>
    <s v="Tablet"/>
    <x v="2"/>
    <n v="350"/>
    <n v="267.63"/>
    <n v="3150"/>
    <n v="2408.67"/>
    <n v="741.32999999999993"/>
    <n v="0.23534285714285713"/>
    <s v="Profitable"/>
    <s v="Medium"/>
  </r>
  <r>
    <s v="ORD-100428"/>
    <x v="248"/>
    <d v="2024-09-14T00:00:00"/>
    <s v="C1479"/>
    <s v="Aarav Joshi"/>
    <x v="1"/>
    <x v="8"/>
    <s v="P1008"/>
    <n v="1"/>
    <n v="0.05"/>
    <s v="Economy"/>
    <x v="2"/>
    <n v="33"/>
    <n v="2"/>
    <s v="Office Chair"/>
    <x v="1"/>
    <n v="150"/>
    <n v="111.98"/>
    <n v="142.5"/>
    <n v="111.98"/>
    <n v="30.519999999999996"/>
    <n v="0.21417543859649121"/>
    <s v="Profitable"/>
    <s v="Low"/>
  </r>
  <r>
    <s v="ORD-100258"/>
    <x v="343"/>
    <d v="2023-08-15T00:00:00"/>
    <s v="C1855"/>
    <s v="Rahul Sharma"/>
    <x v="1"/>
    <x v="1"/>
    <s v="P1001"/>
    <n v="5"/>
    <n v="0.05"/>
    <s v="Express"/>
    <x v="1"/>
    <n v="38"/>
    <n v="4"/>
    <s v="Laptop"/>
    <x v="2"/>
    <n v="900"/>
    <n v="669.14"/>
    <n v="4275"/>
    <n v="3345.7"/>
    <n v="929.30000000000018"/>
    <n v="0.21738011695906437"/>
    <s v="Profitable"/>
    <s v="Medium"/>
  </r>
  <r>
    <s v="ORD-102001"/>
    <x v="430"/>
    <d v="2024-04-28T00:00:00"/>
    <s v="C2041"/>
    <s v="Sana Iyer"/>
    <x v="2"/>
    <x v="3"/>
    <s v="P1002"/>
    <n v="6"/>
    <n v="0.15"/>
    <s v="Same Day"/>
    <x v="3"/>
    <n v="63"/>
    <n v="4"/>
    <s v="Smartphone"/>
    <x v="2"/>
    <n v="600"/>
    <n v="395.83"/>
    <n v="3060"/>
    <n v="2374.98"/>
    <n v="685.02"/>
    <n v="0.22386274509803922"/>
    <s v="Profitable"/>
    <s v="Medium"/>
  </r>
  <r>
    <s v="ORD-101370"/>
    <x v="99"/>
    <d v="2024-09-25T00:00:00"/>
    <s v="C2003"/>
    <s v="Meera Das"/>
    <x v="1"/>
    <x v="8"/>
    <s v="P1013"/>
    <n v="8"/>
    <n v="0"/>
    <s v="Standard"/>
    <x v="1"/>
    <n v="36"/>
    <n v="4"/>
    <s v="Notebook"/>
    <x v="0"/>
    <n v="6"/>
    <n v="4.2699999999999996"/>
    <n v="48"/>
    <n v="34.159999999999997"/>
    <n v="13.840000000000003"/>
    <n v="0.28833333333333339"/>
    <s v="Profitable"/>
    <s v="Low"/>
  </r>
  <r>
    <s v="ORD-101675"/>
    <x v="109"/>
    <d v="2024-06-20T00:00:00"/>
    <s v="C2115"/>
    <s v="Dev Gupta"/>
    <x v="1"/>
    <x v="1"/>
    <s v="P1015"/>
    <n v="3"/>
    <n v="0"/>
    <s v="Standard"/>
    <x v="1"/>
    <n v="22"/>
    <n v="3"/>
    <s v="Stapler"/>
    <x v="0"/>
    <n v="15"/>
    <n v="9.91"/>
    <n v="45"/>
    <n v="29.73"/>
    <n v="15.27"/>
    <n v="0.33933333333333332"/>
    <s v="Profitable"/>
    <s v="Low"/>
  </r>
  <r>
    <s v="ORD-100919"/>
    <x v="37"/>
    <d v="2023-08-25T00:00:00"/>
    <s v="C1230"/>
    <s v="Rahul Iyer"/>
    <x v="1"/>
    <x v="0"/>
    <s v="P1008"/>
    <n v="8"/>
    <n v="0"/>
    <s v="Standard"/>
    <x v="2"/>
    <n v="49"/>
    <n v="3"/>
    <s v="Office Chair"/>
    <x v="1"/>
    <n v="150"/>
    <n v="111.98"/>
    <n v="1200"/>
    <n v="895.84"/>
    <n v="304.15999999999997"/>
    <n v="0.25346666666666662"/>
    <s v="Profitable"/>
    <s v="Low"/>
  </r>
  <r>
    <s v="ORD-101575"/>
    <x v="6"/>
    <d v="2023-01-19T00:00:00"/>
    <s v="C1290"/>
    <s v="Diya Khan"/>
    <x v="0"/>
    <x v="1"/>
    <s v="P1017"/>
    <n v="5"/>
    <n v="0.05"/>
    <s v="Express"/>
    <x v="2"/>
    <n v="58"/>
    <n v="3"/>
    <s v="Binder"/>
    <x v="0"/>
    <n v="8"/>
    <n v="5.51"/>
    <n v="38"/>
    <n v="27.549999999999997"/>
    <n v="10.450000000000003"/>
    <n v="0.27500000000000008"/>
    <s v="Profitable"/>
    <s v="Low"/>
  </r>
  <r>
    <s v="ORD-102169"/>
    <x v="363"/>
    <d v="2025-01-01T00:00:00"/>
    <s v="C1264"/>
    <s v="Ishaan Verma"/>
    <x v="2"/>
    <x v="2"/>
    <s v="P1016"/>
    <n v="6"/>
    <n v="0"/>
    <s v="Standard"/>
    <x v="2"/>
    <n v="29"/>
    <n v="3"/>
    <s v="Paper Ream"/>
    <x v="0"/>
    <n v="9"/>
    <n v="5.46"/>
    <n v="54"/>
    <n v="32.76"/>
    <n v="21.240000000000002"/>
    <n v="0.39333333333333337"/>
    <s v="Profitable"/>
    <s v="Low"/>
  </r>
  <r>
    <s v="ORD-102255"/>
    <x v="116"/>
    <d v="2024-10-08T00:00:00"/>
    <s v="C2192"/>
    <s v="Arjun Nair"/>
    <x v="1"/>
    <x v="10"/>
    <s v="P1001"/>
    <n v="6"/>
    <n v="0.1"/>
    <s v="Express"/>
    <x v="0"/>
    <n v="34"/>
    <n v="3"/>
    <s v="Laptop"/>
    <x v="2"/>
    <n v="900"/>
    <n v="669.14"/>
    <n v="4860"/>
    <n v="4014.84"/>
    <n v="845.15999999999985"/>
    <n v="0.17390123456790121"/>
    <s v="Profitable"/>
    <s v="Medium"/>
  </r>
  <r>
    <s v="ORD-100659"/>
    <x v="15"/>
    <d v="2024-02-29T00:00:00"/>
    <s v="C1593"/>
    <s v="Zoya Joshi"/>
    <x v="1"/>
    <x v="9"/>
    <s v="P1002"/>
    <n v="9"/>
    <n v="0.1"/>
    <s v="Economy"/>
    <x v="1"/>
    <n v="58"/>
    <n v="5"/>
    <s v="Smartphone"/>
    <x v="2"/>
    <n v="600"/>
    <n v="395.83"/>
    <n v="4860"/>
    <n v="3562.47"/>
    <n v="1297.5300000000002"/>
    <n v="0.26698148148148154"/>
    <s v="Profitable"/>
    <s v="Medium"/>
  </r>
  <r>
    <s v="ORD-101276"/>
    <x v="366"/>
    <d v="2024-09-25T00:00:00"/>
    <s v="C1700"/>
    <s v="Dev Das"/>
    <x v="2"/>
    <x v="2"/>
    <s v="P1001"/>
    <n v="7"/>
    <n v="0"/>
    <s v="Standard"/>
    <x v="3"/>
    <n v="69"/>
    <n v="1"/>
    <s v="Laptop"/>
    <x v="2"/>
    <n v="900"/>
    <n v="669.14"/>
    <n v="6300"/>
    <n v="4683.9799999999996"/>
    <n v="1616.0200000000004"/>
    <n v="0.25651111111111119"/>
    <s v="Profitable"/>
    <s v="High"/>
  </r>
  <r>
    <s v="ORD-100242"/>
    <x v="431"/>
    <d v="2024-08-14T00:00:00"/>
    <s v="C1536"/>
    <s v="Rahul Khan"/>
    <x v="2"/>
    <x v="6"/>
    <s v="P1013"/>
    <n v="3"/>
    <n v="0"/>
    <s v="Express"/>
    <x v="1"/>
    <n v="62"/>
    <n v="1"/>
    <s v="Notebook"/>
    <x v="0"/>
    <n v="6"/>
    <n v="4.2699999999999996"/>
    <n v="18"/>
    <n v="12.809999999999999"/>
    <n v="5.1900000000000013"/>
    <n v="0.28833333333333339"/>
    <s v="Profitable"/>
    <s v="Low"/>
  </r>
  <r>
    <s v="ORD-100928"/>
    <x v="17"/>
    <d v="2023-03-17T00:00:00"/>
    <s v="C2124"/>
    <s v="Aarav Singh"/>
    <x v="1"/>
    <x v="0"/>
    <s v="P1001"/>
    <n v="4"/>
    <n v="0.05"/>
    <s v="Standard"/>
    <x v="0"/>
    <n v="28"/>
    <n v="5"/>
    <s v="Laptop"/>
    <x v="2"/>
    <n v="900"/>
    <n v="669.14"/>
    <n v="3420"/>
    <n v="2676.56"/>
    <n v="743.44"/>
    <n v="0.21738011695906434"/>
    <s v="Profitable"/>
    <s v="Medium"/>
  </r>
  <r>
    <s v="ORD-102536"/>
    <x v="432"/>
    <d v="2023-09-18T00:00:00"/>
    <s v="C1978"/>
    <s v="Aarav Gupta"/>
    <x v="1"/>
    <x v="3"/>
    <s v="P1017"/>
    <n v="5"/>
    <n v="0.15"/>
    <s v="Standard"/>
    <x v="3"/>
    <n v="62"/>
    <n v="3"/>
    <s v="Binder"/>
    <x v="0"/>
    <n v="8"/>
    <n v="5.51"/>
    <n v="34"/>
    <n v="27.549999999999997"/>
    <n v="6.4500000000000028"/>
    <n v="0.18970588235294125"/>
    <s v="Profitable"/>
    <s v="Low"/>
  </r>
  <r>
    <s v="ORD-101419"/>
    <x v="13"/>
    <d v="2023-10-10T00:00:00"/>
    <s v="C1843"/>
    <s v="Dev Gupta"/>
    <x v="1"/>
    <x v="11"/>
    <s v="P1013"/>
    <n v="2"/>
    <n v="0"/>
    <s v="Express"/>
    <x v="3"/>
    <n v="25"/>
    <n v="1"/>
    <s v="Notebook"/>
    <x v="0"/>
    <n v="6"/>
    <n v="4.2699999999999996"/>
    <n v="12"/>
    <n v="8.5399999999999991"/>
    <n v="3.4600000000000009"/>
    <n v="0.28833333333333339"/>
    <s v="Profitable"/>
    <s v="Low"/>
  </r>
  <r>
    <s v="ORD-101636"/>
    <x v="433"/>
    <d v="2023-09-24T00:00:00"/>
    <s v="C1163"/>
    <s v="Kabir Das"/>
    <x v="1"/>
    <x v="10"/>
    <s v="P1011"/>
    <n v="9"/>
    <n v="0"/>
    <s v="Standard"/>
    <x v="2"/>
    <n v="44"/>
    <n v="1"/>
    <s v="Filing Cabinet"/>
    <x v="1"/>
    <n v="130"/>
    <n v="83.55"/>
    <n v="1170"/>
    <n v="751.94999999999993"/>
    <n v="418.05000000000007"/>
    <n v="0.35730769230769238"/>
    <s v="Profitable"/>
    <s v="Low"/>
  </r>
  <r>
    <s v="ORD-102317"/>
    <x v="234"/>
    <d v="2023-03-11T00:00:00"/>
    <s v="C1652"/>
    <s v="Zoya Gupta"/>
    <x v="2"/>
    <x v="3"/>
    <s v="P1001"/>
    <n v="5"/>
    <n v="0.2"/>
    <s v="Same Day"/>
    <x v="3"/>
    <n v="20"/>
    <n v="2"/>
    <s v="Laptop"/>
    <x v="2"/>
    <n v="900"/>
    <n v="669.14"/>
    <n v="3600"/>
    <n v="3345.7"/>
    <n v="254.30000000000018"/>
    <n v="7.0638888888888945E-2"/>
    <s v="Profitable"/>
    <s v="Medium"/>
  </r>
  <r>
    <s v="ORD-102743"/>
    <x v="434"/>
    <d v="2023-04-27T00:00:00"/>
    <s v="C1029"/>
    <s v="Rahul Joshi"/>
    <x v="1"/>
    <x v="6"/>
    <s v="P1004"/>
    <n v="7"/>
    <n v="0.1"/>
    <s v="Standard"/>
    <x v="3"/>
    <n v="21"/>
    <n v="1"/>
    <s v="Monitor"/>
    <x v="2"/>
    <n v="220"/>
    <n v="159.36000000000001"/>
    <n v="1386"/>
    <n v="1115.52"/>
    <n v="270.48"/>
    <n v="0.19515151515151516"/>
    <s v="Profitable"/>
    <s v="Low"/>
  </r>
  <r>
    <s v="ORD-101387"/>
    <x v="435"/>
    <d v="2023-03-21T00:00:00"/>
    <s v="C1367"/>
    <s v="Meera Gupta"/>
    <x v="1"/>
    <x v="2"/>
    <s v="P1014"/>
    <n v="4"/>
    <n v="0.1"/>
    <s v="Express"/>
    <x v="1"/>
    <n v="45"/>
    <n v="3"/>
    <s v="Pen Set"/>
    <x v="0"/>
    <n v="12"/>
    <n v="9.07"/>
    <n v="43.2"/>
    <n v="36.28"/>
    <n v="6.9200000000000017"/>
    <n v="0.16018518518518521"/>
    <s v="Profitable"/>
    <s v="Low"/>
  </r>
  <r>
    <s v="ORD-100703"/>
    <x v="436"/>
    <d v="2023-04-22T00:00:00"/>
    <s v="C1936"/>
    <s v="Ishaan Gupta"/>
    <x v="1"/>
    <x v="5"/>
    <s v="P1014"/>
    <n v="3"/>
    <n v="0.05"/>
    <s v="Express"/>
    <x v="2"/>
    <n v="52"/>
    <n v="3"/>
    <s v="Pen Set"/>
    <x v="0"/>
    <n v="12"/>
    <n v="9.07"/>
    <n v="34.199999999999996"/>
    <n v="27.21"/>
    <n v="6.9899999999999949"/>
    <n v="0.20438596491228059"/>
    <s v="Profitable"/>
    <s v="Low"/>
  </r>
  <r>
    <s v="ORD-100722"/>
    <x v="357"/>
    <d v="2024-04-25T00:00:00"/>
    <s v="C1603"/>
    <s v="Arjun Gupta"/>
    <x v="0"/>
    <x v="11"/>
    <s v="P1014"/>
    <n v="7"/>
    <n v="0.2"/>
    <s v="Standard"/>
    <x v="2"/>
    <n v="63"/>
    <n v="4"/>
    <s v="Pen Set"/>
    <x v="0"/>
    <n v="12"/>
    <n v="9.07"/>
    <n v="67.2"/>
    <n v="63.49"/>
    <n v="3.7100000000000009"/>
    <n v="5.5208333333333345E-2"/>
    <s v="Profitable"/>
    <s v="Low"/>
  </r>
  <r>
    <s v="ORD-101090"/>
    <x v="142"/>
    <d v="2024-06-29T00:00:00"/>
    <s v="C1010"/>
    <s v="Tara Sharma"/>
    <x v="1"/>
    <x v="3"/>
    <s v="P1008"/>
    <n v="1"/>
    <n v="0"/>
    <s v="Standard"/>
    <x v="0"/>
    <n v="25"/>
    <n v="5"/>
    <s v="Office Chair"/>
    <x v="1"/>
    <n v="150"/>
    <n v="111.98"/>
    <n v="150"/>
    <n v="111.98"/>
    <n v="38.019999999999996"/>
    <n v="0.25346666666666662"/>
    <s v="Profitable"/>
    <s v="Low"/>
  </r>
  <r>
    <s v="ORD-101833"/>
    <x v="329"/>
    <d v="2023-07-17T00:00:00"/>
    <s v="C1516"/>
    <s v="Rahul Verma"/>
    <x v="1"/>
    <x v="10"/>
    <s v="P1009"/>
    <n v="3"/>
    <n v="0.2"/>
    <s v="Express"/>
    <x v="2"/>
    <n v="49"/>
    <n v="4"/>
    <s v="Desk"/>
    <x v="1"/>
    <n v="320"/>
    <n v="186.25"/>
    <n v="768"/>
    <n v="558.75"/>
    <n v="209.25"/>
    <n v="0.2724609375"/>
    <s v="Profitable"/>
    <s v="Low"/>
  </r>
  <r>
    <s v="ORD-100087"/>
    <x v="437"/>
    <d v="2023-08-11T00:00:00"/>
    <s v="C1067"/>
    <s v="Rahul Iyer"/>
    <x v="0"/>
    <x v="4"/>
    <s v="P1005"/>
    <n v="3"/>
    <n v="0"/>
    <s v="Standard"/>
    <x v="2"/>
    <n v="26"/>
    <n v="3"/>
    <s v="Headphones"/>
    <x v="2"/>
    <n v="80"/>
    <n v="45.88"/>
    <n v="240"/>
    <n v="137.64000000000001"/>
    <n v="102.35999999999999"/>
    <n v="0.42649999999999993"/>
    <s v="Profitable"/>
    <s v="Low"/>
  </r>
  <r>
    <s v="ORD-100447"/>
    <x v="438"/>
    <d v="2023-11-02T00:00:00"/>
    <s v="C1231"/>
    <s v="Diya Joshi"/>
    <x v="1"/>
    <x v="5"/>
    <s v="P1013"/>
    <n v="8"/>
    <n v="0"/>
    <s v="Standard"/>
    <x v="1"/>
    <n v="18"/>
    <n v="5"/>
    <s v="Notebook"/>
    <x v="0"/>
    <n v="6"/>
    <n v="4.2699999999999996"/>
    <n v="48"/>
    <n v="34.159999999999997"/>
    <n v="13.840000000000003"/>
    <n v="0.28833333333333339"/>
    <s v="Profitable"/>
    <s v="Low"/>
  </r>
  <r>
    <s v="ORD-101623"/>
    <x v="201"/>
    <d v="2024-02-20T00:00:00"/>
    <s v="C2157"/>
    <s v="Dev Verma"/>
    <x v="2"/>
    <x v="8"/>
    <s v="P1001"/>
    <n v="4"/>
    <n v="0.05"/>
    <s v="Standard"/>
    <x v="1"/>
    <n v="65"/>
    <n v="1"/>
    <s v="Laptop"/>
    <x v="2"/>
    <n v="900"/>
    <n v="669.14"/>
    <n v="3420"/>
    <n v="2676.56"/>
    <n v="743.44"/>
    <n v="0.21738011695906434"/>
    <s v="Profitable"/>
    <s v="Medium"/>
  </r>
  <r>
    <s v="ORD-101125"/>
    <x v="439"/>
    <d v="2023-05-12T00:00:00"/>
    <s v="C1353"/>
    <s v="Sana Sharma"/>
    <x v="0"/>
    <x v="1"/>
    <s v="P1014"/>
    <n v="9"/>
    <n v="0"/>
    <s v="Same Day"/>
    <x v="1"/>
    <n v="44"/>
    <n v="2"/>
    <s v="Pen Set"/>
    <x v="0"/>
    <n v="12"/>
    <n v="9.07"/>
    <n v="108"/>
    <n v="81.63"/>
    <n v="26.370000000000005"/>
    <n v="0.2441666666666667"/>
    <s v="Profitable"/>
    <s v="Low"/>
  </r>
  <r>
    <s v="ORD-100772"/>
    <x v="440"/>
    <d v="2023-01-24T00:00:00"/>
    <s v="C2173"/>
    <s v="Kabir Iyer"/>
    <x v="1"/>
    <x v="11"/>
    <s v="P1012"/>
    <n v="6"/>
    <n v="0"/>
    <s v="Same Day"/>
    <x v="1"/>
    <n v="65"/>
    <n v="2"/>
    <s v="Standing Desk"/>
    <x v="1"/>
    <n v="480"/>
    <n v="375.21"/>
    <n v="2880"/>
    <n v="2251.2599999999998"/>
    <n v="628.74000000000024"/>
    <n v="0.21831250000000008"/>
    <s v="Profitable"/>
    <s v="Medium"/>
  </r>
  <r>
    <s v="ORD-100976"/>
    <x v="441"/>
    <d v="2024-08-29T00:00:00"/>
    <s v="C1561"/>
    <s v="Dev Gupta"/>
    <x v="2"/>
    <x v="10"/>
    <s v="P1009"/>
    <n v="6"/>
    <n v="0"/>
    <s v="Standard"/>
    <x v="2"/>
    <n v="52"/>
    <n v="3"/>
    <s v="Desk"/>
    <x v="1"/>
    <n v="320"/>
    <n v="186.25"/>
    <n v="1920"/>
    <n v="1117.5"/>
    <n v="802.5"/>
    <n v="0.41796875"/>
    <s v="Profitable"/>
    <s v="Low"/>
  </r>
  <r>
    <s v="ORD-101827"/>
    <x v="442"/>
    <d v="2023-04-01T00:00:00"/>
    <s v="C1484"/>
    <s v="Rahul Das"/>
    <x v="0"/>
    <x v="6"/>
    <s v="P1018"/>
    <n v="2"/>
    <n v="0.05"/>
    <s v="Standard"/>
    <x v="2"/>
    <n v="40"/>
    <n v="1"/>
    <s v="Marker Pack"/>
    <x v="0"/>
    <n v="11"/>
    <n v="6.23"/>
    <n v="20.9"/>
    <n v="12.46"/>
    <n v="8.4399999999999977"/>
    <n v="0.40382775119617215"/>
    <s v="Profitable"/>
    <s v="Low"/>
  </r>
  <r>
    <s v="ORD-100556"/>
    <x v="186"/>
    <d v="2024-08-29T00:00:00"/>
    <s v="C1971"/>
    <s v="Arjun Iyer"/>
    <x v="1"/>
    <x v="0"/>
    <s v="P1001"/>
    <n v="3"/>
    <n v="0.1"/>
    <s v="Standard"/>
    <x v="3"/>
    <n v="67"/>
    <n v="3"/>
    <s v="Laptop"/>
    <x v="2"/>
    <n v="900"/>
    <n v="669.14"/>
    <n v="2430"/>
    <n v="2007.42"/>
    <n v="422.57999999999993"/>
    <n v="0.17390123456790121"/>
    <s v="Profitable"/>
    <s v="Medium"/>
  </r>
  <r>
    <s v="ORD-100675"/>
    <x v="47"/>
    <d v="2023-03-31T00:00:00"/>
    <s v="C1457"/>
    <s v="Zoya Reddy"/>
    <x v="1"/>
    <x v="6"/>
    <s v="P1009"/>
    <n v="4"/>
    <n v="0"/>
    <s v="Express"/>
    <x v="3"/>
    <n v="46"/>
    <n v="5"/>
    <s v="Desk"/>
    <x v="1"/>
    <n v="320"/>
    <n v="186.25"/>
    <n v="1280"/>
    <n v="745"/>
    <n v="535"/>
    <n v="0.41796875"/>
    <s v="Profitable"/>
    <s v="Low"/>
  </r>
  <r>
    <s v="ORD-101445"/>
    <x v="154"/>
    <d v="2023-09-03T00:00:00"/>
    <s v="C1828"/>
    <s v="Diya Joshi"/>
    <x v="0"/>
    <x v="1"/>
    <s v="P1008"/>
    <n v="9"/>
    <n v="0.15"/>
    <s v="Standard"/>
    <x v="1"/>
    <n v="55"/>
    <n v="3"/>
    <s v="Office Chair"/>
    <x v="1"/>
    <n v="150"/>
    <n v="111.98"/>
    <n v="1147.5"/>
    <n v="1007.82"/>
    <n v="139.67999999999995"/>
    <n v="0.12172549019607838"/>
    <s v="Profitable"/>
    <s v="Low"/>
  </r>
  <r>
    <s v="ORD-101759"/>
    <x v="443"/>
    <d v="2023-12-19T00:00:00"/>
    <s v="C1167"/>
    <s v="Kabir Nair"/>
    <x v="1"/>
    <x v="2"/>
    <s v="P1014"/>
    <n v="8"/>
    <n v="0.15"/>
    <s v="Same Day"/>
    <x v="2"/>
    <n v="49"/>
    <n v="5"/>
    <s v="Pen Set"/>
    <x v="0"/>
    <n v="12"/>
    <n v="9.07"/>
    <n v="81.599999999999994"/>
    <n v="72.56"/>
    <n v="9.039999999999992"/>
    <n v="0.11078431372549011"/>
    <s v="Profitable"/>
    <s v="Low"/>
  </r>
  <r>
    <s v="ORD-102396"/>
    <x v="126"/>
    <d v="2024-03-19T00:00:00"/>
    <s v="C1665"/>
    <s v="Tara Gupta"/>
    <x v="2"/>
    <x v="10"/>
    <s v="P1001"/>
    <n v="6"/>
    <n v="0"/>
    <s v="Express"/>
    <x v="0"/>
    <n v="21"/>
    <n v="4"/>
    <s v="Laptop"/>
    <x v="2"/>
    <n v="900"/>
    <n v="669.14"/>
    <n v="5400"/>
    <n v="4014.84"/>
    <n v="1385.1599999999999"/>
    <n v="0.25651111111111108"/>
    <s v="Profitable"/>
    <s v="High"/>
  </r>
  <r>
    <s v="ORD-100618"/>
    <x v="444"/>
    <d v="2024-01-04T00:00:00"/>
    <s v="C1817"/>
    <s v="Zoya Iyer"/>
    <x v="1"/>
    <x v="0"/>
    <s v="P1013"/>
    <n v="2"/>
    <n v="0"/>
    <s v="Standard"/>
    <x v="1"/>
    <n v="31"/>
    <n v="2"/>
    <s v="Notebook"/>
    <x v="0"/>
    <n v="6"/>
    <n v="4.2699999999999996"/>
    <n v="12"/>
    <n v="8.5399999999999991"/>
    <n v="3.4600000000000009"/>
    <n v="0.28833333333333339"/>
    <s v="Profitable"/>
    <s v="Low"/>
  </r>
  <r>
    <s v="ORD-101910"/>
    <x v="445"/>
    <d v="2024-05-02T00:00:00"/>
    <s v="C1577"/>
    <s v="Diya Verma"/>
    <x v="1"/>
    <x v="10"/>
    <s v="P1018"/>
    <n v="4"/>
    <n v="0"/>
    <s v="Standard"/>
    <x v="3"/>
    <n v="43"/>
    <n v="2"/>
    <s v="Marker Pack"/>
    <x v="0"/>
    <n v="11"/>
    <n v="6.23"/>
    <n v="44"/>
    <n v="24.92"/>
    <n v="19.079999999999998"/>
    <n v="0.4336363636363636"/>
    <s v="Profitable"/>
    <s v="Low"/>
  </r>
  <r>
    <s v="ORD-100197"/>
    <x v="346"/>
    <d v="2023-03-06T00:00:00"/>
    <s v="C1505"/>
    <s v="Diya Verma"/>
    <x v="1"/>
    <x v="10"/>
    <s v="P1018"/>
    <n v="8"/>
    <n v="0"/>
    <s v="Standard"/>
    <x v="2"/>
    <n v="50"/>
    <n v="3"/>
    <s v="Marker Pack"/>
    <x v="0"/>
    <n v="11"/>
    <n v="6.23"/>
    <n v="88"/>
    <n v="49.84"/>
    <n v="38.159999999999997"/>
    <n v="0.4336363636363636"/>
    <s v="Profitable"/>
    <s v="Low"/>
  </r>
  <r>
    <s v="ORD-101766"/>
    <x v="65"/>
    <d v="2024-10-12T00:00:00"/>
    <s v="C1525"/>
    <s v="Zoya Iyer"/>
    <x v="1"/>
    <x v="9"/>
    <s v="P1011"/>
    <n v="9"/>
    <n v="0.15"/>
    <s v="Express"/>
    <x v="2"/>
    <n v="30"/>
    <n v="1"/>
    <s v="Filing Cabinet"/>
    <x v="1"/>
    <n v="130"/>
    <n v="83.55"/>
    <n v="994.5"/>
    <n v="751.94999999999993"/>
    <n v="242.55000000000007"/>
    <n v="0.2438914027149322"/>
    <s v="Profitable"/>
    <s v="Low"/>
  </r>
  <r>
    <s v="ORD-102519"/>
    <x v="136"/>
    <d v="2024-04-09T00:00:00"/>
    <s v="C1367"/>
    <s v="Rahul Das"/>
    <x v="1"/>
    <x v="0"/>
    <s v="P1002"/>
    <n v="3"/>
    <n v="0.1"/>
    <s v="Standard"/>
    <x v="1"/>
    <n v="69"/>
    <n v="1"/>
    <s v="Smartphone"/>
    <x v="2"/>
    <n v="600"/>
    <n v="395.83"/>
    <n v="1620"/>
    <n v="1187.49"/>
    <n v="432.51"/>
    <n v="0.26698148148148149"/>
    <s v="Profitable"/>
    <s v="Low"/>
  </r>
  <r>
    <s v="ORD-101674"/>
    <x v="206"/>
    <d v="2024-04-24T00:00:00"/>
    <s v="C1319"/>
    <s v="Rahul Sharma"/>
    <x v="1"/>
    <x v="2"/>
    <s v="P1008"/>
    <n v="4"/>
    <n v="0"/>
    <s v="Express"/>
    <x v="2"/>
    <n v="41"/>
    <n v="5"/>
    <s v="Office Chair"/>
    <x v="1"/>
    <n v="150"/>
    <n v="111.98"/>
    <n v="600"/>
    <n v="447.92"/>
    <n v="152.07999999999998"/>
    <n v="0.25346666666666662"/>
    <s v="Profitable"/>
    <s v="Low"/>
  </r>
  <r>
    <s v="ORD-100548"/>
    <x v="446"/>
    <d v="2024-02-28T00:00:00"/>
    <s v="C2134"/>
    <s v="Arjun Gupta"/>
    <x v="1"/>
    <x v="5"/>
    <s v="P1007"/>
    <n v="3"/>
    <n v="0"/>
    <s v="Standard"/>
    <x v="1"/>
    <n v="32"/>
    <n v="3"/>
    <s v="Printer"/>
    <x v="2"/>
    <n v="180"/>
    <n v="133.25"/>
    <n v="540"/>
    <n v="399.75"/>
    <n v="140.25"/>
    <n v="0.25972222222222224"/>
    <s v="Profitable"/>
    <s v="Low"/>
  </r>
  <r>
    <s v="ORD-100615"/>
    <x v="227"/>
    <d v="2023-05-30T00:00:00"/>
    <s v="C1027"/>
    <s v="Tara Singh"/>
    <x v="2"/>
    <x v="1"/>
    <s v="P1004"/>
    <n v="2"/>
    <n v="0"/>
    <s v="Economy"/>
    <x v="2"/>
    <n v="22"/>
    <n v="3"/>
    <s v="Monitor"/>
    <x v="2"/>
    <n v="220"/>
    <n v="159.36000000000001"/>
    <n v="440"/>
    <n v="318.72000000000003"/>
    <n v="121.27999999999997"/>
    <n v="0.27563636363636357"/>
    <s v="Profitable"/>
    <s v="Low"/>
  </r>
  <r>
    <s v="ORD-102860"/>
    <x v="215"/>
    <d v="2023-04-10T00:00:00"/>
    <s v="C1063"/>
    <s v="Priya Reddy"/>
    <x v="1"/>
    <x v="5"/>
    <s v="P1002"/>
    <n v="5"/>
    <n v="0.1"/>
    <s v="Economy"/>
    <x v="3"/>
    <n v="55"/>
    <n v="5"/>
    <s v="Smartphone"/>
    <x v="2"/>
    <n v="600"/>
    <n v="395.83"/>
    <n v="2700"/>
    <n v="1979.1499999999999"/>
    <n v="720.85000000000014"/>
    <n v="0.26698148148148154"/>
    <s v="Profitable"/>
    <s v="Medium"/>
  </r>
  <r>
    <s v="ORD-101980"/>
    <x v="447"/>
    <d v="2024-01-24T00:00:00"/>
    <s v="C1574"/>
    <s v="Tara Reddy"/>
    <x v="0"/>
    <x v="1"/>
    <s v="P1008"/>
    <n v="1"/>
    <n v="0"/>
    <s v="Standard"/>
    <x v="0"/>
    <n v="56"/>
    <n v="3"/>
    <s v="Office Chair"/>
    <x v="1"/>
    <n v="150"/>
    <n v="111.98"/>
    <n v="150"/>
    <n v="111.98"/>
    <n v="38.019999999999996"/>
    <n v="0.25346666666666662"/>
    <s v="Profitable"/>
    <s v="Low"/>
  </r>
  <r>
    <s v="ORD-100124"/>
    <x v="133"/>
    <d v="2024-07-24T00:00:00"/>
    <s v="C2004"/>
    <s v="Kabir Nair"/>
    <x v="2"/>
    <x v="1"/>
    <s v="P1002"/>
    <n v="7"/>
    <n v="0"/>
    <s v="Standard"/>
    <x v="0"/>
    <n v="22"/>
    <n v="3"/>
    <s v="Smartphone"/>
    <x v="2"/>
    <n v="600"/>
    <n v="395.83"/>
    <n v="4200"/>
    <n v="2770.81"/>
    <n v="1429.19"/>
    <n v="0.34028333333333333"/>
    <s v="Profitable"/>
    <s v="Medium"/>
  </r>
  <r>
    <s v="ORD-101405"/>
    <x v="448"/>
    <d v="2023-07-01T00:00:00"/>
    <s v="C1349"/>
    <s v="Sana Singh"/>
    <x v="2"/>
    <x v="10"/>
    <s v="P1015"/>
    <n v="3"/>
    <n v="0.15"/>
    <s v="Same Day"/>
    <x v="1"/>
    <n v="26"/>
    <n v="5"/>
    <s v="Stapler"/>
    <x v="0"/>
    <n v="15"/>
    <n v="9.91"/>
    <n v="38.25"/>
    <n v="29.73"/>
    <n v="8.52"/>
    <n v="0.22274509803921569"/>
    <s v="Profitable"/>
    <s v="Low"/>
  </r>
  <r>
    <s v="ORD-100401"/>
    <x v="449"/>
    <d v="2023-08-01T00:00:00"/>
    <s v="C2042"/>
    <s v="Meera Gupta"/>
    <x v="1"/>
    <x v="7"/>
    <s v="P1018"/>
    <n v="7"/>
    <n v="0"/>
    <s v="Express"/>
    <x v="1"/>
    <n v="36"/>
    <n v="3"/>
    <s v="Marker Pack"/>
    <x v="0"/>
    <n v="11"/>
    <n v="6.23"/>
    <n v="77"/>
    <n v="43.61"/>
    <n v="33.39"/>
    <n v="0.43363636363636365"/>
    <s v="Profitable"/>
    <s v="Low"/>
  </r>
  <r>
    <s v="ORD-102030"/>
    <x v="409"/>
    <d v="2023-07-11T00:00:00"/>
    <s v="C2159"/>
    <s v="Diya Sharma"/>
    <x v="2"/>
    <x v="7"/>
    <s v="P1007"/>
    <n v="9"/>
    <n v="0.15"/>
    <s v="Standard"/>
    <x v="1"/>
    <n v="18"/>
    <n v="5"/>
    <s v="Printer"/>
    <x v="2"/>
    <n v="180"/>
    <n v="133.25"/>
    <n v="1377"/>
    <n v="1199.25"/>
    <n v="177.75"/>
    <n v="0.12908496732026145"/>
    <s v="Profitable"/>
    <s v="Low"/>
  </r>
  <r>
    <s v="ORD-102131"/>
    <x v="450"/>
    <d v="2023-12-04T00:00:00"/>
    <s v="C1945"/>
    <s v="Aarav Nair"/>
    <x v="1"/>
    <x v="6"/>
    <s v="P1014"/>
    <n v="9"/>
    <n v="0"/>
    <s v="Economy"/>
    <x v="1"/>
    <n v="25"/>
    <n v="2"/>
    <s v="Pen Set"/>
    <x v="0"/>
    <n v="12"/>
    <n v="9.07"/>
    <n v="108"/>
    <n v="81.63"/>
    <n v="26.370000000000005"/>
    <n v="0.2441666666666667"/>
    <s v="Profitable"/>
    <s v="Low"/>
  </r>
  <r>
    <s v="ORD-101843"/>
    <x v="448"/>
    <d v="2023-07-02T00:00:00"/>
    <s v="C1859"/>
    <s v="Meera Joshi"/>
    <x v="2"/>
    <x v="1"/>
    <s v="P1006"/>
    <n v="5"/>
    <n v="0.05"/>
    <s v="Same Day"/>
    <x v="1"/>
    <n v="47"/>
    <n v="4"/>
    <s v="Keyboard"/>
    <x v="2"/>
    <n v="45"/>
    <n v="35.729999999999997"/>
    <n v="213.75"/>
    <n v="178.64999999999998"/>
    <n v="35.100000000000023"/>
    <n v="0.16421052631578958"/>
    <s v="Profitable"/>
    <s v="Low"/>
  </r>
  <r>
    <s v="ORD-101588"/>
    <x v="315"/>
    <d v="2023-05-02T00:00:00"/>
    <s v="C1534"/>
    <s v="Sana Nair"/>
    <x v="0"/>
    <x v="0"/>
    <s v="P1007"/>
    <n v="4"/>
    <n v="0.05"/>
    <s v="Standard"/>
    <x v="3"/>
    <n v="63"/>
    <n v="1"/>
    <s v="Printer"/>
    <x v="2"/>
    <n v="180"/>
    <n v="133.25"/>
    <n v="684"/>
    <n v="533"/>
    <n v="151"/>
    <n v="0.22076023391812866"/>
    <s v="Profitable"/>
    <s v="Low"/>
  </r>
  <r>
    <s v="ORD-100503"/>
    <x v="451"/>
    <d v="2023-10-22T00:00:00"/>
    <s v="C1816"/>
    <s v="Arjun Gupta"/>
    <x v="1"/>
    <x v="1"/>
    <s v="P1008"/>
    <n v="8"/>
    <n v="0"/>
    <s v="Standard"/>
    <x v="2"/>
    <n v="39"/>
    <n v="1"/>
    <s v="Office Chair"/>
    <x v="1"/>
    <n v="150"/>
    <n v="111.98"/>
    <n v="1200"/>
    <n v="895.84"/>
    <n v="304.15999999999997"/>
    <n v="0.25346666666666662"/>
    <s v="Profitable"/>
    <s v="Low"/>
  </r>
  <r>
    <s v="ORD-100472"/>
    <x v="433"/>
    <d v="2023-09-22T00:00:00"/>
    <s v="C1537"/>
    <s v="Rahul Khan"/>
    <x v="1"/>
    <x v="1"/>
    <s v="P1018"/>
    <n v="5"/>
    <n v="0"/>
    <s v="Economy"/>
    <x v="3"/>
    <n v="64"/>
    <n v="5"/>
    <s v="Marker Pack"/>
    <x v="0"/>
    <n v="11"/>
    <n v="6.23"/>
    <n v="55"/>
    <n v="31.150000000000002"/>
    <n v="23.849999999999998"/>
    <n v="0.4336363636363636"/>
    <s v="Profitable"/>
    <s v="Low"/>
  </r>
  <r>
    <s v="ORD-101845"/>
    <x v="228"/>
    <d v="2024-06-09T00:00:00"/>
    <s v="C1024"/>
    <s v="Aarav Khan"/>
    <x v="1"/>
    <x v="7"/>
    <s v="P1002"/>
    <n v="2"/>
    <n v="0"/>
    <s v="Economy"/>
    <x v="0"/>
    <n v="35"/>
    <n v="3"/>
    <s v="Smartphone"/>
    <x v="2"/>
    <n v="600"/>
    <n v="395.83"/>
    <n v="1200"/>
    <n v="791.66"/>
    <n v="408.34000000000003"/>
    <n v="0.34028333333333338"/>
    <s v="Profitable"/>
    <s v="Low"/>
  </r>
  <r>
    <s v="ORD-100078"/>
    <x v="452"/>
    <d v="2023-03-04T00:00:00"/>
    <s v="C2062"/>
    <s v="Priya Sharma"/>
    <x v="1"/>
    <x v="6"/>
    <s v="P1003"/>
    <n v="2"/>
    <n v="0.15"/>
    <s v="Standard"/>
    <x v="0"/>
    <n v="19"/>
    <n v="1"/>
    <s v="Tablet"/>
    <x v="2"/>
    <n v="350"/>
    <n v="267.63"/>
    <n v="595"/>
    <n v="535.26"/>
    <n v="59.740000000000009"/>
    <n v="0.10040336134453783"/>
    <s v="Profitable"/>
    <s v="Low"/>
  </r>
  <r>
    <s v="ORD-100909"/>
    <x v="5"/>
    <d v="2024-04-14T00:00:00"/>
    <s v="C1965"/>
    <s v="Rahul Joshi"/>
    <x v="1"/>
    <x v="6"/>
    <s v="P1010"/>
    <n v="8"/>
    <n v="0.15"/>
    <s v="Express"/>
    <x v="2"/>
    <n v="39"/>
    <n v="2"/>
    <s v="Bookcase"/>
    <x v="1"/>
    <n v="210"/>
    <n v="139.15"/>
    <n v="1428"/>
    <n v="1113.2"/>
    <n v="314.79999999999995"/>
    <n v="0.22044817927170865"/>
    <s v="Profitable"/>
    <s v="Low"/>
  </r>
  <r>
    <s v="ORD-100071"/>
    <x v="276"/>
    <d v="2023-03-28T00:00:00"/>
    <s v="C1055"/>
    <s v="Zoya Das"/>
    <x v="0"/>
    <x v="6"/>
    <s v="P1018"/>
    <n v="4"/>
    <n v="0.2"/>
    <s v="Standard"/>
    <x v="0"/>
    <n v="43"/>
    <n v="1"/>
    <s v="Marker Pack"/>
    <x v="0"/>
    <n v="11"/>
    <n v="6.23"/>
    <n v="35.200000000000003"/>
    <n v="24.92"/>
    <n v="10.280000000000001"/>
    <n v="0.29204545454545455"/>
    <s v="Profitable"/>
    <s v="Low"/>
  </r>
  <r>
    <s v="ORD-102631"/>
    <x v="453"/>
    <d v="2023-10-08T00:00:00"/>
    <s v="C2130"/>
    <s v="Tara Iyer"/>
    <x v="2"/>
    <x v="11"/>
    <s v="P1013"/>
    <n v="1"/>
    <n v="0"/>
    <s v="Standard"/>
    <x v="0"/>
    <n v="19"/>
    <n v="5"/>
    <s v="Notebook"/>
    <x v="0"/>
    <n v="6"/>
    <n v="4.2699999999999996"/>
    <n v="6"/>
    <n v="4.2699999999999996"/>
    <n v="1.7300000000000004"/>
    <n v="0.28833333333333339"/>
    <s v="Profitable"/>
    <s v="Low"/>
  </r>
  <r>
    <s v="ORD-102435"/>
    <x v="76"/>
    <d v="2023-08-24T00:00:00"/>
    <s v="C1401"/>
    <s v="Kabir Nair"/>
    <x v="1"/>
    <x v="10"/>
    <s v="P1005"/>
    <n v="9"/>
    <n v="0"/>
    <s v="Economy"/>
    <x v="0"/>
    <n v="36"/>
    <n v="1"/>
    <s v="Headphones"/>
    <x v="2"/>
    <n v="80"/>
    <n v="45.88"/>
    <n v="720"/>
    <n v="412.92"/>
    <n v="307.08"/>
    <n v="0.42649999999999999"/>
    <s v="Profitable"/>
    <s v="Low"/>
  </r>
  <r>
    <s v="ORD-102864"/>
    <x v="454"/>
    <d v="2023-12-18T00:00:00"/>
    <s v="C1623"/>
    <s v="Arjun Singh"/>
    <x v="1"/>
    <x v="0"/>
    <s v="P1014"/>
    <n v="9"/>
    <n v="0"/>
    <s v="Standard"/>
    <x v="1"/>
    <n v="18"/>
    <n v="3"/>
    <s v="Pen Set"/>
    <x v="0"/>
    <n v="12"/>
    <n v="9.07"/>
    <n v="108"/>
    <n v="81.63"/>
    <n v="26.370000000000005"/>
    <n v="0.2441666666666667"/>
    <s v="Profitable"/>
    <s v="Low"/>
  </r>
  <r>
    <s v="ORD-101548"/>
    <x v="430"/>
    <d v="2024-05-01T00:00:00"/>
    <s v="C1239"/>
    <s v="Kabir Nair"/>
    <x v="2"/>
    <x v="12"/>
    <s v="P1006"/>
    <n v="6"/>
    <n v="0.1"/>
    <s v="Standard"/>
    <x v="0"/>
    <n v="37"/>
    <n v="5"/>
    <s v="Keyboard"/>
    <x v="2"/>
    <n v="45"/>
    <n v="35.729999999999997"/>
    <n v="243"/>
    <n v="214.38"/>
    <n v="28.620000000000005"/>
    <n v="0.1177777777777778"/>
    <s v="Profitable"/>
    <s v="Low"/>
  </r>
  <r>
    <s v="ORD-101400"/>
    <x v="455"/>
    <d v="2024-06-27T00:00:00"/>
    <s v="C1487"/>
    <s v="Ishaan Das"/>
    <x v="1"/>
    <x v="8"/>
    <s v="P1015"/>
    <n v="1"/>
    <n v="0"/>
    <s v="Standard"/>
    <x v="3"/>
    <n v="35"/>
    <n v="4"/>
    <s v="Stapler"/>
    <x v="0"/>
    <n v="15"/>
    <n v="9.91"/>
    <n v="15"/>
    <n v="9.91"/>
    <n v="5.09"/>
    <n v="0.33933333333333332"/>
    <s v="Profitable"/>
    <s v="Low"/>
  </r>
  <r>
    <s v="ORD-100208"/>
    <x v="40"/>
    <d v="2024-05-11T00:00:00"/>
    <s v="C2188"/>
    <s v="Sana Joshi"/>
    <x v="2"/>
    <x v="5"/>
    <s v="P1008"/>
    <n v="7"/>
    <n v="0.1"/>
    <s v="Express"/>
    <x v="0"/>
    <n v="29"/>
    <n v="4"/>
    <s v="Office Chair"/>
    <x v="1"/>
    <n v="150"/>
    <n v="111.98"/>
    <n v="945"/>
    <n v="783.86"/>
    <n v="161.13999999999999"/>
    <n v="0.17051851851851851"/>
    <s v="Profitable"/>
    <s v="Low"/>
  </r>
  <r>
    <s v="ORD-101753"/>
    <x v="259"/>
    <d v="2023-12-13T00:00:00"/>
    <s v="C1405"/>
    <s v="Dev Iyer"/>
    <x v="1"/>
    <x v="3"/>
    <s v="P1008"/>
    <n v="3"/>
    <n v="0.2"/>
    <s v="Standard"/>
    <x v="2"/>
    <n v="55"/>
    <n v="3"/>
    <s v="Office Chair"/>
    <x v="1"/>
    <n v="150"/>
    <n v="111.98"/>
    <n v="360"/>
    <n v="335.94"/>
    <n v="24.060000000000002"/>
    <n v="6.6833333333333342E-2"/>
    <s v="Profitable"/>
    <s v="Low"/>
  </r>
  <r>
    <s v="ORD-102128"/>
    <x v="135"/>
    <d v="2023-03-23T00:00:00"/>
    <s v="C1168"/>
    <s v="Arjun Iyer"/>
    <x v="1"/>
    <x v="7"/>
    <s v="P1008"/>
    <n v="6"/>
    <n v="0"/>
    <s v="Standard"/>
    <x v="0"/>
    <n v="66"/>
    <n v="2"/>
    <s v="Office Chair"/>
    <x v="1"/>
    <n v="150"/>
    <n v="111.98"/>
    <n v="900"/>
    <n v="671.88"/>
    <n v="228.12"/>
    <n v="0.25346666666666667"/>
    <s v="Profitable"/>
    <s v="Low"/>
  </r>
  <r>
    <s v="ORD-100072"/>
    <x v="456"/>
    <d v="2023-11-21T00:00:00"/>
    <s v="C2076"/>
    <s v="Zoya Joshi"/>
    <x v="2"/>
    <x v="1"/>
    <s v="P1014"/>
    <n v="5"/>
    <n v="0.1"/>
    <s v="Standard"/>
    <x v="1"/>
    <n v="20"/>
    <n v="2"/>
    <s v="Pen Set"/>
    <x v="0"/>
    <n v="12"/>
    <n v="9.07"/>
    <n v="54"/>
    <n v="45.35"/>
    <n v="8.6499999999999986"/>
    <n v="0.16018518518518515"/>
    <s v="Profitable"/>
    <s v="Low"/>
  </r>
  <r>
    <s v="ORD-102133"/>
    <x v="457"/>
    <d v="2023-06-28T00:00:00"/>
    <s v="C1086"/>
    <s v="Aarav Gupta"/>
    <x v="1"/>
    <x v="6"/>
    <s v="P1010"/>
    <n v="9"/>
    <n v="0.1"/>
    <s v="Standard"/>
    <x v="3"/>
    <n v="64"/>
    <n v="4"/>
    <s v="Bookcase"/>
    <x v="1"/>
    <n v="210"/>
    <n v="139.15"/>
    <n v="1701"/>
    <n v="1252.3500000000001"/>
    <n v="448.64999999999986"/>
    <n v="0.26375661375661369"/>
    <s v="Profitable"/>
    <s v="Low"/>
  </r>
  <r>
    <s v="ORD-100973"/>
    <x v="374"/>
    <d v="2023-02-28T00:00:00"/>
    <s v="C1075"/>
    <s v="Dev Gupta"/>
    <x v="0"/>
    <x v="7"/>
    <s v="P1010"/>
    <n v="5"/>
    <n v="0"/>
    <s v="Standard"/>
    <x v="0"/>
    <n v="19"/>
    <n v="5"/>
    <s v="Bookcase"/>
    <x v="1"/>
    <n v="210"/>
    <n v="139.15"/>
    <n v="1050"/>
    <n v="695.75"/>
    <n v="354.25"/>
    <n v="0.33738095238095239"/>
    <s v="Profitable"/>
    <s v="Low"/>
  </r>
  <r>
    <s v="ORD-101225"/>
    <x v="458"/>
    <d v="2024-05-09T00:00:00"/>
    <s v="C1609"/>
    <s v="Dev Gupta"/>
    <x v="0"/>
    <x v="7"/>
    <s v="P1004"/>
    <n v="8"/>
    <n v="0.1"/>
    <s v="Standard"/>
    <x v="1"/>
    <n v="61"/>
    <n v="3"/>
    <s v="Monitor"/>
    <x v="2"/>
    <n v="220"/>
    <n v="159.36000000000001"/>
    <n v="1584"/>
    <n v="1274.8800000000001"/>
    <n v="309.11999999999989"/>
    <n v="0.19515151515151508"/>
    <s v="Profitable"/>
    <s v="Low"/>
  </r>
  <r>
    <s v="ORD-101170"/>
    <x v="110"/>
    <d v="2024-08-14T00:00:00"/>
    <s v="C1354"/>
    <s v="Ishaan Reddy"/>
    <x v="1"/>
    <x v="1"/>
    <s v="P1007"/>
    <n v="2"/>
    <n v="0"/>
    <s v="Standard"/>
    <x v="0"/>
    <n v="39"/>
    <n v="1"/>
    <s v="Printer"/>
    <x v="2"/>
    <n v="180"/>
    <n v="133.25"/>
    <n v="360"/>
    <n v="266.5"/>
    <n v="93.5"/>
    <n v="0.25972222222222224"/>
    <s v="Profitable"/>
    <s v="Low"/>
  </r>
  <r>
    <s v="ORD-102762"/>
    <x v="205"/>
    <d v="2024-01-17T00:00:00"/>
    <s v="C1925"/>
    <s v="Arjun Verma"/>
    <x v="1"/>
    <x v="0"/>
    <s v="P1005"/>
    <n v="1"/>
    <n v="0.15"/>
    <s v="Standard"/>
    <x v="1"/>
    <n v="57"/>
    <n v="4"/>
    <s v="Headphones"/>
    <x v="2"/>
    <n v="80"/>
    <n v="45.88"/>
    <n v="68"/>
    <n v="45.88"/>
    <n v="22.119999999999997"/>
    <n v="0.32529411764705879"/>
    <s v="Profitable"/>
    <s v="Low"/>
  </r>
  <r>
    <s v="ORD-102348"/>
    <x v="224"/>
    <d v="2024-11-27T00:00:00"/>
    <s v="C1277"/>
    <s v="Arjun Singh"/>
    <x v="1"/>
    <x v="3"/>
    <s v="P1012"/>
    <n v="2"/>
    <n v="0.05"/>
    <s v="Same Day"/>
    <x v="2"/>
    <n v="53"/>
    <n v="4"/>
    <s v="Standing Desk"/>
    <x v="1"/>
    <n v="480"/>
    <n v="375.21"/>
    <n v="912"/>
    <n v="750.42"/>
    <n v="161.58000000000004"/>
    <n v="0.17717105263157898"/>
    <s v="Profitable"/>
    <s v="Low"/>
  </r>
  <r>
    <s v="ORD-102060"/>
    <x v="122"/>
    <d v="2023-07-26T00:00:00"/>
    <s v="C1422"/>
    <s v="Diya Sharma"/>
    <x v="1"/>
    <x v="7"/>
    <s v="P1015"/>
    <n v="7"/>
    <n v="0.05"/>
    <s v="Standard"/>
    <x v="3"/>
    <n v="46"/>
    <n v="3"/>
    <s v="Stapler"/>
    <x v="0"/>
    <n v="15"/>
    <n v="9.91"/>
    <n v="99.75"/>
    <n v="69.37"/>
    <n v="30.379999999999995"/>
    <n v="0.30456140350877187"/>
    <s v="Profitable"/>
    <s v="Low"/>
  </r>
  <r>
    <s v="ORD-100498"/>
    <x v="459"/>
    <d v="2023-11-16T00:00:00"/>
    <s v="C2033"/>
    <s v="Diya Gupta"/>
    <x v="2"/>
    <x v="4"/>
    <s v="P1002"/>
    <n v="3"/>
    <n v="0"/>
    <s v="Economy"/>
    <x v="0"/>
    <n v="38"/>
    <n v="5"/>
    <s v="Smartphone"/>
    <x v="2"/>
    <n v="600"/>
    <n v="395.83"/>
    <n v="1800"/>
    <n v="1187.49"/>
    <n v="612.51"/>
    <n v="0.34028333333333333"/>
    <s v="Profitable"/>
    <s v="Low"/>
  </r>
  <r>
    <s v="ORD-100563"/>
    <x v="24"/>
    <d v="2023-12-08T00:00:00"/>
    <s v="C1369"/>
    <s v="Dev Iyer"/>
    <x v="1"/>
    <x v="6"/>
    <s v="P1009"/>
    <n v="8"/>
    <n v="0.15"/>
    <s v="Standard"/>
    <x v="2"/>
    <n v="29"/>
    <n v="5"/>
    <s v="Desk"/>
    <x v="1"/>
    <n v="320"/>
    <n v="186.25"/>
    <n v="2176"/>
    <n v="1490"/>
    <n v="686"/>
    <n v="0.31525735294117646"/>
    <s v="Profitable"/>
    <s v="Medium"/>
  </r>
  <r>
    <s v="ORD-100444"/>
    <x v="460"/>
    <d v="2024-07-10T00:00:00"/>
    <s v="C1857"/>
    <s v="Kabir Iyer"/>
    <x v="2"/>
    <x v="2"/>
    <s v="P1001"/>
    <n v="6"/>
    <n v="0.1"/>
    <s v="Economy"/>
    <x v="2"/>
    <n v="35"/>
    <n v="5"/>
    <s v="Laptop"/>
    <x v="2"/>
    <n v="900"/>
    <n v="669.14"/>
    <n v="4860"/>
    <n v="4014.84"/>
    <n v="845.15999999999985"/>
    <n v="0.17390123456790121"/>
    <s v="Profitable"/>
    <s v="Medium"/>
  </r>
  <r>
    <s v="ORD-101212"/>
    <x v="407"/>
    <d v="2023-07-17T00:00:00"/>
    <s v="C1234"/>
    <s v="Sana Gupta"/>
    <x v="2"/>
    <x v="9"/>
    <s v="P1007"/>
    <n v="4"/>
    <n v="0.05"/>
    <s v="Standard"/>
    <x v="0"/>
    <n v="59"/>
    <n v="2"/>
    <s v="Printer"/>
    <x v="2"/>
    <n v="180"/>
    <n v="133.25"/>
    <n v="684"/>
    <n v="533"/>
    <n v="151"/>
    <n v="0.22076023391812866"/>
    <s v="Profitable"/>
    <s v="Low"/>
  </r>
  <r>
    <s v="ORD-100280"/>
    <x v="226"/>
    <d v="2023-04-20T00:00:00"/>
    <s v="C1244"/>
    <s v="Meera Iyer"/>
    <x v="1"/>
    <x v="4"/>
    <s v="P1010"/>
    <n v="3"/>
    <n v="0.05"/>
    <s v="Express"/>
    <x v="0"/>
    <n v="57"/>
    <n v="5"/>
    <s v="Bookcase"/>
    <x v="1"/>
    <n v="210"/>
    <n v="139.15"/>
    <n v="598.5"/>
    <n v="417.45000000000005"/>
    <n v="181.04999999999995"/>
    <n v="0.30250626566416033"/>
    <s v="Profitable"/>
    <s v="Low"/>
  </r>
  <r>
    <s v="ORD-100342"/>
    <x v="321"/>
    <d v="2024-07-02T00:00:00"/>
    <s v="C1367"/>
    <s v="Priya Sharma"/>
    <x v="1"/>
    <x v="11"/>
    <s v="P1015"/>
    <n v="2"/>
    <n v="0"/>
    <s v="Economy"/>
    <x v="2"/>
    <n v="46"/>
    <n v="4"/>
    <s v="Stapler"/>
    <x v="0"/>
    <n v="15"/>
    <n v="9.91"/>
    <n v="30"/>
    <n v="19.82"/>
    <n v="10.18"/>
    <n v="0.33933333333333332"/>
    <s v="Profitable"/>
    <s v="Low"/>
  </r>
  <r>
    <s v="ORD-100601"/>
    <x v="278"/>
    <d v="2024-09-14T00:00:00"/>
    <s v="C1251"/>
    <s v="Zoya Nair"/>
    <x v="2"/>
    <x v="11"/>
    <s v="P1001"/>
    <n v="1"/>
    <n v="0"/>
    <s v="Standard"/>
    <x v="2"/>
    <n v="22"/>
    <n v="1"/>
    <s v="Laptop"/>
    <x v="2"/>
    <n v="900"/>
    <n v="669.14"/>
    <n v="900"/>
    <n v="669.14"/>
    <n v="230.86"/>
    <n v="0.25651111111111113"/>
    <s v="Profitable"/>
    <s v="Low"/>
  </r>
  <r>
    <s v="ORD-100680"/>
    <x v="381"/>
    <d v="2023-12-24T00:00:00"/>
    <s v="C2136"/>
    <s v="Rahul Khan"/>
    <x v="0"/>
    <x v="6"/>
    <s v="P1012"/>
    <n v="9"/>
    <n v="0.2"/>
    <s v="Standard"/>
    <x v="3"/>
    <n v="44"/>
    <n v="4"/>
    <s v="Standing Desk"/>
    <x v="1"/>
    <n v="480"/>
    <n v="375.21"/>
    <n v="3456"/>
    <n v="3376.89"/>
    <n v="79.110000000000127"/>
    <n v="2.2890625000000036E-2"/>
    <s v="Profitable"/>
    <s v="Medium"/>
  </r>
  <r>
    <s v="ORD-101794"/>
    <x v="461"/>
    <d v="2024-08-23T00:00:00"/>
    <s v="C1688"/>
    <s v="Arjun Singh"/>
    <x v="2"/>
    <x v="7"/>
    <s v="P1015"/>
    <n v="2"/>
    <n v="0.1"/>
    <s v="Express"/>
    <x v="0"/>
    <n v="39"/>
    <n v="3"/>
    <s v="Stapler"/>
    <x v="0"/>
    <n v="15"/>
    <n v="9.91"/>
    <n v="27"/>
    <n v="19.82"/>
    <n v="7.18"/>
    <n v="0.2659259259259259"/>
    <s v="Profitable"/>
    <s v="Low"/>
  </r>
  <r>
    <s v="ORD-101437"/>
    <x v="462"/>
    <d v="2024-09-25T00:00:00"/>
    <s v="C1219"/>
    <s v="Rahul Joshi"/>
    <x v="1"/>
    <x v="10"/>
    <s v="P1010"/>
    <n v="6"/>
    <n v="0"/>
    <s v="Standard"/>
    <x v="2"/>
    <n v="18"/>
    <n v="1"/>
    <s v="Bookcase"/>
    <x v="1"/>
    <n v="210"/>
    <n v="139.15"/>
    <n v="1260"/>
    <n v="834.90000000000009"/>
    <n v="425.09999999999991"/>
    <n v="0.33738095238095228"/>
    <s v="Profitable"/>
    <s v="Low"/>
  </r>
  <r>
    <s v="ORD-102815"/>
    <x v="107"/>
    <d v="2024-03-25T00:00:00"/>
    <s v="C2197"/>
    <s v="Rahul Sharma"/>
    <x v="1"/>
    <x v="4"/>
    <s v="P1010"/>
    <n v="3"/>
    <n v="0.05"/>
    <s v="Standard"/>
    <x v="0"/>
    <n v="42"/>
    <n v="3"/>
    <s v="Bookcase"/>
    <x v="1"/>
    <n v="210"/>
    <n v="139.15"/>
    <n v="598.5"/>
    <n v="417.45000000000005"/>
    <n v="181.04999999999995"/>
    <n v="0.30250626566416033"/>
    <s v="Profitable"/>
    <s v="Low"/>
  </r>
  <r>
    <s v="ORD-102658"/>
    <x v="463"/>
    <d v="2024-06-03T00:00:00"/>
    <s v="C1180"/>
    <s v="Sana Singh"/>
    <x v="1"/>
    <x v="3"/>
    <s v="P1013"/>
    <n v="1"/>
    <n v="0.1"/>
    <s v="Same Day"/>
    <x v="2"/>
    <n v="63"/>
    <n v="1"/>
    <s v="Notebook"/>
    <x v="0"/>
    <n v="6"/>
    <n v="4.2699999999999996"/>
    <n v="5.4"/>
    <n v="4.2699999999999996"/>
    <n v="1.1300000000000008"/>
    <n v="0.20925925925925939"/>
    <s v="Profitable"/>
    <s v="Low"/>
  </r>
  <r>
    <s v="ORD-102010"/>
    <x v="451"/>
    <d v="2023-10-22T00:00:00"/>
    <s v="C1074"/>
    <s v="Ishaan Das"/>
    <x v="1"/>
    <x v="2"/>
    <s v="P1006"/>
    <n v="3"/>
    <n v="0"/>
    <s v="Economy"/>
    <x v="2"/>
    <n v="49"/>
    <n v="4"/>
    <s v="Keyboard"/>
    <x v="2"/>
    <n v="45"/>
    <n v="35.729999999999997"/>
    <n v="135"/>
    <n v="107.19"/>
    <n v="27.810000000000002"/>
    <n v="0.20600000000000002"/>
    <s v="Profitable"/>
    <s v="Low"/>
  </r>
  <r>
    <s v="ORD-101338"/>
    <x v="396"/>
    <d v="2024-02-15T00:00:00"/>
    <s v="C2042"/>
    <s v="Aarav Nair"/>
    <x v="1"/>
    <x v="0"/>
    <s v="P1015"/>
    <n v="4"/>
    <n v="0.15"/>
    <s v="Standard"/>
    <x v="3"/>
    <n v="43"/>
    <n v="3"/>
    <s v="Stapler"/>
    <x v="0"/>
    <n v="15"/>
    <n v="9.91"/>
    <n v="51"/>
    <n v="39.64"/>
    <n v="11.36"/>
    <n v="0.22274509803921569"/>
    <s v="Profitable"/>
    <s v="Low"/>
  </r>
  <r>
    <s v="ORD-102380"/>
    <x v="464"/>
    <d v="2024-07-07T00:00:00"/>
    <s v="C2181"/>
    <s v="Priya Verma"/>
    <x v="1"/>
    <x v="12"/>
    <s v="P1016"/>
    <n v="3"/>
    <n v="0"/>
    <s v="Express"/>
    <x v="1"/>
    <n v="50"/>
    <n v="3"/>
    <s v="Paper Ream"/>
    <x v="0"/>
    <n v="9"/>
    <n v="5.46"/>
    <n v="27"/>
    <n v="16.38"/>
    <n v="10.620000000000001"/>
    <n v="0.39333333333333337"/>
    <s v="Profitable"/>
    <s v="Low"/>
  </r>
  <r>
    <s v="ORD-101382"/>
    <x v="465"/>
    <d v="2023-12-13T00:00:00"/>
    <s v="C1443"/>
    <s v="Aarav Das"/>
    <x v="0"/>
    <x v="5"/>
    <s v="P1010"/>
    <n v="1"/>
    <n v="0"/>
    <s v="Express"/>
    <x v="1"/>
    <n v="43"/>
    <n v="2"/>
    <s v="Bookcase"/>
    <x v="1"/>
    <n v="210"/>
    <n v="139.15"/>
    <n v="210"/>
    <n v="139.15"/>
    <n v="70.849999999999994"/>
    <n v="0.33738095238095234"/>
    <s v="Profitable"/>
    <s v="Low"/>
  </r>
  <r>
    <s v="ORD-102693"/>
    <x v="10"/>
    <d v="2023-03-18T00:00:00"/>
    <s v="C2004"/>
    <s v="Kabir Reddy"/>
    <x v="1"/>
    <x v="8"/>
    <s v="P1006"/>
    <n v="5"/>
    <n v="0.05"/>
    <s v="Express"/>
    <x v="1"/>
    <n v="58"/>
    <n v="4"/>
    <s v="Keyboard"/>
    <x v="2"/>
    <n v="45"/>
    <n v="35.729999999999997"/>
    <n v="213.75"/>
    <n v="178.64999999999998"/>
    <n v="35.100000000000023"/>
    <n v="0.16421052631578958"/>
    <s v="Profitable"/>
    <s v="Low"/>
  </r>
  <r>
    <s v="ORD-101648"/>
    <x v="326"/>
    <d v="2023-12-10T00:00:00"/>
    <s v="C1348"/>
    <s v="Zoya Joshi"/>
    <x v="1"/>
    <x v="8"/>
    <s v="P1015"/>
    <n v="5"/>
    <n v="0"/>
    <s v="Standard"/>
    <x v="0"/>
    <n v="41"/>
    <n v="4"/>
    <s v="Stapler"/>
    <x v="0"/>
    <n v="15"/>
    <n v="9.91"/>
    <n v="75"/>
    <n v="49.55"/>
    <n v="25.450000000000003"/>
    <n v="0.33933333333333338"/>
    <s v="Profitable"/>
    <s v="Low"/>
  </r>
  <r>
    <s v="ORD-102682"/>
    <x v="466"/>
    <d v="2024-12-05T00:00:00"/>
    <s v="C1593"/>
    <s v="Kabir Sharma"/>
    <x v="2"/>
    <x v="2"/>
    <s v="P1007"/>
    <n v="9"/>
    <n v="0.05"/>
    <s v="Standard"/>
    <x v="1"/>
    <n v="51"/>
    <n v="2"/>
    <s v="Printer"/>
    <x v="2"/>
    <n v="180"/>
    <n v="133.25"/>
    <n v="1539"/>
    <n v="1199.25"/>
    <n v="339.75"/>
    <n v="0.22076023391812866"/>
    <s v="Profitable"/>
    <s v="Low"/>
  </r>
  <r>
    <s v="ORD-102628"/>
    <x v="467"/>
    <d v="2024-12-04T00:00:00"/>
    <s v="C1926"/>
    <s v="Diya Nair"/>
    <x v="2"/>
    <x v="11"/>
    <s v="P1016"/>
    <n v="1"/>
    <n v="0"/>
    <s v="Express"/>
    <x v="3"/>
    <n v="66"/>
    <n v="5"/>
    <s v="Paper Ream"/>
    <x v="0"/>
    <n v="9"/>
    <n v="5.46"/>
    <n v="9"/>
    <n v="5.46"/>
    <n v="3.54"/>
    <n v="0.39333333333333331"/>
    <s v="Profitable"/>
    <s v="Low"/>
  </r>
  <r>
    <s v="ORD-101434"/>
    <x v="195"/>
    <d v="2023-08-06T00:00:00"/>
    <s v="C2184"/>
    <s v="Tara Reddy"/>
    <x v="2"/>
    <x v="4"/>
    <s v="P1015"/>
    <n v="1"/>
    <n v="0.05"/>
    <s v="Standard"/>
    <x v="3"/>
    <n v="31"/>
    <n v="3"/>
    <s v="Stapler"/>
    <x v="0"/>
    <n v="15"/>
    <n v="9.91"/>
    <n v="14.25"/>
    <n v="9.91"/>
    <n v="4.34"/>
    <n v="0.30456140350877192"/>
    <s v="Profitable"/>
    <s v="Low"/>
  </r>
  <r>
    <s v="ORD-101992"/>
    <x v="195"/>
    <d v="2023-08-06T00:00:00"/>
    <s v="C1869"/>
    <s v="Sana Iyer"/>
    <x v="1"/>
    <x v="7"/>
    <s v="P1003"/>
    <n v="3"/>
    <n v="0.2"/>
    <s v="Express"/>
    <x v="1"/>
    <n v="29"/>
    <n v="5"/>
    <s v="Tablet"/>
    <x v="2"/>
    <n v="350"/>
    <n v="267.63"/>
    <n v="840"/>
    <n v="802.89"/>
    <n v="37.110000000000014"/>
    <n v="4.4178571428571442E-2"/>
    <s v="Profitable"/>
    <s v="Low"/>
  </r>
  <r>
    <s v="ORD-102531"/>
    <x v="426"/>
    <d v="2024-02-20T00:00:00"/>
    <s v="C1975"/>
    <s v="Zoya Nair"/>
    <x v="1"/>
    <x v="10"/>
    <s v="P1016"/>
    <n v="3"/>
    <n v="0.05"/>
    <s v="Standard"/>
    <x v="1"/>
    <n v="22"/>
    <n v="3"/>
    <s v="Paper Ream"/>
    <x v="0"/>
    <n v="9"/>
    <n v="5.46"/>
    <n v="25.65"/>
    <n v="16.38"/>
    <n v="9.27"/>
    <n v="0.36140350877192984"/>
    <s v="Profitable"/>
    <s v="Low"/>
  </r>
  <r>
    <s v="ORD-102745"/>
    <x v="156"/>
    <d v="2024-01-29T00:00:00"/>
    <s v="C1183"/>
    <s v="Sana Joshi"/>
    <x v="1"/>
    <x v="6"/>
    <s v="P1012"/>
    <n v="8"/>
    <n v="0.05"/>
    <s v="Standard"/>
    <x v="2"/>
    <n v="54"/>
    <n v="4"/>
    <s v="Standing Desk"/>
    <x v="1"/>
    <n v="480"/>
    <n v="375.21"/>
    <n v="3648"/>
    <n v="3001.68"/>
    <n v="646.32000000000016"/>
    <n v="0.17717105263157898"/>
    <s v="Profitable"/>
    <s v="Medium"/>
  </r>
  <r>
    <s v="ORD-102528"/>
    <x v="174"/>
    <d v="2023-07-19T00:00:00"/>
    <s v="C1553"/>
    <s v="Rahul Sharma"/>
    <x v="2"/>
    <x v="11"/>
    <s v="P1011"/>
    <n v="4"/>
    <n v="0"/>
    <s v="Standard"/>
    <x v="1"/>
    <n v="42"/>
    <n v="2"/>
    <s v="Filing Cabinet"/>
    <x v="1"/>
    <n v="130"/>
    <n v="83.55"/>
    <n v="520"/>
    <n v="334.2"/>
    <n v="185.8"/>
    <n v="0.35730769230769233"/>
    <s v="Profitable"/>
    <s v="Low"/>
  </r>
  <r>
    <s v="ORD-102828"/>
    <x v="50"/>
    <d v="2024-05-02T00:00:00"/>
    <s v="C1498"/>
    <s v="Ishaan Khan"/>
    <x v="2"/>
    <x v="2"/>
    <s v="P1014"/>
    <n v="3"/>
    <n v="0.1"/>
    <s v="Economy"/>
    <x v="1"/>
    <n v="67"/>
    <n v="1"/>
    <s v="Pen Set"/>
    <x v="0"/>
    <n v="12"/>
    <n v="9.07"/>
    <n v="32.4"/>
    <n v="27.21"/>
    <n v="5.1899999999999977"/>
    <n v="0.16018518518518512"/>
    <s v="Profitable"/>
    <s v="Low"/>
  </r>
  <r>
    <s v="ORD-102137"/>
    <x v="195"/>
    <d v="2023-08-05T00:00:00"/>
    <s v="C1965"/>
    <s v="Ishaan Gupta"/>
    <x v="1"/>
    <x v="9"/>
    <s v="P1018"/>
    <n v="7"/>
    <n v="0.05"/>
    <s v="Standard"/>
    <x v="1"/>
    <n v="35"/>
    <n v="5"/>
    <s v="Marker Pack"/>
    <x v="0"/>
    <n v="11"/>
    <n v="6.23"/>
    <n v="73.149999999999991"/>
    <n v="43.61"/>
    <n v="29.539999999999992"/>
    <n v="0.4038277511961722"/>
    <s v="Profitable"/>
    <s v="Low"/>
  </r>
  <r>
    <s v="ORD-102637"/>
    <x v="443"/>
    <d v="2023-12-19T00:00:00"/>
    <s v="C1781"/>
    <s v="Sana Sharma"/>
    <x v="2"/>
    <x v="6"/>
    <s v="P1006"/>
    <n v="6"/>
    <n v="0.05"/>
    <s v="Same Day"/>
    <x v="1"/>
    <n v="61"/>
    <n v="1"/>
    <s v="Keyboard"/>
    <x v="2"/>
    <n v="45"/>
    <n v="35.729999999999997"/>
    <n v="256.5"/>
    <n v="214.38"/>
    <n v="42.120000000000005"/>
    <n v="0.1642105263157895"/>
    <s v="Profitable"/>
    <s v="Low"/>
  </r>
  <r>
    <s v="ORD-100135"/>
    <x v="402"/>
    <d v="2024-05-29T00:00:00"/>
    <s v="C1381"/>
    <s v="Kabir Nair"/>
    <x v="2"/>
    <x v="11"/>
    <s v="P1016"/>
    <n v="8"/>
    <n v="0.1"/>
    <s v="Standard"/>
    <x v="3"/>
    <n v="43"/>
    <n v="3"/>
    <s v="Paper Ream"/>
    <x v="0"/>
    <n v="9"/>
    <n v="5.46"/>
    <n v="64.8"/>
    <n v="43.68"/>
    <n v="21.119999999999997"/>
    <n v="0.3259259259259259"/>
    <s v="Profitable"/>
    <s v="Low"/>
  </r>
  <r>
    <s v="ORD-100234"/>
    <x v="84"/>
    <d v="2024-05-06T00:00:00"/>
    <s v="C1309"/>
    <s v="Arjun Singh"/>
    <x v="2"/>
    <x v="11"/>
    <s v="P1008"/>
    <n v="5"/>
    <n v="0"/>
    <s v="Standard"/>
    <x v="0"/>
    <n v="69"/>
    <n v="2"/>
    <s v="Office Chair"/>
    <x v="1"/>
    <n v="150"/>
    <n v="111.98"/>
    <n v="750"/>
    <n v="559.9"/>
    <n v="190.10000000000002"/>
    <n v="0.25346666666666667"/>
    <s v="Profitable"/>
    <s v="Low"/>
  </r>
  <r>
    <s v="ORD-100392"/>
    <x v="468"/>
    <d v="2024-12-14T00:00:00"/>
    <s v="C1978"/>
    <s v="Meera Singh"/>
    <x v="2"/>
    <x v="11"/>
    <s v="P1008"/>
    <n v="9"/>
    <n v="0"/>
    <s v="Same Day"/>
    <x v="2"/>
    <n v="44"/>
    <n v="5"/>
    <s v="Office Chair"/>
    <x v="1"/>
    <n v="150"/>
    <n v="111.98"/>
    <n v="1350"/>
    <n v="1007.82"/>
    <n v="342.17999999999995"/>
    <n v="0.25346666666666662"/>
    <s v="Profitable"/>
    <s v="Low"/>
  </r>
  <r>
    <s v="ORD-102234"/>
    <x v="469"/>
    <d v="2023-08-27T00:00:00"/>
    <s v="C1446"/>
    <s v="Tara Reddy"/>
    <x v="1"/>
    <x v="2"/>
    <s v="P1015"/>
    <n v="8"/>
    <n v="0.05"/>
    <s v="Standard"/>
    <x v="0"/>
    <n v="29"/>
    <n v="2"/>
    <s v="Stapler"/>
    <x v="0"/>
    <n v="15"/>
    <n v="9.91"/>
    <n v="114"/>
    <n v="79.28"/>
    <n v="34.72"/>
    <n v="0.30456140350877192"/>
    <s v="Profitable"/>
    <s v="Low"/>
  </r>
  <r>
    <s v="ORD-101383"/>
    <x v="470"/>
    <d v="2023-05-22T00:00:00"/>
    <s v="C1670"/>
    <s v="Arjun Reddy"/>
    <x v="1"/>
    <x v="10"/>
    <s v="P1015"/>
    <n v="1"/>
    <n v="0.1"/>
    <s v="Standard"/>
    <x v="3"/>
    <n v="44"/>
    <n v="3"/>
    <s v="Stapler"/>
    <x v="0"/>
    <n v="15"/>
    <n v="9.91"/>
    <n v="13.5"/>
    <n v="9.91"/>
    <n v="3.59"/>
    <n v="0.2659259259259259"/>
    <s v="Profitable"/>
    <s v="Low"/>
  </r>
  <r>
    <s v="ORD-101328"/>
    <x v="467"/>
    <d v="2024-12-04T00:00:00"/>
    <s v="C1697"/>
    <s v="Dev Khan"/>
    <x v="2"/>
    <x v="2"/>
    <s v="P1009"/>
    <n v="1"/>
    <n v="0.1"/>
    <s v="Standard"/>
    <x v="2"/>
    <n v="55"/>
    <n v="2"/>
    <s v="Desk"/>
    <x v="1"/>
    <n v="320"/>
    <n v="186.25"/>
    <n v="288"/>
    <n v="186.25"/>
    <n v="101.75"/>
    <n v="0.3532986111111111"/>
    <s v="Profitable"/>
    <s v="Low"/>
  </r>
  <r>
    <s v="ORD-102838"/>
    <x v="390"/>
    <d v="2024-11-13T00:00:00"/>
    <s v="C1764"/>
    <s v="Priya Reddy"/>
    <x v="2"/>
    <x v="2"/>
    <s v="P1016"/>
    <n v="5"/>
    <n v="0.15"/>
    <s v="Express"/>
    <x v="0"/>
    <n v="63"/>
    <n v="4"/>
    <s v="Paper Ream"/>
    <x v="0"/>
    <n v="9"/>
    <n v="5.46"/>
    <n v="38.25"/>
    <n v="27.3"/>
    <n v="10.95"/>
    <n v="0.28627450980392155"/>
    <s v="Profitable"/>
    <s v="Low"/>
  </r>
  <r>
    <s v="ORD-100594"/>
    <x v="34"/>
    <d v="2024-09-18T00:00:00"/>
    <s v="C2127"/>
    <s v="Priya Das"/>
    <x v="1"/>
    <x v="1"/>
    <s v="P1011"/>
    <n v="2"/>
    <n v="0.2"/>
    <s v="Same Day"/>
    <x v="1"/>
    <n v="19"/>
    <n v="4"/>
    <s v="Filing Cabinet"/>
    <x v="1"/>
    <n v="130"/>
    <n v="83.55"/>
    <n v="208"/>
    <n v="167.1"/>
    <n v="40.900000000000006"/>
    <n v="0.19663461538461541"/>
    <s v="Profitable"/>
    <s v="Low"/>
  </r>
  <r>
    <s v="ORD-100769"/>
    <x v="375"/>
    <d v="2023-03-21T00:00:00"/>
    <s v="C2192"/>
    <s v="Dev Singh"/>
    <x v="1"/>
    <x v="0"/>
    <s v="P1006"/>
    <n v="4"/>
    <n v="0.15"/>
    <s v="Standard"/>
    <x v="3"/>
    <n v="38"/>
    <n v="5"/>
    <s v="Keyboard"/>
    <x v="2"/>
    <n v="45"/>
    <n v="35.729999999999997"/>
    <n v="153"/>
    <n v="142.91999999999999"/>
    <n v="10.080000000000013"/>
    <n v="6.5882352941176558E-2"/>
    <s v="Profitable"/>
    <s v="Low"/>
  </r>
  <r>
    <s v="ORD-102434"/>
    <x v="94"/>
    <d v="2023-05-13T00:00:00"/>
    <s v="C1519"/>
    <s v="Priya Iyer"/>
    <x v="0"/>
    <x v="5"/>
    <s v="P1010"/>
    <n v="1"/>
    <n v="0.2"/>
    <s v="Economy"/>
    <x v="0"/>
    <n v="36"/>
    <n v="4"/>
    <s v="Bookcase"/>
    <x v="1"/>
    <n v="210"/>
    <n v="139.15"/>
    <n v="168"/>
    <n v="139.15"/>
    <n v="28.849999999999994"/>
    <n v="0.17172619047619045"/>
    <s v="Profitable"/>
    <s v="Low"/>
  </r>
  <r>
    <s v="ORD-102168"/>
    <x v="249"/>
    <d v="2023-11-27T00:00:00"/>
    <s v="C1642"/>
    <s v="Sana Iyer"/>
    <x v="1"/>
    <x v="6"/>
    <s v="P1017"/>
    <n v="5"/>
    <n v="0.05"/>
    <s v="Economy"/>
    <x v="2"/>
    <n v="20"/>
    <n v="3"/>
    <s v="Binder"/>
    <x v="0"/>
    <n v="8"/>
    <n v="5.51"/>
    <n v="38"/>
    <n v="27.549999999999997"/>
    <n v="10.450000000000003"/>
    <n v="0.27500000000000008"/>
    <s v="Profitable"/>
    <s v="Low"/>
  </r>
  <r>
    <s v="ORD-102191"/>
    <x v="65"/>
    <d v="2024-10-10T00:00:00"/>
    <s v="C1117"/>
    <s v="Tara Verma"/>
    <x v="2"/>
    <x v="8"/>
    <s v="P1010"/>
    <n v="1"/>
    <n v="0.05"/>
    <s v="Same Day"/>
    <x v="1"/>
    <n v="27"/>
    <n v="3"/>
    <s v="Bookcase"/>
    <x v="1"/>
    <n v="210"/>
    <n v="139.15"/>
    <n v="199.5"/>
    <n v="139.15"/>
    <n v="60.349999999999994"/>
    <n v="0.30250626566416039"/>
    <s v="Profitable"/>
    <s v="Low"/>
  </r>
  <r>
    <s v="ORD-101614"/>
    <x v="470"/>
    <d v="2023-05-18T00:00:00"/>
    <s v="C1483"/>
    <s v="Zoya Iyer"/>
    <x v="2"/>
    <x v="7"/>
    <s v="P1013"/>
    <n v="7"/>
    <n v="0"/>
    <s v="Same Day"/>
    <x v="3"/>
    <n v="21"/>
    <n v="3"/>
    <s v="Notebook"/>
    <x v="0"/>
    <n v="6"/>
    <n v="4.2699999999999996"/>
    <n v="42"/>
    <n v="29.889999999999997"/>
    <n v="12.110000000000003"/>
    <n v="0.28833333333333339"/>
    <s v="Profitable"/>
    <s v="Low"/>
  </r>
  <r>
    <s v="ORD-100693"/>
    <x v="471"/>
    <d v="2024-07-16T00:00:00"/>
    <s v="C1570"/>
    <s v="Ishaan Sharma"/>
    <x v="0"/>
    <x v="3"/>
    <s v="P1016"/>
    <n v="3"/>
    <n v="0"/>
    <s v="Standard"/>
    <x v="0"/>
    <n v="56"/>
    <n v="1"/>
    <s v="Paper Ream"/>
    <x v="0"/>
    <n v="9"/>
    <n v="5.46"/>
    <n v="27"/>
    <n v="16.38"/>
    <n v="10.620000000000001"/>
    <n v="0.39333333333333337"/>
    <s v="Profitable"/>
    <s v="Low"/>
  </r>
  <r>
    <s v="ORD-100139"/>
    <x v="472"/>
    <d v="2023-10-07T00:00:00"/>
    <s v="C1227"/>
    <s v="Dev Joshi"/>
    <x v="1"/>
    <x v="9"/>
    <s v="P1006"/>
    <n v="3"/>
    <n v="0.15"/>
    <s v="Economy"/>
    <x v="1"/>
    <n v="67"/>
    <n v="3"/>
    <s v="Keyboard"/>
    <x v="2"/>
    <n v="45"/>
    <n v="35.729999999999997"/>
    <n v="114.75"/>
    <n v="107.19"/>
    <n v="7.5600000000000023"/>
    <n v="6.5882352941176489E-2"/>
    <s v="Profitable"/>
    <s v="Low"/>
  </r>
  <r>
    <s v="ORD-102243"/>
    <x v="179"/>
    <d v="2023-08-27T00:00:00"/>
    <s v="C1297"/>
    <s v="Priya Iyer"/>
    <x v="1"/>
    <x v="4"/>
    <s v="P1011"/>
    <n v="8"/>
    <n v="0.1"/>
    <s v="Standard"/>
    <x v="2"/>
    <n v="44"/>
    <n v="1"/>
    <s v="Filing Cabinet"/>
    <x v="1"/>
    <n v="130"/>
    <n v="83.55"/>
    <n v="936"/>
    <n v="668.4"/>
    <n v="267.60000000000002"/>
    <n v="0.28589743589743594"/>
    <s v="Profitable"/>
    <s v="Low"/>
  </r>
  <r>
    <s v="ORD-101155"/>
    <x v="473"/>
    <d v="2024-07-13T00:00:00"/>
    <s v="C1997"/>
    <s v="Tara Joshi"/>
    <x v="0"/>
    <x v="1"/>
    <s v="P1008"/>
    <n v="6"/>
    <n v="0.05"/>
    <s v="Standard"/>
    <x v="2"/>
    <n v="64"/>
    <n v="2"/>
    <s v="Office Chair"/>
    <x v="1"/>
    <n v="150"/>
    <n v="111.98"/>
    <n v="855"/>
    <n v="671.88"/>
    <n v="183.12"/>
    <n v="0.21417543859649124"/>
    <s v="Profitable"/>
    <s v="Low"/>
  </r>
  <r>
    <s v="ORD-102445"/>
    <x v="474"/>
    <d v="2024-03-26T00:00:00"/>
    <s v="C1830"/>
    <s v="Rahul Joshi"/>
    <x v="1"/>
    <x v="3"/>
    <s v="P1002"/>
    <n v="8"/>
    <n v="0.15"/>
    <s v="Standard"/>
    <x v="3"/>
    <n v="44"/>
    <n v="1"/>
    <s v="Smartphone"/>
    <x v="2"/>
    <n v="600"/>
    <n v="395.83"/>
    <n v="4080"/>
    <n v="3166.64"/>
    <n v="913.36000000000013"/>
    <n v="0.22386274509803925"/>
    <s v="Profitable"/>
    <s v="Medium"/>
  </r>
  <r>
    <s v="ORD-101062"/>
    <x v="392"/>
    <d v="2024-04-11T00:00:00"/>
    <s v="C1529"/>
    <s v="Sana Iyer"/>
    <x v="1"/>
    <x v="1"/>
    <s v="P1015"/>
    <n v="1"/>
    <n v="0.05"/>
    <s v="Express"/>
    <x v="2"/>
    <n v="30"/>
    <n v="5"/>
    <s v="Stapler"/>
    <x v="0"/>
    <n v="15"/>
    <n v="9.91"/>
    <n v="14.25"/>
    <n v="9.91"/>
    <n v="4.34"/>
    <n v="0.30456140350877192"/>
    <s v="Profitable"/>
    <s v="Low"/>
  </r>
  <r>
    <s v="ORD-100399"/>
    <x v="475"/>
    <d v="2024-12-03T00:00:00"/>
    <s v="C1658"/>
    <s v="Dev Nair"/>
    <x v="0"/>
    <x v="3"/>
    <s v="P1007"/>
    <n v="4"/>
    <n v="0"/>
    <s v="Standard"/>
    <x v="3"/>
    <n v="37"/>
    <n v="3"/>
    <s v="Printer"/>
    <x v="2"/>
    <n v="180"/>
    <n v="133.25"/>
    <n v="720"/>
    <n v="533"/>
    <n v="187"/>
    <n v="0.25972222222222224"/>
    <s v="Profitable"/>
    <s v="Low"/>
  </r>
  <r>
    <s v="ORD-102187"/>
    <x v="355"/>
    <d v="2024-08-04T00:00:00"/>
    <s v="C1209"/>
    <s v="Ishaan Khan"/>
    <x v="2"/>
    <x v="2"/>
    <s v="P1018"/>
    <n v="3"/>
    <n v="0"/>
    <s v="Standard"/>
    <x v="3"/>
    <n v="42"/>
    <n v="3"/>
    <s v="Marker Pack"/>
    <x v="0"/>
    <n v="11"/>
    <n v="6.23"/>
    <n v="33"/>
    <n v="18.690000000000001"/>
    <n v="14.309999999999999"/>
    <n v="0.4336363636363636"/>
    <s v="Profitable"/>
    <s v="Low"/>
  </r>
  <r>
    <s v="ORD-102798"/>
    <x v="462"/>
    <d v="2024-09-23T00:00:00"/>
    <s v="C1955"/>
    <s v="Rahul Verma"/>
    <x v="1"/>
    <x v="5"/>
    <s v="P1004"/>
    <n v="4"/>
    <n v="0"/>
    <s v="Standard"/>
    <x v="2"/>
    <n v="27"/>
    <n v="3"/>
    <s v="Monitor"/>
    <x v="2"/>
    <n v="220"/>
    <n v="159.36000000000001"/>
    <n v="880"/>
    <n v="637.44000000000005"/>
    <n v="242.55999999999995"/>
    <n v="0.27563636363636357"/>
    <s v="Profitable"/>
    <s v="Low"/>
  </r>
  <r>
    <s v="ORD-102453"/>
    <x v="476"/>
    <d v="2023-03-21T00:00:00"/>
    <s v="C1729"/>
    <s v="Aarav Joshi"/>
    <x v="1"/>
    <x v="7"/>
    <s v="P1002"/>
    <n v="1"/>
    <n v="0.1"/>
    <s v="Standard"/>
    <x v="3"/>
    <n v="22"/>
    <n v="5"/>
    <s v="Smartphone"/>
    <x v="2"/>
    <n v="600"/>
    <n v="395.83"/>
    <n v="540"/>
    <n v="395.83"/>
    <n v="144.17000000000002"/>
    <n v="0.26698148148148149"/>
    <s v="Profitable"/>
    <s v="Low"/>
  </r>
  <r>
    <s v="ORD-102680"/>
    <x v="54"/>
    <d v="2024-03-01T00:00:00"/>
    <s v="C1494"/>
    <s v="Zoya Joshi"/>
    <x v="2"/>
    <x v="6"/>
    <s v="P1005"/>
    <n v="2"/>
    <n v="0.05"/>
    <s v="Standard"/>
    <x v="3"/>
    <n v="33"/>
    <n v="1"/>
    <s v="Headphones"/>
    <x v="2"/>
    <n v="80"/>
    <n v="45.88"/>
    <n v="152"/>
    <n v="91.76"/>
    <n v="60.239999999999995"/>
    <n v="0.39631578947368418"/>
    <s v="Profitable"/>
    <s v="Low"/>
  </r>
  <r>
    <s v="ORD-101642"/>
    <x v="133"/>
    <d v="2024-07-20T00:00:00"/>
    <s v="C1742"/>
    <s v="Sana Iyer"/>
    <x v="0"/>
    <x v="9"/>
    <s v="P1008"/>
    <n v="1"/>
    <n v="0"/>
    <s v="Standard"/>
    <x v="2"/>
    <n v="62"/>
    <n v="4"/>
    <s v="Office Chair"/>
    <x v="1"/>
    <n v="150"/>
    <n v="111.98"/>
    <n v="150"/>
    <n v="111.98"/>
    <n v="38.019999999999996"/>
    <n v="0.25346666666666662"/>
    <s v="Profitable"/>
    <s v="Low"/>
  </r>
  <r>
    <s v="ORD-101881"/>
    <x v="310"/>
    <d v="2024-11-29T00:00:00"/>
    <s v="C1733"/>
    <s v="Rahul Khan"/>
    <x v="0"/>
    <x v="1"/>
    <s v="P1009"/>
    <n v="4"/>
    <n v="0.1"/>
    <s v="Standard"/>
    <x v="3"/>
    <n v="44"/>
    <n v="1"/>
    <s v="Desk"/>
    <x v="1"/>
    <n v="320"/>
    <n v="186.25"/>
    <n v="1152"/>
    <n v="745"/>
    <n v="407"/>
    <n v="0.3532986111111111"/>
    <s v="Profitable"/>
    <s v="Low"/>
  </r>
  <r>
    <s v="ORD-102101"/>
    <x v="34"/>
    <d v="2024-09-21T00:00:00"/>
    <s v="C1240"/>
    <s v="Kabir Khan"/>
    <x v="1"/>
    <x v="3"/>
    <s v="P1016"/>
    <n v="4"/>
    <n v="0.05"/>
    <s v="Express"/>
    <x v="3"/>
    <n v="57"/>
    <n v="2"/>
    <s v="Paper Ream"/>
    <x v="0"/>
    <n v="9"/>
    <n v="5.46"/>
    <n v="34.199999999999996"/>
    <n v="21.84"/>
    <n v="12.359999999999996"/>
    <n v="0.36140350877192973"/>
    <s v="Profitable"/>
    <s v="Low"/>
  </r>
  <r>
    <s v="ORD-101176"/>
    <x v="211"/>
    <d v="2023-11-02T00:00:00"/>
    <s v="C1041"/>
    <s v="Arjun Iyer"/>
    <x v="1"/>
    <x v="8"/>
    <s v="P1005"/>
    <n v="3"/>
    <n v="0.05"/>
    <s v="Standard"/>
    <x v="0"/>
    <n v="46"/>
    <n v="5"/>
    <s v="Headphones"/>
    <x v="2"/>
    <n v="80"/>
    <n v="45.88"/>
    <n v="228"/>
    <n v="137.64000000000001"/>
    <n v="90.359999999999985"/>
    <n v="0.39631578947368412"/>
    <s v="Profitable"/>
    <s v="Low"/>
  </r>
  <r>
    <s v="ORD-100156"/>
    <x v="450"/>
    <d v="2023-12-01T00:00:00"/>
    <s v="C2026"/>
    <s v="Tara Reddy"/>
    <x v="2"/>
    <x v="0"/>
    <s v="P1015"/>
    <n v="3"/>
    <n v="0"/>
    <s v="Standard"/>
    <x v="2"/>
    <n v="44"/>
    <n v="3"/>
    <s v="Stapler"/>
    <x v="0"/>
    <n v="15"/>
    <n v="9.91"/>
    <n v="45"/>
    <n v="29.73"/>
    <n v="15.27"/>
    <n v="0.33933333333333332"/>
    <s v="Profitable"/>
    <s v="Low"/>
  </r>
  <r>
    <s v="ORD-102470"/>
    <x v="477"/>
    <d v="2023-04-16T00:00:00"/>
    <s v="C2193"/>
    <s v="Arjun Nair"/>
    <x v="2"/>
    <x v="7"/>
    <s v="P1013"/>
    <n v="1"/>
    <n v="0.05"/>
    <s v="Express"/>
    <x v="3"/>
    <n v="48"/>
    <n v="1"/>
    <s v="Notebook"/>
    <x v="0"/>
    <n v="6"/>
    <n v="4.2699999999999996"/>
    <n v="5.6999999999999993"/>
    <n v="4.2699999999999996"/>
    <n v="1.4299999999999997"/>
    <n v="0.25087719298245614"/>
    <s v="Profitable"/>
    <s v="Low"/>
  </r>
  <r>
    <s v="ORD-101485"/>
    <x v="478"/>
    <d v="2023-05-23T00:00:00"/>
    <s v="C1847"/>
    <s v="Arjun Khan"/>
    <x v="2"/>
    <x v="9"/>
    <s v="P1001"/>
    <n v="3"/>
    <n v="0"/>
    <s v="Standard"/>
    <x v="2"/>
    <n v="67"/>
    <n v="1"/>
    <s v="Laptop"/>
    <x v="2"/>
    <n v="900"/>
    <n v="669.14"/>
    <n v="2700"/>
    <n v="2007.42"/>
    <n v="692.57999999999993"/>
    <n v="0.25651111111111108"/>
    <s v="Profitable"/>
    <s v="Medium"/>
  </r>
  <r>
    <s v="ORD-101220"/>
    <x v="310"/>
    <d v="2024-11-28T00:00:00"/>
    <s v="C1409"/>
    <s v="Meera Khan"/>
    <x v="0"/>
    <x v="10"/>
    <s v="P1001"/>
    <n v="4"/>
    <n v="0.15"/>
    <s v="Standard"/>
    <x v="1"/>
    <n v="59"/>
    <n v="3"/>
    <s v="Laptop"/>
    <x v="2"/>
    <n v="900"/>
    <n v="669.14"/>
    <n v="3060"/>
    <n v="2676.56"/>
    <n v="383.44000000000005"/>
    <n v="0.12530718954248368"/>
    <s v="Profitable"/>
    <s v="Medium"/>
  </r>
  <r>
    <s v="ORD-101402"/>
    <x v="479"/>
    <d v="2023-08-07T00:00:00"/>
    <s v="C1632"/>
    <s v="Priya Gupta"/>
    <x v="2"/>
    <x v="3"/>
    <s v="P1002"/>
    <n v="7"/>
    <n v="0"/>
    <s v="Standard"/>
    <x v="3"/>
    <n v="47"/>
    <n v="4"/>
    <s v="Smartphone"/>
    <x v="2"/>
    <n v="600"/>
    <n v="395.83"/>
    <n v="4200"/>
    <n v="2770.81"/>
    <n v="1429.19"/>
    <n v="0.34028333333333333"/>
    <s v="Profitable"/>
    <s v="Medium"/>
  </r>
  <r>
    <s v="ORD-100776"/>
    <x v="480"/>
    <d v="2024-04-06T00:00:00"/>
    <s v="C1342"/>
    <s v="Zoya Nair"/>
    <x v="2"/>
    <x v="7"/>
    <s v="P1011"/>
    <n v="6"/>
    <n v="0.05"/>
    <s v="Standard"/>
    <x v="3"/>
    <n v="54"/>
    <n v="1"/>
    <s v="Filing Cabinet"/>
    <x v="1"/>
    <n v="130"/>
    <n v="83.55"/>
    <n v="741"/>
    <n v="501.29999999999995"/>
    <n v="239.70000000000005"/>
    <n v="0.32348178137651828"/>
    <s v="Profitable"/>
    <s v="Low"/>
  </r>
  <r>
    <s v="ORD-102668"/>
    <x v="481"/>
    <d v="2023-11-18T00:00:00"/>
    <s v="C1353"/>
    <s v="Dev Verma"/>
    <x v="2"/>
    <x v="5"/>
    <s v="P1012"/>
    <n v="8"/>
    <n v="0"/>
    <s v="Standard"/>
    <x v="0"/>
    <n v="66"/>
    <n v="1"/>
    <s v="Standing Desk"/>
    <x v="1"/>
    <n v="480"/>
    <n v="375.21"/>
    <n v="3840"/>
    <n v="3001.68"/>
    <n v="838.32000000000016"/>
    <n v="0.21831250000000005"/>
    <s v="Profitable"/>
    <s v="Medium"/>
  </r>
  <r>
    <s v="ORD-100006"/>
    <x v="482"/>
    <d v="2024-01-03T00:00:00"/>
    <s v="C1206"/>
    <s v="Ishaan Sharma"/>
    <x v="2"/>
    <x v="1"/>
    <s v="P1006"/>
    <n v="9"/>
    <n v="0"/>
    <s v="Standard"/>
    <x v="0"/>
    <n v="44"/>
    <n v="3"/>
    <s v="Keyboard"/>
    <x v="2"/>
    <n v="45"/>
    <n v="35.729999999999997"/>
    <n v="405"/>
    <n v="321.57"/>
    <n v="83.43"/>
    <n v="0.20600000000000002"/>
    <s v="Profitable"/>
    <s v="Low"/>
  </r>
  <r>
    <s v="ORD-102421"/>
    <x v="168"/>
    <d v="2023-06-12T00:00:00"/>
    <s v="C1125"/>
    <s v="Rahul Nair"/>
    <x v="1"/>
    <x v="5"/>
    <s v="P1005"/>
    <n v="8"/>
    <n v="0.05"/>
    <s v="Economy"/>
    <x v="1"/>
    <n v="39"/>
    <n v="3"/>
    <s v="Headphones"/>
    <x v="2"/>
    <n v="80"/>
    <n v="45.88"/>
    <n v="608"/>
    <n v="367.04"/>
    <n v="240.95999999999998"/>
    <n v="0.39631578947368418"/>
    <s v="Profitable"/>
    <s v="Low"/>
  </r>
  <r>
    <s v="ORD-101968"/>
    <x v="483"/>
    <d v="2023-11-06T00:00:00"/>
    <s v="C1613"/>
    <s v="Tara Khan"/>
    <x v="2"/>
    <x v="10"/>
    <s v="P1013"/>
    <n v="5"/>
    <n v="0.05"/>
    <s v="Express"/>
    <x v="2"/>
    <n v="58"/>
    <n v="5"/>
    <s v="Notebook"/>
    <x v="0"/>
    <n v="6"/>
    <n v="4.2699999999999996"/>
    <n v="28.5"/>
    <n v="21.349999999999998"/>
    <n v="7.1500000000000021"/>
    <n v="0.2508771929824562"/>
    <s v="Profitable"/>
    <s v="Low"/>
  </r>
  <r>
    <s v="ORD-102006"/>
    <x v="484"/>
    <d v="2024-06-09T00:00:00"/>
    <s v="C1288"/>
    <s v="Dev Reddy"/>
    <x v="1"/>
    <x v="0"/>
    <s v="P1017"/>
    <n v="6"/>
    <n v="0"/>
    <s v="Standard"/>
    <x v="0"/>
    <n v="30"/>
    <n v="2"/>
    <s v="Binder"/>
    <x v="0"/>
    <n v="8"/>
    <n v="5.51"/>
    <n v="48"/>
    <n v="33.06"/>
    <n v="14.939999999999998"/>
    <n v="0.31124999999999997"/>
    <s v="Profitable"/>
    <s v="Low"/>
  </r>
  <r>
    <s v="ORD-100649"/>
    <x v="361"/>
    <d v="2024-03-13T00:00:00"/>
    <s v="C1511"/>
    <s v="Zoya Gupta"/>
    <x v="2"/>
    <x v="10"/>
    <s v="P1015"/>
    <n v="4"/>
    <n v="0"/>
    <s v="Standard"/>
    <x v="1"/>
    <n v="67"/>
    <n v="5"/>
    <s v="Stapler"/>
    <x v="0"/>
    <n v="15"/>
    <n v="9.91"/>
    <n v="60"/>
    <n v="39.64"/>
    <n v="20.36"/>
    <n v="0.33933333333333332"/>
    <s v="Profitable"/>
    <s v="Low"/>
  </r>
  <r>
    <s v="ORD-101435"/>
    <x v="235"/>
    <d v="2023-03-29T00:00:00"/>
    <s v="C1125"/>
    <s v="Priya Gupta"/>
    <x v="0"/>
    <x v="7"/>
    <s v="P1015"/>
    <n v="3"/>
    <n v="0.05"/>
    <s v="Same Day"/>
    <x v="1"/>
    <n v="63"/>
    <n v="5"/>
    <s v="Stapler"/>
    <x v="0"/>
    <n v="15"/>
    <n v="9.91"/>
    <n v="42.75"/>
    <n v="29.73"/>
    <n v="13.02"/>
    <n v="0.30456140350877192"/>
    <s v="Profitable"/>
    <s v="Low"/>
  </r>
  <r>
    <s v="ORD-102073"/>
    <x v="310"/>
    <d v="2024-12-02T00:00:00"/>
    <s v="C1392"/>
    <s v="Arjun Gupta"/>
    <x v="1"/>
    <x v="8"/>
    <s v="P1004"/>
    <n v="6"/>
    <n v="0.2"/>
    <s v="Economy"/>
    <x v="3"/>
    <n v="24"/>
    <n v="2"/>
    <s v="Monitor"/>
    <x v="2"/>
    <n v="220"/>
    <n v="159.36000000000001"/>
    <n v="1056"/>
    <n v="956.16000000000008"/>
    <n v="99.839999999999918"/>
    <n v="9.4545454545454474E-2"/>
    <s v="Profitable"/>
    <s v="Low"/>
  </r>
  <r>
    <s v="ORD-101857"/>
    <x v="33"/>
    <d v="2023-07-05T00:00:00"/>
    <s v="C2194"/>
    <s v="Zoya Sharma"/>
    <x v="2"/>
    <x v="0"/>
    <s v="P1007"/>
    <n v="3"/>
    <n v="0"/>
    <s v="Standard"/>
    <x v="1"/>
    <n v="40"/>
    <n v="4"/>
    <s v="Printer"/>
    <x v="2"/>
    <n v="180"/>
    <n v="133.25"/>
    <n v="540"/>
    <n v="399.75"/>
    <n v="140.25"/>
    <n v="0.25972222222222224"/>
    <s v="Profitable"/>
    <s v="Low"/>
  </r>
  <r>
    <s v="ORD-101576"/>
    <x v="379"/>
    <d v="2024-02-10T00:00:00"/>
    <s v="C1890"/>
    <s v="Zoya Singh"/>
    <x v="1"/>
    <x v="8"/>
    <s v="P1005"/>
    <n v="9"/>
    <n v="0"/>
    <s v="Standard"/>
    <x v="1"/>
    <n v="33"/>
    <n v="3"/>
    <s v="Headphones"/>
    <x v="2"/>
    <n v="80"/>
    <n v="45.88"/>
    <n v="720"/>
    <n v="412.92"/>
    <n v="307.08"/>
    <n v="0.42649999999999999"/>
    <s v="Profitable"/>
    <s v="Low"/>
  </r>
  <r>
    <s v="ORD-102277"/>
    <x v="417"/>
    <d v="2024-08-24T00:00:00"/>
    <s v="C1600"/>
    <s v="Kabir Nair"/>
    <x v="1"/>
    <x v="4"/>
    <s v="P1018"/>
    <n v="4"/>
    <n v="0.1"/>
    <s v="Economy"/>
    <x v="3"/>
    <n v="27"/>
    <n v="1"/>
    <s v="Marker Pack"/>
    <x v="0"/>
    <n v="11"/>
    <n v="6.23"/>
    <n v="39.6"/>
    <n v="24.92"/>
    <n v="14.68"/>
    <n v="0.37070707070707071"/>
    <s v="Profitable"/>
    <s v="Low"/>
  </r>
  <r>
    <s v="ORD-102412"/>
    <x v="485"/>
    <d v="2023-09-13T00:00:00"/>
    <s v="C2166"/>
    <s v="Priya Khan"/>
    <x v="1"/>
    <x v="2"/>
    <s v="P1006"/>
    <n v="9"/>
    <n v="0.05"/>
    <s v="Standard"/>
    <x v="3"/>
    <n v="51"/>
    <n v="3"/>
    <s v="Keyboard"/>
    <x v="2"/>
    <n v="45"/>
    <n v="35.729999999999997"/>
    <n v="384.75"/>
    <n v="321.57"/>
    <n v="63.180000000000007"/>
    <n v="0.1642105263157895"/>
    <s v="Profitable"/>
    <s v="Low"/>
  </r>
  <r>
    <s v="ORD-101214"/>
    <x v="219"/>
    <d v="2023-11-26T00:00:00"/>
    <s v="C2034"/>
    <s v="Dev Gupta"/>
    <x v="1"/>
    <x v="11"/>
    <s v="P1017"/>
    <n v="5"/>
    <n v="0.2"/>
    <s v="Standard"/>
    <x v="1"/>
    <n v="66"/>
    <n v="1"/>
    <s v="Binder"/>
    <x v="0"/>
    <n v="8"/>
    <n v="5.51"/>
    <n v="32"/>
    <n v="27.549999999999997"/>
    <n v="4.4500000000000028"/>
    <n v="0.13906250000000009"/>
    <s v="Profitable"/>
    <s v="Low"/>
  </r>
  <r>
    <s v="ORD-100867"/>
    <x v="486"/>
    <d v="2023-12-03T00:00:00"/>
    <s v="C1930"/>
    <s v="Diya Singh"/>
    <x v="0"/>
    <x v="2"/>
    <s v="P1005"/>
    <n v="7"/>
    <n v="0"/>
    <s v="Express"/>
    <x v="2"/>
    <n v="68"/>
    <n v="3"/>
    <s v="Headphones"/>
    <x v="2"/>
    <n v="80"/>
    <n v="45.88"/>
    <n v="560"/>
    <n v="321.16000000000003"/>
    <n v="238.83999999999997"/>
    <n v="0.42649999999999993"/>
    <s v="Profitable"/>
    <s v="Low"/>
  </r>
  <r>
    <s v="ORD-102076"/>
    <x v="32"/>
    <d v="2024-06-29T00:00:00"/>
    <s v="C1423"/>
    <s v="Arjun Iyer"/>
    <x v="0"/>
    <x v="1"/>
    <s v="P1005"/>
    <n v="3"/>
    <n v="0.1"/>
    <s v="Express"/>
    <x v="1"/>
    <n v="22"/>
    <n v="5"/>
    <s v="Headphones"/>
    <x v="2"/>
    <n v="80"/>
    <n v="45.88"/>
    <n v="216"/>
    <n v="137.64000000000001"/>
    <n v="78.359999999999985"/>
    <n v="0.3627777777777777"/>
    <s v="Profitable"/>
    <s v="Low"/>
  </r>
  <r>
    <s v="ORD-101469"/>
    <x v="487"/>
    <d v="2023-02-07T00:00:00"/>
    <s v="C1146"/>
    <s v="Zoya Das"/>
    <x v="1"/>
    <x v="2"/>
    <s v="P1011"/>
    <n v="2"/>
    <n v="0"/>
    <s v="Standard"/>
    <x v="3"/>
    <n v="61"/>
    <n v="5"/>
    <s v="Filing Cabinet"/>
    <x v="1"/>
    <n v="130"/>
    <n v="83.55"/>
    <n v="260"/>
    <n v="167.1"/>
    <n v="92.9"/>
    <n v="0.35730769230769233"/>
    <s v="Profitable"/>
    <s v="Low"/>
  </r>
  <r>
    <s v="ORD-102448"/>
    <x v="266"/>
    <d v="2024-08-14T00:00:00"/>
    <s v="C1480"/>
    <s v="Sana Joshi"/>
    <x v="2"/>
    <x v="3"/>
    <s v="P1006"/>
    <n v="3"/>
    <n v="0.2"/>
    <s v="Express"/>
    <x v="0"/>
    <n v="61"/>
    <n v="3"/>
    <s v="Keyboard"/>
    <x v="2"/>
    <n v="45"/>
    <n v="35.729999999999997"/>
    <n v="108"/>
    <n v="107.19"/>
    <n v="0.81000000000000227"/>
    <n v="7.5000000000000214E-3"/>
    <s v="Profitable"/>
    <s v="Low"/>
  </r>
  <r>
    <s v="ORD-102391"/>
    <x v="239"/>
    <d v="2023-02-21T00:00:00"/>
    <s v="C1770"/>
    <s v="Meera Gupta"/>
    <x v="2"/>
    <x v="3"/>
    <s v="P1009"/>
    <n v="7"/>
    <n v="0.05"/>
    <s v="Standard"/>
    <x v="0"/>
    <n v="41"/>
    <n v="3"/>
    <s v="Desk"/>
    <x v="1"/>
    <n v="320"/>
    <n v="186.25"/>
    <n v="2128"/>
    <n v="1303.75"/>
    <n v="824.25"/>
    <n v="0.38733552631578949"/>
    <s v="Profitable"/>
    <s v="Medium"/>
  </r>
  <r>
    <s v="ORD-102289"/>
    <x v="488"/>
    <d v="2024-08-24T00:00:00"/>
    <s v="C1300"/>
    <s v="Aarav Verma"/>
    <x v="2"/>
    <x v="6"/>
    <s v="P1007"/>
    <n v="3"/>
    <n v="0.15"/>
    <s v="Same Day"/>
    <x v="0"/>
    <n v="44"/>
    <n v="3"/>
    <s v="Printer"/>
    <x v="2"/>
    <n v="180"/>
    <n v="133.25"/>
    <n v="459"/>
    <n v="399.75"/>
    <n v="59.25"/>
    <n v="0.12908496732026145"/>
    <s v="Profitable"/>
    <s v="Low"/>
  </r>
  <r>
    <s v="ORD-100533"/>
    <x v="489"/>
    <d v="2024-09-01T00:00:00"/>
    <s v="C1282"/>
    <s v="Priya Joshi"/>
    <x v="1"/>
    <x v="7"/>
    <s v="P1013"/>
    <n v="4"/>
    <n v="0"/>
    <s v="Economy"/>
    <x v="1"/>
    <n v="19"/>
    <n v="3"/>
    <s v="Notebook"/>
    <x v="0"/>
    <n v="6"/>
    <n v="4.2699999999999996"/>
    <n v="24"/>
    <n v="17.079999999999998"/>
    <n v="6.9200000000000017"/>
    <n v="0.28833333333333339"/>
    <s v="Profitable"/>
    <s v="Low"/>
  </r>
  <r>
    <s v="ORD-102295"/>
    <x v="490"/>
    <d v="2024-06-28T00:00:00"/>
    <s v="C1936"/>
    <s v="Ishaan Nair"/>
    <x v="2"/>
    <x v="1"/>
    <s v="P1007"/>
    <n v="7"/>
    <n v="0"/>
    <s v="Standard"/>
    <x v="1"/>
    <n v="44"/>
    <n v="5"/>
    <s v="Printer"/>
    <x v="2"/>
    <n v="180"/>
    <n v="133.25"/>
    <n v="1260"/>
    <n v="932.75"/>
    <n v="327.25"/>
    <n v="0.25972222222222224"/>
    <s v="Profitable"/>
    <s v="Low"/>
  </r>
  <r>
    <s v="ORD-101730"/>
    <x v="370"/>
    <d v="2023-08-18T00:00:00"/>
    <s v="C1484"/>
    <s v="Aarav Verma"/>
    <x v="2"/>
    <x v="4"/>
    <s v="P1008"/>
    <n v="2"/>
    <n v="0.05"/>
    <s v="Express"/>
    <x v="0"/>
    <n v="50"/>
    <n v="1"/>
    <s v="Office Chair"/>
    <x v="1"/>
    <n v="150"/>
    <n v="111.98"/>
    <n v="285"/>
    <n v="223.96"/>
    <n v="61.039999999999992"/>
    <n v="0.21417543859649121"/>
    <s v="Profitable"/>
    <s v="Low"/>
  </r>
  <r>
    <s v="ORD-101991"/>
    <x v="249"/>
    <d v="2023-11-27T00:00:00"/>
    <s v="C1519"/>
    <s v="Meera Iyer"/>
    <x v="1"/>
    <x v="5"/>
    <s v="P1013"/>
    <n v="7"/>
    <n v="0.1"/>
    <s v="Standard"/>
    <x v="2"/>
    <n v="60"/>
    <n v="1"/>
    <s v="Notebook"/>
    <x v="0"/>
    <n v="6"/>
    <n v="4.2699999999999996"/>
    <n v="37.800000000000004"/>
    <n v="29.889999999999997"/>
    <n v="7.9100000000000072"/>
    <n v="0.20925925925925942"/>
    <s v="Profitable"/>
    <s v="Low"/>
  </r>
  <r>
    <s v="ORD-102795"/>
    <x v="105"/>
    <d v="2023-12-20T00:00:00"/>
    <s v="C1623"/>
    <s v="Aarav Das"/>
    <x v="1"/>
    <x v="5"/>
    <s v="P1017"/>
    <n v="4"/>
    <n v="0.1"/>
    <s v="Standard"/>
    <x v="0"/>
    <n v="34"/>
    <n v="4"/>
    <s v="Binder"/>
    <x v="0"/>
    <n v="8"/>
    <n v="5.51"/>
    <n v="28.8"/>
    <n v="22.04"/>
    <n v="6.7600000000000016"/>
    <n v="0.23472222222222228"/>
    <s v="Profitable"/>
    <s v="Low"/>
  </r>
  <r>
    <s v="ORD-100010"/>
    <x v="142"/>
    <d v="2024-06-28T00:00:00"/>
    <s v="C1340"/>
    <s v="Sana Verma"/>
    <x v="1"/>
    <x v="10"/>
    <s v="P1002"/>
    <n v="9"/>
    <n v="0.1"/>
    <s v="Express"/>
    <x v="0"/>
    <n v="23"/>
    <n v="4"/>
    <s v="Smartphone"/>
    <x v="2"/>
    <n v="600"/>
    <n v="395.83"/>
    <n v="4860"/>
    <n v="3562.47"/>
    <n v="1297.5300000000002"/>
    <n v="0.26698148148148154"/>
    <s v="Profitable"/>
    <s v="Medium"/>
  </r>
  <r>
    <s v="ORD-101641"/>
    <x v="491"/>
    <d v="2023-03-11T00:00:00"/>
    <s v="C1354"/>
    <s v="Diya Iyer"/>
    <x v="1"/>
    <x v="3"/>
    <s v="P1016"/>
    <n v="7"/>
    <n v="0.05"/>
    <s v="Standard"/>
    <x v="1"/>
    <n v="39"/>
    <n v="3"/>
    <s v="Paper Ream"/>
    <x v="0"/>
    <n v="9"/>
    <n v="5.46"/>
    <n v="59.849999999999994"/>
    <n v="38.22"/>
    <n v="21.629999999999995"/>
    <n v="0.36140350877192978"/>
    <s v="Profitable"/>
    <s v="Low"/>
  </r>
  <r>
    <s v="ORD-100544"/>
    <x v="457"/>
    <d v="2023-06-30T00:00:00"/>
    <s v="C1887"/>
    <s v="Kabir Gupta"/>
    <x v="1"/>
    <x v="9"/>
    <s v="P1011"/>
    <n v="9"/>
    <n v="0.2"/>
    <s v="Standard"/>
    <x v="2"/>
    <n v="21"/>
    <n v="5"/>
    <s v="Filing Cabinet"/>
    <x v="1"/>
    <n v="130"/>
    <n v="83.55"/>
    <n v="936"/>
    <n v="751.94999999999993"/>
    <n v="184.05000000000007"/>
    <n v="0.19663461538461546"/>
    <s v="Profitable"/>
    <s v="Low"/>
  </r>
  <r>
    <s v="ORD-100816"/>
    <x v="56"/>
    <d v="2024-09-14T00:00:00"/>
    <s v="C1264"/>
    <s v="Diya Nair"/>
    <x v="2"/>
    <x v="3"/>
    <s v="P1012"/>
    <n v="8"/>
    <n v="0"/>
    <s v="Standard"/>
    <x v="3"/>
    <n v="20"/>
    <n v="2"/>
    <s v="Standing Desk"/>
    <x v="1"/>
    <n v="480"/>
    <n v="375.21"/>
    <n v="3840"/>
    <n v="3001.68"/>
    <n v="838.32000000000016"/>
    <n v="0.21831250000000005"/>
    <s v="Profitable"/>
    <s v="Medium"/>
  </r>
  <r>
    <s v="ORD-100030"/>
    <x v="264"/>
    <d v="2024-02-19T00:00:00"/>
    <s v="C1531"/>
    <s v="Dev Verma"/>
    <x v="2"/>
    <x v="5"/>
    <s v="P1009"/>
    <n v="6"/>
    <n v="0"/>
    <s v="Same Day"/>
    <x v="1"/>
    <n v="67"/>
    <n v="4"/>
    <s v="Desk"/>
    <x v="1"/>
    <n v="320"/>
    <n v="186.25"/>
    <n v="1920"/>
    <n v="1117.5"/>
    <n v="802.5"/>
    <n v="0.41796875"/>
    <s v="Profitable"/>
    <s v="Low"/>
  </r>
  <r>
    <s v="ORD-100852"/>
    <x v="221"/>
    <d v="2023-01-07T00:00:00"/>
    <s v="C1159"/>
    <s v="Sana Reddy"/>
    <x v="1"/>
    <x v="8"/>
    <s v="P1017"/>
    <n v="5"/>
    <n v="0"/>
    <s v="Standard"/>
    <x v="1"/>
    <n v="45"/>
    <n v="3"/>
    <s v="Binder"/>
    <x v="0"/>
    <n v="8"/>
    <n v="5.51"/>
    <n v="40"/>
    <n v="27.549999999999997"/>
    <n v="12.450000000000003"/>
    <n v="0.31125000000000008"/>
    <s v="Profitable"/>
    <s v="Low"/>
  </r>
  <r>
    <s v="ORD-101186"/>
    <x v="207"/>
    <d v="2024-04-17T00:00:00"/>
    <s v="C1004"/>
    <s v="Dev Sharma"/>
    <x v="1"/>
    <x v="2"/>
    <s v="P1003"/>
    <n v="7"/>
    <n v="0.1"/>
    <s v="Economy"/>
    <x v="0"/>
    <n v="56"/>
    <n v="1"/>
    <s v="Tablet"/>
    <x v="2"/>
    <n v="350"/>
    <n v="267.63"/>
    <n v="2205"/>
    <n v="1873.4099999999999"/>
    <n v="331.59000000000015"/>
    <n v="0.15038095238095245"/>
    <s v="Profitable"/>
    <s v="Medium"/>
  </r>
  <r>
    <s v="ORD-101708"/>
    <x v="492"/>
    <d v="2023-09-18T00:00:00"/>
    <s v="C1215"/>
    <s v="Zoya Nair"/>
    <x v="2"/>
    <x v="1"/>
    <s v="P1001"/>
    <n v="3"/>
    <n v="0"/>
    <s v="Standard"/>
    <x v="3"/>
    <n v="26"/>
    <n v="3"/>
    <s v="Laptop"/>
    <x v="2"/>
    <n v="900"/>
    <n v="669.14"/>
    <n v="2700"/>
    <n v="2007.42"/>
    <n v="692.57999999999993"/>
    <n v="0.25651111111111108"/>
    <s v="Profitable"/>
    <s v="Medium"/>
  </r>
  <r>
    <s v="ORD-101262"/>
    <x v="493"/>
    <d v="2024-01-24T00:00:00"/>
    <s v="C1573"/>
    <s v="Priya Singh"/>
    <x v="1"/>
    <x v="4"/>
    <s v="P1002"/>
    <n v="9"/>
    <n v="0.2"/>
    <s v="Economy"/>
    <x v="3"/>
    <n v="37"/>
    <n v="4"/>
    <s v="Smartphone"/>
    <x v="2"/>
    <n v="600"/>
    <n v="395.83"/>
    <n v="4320"/>
    <n v="3562.47"/>
    <n v="757.5300000000002"/>
    <n v="0.1753541666666667"/>
    <s v="Profitable"/>
    <s v="Medium"/>
  </r>
  <r>
    <s v="ORD-100388"/>
    <x v="426"/>
    <d v="2024-02-20T00:00:00"/>
    <s v="C1329"/>
    <s v="Zoya Nair"/>
    <x v="2"/>
    <x v="6"/>
    <s v="P1016"/>
    <n v="8"/>
    <n v="0.1"/>
    <s v="Standard"/>
    <x v="3"/>
    <n v="44"/>
    <n v="2"/>
    <s v="Paper Ream"/>
    <x v="0"/>
    <n v="9"/>
    <n v="5.46"/>
    <n v="64.8"/>
    <n v="43.68"/>
    <n v="21.119999999999997"/>
    <n v="0.3259259259259259"/>
    <s v="Profitable"/>
    <s v="Low"/>
  </r>
  <r>
    <s v="ORD-102505"/>
    <x v="494"/>
    <d v="2023-05-26T00:00:00"/>
    <s v="C1622"/>
    <s v="Sana Khan"/>
    <x v="0"/>
    <x v="5"/>
    <s v="P1018"/>
    <n v="1"/>
    <n v="0.2"/>
    <s v="Standard"/>
    <x v="1"/>
    <n v="39"/>
    <n v="4"/>
    <s v="Marker Pack"/>
    <x v="0"/>
    <n v="11"/>
    <n v="6.23"/>
    <n v="8.8000000000000007"/>
    <n v="6.23"/>
    <n v="2.5700000000000003"/>
    <n v="0.29204545454545455"/>
    <s v="Profitable"/>
    <s v="Low"/>
  </r>
  <r>
    <s v="ORD-101336"/>
    <x v="495"/>
    <d v="2023-10-11T00:00:00"/>
    <s v="C1221"/>
    <s v="Ishaan Khan"/>
    <x v="2"/>
    <x v="6"/>
    <s v="P1017"/>
    <n v="9"/>
    <n v="0"/>
    <s v="Standard"/>
    <x v="1"/>
    <n v="65"/>
    <n v="4"/>
    <s v="Binder"/>
    <x v="0"/>
    <n v="8"/>
    <n v="5.51"/>
    <n v="72"/>
    <n v="49.589999999999996"/>
    <n v="22.410000000000004"/>
    <n v="0.31125000000000003"/>
    <s v="Profitable"/>
    <s v="Low"/>
  </r>
  <r>
    <s v="ORD-100137"/>
    <x v="58"/>
    <d v="2023-11-29T00:00:00"/>
    <s v="C2064"/>
    <s v="Ishaan Gupta"/>
    <x v="0"/>
    <x v="5"/>
    <s v="P1003"/>
    <n v="1"/>
    <n v="0.1"/>
    <s v="Standard"/>
    <x v="1"/>
    <n v="22"/>
    <n v="4"/>
    <s v="Tablet"/>
    <x v="2"/>
    <n v="350"/>
    <n v="267.63"/>
    <n v="315"/>
    <n v="267.63"/>
    <n v="47.370000000000005"/>
    <n v="0.15038095238095239"/>
    <s v="Profitable"/>
    <s v="Low"/>
  </r>
  <r>
    <s v="ORD-101659"/>
    <x v="401"/>
    <d v="2024-11-02T00:00:00"/>
    <s v="C1606"/>
    <s v="Zoya Gupta"/>
    <x v="0"/>
    <x v="2"/>
    <s v="P1006"/>
    <n v="2"/>
    <n v="0"/>
    <s v="Standard"/>
    <x v="2"/>
    <n v="25"/>
    <n v="2"/>
    <s v="Keyboard"/>
    <x v="2"/>
    <n v="45"/>
    <n v="35.729999999999997"/>
    <n v="90"/>
    <n v="71.459999999999994"/>
    <n v="18.540000000000006"/>
    <n v="0.20600000000000007"/>
    <s v="Profitable"/>
    <s v="Low"/>
  </r>
  <r>
    <s v="ORD-101572"/>
    <x v="329"/>
    <d v="2023-07-17T00:00:00"/>
    <s v="C1867"/>
    <s v="Rahul Sharma"/>
    <x v="2"/>
    <x v="9"/>
    <s v="P1015"/>
    <n v="3"/>
    <n v="0"/>
    <s v="Standard"/>
    <x v="0"/>
    <n v="59"/>
    <n v="5"/>
    <s v="Stapler"/>
    <x v="0"/>
    <n v="15"/>
    <n v="9.91"/>
    <n v="45"/>
    <n v="29.73"/>
    <n v="15.27"/>
    <n v="0.33933333333333332"/>
    <s v="Profitable"/>
    <s v="Low"/>
  </r>
  <r>
    <s v="ORD-102819"/>
    <x v="496"/>
    <d v="2023-05-01T00:00:00"/>
    <s v="C1147"/>
    <s v="Zoya Singh"/>
    <x v="0"/>
    <x v="3"/>
    <s v="P1006"/>
    <n v="5"/>
    <n v="0.1"/>
    <s v="Express"/>
    <x v="3"/>
    <n v="51"/>
    <n v="3"/>
    <s v="Keyboard"/>
    <x v="2"/>
    <n v="45"/>
    <n v="35.729999999999997"/>
    <n v="202.5"/>
    <n v="178.64999999999998"/>
    <n v="23.850000000000023"/>
    <n v="0.11777777777777788"/>
    <s v="Profitable"/>
    <s v="Low"/>
  </r>
  <r>
    <s v="ORD-102007"/>
    <x v="497"/>
    <d v="2023-09-28T00:00:00"/>
    <s v="C1540"/>
    <s v="Sana Khan"/>
    <x v="1"/>
    <x v="6"/>
    <s v="P1001"/>
    <n v="7"/>
    <n v="0.1"/>
    <s v="Express"/>
    <x v="3"/>
    <n v="47"/>
    <n v="3"/>
    <s v="Laptop"/>
    <x v="2"/>
    <n v="900"/>
    <n v="669.14"/>
    <n v="5670"/>
    <n v="4683.9799999999996"/>
    <n v="986.02000000000044"/>
    <n v="0.17390123456790132"/>
    <s v="Profitable"/>
    <s v="High"/>
  </r>
  <r>
    <s v="ORD-100663"/>
    <x v="498"/>
    <d v="2024-01-18T00:00:00"/>
    <s v="C2195"/>
    <s v="Priya Reddy"/>
    <x v="1"/>
    <x v="2"/>
    <s v="P1008"/>
    <n v="7"/>
    <n v="0"/>
    <s v="Standard"/>
    <x v="1"/>
    <n v="47"/>
    <n v="4"/>
    <s v="Office Chair"/>
    <x v="1"/>
    <n v="150"/>
    <n v="111.98"/>
    <n v="1050"/>
    <n v="783.86"/>
    <n v="266.14"/>
    <n v="0.25346666666666667"/>
    <s v="Profitable"/>
    <s v="Low"/>
  </r>
  <r>
    <s v="ORD-101006"/>
    <x v="351"/>
    <d v="2023-02-26T00:00:00"/>
    <s v="C2145"/>
    <s v="Aarav Singh"/>
    <x v="2"/>
    <x v="3"/>
    <s v="P1008"/>
    <n v="2"/>
    <n v="0"/>
    <s v="Standard"/>
    <x v="1"/>
    <n v="52"/>
    <n v="5"/>
    <s v="Office Chair"/>
    <x v="1"/>
    <n v="150"/>
    <n v="111.98"/>
    <n v="300"/>
    <n v="223.96"/>
    <n v="76.039999999999992"/>
    <n v="0.25346666666666662"/>
    <s v="Profitable"/>
    <s v="Low"/>
  </r>
  <r>
    <s v="ORD-101705"/>
    <x v="499"/>
    <d v="2023-10-20T00:00:00"/>
    <s v="C2137"/>
    <s v="Meera Nair"/>
    <x v="0"/>
    <x v="3"/>
    <s v="P1011"/>
    <n v="2"/>
    <n v="0"/>
    <s v="Standard"/>
    <x v="2"/>
    <n v="45"/>
    <n v="4"/>
    <s v="Filing Cabinet"/>
    <x v="1"/>
    <n v="130"/>
    <n v="83.55"/>
    <n v="260"/>
    <n v="167.1"/>
    <n v="92.9"/>
    <n v="0.35730769230769233"/>
    <s v="Profitable"/>
    <s v="Low"/>
  </r>
  <r>
    <s v="ORD-100669"/>
    <x v="170"/>
    <d v="2023-12-27T00:00:00"/>
    <s v="C2101"/>
    <s v="Zoya Singh"/>
    <x v="1"/>
    <x v="5"/>
    <s v="P1006"/>
    <n v="8"/>
    <n v="0"/>
    <s v="Same Day"/>
    <x v="2"/>
    <n v="27"/>
    <n v="5"/>
    <s v="Keyboard"/>
    <x v="2"/>
    <n v="45"/>
    <n v="35.729999999999997"/>
    <n v="360"/>
    <n v="285.83999999999997"/>
    <n v="74.160000000000025"/>
    <n v="0.20600000000000007"/>
    <s v="Profitable"/>
    <s v="Low"/>
  </r>
  <r>
    <s v="ORD-100845"/>
    <x v="500"/>
    <d v="2024-12-22T00:00:00"/>
    <s v="C2154"/>
    <s v="Zoya Verma"/>
    <x v="1"/>
    <x v="11"/>
    <s v="P1011"/>
    <n v="4"/>
    <n v="0.2"/>
    <s v="Express"/>
    <x v="2"/>
    <n v="42"/>
    <n v="2"/>
    <s v="Filing Cabinet"/>
    <x v="1"/>
    <n v="130"/>
    <n v="83.55"/>
    <n v="416"/>
    <n v="334.2"/>
    <n v="81.800000000000011"/>
    <n v="0.19663461538461541"/>
    <s v="Profitable"/>
    <s v="Low"/>
  </r>
  <r>
    <s v="ORD-102172"/>
    <x v="57"/>
    <d v="2024-11-27T00:00:00"/>
    <s v="C1012"/>
    <s v="Kabir Reddy"/>
    <x v="1"/>
    <x v="5"/>
    <s v="P1008"/>
    <n v="5"/>
    <n v="0.05"/>
    <s v="Express"/>
    <x v="1"/>
    <n v="34"/>
    <n v="1"/>
    <s v="Office Chair"/>
    <x v="1"/>
    <n v="150"/>
    <n v="111.98"/>
    <n v="712.5"/>
    <n v="559.9"/>
    <n v="152.60000000000002"/>
    <n v="0.21417543859649127"/>
    <s v="Profitable"/>
    <s v="Low"/>
  </r>
  <r>
    <s v="ORD-100662"/>
    <x v="501"/>
    <d v="2024-05-13T00:00:00"/>
    <s v="C1632"/>
    <s v="Arjun Verma"/>
    <x v="0"/>
    <x v="11"/>
    <s v="P1018"/>
    <n v="1"/>
    <n v="0"/>
    <s v="Standard"/>
    <x v="3"/>
    <n v="56"/>
    <n v="1"/>
    <s v="Marker Pack"/>
    <x v="0"/>
    <n v="11"/>
    <n v="6.23"/>
    <n v="11"/>
    <n v="6.23"/>
    <n v="4.7699999999999996"/>
    <n v="0.4336363636363636"/>
    <s v="Profitable"/>
    <s v="Low"/>
  </r>
  <r>
    <s v="ORD-101235"/>
    <x v="266"/>
    <d v="2024-08-14T00:00:00"/>
    <s v="C1335"/>
    <s v="Dev Sharma"/>
    <x v="2"/>
    <x v="3"/>
    <s v="P1007"/>
    <n v="2"/>
    <n v="0.05"/>
    <s v="Express"/>
    <x v="1"/>
    <n v="60"/>
    <n v="5"/>
    <s v="Printer"/>
    <x v="2"/>
    <n v="180"/>
    <n v="133.25"/>
    <n v="342"/>
    <n v="266.5"/>
    <n v="75.5"/>
    <n v="0.22076023391812866"/>
    <s v="Profitable"/>
    <s v="Low"/>
  </r>
  <r>
    <s v="ORD-102711"/>
    <x v="459"/>
    <d v="2023-11-13T00:00:00"/>
    <s v="C1006"/>
    <s v="Priya Iyer"/>
    <x v="1"/>
    <x v="7"/>
    <s v="P1007"/>
    <n v="2"/>
    <n v="0"/>
    <s v="Economy"/>
    <x v="0"/>
    <n v="40"/>
    <n v="3"/>
    <s v="Printer"/>
    <x v="2"/>
    <n v="180"/>
    <n v="133.25"/>
    <n v="360"/>
    <n v="266.5"/>
    <n v="93.5"/>
    <n v="0.25972222222222224"/>
    <s v="Profitable"/>
    <s v="Low"/>
  </r>
  <r>
    <s v="ORD-100509"/>
    <x v="14"/>
    <d v="2024-10-05T00:00:00"/>
    <s v="C1808"/>
    <s v="Arjun Joshi"/>
    <x v="1"/>
    <x v="6"/>
    <s v="P1010"/>
    <n v="2"/>
    <n v="0"/>
    <s v="Standard"/>
    <x v="2"/>
    <n v="66"/>
    <n v="1"/>
    <s v="Bookcase"/>
    <x v="1"/>
    <n v="210"/>
    <n v="139.15"/>
    <n v="420"/>
    <n v="278.3"/>
    <n v="141.69999999999999"/>
    <n v="0.33738095238095234"/>
    <s v="Profitable"/>
    <s v="Low"/>
  </r>
  <r>
    <s v="ORD-102633"/>
    <x v="36"/>
    <d v="2023-03-21T00:00:00"/>
    <s v="C1866"/>
    <s v="Priya Iyer"/>
    <x v="2"/>
    <x v="11"/>
    <s v="P1001"/>
    <n v="4"/>
    <n v="0.1"/>
    <s v="Same Day"/>
    <x v="3"/>
    <n v="55"/>
    <n v="1"/>
    <s v="Laptop"/>
    <x v="2"/>
    <n v="900"/>
    <n v="669.14"/>
    <n v="3240"/>
    <n v="2676.56"/>
    <n v="563.44000000000005"/>
    <n v="0.17390123456790124"/>
    <s v="Profitable"/>
    <s v="Medium"/>
  </r>
  <r>
    <s v="ORD-102033"/>
    <x v="502"/>
    <d v="2023-03-14T00:00:00"/>
    <s v="C2080"/>
    <s v="Kabir Nair"/>
    <x v="2"/>
    <x v="5"/>
    <s v="P1002"/>
    <n v="4"/>
    <n v="0.2"/>
    <s v="Economy"/>
    <x v="0"/>
    <n v="29"/>
    <n v="5"/>
    <s v="Smartphone"/>
    <x v="2"/>
    <n v="600"/>
    <n v="395.83"/>
    <n v="1920"/>
    <n v="1583.32"/>
    <n v="336.68000000000006"/>
    <n v="0.1753541666666667"/>
    <s v="Profitable"/>
    <s v="Low"/>
  </r>
  <r>
    <s v="ORD-102017"/>
    <x v="394"/>
    <d v="2024-01-09T00:00:00"/>
    <s v="C1128"/>
    <s v="Tara Khan"/>
    <x v="1"/>
    <x v="9"/>
    <s v="P1009"/>
    <n v="7"/>
    <n v="0.05"/>
    <s v="Standard"/>
    <x v="1"/>
    <n v="42"/>
    <n v="3"/>
    <s v="Desk"/>
    <x v="1"/>
    <n v="320"/>
    <n v="186.25"/>
    <n v="2128"/>
    <n v="1303.75"/>
    <n v="824.25"/>
    <n v="0.38733552631578949"/>
    <s v="Profitable"/>
    <s v="Medium"/>
  </r>
  <r>
    <s v="ORD-100811"/>
    <x v="266"/>
    <d v="2024-08-09T00:00:00"/>
    <s v="C1938"/>
    <s v="Dev Singh"/>
    <x v="0"/>
    <x v="1"/>
    <s v="P1011"/>
    <n v="6"/>
    <n v="0.15"/>
    <s v="Standard"/>
    <x v="1"/>
    <n v="61"/>
    <n v="4"/>
    <s v="Filing Cabinet"/>
    <x v="1"/>
    <n v="130"/>
    <n v="83.55"/>
    <n v="663"/>
    <n v="501.29999999999995"/>
    <n v="161.70000000000005"/>
    <n v="0.2438914027149322"/>
    <s v="Profitable"/>
    <s v="Low"/>
  </r>
  <r>
    <s v="ORD-102315"/>
    <x v="0"/>
    <d v="2023-03-31T00:00:00"/>
    <s v="C2054"/>
    <s v="Zoya Verma"/>
    <x v="1"/>
    <x v="7"/>
    <s v="P1012"/>
    <n v="5"/>
    <n v="0"/>
    <s v="Standard"/>
    <x v="2"/>
    <n v="19"/>
    <n v="2"/>
    <s v="Standing Desk"/>
    <x v="1"/>
    <n v="480"/>
    <n v="375.21"/>
    <n v="2400"/>
    <n v="1876.05"/>
    <n v="523.95000000000005"/>
    <n v="0.21831250000000002"/>
    <s v="Profitable"/>
    <s v="Medium"/>
  </r>
  <r>
    <s v="ORD-100564"/>
    <x v="121"/>
    <d v="2024-08-02T00:00:00"/>
    <s v="C1129"/>
    <s v="Arjun Iyer"/>
    <x v="1"/>
    <x v="0"/>
    <s v="P1015"/>
    <n v="3"/>
    <n v="0.05"/>
    <s v="Standard"/>
    <x v="1"/>
    <n v="69"/>
    <n v="5"/>
    <s v="Stapler"/>
    <x v="0"/>
    <n v="15"/>
    <n v="9.91"/>
    <n v="42.75"/>
    <n v="29.73"/>
    <n v="13.02"/>
    <n v="0.30456140350877192"/>
    <s v="Profitable"/>
    <s v="Low"/>
  </r>
  <r>
    <s v="ORD-100935"/>
    <x v="330"/>
    <d v="2024-04-20T00:00:00"/>
    <s v="C1617"/>
    <s v="Aarav Verma"/>
    <x v="1"/>
    <x v="6"/>
    <s v="P1004"/>
    <n v="2"/>
    <n v="0"/>
    <s v="Standard"/>
    <x v="0"/>
    <n v="44"/>
    <n v="3"/>
    <s v="Monitor"/>
    <x v="2"/>
    <n v="220"/>
    <n v="159.36000000000001"/>
    <n v="440"/>
    <n v="318.72000000000003"/>
    <n v="121.27999999999997"/>
    <n v="0.27563636363636357"/>
    <s v="Profitable"/>
    <s v="Low"/>
  </r>
  <r>
    <s v="ORD-100370"/>
    <x v="19"/>
    <d v="2023-08-06T00:00:00"/>
    <s v="C1634"/>
    <s v="Diya Joshi"/>
    <x v="2"/>
    <x v="5"/>
    <s v="P1004"/>
    <n v="6"/>
    <n v="0.1"/>
    <s v="Economy"/>
    <x v="3"/>
    <n v="49"/>
    <n v="4"/>
    <s v="Monitor"/>
    <x v="2"/>
    <n v="220"/>
    <n v="159.36000000000001"/>
    <n v="1188"/>
    <n v="956.16000000000008"/>
    <n v="231.83999999999992"/>
    <n v="0.19515151515151508"/>
    <s v="Profitable"/>
    <s v="Low"/>
  </r>
  <r>
    <s v="ORD-102430"/>
    <x v="503"/>
    <d v="2023-03-03T00:00:00"/>
    <s v="C1977"/>
    <s v="Arjun Reddy"/>
    <x v="1"/>
    <x v="8"/>
    <s v="P1008"/>
    <n v="5"/>
    <n v="0.15"/>
    <s v="Standard"/>
    <x v="2"/>
    <n v="20"/>
    <n v="4"/>
    <s v="Office Chair"/>
    <x v="1"/>
    <n v="150"/>
    <n v="111.98"/>
    <n v="637.5"/>
    <n v="559.9"/>
    <n v="77.600000000000023"/>
    <n v="0.12172549019607846"/>
    <s v="Profitable"/>
    <s v="Low"/>
  </r>
  <r>
    <s v="ORD-100584"/>
    <x v="481"/>
    <d v="2023-11-18T00:00:00"/>
    <s v="C1234"/>
    <s v="Kabir Khan"/>
    <x v="1"/>
    <x v="11"/>
    <s v="P1003"/>
    <n v="7"/>
    <n v="0.2"/>
    <s v="Standard"/>
    <x v="3"/>
    <n v="51"/>
    <n v="5"/>
    <s v="Tablet"/>
    <x v="2"/>
    <n v="350"/>
    <n v="267.63"/>
    <n v="1960"/>
    <n v="1873.4099999999999"/>
    <n v="86.590000000000146"/>
    <n v="4.4178571428571504E-2"/>
    <s v="Profitable"/>
    <s v="Low"/>
  </r>
  <r>
    <s v="ORD-101603"/>
    <x v="504"/>
    <d v="2023-01-21T00:00:00"/>
    <s v="C1079"/>
    <s v="Ishaan Sharma"/>
    <x v="1"/>
    <x v="11"/>
    <s v="P1007"/>
    <n v="3"/>
    <n v="0.2"/>
    <s v="Standard"/>
    <x v="0"/>
    <n v="23"/>
    <n v="4"/>
    <s v="Printer"/>
    <x v="2"/>
    <n v="180"/>
    <n v="133.25"/>
    <n v="432"/>
    <n v="399.75"/>
    <n v="32.25"/>
    <n v="7.4652777777777776E-2"/>
    <s v="Profitable"/>
    <s v="Low"/>
  </r>
  <r>
    <s v="ORD-102654"/>
    <x v="505"/>
    <d v="2023-06-15T00:00:00"/>
    <s v="C1208"/>
    <s v="Zoya Verma"/>
    <x v="2"/>
    <x v="9"/>
    <s v="P1008"/>
    <n v="6"/>
    <n v="0"/>
    <s v="Economy"/>
    <x v="2"/>
    <n v="28"/>
    <n v="3"/>
    <s v="Office Chair"/>
    <x v="1"/>
    <n v="150"/>
    <n v="111.98"/>
    <n v="900"/>
    <n v="671.88"/>
    <n v="228.12"/>
    <n v="0.25346666666666667"/>
    <s v="Profitable"/>
    <s v="Low"/>
  </r>
  <r>
    <s v="ORD-101667"/>
    <x v="116"/>
    <d v="2024-10-08T00:00:00"/>
    <s v="C1740"/>
    <s v="Rahul Das"/>
    <x v="0"/>
    <x v="8"/>
    <s v="P1009"/>
    <n v="8"/>
    <n v="0"/>
    <s v="Standard"/>
    <x v="2"/>
    <n v="28"/>
    <n v="3"/>
    <s v="Desk"/>
    <x v="1"/>
    <n v="320"/>
    <n v="186.25"/>
    <n v="2560"/>
    <n v="1490"/>
    <n v="1070"/>
    <n v="0.41796875"/>
    <s v="Profitable"/>
    <s v="Medium"/>
  </r>
  <r>
    <s v="ORD-102189"/>
    <x v="174"/>
    <d v="2023-07-21T00:00:00"/>
    <s v="C1198"/>
    <s v="Zoya Joshi"/>
    <x v="1"/>
    <x v="4"/>
    <s v="P1012"/>
    <n v="7"/>
    <n v="0.2"/>
    <s v="Express"/>
    <x v="2"/>
    <n v="57"/>
    <n v="5"/>
    <s v="Standing Desk"/>
    <x v="1"/>
    <n v="480"/>
    <n v="375.21"/>
    <n v="2688"/>
    <n v="2626.47"/>
    <n v="61.5300000000002"/>
    <n v="2.2890625000000074E-2"/>
    <s v="Profitable"/>
    <s v="Medium"/>
  </r>
  <r>
    <s v="ORD-101626"/>
    <x v="48"/>
    <d v="2024-06-14T00:00:00"/>
    <s v="C1720"/>
    <s v="Sana Singh"/>
    <x v="2"/>
    <x v="9"/>
    <s v="P1014"/>
    <n v="9"/>
    <n v="0"/>
    <s v="Economy"/>
    <x v="2"/>
    <n v="61"/>
    <n v="1"/>
    <s v="Pen Set"/>
    <x v="0"/>
    <n v="12"/>
    <n v="9.07"/>
    <n v="108"/>
    <n v="81.63"/>
    <n v="26.370000000000005"/>
    <n v="0.2441666666666667"/>
    <s v="Profitable"/>
    <s v="Low"/>
  </r>
  <r>
    <s v="ORD-101487"/>
    <x v="182"/>
    <d v="2023-01-28T00:00:00"/>
    <s v="C1065"/>
    <s v="Tara Reddy"/>
    <x v="2"/>
    <x v="4"/>
    <s v="P1008"/>
    <n v="1"/>
    <n v="0"/>
    <s v="Standard"/>
    <x v="3"/>
    <n v="32"/>
    <n v="3"/>
    <s v="Office Chair"/>
    <x v="1"/>
    <n v="150"/>
    <n v="111.98"/>
    <n v="150"/>
    <n v="111.98"/>
    <n v="38.019999999999996"/>
    <n v="0.25346666666666662"/>
    <s v="Profitable"/>
    <s v="Low"/>
  </r>
  <r>
    <s v="ORD-101073"/>
    <x v="346"/>
    <d v="2023-03-07T00:00:00"/>
    <s v="C1837"/>
    <s v="Ishaan Khan"/>
    <x v="1"/>
    <x v="10"/>
    <s v="P1014"/>
    <n v="3"/>
    <n v="0"/>
    <s v="Standard"/>
    <x v="2"/>
    <n v="64"/>
    <n v="1"/>
    <s v="Pen Set"/>
    <x v="0"/>
    <n v="12"/>
    <n v="9.07"/>
    <n v="36"/>
    <n v="27.21"/>
    <n v="8.7899999999999991"/>
    <n v="0.24416666666666664"/>
    <s v="Profitable"/>
    <s v="Low"/>
  </r>
  <r>
    <s v="ORD-101066"/>
    <x v="494"/>
    <d v="2023-05-27T00:00:00"/>
    <s v="C1099"/>
    <s v="Aarav Verma"/>
    <x v="0"/>
    <x v="5"/>
    <s v="P1018"/>
    <n v="4"/>
    <n v="0.1"/>
    <s v="Express"/>
    <x v="1"/>
    <n v="34"/>
    <n v="3"/>
    <s v="Marker Pack"/>
    <x v="0"/>
    <n v="11"/>
    <n v="6.23"/>
    <n v="39.6"/>
    <n v="24.92"/>
    <n v="14.68"/>
    <n v="0.37070707070707071"/>
    <s v="Profitable"/>
    <s v="Low"/>
  </r>
  <r>
    <s v="ORD-102107"/>
    <x v="11"/>
    <d v="2023-12-26T00:00:00"/>
    <s v="C2051"/>
    <s v="Sana Verma"/>
    <x v="2"/>
    <x v="3"/>
    <s v="P1018"/>
    <n v="6"/>
    <n v="0"/>
    <s v="Standard"/>
    <x v="1"/>
    <n v="25"/>
    <n v="2"/>
    <s v="Marker Pack"/>
    <x v="0"/>
    <n v="11"/>
    <n v="6.23"/>
    <n v="66"/>
    <n v="37.380000000000003"/>
    <n v="28.619999999999997"/>
    <n v="0.4336363636363636"/>
    <s v="Profitable"/>
    <s v="Low"/>
  </r>
  <r>
    <s v="ORD-100762"/>
    <x v="96"/>
    <d v="2023-02-03T00:00:00"/>
    <s v="C2054"/>
    <s v="Diya Iyer"/>
    <x v="1"/>
    <x v="0"/>
    <s v="P1003"/>
    <n v="8"/>
    <n v="0.2"/>
    <s v="Standard"/>
    <x v="0"/>
    <n v="57"/>
    <n v="1"/>
    <s v="Tablet"/>
    <x v="2"/>
    <n v="350"/>
    <n v="267.63"/>
    <n v="2240"/>
    <n v="2141.04"/>
    <n v="98.960000000000036"/>
    <n v="4.4178571428571442E-2"/>
    <s v="Profitable"/>
    <s v="Medium"/>
  </r>
  <r>
    <s v="ORD-101652"/>
    <x v="329"/>
    <d v="2023-07-19T00:00:00"/>
    <s v="C1168"/>
    <s v="Kabir Iyer"/>
    <x v="2"/>
    <x v="3"/>
    <s v="P1013"/>
    <n v="5"/>
    <n v="0.15"/>
    <s v="Same Day"/>
    <x v="2"/>
    <n v="54"/>
    <n v="3"/>
    <s v="Notebook"/>
    <x v="0"/>
    <n v="6"/>
    <n v="4.2699999999999996"/>
    <n v="25.5"/>
    <n v="21.349999999999998"/>
    <n v="4.1500000000000021"/>
    <n v="0.16274509803921577"/>
    <s v="Profitable"/>
    <s v="Low"/>
  </r>
  <r>
    <s v="ORD-100869"/>
    <x v="121"/>
    <d v="2024-08-01T00:00:00"/>
    <s v="C1622"/>
    <s v="Zoya Nair"/>
    <x v="0"/>
    <x v="8"/>
    <s v="P1003"/>
    <n v="2"/>
    <n v="0.2"/>
    <s v="Economy"/>
    <x v="2"/>
    <n v="29"/>
    <n v="3"/>
    <s v="Tablet"/>
    <x v="2"/>
    <n v="350"/>
    <n v="267.63"/>
    <n v="560"/>
    <n v="535.26"/>
    <n v="24.740000000000009"/>
    <n v="4.4178571428571442E-2"/>
    <s v="Profitable"/>
    <s v="Low"/>
  </r>
  <r>
    <s v="ORD-100165"/>
    <x v="249"/>
    <d v="2023-11-30T00:00:00"/>
    <s v="C1695"/>
    <s v="Zoya Das"/>
    <x v="1"/>
    <x v="3"/>
    <s v="P1011"/>
    <n v="8"/>
    <n v="0"/>
    <s v="Express"/>
    <x v="1"/>
    <n v="18"/>
    <n v="4"/>
    <s v="Filing Cabinet"/>
    <x v="1"/>
    <n v="130"/>
    <n v="83.55"/>
    <n v="1040"/>
    <n v="668.4"/>
    <n v="371.6"/>
    <n v="0.35730769230769233"/>
    <s v="Profitable"/>
    <s v="Low"/>
  </r>
  <r>
    <s v="ORD-101825"/>
    <x v="506"/>
    <d v="2024-11-23T00:00:00"/>
    <s v="C1620"/>
    <s v="Kabir Gupta"/>
    <x v="1"/>
    <x v="10"/>
    <s v="P1010"/>
    <n v="4"/>
    <n v="0"/>
    <s v="Express"/>
    <x v="3"/>
    <n v="53"/>
    <n v="4"/>
    <s v="Bookcase"/>
    <x v="1"/>
    <n v="210"/>
    <n v="139.15"/>
    <n v="840"/>
    <n v="556.6"/>
    <n v="283.39999999999998"/>
    <n v="0.33738095238095234"/>
    <s v="Profitable"/>
    <s v="Low"/>
  </r>
  <r>
    <s v="ORD-100716"/>
    <x v="292"/>
    <d v="2023-09-25T00:00:00"/>
    <s v="C1164"/>
    <s v="Rahul Das"/>
    <x v="2"/>
    <x v="7"/>
    <s v="P1011"/>
    <n v="8"/>
    <n v="0"/>
    <s v="Standard"/>
    <x v="3"/>
    <n v="51"/>
    <n v="3"/>
    <s v="Filing Cabinet"/>
    <x v="1"/>
    <n v="130"/>
    <n v="83.55"/>
    <n v="1040"/>
    <n v="668.4"/>
    <n v="371.6"/>
    <n v="0.35730769230769233"/>
    <s v="Profitable"/>
    <s v="Low"/>
  </r>
  <r>
    <s v="ORD-101763"/>
    <x v="206"/>
    <d v="2024-04-22T00:00:00"/>
    <s v="C1265"/>
    <s v="Tara Iyer"/>
    <x v="1"/>
    <x v="8"/>
    <s v="P1010"/>
    <n v="7"/>
    <n v="0.2"/>
    <s v="Standard"/>
    <x v="3"/>
    <n v="48"/>
    <n v="1"/>
    <s v="Bookcase"/>
    <x v="1"/>
    <n v="210"/>
    <n v="139.15"/>
    <n v="1176"/>
    <n v="974.05000000000007"/>
    <n v="201.94999999999993"/>
    <n v="0.17172619047619042"/>
    <s v="Profitable"/>
    <s v="Low"/>
  </r>
  <r>
    <s v="ORD-102018"/>
    <x v="111"/>
    <d v="2024-06-15T00:00:00"/>
    <s v="C1900"/>
    <s v="Zoya Reddy"/>
    <x v="1"/>
    <x v="0"/>
    <s v="P1013"/>
    <n v="6"/>
    <n v="0"/>
    <s v="Express"/>
    <x v="3"/>
    <n v="40"/>
    <n v="1"/>
    <s v="Notebook"/>
    <x v="0"/>
    <n v="6"/>
    <n v="4.2699999999999996"/>
    <n v="36"/>
    <n v="25.619999999999997"/>
    <n v="10.380000000000003"/>
    <n v="0.28833333333333339"/>
    <s v="Profitable"/>
    <s v="Low"/>
  </r>
  <r>
    <s v="ORD-100587"/>
    <x v="507"/>
    <d v="2024-05-16T00:00:00"/>
    <s v="C1475"/>
    <s v="Kabir Iyer"/>
    <x v="1"/>
    <x v="7"/>
    <s v="P1017"/>
    <n v="4"/>
    <n v="0.05"/>
    <s v="Standard"/>
    <x v="3"/>
    <n v="44"/>
    <n v="5"/>
    <s v="Binder"/>
    <x v="0"/>
    <n v="8"/>
    <n v="5.51"/>
    <n v="30.4"/>
    <n v="22.04"/>
    <n v="8.36"/>
    <n v="0.27499999999999997"/>
    <s v="Profitable"/>
    <s v="Low"/>
  </r>
  <r>
    <s v="ORD-100478"/>
    <x v="508"/>
    <d v="2024-11-06T00:00:00"/>
    <s v="C2186"/>
    <s v="Ishaan Gupta"/>
    <x v="0"/>
    <x v="0"/>
    <s v="P1008"/>
    <n v="6"/>
    <n v="0.05"/>
    <s v="Standard"/>
    <x v="2"/>
    <n v="18"/>
    <n v="4"/>
    <s v="Office Chair"/>
    <x v="1"/>
    <n v="150"/>
    <n v="111.98"/>
    <n v="855"/>
    <n v="671.88"/>
    <n v="183.12"/>
    <n v="0.21417543859649124"/>
    <s v="Profitable"/>
    <s v="Low"/>
  </r>
  <r>
    <s v="ORD-100994"/>
    <x v="89"/>
    <d v="2023-11-05T00:00:00"/>
    <s v="C1511"/>
    <s v="Ishaan Verma"/>
    <x v="1"/>
    <x v="4"/>
    <s v="P1006"/>
    <n v="7"/>
    <n v="0.05"/>
    <s v="Same Day"/>
    <x v="1"/>
    <n v="66"/>
    <n v="3"/>
    <s v="Keyboard"/>
    <x v="2"/>
    <n v="45"/>
    <n v="35.729999999999997"/>
    <n v="299.25"/>
    <n v="250.10999999999999"/>
    <n v="49.140000000000015"/>
    <n v="0.16421052631578953"/>
    <s v="Profitable"/>
    <s v="Low"/>
  </r>
  <r>
    <s v="ORD-100752"/>
    <x v="509"/>
    <d v="2023-01-15T00:00:00"/>
    <s v="C1215"/>
    <s v="Rahul Reddy"/>
    <x v="1"/>
    <x v="9"/>
    <s v="P1011"/>
    <n v="2"/>
    <n v="0.15"/>
    <s v="Economy"/>
    <x v="0"/>
    <n v="22"/>
    <n v="1"/>
    <s v="Filing Cabinet"/>
    <x v="1"/>
    <n v="130"/>
    <n v="83.55"/>
    <n v="221"/>
    <n v="167.1"/>
    <n v="53.900000000000006"/>
    <n v="0.24389140271493215"/>
    <s v="Profitable"/>
    <s v="Low"/>
  </r>
  <r>
    <s v="ORD-102622"/>
    <x v="413"/>
    <d v="2024-08-04T00:00:00"/>
    <s v="C1286"/>
    <s v="Priya Iyer"/>
    <x v="1"/>
    <x v="6"/>
    <s v="P1001"/>
    <n v="1"/>
    <n v="0.15"/>
    <s v="Express"/>
    <x v="1"/>
    <n v="55"/>
    <n v="4"/>
    <s v="Laptop"/>
    <x v="2"/>
    <n v="900"/>
    <n v="669.14"/>
    <n v="765"/>
    <n v="669.14"/>
    <n v="95.860000000000014"/>
    <n v="0.12530718954248368"/>
    <s v="Profitable"/>
    <s v="Low"/>
  </r>
  <r>
    <s v="ORD-102649"/>
    <x v="211"/>
    <d v="2023-11-05T00:00:00"/>
    <s v="C1088"/>
    <s v="Dev Das"/>
    <x v="1"/>
    <x v="7"/>
    <s v="P1015"/>
    <n v="4"/>
    <n v="0"/>
    <s v="Same Day"/>
    <x v="3"/>
    <n v="23"/>
    <n v="1"/>
    <s v="Stapler"/>
    <x v="0"/>
    <n v="15"/>
    <n v="9.91"/>
    <n v="60"/>
    <n v="39.64"/>
    <n v="20.36"/>
    <n v="0.33933333333333332"/>
    <s v="Profitable"/>
    <s v="Low"/>
  </r>
  <r>
    <s v="ORD-101008"/>
    <x v="249"/>
    <d v="2023-12-02T00:00:00"/>
    <s v="C1940"/>
    <s v="Ishaan Sharma"/>
    <x v="0"/>
    <x v="5"/>
    <s v="P1014"/>
    <n v="3"/>
    <n v="0.2"/>
    <s v="Express"/>
    <x v="3"/>
    <n v="40"/>
    <n v="1"/>
    <s v="Pen Set"/>
    <x v="0"/>
    <n v="12"/>
    <n v="9.07"/>
    <n v="28.8"/>
    <n v="27.21"/>
    <n v="1.5899999999999999"/>
    <n v="5.5208333333333325E-2"/>
    <s v="Profitable"/>
    <s v="Low"/>
  </r>
  <r>
    <s v="ORD-101777"/>
    <x v="9"/>
    <d v="2024-10-24T00:00:00"/>
    <s v="C1673"/>
    <s v="Meera Joshi"/>
    <x v="1"/>
    <x v="3"/>
    <s v="P1007"/>
    <n v="5"/>
    <n v="0"/>
    <s v="Standard"/>
    <x v="0"/>
    <n v="35"/>
    <n v="2"/>
    <s v="Printer"/>
    <x v="2"/>
    <n v="180"/>
    <n v="133.25"/>
    <n v="900"/>
    <n v="666.25"/>
    <n v="233.75"/>
    <n v="0.25972222222222224"/>
    <s v="Profitable"/>
    <s v="Low"/>
  </r>
  <r>
    <s v="ORD-100878"/>
    <x v="510"/>
    <d v="2024-02-03T00:00:00"/>
    <s v="C2113"/>
    <s v="Dev Verma"/>
    <x v="0"/>
    <x v="11"/>
    <s v="P1015"/>
    <n v="1"/>
    <n v="0.1"/>
    <s v="Standard"/>
    <x v="1"/>
    <n v="21"/>
    <n v="3"/>
    <s v="Stapler"/>
    <x v="0"/>
    <n v="15"/>
    <n v="9.91"/>
    <n v="13.5"/>
    <n v="9.91"/>
    <n v="3.59"/>
    <n v="0.2659259259259259"/>
    <s v="Profitable"/>
    <s v="Low"/>
  </r>
  <r>
    <s v="ORD-101713"/>
    <x v="511"/>
    <d v="2023-10-29T00:00:00"/>
    <s v="C1261"/>
    <s v="Dev Singh"/>
    <x v="2"/>
    <x v="8"/>
    <s v="P1006"/>
    <n v="1"/>
    <n v="0"/>
    <s v="Express"/>
    <x v="1"/>
    <n v="29"/>
    <n v="3"/>
    <s v="Keyboard"/>
    <x v="2"/>
    <n v="45"/>
    <n v="35.729999999999997"/>
    <n v="45"/>
    <n v="35.729999999999997"/>
    <n v="9.2700000000000031"/>
    <n v="0.20600000000000007"/>
    <s v="Profitable"/>
    <s v="Low"/>
  </r>
  <r>
    <s v="ORD-102700"/>
    <x v="483"/>
    <d v="2023-10-31T00:00:00"/>
    <s v="C1746"/>
    <s v="Meera Nair"/>
    <x v="2"/>
    <x v="4"/>
    <s v="P1012"/>
    <n v="1"/>
    <n v="0"/>
    <s v="Standard"/>
    <x v="0"/>
    <n v="45"/>
    <n v="3"/>
    <s v="Standing Desk"/>
    <x v="1"/>
    <n v="480"/>
    <n v="375.21"/>
    <n v="480"/>
    <n v="375.21"/>
    <n v="104.79000000000002"/>
    <n v="0.21831250000000005"/>
    <s v="Profitable"/>
    <s v="Low"/>
  </r>
  <r>
    <s v="ORD-100356"/>
    <x v="393"/>
    <d v="2024-01-04T00:00:00"/>
    <s v="C1941"/>
    <s v="Dev Verma"/>
    <x v="1"/>
    <x v="0"/>
    <s v="P1006"/>
    <n v="9"/>
    <n v="0"/>
    <s v="Standard"/>
    <x v="0"/>
    <n v="57"/>
    <n v="5"/>
    <s v="Keyboard"/>
    <x v="2"/>
    <n v="45"/>
    <n v="35.729999999999997"/>
    <n v="405"/>
    <n v="321.57"/>
    <n v="83.43"/>
    <n v="0.20600000000000002"/>
    <s v="Profitable"/>
    <s v="Low"/>
  </r>
  <r>
    <s v="ORD-102401"/>
    <x v="512"/>
    <d v="2023-05-07T00:00:00"/>
    <s v="C1930"/>
    <s v="Aarav Singh"/>
    <x v="2"/>
    <x v="4"/>
    <s v="P1008"/>
    <n v="3"/>
    <n v="0.1"/>
    <s v="Standard"/>
    <x v="2"/>
    <n v="63"/>
    <n v="4"/>
    <s v="Office Chair"/>
    <x v="1"/>
    <n v="150"/>
    <n v="111.98"/>
    <n v="405"/>
    <n v="335.94"/>
    <n v="69.06"/>
    <n v="0.17051851851851851"/>
    <s v="Profitable"/>
    <s v="Low"/>
  </r>
  <r>
    <s v="ORD-101127"/>
    <x v="306"/>
    <d v="2023-09-07T00:00:00"/>
    <s v="C1036"/>
    <s v="Priya Reddy"/>
    <x v="1"/>
    <x v="0"/>
    <s v="P1008"/>
    <n v="7"/>
    <n v="0.15"/>
    <s v="Economy"/>
    <x v="0"/>
    <n v="24"/>
    <n v="3"/>
    <s v="Office Chair"/>
    <x v="1"/>
    <n v="150"/>
    <n v="111.98"/>
    <n v="892.5"/>
    <n v="783.86"/>
    <n v="108.63999999999999"/>
    <n v="0.12172549019607842"/>
    <s v="Profitable"/>
    <s v="Low"/>
  </r>
  <r>
    <s v="ORD-100217"/>
    <x v="54"/>
    <d v="2024-03-05T00:00:00"/>
    <s v="C1003"/>
    <s v="Dev Verma"/>
    <x v="1"/>
    <x v="5"/>
    <s v="P1017"/>
    <n v="5"/>
    <n v="0.15"/>
    <s v="Standard"/>
    <x v="3"/>
    <n v="54"/>
    <n v="1"/>
    <s v="Binder"/>
    <x v="0"/>
    <n v="8"/>
    <n v="5.51"/>
    <n v="34"/>
    <n v="27.549999999999997"/>
    <n v="6.4500000000000028"/>
    <n v="0.18970588235294125"/>
    <s v="Profitable"/>
    <s v="Low"/>
  </r>
  <r>
    <s v="ORD-100348"/>
    <x v="96"/>
    <d v="2023-02-08T00:00:00"/>
    <s v="C1515"/>
    <s v="Meera Sharma"/>
    <x v="1"/>
    <x v="8"/>
    <s v="P1001"/>
    <n v="4"/>
    <n v="0"/>
    <s v="Express"/>
    <x v="3"/>
    <n v="56"/>
    <n v="3"/>
    <s v="Laptop"/>
    <x v="2"/>
    <n v="900"/>
    <n v="669.14"/>
    <n v="3600"/>
    <n v="2676.56"/>
    <n v="923.44"/>
    <n v="0.25651111111111113"/>
    <s v="Profitable"/>
    <s v="Medium"/>
  </r>
  <r>
    <s v="ORD-101704"/>
    <x v="513"/>
    <d v="2024-04-06T00:00:00"/>
    <s v="C1113"/>
    <s v="Dev Singh"/>
    <x v="1"/>
    <x v="12"/>
    <s v="P1015"/>
    <n v="5"/>
    <n v="0"/>
    <s v="Same Day"/>
    <x v="0"/>
    <n v="63"/>
    <n v="1"/>
    <s v="Stapler"/>
    <x v="0"/>
    <n v="15"/>
    <n v="9.91"/>
    <n v="75"/>
    <n v="49.55"/>
    <n v="25.450000000000003"/>
    <n v="0.33933333333333338"/>
    <s v="Profitable"/>
    <s v="Low"/>
  </r>
  <r>
    <s v="ORD-101946"/>
    <x v="464"/>
    <d v="2024-07-08T00:00:00"/>
    <s v="C2013"/>
    <s v="Aarav Reddy"/>
    <x v="1"/>
    <x v="3"/>
    <s v="P1004"/>
    <n v="3"/>
    <n v="0"/>
    <s v="Standard"/>
    <x v="0"/>
    <n v="25"/>
    <n v="2"/>
    <s v="Monitor"/>
    <x v="2"/>
    <n v="220"/>
    <n v="159.36000000000001"/>
    <n v="660"/>
    <n v="478.08000000000004"/>
    <n v="181.91999999999996"/>
    <n v="0.27563636363636357"/>
    <s v="Profitable"/>
    <s v="Low"/>
  </r>
  <r>
    <s v="ORD-101735"/>
    <x v="475"/>
    <d v="2024-12-04T00:00:00"/>
    <s v="C2063"/>
    <s v="Zoya Das"/>
    <x v="1"/>
    <x v="0"/>
    <s v="P1001"/>
    <n v="9"/>
    <n v="0.1"/>
    <s v="Express"/>
    <x v="2"/>
    <n v="45"/>
    <n v="4"/>
    <s v="Laptop"/>
    <x v="2"/>
    <n v="900"/>
    <n v="669.14"/>
    <n v="7290"/>
    <n v="6022.26"/>
    <n v="1267.7399999999998"/>
    <n v="0.17390123456790121"/>
    <s v="Profitable"/>
    <s v="High"/>
  </r>
  <r>
    <s v="ORD-101935"/>
    <x v="378"/>
    <d v="2024-07-03T00:00:00"/>
    <s v="C1140"/>
    <s v="Sana Verma"/>
    <x v="1"/>
    <x v="9"/>
    <s v="P1010"/>
    <n v="3"/>
    <n v="0.05"/>
    <s v="Economy"/>
    <x v="0"/>
    <n v="53"/>
    <n v="5"/>
    <s v="Bookcase"/>
    <x v="1"/>
    <n v="210"/>
    <n v="139.15"/>
    <n v="598.5"/>
    <n v="417.45000000000005"/>
    <n v="181.04999999999995"/>
    <n v="0.30250626566416033"/>
    <s v="Profitable"/>
    <s v="Low"/>
  </r>
  <r>
    <s v="ORD-102810"/>
    <x v="129"/>
    <d v="2024-06-19T00:00:00"/>
    <s v="C1721"/>
    <s v="Ishaan Verma"/>
    <x v="1"/>
    <x v="3"/>
    <s v="P1004"/>
    <n v="6"/>
    <n v="0"/>
    <s v="Economy"/>
    <x v="1"/>
    <n v="37"/>
    <n v="4"/>
    <s v="Monitor"/>
    <x v="2"/>
    <n v="220"/>
    <n v="159.36000000000001"/>
    <n v="1320"/>
    <n v="956.16000000000008"/>
    <n v="363.83999999999992"/>
    <n v="0.27563636363636357"/>
    <s v="Profitable"/>
    <s v="Low"/>
  </r>
  <r>
    <s v="ORD-100520"/>
    <x v="514"/>
    <d v="2024-04-15T00:00:00"/>
    <s v="C1634"/>
    <s v="Diya Sharma"/>
    <x v="1"/>
    <x v="6"/>
    <s v="P1004"/>
    <n v="8"/>
    <n v="0.1"/>
    <s v="Standard"/>
    <x v="0"/>
    <n v="27"/>
    <n v="1"/>
    <s v="Monitor"/>
    <x v="2"/>
    <n v="220"/>
    <n v="159.36000000000001"/>
    <n v="1584"/>
    <n v="1274.8800000000001"/>
    <n v="309.11999999999989"/>
    <n v="0.19515151515151508"/>
    <s v="Profitable"/>
    <s v="Low"/>
  </r>
  <r>
    <s v="ORD-102806"/>
    <x v="129"/>
    <d v="2024-06-18T00:00:00"/>
    <s v="C1590"/>
    <s v="Sana Gupta"/>
    <x v="2"/>
    <x v="6"/>
    <s v="P1009"/>
    <n v="6"/>
    <n v="0.05"/>
    <s v="Standard"/>
    <x v="1"/>
    <n v="29"/>
    <n v="4"/>
    <s v="Desk"/>
    <x v="1"/>
    <n v="320"/>
    <n v="186.25"/>
    <n v="1824"/>
    <n v="1117.5"/>
    <n v="706.5"/>
    <n v="0.38733552631578949"/>
    <s v="Profitable"/>
    <s v="Low"/>
  </r>
  <r>
    <s v="ORD-101944"/>
    <x v="449"/>
    <d v="2023-08-03T00:00:00"/>
    <s v="C2035"/>
    <s v="Ishaan Das"/>
    <x v="1"/>
    <x v="8"/>
    <s v="P1001"/>
    <n v="4"/>
    <n v="0"/>
    <s v="Standard"/>
    <x v="2"/>
    <n v="67"/>
    <n v="2"/>
    <s v="Laptop"/>
    <x v="2"/>
    <n v="900"/>
    <n v="669.14"/>
    <n v="3600"/>
    <n v="2676.56"/>
    <n v="923.44"/>
    <n v="0.25651111111111113"/>
    <s v="Profitable"/>
    <s v="Medium"/>
  </r>
  <r>
    <s v="ORD-101323"/>
    <x v="102"/>
    <d v="2023-09-14T00:00:00"/>
    <s v="C1352"/>
    <s v="Zoya Joshi"/>
    <x v="1"/>
    <x v="0"/>
    <s v="P1012"/>
    <n v="2"/>
    <n v="0.05"/>
    <s v="Express"/>
    <x v="1"/>
    <n v="44"/>
    <n v="4"/>
    <s v="Standing Desk"/>
    <x v="1"/>
    <n v="480"/>
    <n v="375.21"/>
    <n v="912"/>
    <n v="750.42"/>
    <n v="161.58000000000004"/>
    <n v="0.17717105263157898"/>
    <s v="Profitable"/>
    <s v="Low"/>
  </r>
  <r>
    <s v="ORD-100982"/>
    <x v="515"/>
    <d v="2023-12-24T00:00:00"/>
    <s v="C1079"/>
    <s v="Rahul Gupta"/>
    <x v="0"/>
    <x v="3"/>
    <s v="P1007"/>
    <n v="4"/>
    <n v="0"/>
    <s v="Express"/>
    <x v="1"/>
    <n v="45"/>
    <n v="4"/>
    <s v="Printer"/>
    <x v="2"/>
    <n v="180"/>
    <n v="133.25"/>
    <n v="720"/>
    <n v="533"/>
    <n v="187"/>
    <n v="0.25972222222222224"/>
    <s v="Profitable"/>
    <s v="Low"/>
  </r>
  <r>
    <s v="ORD-101488"/>
    <x v="134"/>
    <d v="2023-04-27T00:00:00"/>
    <s v="C1919"/>
    <s v="Tara Nair"/>
    <x v="2"/>
    <x v="4"/>
    <s v="P1006"/>
    <n v="1"/>
    <n v="0.1"/>
    <s v="Standard"/>
    <x v="0"/>
    <n v="32"/>
    <n v="2"/>
    <s v="Keyboard"/>
    <x v="2"/>
    <n v="45"/>
    <n v="35.729999999999997"/>
    <n v="40.5"/>
    <n v="35.729999999999997"/>
    <n v="4.7700000000000031"/>
    <n v="0.11777777777777786"/>
    <s v="Profitable"/>
    <s v="Low"/>
  </r>
  <r>
    <s v="ORD-100492"/>
    <x v="516"/>
    <d v="2024-06-08T00:00:00"/>
    <s v="C1538"/>
    <s v="Tara Sharma"/>
    <x v="1"/>
    <x v="5"/>
    <s v="P1005"/>
    <n v="4"/>
    <n v="0.05"/>
    <s v="Standard"/>
    <x v="2"/>
    <n v="52"/>
    <n v="2"/>
    <s v="Headphones"/>
    <x v="2"/>
    <n v="80"/>
    <n v="45.88"/>
    <n v="304"/>
    <n v="183.52"/>
    <n v="120.47999999999999"/>
    <n v="0.39631578947368418"/>
    <s v="Profitable"/>
    <s v="Low"/>
  </r>
  <r>
    <s v="ORD-101492"/>
    <x v="303"/>
    <d v="2023-12-20T00:00:00"/>
    <s v="C1282"/>
    <s v="Meera Singh"/>
    <x v="1"/>
    <x v="9"/>
    <s v="P1014"/>
    <n v="3"/>
    <n v="0"/>
    <s v="Economy"/>
    <x v="0"/>
    <n v="49"/>
    <n v="3"/>
    <s v="Pen Set"/>
    <x v="0"/>
    <n v="12"/>
    <n v="9.07"/>
    <n v="36"/>
    <n v="27.21"/>
    <n v="8.7899999999999991"/>
    <n v="0.24416666666666664"/>
    <s v="Profitable"/>
    <s v="Low"/>
  </r>
  <r>
    <s v="ORD-100992"/>
    <x v="463"/>
    <d v="2024-06-06T00:00:00"/>
    <s v="C1266"/>
    <s v="Dev Gupta"/>
    <x v="1"/>
    <x v="7"/>
    <s v="P1007"/>
    <n v="4"/>
    <n v="0.15"/>
    <s v="Standard"/>
    <x v="1"/>
    <n v="44"/>
    <n v="2"/>
    <s v="Printer"/>
    <x v="2"/>
    <n v="180"/>
    <n v="133.25"/>
    <n v="612"/>
    <n v="533"/>
    <n v="79"/>
    <n v="0.12908496732026145"/>
    <s v="Profitable"/>
    <s v="Low"/>
  </r>
  <r>
    <s v="ORD-100279"/>
    <x v="90"/>
    <d v="2023-02-02T00:00:00"/>
    <s v="C1405"/>
    <s v="Priya Nair"/>
    <x v="1"/>
    <x v="1"/>
    <s v="P1012"/>
    <n v="3"/>
    <n v="0.05"/>
    <s v="Express"/>
    <x v="1"/>
    <n v="22"/>
    <n v="4"/>
    <s v="Standing Desk"/>
    <x v="1"/>
    <n v="480"/>
    <n v="375.21"/>
    <n v="1368"/>
    <n v="1125.6299999999999"/>
    <n v="242.37000000000012"/>
    <n v="0.17717105263157903"/>
    <s v="Profitable"/>
    <s v="Low"/>
  </r>
  <r>
    <s v="ORD-101678"/>
    <x v="328"/>
    <d v="2024-11-29T00:00:00"/>
    <s v="C1639"/>
    <s v="Dev Khan"/>
    <x v="0"/>
    <x v="3"/>
    <s v="P1006"/>
    <n v="1"/>
    <n v="0.1"/>
    <s v="Express"/>
    <x v="3"/>
    <n v="65"/>
    <n v="2"/>
    <s v="Keyboard"/>
    <x v="2"/>
    <n v="45"/>
    <n v="35.729999999999997"/>
    <n v="40.5"/>
    <n v="35.729999999999997"/>
    <n v="4.7700000000000031"/>
    <n v="0.11777777777777786"/>
    <s v="Profitable"/>
    <s v="Low"/>
  </r>
  <r>
    <s v="ORD-100034"/>
    <x v="159"/>
    <d v="2023-05-02T00:00:00"/>
    <s v="C1626"/>
    <s v="Arjun Das"/>
    <x v="1"/>
    <x v="7"/>
    <s v="P1009"/>
    <n v="8"/>
    <n v="0.1"/>
    <s v="Express"/>
    <x v="1"/>
    <n v="68"/>
    <n v="2"/>
    <s v="Desk"/>
    <x v="1"/>
    <n v="320"/>
    <n v="186.25"/>
    <n v="2304"/>
    <n v="1490"/>
    <n v="814"/>
    <n v="0.3532986111111111"/>
    <s v="Profitable"/>
    <s v="Medium"/>
  </r>
  <r>
    <s v="ORD-102454"/>
    <x v="460"/>
    <d v="2024-07-09T00:00:00"/>
    <s v="C2112"/>
    <s v="Diya Sharma"/>
    <x v="1"/>
    <x v="0"/>
    <s v="P1001"/>
    <n v="9"/>
    <n v="0.05"/>
    <s v="Standard"/>
    <x v="2"/>
    <n v="40"/>
    <n v="3"/>
    <s v="Laptop"/>
    <x v="2"/>
    <n v="900"/>
    <n v="669.14"/>
    <n v="7695"/>
    <n v="6022.26"/>
    <n v="1672.7399999999998"/>
    <n v="0.21738011695906431"/>
    <s v="Profitable"/>
    <s v="High"/>
  </r>
  <r>
    <s v="ORD-101747"/>
    <x v="227"/>
    <d v="2023-05-31T00:00:00"/>
    <s v="C1263"/>
    <s v="Kabir Reddy"/>
    <x v="0"/>
    <x v="0"/>
    <s v="P1005"/>
    <n v="9"/>
    <n v="0"/>
    <s v="Standard"/>
    <x v="2"/>
    <n v="68"/>
    <n v="3"/>
    <s v="Headphones"/>
    <x v="2"/>
    <n v="80"/>
    <n v="45.88"/>
    <n v="720"/>
    <n v="412.92"/>
    <n v="307.08"/>
    <n v="0.42649999999999999"/>
    <s v="Profitable"/>
    <s v="Low"/>
  </r>
  <r>
    <s v="ORD-100326"/>
    <x v="517"/>
    <d v="2024-10-14T00:00:00"/>
    <s v="C1278"/>
    <s v="Zoya Nair"/>
    <x v="1"/>
    <x v="3"/>
    <s v="P1004"/>
    <n v="5"/>
    <n v="0.15"/>
    <s v="Standard"/>
    <x v="2"/>
    <n v="30"/>
    <n v="4"/>
    <s v="Monitor"/>
    <x v="2"/>
    <n v="220"/>
    <n v="159.36000000000001"/>
    <n v="935"/>
    <n v="796.80000000000007"/>
    <n v="138.19999999999993"/>
    <n v="0.14780748663101598"/>
    <s v="Profitable"/>
    <s v="Low"/>
  </r>
  <r>
    <s v="ORD-101741"/>
    <x v="464"/>
    <d v="2024-07-07T00:00:00"/>
    <s v="C1729"/>
    <s v="Zoya Das"/>
    <x v="0"/>
    <x v="4"/>
    <s v="P1007"/>
    <n v="5"/>
    <n v="0"/>
    <s v="Express"/>
    <x v="1"/>
    <n v="38"/>
    <n v="2"/>
    <s v="Printer"/>
    <x v="2"/>
    <n v="180"/>
    <n v="133.25"/>
    <n v="900"/>
    <n v="666.25"/>
    <n v="233.75"/>
    <n v="0.25972222222222224"/>
    <s v="Profitable"/>
    <s v="Low"/>
  </r>
  <r>
    <s v="ORD-101510"/>
    <x v="415"/>
    <d v="2024-12-31T00:00:00"/>
    <s v="C1161"/>
    <s v="Kabir Nair"/>
    <x v="1"/>
    <x v="0"/>
    <s v="P1008"/>
    <n v="9"/>
    <n v="0.1"/>
    <s v="Standard"/>
    <x v="2"/>
    <n v="24"/>
    <n v="5"/>
    <s v="Office Chair"/>
    <x v="1"/>
    <n v="150"/>
    <n v="111.98"/>
    <n v="1215"/>
    <n v="1007.82"/>
    <n v="207.17999999999995"/>
    <n v="0.17051851851851849"/>
    <s v="Profitable"/>
    <s v="Low"/>
  </r>
  <r>
    <s v="ORD-100158"/>
    <x v="410"/>
    <d v="2024-07-12T00:00:00"/>
    <s v="C1337"/>
    <s v="Diya Nair"/>
    <x v="1"/>
    <x v="3"/>
    <s v="P1001"/>
    <n v="7"/>
    <n v="0.2"/>
    <s v="Standard"/>
    <x v="1"/>
    <n v="56"/>
    <n v="3"/>
    <s v="Laptop"/>
    <x v="2"/>
    <n v="900"/>
    <n v="669.14"/>
    <n v="5040"/>
    <n v="4683.9799999999996"/>
    <n v="356.02000000000044"/>
    <n v="7.0638888888888973E-2"/>
    <s v="Profitable"/>
    <s v="High"/>
  </r>
  <r>
    <s v="ORD-100568"/>
    <x v="245"/>
    <d v="2023-07-05T00:00:00"/>
    <s v="C1853"/>
    <s v="Zoya Verma"/>
    <x v="2"/>
    <x v="11"/>
    <s v="P1011"/>
    <n v="1"/>
    <n v="0"/>
    <s v="Express"/>
    <x v="0"/>
    <n v="49"/>
    <n v="3"/>
    <s v="Filing Cabinet"/>
    <x v="1"/>
    <n v="130"/>
    <n v="83.55"/>
    <n v="130"/>
    <n v="83.55"/>
    <n v="46.45"/>
    <n v="0.35730769230769233"/>
    <s v="Profitable"/>
    <s v="Low"/>
  </r>
  <r>
    <s v="ORD-101752"/>
    <x v="518"/>
    <d v="2023-02-18T00:00:00"/>
    <s v="C1082"/>
    <s v="Diya Nair"/>
    <x v="0"/>
    <x v="2"/>
    <s v="P1011"/>
    <n v="4"/>
    <n v="0"/>
    <s v="Standard"/>
    <x v="0"/>
    <n v="57"/>
    <n v="2"/>
    <s v="Filing Cabinet"/>
    <x v="1"/>
    <n v="130"/>
    <n v="83.55"/>
    <n v="520"/>
    <n v="334.2"/>
    <n v="185.8"/>
    <n v="0.35730769230769233"/>
    <s v="Profitable"/>
    <s v="Low"/>
  </r>
  <r>
    <s v="ORD-100859"/>
    <x v="519"/>
    <d v="2023-05-10T00:00:00"/>
    <s v="C1860"/>
    <s v="Dev Gupta"/>
    <x v="1"/>
    <x v="8"/>
    <s v="P1001"/>
    <n v="6"/>
    <n v="0.05"/>
    <s v="Standard"/>
    <x v="0"/>
    <n v="51"/>
    <n v="1"/>
    <s v="Laptop"/>
    <x v="2"/>
    <n v="900"/>
    <n v="669.14"/>
    <n v="5130"/>
    <n v="4014.84"/>
    <n v="1115.1599999999999"/>
    <n v="0.21738011695906431"/>
    <s v="Profitable"/>
    <s v="High"/>
  </r>
  <r>
    <s v="ORD-101702"/>
    <x v="68"/>
    <d v="2024-11-17T00:00:00"/>
    <s v="C2044"/>
    <s v="Dev Iyer"/>
    <x v="0"/>
    <x v="11"/>
    <s v="P1015"/>
    <n v="5"/>
    <n v="0.1"/>
    <s v="Economy"/>
    <x v="1"/>
    <n v="44"/>
    <n v="4"/>
    <s v="Stapler"/>
    <x v="0"/>
    <n v="15"/>
    <n v="9.91"/>
    <n v="67.5"/>
    <n v="49.55"/>
    <n v="17.950000000000003"/>
    <n v="0.26592592592592595"/>
    <s v="Profitable"/>
    <s v="Low"/>
  </r>
  <r>
    <s v="ORD-101724"/>
    <x v="520"/>
    <d v="2023-09-27T00:00:00"/>
    <s v="C1619"/>
    <s v="Sana Joshi"/>
    <x v="1"/>
    <x v="2"/>
    <s v="P1017"/>
    <n v="1"/>
    <n v="0.05"/>
    <s v="Standard"/>
    <x v="0"/>
    <n v="51"/>
    <n v="3"/>
    <s v="Binder"/>
    <x v="0"/>
    <n v="8"/>
    <n v="5.51"/>
    <n v="7.6"/>
    <n v="5.51"/>
    <n v="2.09"/>
    <n v="0.27499999999999997"/>
    <s v="Profitable"/>
    <s v="Low"/>
  </r>
  <r>
    <s v="ORD-100886"/>
    <x v="297"/>
    <d v="2023-11-27T00:00:00"/>
    <s v="C1072"/>
    <s v="Meera Singh"/>
    <x v="1"/>
    <x v="0"/>
    <s v="P1016"/>
    <n v="2"/>
    <n v="0"/>
    <s v="Standard"/>
    <x v="3"/>
    <n v="47"/>
    <n v="3"/>
    <s v="Paper Ream"/>
    <x v="0"/>
    <n v="9"/>
    <n v="5.46"/>
    <n v="18"/>
    <n v="10.92"/>
    <n v="7.08"/>
    <n v="0.39333333333333331"/>
    <s v="Profitable"/>
    <s v="Low"/>
  </r>
  <r>
    <s v="ORD-100936"/>
    <x v="427"/>
    <d v="2024-03-05T00:00:00"/>
    <s v="C1749"/>
    <s v="Aarav Das"/>
    <x v="2"/>
    <x v="6"/>
    <s v="P1008"/>
    <n v="5"/>
    <n v="0"/>
    <s v="Same Day"/>
    <x v="3"/>
    <n v="31"/>
    <n v="3"/>
    <s v="Office Chair"/>
    <x v="1"/>
    <n v="150"/>
    <n v="111.98"/>
    <n v="750"/>
    <n v="559.9"/>
    <n v="190.10000000000002"/>
    <n v="0.25346666666666667"/>
    <s v="Profitable"/>
    <s v="Low"/>
  </r>
  <r>
    <s v="ORD-100117"/>
    <x v="521"/>
    <d v="2024-08-19T00:00:00"/>
    <s v="C1450"/>
    <s v="Dev Sharma"/>
    <x v="2"/>
    <x v="10"/>
    <s v="P1006"/>
    <n v="3"/>
    <n v="0"/>
    <s v="Standard"/>
    <x v="1"/>
    <n v="22"/>
    <n v="2"/>
    <s v="Keyboard"/>
    <x v="2"/>
    <n v="45"/>
    <n v="35.729999999999997"/>
    <n v="135"/>
    <n v="107.19"/>
    <n v="27.810000000000002"/>
    <n v="0.20600000000000002"/>
    <s v="Profitable"/>
    <s v="Low"/>
  </r>
  <r>
    <s v="ORD-100338"/>
    <x v="522"/>
    <d v="2023-02-20T00:00:00"/>
    <s v="C1355"/>
    <s v="Priya Singh"/>
    <x v="0"/>
    <x v="9"/>
    <s v="P1008"/>
    <n v="8"/>
    <n v="0"/>
    <s v="Express"/>
    <x v="2"/>
    <n v="57"/>
    <n v="3"/>
    <s v="Office Chair"/>
    <x v="1"/>
    <n v="150"/>
    <n v="111.98"/>
    <n v="1200"/>
    <n v="895.84"/>
    <n v="304.15999999999997"/>
    <n v="0.25346666666666662"/>
    <s v="Profitable"/>
    <s v="Low"/>
  </r>
  <r>
    <s v="ORD-100164"/>
    <x v="523"/>
    <d v="2024-08-04T00:00:00"/>
    <s v="C1830"/>
    <s v="Arjun Iyer"/>
    <x v="2"/>
    <x v="9"/>
    <s v="P1001"/>
    <n v="4"/>
    <n v="0"/>
    <s v="Standard"/>
    <x v="3"/>
    <n v="44"/>
    <n v="3"/>
    <s v="Laptop"/>
    <x v="2"/>
    <n v="900"/>
    <n v="669.14"/>
    <n v="3600"/>
    <n v="2676.56"/>
    <n v="923.44"/>
    <n v="0.25651111111111113"/>
    <s v="Profitable"/>
    <s v="Medium"/>
  </r>
  <r>
    <s v="ORD-100029"/>
    <x v="524"/>
    <d v="2023-06-17T00:00:00"/>
    <s v="C1540"/>
    <s v="Zoya Das"/>
    <x v="0"/>
    <x v="4"/>
    <s v="P1018"/>
    <n v="6"/>
    <n v="0.1"/>
    <s v="Economy"/>
    <x v="0"/>
    <n v="51"/>
    <n v="2"/>
    <s v="Marker Pack"/>
    <x v="0"/>
    <n v="11"/>
    <n v="6.23"/>
    <n v="59.4"/>
    <n v="37.380000000000003"/>
    <n v="22.019999999999996"/>
    <n v="0.37070707070707065"/>
    <s v="Profitable"/>
    <s v="Low"/>
  </r>
  <r>
    <s v="ORD-100169"/>
    <x v="10"/>
    <d v="2023-03-17T00:00:00"/>
    <s v="C1291"/>
    <s v="Tara Verma"/>
    <x v="2"/>
    <x v="2"/>
    <s v="P1001"/>
    <n v="2"/>
    <n v="0.1"/>
    <s v="Standard"/>
    <x v="3"/>
    <n v="30"/>
    <n v="3"/>
    <s v="Laptop"/>
    <x v="2"/>
    <n v="900"/>
    <n v="669.14"/>
    <n v="1620"/>
    <n v="1338.28"/>
    <n v="281.72000000000003"/>
    <n v="0.17390123456790124"/>
    <s v="Profitable"/>
    <s v="Low"/>
  </r>
  <r>
    <s v="ORD-100475"/>
    <x v="414"/>
    <d v="2024-08-30T00:00:00"/>
    <s v="C2170"/>
    <s v="Diya Sharma"/>
    <x v="0"/>
    <x v="7"/>
    <s v="P1001"/>
    <n v="9"/>
    <n v="0.05"/>
    <s v="Standard"/>
    <x v="0"/>
    <n v="42"/>
    <n v="1"/>
    <s v="Laptop"/>
    <x v="2"/>
    <n v="900"/>
    <n v="669.14"/>
    <n v="7695"/>
    <n v="6022.26"/>
    <n v="1672.7399999999998"/>
    <n v="0.21738011695906431"/>
    <s v="Profitable"/>
    <s v="High"/>
  </r>
  <r>
    <s v="ORD-101116"/>
    <x v="67"/>
    <d v="2024-01-17T00:00:00"/>
    <s v="C1663"/>
    <s v="Dev Singh"/>
    <x v="1"/>
    <x v="0"/>
    <s v="P1013"/>
    <n v="1"/>
    <n v="0"/>
    <s v="Economy"/>
    <x v="0"/>
    <n v="62"/>
    <n v="1"/>
    <s v="Notebook"/>
    <x v="0"/>
    <n v="6"/>
    <n v="4.2699999999999996"/>
    <n v="6"/>
    <n v="4.2699999999999996"/>
    <n v="1.7300000000000004"/>
    <n v="0.28833333333333339"/>
    <s v="Profitable"/>
    <s v="Low"/>
  </r>
  <r>
    <s v="ORD-101499"/>
    <x v="380"/>
    <d v="2024-09-15T00:00:00"/>
    <s v="C1869"/>
    <s v="Dev Verma"/>
    <x v="1"/>
    <x v="4"/>
    <s v="P1001"/>
    <n v="1"/>
    <n v="0.1"/>
    <s v="Express"/>
    <x v="1"/>
    <n v="52"/>
    <n v="1"/>
    <s v="Laptop"/>
    <x v="2"/>
    <n v="900"/>
    <n v="669.14"/>
    <n v="810"/>
    <n v="669.14"/>
    <n v="140.86000000000001"/>
    <n v="0.17390123456790124"/>
    <s v="Profitable"/>
    <s v="Low"/>
  </r>
  <r>
    <s v="ORD-102687"/>
    <x v="91"/>
    <d v="2023-04-14T00:00:00"/>
    <s v="C1307"/>
    <s v="Dev Das"/>
    <x v="2"/>
    <x v="9"/>
    <s v="P1015"/>
    <n v="5"/>
    <n v="0.1"/>
    <s v="Standard"/>
    <x v="1"/>
    <n v="22"/>
    <n v="3"/>
    <s v="Stapler"/>
    <x v="0"/>
    <n v="15"/>
    <n v="9.91"/>
    <n v="67.5"/>
    <n v="49.55"/>
    <n v="17.950000000000003"/>
    <n v="0.26592592592592595"/>
    <s v="Profitable"/>
    <s v="Low"/>
  </r>
  <r>
    <s v="ORD-100724"/>
    <x v="221"/>
    <d v="2023-01-08T00:00:00"/>
    <s v="C1114"/>
    <s v="Sana Gupta"/>
    <x v="2"/>
    <x v="0"/>
    <s v="P1009"/>
    <n v="4"/>
    <n v="0"/>
    <s v="Standard"/>
    <x v="0"/>
    <n v="26"/>
    <n v="1"/>
    <s v="Desk"/>
    <x v="1"/>
    <n v="320"/>
    <n v="186.25"/>
    <n v="1280"/>
    <n v="745"/>
    <n v="535"/>
    <n v="0.41796875"/>
    <s v="Profitable"/>
    <s v="Low"/>
  </r>
  <r>
    <s v="ORD-102334"/>
    <x v="247"/>
    <d v="2024-11-08T00:00:00"/>
    <s v="C1938"/>
    <s v="Ishaan Verma"/>
    <x v="1"/>
    <x v="6"/>
    <s v="P1001"/>
    <n v="7"/>
    <n v="0.05"/>
    <s v="Express"/>
    <x v="3"/>
    <n v="42"/>
    <n v="2"/>
    <s v="Laptop"/>
    <x v="2"/>
    <n v="900"/>
    <n v="669.14"/>
    <n v="5985"/>
    <n v="4683.9799999999996"/>
    <n v="1301.0200000000004"/>
    <n v="0.2173801169590644"/>
    <s v="Profitable"/>
    <s v="High"/>
  </r>
  <r>
    <s v="ORD-101072"/>
    <x v="150"/>
    <d v="2023-01-16T00:00:00"/>
    <s v="C1864"/>
    <s v="Ishaan Verma"/>
    <x v="1"/>
    <x v="2"/>
    <s v="P1017"/>
    <n v="9"/>
    <n v="0.1"/>
    <s v="Express"/>
    <x v="2"/>
    <n v="50"/>
    <n v="1"/>
    <s v="Binder"/>
    <x v="0"/>
    <n v="8"/>
    <n v="5.51"/>
    <n v="64.8"/>
    <n v="49.589999999999996"/>
    <n v="15.21"/>
    <n v="0.23472222222222225"/>
    <s v="Profitable"/>
    <s v="Low"/>
  </r>
  <r>
    <s v="ORD-102507"/>
    <x v="349"/>
    <d v="2023-03-23T00:00:00"/>
    <s v="C2107"/>
    <s v="Sana Singh"/>
    <x v="2"/>
    <x v="7"/>
    <s v="P1012"/>
    <n v="7"/>
    <n v="0"/>
    <s v="Same Day"/>
    <x v="2"/>
    <n v="20"/>
    <n v="2"/>
    <s v="Standing Desk"/>
    <x v="1"/>
    <n v="480"/>
    <n v="375.21"/>
    <n v="3360"/>
    <n v="2626.47"/>
    <n v="733.5300000000002"/>
    <n v="0.21831250000000005"/>
    <s v="Profitable"/>
    <s v="Medium"/>
  </r>
  <r>
    <s v="ORD-100620"/>
    <x v="247"/>
    <d v="2024-11-05T00:00:00"/>
    <s v="C1380"/>
    <s v="Zoya Sharma"/>
    <x v="2"/>
    <x v="2"/>
    <s v="P1012"/>
    <n v="2"/>
    <n v="0"/>
    <s v="Standard"/>
    <x v="2"/>
    <n v="29"/>
    <n v="2"/>
    <s v="Standing Desk"/>
    <x v="1"/>
    <n v="480"/>
    <n v="375.21"/>
    <n v="960"/>
    <n v="750.42"/>
    <n v="209.58000000000004"/>
    <n v="0.21831250000000005"/>
    <s v="Profitable"/>
    <s v="Low"/>
  </r>
  <r>
    <s v="ORD-100073"/>
    <x v="125"/>
    <d v="2024-05-07T00:00:00"/>
    <s v="C1009"/>
    <s v="Tara Khan"/>
    <x v="2"/>
    <x v="9"/>
    <s v="P1004"/>
    <n v="7"/>
    <n v="0"/>
    <s v="Standard"/>
    <x v="3"/>
    <n v="44"/>
    <n v="3"/>
    <s v="Monitor"/>
    <x v="2"/>
    <n v="220"/>
    <n v="159.36000000000001"/>
    <n v="1540"/>
    <n v="1115.52"/>
    <n v="424.48"/>
    <n v="0.27563636363636362"/>
    <s v="Profitable"/>
    <s v="Low"/>
  </r>
  <r>
    <s v="ORD-102199"/>
    <x v="277"/>
    <d v="2023-05-13T00:00:00"/>
    <s v="C1214"/>
    <s v="Zoya Singh"/>
    <x v="2"/>
    <x v="5"/>
    <s v="P1017"/>
    <n v="8"/>
    <n v="0"/>
    <s v="Express"/>
    <x v="2"/>
    <n v="64"/>
    <n v="1"/>
    <s v="Binder"/>
    <x v="0"/>
    <n v="8"/>
    <n v="5.51"/>
    <n v="64"/>
    <n v="44.08"/>
    <n v="19.920000000000002"/>
    <n v="0.31125000000000003"/>
    <s v="Profitable"/>
    <s v="Low"/>
  </r>
  <r>
    <s v="ORD-100132"/>
    <x v="42"/>
    <d v="2024-11-19T00:00:00"/>
    <s v="C1483"/>
    <s v="Arjun Gupta"/>
    <x v="2"/>
    <x v="3"/>
    <s v="P1012"/>
    <n v="7"/>
    <n v="0.1"/>
    <s v="Standard"/>
    <x v="1"/>
    <n v="29"/>
    <n v="2"/>
    <s v="Standing Desk"/>
    <x v="1"/>
    <n v="480"/>
    <n v="375.21"/>
    <n v="3024"/>
    <n v="2626.47"/>
    <n v="397.5300000000002"/>
    <n v="0.1314583333333334"/>
    <s v="Profitable"/>
    <s v="Medium"/>
  </r>
  <r>
    <s v="ORD-101302"/>
    <x v="525"/>
    <d v="2023-02-15T00:00:00"/>
    <s v="C1617"/>
    <s v="Rahul Gupta"/>
    <x v="1"/>
    <x v="8"/>
    <s v="P1017"/>
    <n v="6"/>
    <n v="0.15"/>
    <s v="Standard"/>
    <x v="0"/>
    <n v="32"/>
    <n v="1"/>
    <s v="Binder"/>
    <x v="0"/>
    <n v="8"/>
    <n v="5.51"/>
    <n v="40.799999999999997"/>
    <n v="33.06"/>
    <n v="7.7399999999999949"/>
    <n v="0.18970588235294106"/>
    <s v="Profitable"/>
    <s v="Low"/>
  </r>
  <r>
    <s v="ORD-100501"/>
    <x v="69"/>
    <d v="2024-05-14T00:00:00"/>
    <s v="C1565"/>
    <s v="Zoya Verma"/>
    <x v="0"/>
    <x v="2"/>
    <s v="P1005"/>
    <n v="9"/>
    <n v="0"/>
    <s v="Express"/>
    <x v="1"/>
    <n v="19"/>
    <n v="1"/>
    <s v="Headphones"/>
    <x v="2"/>
    <n v="80"/>
    <n v="45.88"/>
    <n v="720"/>
    <n v="412.92"/>
    <n v="307.08"/>
    <n v="0.42649999999999999"/>
    <s v="Profitable"/>
    <s v="Low"/>
  </r>
  <r>
    <s v="ORD-100983"/>
    <x v="519"/>
    <d v="2023-05-08T00:00:00"/>
    <s v="C1546"/>
    <s v="Ishaan Sharma"/>
    <x v="0"/>
    <x v="7"/>
    <s v="P1012"/>
    <n v="7"/>
    <n v="0"/>
    <s v="Standard"/>
    <x v="2"/>
    <n v="39"/>
    <n v="3"/>
    <s v="Standing Desk"/>
    <x v="1"/>
    <n v="480"/>
    <n v="375.21"/>
    <n v="3360"/>
    <n v="2626.47"/>
    <n v="733.5300000000002"/>
    <n v="0.21831250000000005"/>
    <s v="Profitable"/>
    <s v="Medium"/>
  </r>
  <r>
    <s v="ORD-102320"/>
    <x v="197"/>
    <d v="2023-05-05T00:00:00"/>
    <s v="C1869"/>
    <s v="Dev Verma"/>
    <x v="1"/>
    <x v="10"/>
    <s v="P1008"/>
    <n v="9"/>
    <n v="0.05"/>
    <s v="Standard"/>
    <x v="2"/>
    <n v="53"/>
    <n v="3"/>
    <s v="Office Chair"/>
    <x v="1"/>
    <n v="150"/>
    <n v="111.98"/>
    <n v="1282.5"/>
    <n v="1007.82"/>
    <n v="274.67999999999995"/>
    <n v="0.21417543859649119"/>
    <s v="Profitable"/>
    <s v="Low"/>
  </r>
  <r>
    <s v="ORD-100421"/>
    <x v="390"/>
    <d v="2024-11-17T00:00:00"/>
    <s v="C1854"/>
    <s v="Dev Gupta"/>
    <x v="0"/>
    <x v="1"/>
    <s v="P1002"/>
    <n v="6"/>
    <n v="0"/>
    <s v="Standard"/>
    <x v="2"/>
    <n v="52"/>
    <n v="4"/>
    <s v="Smartphone"/>
    <x v="2"/>
    <n v="600"/>
    <n v="395.83"/>
    <n v="3600"/>
    <n v="2374.98"/>
    <n v="1225.02"/>
    <n v="0.34028333333333333"/>
    <s v="Profitable"/>
    <s v="Medium"/>
  </r>
  <r>
    <s v="ORD-100763"/>
    <x v="116"/>
    <d v="2024-10-09T00:00:00"/>
    <s v="C1762"/>
    <s v="Dev Sharma"/>
    <x v="1"/>
    <x v="6"/>
    <s v="P1009"/>
    <n v="6"/>
    <n v="0.2"/>
    <s v="Same Day"/>
    <x v="3"/>
    <n v="35"/>
    <n v="3"/>
    <s v="Desk"/>
    <x v="1"/>
    <n v="320"/>
    <n v="186.25"/>
    <n v="1536"/>
    <n v="1117.5"/>
    <n v="418.5"/>
    <n v="0.2724609375"/>
    <s v="Profitable"/>
    <s v="Low"/>
  </r>
  <r>
    <s v="ORD-101852"/>
    <x v="156"/>
    <d v="2024-01-28T00:00:00"/>
    <s v="C1276"/>
    <s v="Meera Nair"/>
    <x v="1"/>
    <x v="10"/>
    <s v="P1001"/>
    <n v="2"/>
    <n v="0.15"/>
    <s v="Standard"/>
    <x v="2"/>
    <n v="39"/>
    <n v="4"/>
    <s v="Laptop"/>
    <x v="2"/>
    <n v="900"/>
    <n v="669.14"/>
    <n v="1530"/>
    <n v="1338.28"/>
    <n v="191.72000000000003"/>
    <n v="0.12530718954248368"/>
    <s v="Profitable"/>
    <s v="Low"/>
  </r>
  <r>
    <s v="ORD-100343"/>
    <x v="526"/>
    <d v="2023-05-12T00:00:00"/>
    <s v="C1161"/>
    <s v="Dev Joshi"/>
    <x v="0"/>
    <x v="0"/>
    <s v="P1009"/>
    <n v="6"/>
    <n v="0.1"/>
    <s v="Standard"/>
    <x v="3"/>
    <n v="62"/>
    <n v="4"/>
    <s v="Desk"/>
    <x v="1"/>
    <n v="320"/>
    <n v="186.25"/>
    <n v="1728"/>
    <n v="1117.5"/>
    <n v="610.5"/>
    <n v="0.3532986111111111"/>
    <s v="Profitable"/>
    <s v="Low"/>
  </r>
  <r>
    <s v="ORD-100007"/>
    <x v="527"/>
    <d v="2023-02-04T00:00:00"/>
    <s v="C2136"/>
    <s v="Kabir Nair"/>
    <x v="1"/>
    <x v="3"/>
    <s v="P1016"/>
    <n v="8"/>
    <n v="0"/>
    <s v="Same Day"/>
    <x v="2"/>
    <n v="20"/>
    <n v="5"/>
    <s v="Paper Ream"/>
    <x v="0"/>
    <n v="9"/>
    <n v="5.46"/>
    <n v="72"/>
    <n v="43.68"/>
    <n v="28.32"/>
    <n v="0.39333333333333331"/>
    <s v="Profitable"/>
    <s v="Low"/>
  </r>
  <r>
    <s v="ORD-100906"/>
    <x v="528"/>
    <d v="2024-08-03T00:00:00"/>
    <s v="C1666"/>
    <s v="Sana Reddy"/>
    <x v="2"/>
    <x v="11"/>
    <s v="P1007"/>
    <n v="8"/>
    <n v="0.1"/>
    <s v="Standard"/>
    <x v="3"/>
    <n v="50"/>
    <n v="3"/>
    <s v="Printer"/>
    <x v="2"/>
    <n v="180"/>
    <n v="133.25"/>
    <n v="1296"/>
    <n v="1066"/>
    <n v="230"/>
    <n v="0.17746913580246915"/>
    <s v="Profitable"/>
    <s v="Low"/>
  </r>
  <r>
    <s v="ORD-101685"/>
    <x v="529"/>
    <d v="2024-09-24T00:00:00"/>
    <s v="C2152"/>
    <s v="Dev Singh"/>
    <x v="0"/>
    <x v="5"/>
    <s v="P1008"/>
    <n v="6"/>
    <n v="0"/>
    <s v="Express"/>
    <x v="0"/>
    <n v="35"/>
    <n v="5"/>
    <s v="Office Chair"/>
    <x v="1"/>
    <n v="150"/>
    <n v="111.98"/>
    <n v="900"/>
    <n v="671.88"/>
    <n v="228.12"/>
    <n v="0.25346666666666667"/>
    <s v="Profitable"/>
    <s v="Low"/>
  </r>
  <r>
    <s v="ORD-100958"/>
    <x v="380"/>
    <d v="2024-09-13T00:00:00"/>
    <s v="C1924"/>
    <s v="Rahul Joshi"/>
    <x v="2"/>
    <x v="8"/>
    <s v="P1016"/>
    <n v="5"/>
    <n v="0.05"/>
    <s v="Standard"/>
    <x v="1"/>
    <n v="23"/>
    <n v="1"/>
    <s v="Paper Ream"/>
    <x v="0"/>
    <n v="9"/>
    <n v="5.46"/>
    <n v="42.75"/>
    <n v="27.3"/>
    <n v="15.45"/>
    <n v="0.36140350877192978"/>
    <s v="Profitable"/>
    <s v="Low"/>
  </r>
  <r>
    <s v="ORD-102715"/>
    <x v="20"/>
    <d v="2023-02-03T00:00:00"/>
    <s v="C1508"/>
    <s v="Sana Sharma"/>
    <x v="1"/>
    <x v="9"/>
    <s v="P1012"/>
    <n v="7"/>
    <n v="0"/>
    <s v="Same Day"/>
    <x v="3"/>
    <n v="34"/>
    <n v="3"/>
    <s v="Standing Desk"/>
    <x v="1"/>
    <n v="480"/>
    <n v="375.21"/>
    <n v="3360"/>
    <n v="2626.47"/>
    <n v="733.5300000000002"/>
    <n v="0.21831250000000005"/>
    <s v="Profitable"/>
    <s v="Medium"/>
  </r>
  <r>
    <s v="ORD-101749"/>
    <x v="470"/>
    <d v="2023-05-18T00:00:00"/>
    <s v="C1637"/>
    <s v="Zoya Gupta"/>
    <x v="1"/>
    <x v="5"/>
    <s v="P1010"/>
    <n v="8"/>
    <n v="0"/>
    <s v="Standard"/>
    <x v="2"/>
    <n v="62"/>
    <n v="5"/>
    <s v="Bookcase"/>
    <x v="1"/>
    <n v="210"/>
    <n v="139.15"/>
    <n v="1680"/>
    <n v="1113.2"/>
    <n v="566.79999999999995"/>
    <n v="0.33738095238095234"/>
    <s v="Profitable"/>
    <s v="Low"/>
  </r>
  <r>
    <s v="ORD-100075"/>
    <x v="465"/>
    <d v="2023-12-17T00:00:00"/>
    <s v="C1990"/>
    <s v="Kabir Joshi"/>
    <x v="0"/>
    <x v="7"/>
    <s v="P1014"/>
    <n v="8"/>
    <n v="0.1"/>
    <s v="Standard"/>
    <x v="3"/>
    <n v="34"/>
    <n v="2"/>
    <s v="Pen Set"/>
    <x v="0"/>
    <n v="12"/>
    <n v="9.07"/>
    <n v="86.4"/>
    <n v="72.56"/>
    <n v="13.840000000000003"/>
    <n v="0.16018518518518521"/>
    <s v="Profitable"/>
    <s v="Low"/>
  </r>
  <r>
    <s v="ORD-100709"/>
    <x v="530"/>
    <d v="2023-10-08T00:00:00"/>
    <s v="C1475"/>
    <s v="Diya Verma"/>
    <x v="0"/>
    <x v="4"/>
    <s v="P1012"/>
    <n v="2"/>
    <n v="0"/>
    <s v="Standard"/>
    <x v="1"/>
    <n v="51"/>
    <n v="2"/>
    <s v="Standing Desk"/>
    <x v="1"/>
    <n v="480"/>
    <n v="375.21"/>
    <n v="960"/>
    <n v="750.42"/>
    <n v="209.58000000000004"/>
    <n v="0.21831250000000005"/>
    <s v="Profitable"/>
    <s v="Low"/>
  </r>
  <r>
    <s v="ORD-102837"/>
    <x v="134"/>
    <d v="2023-04-26T00:00:00"/>
    <s v="C2033"/>
    <s v="Tara Singh"/>
    <x v="2"/>
    <x v="5"/>
    <s v="P1007"/>
    <n v="1"/>
    <n v="0.05"/>
    <s v="Standard"/>
    <x v="0"/>
    <n v="68"/>
    <n v="5"/>
    <s v="Printer"/>
    <x v="2"/>
    <n v="180"/>
    <n v="133.25"/>
    <n v="171"/>
    <n v="133.25"/>
    <n v="37.75"/>
    <n v="0.22076023391812866"/>
    <s v="Profitable"/>
    <s v="Low"/>
  </r>
  <r>
    <s v="ORD-100560"/>
    <x v="425"/>
    <d v="2024-12-10T00:00:00"/>
    <s v="C1503"/>
    <s v="Diya Gupta"/>
    <x v="2"/>
    <x v="4"/>
    <s v="P1018"/>
    <n v="8"/>
    <n v="0"/>
    <s v="Express"/>
    <x v="3"/>
    <n v="62"/>
    <n v="3"/>
    <s v="Marker Pack"/>
    <x v="0"/>
    <n v="11"/>
    <n v="6.23"/>
    <n v="88"/>
    <n v="49.84"/>
    <n v="38.159999999999997"/>
    <n v="0.4336363636363636"/>
    <s v="Profitable"/>
    <s v="Low"/>
  </r>
  <r>
    <s v="ORD-101795"/>
    <x v="56"/>
    <d v="2024-09-13T00:00:00"/>
    <s v="C1049"/>
    <s v="Rahul Iyer"/>
    <x v="2"/>
    <x v="8"/>
    <s v="P1012"/>
    <n v="8"/>
    <n v="0.15"/>
    <s v="Standard"/>
    <x v="3"/>
    <n v="57"/>
    <n v="2"/>
    <s v="Standing Desk"/>
    <x v="1"/>
    <n v="480"/>
    <n v="375.21"/>
    <n v="3264"/>
    <n v="3001.68"/>
    <n v="262.32000000000016"/>
    <n v="8.0367647058823585E-2"/>
    <s v="Profitable"/>
    <s v="Medium"/>
  </r>
  <r>
    <s v="ORD-101092"/>
    <x v="531"/>
    <d v="2024-10-07T00:00:00"/>
    <s v="C1614"/>
    <s v="Ishaan Das"/>
    <x v="1"/>
    <x v="11"/>
    <s v="P1001"/>
    <n v="5"/>
    <n v="0.2"/>
    <s v="Standard"/>
    <x v="2"/>
    <n v="28"/>
    <n v="4"/>
    <s v="Laptop"/>
    <x v="2"/>
    <n v="900"/>
    <n v="669.14"/>
    <n v="3600"/>
    <n v="3345.7"/>
    <n v="254.30000000000018"/>
    <n v="7.0638888888888945E-2"/>
    <s v="Profitable"/>
    <s v="Medium"/>
  </r>
  <r>
    <s v="ORD-101161"/>
    <x v="338"/>
    <d v="2024-12-11T00:00:00"/>
    <s v="C1837"/>
    <s v="Rahul Joshi"/>
    <x v="2"/>
    <x v="7"/>
    <s v="P1018"/>
    <n v="8"/>
    <n v="0"/>
    <s v="Same Day"/>
    <x v="0"/>
    <n v="28"/>
    <n v="2"/>
    <s v="Marker Pack"/>
    <x v="0"/>
    <n v="11"/>
    <n v="6.23"/>
    <n v="88"/>
    <n v="49.84"/>
    <n v="38.159999999999997"/>
    <n v="0.4336363636363636"/>
    <s v="Profitable"/>
    <s v="Low"/>
  </r>
  <r>
    <s v="ORD-101606"/>
    <x v="496"/>
    <d v="2023-04-29T00:00:00"/>
    <s v="C1730"/>
    <s v="Zoya Verma"/>
    <x v="2"/>
    <x v="8"/>
    <s v="P1001"/>
    <n v="1"/>
    <n v="0"/>
    <s v="Express"/>
    <x v="3"/>
    <n v="44"/>
    <n v="3"/>
    <s v="Laptop"/>
    <x v="2"/>
    <n v="900"/>
    <n v="669.14"/>
    <n v="900"/>
    <n v="669.14"/>
    <n v="230.86"/>
    <n v="0.25651111111111113"/>
    <s v="Profitable"/>
    <s v="Low"/>
  </r>
  <r>
    <s v="ORD-101420"/>
    <x v="83"/>
    <d v="2024-07-26T00:00:00"/>
    <s v="C1793"/>
    <s v="Priya Iyer"/>
    <x v="1"/>
    <x v="1"/>
    <s v="P1006"/>
    <n v="3"/>
    <n v="0"/>
    <s v="Standard"/>
    <x v="3"/>
    <n v="22"/>
    <n v="4"/>
    <s v="Keyboard"/>
    <x v="2"/>
    <n v="45"/>
    <n v="35.729999999999997"/>
    <n v="135"/>
    <n v="107.19"/>
    <n v="27.810000000000002"/>
    <n v="0.20600000000000002"/>
    <s v="Profitable"/>
    <s v="Low"/>
  </r>
  <r>
    <s v="ORD-101906"/>
    <x v="389"/>
    <d v="2024-12-15T00:00:00"/>
    <s v="C1097"/>
    <s v="Diya Joshi"/>
    <x v="2"/>
    <x v="7"/>
    <s v="P1004"/>
    <n v="9"/>
    <n v="0"/>
    <s v="Standard"/>
    <x v="3"/>
    <n v="43"/>
    <n v="2"/>
    <s v="Monitor"/>
    <x v="2"/>
    <n v="220"/>
    <n v="159.36000000000001"/>
    <n v="1980"/>
    <n v="1434.2400000000002"/>
    <n v="545.75999999999976"/>
    <n v="0.27563636363636351"/>
    <s v="Profitable"/>
    <s v="Low"/>
  </r>
  <r>
    <s v="ORD-100747"/>
    <x v="187"/>
    <d v="2023-08-07T00:00:00"/>
    <s v="C1520"/>
    <s v="Meera Verma"/>
    <x v="1"/>
    <x v="4"/>
    <s v="P1012"/>
    <n v="1"/>
    <n v="0"/>
    <s v="Express"/>
    <x v="2"/>
    <n v="43"/>
    <n v="3"/>
    <s v="Standing Desk"/>
    <x v="1"/>
    <n v="480"/>
    <n v="375.21"/>
    <n v="480"/>
    <n v="375.21"/>
    <n v="104.79000000000002"/>
    <n v="0.21831250000000005"/>
    <s v="Profitable"/>
    <s v="Low"/>
  </r>
  <r>
    <s v="ORD-102603"/>
    <x v="116"/>
    <d v="2024-10-08T00:00:00"/>
    <s v="C1499"/>
    <s v="Ishaan Singh"/>
    <x v="1"/>
    <x v="7"/>
    <s v="P1015"/>
    <n v="7"/>
    <n v="0.05"/>
    <s v="Economy"/>
    <x v="2"/>
    <n v="54"/>
    <n v="1"/>
    <s v="Stapler"/>
    <x v="0"/>
    <n v="15"/>
    <n v="9.91"/>
    <n v="99.75"/>
    <n v="69.37"/>
    <n v="30.379999999999995"/>
    <n v="0.30456140350877187"/>
    <s v="Profitable"/>
    <s v="Low"/>
  </r>
  <r>
    <s v="ORD-101157"/>
    <x v="428"/>
    <d v="2024-10-26T00:00:00"/>
    <s v="C1977"/>
    <s v="Tara Singh"/>
    <x v="2"/>
    <x v="6"/>
    <s v="P1015"/>
    <n v="5"/>
    <n v="0.05"/>
    <s v="Express"/>
    <x v="0"/>
    <n v="29"/>
    <n v="3"/>
    <s v="Stapler"/>
    <x v="0"/>
    <n v="15"/>
    <n v="9.91"/>
    <n v="71.25"/>
    <n v="49.55"/>
    <n v="21.700000000000003"/>
    <n v="0.30456140350877198"/>
    <s v="Profitable"/>
    <s v="Low"/>
  </r>
  <r>
    <s v="ORD-100303"/>
    <x v="96"/>
    <d v="2023-02-05T00:00:00"/>
    <s v="C1367"/>
    <s v="Sana Singh"/>
    <x v="1"/>
    <x v="3"/>
    <s v="P1015"/>
    <n v="5"/>
    <n v="0.1"/>
    <s v="Standard"/>
    <x v="2"/>
    <n v="28"/>
    <n v="5"/>
    <s v="Stapler"/>
    <x v="0"/>
    <n v="15"/>
    <n v="9.91"/>
    <n v="67.5"/>
    <n v="49.55"/>
    <n v="17.950000000000003"/>
    <n v="0.26592592592592595"/>
    <s v="Profitable"/>
    <s v="Low"/>
  </r>
  <r>
    <s v="ORD-100666"/>
    <x v="532"/>
    <d v="2024-11-06T00:00:00"/>
    <s v="C1283"/>
    <s v="Meera Gupta"/>
    <x v="2"/>
    <x v="3"/>
    <s v="P1010"/>
    <n v="7"/>
    <n v="0.05"/>
    <s v="Express"/>
    <x v="1"/>
    <n v="25"/>
    <n v="3"/>
    <s v="Bookcase"/>
    <x v="1"/>
    <n v="210"/>
    <n v="139.15"/>
    <n v="1396.5"/>
    <n v="974.05000000000007"/>
    <n v="422.44999999999993"/>
    <n v="0.30250626566416033"/>
    <s v="Profitable"/>
    <s v="Low"/>
  </r>
  <r>
    <s v="ORD-102562"/>
    <x v="389"/>
    <d v="2024-12-15T00:00:00"/>
    <s v="C1940"/>
    <s v="Kabir Nair"/>
    <x v="2"/>
    <x v="4"/>
    <s v="P1003"/>
    <n v="2"/>
    <n v="0"/>
    <s v="Express"/>
    <x v="1"/>
    <n v="61"/>
    <n v="3"/>
    <s v="Tablet"/>
    <x v="2"/>
    <n v="350"/>
    <n v="267.63"/>
    <n v="700"/>
    <n v="535.26"/>
    <n v="164.74"/>
    <n v="0.23534285714285716"/>
    <s v="Profitable"/>
    <s v="Low"/>
  </r>
  <r>
    <s v="ORD-102479"/>
    <x v="386"/>
    <d v="2024-11-27T00:00:00"/>
    <s v="C1234"/>
    <s v="Meera Khan"/>
    <x v="1"/>
    <x v="1"/>
    <s v="P1007"/>
    <n v="5"/>
    <n v="0"/>
    <s v="Standard"/>
    <x v="3"/>
    <n v="69"/>
    <n v="3"/>
    <s v="Printer"/>
    <x v="2"/>
    <n v="180"/>
    <n v="133.25"/>
    <n v="900"/>
    <n v="666.25"/>
    <n v="233.75"/>
    <n v="0.25972222222222224"/>
    <s v="Profitable"/>
    <s v="Low"/>
  </r>
  <r>
    <s v="ORD-102093"/>
    <x v="14"/>
    <d v="2024-10-01T00:00:00"/>
    <s v="C1167"/>
    <s v="Priya Das"/>
    <x v="1"/>
    <x v="4"/>
    <s v="P1008"/>
    <n v="5"/>
    <n v="0"/>
    <s v="Standard"/>
    <x v="2"/>
    <n v="42"/>
    <n v="3"/>
    <s v="Office Chair"/>
    <x v="1"/>
    <n v="150"/>
    <n v="111.98"/>
    <n v="750"/>
    <n v="559.9"/>
    <n v="190.10000000000002"/>
    <n v="0.25346666666666667"/>
    <s v="Profitable"/>
    <s v="Low"/>
  </r>
  <r>
    <s v="ORD-102809"/>
    <x v="305"/>
    <d v="2024-07-24T00:00:00"/>
    <s v="C2031"/>
    <s v="Priya Verma"/>
    <x v="2"/>
    <x v="7"/>
    <s v="P1005"/>
    <n v="2"/>
    <n v="0"/>
    <s v="Standard"/>
    <x v="3"/>
    <n v="58"/>
    <n v="3"/>
    <s v="Headphones"/>
    <x v="2"/>
    <n v="80"/>
    <n v="45.88"/>
    <n v="160"/>
    <n v="91.76"/>
    <n v="68.239999999999995"/>
    <n v="0.42649999999999999"/>
    <s v="Profitable"/>
    <s v="Low"/>
  </r>
  <r>
    <s v="ORD-100633"/>
    <x v="400"/>
    <d v="2023-04-15T00:00:00"/>
    <s v="C1205"/>
    <s v="Diya Gupta"/>
    <x v="2"/>
    <x v="3"/>
    <s v="P1002"/>
    <n v="5"/>
    <n v="0"/>
    <s v="Same Day"/>
    <x v="3"/>
    <n v="65"/>
    <n v="1"/>
    <s v="Smartphone"/>
    <x v="2"/>
    <n v="600"/>
    <n v="395.83"/>
    <n v="3000"/>
    <n v="1979.1499999999999"/>
    <n v="1020.8500000000001"/>
    <n v="0.34028333333333338"/>
    <s v="Profitable"/>
    <s v="Medium"/>
  </r>
  <r>
    <s v="ORD-102579"/>
    <x v="221"/>
    <d v="2023-01-06T00:00:00"/>
    <s v="C1513"/>
    <s v="Meera Verma"/>
    <x v="1"/>
    <x v="8"/>
    <s v="P1003"/>
    <n v="5"/>
    <n v="0.1"/>
    <s v="Standard"/>
    <x v="3"/>
    <n v="37"/>
    <n v="2"/>
    <s v="Tablet"/>
    <x v="2"/>
    <n v="350"/>
    <n v="267.63"/>
    <n v="1575"/>
    <n v="1338.15"/>
    <n v="236.84999999999991"/>
    <n v="0.15038095238095231"/>
    <s v="Profitable"/>
    <s v="Low"/>
  </r>
  <r>
    <s v="ORD-102616"/>
    <x v="168"/>
    <d v="2023-06-08T00:00:00"/>
    <s v="C1066"/>
    <s v="Zoya Sharma"/>
    <x v="1"/>
    <x v="3"/>
    <s v="P1016"/>
    <n v="5"/>
    <n v="0.05"/>
    <s v="Standard"/>
    <x v="2"/>
    <n v="44"/>
    <n v="3"/>
    <s v="Paper Ream"/>
    <x v="0"/>
    <n v="9"/>
    <n v="5.46"/>
    <n v="42.75"/>
    <n v="27.3"/>
    <n v="15.45"/>
    <n v="0.36140350877192978"/>
    <s v="Profitable"/>
    <s v="Low"/>
  </r>
  <r>
    <s v="ORD-100856"/>
    <x v="158"/>
    <d v="2023-12-09T00:00:00"/>
    <s v="C1990"/>
    <s v="Sana Verma"/>
    <x v="0"/>
    <x v="7"/>
    <s v="P1007"/>
    <n v="4"/>
    <n v="0"/>
    <s v="Express"/>
    <x v="1"/>
    <n v="51"/>
    <n v="1"/>
    <s v="Printer"/>
    <x v="2"/>
    <n v="180"/>
    <n v="133.25"/>
    <n v="720"/>
    <n v="533"/>
    <n v="187"/>
    <n v="0.25972222222222224"/>
    <s v="Profitable"/>
    <s v="Low"/>
  </r>
  <r>
    <s v="ORD-101332"/>
    <x v="500"/>
    <d v="2024-12-21T00:00:00"/>
    <s v="C1266"/>
    <s v="Arjun Joshi"/>
    <x v="1"/>
    <x v="3"/>
    <s v="P1018"/>
    <n v="2"/>
    <n v="0.1"/>
    <s v="Express"/>
    <x v="0"/>
    <n v="59"/>
    <n v="2"/>
    <s v="Marker Pack"/>
    <x v="0"/>
    <n v="11"/>
    <n v="6.23"/>
    <n v="19.8"/>
    <n v="12.46"/>
    <n v="7.34"/>
    <n v="0.37070707070707071"/>
    <s v="Profitable"/>
    <s v="Low"/>
  </r>
  <r>
    <s v="ORD-102608"/>
    <x v="533"/>
    <d v="2023-02-18T00:00:00"/>
    <s v="C1381"/>
    <s v="Rahul Verma"/>
    <x v="1"/>
    <x v="8"/>
    <s v="P1016"/>
    <n v="2"/>
    <n v="0.1"/>
    <s v="Economy"/>
    <x v="2"/>
    <n v="23"/>
    <n v="1"/>
    <s v="Paper Ream"/>
    <x v="0"/>
    <n v="9"/>
    <n v="5.46"/>
    <n v="16.2"/>
    <n v="10.92"/>
    <n v="5.2799999999999994"/>
    <n v="0.3259259259259259"/>
    <s v="Profitable"/>
    <s v="Low"/>
  </r>
  <r>
    <s v="ORD-100166"/>
    <x v="70"/>
    <d v="2024-06-27T00:00:00"/>
    <s v="C2185"/>
    <s v="Priya Singh"/>
    <x v="1"/>
    <x v="10"/>
    <s v="P1009"/>
    <n v="5"/>
    <n v="0"/>
    <s v="Express"/>
    <x v="0"/>
    <n v="60"/>
    <n v="2"/>
    <s v="Desk"/>
    <x v="1"/>
    <n v="320"/>
    <n v="186.25"/>
    <n v="1600"/>
    <n v="931.25"/>
    <n v="668.75"/>
    <n v="0.41796875"/>
    <s v="Profitable"/>
    <s v="Low"/>
  </r>
  <r>
    <s v="ORD-102550"/>
    <x v="232"/>
    <d v="2024-12-08T00:00:00"/>
    <s v="C1068"/>
    <s v="Zoya Reddy"/>
    <x v="0"/>
    <x v="11"/>
    <s v="P1017"/>
    <n v="3"/>
    <n v="0.1"/>
    <s v="Standard"/>
    <x v="2"/>
    <n v="69"/>
    <n v="3"/>
    <s v="Binder"/>
    <x v="0"/>
    <n v="8"/>
    <n v="5.51"/>
    <n v="21.6"/>
    <n v="16.53"/>
    <n v="5.07"/>
    <n v="0.23472222222222222"/>
    <s v="Profitable"/>
    <s v="Low"/>
  </r>
  <r>
    <s v="ORD-101533"/>
    <x v="397"/>
    <d v="2023-06-10T00:00:00"/>
    <s v="C1545"/>
    <s v="Ishaan Khan"/>
    <x v="1"/>
    <x v="0"/>
    <s v="P1013"/>
    <n v="8"/>
    <n v="0"/>
    <s v="Express"/>
    <x v="2"/>
    <n v="18"/>
    <n v="4"/>
    <s v="Notebook"/>
    <x v="0"/>
    <n v="6"/>
    <n v="4.2699999999999996"/>
    <n v="48"/>
    <n v="34.159999999999997"/>
    <n v="13.840000000000003"/>
    <n v="0.28833333333333339"/>
    <s v="Profitable"/>
    <s v="Low"/>
  </r>
  <r>
    <s v="ORD-102703"/>
    <x v="534"/>
    <d v="2023-03-01T00:00:00"/>
    <s v="C1025"/>
    <s v="Meera Joshi"/>
    <x v="2"/>
    <x v="5"/>
    <s v="P1003"/>
    <n v="7"/>
    <n v="0"/>
    <s v="Standard"/>
    <x v="1"/>
    <n v="44"/>
    <n v="4"/>
    <s v="Tablet"/>
    <x v="2"/>
    <n v="350"/>
    <n v="267.63"/>
    <n v="2450"/>
    <n v="1873.4099999999999"/>
    <n v="576.59000000000015"/>
    <n v="0.23534285714285721"/>
    <s v="Profitable"/>
    <s v="Medium"/>
  </r>
  <r>
    <s v="ORD-101512"/>
    <x v="293"/>
    <d v="2023-08-06T00:00:00"/>
    <s v="C1640"/>
    <s v="Rahul Joshi"/>
    <x v="2"/>
    <x v="2"/>
    <s v="P1008"/>
    <n v="3"/>
    <n v="0.05"/>
    <s v="Standard"/>
    <x v="0"/>
    <n v="20"/>
    <n v="1"/>
    <s v="Office Chair"/>
    <x v="1"/>
    <n v="150"/>
    <n v="111.98"/>
    <n v="427.5"/>
    <n v="335.94"/>
    <n v="91.56"/>
    <n v="0.21417543859649124"/>
    <s v="Profitable"/>
    <s v="Low"/>
  </r>
  <r>
    <s v="ORD-102496"/>
    <x v="263"/>
    <d v="2024-08-17T00:00:00"/>
    <s v="C1961"/>
    <s v="Priya Reddy"/>
    <x v="2"/>
    <x v="2"/>
    <s v="P1004"/>
    <n v="3"/>
    <n v="0.1"/>
    <s v="Express"/>
    <x v="1"/>
    <n v="50"/>
    <n v="3"/>
    <s v="Monitor"/>
    <x v="2"/>
    <n v="220"/>
    <n v="159.36000000000001"/>
    <n v="594"/>
    <n v="478.08000000000004"/>
    <n v="115.91999999999996"/>
    <n v="0.19515151515151508"/>
    <s v="Profitable"/>
    <s v="Low"/>
  </r>
  <r>
    <s v="ORD-102577"/>
    <x v="446"/>
    <d v="2024-03-04T00:00:00"/>
    <s v="C1843"/>
    <s v="Kabir Khan"/>
    <x v="1"/>
    <x v="10"/>
    <s v="P1007"/>
    <n v="3"/>
    <n v="0"/>
    <s v="Standard"/>
    <x v="0"/>
    <n v="50"/>
    <n v="3"/>
    <s v="Printer"/>
    <x v="2"/>
    <n v="180"/>
    <n v="133.25"/>
    <n v="540"/>
    <n v="399.75"/>
    <n v="140.25"/>
    <n v="0.25972222222222224"/>
    <s v="Profitable"/>
    <s v="Low"/>
  </r>
  <r>
    <s v="ORD-102485"/>
    <x v="535"/>
    <d v="2023-05-11T00:00:00"/>
    <s v="C1883"/>
    <s v="Aarav Nair"/>
    <x v="0"/>
    <x v="10"/>
    <s v="P1007"/>
    <n v="6"/>
    <n v="0.1"/>
    <s v="Express"/>
    <x v="3"/>
    <n v="63"/>
    <n v="1"/>
    <s v="Printer"/>
    <x v="2"/>
    <n v="180"/>
    <n v="133.25"/>
    <n v="972"/>
    <n v="799.5"/>
    <n v="172.5"/>
    <n v="0.17746913580246915"/>
    <s v="Profitable"/>
    <s v="Low"/>
  </r>
  <r>
    <s v="ORD-102875"/>
    <x v="536"/>
    <d v="2024-02-05T00:00:00"/>
    <s v="C1059"/>
    <s v="Priya Sharma"/>
    <x v="1"/>
    <x v="7"/>
    <s v="P1006"/>
    <n v="2"/>
    <n v="0"/>
    <s v="Standard"/>
    <x v="1"/>
    <n v="38"/>
    <n v="1"/>
    <s v="Keyboard"/>
    <x v="2"/>
    <n v="45"/>
    <n v="35.729999999999997"/>
    <n v="90"/>
    <n v="71.459999999999994"/>
    <n v="18.540000000000006"/>
    <n v="0.20600000000000007"/>
    <s v="Profitable"/>
    <s v="Low"/>
  </r>
  <r>
    <s v="ORD-102586"/>
    <x v="169"/>
    <d v="2023-03-09T00:00:00"/>
    <s v="C1331"/>
    <s v="Meera Reddy"/>
    <x v="1"/>
    <x v="5"/>
    <s v="P1005"/>
    <n v="5"/>
    <n v="0"/>
    <s v="Same Day"/>
    <x v="2"/>
    <n v="18"/>
    <n v="1"/>
    <s v="Headphones"/>
    <x v="2"/>
    <n v="80"/>
    <n v="45.88"/>
    <n v="400"/>
    <n v="229.4"/>
    <n v="170.6"/>
    <n v="0.42649999999999999"/>
    <s v="Profitable"/>
    <s v="Low"/>
  </r>
  <r>
    <s v="ORD-100433"/>
    <x v="337"/>
    <d v="2024-08-30T00:00:00"/>
    <s v="C1968"/>
    <s v="Zoya Gupta"/>
    <x v="0"/>
    <x v="9"/>
    <s v="P1005"/>
    <n v="5"/>
    <n v="0.1"/>
    <s v="Standard"/>
    <x v="3"/>
    <n v="28"/>
    <n v="3"/>
    <s v="Headphones"/>
    <x v="2"/>
    <n v="80"/>
    <n v="45.88"/>
    <n v="360"/>
    <n v="229.4"/>
    <n v="130.6"/>
    <n v="0.36277777777777775"/>
    <s v="Profitable"/>
    <s v="Low"/>
  </r>
  <r>
    <s v="ORD-101195"/>
    <x v="11"/>
    <d v="2023-12-28T00:00:00"/>
    <s v="C1489"/>
    <s v="Sana Das"/>
    <x v="0"/>
    <x v="2"/>
    <s v="P1007"/>
    <n v="8"/>
    <n v="0"/>
    <s v="Express"/>
    <x v="1"/>
    <n v="64"/>
    <n v="3"/>
    <s v="Printer"/>
    <x v="2"/>
    <n v="180"/>
    <n v="133.25"/>
    <n v="1440"/>
    <n v="1066"/>
    <n v="374"/>
    <n v="0.25972222222222224"/>
    <s v="Profitable"/>
    <s v="Low"/>
  </r>
  <r>
    <s v="ORD-100825"/>
    <x v="64"/>
    <d v="2023-04-07T00:00:00"/>
    <s v="C1073"/>
    <s v="Kabir Das"/>
    <x v="2"/>
    <x v="2"/>
    <s v="P1008"/>
    <n v="8"/>
    <n v="0.1"/>
    <s v="Standard"/>
    <x v="3"/>
    <n v="25"/>
    <n v="3"/>
    <s v="Office Chair"/>
    <x v="1"/>
    <n v="150"/>
    <n v="111.98"/>
    <n v="1080"/>
    <n v="895.84"/>
    <n v="184.15999999999997"/>
    <n v="0.17051851851851849"/>
    <s v="Profitable"/>
    <s v="Low"/>
  </r>
  <r>
    <s v="ORD-100991"/>
    <x v="186"/>
    <d v="2024-08-31T00:00:00"/>
    <s v="C2077"/>
    <s v="Kabir Gupta"/>
    <x v="2"/>
    <x v="6"/>
    <s v="P1016"/>
    <n v="1"/>
    <n v="0"/>
    <s v="Economy"/>
    <x v="0"/>
    <n v="65"/>
    <n v="4"/>
    <s v="Paper Ream"/>
    <x v="0"/>
    <n v="9"/>
    <n v="5.46"/>
    <n v="9"/>
    <n v="5.46"/>
    <n v="3.54"/>
    <n v="0.39333333333333331"/>
    <s v="Profitable"/>
    <s v="Low"/>
  </r>
  <r>
    <s v="ORD-101087"/>
    <x v="533"/>
    <d v="2023-02-16T00:00:00"/>
    <s v="C1979"/>
    <s v="Zoya Reddy"/>
    <x v="1"/>
    <x v="11"/>
    <s v="P1012"/>
    <n v="6"/>
    <n v="0"/>
    <s v="Express"/>
    <x v="0"/>
    <n v="44"/>
    <n v="1"/>
    <s v="Standing Desk"/>
    <x v="1"/>
    <n v="480"/>
    <n v="375.21"/>
    <n v="2880"/>
    <n v="2251.2599999999998"/>
    <n v="628.74000000000024"/>
    <n v="0.21831250000000008"/>
    <s v="Profitable"/>
    <s v="Medium"/>
  </r>
  <r>
    <s v="ORD-100120"/>
    <x v="537"/>
    <d v="2023-09-05T00:00:00"/>
    <s v="C1001"/>
    <s v="Dev Singh"/>
    <x v="1"/>
    <x v="3"/>
    <s v="P1017"/>
    <n v="2"/>
    <n v="0"/>
    <s v="Express"/>
    <x v="2"/>
    <n v="52"/>
    <n v="3"/>
    <s v="Binder"/>
    <x v="0"/>
    <n v="8"/>
    <n v="5.51"/>
    <n v="16"/>
    <n v="11.02"/>
    <n v="4.9800000000000004"/>
    <n v="0.31125000000000003"/>
    <s v="Profitable"/>
    <s v="Low"/>
  </r>
  <r>
    <s v="ORD-100070"/>
    <x v="448"/>
    <d v="2023-07-04T00:00:00"/>
    <s v="C2146"/>
    <s v="Rahul Verma"/>
    <x v="2"/>
    <x v="4"/>
    <s v="P1002"/>
    <n v="3"/>
    <n v="0.1"/>
    <s v="Same Day"/>
    <x v="0"/>
    <n v="32"/>
    <n v="4"/>
    <s v="Smartphone"/>
    <x v="2"/>
    <n v="600"/>
    <n v="395.83"/>
    <n v="1620"/>
    <n v="1187.49"/>
    <n v="432.51"/>
    <n v="0.26698148148148149"/>
    <s v="Profitable"/>
    <s v="Low"/>
  </r>
  <r>
    <s v="ORD-102824"/>
    <x v="538"/>
    <d v="2024-08-26T00:00:00"/>
    <s v="C1595"/>
    <s v="Ishaan Iyer"/>
    <x v="0"/>
    <x v="11"/>
    <s v="P1011"/>
    <n v="6"/>
    <n v="0.2"/>
    <s v="Economy"/>
    <x v="2"/>
    <n v="48"/>
    <n v="3"/>
    <s v="Filing Cabinet"/>
    <x v="1"/>
    <n v="130"/>
    <n v="83.55"/>
    <n v="624"/>
    <n v="501.29999999999995"/>
    <n v="122.70000000000005"/>
    <n v="0.19663461538461546"/>
    <s v="Profitable"/>
    <s v="Low"/>
  </r>
  <r>
    <s v="ORD-100121"/>
    <x v="141"/>
    <d v="2023-01-20T00:00:00"/>
    <s v="C1129"/>
    <s v="Diya Khan"/>
    <x v="1"/>
    <x v="9"/>
    <s v="P1006"/>
    <n v="5"/>
    <n v="0.05"/>
    <s v="Express"/>
    <x v="3"/>
    <n v="50"/>
    <n v="4"/>
    <s v="Keyboard"/>
    <x v="2"/>
    <n v="45"/>
    <n v="35.729999999999997"/>
    <n v="213.75"/>
    <n v="178.64999999999998"/>
    <n v="35.100000000000023"/>
    <n v="0.16421052631578958"/>
    <s v="Profitable"/>
    <s v="Low"/>
  </r>
  <r>
    <s v="ORD-101110"/>
    <x v="13"/>
    <d v="2023-10-11T00:00:00"/>
    <s v="C1192"/>
    <s v="Meera Iyer"/>
    <x v="2"/>
    <x v="2"/>
    <s v="P1001"/>
    <n v="6"/>
    <n v="0"/>
    <s v="Standard"/>
    <x v="0"/>
    <n v="55"/>
    <n v="5"/>
    <s v="Laptop"/>
    <x v="2"/>
    <n v="900"/>
    <n v="669.14"/>
    <n v="5400"/>
    <n v="4014.84"/>
    <n v="1385.1599999999999"/>
    <n v="0.25651111111111108"/>
    <s v="Profitable"/>
    <s v="High"/>
  </r>
  <r>
    <s v="ORD-100780"/>
    <x v="82"/>
    <d v="2024-09-29T00:00:00"/>
    <s v="C1974"/>
    <s v="Rahul Verma"/>
    <x v="1"/>
    <x v="4"/>
    <s v="P1011"/>
    <n v="8"/>
    <n v="0.1"/>
    <s v="Standard"/>
    <x v="2"/>
    <n v="19"/>
    <n v="4"/>
    <s v="Filing Cabinet"/>
    <x v="1"/>
    <n v="130"/>
    <n v="83.55"/>
    <n v="936"/>
    <n v="668.4"/>
    <n v="267.60000000000002"/>
    <n v="0.28589743589743594"/>
    <s v="Profitable"/>
    <s v="Low"/>
  </r>
  <r>
    <s v="ORD-100731"/>
    <x v="380"/>
    <d v="2024-09-14T00:00:00"/>
    <s v="C1306"/>
    <s v="Diya Verma"/>
    <x v="1"/>
    <x v="4"/>
    <s v="P1016"/>
    <n v="7"/>
    <n v="0.1"/>
    <s v="Standard"/>
    <x v="3"/>
    <n v="65"/>
    <n v="4"/>
    <s v="Paper Ream"/>
    <x v="0"/>
    <n v="9"/>
    <n v="5.46"/>
    <n v="56.7"/>
    <n v="38.22"/>
    <n v="18.480000000000004"/>
    <n v="0.32592592592592595"/>
    <s v="Profitable"/>
    <s v="Low"/>
  </r>
  <r>
    <s v="ORD-101969"/>
    <x v="367"/>
    <d v="2024-06-15T00:00:00"/>
    <s v="C2040"/>
    <s v="Kabir Verma"/>
    <x v="2"/>
    <x v="5"/>
    <s v="P1014"/>
    <n v="8"/>
    <n v="0"/>
    <s v="Standard"/>
    <x v="0"/>
    <n v="26"/>
    <n v="1"/>
    <s v="Pen Set"/>
    <x v="0"/>
    <n v="12"/>
    <n v="9.07"/>
    <n v="96"/>
    <n v="72.56"/>
    <n v="23.439999999999998"/>
    <n v="0.24416666666666664"/>
    <s v="Profitable"/>
    <s v="Low"/>
  </r>
  <r>
    <s v="ORD-102635"/>
    <x v="539"/>
    <d v="2024-08-16T00:00:00"/>
    <s v="C1126"/>
    <s v="Tara Iyer"/>
    <x v="1"/>
    <x v="11"/>
    <s v="P1003"/>
    <n v="3"/>
    <n v="0.05"/>
    <s v="Standard"/>
    <x v="3"/>
    <n v="34"/>
    <n v="5"/>
    <s v="Tablet"/>
    <x v="2"/>
    <n v="350"/>
    <n v="267.63"/>
    <n v="997.5"/>
    <n v="802.89"/>
    <n v="194.61"/>
    <n v="0.19509774436090227"/>
    <s v="Profitable"/>
    <s v="Low"/>
  </r>
  <r>
    <s v="ORD-100511"/>
    <x v="424"/>
    <d v="2024-09-18T00:00:00"/>
    <s v="C1851"/>
    <s v="Priya Nair"/>
    <x v="1"/>
    <x v="1"/>
    <s v="P1002"/>
    <n v="4"/>
    <n v="0"/>
    <s v="Express"/>
    <x v="3"/>
    <n v="59"/>
    <n v="4"/>
    <s v="Smartphone"/>
    <x v="2"/>
    <n v="600"/>
    <n v="395.83"/>
    <n v="2400"/>
    <n v="1583.32"/>
    <n v="816.68000000000006"/>
    <n v="0.34028333333333338"/>
    <s v="Profitable"/>
    <s v="Medium"/>
  </r>
  <r>
    <s v="ORD-101494"/>
    <x v="327"/>
    <d v="2023-03-09T00:00:00"/>
    <s v="C1290"/>
    <s v="Arjun Iyer"/>
    <x v="1"/>
    <x v="1"/>
    <s v="P1001"/>
    <n v="4"/>
    <n v="0.05"/>
    <s v="Standard"/>
    <x v="3"/>
    <n v="19"/>
    <n v="5"/>
    <s v="Laptop"/>
    <x v="2"/>
    <n v="900"/>
    <n v="669.14"/>
    <n v="3420"/>
    <n v="2676.56"/>
    <n v="743.44"/>
    <n v="0.21738011695906434"/>
    <s v="Profitable"/>
    <s v="Medium"/>
  </r>
  <r>
    <s v="ORD-102099"/>
    <x v="199"/>
    <d v="2024-11-15T00:00:00"/>
    <s v="C1901"/>
    <s v="Kabir Verma"/>
    <x v="1"/>
    <x v="11"/>
    <s v="P1018"/>
    <n v="9"/>
    <n v="0.1"/>
    <s v="Standard"/>
    <x v="1"/>
    <n v="57"/>
    <n v="3"/>
    <s v="Marker Pack"/>
    <x v="0"/>
    <n v="11"/>
    <n v="6.23"/>
    <n v="89.100000000000009"/>
    <n v="56.070000000000007"/>
    <n v="33.03"/>
    <n v="0.37070707070707071"/>
    <s v="Profitable"/>
    <s v="Low"/>
  </r>
  <r>
    <s v="ORD-102741"/>
    <x v="307"/>
    <d v="2024-09-06T00:00:00"/>
    <s v="C1064"/>
    <s v="Zoya Nair"/>
    <x v="1"/>
    <x v="9"/>
    <s v="P1015"/>
    <n v="8"/>
    <n v="0"/>
    <s v="Standard"/>
    <x v="0"/>
    <n v="44"/>
    <n v="5"/>
    <s v="Stapler"/>
    <x v="0"/>
    <n v="15"/>
    <n v="9.91"/>
    <n v="120"/>
    <n v="79.28"/>
    <n v="40.72"/>
    <n v="0.33933333333333332"/>
    <s v="Profitable"/>
    <s v="Low"/>
  </r>
  <r>
    <s v="ORD-100261"/>
    <x v="540"/>
    <d v="2023-03-22T00:00:00"/>
    <s v="C1937"/>
    <s v="Tara Reddy"/>
    <x v="2"/>
    <x v="10"/>
    <s v="P1003"/>
    <n v="3"/>
    <n v="0.1"/>
    <s v="Express"/>
    <x v="3"/>
    <n v="43"/>
    <n v="2"/>
    <s v="Tablet"/>
    <x v="2"/>
    <n v="350"/>
    <n v="267.63"/>
    <n v="945"/>
    <n v="802.89"/>
    <n v="142.11000000000001"/>
    <n v="0.15038095238095239"/>
    <s v="Profitable"/>
    <s v="Low"/>
  </r>
  <r>
    <s v="ORD-101962"/>
    <x v="258"/>
    <d v="2024-01-05T00:00:00"/>
    <s v="C2059"/>
    <s v="Ishaan Iyer"/>
    <x v="1"/>
    <x v="10"/>
    <s v="P1001"/>
    <n v="8"/>
    <n v="0.1"/>
    <s v="Standard"/>
    <x v="1"/>
    <n v="32"/>
    <n v="1"/>
    <s v="Laptop"/>
    <x v="2"/>
    <n v="900"/>
    <n v="669.14"/>
    <n v="6480"/>
    <n v="5353.12"/>
    <n v="1126.8800000000001"/>
    <n v="0.17390123456790124"/>
    <s v="Profitable"/>
    <s v="High"/>
  </r>
  <r>
    <s v="ORD-100334"/>
    <x v="224"/>
    <d v="2024-11-28T00:00:00"/>
    <s v="C1284"/>
    <s v="Kabir Gupta"/>
    <x v="1"/>
    <x v="9"/>
    <s v="P1005"/>
    <n v="3"/>
    <n v="0.15"/>
    <s v="Standard"/>
    <x v="0"/>
    <n v="37"/>
    <n v="3"/>
    <s v="Headphones"/>
    <x v="2"/>
    <n v="80"/>
    <n v="45.88"/>
    <n v="204"/>
    <n v="137.64000000000001"/>
    <n v="66.359999999999985"/>
    <n v="0.32529411764705873"/>
    <s v="Profitable"/>
    <s v="Low"/>
  </r>
  <r>
    <s v="ORD-102312"/>
    <x v="330"/>
    <d v="2024-04-25T00:00:00"/>
    <s v="C1860"/>
    <s v="Dev Gupta"/>
    <x v="1"/>
    <x v="0"/>
    <s v="P1004"/>
    <n v="3"/>
    <n v="0.15"/>
    <s v="Economy"/>
    <x v="1"/>
    <n v="33"/>
    <n v="1"/>
    <s v="Monitor"/>
    <x v="2"/>
    <n v="220"/>
    <n v="159.36000000000001"/>
    <n v="561"/>
    <n v="478.08000000000004"/>
    <n v="82.919999999999959"/>
    <n v="0.14780748663101598"/>
    <s v="Profitable"/>
    <s v="Low"/>
  </r>
  <r>
    <s v="ORD-102336"/>
    <x v="541"/>
    <d v="2023-05-20T00:00:00"/>
    <s v="C1181"/>
    <s v="Kabir Verma"/>
    <x v="1"/>
    <x v="1"/>
    <s v="P1013"/>
    <n v="4"/>
    <n v="0.1"/>
    <s v="Express"/>
    <x v="3"/>
    <n v="44"/>
    <n v="3"/>
    <s v="Notebook"/>
    <x v="0"/>
    <n v="6"/>
    <n v="4.2699999999999996"/>
    <n v="21.6"/>
    <n v="17.079999999999998"/>
    <n v="4.5200000000000031"/>
    <n v="0.20925925925925939"/>
    <s v="Profitable"/>
    <s v="Low"/>
  </r>
  <r>
    <s v="ORD-100312"/>
    <x v="56"/>
    <d v="2024-09-12T00:00:00"/>
    <s v="C1687"/>
    <s v="Arjun Sharma"/>
    <x v="1"/>
    <x v="3"/>
    <s v="P1011"/>
    <n v="3"/>
    <n v="0.05"/>
    <s v="Standard"/>
    <x v="1"/>
    <n v="56"/>
    <n v="5"/>
    <s v="Filing Cabinet"/>
    <x v="1"/>
    <n v="130"/>
    <n v="83.55"/>
    <n v="370.5"/>
    <n v="250.64999999999998"/>
    <n v="119.85000000000002"/>
    <n v="0.32348178137651828"/>
    <s v="Profitable"/>
    <s v="Low"/>
  </r>
  <r>
    <s v="ORD-100600"/>
    <x v="466"/>
    <d v="2024-12-06T00:00:00"/>
    <s v="C1019"/>
    <s v="Tara Das"/>
    <x v="2"/>
    <x v="3"/>
    <s v="P1008"/>
    <n v="9"/>
    <n v="0.2"/>
    <s v="Standard"/>
    <x v="2"/>
    <n v="51"/>
    <n v="5"/>
    <s v="Office Chair"/>
    <x v="1"/>
    <n v="150"/>
    <n v="111.98"/>
    <n v="1080"/>
    <n v="1007.82"/>
    <n v="72.17999999999995"/>
    <n v="6.6833333333333286E-2"/>
    <s v="Profitable"/>
    <s v="Low"/>
  </r>
  <r>
    <s v="ORD-101403"/>
    <x v="298"/>
    <d v="2023-02-03T00:00:00"/>
    <s v="C1701"/>
    <s v="Diya Gupta"/>
    <x v="1"/>
    <x v="2"/>
    <s v="P1015"/>
    <n v="8"/>
    <n v="0.2"/>
    <s v="Standard"/>
    <x v="3"/>
    <n v="53"/>
    <n v="4"/>
    <s v="Stapler"/>
    <x v="0"/>
    <n v="15"/>
    <n v="9.91"/>
    <n v="96"/>
    <n v="79.28"/>
    <n v="16.72"/>
    <n v="0.17416666666666666"/>
    <s v="Profitable"/>
    <s v="Low"/>
  </r>
  <r>
    <s v="ORD-102856"/>
    <x v="357"/>
    <d v="2024-04-21T00:00:00"/>
    <s v="C1251"/>
    <s v="Sana Reddy"/>
    <x v="1"/>
    <x v="5"/>
    <s v="P1001"/>
    <n v="9"/>
    <n v="0.05"/>
    <s v="Standard"/>
    <x v="2"/>
    <n v="46"/>
    <n v="1"/>
    <s v="Laptop"/>
    <x v="2"/>
    <n v="900"/>
    <n v="669.14"/>
    <n v="7695"/>
    <n v="6022.26"/>
    <n v="1672.7399999999998"/>
    <n v="0.21738011695906431"/>
    <s v="Profitable"/>
    <s v="High"/>
  </r>
  <r>
    <s v="ORD-102358"/>
    <x v="542"/>
    <d v="2023-10-02T00:00:00"/>
    <s v="C1813"/>
    <s v="Dev Reddy"/>
    <x v="1"/>
    <x v="2"/>
    <s v="P1017"/>
    <n v="4"/>
    <n v="0"/>
    <s v="Express"/>
    <x v="1"/>
    <n v="48"/>
    <n v="3"/>
    <s v="Binder"/>
    <x v="0"/>
    <n v="8"/>
    <n v="5.51"/>
    <n v="32"/>
    <n v="22.04"/>
    <n v="9.9600000000000009"/>
    <n v="0.31125000000000003"/>
    <s v="Profitable"/>
    <s v="Low"/>
  </r>
  <r>
    <s v="ORD-101937"/>
    <x v="543"/>
    <d v="2024-08-07T00:00:00"/>
    <s v="C2046"/>
    <s v="Aarav Iyer"/>
    <x v="1"/>
    <x v="6"/>
    <s v="P1008"/>
    <n v="7"/>
    <n v="0.15"/>
    <s v="Standard"/>
    <x v="1"/>
    <n v="24"/>
    <n v="1"/>
    <s v="Office Chair"/>
    <x v="1"/>
    <n v="150"/>
    <n v="111.98"/>
    <n v="892.5"/>
    <n v="783.86"/>
    <n v="108.63999999999999"/>
    <n v="0.12172549019607842"/>
    <s v="Profitable"/>
    <s v="Low"/>
  </r>
  <r>
    <s v="ORD-101324"/>
    <x v="249"/>
    <d v="2023-12-01T00:00:00"/>
    <s v="C1681"/>
    <s v="Kabir Singh"/>
    <x v="2"/>
    <x v="7"/>
    <s v="P1018"/>
    <n v="3"/>
    <n v="0.1"/>
    <s v="Standard"/>
    <x v="1"/>
    <n v="66"/>
    <n v="5"/>
    <s v="Marker Pack"/>
    <x v="0"/>
    <n v="11"/>
    <n v="6.23"/>
    <n v="29.7"/>
    <n v="18.690000000000001"/>
    <n v="11.009999999999998"/>
    <n v="0.37070707070707065"/>
    <s v="Profitable"/>
    <s v="Low"/>
  </r>
  <r>
    <s v="ORD-102865"/>
    <x v="544"/>
    <d v="2023-06-19T00:00:00"/>
    <s v="C1598"/>
    <s v="Sana Nair"/>
    <x v="2"/>
    <x v="7"/>
    <s v="P1012"/>
    <n v="7"/>
    <n v="0.05"/>
    <s v="Express"/>
    <x v="1"/>
    <n v="40"/>
    <n v="2"/>
    <s v="Standing Desk"/>
    <x v="1"/>
    <n v="480"/>
    <n v="375.21"/>
    <n v="3192"/>
    <n v="2626.47"/>
    <n v="565.5300000000002"/>
    <n v="0.17717105263157901"/>
    <s v="Profitable"/>
    <s v="Medium"/>
  </r>
  <r>
    <s v="ORD-101595"/>
    <x v="88"/>
    <d v="2024-03-15T00:00:00"/>
    <s v="C1374"/>
    <s v="Diya Iyer"/>
    <x v="2"/>
    <x v="7"/>
    <s v="P1003"/>
    <n v="6"/>
    <n v="0.15"/>
    <s v="Same Day"/>
    <x v="3"/>
    <n v="69"/>
    <n v="4"/>
    <s v="Tablet"/>
    <x v="2"/>
    <n v="350"/>
    <n v="267.63"/>
    <n v="1785"/>
    <n v="1605.78"/>
    <n v="179.22000000000003"/>
    <n v="0.10040336134453783"/>
    <s v="Profitable"/>
    <s v="Low"/>
  </r>
  <r>
    <s v="ORD-101149"/>
    <x v="545"/>
    <d v="2024-12-22T00:00:00"/>
    <s v="C1116"/>
    <s v="Arjun Joshi"/>
    <x v="1"/>
    <x v="6"/>
    <s v="P1001"/>
    <n v="5"/>
    <n v="0.05"/>
    <s v="Standard"/>
    <x v="0"/>
    <n v="44"/>
    <n v="1"/>
    <s v="Laptop"/>
    <x v="2"/>
    <n v="900"/>
    <n v="669.14"/>
    <n v="4275"/>
    <n v="3345.7"/>
    <n v="929.30000000000018"/>
    <n v="0.21738011695906437"/>
    <s v="Profitable"/>
    <s v="Medium"/>
  </r>
  <r>
    <s v="ORD-101537"/>
    <x v="37"/>
    <d v="2023-08-23T00:00:00"/>
    <s v="C1981"/>
    <s v="Diya Iyer"/>
    <x v="1"/>
    <x v="11"/>
    <s v="P1017"/>
    <n v="8"/>
    <n v="0"/>
    <s v="Standard"/>
    <x v="0"/>
    <n v="19"/>
    <n v="2"/>
    <s v="Binder"/>
    <x v="0"/>
    <n v="8"/>
    <n v="5.51"/>
    <n v="64"/>
    <n v="44.08"/>
    <n v="19.920000000000002"/>
    <n v="0.31125000000000003"/>
    <s v="Profitable"/>
    <s v="Low"/>
  </r>
  <r>
    <s v="ORD-102702"/>
    <x v="33"/>
    <d v="2023-07-01T00:00:00"/>
    <s v="C1425"/>
    <s v="Diya Sharma"/>
    <x v="1"/>
    <x v="4"/>
    <s v="P1009"/>
    <n v="5"/>
    <n v="0.1"/>
    <s v="Express"/>
    <x v="0"/>
    <n v="39"/>
    <n v="3"/>
    <s v="Desk"/>
    <x v="1"/>
    <n v="320"/>
    <n v="186.25"/>
    <n v="1440"/>
    <n v="931.25"/>
    <n v="508.75"/>
    <n v="0.3532986111111111"/>
    <s v="Profitable"/>
    <s v="Low"/>
  </r>
  <r>
    <s v="ORD-100929"/>
    <x v="15"/>
    <d v="2024-02-25T00:00:00"/>
    <s v="C1389"/>
    <s v="Diya Singh"/>
    <x v="1"/>
    <x v="8"/>
    <s v="P1002"/>
    <n v="6"/>
    <n v="0.15"/>
    <s v="Standard"/>
    <x v="1"/>
    <n v="25"/>
    <n v="2"/>
    <s v="Smartphone"/>
    <x v="2"/>
    <n v="600"/>
    <n v="395.83"/>
    <n v="3060"/>
    <n v="2374.98"/>
    <n v="685.02"/>
    <n v="0.22386274509803922"/>
    <s v="Profitable"/>
    <s v="Medium"/>
  </r>
  <r>
    <s v="ORD-101228"/>
    <x v="546"/>
    <d v="2024-04-30T00:00:00"/>
    <s v="C1003"/>
    <s v="Kabir Nair"/>
    <x v="1"/>
    <x v="9"/>
    <s v="P1007"/>
    <n v="1"/>
    <n v="0"/>
    <s v="Express"/>
    <x v="3"/>
    <n v="19"/>
    <n v="1"/>
    <s v="Printer"/>
    <x v="2"/>
    <n v="180"/>
    <n v="133.25"/>
    <n v="180"/>
    <n v="133.25"/>
    <n v="46.75"/>
    <n v="0.25972222222222224"/>
    <s v="Profitable"/>
    <s v="Low"/>
  </r>
  <r>
    <s v="ORD-101912"/>
    <x v="92"/>
    <d v="2024-09-10T00:00:00"/>
    <s v="C1056"/>
    <s v="Dev Reddy"/>
    <x v="1"/>
    <x v="1"/>
    <s v="P1013"/>
    <n v="3"/>
    <n v="0.05"/>
    <s v="Standard"/>
    <x v="1"/>
    <n v="49"/>
    <n v="3"/>
    <s v="Notebook"/>
    <x v="0"/>
    <n v="6"/>
    <n v="4.2699999999999996"/>
    <n v="17.099999999999998"/>
    <n v="12.809999999999999"/>
    <n v="4.2899999999999991"/>
    <n v="0.25087719298245614"/>
    <s v="Profitable"/>
    <s v="Low"/>
  </r>
  <r>
    <s v="ORD-100823"/>
    <x v="227"/>
    <d v="2023-06-04T00:00:00"/>
    <s v="C1205"/>
    <s v="Sana Iyer"/>
    <x v="1"/>
    <x v="1"/>
    <s v="P1003"/>
    <n v="4"/>
    <n v="0.2"/>
    <s v="Standard"/>
    <x v="0"/>
    <n v="24"/>
    <n v="4"/>
    <s v="Tablet"/>
    <x v="2"/>
    <n v="350"/>
    <n v="267.63"/>
    <n v="1120"/>
    <n v="1070.52"/>
    <n v="49.480000000000018"/>
    <n v="4.4178571428571442E-2"/>
    <s v="Profitable"/>
    <s v="Low"/>
  </r>
  <r>
    <s v="ORD-100749"/>
    <x v="486"/>
    <d v="2023-12-06T00:00:00"/>
    <s v="C1236"/>
    <s v="Sana Verma"/>
    <x v="1"/>
    <x v="1"/>
    <s v="P1006"/>
    <n v="1"/>
    <n v="0"/>
    <s v="Express"/>
    <x v="1"/>
    <n v="23"/>
    <n v="4"/>
    <s v="Keyboard"/>
    <x v="2"/>
    <n v="45"/>
    <n v="35.729999999999997"/>
    <n v="45"/>
    <n v="35.729999999999997"/>
    <n v="9.2700000000000031"/>
    <n v="0.20600000000000007"/>
    <s v="Profitable"/>
    <s v="Low"/>
  </r>
  <r>
    <s v="ORD-100440"/>
    <x v="318"/>
    <d v="2024-07-16T00:00:00"/>
    <s v="C1419"/>
    <s v="Diya Verma"/>
    <x v="2"/>
    <x v="4"/>
    <s v="P1008"/>
    <n v="5"/>
    <n v="0"/>
    <s v="Standard"/>
    <x v="2"/>
    <n v="34"/>
    <n v="4"/>
    <s v="Office Chair"/>
    <x v="1"/>
    <n v="150"/>
    <n v="111.98"/>
    <n v="750"/>
    <n v="559.9"/>
    <n v="190.10000000000002"/>
    <n v="0.25346666666666667"/>
    <s v="Profitable"/>
    <s v="Low"/>
  </r>
  <r>
    <s v="ORD-101768"/>
    <x v="547"/>
    <d v="2023-06-23T00:00:00"/>
    <s v="C1365"/>
    <s v="Zoya Gupta"/>
    <x v="1"/>
    <x v="8"/>
    <s v="P1013"/>
    <n v="1"/>
    <n v="0"/>
    <s v="Standard"/>
    <x v="3"/>
    <n v="54"/>
    <n v="3"/>
    <s v="Notebook"/>
    <x v="0"/>
    <n v="6"/>
    <n v="4.2699999999999996"/>
    <n v="6"/>
    <n v="4.2699999999999996"/>
    <n v="1.7300000000000004"/>
    <n v="0.28833333333333339"/>
    <s v="Profitable"/>
    <s v="Low"/>
  </r>
  <r>
    <s v="ORD-102460"/>
    <x v="548"/>
    <d v="2023-10-29T00:00:00"/>
    <s v="C1199"/>
    <s v="Kabir Sharma"/>
    <x v="0"/>
    <x v="12"/>
    <s v="P1016"/>
    <n v="7"/>
    <n v="0"/>
    <s v="Standard"/>
    <x v="1"/>
    <n v="24"/>
    <n v="1"/>
    <s v="Paper Ream"/>
    <x v="0"/>
    <n v="9"/>
    <n v="5.46"/>
    <n v="63"/>
    <n v="38.22"/>
    <n v="24.78"/>
    <n v="0.39333333333333337"/>
    <s v="Profitable"/>
    <s v="Low"/>
  </r>
  <r>
    <s v="ORD-100035"/>
    <x v="419"/>
    <d v="2024-08-31T00:00:00"/>
    <s v="C1269"/>
    <s v="Zoya Joshi"/>
    <x v="1"/>
    <x v="8"/>
    <s v="P1008"/>
    <n v="6"/>
    <n v="0"/>
    <s v="Express"/>
    <x v="3"/>
    <n v="40"/>
    <n v="4"/>
    <s v="Office Chair"/>
    <x v="1"/>
    <n v="150"/>
    <n v="111.98"/>
    <n v="900"/>
    <n v="671.88"/>
    <n v="228.12"/>
    <n v="0.25346666666666667"/>
    <s v="Profitable"/>
    <s v="Low"/>
  </r>
  <r>
    <s v="ORD-101335"/>
    <x v="275"/>
    <d v="2024-10-17T00:00:00"/>
    <s v="C1362"/>
    <s v="Sana Iyer"/>
    <x v="2"/>
    <x v="1"/>
    <s v="P1003"/>
    <n v="3"/>
    <n v="0.15"/>
    <s v="Standard"/>
    <x v="3"/>
    <n v="26"/>
    <n v="4"/>
    <s v="Tablet"/>
    <x v="2"/>
    <n v="350"/>
    <n v="267.63"/>
    <n v="892.5"/>
    <n v="802.89"/>
    <n v="89.610000000000014"/>
    <n v="0.10040336134453783"/>
    <s v="Profitable"/>
    <s v="Low"/>
  </r>
  <r>
    <s v="ORD-100532"/>
    <x v="491"/>
    <d v="2023-03-17T00:00:00"/>
    <s v="C1768"/>
    <s v="Priya Khan"/>
    <x v="1"/>
    <x v="0"/>
    <s v="P1012"/>
    <n v="7"/>
    <n v="0"/>
    <s v="Standard"/>
    <x v="0"/>
    <n v="41"/>
    <n v="5"/>
    <s v="Standing Desk"/>
    <x v="1"/>
    <n v="480"/>
    <n v="375.21"/>
    <n v="3360"/>
    <n v="2626.47"/>
    <n v="733.5300000000002"/>
    <n v="0.21831250000000005"/>
    <s v="Profitable"/>
    <s v="Medium"/>
  </r>
  <r>
    <s v="ORD-100172"/>
    <x v="215"/>
    <d v="2023-04-10T00:00:00"/>
    <s v="C1136"/>
    <s v="Ishaan Iyer"/>
    <x v="1"/>
    <x v="0"/>
    <s v="P1016"/>
    <n v="6"/>
    <n v="0"/>
    <s v="Standard"/>
    <x v="0"/>
    <n v="28"/>
    <n v="2"/>
    <s v="Paper Ream"/>
    <x v="0"/>
    <n v="9"/>
    <n v="5.46"/>
    <n v="54"/>
    <n v="32.76"/>
    <n v="21.240000000000002"/>
    <n v="0.39333333333333337"/>
    <s v="Profitable"/>
    <s v="Low"/>
  </r>
  <r>
    <s v="ORD-102556"/>
    <x v="549"/>
    <d v="2024-07-09T00:00:00"/>
    <s v="C1557"/>
    <s v="Tara Verma"/>
    <x v="2"/>
    <x v="5"/>
    <s v="P1014"/>
    <n v="1"/>
    <n v="0"/>
    <s v="Standard"/>
    <x v="1"/>
    <n v="23"/>
    <n v="1"/>
    <s v="Pen Set"/>
    <x v="0"/>
    <n v="12"/>
    <n v="9.07"/>
    <n v="12"/>
    <n v="9.07"/>
    <n v="2.9299999999999997"/>
    <n v="0.24416666666666664"/>
    <s v="Profitable"/>
    <s v="Low"/>
  </r>
  <r>
    <s v="ORD-101545"/>
    <x v="504"/>
    <d v="2023-01-15T00:00:00"/>
    <s v="C1279"/>
    <s v="Sana Reddy"/>
    <x v="1"/>
    <x v="11"/>
    <s v="P1010"/>
    <n v="8"/>
    <n v="0"/>
    <s v="Same Day"/>
    <x v="1"/>
    <n v="68"/>
    <n v="3"/>
    <s v="Bookcase"/>
    <x v="1"/>
    <n v="210"/>
    <n v="139.15"/>
    <n v="1680"/>
    <n v="1113.2"/>
    <n v="566.79999999999995"/>
    <n v="0.33738095238095234"/>
    <s v="Profitable"/>
    <s v="Low"/>
  </r>
  <r>
    <s v="ORD-100837"/>
    <x v="185"/>
    <d v="2024-06-22T00:00:00"/>
    <s v="C1022"/>
    <s v="Priya Das"/>
    <x v="1"/>
    <x v="0"/>
    <s v="P1016"/>
    <n v="6"/>
    <n v="0"/>
    <s v="Standard"/>
    <x v="0"/>
    <n v="34"/>
    <n v="4"/>
    <s v="Paper Ream"/>
    <x v="0"/>
    <n v="9"/>
    <n v="5.46"/>
    <n v="54"/>
    <n v="32.76"/>
    <n v="21.240000000000002"/>
    <n v="0.39333333333333337"/>
    <s v="Profitable"/>
    <s v="Low"/>
  </r>
  <r>
    <s v="ORD-102848"/>
    <x v="430"/>
    <d v="2024-05-01T00:00:00"/>
    <s v="C2093"/>
    <s v="Zoya Iyer"/>
    <x v="2"/>
    <x v="0"/>
    <s v="P1009"/>
    <n v="9"/>
    <n v="0"/>
    <s v="Standard"/>
    <x v="2"/>
    <n v="28"/>
    <n v="3"/>
    <s v="Desk"/>
    <x v="1"/>
    <n v="320"/>
    <n v="186.25"/>
    <n v="2880"/>
    <n v="1676.25"/>
    <n v="1203.75"/>
    <n v="0.41796875"/>
    <s v="Profitable"/>
    <s v="Medium"/>
  </r>
  <r>
    <s v="ORD-100300"/>
    <x v="94"/>
    <d v="2023-05-13T00:00:00"/>
    <s v="C1499"/>
    <s v="Ishaan Gupta"/>
    <x v="0"/>
    <x v="9"/>
    <s v="P1009"/>
    <n v="1"/>
    <n v="0"/>
    <s v="Standard"/>
    <x v="2"/>
    <n v="20"/>
    <n v="3"/>
    <s v="Desk"/>
    <x v="1"/>
    <n v="320"/>
    <n v="186.25"/>
    <n v="320"/>
    <n v="186.25"/>
    <n v="133.75"/>
    <n v="0.41796875"/>
    <s v="Profitable"/>
    <s v="Low"/>
  </r>
  <r>
    <s v="ORD-102409"/>
    <x v="284"/>
    <d v="2024-11-16T00:00:00"/>
    <s v="C1012"/>
    <s v="Tara Khan"/>
    <x v="2"/>
    <x v="5"/>
    <s v="P1011"/>
    <n v="1"/>
    <n v="0"/>
    <s v="Same Day"/>
    <x v="3"/>
    <n v="18"/>
    <n v="3"/>
    <s v="Filing Cabinet"/>
    <x v="1"/>
    <n v="130"/>
    <n v="83.55"/>
    <n v="130"/>
    <n v="83.55"/>
    <n v="46.45"/>
    <n v="0.35730769230769233"/>
    <s v="Profitable"/>
    <s v="Low"/>
  </r>
  <r>
    <s v="ORD-101534"/>
    <x v="240"/>
    <d v="2024-01-19T00:00:00"/>
    <s v="C2079"/>
    <s v="Dev Gupta"/>
    <x v="1"/>
    <x v="6"/>
    <s v="P1007"/>
    <n v="4"/>
    <n v="0"/>
    <s v="Express"/>
    <x v="0"/>
    <n v="20"/>
    <n v="4"/>
    <s v="Printer"/>
    <x v="2"/>
    <n v="180"/>
    <n v="133.25"/>
    <n v="720"/>
    <n v="533"/>
    <n v="187"/>
    <n v="0.25972222222222224"/>
    <s v="Profitable"/>
    <s v="Low"/>
  </r>
  <r>
    <s v="ORD-101904"/>
    <x v="374"/>
    <d v="2023-02-26T00:00:00"/>
    <s v="C1190"/>
    <s v="Priya Gupta"/>
    <x v="1"/>
    <x v="0"/>
    <s v="P1015"/>
    <n v="2"/>
    <n v="0"/>
    <s v="Same Day"/>
    <x v="1"/>
    <n v="19"/>
    <n v="3"/>
    <s v="Stapler"/>
    <x v="0"/>
    <n v="15"/>
    <n v="9.91"/>
    <n v="30"/>
    <n v="19.82"/>
    <n v="10.18"/>
    <n v="0.33933333333333332"/>
    <s v="Profitable"/>
    <s v="Low"/>
  </r>
  <r>
    <s v="ORD-102014"/>
    <x v="550"/>
    <d v="2023-04-27T00:00:00"/>
    <s v="C1884"/>
    <s v="Arjun Reddy"/>
    <x v="0"/>
    <x v="10"/>
    <s v="P1002"/>
    <n v="8"/>
    <n v="0.1"/>
    <s v="Same Day"/>
    <x v="1"/>
    <n v="54"/>
    <n v="1"/>
    <s v="Smartphone"/>
    <x v="2"/>
    <n v="600"/>
    <n v="395.83"/>
    <n v="4320"/>
    <n v="3166.64"/>
    <n v="1153.3600000000001"/>
    <n v="0.26698148148148149"/>
    <s v="Profitable"/>
    <s v="Medium"/>
  </r>
  <r>
    <s v="ORD-101438"/>
    <x v="197"/>
    <d v="2023-05-01T00:00:00"/>
    <s v="C1702"/>
    <s v="Arjun Sharma"/>
    <x v="2"/>
    <x v="11"/>
    <s v="P1015"/>
    <n v="5"/>
    <n v="0.2"/>
    <s v="Express"/>
    <x v="2"/>
    <n v="23"/>
    <n v="5"/>
    <s v="Stapler"/>
    <x v="0"/>
    <n v="15"/>
    <n v="9.91"/>
    <n v="60"/>
    <n v="49.55"/>
    <n v="10.450000000000003"/>
    <n v="0.17416666666666672"/>
    <s v="Profitable"/>
    <s v="Low"/>
  </r>
  <r>
    <s v="ORD-100247"/>
    <x v="551"/>
    <d v="2024-01-21T00:00:00"/>
    <s v="C1088"/>
    <s v="Dev Das"/>
    <x v="2"/>
    <x v="5"/>
    <s v="P1013"/>
    <n v="6"/>
    <n v="0.15"/>
    <s v="Express"/>
    <x v="2"/>
    <n v="48"/>
    <n v="3"/>
    <s v="Notebook"/>
    <x v="0"/>
    <n v="6"/>
    <n v="4.2699999999999996"/>
    <n v="30.599999999999998"/>
    <n v="25.619999999999997"/>
    <n v="4.9800000000000004"/>
    <n v="0.16274509803921572"/>
    <s v="Profitable"/>
    <s v="Low"/>
  </r>
  <r>
    <s v="ORD-102494"/>
    <x v="552"/>
    <d v="2024-12-03T00:00:00"/>
    <s v="C1704"/>
    <s v="Aarav Reddy"/>
    <x v="2"/>
    <x v="8"/>
    <s v="P1006"/>
    <n v="6"/>
    <n v="0.15"/>
    <s v="Same Day"/>
    <x v="1"/>
    <n v="28"/>
    <n v="1"/>
    <s v="Keyboard"/>
    <x v="2"/>
    <n v="45"/>
    <n v="35.729999999999997"/>
    <n v="229.5"/>
    <n v="214.38"/>
    <n v="15.120000000000005"/>
    <n v="6.5882352941176489E-2"/>
    <s v="Profitable"/>
    <s v="Low"/>
  </r>
  <r>
    <s v="ORD-102297"/>
    <x v="553"/>
    <d v="2023-07-13T00:00:00"/>
    <s v="C1288"/>
    <s v="Zoya Joshi"/>
    <x v="1"/>
    <x v="4"/>
    <s v="P1006"/>
    <n v="6"/>
    <n v="0.1"/>
    <s v="Express"/>
    <x v="0"/>
    <n v="68"/>
    <n v="4"/>
    <s v="Keyboard"/>
    <x v="2"/>
    <n v="45"/>
    <n v="35.729999999999997"/>
    <n v="243"/>
    <n v="214.38"/>
    <n v="28.620000000000005"/>
    <n v="0.1177777777777778"/>
    <s v="Profitable"/>
    <s v="Low"/>
  </r>
  <r>
    <s v="ORD-100753"/>
    <x v="343"/>
    <d v="2023-08-12T00:00:00"/>
    <s v="C2168"/>
    <s v="Tara Joshi"/>
    <x v="1"/>
    <x v="8"/>
    <s v="P1018"/>
    <n v="7"/>
    <n v="0.2"/>
    <s v="Standard"/>
    <x v="2"/>
    <n v="46"/>
    <n v="5"/>
    <s v="Marker Pack"/>
    <x v="0"/>
    <n v="11"/>
    <n v="6.23"/>
    <n v="61.6"/>
    <n v="43.61"/>
    <n v="17.990000000000002"/>
    <n v="0.29204545454545455"/>
    <s v="Profitable"/>
    <s v="Low"/>
  </r>
  <r>
    <s v="ORD-102722"/>
    <x v="445"/>
    <d v="2024-04-28T00:00:00"/>
    <s v="C1058"/>
    <s v="Kabir Das"/>
    <x v="2"/>
    <x v="7"/>
    <s v="P1011"/>
    <n v="6"/>
    <n v="0.15"/>
    <s v="Same Day"/>
    <x v="3"/>
    <n v="58"/>
    <n v="1"/>
    <s v="Filing Cabinet"/>
    <x v="1"/>
    <n v="130"/>
    <n v="83.55"/>
    <n v="663"/>
    <n v="501.29999999999995"/>
    <n v="161.70000000000005"/>
    <n v="0.2438914027149322"/>
    <s v="Profitable"/>
    <s v="Low"/>
  </r>
  <r>
    <s v="ORD-102253"/>
    <x v="412"/>
    <d v="2023-04-19T00:00:00"/>
    <s v="C1074"/>
    <s v="Tara Nair"/>
    <x v="2"/>
    <x v="1"/>
    <s v="P1003"/>
    <n v="7"/>
    <n v="0.1"/>
    <s v="Standard"/>
    <x v="3"/>
    <n v="39"/>
    <n v="4"/>
    <s v="Tablet"/>
    <x v="2"/>
    <n v="350"/>
    <n v="267.63"/>
    <n v="2205"/>
    <n v="1873.4099999999999"/>
    <n v="331.59000000000015"/>
    <n v="0.15038095238095245"/>
    <s v="Profitable"/>
    <s v="Medium"/>
  </r>
  <r>
    <s v="ORD-101815"/>
    <x v="554"/>
    <d v="2023-10-01T00:00:00"/>
    <s v="C2023"/>
    <s v="Dev Khan"/>
    <x v="1"/>
    <x v="2"/>
    <s v="P1015"/>
    <n v="1"/>
    <n v="0"/>
    <s v="Standard"/>
    <x v="3"/>
    <n v="66"/>
    <n v="4"/>
    <s v="Stapler"/>
    <x v="0"/>
    <n v="15"/>
    <n v="9.91"/>
    <n v="15"/>
    <n v="9.91"/>
    <n v="5.09"/>
    <n v="0.33933333333333332"/>
    <s v="Profitable"/>
    <s v="Low"/>
  </r>
  <r>
    <s v="ORD-102132"/>
    <x v="86"/>
    <d v="2024-05-31T00:00:00"/>
    <s v="C1798"/>
    <s v="Sana Khan"/>
    <x v="0"/>
    <x v="5"/>
    <s v="P1014"/>
    <n v="4"/>
    <n v="0.2"/>
    <s v="Standard"/>
    <x v="0"/>
    <n v="58"/>
    <n v="1"/>
    <s v="Pen Set"/>
    <x v="0"/>
    <n v="12"/>
    <n v="9.07"/>
    <n v="38.400000000000006"/>
    <n v="36.28"/>
    <n v="2.1200000000000045"/>
    <n v="5.5208333333333443E-2"/>
    <s v="Profitable"/>
    <s v="Low"/>
  </r>
  <r>
    <s v="ORD-101686"/>
    <x v="99"/>
    <d v="2024-09-22T00:00:00"/>
    <s v="C1734"/>
    <s v="Dev Reddy"/>
    <x v="1"/>
    <x v="5"/>
    <s v="P1003"/>
    <n v="5"/>
    <n v="0"/>
    <s v="Standard"/>
    <x v="0"/>
    <n v="67"/>
    <n v="5"/>
    <s v="Tablet"/>
    <x v="2"/>
    <n v="350"/>
    <n v="267.63"/>
    <n v="1750"/>
    <n v="1338.15"/>
    <n v="411.84999999999991"/>
    <n v="0.2353428571428571"/>
    <s v="Profitable"/>
    <s v="Low"/>
  </r>
  <r>
    <s v="ORD-101563"/>
    <x v="477"/>
    <d v="2023-04-21T00:00:00"/>
    <s v="C1275"/>
    <s v="Kabir Das"/>
    <x v="2"/>
    <x v="3"/>
    <s v="P1017"/>
    <n v="7"/>
    <n v="0.1"/>
    <s v="Standard"/>
    <x v="3"/>
    <n v="36"/>
    <n v="1"/>
    <s v="Binder"/>
    <x v="0"/>
    <n v="8"/>
    <n v="5.51"/>
    <n v="50.4"/>
    <n v="38.57"/>
    <n v="11.829999999999998"/>
    <n v="0.23472222222222219"/>
    <s v="Profitable"/>
    <s v="Low"/>
  </r>
  <r>
    <s v="ORD-101350"/>
    <x v="555"/>
    <d v="2023-01-21T00:00:00"/>
    <s v="C1246"/>
    <s v="Ishaan Khan"/>
    <x v="0"/>
    <x v="9"/>
    <s v="P1004"/>
    <n v="1"/>
    <n v="0.2"/>
    <s v="Express"/>
    <x v="2"/>
    <n v="36"/>
    <n v="3"/>
    <s v="Monitor"/>
    <x v="2"/>
    <n v="220"/>
    <n v="159.36000000000001"/>
    <n v="176"/>
    <n v="159.36000000000001"/>
    <n v="16.639999999999986"/>
    <n v="9.4545454545454474E-2"/>
    <s v="Profitable"/>
    <s v="Low"/>
  </r>
  <r>
    <s v="ORD-100619"/>
    <x v="99"/>
    <d v="2024-09-25T00:00:00"/>
    <s v="C1621"/>
    <s v="Zoya Verma"/>
    <x v="1"/>
    <x v="10"/>
    <s v="P1010"/>
    <n v="6"/>
    <n v="0.05"/>
    <s v="Express"/>
    <x v="3"/>
    <n v="21"/>
    <n v="4"/>
    <s v="Bookcase"/>
    <x v="1"/>
    <n v="210"/>
    <n v="139.15"/>
    <n v="1197"/>
    <n v="834.90000000000009"/>
    <n v="362.09999999999991"/>
    <n v="0.30250626566416033"/>
    <s v="Profitable"/>
    <s v="Low"/>
  </r>
  <r>
    <s v="ORD-101003"/>
    <x v="556"/>
    <d v="2023-09-25T00:00:00"/>
    <s v="C1142"/>
    <s v="Tara Nair"/>
    <x v="0"/>
    <x v="8"/>
    <s v="P1006"/>
    <n v="6"/>
    <n v="0"/>
    <s v="Standard"/>
    <x v="3"/>
    <n v="19"/>
    <n v="5"/>
    <s v="Keyboard"/>
    <x v="2"/>
    <n v="45"/>
    <n v="35.729999999999997"/>
    <n v="270"/>
    <n v="214.38"/>
    <n v="55.620000000000005"/>
    <n v="0.20600000000000002"/>
    <s v="Profitable"/>
    <s v="Low"/>
  </r>
  <r>
    <s v="ORD-101507"/>
    <x v="197"/>
    <d v="2023-05-05T00:00:00"/>
    <s v="C1823"/>
    <s v="Priya Singh"/>
    <x v="1"/>
    <x v="7"/>
    <s v="P1011"/>
    <n v="6"/>
    <n v="0.05"/>
    <s v="Standard"/>
    <x v="2"/>
    <n v="63"/>
    <n v="3"/>
    <s v="Filing Cabinet"/>
    <x v="1"/>
    <n v="130"/>
    <n v="83.55"/>
    <n v="741"/>
    <n v="501.29999999999995"/>
    <n v="239.70000000000005"/>
    <n v="0.32348178137651828"/>
    <s v="Profitable"/>
    <s v="Low"/>
  </r>
  <r>
    <s v="ORD-100199"/>
    <x v="89"/>
    <d v="2023-11-01T00:00:00"/>
    <s v="C1586"/>
    <s v="Rahul Sharma"/>
    <x v="2"/>
    <x v="10"/>
    <s v="P1011"/>
    <n v="9"/>
    <n v="0.05"/>
    <s v="Standard"/>
    <x v="1"/>
    <n v="44"/>
    <n v="2"/>
    <s v="Filing Cabinet"/>
    <x v="1"/>
    <n v="130"/>
    <n v="83.55"/>
    <n v="1111.5"/>
    <n v="751.94999999999993"/>
    <n v="359.55000000000007"/>
    <n v="0.32348178137651828"/>
    <s v="Profitable"/>
    <s v="Low"/>
  </r>
  <r>
    <s v="ORD-101236"/>
    <x v="472"/>
    <d v="2023-10-07T00:00:00"/>
    <s v="C1852"/>
    <s v="Kabir Nair"/>
    <x v="1"/>
    <x v="9"/>
    <s v="P1016"/>
    <n v="1"/>
    <n v="0.2"/>
    <s v="Standard"/>
    <x v="2"/>
    <n v="33"/>
    <n v="4"/>
    <s v="Paper Ream"/>
    <x v="0"/>
    <n v="9"/>
    <n v="5.46"/>
    <n v="7.2"/>
    <n v="5.46"/>
    <n v="1.7400000000000002"/>
    <n v="0.2416666666666667"/>
    <s v="Profitable"/>
    <s v="Low"/>
  </r>
  <r>
    <s v="ORD-102789"/>
    <x v="557"/>
    <d v="2024-10-23T00:00:00"/>
    <s v="C1640"/>
    <s v="Ishaan Joshi"/>
    <x v="0"/>
    <x v="9"/>
    <s v="P1003"/>
    <n v="9"/>
    <n v="0"/>
    <s v="Standard"/>
    <x v="2"/>
    <n v="35"/>
    <n v="2"/>
    <s v="Tablet"/>
    <x v="2"/>
    <n v="350"/>
    <n v="267.63"/>
    <n v="3150"/>
    <n v="2408.67"/>
    <n v="741.32999999999993"/>
    <n v="0.23534285714285713"/>
    <s v="Profitable"/>
    <s v="Medium"/>
  </r>
  <r>
    <s v="ORD-100088"/>
    <x v="320"/>
    <d v="2024-03-17T00:00:00"/>
    <s v="C1498"/>
    <s v="Ishaan Joshi"/>
    <x v="1"/>
    <x v="5"/>
    <s v="P1008"/>
    <n v="4"/>
    <n v="0.05"/>
    <s v="Standard"/>
    <x v="3"/>
    <n v="28"/>
    <n v="3"/>
    <s v="Office Chair"/>
    <x v="1"/>
    <n v="150"/>
    <n v="111.98"/>
    <n v="570"/>
    <n v="447.92"/>
    <n v="122.07999999999998"/>
    <n v="0.21417543859649121"/>
    <s v="Profitable"/>
    <s v="Low"/>
  </r>
  <r>
    <s v="ORD-101914"/>
    <x v="477"/>
    <d v="2023-04-21T00:00:00"/>
    <s v="C1317"/>
    <s v="Sana Iyer"/>
    <x v="2"/>
    <x v="11"/>
    <s v="P1014"/>
    <n v="2"/>
    <n v="0"/>
    <s v="Express"/>
    <x v="2"/>
    <n v="44"/>
    <n v="4"/>
    <s v="Pen Set"/>
    <x v="0"/>
    <n v="12"/>
    <n v="9.07"/>
    <n v="24"/>
    <n v="18.14"/>
    <n v="5.8599999999999994"/>
    <n v="0.24416666666666664"/>
    <s v="Profitable"/>
    <s v="Low"/>
  </r>
  <r>
    <s v="ORD-102584"/>
    <x v="401"/>
    <d v="2024-10-31T00:00:00"/>
    <s v="C2091"/>
    <s v="Zoya Verma"/>
    <x v="1"/>
    <x v="10"/>
    <s v="P1014"/>
    <n v="8"/>
    <n v="0.05"/>
    <s v="Economy"/>
    <x v="2"/>
    <n v="34"/>
    <n v="1"/>
    <s v="Pen Set"/>
    <x v="0"/>
    <n v="12"/>
    <n v="9.07"/>
    <n v="91.199999999999989"/>
    <n v="72.56"/>
    <n v="18.639999999999986"/>
    <n v="0.20438596491228059"/>
    <s v="Profitable"/>
    <s v="Low"/>
  </r>
  <r>
    <s v="ORD-101175"/>
    <x v="558"/>
    <d v="2024-04-27T00:00:00"/>
    <s v="C1612"/>
    <s v="Zoya Reddy"/>
    <x v="1"/>
    <x v="8"/>
    <s v="P1001"/>
    <n v="1"/>
    <n v="0.1"/>
    <s v="Standard"/>
    <x v="0"/>
    <n v="55"/>
    <n v="3"/>
    <s v="Laptop"/>
    <x v="2"/>
    <n v="900"/>
    <n v="669.14"/>
    <n v="810"/>
    <n v="669.14"/>
    <n v="140.86000000000001"/>
    <n v="0.17390123456790124"/>
    <s v="Profitable"/>
    <s v="Low"/>
  </r>
  <r>
    <s v="ORD-101712"/>
    <x v="13"/>
    <d v="2023-10-14T00:00:00"/>
    <s v="C1407"/>
    <s v="Dev Das"/>
    <x v="1"/>
    <x v="10"/>
    <s v="P1012"/>
    <n v="6"/>
    <n v="0"/>
    <s v="Standard"/>
    <x v="1"/>
    <n v="34"/>
    <n v="4"/>
    <s v="Standing Desk"/>
    <x v="1"/>
    <n v="480"/>
    <n v="375.21"/>
    <n v="2880"/>
    <n v="2251.2599999999998"/>
    <n v="628.74000000000024"/>
    <n v="0.21831250000000008"/>
    <s v="Profitable"/>
    <s v="Medium"/>
  </r>
  <r>
    <s v="ORD-102872"/>
    <x v="120"/>
    <d v="2023-08-29T00:00:00"/>
    <s v="C2096"/>
    <s v="Arjun Nair"/>
    <x v="2"/>
    <x v="11"/>
    <s v="P1016"/>
    <n v="3"/>
    <n v="0"/>
    <s v="Same Day"/>
    <x v="2"/>
    <n v="24"/>
    <n v="4"/>
    <s v="Paper Ream"/>
    <x v="0"/>
    <n v="9"/>
    <n v="5.46"/>
    <n v="27"/>
    <n v="16.38"/>
    <n v="10.620000000000001"/>
    <n v="0.39333333333333337"/>
    <s v="Profitable"/>
    <s v="Low"/>
  </r>
  <r>
    <s v="ORD-101033"/>
    <x v="49"/>
    <d v="2024-12-27T00:00:00"/>
    <s v="C1583"/>
    <s v="Meera Reddy"/>
    <x v="2"/>
    <x v="10"/>
    <s v="P1012"/>
    <n v="2"/>
    <n v="0"/>
    <s v="Economy"/>
    <x v="3"/>
    <n v="69"/>
    <n v="4"/>
    <s v="Standing Desk"/>
    <x v="1"/>
    <n v="480"/>
    <n v="375.21"/>
    <n v="960"/>
    <n v="750.42"/>
    <n v="209.58000000000004"/>
    <n v="0.21831250000000005"/>
    <s v="Profitable"/>
    <s v="Low"/>
  </r>
  <r>
    <s v="ORD-102088"/>
    <x v="148"/>
    <d v="2024-02-08T00:00:00"/>
    <s v="C1278"/>
    <s v="Rahul Sharma"/>
    <x v="2"/>
    <x v="8"/>
    <s v="P1006"/>
    <n v="7"/>
    <n v="0"/>
    <s v="Economy"/>
    <x v="2"/>
    <n v="65"/>
    <n v="4"/>
    <s v="Keyboard"/>
    <x v="2"/>
    <n v="45"/>
    <n v="35.729999999999997"/>
    <n v="315"/>
    <n v="250.10999999999999"/>
    <n v="64.890000000000015"/>
    <n v="0.20600000000000004"/>
    <s v="Profitable"/>
    <s v="Low"/>
  </r>
  <r>
    <s v="ORD-100285"/>
    <x v="337"/>
    <d v="2024-09-02T00:00:00"/>
    <s v="C1056"/>
    <s v="Priya Sharma"/>
    <x v="1"/>
    <x v="7"/>
    <s v="P1004"/>
    <n v="8"/>
    <n v="0.05"/>
    <s v="Standard"/>
    <x v="3"/>
    <n v="58"/>
    <n v="2"/>
    <s v="Monitor"/>
    <x v="2"/>
    <n v="220"/>
    <n v="159.36000000000001"/>
    <n v="1672"/>
    <n v="1274.8800000000001"/>
    <n v="397.11999999999989"/>
    <n v="0.23751196172248798"/>
    <s v="Profitable"/>
    <s v="Low"/>
  </r>
  <r>
    <s v="ORD-102756"/>
    <x v="512"/>
    <d v="2023-05-10T00:00:00"/>
    <s v="C1457"/>
    <s v="Sana Joshi"/>
    <x v="1"/>
    <x v="5"/>
    <s v="P1017"/>
    <n v="2"/>
    <n v="0"/>
    <s v="Standard"/>
    <x v="0"/>
    <n v="39"/>
    <n v="5"/>
    <s v="Binder"/>
    <x v="0"/>
    <n v="8"/>
    <n v="5.51"/>
    <n v="16"/>
    <n v="11.02"/>
    <n v="4.9800000000000004"/>
    <n v="0.31125000000000003"/>
    <s v="Profitable"/>
    <s v="Low"/>
  </r>
  <r>
    <s v="ORD-101709"/>
    <x v="559"/>
    <d v="2024-03-24T00:00:00"/>
    <s v="C1590"/>
    <s v="Arjun Gupta"/>
    <x v="1"/>
    <x v="4"/>
    <s v="P1001"/>
    <n v="8"/>
    <n v="0.2"/>
    <s v="Standard"/>
    <x v="1"/>
    <n v="50"/>
    <n v="5"/>
    <s v="Laptop"/>
    <x v="2"/>
    <n v="900"/>
    <n v="669.14"/>
    <n v="5760"/>
    <n v="5353.12"/>
    <n v="406.88000000000011"/>
    <n v="7.0638888888888904E-2"/>
    <s v="Profitable"/>
    <s v="High"/>
  </r>
  <r>
    <s v="ORD-101219"/>
    <x v="61"/>
    <d v="2023-10-02T00:00:00"/>
    <s v="C1211"/>
    <s v="Tara Reddy"/>
    <x v="1"/>
    <x v="10"/>
    <s v="P1013"/>
    <n v="2"/>
    <n v="0.05"/>
    <s v="Express"/>
    <x v="2"/>
    <n v="67"/>
    <n v="5"/>
    <s v="Notebook"/>
    <x v="0"/>
    <n v="6"/>
    <n v="4.2699999999999996"/>
    <n v="11.399999999999999"/>
    <n v="8.5399999999999991"/>
    <n v="2.8599999999999994"/>
    <n v="0.25087719298245614"/>
    <s v="Profitable"/>
    <s v="Low"/>
  </r>
  <r>
    <s v="ORD-101829"/>
    <x v="275"/>
    <d v="2024-10-19T00:00:00"/>
    <s v="C1163"/>
    <s v="Kabir Das"/>
    <x v="1"/>
    <x v="11"/>
    <s v="P1007"/>
    <n v="7"/>
    <n v="0.1"/>
    <s v="Express"/>
    <x v="1"/>
    <n v="44"/>
    <n v="2"/>
    <s v="Printer"/>
    <x v="2"/>
    <n v="180"/>
    <n v="133.25"/>
    <n v="1134"/>
    <n v="932.75"/>
    <n v="201.25"/>
    <n v="0.17746913580246915"/>
    <s v="Profitable"/>
    <s v="Low"/>
  </r>
  <r>
    <s v="ORD-102002"/>
    <x v="512"/>
    <d v="2023-05-07T00:00:00"/>
    <s v="C1258"/>
    <s v="Kabir Nair"/>
    <x v="0"/>
    <x v="8"/>
    <s v="P1010"/>
    <n v="1"/>
    <n v="0.2"/>
    <s v="Economy"/>
    <x v="1"/>
    <n v="44"/>
    <n v="4"/>
    <s v="Bookcase"/>
    <x v="1"/>
    <n v="210"/>
    <n v="139.15"/>
    <n v="168"/>
    <n v="139.15"/>
    <n v="28.849999999999994"/>
    <n v="0.17172619047619045"/>
    <s v="Profitable"/>
    <s v="Low"/>
  </r>
  <r>
    <s v="ORD-102341"/>
    <x v="560"/>
    <d v="2024-10-01T00:00:00"/>
    <s v="C1075"/>
    <s v="Diya Iyer"/>
    <x v="2"/>
    <x v="5"/>
    <s v="P1016"/>
    <n v="7"/>
    <n v="0"/>
    <s v="Express"/>
    <x v="3"/>
    <n v="36"/>
    <n v="4"/>
    <s v="Paper Ream"/>
    <x v="0"/>
    <n v="9"/>
    <n v="5.46"/>
    <n v="63"/>
    <n v="38.22"/>
    <n v="24.78"/>
    <n v="0.39333333333333337"/>
    <s v="Profitable"/>
    <s v="Low"/>
  </r>
  <r>
    <s v="ORD-101568"/>
    <x v="543"/>
    <d v="2024-08-08T00:00:00"/>
    <s v="C1170"/>
    <s v="Priya Reddy"/>
    <x v="2"/>
    <x v="2"/>
    <s v="P1018"/>
    <n v="6"/>
    <n v="0"/>
    <s v="Standard"/>
    <x v="3"/>
    <n v="60"/>
    <n v="3"/>
    <s v="Marker Pack"/>
    <x v="0"/>
    <n v="11"/>
    <n v="6.23"/>
    <n v="66"/>
    <n v="37.380000000000003"/>
    <n v="28.619999999999997"/>
    <n v="0.4336363636363636"/>
    <s v="Profitable"/>
    <s v="Low"/>
  </r>
  <r>
    <s v="ORD-101178"/>
    <x v="561"/>
    <d v="2023-03-23T00:00:00"/>
    <s v="C1848"/>
    <s v="Aarav Reddy"/>
    <x v="2"/>
    <x v="11"/>
    <s v="P1006"/>
    <n v="3"/>
    <n v="0.05"/>
    <s v="Standard"/>
    <x v="2"/>
    <n v="67"/>
    <n v="1"/>
    <s v="Keyboard"/>
    <x v="2"/>
    <n v="45"/>
    <n v="35.729999999999997"/>
    <n v="128.25"/>
    <n v="107.19"/>
    <n v="21.060000000000002"/>
    <n v="0.1642105263157895"/>
    <s v="Profitable"/>
    <s v="Low"/>
  </r>
  <r>
    <s v="ORD-100962"/>
    <x v="562"/>
    <d v="2023-07-20T00:00:00"/>
    <s v="C1305"/>
    <s v="Zoya Nair"/>
    <x v="2"/>
    <x v="5"/>
    <s v="P1004"/>
    <n v="4"/>
    <n v="0"/>
    <s v="Express"/>
    <x v="1"/>
    <n v="37"/>
    <n v="4"/>
    <s v="Monitor"/>
    <x v="2"/>
    <n v="220"/>
    <n v="159.36000000000001"/>
    <n v="880"/>
    <n v="637.44000000000005"/>
    <n v="242.55999999999995"/>
    <n v="0.27563636363636357"/>
    <s v="Profitable"/>
    <s v="Low"/>
  </r>
  <r>
    <s v="ORD-101188"/>
    <x v="221"/>
    <d v="2023-01-05T00:00:00"/>
    <s v="C1476"/>
    <s v="Rahul Khan"/>
    <x v="0"/>
    <x v="8"/>
    <s v="P1004"/>
    <n v="3"/>
    <n v="0.1"/>
    <s v="Standard"/>
    <x v="0"/>
    <n v="28"/>
    <n v="1"/>
    <s v="Monitor"/>
    <x v="2"/>
    <n v="220"/>
    <n v="159.36000000000001"/>
    <n v="594"/>
    <n v="478.08000000000004"/>
    <n v="115.91999999999996"/>
    <n v="0.19515151515151508"/>
    <s v="Profitable"/>
    <s v="Low"/>
  </r>
  <r>
    <s v="ORD-101834"/>
    <x v="439"/>
    <d v="2023-05-16T00:00:00"/>
    <s v="C1491"/>
    <s v="Ishaan Reddy"/>
    <x v="1"/>
    <x v="11"/>
    <s v="P1017"/>
    <n v="3"/>
    <n v="0"/>
    <s v="Express"/>
    <x v="2"/>
    <n v="22"/>
    <n v="5"/>
    <s v="Binder"/>
    <x v="0"/>
    <n v="8"/>
    <n v="5.51"/>
    <n v="24"/>
    <n v="16.53"/>
    <n v="7.4699999999999989"/>
    <n v="0.31124999999999997"/>
    <s v="Profitable"/>
    <s v="Low"/>
  </r>
  <r>
    <s v="ORD-100100"/>
    <x v="441"/>
    <d v="2024-08-25T00:00:00"/>
    <s v="C1531"/>
    <s v="Tara Khan"/>
    <x v="1"/>
    <x v="3"/>
    <s v="P1013"/>
    <n v="6"/>
    <n v="0.1"/>
    <s v="Express"/>
    <x v="2"/>
    <n v="32"/>
    <n v="5"/>
    <s v="Notebook"/>
    <x v="0"/>
    <n v="6"/>
    <n v="4.2699999999999996"/>
    <n v="32.4"/>
    <n v="25.619999999999997"/>
    <n v="6.7800000000000011"/>
    <n v="0.20925925925925931"/>
    <s v="Profitable"/>
    <s v="Low"/>
  </r>
  <r>
    <s v="ORD-100390"/>
    <x v="563"/>
    <d v="2023-03-05T00:00:00"/>
    <s v="C2042"/>
    <s v="Priya Singh"/>
    <x v="1"/>
    <x v="2"/>
    <s v="P1002"/>
    <n v="1"/>
    <n v="0.05"/>
    <s v="Same Day"/>
    <x v="3"/>
    <n v="44"/>
    <n v="1"/>
    <s v="Smartphone"/>
    <x v="2"/>
    <n v="600"/>
    <n v="395.83"/>
    <n v="570"/>
    <n v="395.83"/>
    <n v="174.17000000000002"/>
    <n v="0.30556140350877198"/>
    <s v="Profitable"/>
    <s v="Low"/>
  </r>
  <r>
    <s v="ORD-102527"/>
    <x v="564"/>
    <d v="2023-09-03T00:00:00"/>
    <s v="C1960"/>
    <s v="Kabir Joshi"/>
    <x v="1"/>
    <x v="11"/>
    <s v="P1016"/>
    <n v="3"/>
    <n v="0.15"/>
    <s v="Express"/>
    <x v="0"/>
    <n v="54"/>
    <n v="2"/>
    <s v="Paper Ream"/>
    <x v="0"/>
    <n v="9"/>
    <n v="5.46"/>
    <n v="22.95"/>
    <n v="16.38"/>
    <n v="6.57"/>
    <n v="0.28627450980392161"/>
    <s v="Profitable"/>
    <s v="Low"/>
  </r>
  <r>
    <s v="ORD-100539"/>
    <x v="476"/>
    <d v="2023-03-19T00:00:00"/>
    <s v="C1293"/>
    <s v="Rahul Das"/>
    <x v="1"/>
    <x v="2"/>
    <s v="P1004"/>
    <n v="3"/>
    <n v="0"/>
    <s v="Express"/>
    <x v="2"/>
    <n v="28"/>
    <n v="4"/>
    <s v="Monitor"/>
    <x v="2"/>
    <n v="220"/>
    <n v="159.36000000000001"/>
    <n v="660"/>
    <n v="478.08000000000004"/>
    <n v="181.91999999999996"/>
    <n v="0.27563636363636357"/>
    <s v="Profitable"/>
    <s v="Low"/>
  </r>
  <r>
    <s v="ORD-102392"/>
    <x v="520"/>
    <d v="2023-09-25T00:00:00"/>
    <s v="C1283"/>
    <s v="Sana Singh"/>
    <x v="0"/>
    <x v="2"/>
    <s v="P1011"/>
    <n v="6"/>
    <n v="0"/>
    <s v="Same Day"/>
    <x v="0"/>
    <n v="57"/>
    <n v="2"/>
    <s v="Filing Cabinet"/>
    <x v="1"/>
    <n v="130"/>
    <n v="83.55"/>
    <n v="780"/>
    <n v="501.29999999999995"/>
    <n v="278.70000000000005"/>
    <n v="0.35730769230769238"/>
    <s v="Profitable"/>
    <s v="Low"/>
  </r>
  <r>
    <s v="ORD-102374"/>
    <x v="349"/>
    <d v="2023-03-19T00:00:00"/>
    <s v="C1331"/>
    <s v="Aarav Joshi"/>
    <x v="1"/>
    <x v="3"/>
    <s v="P1012"/>
    <n v="9"/>
    <n v="0.1"/>
    <s v="Standard"/>
    <x v="3"/>
    <n v="67"/>
    <n v="3"/>
    <s v="Standing Desk"/>
    <x v="1"/>
    <n v="480"/>
    <n v="375.21"/>
    <n v="3888"/>
    <n v="3376.89"/>
    <n v="511.11000000000013"/>
    <n v="0.13145833333333337"/>
    <s v="Profitable"/>
    <s v="Medium"/>
  </r>
  <r>
    <s v="ORD-100201"/>
    <x v="565"/>
    <d v="2023-02-03T00:00:00"/>
    <s v="C1841"/>
    <s v="Rahul Iyer"/>
    <x v="2"/>
    <x v="1"/>
    <s v="P1003"/>
    <n v="5"/>
    <n v="0"/>
    <s v="Economy"/>
    <x v="1"/>
    <n v="36"/>
    <n v="2"/>
    <s v="Tablet"/>
    <x v="2"/>
    <n v="350"/>
    <n v="267.63"/>
    <n v="1750"/>
    <n v="1338.15"/>
    <n v="411.84999999999991"/>
    <n v="0.2353428571428571"/>
    <s v="Profitable"/>
    <s v="Low"/>
  </r>
  <r>
    <s v="ORD-102594"/>
    <x v="566"/>
    <d v="2023-06-01T00:00:00"/>
    <s v="C2188"/>
    <s v="Sana Reddy"/>
    <x v="1"/>
    <x v="1"/>
    <s v="P1016"/>
    <n v="3"/>
    <n v="0"/>
    <s v="Standard"/>
    <x v="0"/>
    <n v="18"/>
    <n v="3"/>
    <s v="Paper Ream"/>
    <x v="0"/>
    <n v="9"/>
    <n v="5.46"/>
    <n v="27"/>
    <n v="16.38"/>
    <n v="10.620000000000001"/>
    <n v="0.39333333333333337"/>
    <s v="Profitable"/>
    <s v="Low"/>
  </r>
  <r>
    <s v="ORD-101416"/>
    <x v="424"/>
    <d v="2024-09-18T00:00:00"/>
    <s v="C1868"/>
    <s v="Priya Joshi"/>
    <x v="0"/>
    <x v="0"/>
    <s v="P1015"/>
    <n v="3"/>
    <n v="0"/>
    <s v="Standard"/>
    <x v="0"/>
    <n v="46"/>
    <n v="1"/>
    <s v="Stapler"/>
    <x v="0"/>
    <n v="15"/>
    <n v="9.91"/>
    <n v="45"/>
    <n v="29.73"/>
    <n v="15.27"/>
    <n v="0.33933333333333332"/>
    <s v="Profitable"/>
    <s v="Low"/>
  </r>
  <r>
    <s v="ORD-100043"/>
    <x v="263"/>
    <d v="2024-08-14T00:00:00"/>
    <s v="C1362"/>
    <s v="Arjun Gupta"/>
    <x v="2"/>
    <x v="8"/>
    <s v="P1013"/>
    <n v="7"/>
    <n v="0.1"/>
    <s v="Standard"/>
    <x v="0"/>
    <n v="49"/>
    <n v="3"/>
    <s v="Notebook"/>
    <x v="0"/>
    <n v="6"/>
    <n v="4.2699999999999996"/>
    <n v="37.800000000000004"/>
    <n v="29.889999999999997"/>
    <n v="7.9100000000000072"/>
    <n v="0.20925925925925942"/>
    <s v="Profitable"/>
    <s v="Low"/>
  </r>
  <r>
    <s v="ORD-101811"/>
    <x v="185"/>
    <d v="2024-06-21T00:00:00"/>
    <s v="C2060"/>
    <s v="Rahul Singh"/>
    <x v="1"/>
    <x v="5"/>
    <s v="P1005"/>
    <n v="5"/>
    <n v="0"/>
    <s v="Express"/>
    <x v="0"/>
    <n v="25"/>
    <n v="1"/>
    <s v="Headphones"/>
    <x v="2"/>
    <n v="80"/>
    <n v="45.88"/>
    <n v="400"/>
    <n v="229.4"/>
    <n v="170.6"/>
    <n v="0.42649999999999999"/>
    <s v="Profitable"/>
    <s v="Low"/>
  </r>
  <r>
    <s v="ORD-100851"/>
    <x v="246"/>
    <d v="2024-03-29T00:00:00"/>
    <s v="C1611"/>
    <s v="Zoya Khan"/>
    <x v="1"/>
    <x v="4"/>
    <s v="P1010"/>
    <n v="8"/>
    <n v="0.05"/>
    <s v="Standard"/>
    <x v="2"/>
    <n v="44"/>
    <n v="3"/>
    <s v="Bookcase"/>
    <x v="1"/>
    <n v="210"/>
    <n v="139.15"/>
    <n v="1596"/>
    <n v="1113.2"/>
    <n v="482.79999999999995"/>
    <n v="0.30250626566416039"/>
    <s v="Profitable"/>
    <s v="Low"/>
  </r>
  <r>
    <s v="ORD-100001"/>
    <x v="567"/>
    <d v="2024-07-26T00:00:00"/>
    <s v="C1782"/>
    <s v="Rahul Reddy"/>
    <x v="2"/>
    <x v="6"/>
    <s v="P1012"/>
    <n v="3"/>
    <n v="0"/>
    <s v="Express"/>
    <x v="2"/>
    <n v="51"/>
    <n v="5"/>
    <s v="Standing Desk"/>
    <x v="1"/>
    <n v="480"/>
    <n v="375.21"/>
    <n v="1440"/>
    <n v="1125.6299999999999"/>
    <n v="314.37000000000012"/>
    <n v="0.21831250000000008"/>
    <s v="Profitable"/>
    <s v="Low"/>
  </r>
  <r>
    <s v="ORD-100857"/>
    <x v="516"/>
    <d v="2024-06-03T00:00:00"/>
    <s v="C1413"/>
    <s v="Rahul Iyer"/>
    <x v="1"/>
    <x v="5"/>
    <s v="P1014"/>
    <n v="4"/>
    <n v="0.1"/>
    <s v="Express"/>
    <x v="3"/>
    <n v="32"/>
    <n v="4"/>
    <s v="Pen Set"/>
    <x v="0"/>
    <n v="12"/>
    <n v="9.07"/>
    <n v="43.2"/>
    <n v="36.28"/>
    <n v="6.9200000000000017"/>
    <n v="0.16018518518518521"/>
    <s v="Profitable"/>
    <s v="Low"/>
  </r>
  <r>
    <s v="ORD-102530"/>
    <x v="568"/>
    <d v="2024-12-10T00:00:00"/>
    <s v="C1675"/>
    <s v="Meera Khan"/>
    <x v="2"/>
    <x v="5"/>
    <s v="P1008"/>
    <n v="5"/>
    <n v="0.1"/>
    <s v="Standard"/>
    <x v="2"/>
    <n v="47"/>
    <n v="4"/>
    <s v="Office Chair"/>
    <x v="1"/>
    <n v="150"/>
    <n v="111.98"/>
    <n v="675"/>
    <n v="559.9"/>
    <n v="115.10000000000002"/>
    <n v="0.17051851851851854"/>
    <s v="Profitable"/>
    <s v="Low"/>
  </r>
  <r>
    <s v="ORD-100419"/>
    <x v="80"/>
    <d v="2024-03-12T00:00:00"/>
    <s v="C2198"/>
    <s v="Dev Iyer"/>
    <x v="0"/>
    <x v="11"/>
    <s v="P1004"/>
    <n v="9"/>
    <n v="0.1"/>
    <s v="Standard"/>
    <x v="1"/>
    <n v="34"/>
    <n v="2"/>
    <s v="Monitor"/>
    <x v="2"/>
    <n v="220"/>
    <n v="159.36000000000001"/>
    <n v="1782"/>
    <n v="1434.2400000000002"/>
    <n v="347.75999999999976"/>
    <n v="0.19515151515151502"/>
    <s v="Profitable"/>
    <s v="Low"/>
  </r>
  <r>
    <s v="ORD-101423"/>
    <x v="569"/>
    <d v="2024-05-31T00:00:00"/>
    <s v="C1085"/>
    <s v="Dev Joshi"/>
    <x v="2"/>
    <x v="5"/>
    <s v="P1015"/>
    <n v="1"/>
    <n v="0"/>
    <s v="Standard"/>
    <x v="3"/>
    <n v="34"/>
    <n v="3"/>
    <s v="Stapler"/>
    <x v="0"/>
    <n v="15"/>
    <n v="9.91"/>
    <n v="15"/>
    <n v="9.91"/>
    <n v="5.09"/>
    <n v="0.33933333333333332"/>
    <s v="Profitable"/>
    <s v="Low"/>
  </r>
  <r>
    <s v="ORD-100858"/>
    <x v="570"/>
    <d v="2023-11-02T00:00:00"/>
    <s v="C1477"/>
    <s v="Aarav Khan"/>
    <x v="1"/>
    <x v="3"/>
    <s v="P1001"/>
    <n v="6"/>
    <n v="0"/>
    <s v="Express"/>
    <x v="1"/>
    <n v="69"/>
    <n v="3"/>
    <s v="Laptop"/>
    <x v="2"/>
    <n v="900"/>
    <n v="669.14"/>
    <n v="5400"/>
    <n v="4014.84"/>
    <n v="1385.1599999999999"/>
    <n v="0.25651111111111108"/>
    <s v="Profitable"/>
    <s v="High"/>
  </r>
  <r>
    <s v="ORD-100678"/>
    <x v="384"/>
    <d v="2024-06-13T00:00:00"/>
    <s v="C1363"/>
    <s v="Kabir Reddy"/>
    <x v="1"/>
    <x v="2"/>
    <s v="P1015"/>
    <n v="2"/>
    <n v="0.2"/>
    <s v="Express"/>
    <x v="0"/>
    <n v="48"/>
    <n v="1"/>
    <s v="Stapler"/>
    <x v="0"/>
    <n v="15"/>
    <n v="9.91"/>
    <n v="24"/>
    <n v="19.82"/>
    <n v="4.18"/>
    <n v="0.17416666666666666"/>
    <s v="Profitable"/>
    <s v="Low"/>
  </r>
  <r>
    <s v="ORD-102085"/>
    <x v="571"/>
    <d v="2023-10-22T00:00:00"/>
    <s v="C1148"/>
    <s v="Diya Singh"/>
    <x v="1"/>
    <x v="7"/>
    <s v="P1014"/>
    <n v="1"/>
    <n v="0.1"/>
    <s v="Standard"/>
    <x v="1"/>
    <n v="40"/>
    <n v="4"/>
    <s v="Pen Set"/>
    <x v="0"/>
    <n v="12"/>
    <n v="9.07"/>
    <n v="10.8"/>
    <n v="9.07"/>
    <n v="1.7300000000000004"/>
    <n v="0.16018518518518521"/>
    <s v="Profitable"/>
    <s v="Low"/>
  </r>
  <r>
    <s v="ORD-101312"/>
    <x v="169"/>
    <d v="2023-03-07T00:00:00"/>
    <s v="C1728"/>
    <s v="Tara Verma"/>
    <x v="2"/>
    <x v="0"/>
    <s v="P1004"/>
    <n v="7"/>
    <n v="0"/>
    <s v="Standard"/>
    <x v="1"/>
    <n v="44"/>
    <n v="1"/>
    <s v="Monitor"/>
    <x v="2"/>
    <n v="220"/>
    <n v="159.36000000000001"/>
    <n v="1540"/>
    <n v="1115.52"/>
    <n v="424.48"/>
    <n v="0.27563636363636362"/>
    <s v="Profitable"/>
    <s v="Low"/>
  </r>
  <r>
    <s v="ORD-100022"/>
    <x v="176"/>
    <d v="2024-08-04T00:00:00"/>
    <s v="C1000"/>
    <s v="Aarav Khan"/>
    <x v="2"/>
    <x v="8"/>
    <s v="P1001"/>
    <n v="1"/>
    <n v="0.15"/>
    <s v="Standard"/>
    <x v="1"/>
    <n v="56"/>
    <n v="2"/>
    <s v="Laptop"/>
    <x v="2"/>
    <n v="900"/>
    <n v="669.14"/>
    <n v="765"/>
    <n v="669.14"/>
    <n v="95.860000000000014"/>
    <n v="0.12530718954248368"/>
    <s v="Profitable"/>
    <s v="Low"/>
  </r>
  <r>
    <s v="ORD-101457"/>
    <x v="572"/>
    <d v="2023-07-01T00:00:00"/>
    <s v="C1375"/>
    <s v="Arjun Nair"/>
    <x v="2"/>
    <x v="9"/>
    <s v="P1008"/>
    <n v="2"/>
    <n v="0.1"/>
    <s v="Express"/>
    <x v="1"/>
    <n v="44"/>
    <n v="2"/>
    <s v="Office Chair"/>
    <x v="1"/>
    <n v="150"/>
    <n v="111.98"/>
    <n v="270"/>
    <n v="223.96"/>
    <n v="46.039999999999992"/>
    <n v="0.17051851851851849"/>
    <s v="Profitable"/>
    <s v="Low"/>
  </r>
  <r>
    <s v="ORD-101824"/>
    <x v="320"/>
    <d v="2024-03-22T00:00:00"/>
    <s v="C1817"/>
    <s v="Dev Sharma"/>
    <x v="2"/>
    <x v="1"/>
    <s v="P1018"/>
    <n v="7"/>
    <n v="0.2"/>
    <s v="Express"/>
    <x v="2"/>
    <n v="30"/>
    <n v="2"/>
    <s v="Marker Pack"/>
    <x v="0"/>
    <n v="11"/>
    <n v="6.23"/>
    <n v="61.6"/>
    <n v="43.61"/>
    <n v="17.990000000000002"/>
    <n v="0.29204545454545455"/>
    <s v="Profitable"/>
    <s v="Low"/>
  </r>
  <r>
    <s v="ORD-101203"/>
    <x v="570"/>
    <d v="2023-11-01T00:00:00"/>
    <s v="C1673"/>
    <s v="Sana Gupta"/>
    <x v="2"/>
    <x v="7"/>
    <s v="P1001"/>
    <n v="8"/>
    <n v="0"/>
    <s v="Standard"/>
    <x v="3"/>
    <n v="57"/>
    <n v="1"/>
    <s v="Laptop"/>
    <x v="2"/>
    <n v="900"/>
    <n v="669.14"/>
    <n v="7200"/>
    <n v="5353.12"/>
    <n v="1846.88"/>
    <n v="0.25651111111111113"/>
    <s v="Profitable"/>
    <s v="High"/>
  </r>
  <r>
    <s v="ORD-101097"/>
    <x v="105"/>
    <d v="2023-12-24T00:00:00"/>
    <s v="C1979"/>
    <s v="Kabir Gupta"/>
    <x v="1"/>
    <x v="11"/>
    <s v="P1011"/>
    <n v="5"/>
    <n v="0.05"/>
    <s v="Standard"/>
    <x v="0"/>
    <n v="52"/>
    <n v="2"/>
    <s v="Filing Cabinet"/>
    <x v="1"/>
    <n v="130"/>
    <n v="83.55"/>
    <n v="617.5"/>
    <n v="417.75"/>
    <n v="199.75"/>
    <n v="0.32348178137651823"/>
    <s v="Profitable"/>
    <s v="Low"/>
  </r>
  <r>
    <s v="ORD-102757"/>
    <x v="568"/>
    <d v="2024-12-15T00:00:00"/>
    <s v="C1148"/>
    <s v="Tara Sharma"/>
    <x v="1"/>
    <x v="4"/>
    <s v="P1001"/>
    <n v="6"/>
    <n v="0"/>
    <s v="Express"/>
    <x v="0"/>
    <n v="23"/>
    <n v="1"/>
    <s v="Laptop"/>
    <x v="2"/>
    <n v="900"/>
    <n v="669.14"/>
    <n v="5400"/>
    <n v="4014.84"/>
    <n v="1385.1599999999999"/>
    <n v="0.25651111111111108"/>
    <s v="Profitable"/>
    <s v="High"/>
  </r>
  <r>
    <s v="ORD-102639"/>
    <x v="264"/>
    <d v="2024-02-18T00:00:00"/>
    <s v="C1144"/>
    <s v="Meera Verma"/>
    <x v="2"/>
    <x v="0"/>
    <s v="P1006"/>
    <n v="1"/>
    <n v="0.2"/>
    <s v="Standard"/>
    <x v="3"/>
    <n v="21"/>
    <n v="3"/>
    <s v="Keyboard"/>
    <x v="2"/>
    <n v="45"/>
    <n v="35.729999999999997"/>
    <n v="36"/>
    <n v="35.729999999999997"/>
    <n v="0.27000000000000313"/>
    <n v="7.5000000000000865E-3"/>
    <s v="Profitable"/>
    <s v="Low"/>
  </r>
  <r>
    <s v="ORD-102051"/>
    <x v="573"/>
    <d v="2023-07-01T00:00:00"/>
    <s v="C1948"/>
    <s v="Arjun Iyer"/>
    <x v="1"/>
    <x v="6"/>
    <s v="P1006"/>
    <n v="8"/>
    <n v="0"/>
    <s v="Standard"/>
    <x v="0"/>
    <n v="58"/>
    <n v="2"/>
    <s v="Keyboard"/>
    <x v="2"/>
    <n v="45"/>
    <n v="35.729999999999997"/>
    <n v="360"/>
    <n v="285.83999999999997"/>
    <n v="74.160000000000025"/>
    <n v="0.20600000000000007"/>
    <s v="Profitable"/>
    <s v="Low"/>
  </r>
  <r>
    <s v="ORD-101109"/>
    <x v="380"/>
    <d v="2024-09-15T00:00:00"/>
    <s v="C1547"/>
    <s v="Ishaan Gupta"/>
    <x v="1"/>
    <x v="6"/>
    <s v="P1016"/>
    <n v="2"/>
    <n v="0.05"/>
    <s v="Express"/>
    <x v="1"/>
    <n v="40"/>
    <n v="1"/>
    <s v="Paper Ream"/>
    <x v="0"/>
    <n v="9"/>
    <n v="5.46"/>
    <n v="17.099999999999998"/>
    <n v="10.92"/>
    <n v="6.1799999999999979"/>
    <n v="0.36140350877192973"/>
    <s v="Profitable"/>
    <s v="Low"/>
  </r>
  <r>
    <s v="ORD-102456"/>
    <x v="238"/>
    <d v="2023-02-11T00:00:00"/>
    <s v="C1762"/>
    <s v="Aarav Sharma"/>
    <x v="2"/>
    <x v="8"/>
    <s v="P1018"/>
    <n v="6"/>
    <n v="0.05"/>
    <s v="Express"/>
    <x v="3"/>
    <n v="44"/>
    <n v="1"/>
    <s v="Marker Pack"/>
    <x v="0"/>
    <n v="11"/>
    <n v="6.23"/>
    <n v="62.699999999999996"/>
    <n v="37.380000000000003"/>
    <n v="25.319999999999993"/>
    <n v="0.40382775119617215"/>
    <s v="Profitable"/>
    <s v="Low"/>
  </r>
  <r>
    <s v="ORD-102267"/>
    <x v="399"/>
    <d v="2023-01-06T00:00:00"/>
    <s v="C1908"/>
    <s v="Rahul Reddy"/>
    <x v="2"/>
    <x v="0"/>
    <s v="P1006"/>
    <n v="6"/>
    <n v="0.2"/>
    <s v="Express"/>
    <x v="2"/>
    <n v="57"/>
    <n v="5"/>
    <s v="Keyboard"/>
    <x v="2"/>
    <n v="45"/>
    <n v="35.729999999999997"/>
    <n v="216"/>
    <n v="214.38"/>
    <n v="1.6200000000000045"/>
    <n v="7.5000000000000214E-3"/>
    <s v="Profitable"/>
    <s v="Low"/>
  </r>
  <r>
    <s v="ORD-100431"/>
    <x v="540"/>
    <d v="2023-03-24T00:00:00"/>
    <s v="C1500"/>
    <s v="Rahul Das"/>
    <x v="1"/>
    <x v="5"/>
    <s v="P1001"/>
    <n v="8"/>
    <n v="0.1"/>
    <s v="Standard"/>
    <x v="1"/>
    <n v="21"/>
    <n v="5"/>
    <s v="Laptop"/>
    <x v="2"/>
    <n v="900"/>
    <n v="669.14"/>
    <n v="6480"/>
    <n v="5353.12"/>
    <n v="1126.8800000000001"/>
    <n v="0.17390123456790124"/>
    <s v="Profitable"/>
    <s v="High"/>
  </r>
  <r>
    <s v="ORD-101608"/>
    <x v="248"/>
    <d v="2024-09-15T00:00:00"/>
    <s v="C1948"/>
    <s v="Dev Khan"/>
    <x v="0"/>
    <x v="8"/>
    <s v="P1002"/>
    <n v="8"/>
    <n v="0"/>
    <s v="Standard"/>
    <x v="1"/>
    <n v="30"/>
    <n v="4"/>
    <s v="Smartphone"/>
    <x v="2"/>
    <n v="600"/>
    <n v="395.83"/>
    <n v="4800"/>
    <n v="3166.64"/>
    <n v="1633.3600000000001"/>
    <n v="0.34028333333333338"/>
    <s v="Profitable"/>
    <s v="Medium"/>
  </r>
  <r>
    <s v="ORD-102214"/>
    <x v="574"/>
    <d v="2023-01-25T00:00:00"/>
    <s v="C1985"/>
    <s v="Dev Khan"/>
    <x v="1"/>
    <x v="6"/>
    <s v="P1017"/>
    <n v="5"/>
    <n v="0.05"/>
    <s v="Standard"/>
    <x v="2"/>
    <n v="39"/>
    <n v="2"/>
    <s v="Binder"/>
    <x v="0"/>
    <n v="8"/>
    <n v="5.51"/>
    <n v="38"/>
    <n v="27.549999999999997"/>
    <n v="10.450000000000003"/>
    <n v="0.27500000000000008"/>
    <s v="Profitable"/>
    <s v="Low"/>
  </r>
  <r>
    <s v="ORD-101167"/>
    <x v="276"/>
    <d v="2023-03-26T00:00:00"/>
    <s v="C2047"/>
    <s v="Arjun Reddy"/>
    <x v="2"/>
    <x v="5"/>
    <s v="P1009"/>
    <n v="2"/>
    <n v="0.05"/>
    <s v="Standard"/>
    <x v="1"/>
    <n v="23"/>
    <n v="4"/>
    <s v="Desk"/>
    <x v="1"/>
    <n v="320"/>
    <n v="186.25"/>
    <n v="608"/>
    <n v="372.5"/>
    <n v="235.5"/>
    <n v="0.38733552631578949"/>
    <s v="Profitable"/>
    <s v="Low"/>
  </r>
  <r>
    <s v="ORD-102729"/>
    <x v="428"/>
    <d v="2024-10-26T00:00:00"/>
    <s v="C1979"/>
    <s v="Tara Joshi"/>
    <x v="1"/>
    <x v="1"/>
    <s v="P1008"/>
    <n v="7"/>
    <n v="0.05"/>
    <s v="Economy"/>
    <x v="0"/>
    <n v="66"/>
    <n v="3"/>
    <s v="Office Chair"/>
    <x v="1"/>
    <n v="150"/>
    <n v="111.98"/>
    <n v="997.5"/>
    <n v="783.86"/>
    <n v="213.64"/>
    <n v="0.21417543859649121"/>
    <s v="Profitable"/>
    <s v="Low"/>
  </r>
  <r>
    <s v="ORD-101818"/>
    <x v="235"/>
    <d v="2023-03-25T00:00:00"/>
    <s v="C1938"/>
    <s v="Diya Gupta"/>
    <x v="1"/>
    <x v="1"/>
    <s v="P1016"/>
    <n v="8"/>
    <n v="0"/>
    <s v="Standard"/>
    <x v="0"/>
    <n v="45"/>
    <n v="4"/>
    <s v="Paper Ream"/>
    <x v="0"/>
    <n v="9"/>
    <n v="5.46"/>
    <n v="72"/>
    <n v="43.68"/>
    <n v="28.32"/>
    <n v="0.39333333333333331"/>
    <s v="Profitable"/>
    <s v="Low"/>
  </r>
  <r>
    <s v="ORD-102200"/>
    <x v="434"/>
    <d v="2023-04-25T00:00:00"/>
    <s v="C1430"/>
    <s v="Ishaan Das"/>
    <x v="0"/>
    <x v="9"/>
    <s v="P1007"/>
    <n v="7"/>
    <n v="0.1"/>
    <s v="Express"/>
    <x v="0"/>
    <n v="55"/>
    <n v="5"/>
    <s v="Printer"/>
    <x v="2"/>
    <n v="180"/>
    <n v="133.25"/>
    <n v="1134"/>
    <n v="932.75"/>
    <n v="201.25"/>
    <n v="0.17746913580246915"/>
    <s v="Profitable"/>
    <s v="Low"/>
  </r>
  <r>
    <s v="ORD-102318"/>
    <x v="254"/>
    <d v="2023-09-07T00:00:00"/>
    <s v="C1069"/>
    <s v="Kabir Verma"/>
    <x v="1"/>
    <x v="6"/>
    <s v="P1018"/>
    <n v="3"/>
    <n v="0.05"/>
    <s v="Standard"/>
    <x v="2"/>
    <n v="44"/>
    <n v="1"/>
    <s v="Marker Pack"/>
    <x v="0"/>
    <n v="11"/>
    <n v="6.23"/>
    <n v="31.349999999999998"/>
    <n v="18.690000000000001"/>
    <n v="12.659999999999997"/>
    <n v="0.40382775119617215"/>
    <s v="Profitable"/>
    <s v="Low"/>
  </r>
  <r>
    <s v="ORD-100363"/>
    <x v="575"/>
    <d v="2023-06-19T00:00:00"/>
    <s v="C1222"/>
    <s v="Dev Khan"/>
    <x v="2"/>
    <x v="4"/>
    <s v="P1009"/>
    <n v="3"/>
    <n v="0.2"/>
    <s v="Same Day"/>
    <x v="1"/>
    <n v="50"/>
    <n v="1"/>
    <s v="Desk"/>
    <x v="1"/>
    <n v="320"/>
    <n v="186.25"/>
    <n v="768"/>
    <n v="558.75"/>
    <n v="209.25"/>
    <n v="0.2724609375"/>
    <s v="Profitable"/>
    <s v="Low"/>
  </r>
  <r>
    <s v="ORD-102835"/>
    <x v="487"/>
    <d v="2023-02-06T00:00:00"/>
    <s v="C1065"/>
    <s v="Rahul Sharma"/>
    <x v="1"/>
    <x v="11"/>
    <s v="P1006"/>
    <n v="4"/>
    <n v="0.2"/>
    <s v="Standard"/>
    <x v="3"/>
    <n v="66"/>
    <n v="3"/>
    <s v="Keyboard"/>
    <x v="2"/>
    <n v="45"/>
    <n v="35.729999999999997"/>
    <n v="144"/>
    <n v="142.91999999999999"/>
    <n v="1.0800000000000125"/>
    <n v="7.5000000000000865E-3"/>
    <s v="Profitable"/>
    <s v="Low"/>
  </r>
  <r>
    <s v="ORD-102092"/>
    <x v="576"/>
    <d v="2024-05-27T00:00:00"/>
    <s v="C1779"/>
    <s v="Tara Khan"/>
    <x v="1"/>
    <x v="10"/>
    <s v="P1016"/>
    <n v="7"/>
    <n v="0.15"/>
    <s v="Standard"/>
    <x v="3"/>
    <n v="30"/>
    <n v="1"/>
    <s v="Paper Ream"/>
    <x v="0"/>
    <n v="9"/>
    <n v="5.46"/>
    <n v="53.55"/>
    <n v="38.22"/>
    <n v="15.329999999999998"/>
    <n v="0.28627450980392155"/>
    <s v="Profitable"/>
    <s v="Low"/>
  </r>
  <r>
    <s v="ORD-100807"/>
    <x v="380"/>
    <d v="2024-09-18T00:00:00"/>
    <s v="C1101"/>
    <s v="Ishaan Verma"/>
    <x v="2"/>
    <x v="3"/>
    <s v="P1012"/>
    <n v="3"/>
    <n v="0"/>
    <s v="Standard"/>
    <x v="2"/>
    <n v="27"/>
    <n v="2"/>
    <s v="Standing Desk"/>
    <x v="1"/>
    <n v="480"/>
    <n v="375.21"/>
    <n v="1440"/>
    <n v="1125.6299999999999"/>
    <n v="314.37000000000012"/>
    <n v="0.21831250000000008"/>
    <s v="Profitable"/>
    <s v="Low"/>
  </r>
  <r>
    <s v="ORD-102154"/>
    <x v="577"/>
    <d v="2023-02-02T00:00:00"/>
    <s v="C2007"/>
    <s v="Meera Khan"/>
    <x v="2"/>
    <x v="8"/>
    <s v="P1008"/>
    <n v="8"/>
    <n v="0"/>
    <s v="Standard"/>
    <x v="0"/>
    <n v="21"/>
    <n v="1"/>
    <s v="Office Chair"/>
    <x v="1"/>
    <n v="150"/>
    <n v="111.98"/>
    <n v="1200"/>
    <n v="895.84"/>
    <n v="304.15999999999997"/>
    <n v="0.25346666666666662"/>
    <s v="Profitable"/>
    <s v="Low"/>
  </r>
  <r>
    <s v="ORD-100283"/>
    <x v="542"/>
    <d v="2023-10-04T00:00:00"/>
    <s v="C1942"/>
    <s v="Meera Iyer"/>
    <x v="0"/>
    <x v="2"/>
    <s v="P1017"/>
    <n v="2"/>
    <n v="0.15"/>
    <s v="Standard"/>
    <x v="3"/>
    <n v="67"/>
    <n v="3"/>
    <s v="Binder"/>
    <x v="0"/>
    <n v="8"/>
    <n v="5.51"/>
    <n v="13.6"/>
    <n v="11.02"/>
    <n v="2.58"/>
    <n v="0.1897058823529412"/>
    <s v="Profitable"/>
    <s v="Low"/>
  </r>
  <r>
    <s v="ORD-100050"/>
    <x v="304"/>
    <d v="2024-04-10T00:00:00"/>
    <s v="C1340"/>
    <s v="Arjun Singh"/>
    <x v="2"/>
    <x v="2"/>
    <s v="P1016"/>
    <n v="4"/>
    <n v="0.1"/>
    <s v="Standard"/>
    <x v="2"/>
    <n v="63"/>
    <n v="2"/>
    <s v="Paper Ream"/>
    <x v="0"/>
    <n v="9"/>
    <n v="5.46"/>
    <n v="32.4"/>
    <n v="21.84"/>
    <n v="10.559999999999999"/>
    <n v="0.3259259259259259"/>
    <s v="Profitable"/>
    <s v="Low"/>
  </r>
  <r>
    <s v="ORD-100368"/>
    <x v="568"/>
    <d v="2024-12-10T00:00:00"/>
    <s v="C1342"/>
    <s v="Rahul Nair"/>
    <x v="2"/>
    <x v="3"/>
    <s v="P1005"/>
    <n v="4"/>
    <n v="0.15"/>
    <s v="Economy"/>
    <x v="0"/>
    <n v="25"/>
    <n v="5"/>
    <s v="Headphones"/>
    <x v="2"/>
    <n v="80"/>
    <n v="45.88"/>
    <n v="272"/>
    <n v="183.52"/>
    <n v="88.47999999999999"/>
    <n v="0.32529411764705879"/>
    <s v="Profitable"/>
    <s v="Low"/>
  </r>
  <r>
    <s v="ORD-100831"/>
    <x v="578"/>
    <d v="2024-04-08T00:00:00"/>
    <s v="C2142"/>
    <s v="Tara Gupta"/>
    <x v="0"/>
    <x v="5"/>
    <s v="P1010"/>
    <n v="9"/>
    <n v="0.05"/>
    <s v="Standard"/>
    <x v="2"/>
    <n v="20"/>
    <n v="2"/>
    <s v="Bookcase"/>
    <x v="1"/>
    <n v="210"/>
    <n v="139.15"/>
    <n v="1795.5"/>
    <n v="1252.3500000000001"/>
    <n v="543.14999999999986"/>
    <n v="0.30250626566416033"/>
    <s v="Profitable"/>
    <s v="Low"/>
  </r>
  <r>
    <s v="ORD-100304"/>
    <x v="350"/>
    <d v="2023-08-10T00:00:00"/>
    <s v="C1118"/>
    <s v="Rahul Verma"/>
    <x v="1"/>
    <x v="9"/>
    <s v="P1009"/>
    <n v="1"/>
    <n v="0"/>
    <s v="Standard"/>
    <x v="0"/>
    <n v="55"/>
    <n v="5"/>
    <s v="Desk"/>
    <x v="1"/>
    <n v="320"/>
    <n v="186.25"/>
    <n v="320"/>
    <n v="186.25"/>
    <n v="133.75"/>
    <n v="0.41796875"/>
    <s v="Profitable"/>
    <s v="Low"/>
  </r>
  <r>
    <s v="ORD-101012"/>
    <x v="579"/>
    <d v="2024-07-20T00:00:00"/>
    <s v="C1712"/>
    <s v="Aarav Iyer"/>
    <x v="2"/>
    <x v="5"/>
    <s v="P1014"/>
    <n v="5"/>
    <n v="0.2"/>
    <s v="Standard"/>
    <x v="0"/>
    <n v="37"/>
    <n v="4"/>
    <s v="Pen Set"/>
    <x v="0"/>
    <n v="12"/>
    <n v="9.07"/>
    <n v="48"/>
    <n v="45.35"/>
    <n v="2.6499999999999986"/>
    <n v="5.5208333333333304E-2"/>
    <s v="Profitable"/>
    <s v="Low"/>
  </r>
  <r>
    <s v="ORD-102208"/>
    <x v="388"/>
    <d v="2024-08-07T00:00:00"/>
    <s v="C1908"/>
    <s v="Zoya Gupta"/>
    <x v="2"/>
    <x v="4"/>
    <s v="P1001"/>
    <n v="8"/>
    <n v="0.05"/>
    <s v="Same Day"/>
    <x v="0"/>
    <n v="47"/>
    <n v="5"/>
    <s v="Laptop"/>
    <x v="2"/>
    <n v="900"/>
    <n v="669.14"/>
    <n v="6840"/>
    <n v="5353.12"/>
    <n v="1486.88"/>
    <n v="0.21738011695906434"/>
    <s v="Profitable"/>
    <s v="High"/>
  </r>
  <r>
    <s v="ORD-101330"/>
    <x v="444"/>
    <d v="2024-01-08T00:00:00"/>
    <s v="C1186"/>
    <s v="Ishaan Gupta"/>
    <x v="1"/>
    <x v="6"/>
    <s v="P1004"/>
    <n v="4"/>
    <n v="0.1"/>
    <s v="Standard"/>
    <x v="2"/>
    <n v="44"/>
    <n v="3"/>
    <s v="Monitor"/>
    <x v="2"/>
    <n v="220"/>
    <n v="159.36000000000001"/>
    <n v="792"/>
    <n v="637.44000000000005"/>
    <n v="154.55999999999995"/>
    <n v="0.19515151515151508"/>
    <s v="Profitable"/>
    <s v="Low"/>
  </r>
  <r>
    <s v="ORD-102433"/>
    <x v="99"/>
    <d v="2024-09-25T00:00:00"/>
    <s v="C1421"/>
    <s v="Sana Das"/>
    <x v="2"/>
    <x v="1"/>
    <s v="P1014"/>
    <n v="7"/>
    <n v="0"/>
    <s v="Economy"/>
    <x v="2"/>
    <n v="59"/>
    <n v="2"/>
    <s v="Pen Set"/>
    <x v="0"/>
    <n v="12"/>
    <n v="9.07"/>
    <n v="84"/>
    <n v="63.49"/>
    <n v="20.509999999999998"/>
    <n v="0.24416666666666664"/>
    <s v="Profitable"/>
    <s v="Low"/>
  </r>
  <r>
    <s v="ORD-102399"/>
    <x v="580"/>
    <d v="2024-04-19T00:00:00"/>
    <s v="C2018"/>
    <s v="Diya Verma"/>
    <x v="1"/>
    <x v="3"/>
    <s v="P1018"/>
    <n v="7"/>
    <n v="0.1"/>
    <s v="Standard"/>
    <x v="3"/>
    <n v="44"/>
    <n v="1"/>
    <s v="Marker Pack"/>
    <x v="0"/>
    <n v="11"/>
    <n v="6.23"/>
    <n v="69.3"/>
    <n v="43.61"/>
    <n v="25.689999999999998"/>
    <n v="0.37070707070707071"/>
    <s v="Profitable"/>
    <s v="Low"/>
  </r>
  <r>
    <s v="ORD-101173"/>
    <x v="379"/>
    <d v="2024-02-14T00:00:00"/>
    <s v="C2049"/>
    <s v="Tara Gupta"/>
    <x v="2"/>
    <x v="7"/>
    <s v="P1011"/>
    <n v="8"/>
    <n v="0.1"/>
    <s v="Express"/>
    <x v="2"/>
    <n v="57"/>
    <n v="1"/>
    <s v="Filing Cabinet"/>
    <x v="1"/>
    <n v="130"/>
    <n v="83.55"/>
    <n v="936"/>
    <n v="668.4"/>
    <n v="267.60000000000002"/>
    <n v="0.28589743589743594"/>
    <s v="Profitable"/>
    <s v="Low"/>
  </r>
  <r>
    <s v="ORD-102645"/>
    <x v="212"/>
    <d v="2023-11-11T00:00:00"/>
    <s v="C2001"/>
    <s v="Priya Sharma"/>
    <x v="1"/>
    <x v="9"/>
    <s v="P1006"/>
    <n v="6"/>
    <n v="0.2"/>
    <s v="Same Day"/>
    <x v="3"/>
    <n v="34"/>
    <n v="3"/>
    <s v="Keyboard"/>
    <x v="2"/>
    <n v="45"/>
    <n v="35.729999999999997"/>
    <n v="216"/>
    <n v="214.38"/>
    <n v="1.6200000000000045"/>
    <n v="7.5000000000000214E-3"/>
    <s v="Profitable"/>
    <s v="Low"/>
  </r>
  <r>
    <s v="ORD-101213"/>
    <x v="581"/>
    <d v="2024-11-08T00:00:00"/>
    <s v="C1996"/>
    <s v="Zoya Das"/>
    <x v="0"/>
    <x v="10"/>
    <s v="P1001"/>
    <n v="2"/>
    <n v="0.1"/>
    <s v="Standard"/>
    <x v="1"/>
    <n v="37"/>
    <n v="4"/>
    <s v="Laptop"/>
    <x v="2"/>
    <n v="900"/>
    <n v="669.14"/>
    <n v="1620"/>
    <n v="1338.28"/>
    <n v="281.72000000000003"/>
    <n v="0.17390123456790124"/>
    <s v="Profitable"/>
    <s v="Low"/>
  </r>
  <r>
    <s v="ORD-100924"/>
    <x v="341"/>
    <d v="2023-12-17T00:00:00"/>
    <s v="C2007"/>
    <s v="Arjun Joshi"/>
    <x v="0"/>
    <x v="11"/>
    <s v="P1014"/>
    <n v="3"/>
    <n v="0.15"/>
    <s v="Standard"/>
    <x v="2"/>
    <n v="23"/>
    <n v="1"/>
    <s v="Pen Set"/>
    <x v="0"/>
    <n v="12"/>
    <n v="9.07"/>
    <n v="30.599999999999998"/>
    <n v="27.21"/>
    <n v="3.389999999999997"/>
    <n v="0.11078431372549011"/>
    <s v="Profitable"/>
    <s v="Low"/>
  </r>
  <r>
    <s v="ORD-101024"/>
    <x v="582"/>
    <d v="2024-07-10T00:00:00"/>
    <s v="C1270"/>
    <s v="Rahul Singh"/>
    <x v="1"/>
    <x v="9"/>
    <s v="P1013"/>
    <n v="3"/>
    <n v="0"/>
    <s v="Standard"/>
    <x v="2"/>
    <n v="45"/>
    <n v="1"/>
    <s v="Notebook"/>
    <x v="0"/>
    <n v="6"/>
    <n v="4.2699999999999996"/>
    <n v="18"/>
    <n v="12.809999999999999"/>
    <n v="5.1900000000000013"/>
    <n v="0.28833333333333339"/>
    <s v="Profitable"/>
    <s v="Low"/>
  </r>
  <r>
    <s v="ORD-100915"/>
    <x v="583"/>
    <d v="2023-06-12T00:00:00"/>
    <s v="C1622"/>
    <s v="Diya Joshi"/>
    <x v="0"/>
    <x v="2"/>
    <s v="P1008"/>
    <n v="2"/>
    <n v="0"/>
    <s v="Standard"/>
    <x v="1"/>
    <n v="52"/>
    <n v="3"/>
    <s v="Office Chair"/>
    <x v="1"/>
    <n v="150"/>
    <n v="111.98"/>
    <n v="300"/>
    <n v="223.96"/>
    <n v="76.039999999999992"/>
    <n v="0.25346666666666662"/>
    <s v="Profitable"/>
    <s v="Low"/>
  </r>
  <r>
    <s v="ORD-101269"/>
    <x v="361"/>
    <d v="2024-03-11T00:00:00"/>
    <s v="C1865"/>
    <s v="Aarav Das"/>
    <x v="1"/>
    <x v="11"/>
    <s v="P1018"/>
    <n v="8"/>
    <n v="0"/>
    <s v="Standard"/>
    <x v="1"/>
    <n v="69"/>
    <n v="2"/>
    <s v="Marker Pack"/>
    <x v="0"/>
    <n v="11"/>
    <n v="6.23"/>
    <n v="88"/>
    <n v="49.84"/>
    <n v="38.159999999999997"/>
    <n v="0.4336363636363636"/>
    <s v="Profitable"/>
    <s v="Low"/>
  </r>
  <r>
    <s v="ORD-101720"/>
    <x v="522"/>
    <d v="2023-02-25T00:00:00"/>
    <s v="C1956"/>
    <s v="Arjun Khan"/>
    <x v="1"/>
    <x v="2"/>
    <s v="P1003"/>
    <n v="7"/>
    <n v="0.1"/>
    <s v="Standard"/>
    <x v="0"/>
    <n v="53"/>
    <n v="2"/>
    <s v="Tablet"/>
    <x v="2"/>
    <n v="350"/>
    <n v="267.63"/>
    <n v="2205"/>
    <n v="1873.4099999999999"/>
    <n v="331.59000000000015"/>
    <n v="0.15038095238095245"/>
    <s v="Profitable"/>
    <s v="Medium"/>
  </r>
  <r>
    <s v="ORD-102842"/>
    <x v="242"/>
    <d v="2023-04-22T00:00:00"/>
    <s v="C1027"/>
    <s v="Meera Reddy"/>
    <x v="1"/>
    <x v="2"/>
    <s v="P1011"/>
    <n v="9"/>
    <n v="0"/>
    <s v="Standard"/>
    <x v="2"/>
    <n v="48"/>
    <n v="2"/>
    <s v="Filing Cabinet"/>
    <x v="1"/>
    <n v="130"/>
    <n v="83.55"/>
    <n v="1170"/>
    <n v="751.94999999999993"/>
    <n v="418.05000000000007"/>
    <n v="0.35730769230769238"/>
    <s v="Profitable"/>
    <s v="Low"/>
  </r>
  <r>
    <s v="ORD-102674"/>
    <x v="584"/>
    <d v="2023-03-31T00:00:00"/>
    <s v="C1069"/>
    <s v="Tara Iyer"/>
    <x v="0"/>
    <x v="8"/>
    <s v="P1011"/>
    <n v="6"/>
    <n v="0.1"/>
    <s v="Express"/>
    <x v="0"/>
    <n v="31"/>
    <n v="4"/>
    <s v="Filing Cabinet"/>
    <x v="1"/>
    <n v="130"/>
    <n v="83.55"/>
    <n v="702"/>
    <n v="501.29999999999995"/>
    <n v="200.70000000000005"/>
    <n v="0.28589743589743594"/>
    <s v="Profitable"/>
    <s v="Low"/>
  </r>
  <r>
    <s v="ORD-100748"/>
    <x v="232"/>
    <d v="2024-12-09T00:00:00"/>
    <s v="C1896"/>
    <s v="Sana Joshi"/>
    <x v="1"/>
    <x v="0"/>
    <s v="P1018"/>
    <n v="3"/>
    <n v="0.05"/>
    <s v="Standard"/>
    <x v="2"/>
    <n v="25"/>
    <n v="4"/>
    <s v="Marker Pack"/>
    <x v="0"/>
    <n v="11"/>
    <n v="6.23"/>
    <n v="31.349999999999998"/>
    <n v="18.690000000000001"/>
    <n v="12.659999999999997"/>
    <n v="0.40382775119617215"/>
    <s v="Profitable"/>
    <s v="Low"/>
  </r>
  <r>
    <s v="ORD-101075"/>
    <x v="572"/>
    <d v="2023-07-01T00:00:00"/>
    <s v="C2000"/>
    <s v="Ishaan Iyer"/>
    <x v="2"/>
    <x v="4"/>
    <s v="P1005"/>
    <n v="4"/>
    <n v="0"/>
    <s v="Economy"/>
    <x v="2"/>
    <n v="32"/>
    <n v="3"/>
    <s v="Headphones"/>
    <x v="2"/>
    <n v="80"/>
    <n v="45.88"/>
    <n v="320"/>
    <n v="183.52"/>
    <n v="136.47999999999999"/>
    <n v="0.42649999999999999"/>
    <s v="Profitable"/>
    <s v="Low"/>
  </r>
  <r>
    <s v="ORD-101443"/>
    <x v="11"/>
    <d v="2023-12-31T00:00:00"/>
    <s v="C1778"/>
    <s v="Dev Nair"/>
    <x v="0"/>
    <x v="3"/>
    <s v="P1014"/>
    <n v="1"/>
    <n v="0.1"/>
    <s v="Standard"/>
    <x v="2"/>
    <n v="19"/>
    <n v="5"/>
    <s v="Pen Set"/>
    <x v="0"/>
    <n v="12"/>
    <n v="9.07"/>
    <n v="10.8"/>
    <n v="9.07"/>
    <n v="1.7300000000000004"/>
    <n v="0.16018518518518521"/>
    <s v="Profitable"/>
    <s v="Low"/>
  </r>
  <r>
    <s v="ORD-100482"/>
    <x v="126"/>
    <d v="2024-03-19T00:00:00"/>
    <s v="C2164"/>
    <s v="Ishaan Joshi"/>
    <x v="2"/>
    <x v="8"/>
    <s v="P1002"/>
    <n v="1"/>
    <n v="0"/>
    <s v="Economy"/>
    <x v="3"/>
    <n v="36"/>
    <n v="2"/>
    <s v="Smartphone"/>
    <x v="2"/>
    <n v="600"/>
    <n v="395.83"/>
    <n v="600"/>
    <n v="395.83"/>
    <n v="204.17000000000002"/>
    <n v="0.34028333333333338"/>
    <s v="Profitable"/>
    <s v="Low"/>
  </r>
  <r>
    <s v="ORD-101415"/>
    <x v="238"/>
    <d v="2023-02-08T00:00:00"/>
    <s v="C1702"/>
    <s v="Tara Khan"/>
    <x v="1"/>
    <x v="2"/>
    <s v="P1016"/>
    <n v="6"/>
    <n v="0"/>
    <s v="Same Day"/>
    <x v="2"/>
    <n v="55"/>
    <n v="5"/>
    <s v="Paper Ream"/>
    <x v="0"/>
    <n v="9"/>
    <n v="5.46"/>
    <n v="54"/>
    <n v="32.76"/>
    <n v="21.240000000000002"/>
    <n v="0.39333333333333337"/>
    <s v="Profitable"/>
    <s v="Low"/>
  </r>
  <r>
    <s v="ORD-101156"/>
    <x v="357"/>
    <d v="2024-04-24T00:00:00"/>
    <s v="C1622"/>
    <s v="Kabir Singh"/>
    <x v="0"/>
    <x v="5"/>
    <s v="P1011"/>
    <n v="9"/>
    <n v="0.05"/>
    <s v="Standard"/>
    <x v="2"/>
    <n v="26"/>
    <n v="5"/>
    <s v="Filing Cabinet"/>
    <x v="1"/>
    <n v="130"/>
    <n v="83.55"/>
    <n v="1111.5"/>
    <n v="751.94999999999993"/>
    <n v="359.55000000000007"/>
    <n v="0.32348178137651828"/>
    <s v="Profitable"/>
    <s v="Low"/>
  </r>
  <r>
    <s v="ORD-100524"/>
    <x v="319"/>
    <d v="2023-07-30T00:00:00"/>
    <s v="C2074"/>
    <s v="Aarav Joshi"/>
    <x v="0"/>
    <x v="4"/>
    <s v="P1011"/>
    <n v="8"/>
    <n v="0"/>
    <s v="Standard"/>
    <x v="1"/>
    <n v="63"/>
    <n v="4"/>
    <s v="Filing Cabinet"/>
    <x v="1"/>
    <n v="130"/>
    <n v="83.55"/>
    <n v="1040"/>
    <n v="668.4"/>
    <n v="371.6"/>
    <n v="0.35730769230769233"/>
    <s v="Profitable"/>
    <s v="Low"/>
  </r>
  <r>
    <s v="ORD-102578"/>
    <x v="244"/>
    <d v="2024-12-18T00:00:00"/>
    <s v="C1983"/>
    <s v="Tara Das"/>
    <x v="1"/>
    <x v="11"/>
    <s v="P1003"/>
    <n v="4"/>
    <n v="0.1"/>
    <s v="Standard"/>
    <x v="3"/>
    <n v="37"/>
    <n v="5"/>
    <s v="Tablet"/>
    <x v="2"/>
    <n v="350"/>
    <n v="267.63"/>
    <n v="1260"/>
    <n v="1070.52"/>
    <n v="189.48000000000002"/>
    <n v="0.15038095238095239"/>
    <s v="Profitable"/>
    <s v="Low"/>
  </r>
  <r>
    <s v="ORD-102032"/>
    <x v="186"/>
    <d v="2024-08-30T00:00:00"/>
    <s v="C1764"/>
    <s v="Priya Nair"/>
    <x v="1"/>
    <x v="0"/>
    <s v="P1008"/>
    <n v="5"/>
    <n v="0.05"/>
    <s v="Standard"/>
    <x v="1"/>
    <n v="18"/>
    <n v="1"/>
    <s v="Office Chair"/>
    <x v="1"/>
    <n v="150"/>
    <n v="111.98"/>
    <n v="712.5"/>
    <n v="559.9"/>
    <n v="152.60000000000002"/>
    <n v="0.21417543859649127"/>
    <s v="Profitable"/>
    <s v="Low"/>
  </r>
  <r>
    <s v="ORD-100090"/>
    <x v="175"/>
    <d v="2023-09-15T00:00:00"/>
    <s v="C1868"/>
    <s v="Meera Joshi"/>
    <x v="2"/>
    <x v="6"/>
    <s v="P1014"/>
    <n v="5"/>
    <n v="0"/>
    <s v="Standard"/>
    <x v="1"/>
    <n v="41"/>
    <n v="5"/>
    <s v="Pen Set"/>
    <x v="0"/>
    <n v="12"/>
    <n v="9.07"/>
    <n v="60"/>
    <n v="45.35"/>
    <n v="14.649999999999999"/>
    <n v="0.24416666666666664"/>
    <s v="Profitable"/>
    <s v="Low"/>
  </r>
  <r>
    <s v="ORD-102808"/>
    <x v="426"/>
    <d v="2024-02-24T00:00:00"/>
    <s v="C2074"/>
    <s v="Tara Sharma"/>
    <x v="0"/>
    <x v="2"/>
    <s v="P1005"/>
    <n v="3"/>
    <n v="0.1"/>
    <s v="Express"/>
    <x v="0"/>
    <n v="21"/>
    <n v="3"/>
    <s v="Headphones"/>
    <x v="2"/>
    <n v="80"/>
    <n v="45.88"/>
    <n v="216"/>
    <n v="137.64000000000001"/>
    <n v="78.359999999999985"/>
    <n v="0.3627777777777777"/>
    <s v="Profitable"/>
    <s v="Low"/>
  </r>
  <r>
    <s v="ORD-102390"/>
    <x v="262"/>
    <d v="2024-09-14T00:00:00"/>
    <s v="C1350"/>
    <s v="Rahul Joshi"/>
    <x v="2"/>
    <x v="1"/>
    <s v="P1013"/>
    <n v="1"/>
    <n v="0"/>
    <s v="Express"/>
    <x v="1"/>
    <n v="54"/>
    <n v="2"/>
    <s v="Notebook"/>
    <x v="0"/>
    <n v="6"/>
    <n v="4.2699999999999996"/>
    <n v="6"/>
    <n v="4.2699999999999996"/>
    <n v="1.7300000000000004"/>
    <n v="0.28833333333333339"/>
    <s v="Profitable"/>
    <s v="Low"/>
  </r>
  <r>
    <s v="ORD-101925"/>
    <x v="377"/>
    <d v="2023-09-12T00:00:00"/>
    <s v="C2078"/>
    <s v="Kabir Verma"/>
    <x v="0"/>
    <x v="8"/>
    <s v="P1008"/>
    <n v="6"/>
    <n v="0"/>
    <s v="Standard"/>
    <x v="2"/>
    <n v="55"/>
    <n v="2"/>
    <s v="Office Chair"/>
    <x v="1"/>
    <n v="150"/>
    <n v="111.98"/>
    <n v="900"/>
    <n v="671.88"/>
    <n v="228.12"/>
    <n v="0.25346666666666667"/>
    <s v="Profitable"/>
    <s v="Low"/>
  </r>
  <r>
    <s v="ORD-100449"/>
    <x v="453"/>
    <d v="2023-10-05T00:00:00"/>
    <s v="C1445"/>
    <s v="Tara Reddy"/>
    <x v="1"/>
    <x v="5"/>
    <s v="P1007"/>
    <n v="8"/>
    <n v="0.05"/>
    <s v="Standard"/>
    <x v="1"/>
    <n v="51"/>
    <n v="3"/>
    <s v="Printer"/>
    <x v="2"/>
    <n v="180"/>
    <n v="133.25"/>
    <n v="1368"/>
    <n v="1066"/>
    <n v="302"/>
    <n v="0.22076023391812866"/>
    <s v="Profitable"/>
    <s v="Low"/>
  </r>
  <r>
    <s v="ORD-102237"/>
    <x v="419"/>
    <d v="2024-09-06T00:00:00"/>
    <s v="C1092"/>
    <s v="Diya Nair"/>
    <x v="2"/>
    <x v="8"/>
    <s v="P1017"/>
    <n v="7"/>
    <n v="0"/>
    <s v="Economy"/>
    <x v="2"/>
    <n v="26"/>
    <n v="4"/>
    <s v="Binder"/>
    <x v="0"/>
    <n v="8"/>
    <n v="5.51"/>
    <n v="56"/>
    <n v="38.57"/>
    <n v="17.43"/>
    <n v="0.31124999999999997"/>
    <s v="Profitable"/>
    <s v="Low"/>
  </r>
  <r>
    <s v="ORD-100888"/>
    <x v="203"/>
    <d v="2023-05-02T00:00:00"/>
    <s v="C1180"/>
    <s v="Meera Iyer"/>
    <x v="1"/>
    <x v="4"/>
    <s v="P1012"/>
    <n v="3"/>
    <n v="0.2"/>
    <s v="Standard"/>
    <x v="3"/>
    <n v="65"/>
    <n v="3"/>
    <s v="Standing Desk"/>
    <x v="1"/>
    <n v="480"/>
    <n v="375.21"/>
    <n v="1152"/>
    <n v="1125.6299999999999"/>
    <n v="26.370000000000118"/>
    <n v="2.2890625000000102E-2"/>
    <s v="Profitable"/>
    <s v="Low"/>
  </r>
  <r>
    <s v="ORD-100112"/>
    <x v="585"/>
    <d v="2024-12-29T00:00:00"/>
    <s v="C1164"/>
    <s v="Arjun Khan"/>
    <x v="0"/>
    <x v="0"/>
    <s v="P1003"/>
    <n v="3"/>
    <n v="0.1"/>
    <s v="Standard"/>
    <x v="1"/>
    <n v="34"/>
    <n v="3"/>
    <s v="Tablet"/>
    <x v="2"/>
    <n v="350"/>
    <n v="267.63"/>
    <n v="945"/>
    <n v="802.89"/>
    <n v="142.11000000000001"/>
    <n v="0.15038095238095239"/>
    <s v="Profitable"/>
    <s v="Low"/>
  </r>
  <r>
    <s v="ORD-100696"/>
    <x v="176"/>
    <d v="2024-08-09T00:00:00"/>
    <s v="C1388"/>
    <s v="Dev Verma"/>
    <x v="1"/>
    <x v="1"/>
    <s v="P1009"/>
    <n v="3"/>
    <n v="0.1"/>
    <s v="Express"/>
    <x v="0"/>
    <n v="44"/>
    <n v="3"/>
    <s v="Desk"/>
    <x v="1"/>
    <n v="320"/>
    <n v="186.25"/>
    <n v="864"/>
    <n v="558.75"/>
    <n v="305.25"/>
    <n v="0.3532986111111111"/>
    <s v="Profitable"/>
    <s v="Low"/>
  </r>
  <r>
    <s v="ORD-102610"/>
    <x v="586"/>
    <d v="2024-05-12T00:00:00"/>
    <s v="C1090"/>
    <s v="Diya Das"/>
    <x v="1"/>
    <x v="1"/>
    <s v="P1016"/>
    <n v="9"/>
    <n v="0.15"/>
    <s v="Standard"/>
    <x v="2"/>
    <n v="48"/>
    <n v="4"/>
    <s v="Paper Ream"/>
    <x v="0"/>
    <n v="9"/>
    <n v="5.46"/>
    <n v="68.849999999999994"/>
    <n v="49.14"/>
    <n v="19.709999999999994"/>
    <n v="0.2862745098039215"/>
    <s v="Profitable"/>
    <s v="Low"/>
  </r>
  <r>
    <s v="ORD-101290"/>
    <x v="587"/>
    <d v="2024-07-20T00:00:00"/>
    <s v="C1465"/>
    <s v="Priya Joshi"/>
    <x v="1"/>
    <x v="5"/>
    <s v="P1006"/>
    <n v="9"/>
    <n v="0"/>
    <s v="Standard"/>
    <x v="1"/>
    <n v="49"/>
    <n v="4"/>
    <s v="Keyboard"/>
    <x v="2"/>
    <n v="45"/>
    <n v="35.729999999999997"/>
    <n v="405"/>
    <n v="321.57"/>
    <n v="83.43"/>
    <n v="0.20600000000000002"/>
    <s v="Profitable"/>
    <s v="Low"/>
  </r>
  <r>
    <s v="ORD-102657"/>
    <x v="208"/>
    <d v="2023-07-30T00:00:00"/>
    <s v="C1865"/>
    <s v="Rahul Nair"/>
    <x v="1"/>
    <x v="9"/>
    <s v="P1012"/>
    <n v="7"/>
    <n v="0"/>
    <s v="Economy"/>
    <x v="0"/>
    <n v="31"/>
    <n v="4"/>
    <s v="Standing Desk"/>
    <x v="1"/>
    <n v="480"/>
    <n v="375.21"/>
    <n v="3360"/>
    <n v="2626.47"/>
    <n v="733.5300000000002"/>
    <n v="0.21831250000000005"/>
    <s v="Profitable"/>
    <s v="Medium"/>
  </r>
  <r>
    <s v="ORD-101018"/>
    <x v="581"/>
    <d v="2024-11-11T00:00:00"/>
    <s v="C1137"/>
    <s v="Tara Sharma"/>
    <x v="1"/>
    <x v="8"/>
    <s v="P1003"/>
    <n v="9"/>
    <n v="0.2"/>
    <s v="Express"/>
    <x v="0"/>
    <n v="68"/>
    <n v="4"/>
    <s v="Tablet"/>
    <x v="2"/>
    <n v="350"/>
    <n v="267.63"/>
    <n v="2520"/>
    <n v="2408.67"/>
    <n v="111.32999999999993"/>
    <n v="4.41785714285714E-2"/>
    <s v="Profitable"/>
    <s v="Medium"/>
  </r>
  <r>
    <s v="ORD-102681"/>
    <x v="24"/>
    <d v="2023-12-11T00:00:00"/>
    <s v="C1337"/>
    <s v="Aarav Reddy"/>
    <x v="0"/>
    <x v="11"/>
    <s v="P1004"/>
    <n v="3"/>
    <n v="0.1"/>
    <s v="Economy"/>
    <x v="0"/>
    <n v="28"/>
    <n v="4"/>
    <s v="Monitor"/>
    <x v="2"/>
    <n v="220"/>
    <n v="159.36000000000001"/>
    <n v="594"/>
    <n v="478.08000000000004"/>
    <n v="115.91999999999996"/>
    <n v="0.19515151515151508"/>
    <s v="Profitable"/>
    <s v="Low"/>
  </r>
  <r>
    <s v="ORD-100513"/>
    <x v="527"/>
    <d v="2023-02-02T00:00:00"/>
    <s v="C1987"/>
    <s v="Rahul Singh"/>
    <x v="2"/>
    <x v="8"/>
    <s v="P1007"/>
    <n v="5"/>
    <n v="0.05"/>
    <s v="Economy"/>
    <x v="1"/>
    <n v="33"/>
    <n v="1"/>
    <s v="Printer"/>
    <x v="2"/>
    <n v="180"/>
    <n v="133.25"/>
    <n v="855"/>
    <n v="666.25"/>
    <n v="188.75"/>
    <n v="0.22076023391812866"/>
    <s v="Profitable"/>
    <s v="Low"/>
  </r>
  <r>
    <s v="ORD-100427"/>
    <x v="121"/>
    <d v="2024-07-27T00:00:00"/>
    <s v="C1610"/>
    <s v="Kabir Das"/>
    <x v="1"/>
    <x v="4"/>
    <s v="P1015"/>
    <n v="8"/>
    <n v="0"/>
    <s v="Standard"/>
    <x v="3"/>
    <n v="36"/>
    <n v="1"/>
    <s v="Stapler"/>
    <x v="0"/>
    <n v="15"/>
    <n v="9.91"/>
    <n v="120"/>
    <n v="79.28"/>
    <n v="40.72"/>
    <n v="0.33933333333333332"/>
    <s v="Profitable"/>
    <s v="Low"/>
  </r>
  <r>
    <s v="ORD-102008"/>
    <x v="185"/>
    <d v="2024-06-21T00:00:00"/>
    <s v="C1945"/>
    <s v="Zoya Reddy"/>
    <x v="1"/>
    <x v="7"/>
    <s v="P1007"/>
    <n v="7"/>
    <n v="0.05"/>
    <s v="Standard"/>
    <x v="2"/>
    <n v="39"/>
    <n v="5"/>
    <s v="Printer"/>
    <x v="2"/>
    <n v="180"/>
    <n v="133.25"/>
    <n v="1197"/>
    <n v="932.75"/>
    <n v="264.25"/>
    <n v="0.22076023391812866"/>
    <s v="Profitable"/>
    <s v="Low"/>
  </r>
  <r>
    <s v="ORD-102655"/>
    <x v="311"/>
    <d v="2024-09-10T00:00:00"/>
    <s v="C1042"/>
    <s v="Rahul Das"/>
    <x v="1"/>
    <x v="8"/>
    <s v="P1010"/>
    <n v="6"/>
    <n v="0"/>
    <s v="Express"/>
    <x v="1"/>
    <n v="44"/>
    <n v="4"/>
    <s v="Bookcase"/>
    <x v="1"/>
    <n v="210"/>
    <n v="139.15"/>
    <n v="1260"/>
    <n v="834.90000000000009"/>
    <n v="425.09999999999991"/>
    <n v="0.33738095238095228"/>
    <s v="Profitable"/>
    <s v="Low"/>
  </r>
  <r>
    <s v="ORD-102256"/>
    <x v="139"/>
    <d v="2024-11-01T00:00:00"/>
    <s v="C1667"/>
    <s v="Priya Nair"/>
    <x v="0"/>
    <x v="1"/>
    <s v="P1002"/>
    <n v="6"/>
    <n v="0.2"/>
    <s v="Standard"/>
    <x v="0"/>
    <n v="54"/>
    <n v="2"/>
    <s v="Smartphone"/>
    <x v="2"/>
    <n v="600"/>
    <n v="395.83"/>
    <n v="2880"/>
    <n v="2374.98"/>
    <n v="505.02"/>
    <n v="0.17535416666666667"/>
    <s v="Profitable"/>
    <s v="Medium"/>
  </r>
  <r>
    <s v="ORD-100952"/>
    <x v="110"/>
    <d v="2024-08-18T00:00:00"/>
    <s v="C1268"/>
    <s v="Aarav Reddy"/>
    <x v="0"/>
    <x v="10"/>
    <s v="P1003"/>
    <n v="1"/>
    <n v="0.1"/>
    <s v="Standard"/>
    <x v="3"/>
    <n v="30"/>
    <n v="3"/>
    <s v="Tablet"/>
    <x v="2"/>
    <n v="350"/>
    <n v="267.63"/>
    <n v="315"/>
    <n v="267.63"/>
    <n v="47.370000000000005"/>
    <n v="0.15038095238095239"/>
    <s v="Profitable"/>
    <s v="Low"/>
  </r>
  <r>
    <s v="ORD-102518"/>
    <x v="266"/>
    <d v="2024-08-08T00:00:00"/>
    <s v="C1157"/>
    <s v="Arjun Das"/>
    <x v="2"/>
    <x v="9"/>
    <s v="P1010"/>
    <n v="5"/>
    <n v="0.05"/>
    <s v="Express"/>
    <x v="2"/>
    <n v="51"/>
    <n v="3"/>
    <s v="Bookcase"/>
    <x v="1"/>
    <n v="210"/>
    <n v="139.15"/>
    <n v="997.5"/>
    <n v="695.75"/>
    <n v="301.75"/>
    <n v="0.30250626566416039"/>
    <s v="Profitable"/>
    <s v="Low"/>
  </r>
  <r>
    <s v="ORD-102779"/>
    <x v="387"/>
    <d v="2024-11-21T00:00:00"/>
    <s v="C1204"/>
    <s v="Zoya Sharma"/>
    <x v="2"/>
    <x v="2"/>
    <s v="P1016"/>
    <n v="6"/>
    <n v="0"/>
    <s v="Standard"/>
    <x v="1"/>
    <n v="28"/>
    <n v="3"/>
    <s v="Paper Ream"/>
    <x v="0"/>
    <n v="9"/>
    <n v="5.46"/>
    <n v="54"/>
    <n v="32.76"/>
    <n v="21.240000000000002"/>
    <n v="0.39333333333333337"/>
    <s v="Profitable"/>
    <s v="Low"/>
  </r>
  <r>
    <s v="ORD-100527"/>
    <x v="61"/>
    <d v="2023-10-05T00:00:00"/>
    <s v="C1522"/>
    <s v="Priya Verma"/>
    <x v="2"/>
    <x v="12"/>
    <s v="P1006"/>
    <n v="1"/>
    <n v="0"/>
    <s v="Standard"/>
    <x v="3"/>
    <n v="33"/>
    <n v="3"/>
    <s v="Keyboard"/>
    <x v="2"/>
    <n v="45"/>
    <n v="35.729999999999997"/>
    <n v="45"/>
    <n v="35.729999999999997"/>
    <n v="9.2700000000000031"/>
    <n v="0.20600000000000007"/>
    <s v="Profitable"/>
    <s v="Low"/>
  </r>
  <r>
    <s v="ORD-100104"/>
    <x v="364"/>
    <d v="2024-11-06T00:00:00"/>
    <s v="C1347"/>
    <s v="Aarav Singh"/>
    <x v="1"/>
    <x v="5"/>
    <s v="P1003"/>
    <n v="9"/>
    <n v="0"/>
    <s v="Standard"/>
    <x v="3"/>
    <n v="34"/>
    <n v="5"/>
    <s v="Tablet"/>
    <x v="2"/>
    <n v="350"/>
    <n v="267.63"/>
    <n v="3150"/>
    <n v="2408.67"/>
    <n v="741.32999999999993"/>
    <n v="0.23534285714285713"/>
    <s v="Profitable"/>
    <s v="Medium"/>
  </r>
  <r>
    <s v="ORD-100683"/>
    <x v="358"/>
    <d v="2023-11-05T00:00:00"/>
    <s v="C1043"/>
    <s v="Kabir Reddy"/>
    <x v="1"/>
    <x v="9"/>
    <s v="P1006"/>
    <n v="3"/>
    <n v="0.15"/>
    <s v="Standard"/>
    <x v="1"/>
    <n v="45"/>
    <n v="1"/>
    <s v="Keyboard"/>
    <x v="2"/>
    <n v="45"/>
    <n v="35.729999999999997"/>
    <n v="114.75"/>
    <n v="107.19"/>
    <n v="7.5600000000000023"/>
    <n v="6.5882352941176489E-2"/>
    <s v="Profitable"/>
    <s v="Low"/>
  </r>
  <r>
    <s v="ORD-102118"/>
    <x v="588"/>
    <d v="2023-08-26T00:00:00"/>
    <s v="C1969"/>
    <s v="Tara Reddy"/>
    <x v="0"/>
    <x v="1"/>
    <s v="P1009"/>
    <n v="2"/>
    <n v="0.15"/>
    <s v="Economy"/>
    <x v="1"/>
    <n v="38"/>
    <n v="3"/>
    <s v="Desk"/>
    <x v="1"/>
    <n v="320"/>
    <n v="186.25"/>
    <n v="544"/>
    <n v="372.5"/>
    <n v="171.5"/>
    <n v="0.31525735294117646"/>
    <s v="Profitable"/>
    <s v="Low"/>
  </r>
  <r>
    <s v="ORD-100336"/>
    <x v="574"/>
    <d v="2023-01-29T00:00:00"/>
    <s v="C2011"/>
    <s v="Ishaan Nair"/>
    <x v="0"/>
    <x v="5"/>
    <s v="P1007"/>
    <n v="5"/>
    <n v="0.2"/>
    <s v="Express"/>
    <x v="3"/>
    <n v="44"/>
    <n v="1"/>
    <s v="Printer"/>
    <x v="2"/>
    <n v="180"/>
    <n v="133.25"/>
    <n v="720"/>
    <n v="666.25"/>
    <n v="53.75"/>
    <n v="7.4652777777777776E-2"/>
    <s v="Profitable"/>
    <s v="Low"/>
  </r>
  <r>
    <s v="ORD-100617"/>
    <x v="589"/>
    <d v="2024-05-27T00:00:00"/>
    <s v="C1155"/>
    <s v="Tara Das"/>
    <x v="0"/>
    <x v="6"/>
    <s v="P1002"/>
    <n v="6"/>
    <n v="0"/>
    <s v="Express"/>
    <x v="2"/>
    <n v="39"/>
    <n v="2"/>
    <s v="Smartphone"/>
    <x v="2"/>
    <n v="600"/>
    <n v="395.83"/>
    <n v="3600"/>
    <n v="2374.98"/>
    <n v="1225.02"/>
    <n v="0.34028333333333333"/>
    <s v="Profitable"/>
    <s v="Medium"/>
  </r>
  <r>
    <s v="ORD-102754"/>
    <x v="49"/>
    <d v="2024-12-27T00:00:00"/>
    <s v="C1562"/>
    <s v="Diya Khan"/>
    <x v="1"/>
    <x v="0"/>
    <s v="P1014"/>
    <n v="4"/>
    <n v="0"/>
    <s v="Standard"/>
    <x v="3"/>
    <n v="29"/>
    <n v="5"/>
    <s v="Pen Set"/>
    <x v="0"/>
    <n v="12"/>
    <n v="9.07"/>
    <n v="48"/>
    <n v="36.28"/>
    <n v="11.719999999999999"/>
    <n v="0.24416666666666664"/>
    <s v="Profitable"/>
    <s v="Low"/>
  </r>
  <r>
    <s v="ORD-100739"/>
    <x v="507"/>
    <d v="2024-05-19T00:00:00"/>
    <s v="C2001"/>
    <s v="Arjun Singh"/>
    <x v="1"/>
    <x v="3"/>
    <s v="P1001"/>
    <n v="3"/>
    <n v="0.1"/>
    <s v="Standard"/>
    <x v="1"/>
    <n v="40"/>
    <n v="2"/>
    <s v="Laptop"/>
    <x v="2"/>
    <n v="900"/>
    <n v="669.14"/>
    <n v="2430"/>
    <n v="2007.42"/>
    <n v="422.57999999999993"/>
    <n v="0.17390123456790121"/>
    <s v="Profitable"/>
    <s v="Medium"/>
  </r>
  <r>
    <s v="ORD-101074"/>
    <x v="562"/>
    <d v="2023-07-19T00:00:00"/>
    <s v="C1696"/>
    <s v="Zoya Joshi"/>
    <x v="1"/>
    <x v="8"/>
    <s v="P1005"/>
    <n v="3"/>
    <n v="0"/>
    <s v="Standard"/>
    <x v="0"/>
    <n v="67"/>
    <n v="1"/>
    <s v="Headphones"/>
    <x v="2"/>
    <n v="80"/>
    <n v="45.88"/>
    <n v="240"/>
    <n v="137.64000000000001"/>
    <n v="102.35999999999999"/>
    <n v="0.42649999999999993"/>
    <s v="Profitable"/>
    <s v="Low"/>
  </r>
  <r>
    <s v="ORD-100288"/>
    <x v="338"/>
    <d v="2024-12-06T00:00:00"/>
    <s v="C1969"/>
    <s v="Kabir Gupta"/>
    <x v="2"/>
    <x v="8"/>
    <s v="P1003"/>
    <n v="6"/>
    <n v="0"/>
    <s v="Express"/>
    <x v="2"/>
    <n v="69"/>
    <n v="2"/>
    <s v="Tablet"/>
    <x v="2"/>
    <n v="350"/>
    <n v="267.63"/>
    <n v="2100"/>
    <n v="1605.78"/>
    <n v="494.22"/>
    <n v="0.23534285714285716"/>
    <s v="Profitable"/>
    <s v="Medium"/>
  </r>
  <r>
    <s v="ORD-100181"/>
    <x v="439"/>
    <d v="2023-05-12T00:00:00"/>
    <s v="C1000"/>
    <s v="Kabir Das"/>
    <x v="1"/>
    <x v="3"/>
    <s v="P1012"/>
    <n v="2"/>
    <n v="0"/>
    <s v="Standard"/>
    <x v="3"/>
    <n v="40"/>
    <n v="3"/>
    <s v="Standing Desk"/>
    <x v="1"/>
    <n v="480"/>
    <n v="375.21"/>
    <n v="960"/>
    <n v="750.42"/>
    <n v="209.58000000000004"/>
    <n v="0.21831250000000005"/>
    <s v="Profitable"/>
    <s v="Low"/>
  </r>
  <r>
    <s v="ORD-102246"/>
    <x v="484"/>
    <d v="2024-06-08T00:00:00"/>
    <s v="C2000"/>
    <s v="Sana Iyer"/>
    <x v="2"/>
    <x v="3"/>
    <s v="P1010"/>
    <n v="8"/>
    <n v="0.1"/>
    <s v="Standard"/>
    <x v="1"/>
    <n v="69"/>
    <n v="4"/>
    <s v="Bookcase"/>
    <x v="1"/>
    <n v="210"/>
    <n v="139.15"/>
    <n v="1512"/>
    <n v="1113.2"/>
    <n v="398.79999999999995"/>
    <n v="0.26375661375661374"/>
    <s v="Profitable"/>
    <s v="Low"/>
  </r>
  <r>
    <s v="ORD-102744"/>
    <x v="243"/>
    <d v="2024-06-13T00:00:00"/>
    <s v="C1907"/>
    <s v="Priya Iyer"/>
    <x v="1"/>
    <x v="7"/>
    <s v="P1017"/>
    <n v="4"/>
    <n v="0"/>
    <s v="Standard"/>
    <x v="0"/>
    <n v="54"/>
    <n v="1"/>
    <s v="Binder"/>
    <x v="0"/>
    <n v="8"/>
    <n v="5.51"/>
    <n v="32"/>
    <n v="22.04"/>
    <n v="9.9600000000000009"/>
    <n v="0.31125000000000003"/>
    <s v="Profitable"/>
    <s v="Low"/>
  </r>
  <r>
    <s v="ORD-100237"/>
    <x v="42"/>
    <d v="2024-11-22T00:00:00"/>
    <s v="C1795"/>
    <s v="Rahul Verma"/>
    <x v="1"/>
    <x v="0"/>
    <s v="P1016"/>
    <n v="2"/>
    <n v="0"/>
    <s v="Standard"/>
    <x v="3"/>
    <n v="54"/>
    <n v="2"/>
    <s v="Paper Ream"/>
    <x v="0"/>
    <n v="9"/>
    <n v="5.46"/>
    <n v="18"/>
    <n v="10.92"/>
    <n v="7.08"/>
    <n v="0.39333333333333331"/>
    <s v="Profitable"/>
    <s v="Low"/>
  </r>
  <r>
    <s v="ORD-101631"/>
    <x v="147"/>
    <d v="2024-01-12T00:00:00"/>
    <s v="C1001"/>
    <s v="Tara Nair"/>
    <x v="1"/>
    <x v="6"/>
    <s v="P1003"/>
    <n v="4"/>
    <n v="0"/>
    <s v="Standard"/>
    <x v="0"/>
    <n v="37"/>
    <n v="4"/>
    <s v="Tablet"/>
    <x v="2"/>
    <n v="350"/>
    <n v="267.63"/>
    <n v="1400"/>
    <n v="1070.52"/>
    <n v="329.48"/>
    <n v="0.23534285714285716"/>
    <s v="Profitable"/>
    <s v="Low"/>
  </r>
  <r>
    <s v="ORD-100479"/>
    <x v="412"/>
    <d v="2023-04-17T00:00:00"/>
    <s v="C2142"/>
    <s v="Diya Gupta"/>
    <x v="2"/>
    <x v="6"/>
    <s v="P1015"/>
    <n v="8"/>
    <n v="0.1"/>
    <s v="Standard"/>
    <x v="3"/>
    <n v="37"/>
    <n v="2"/>
    <s v="Stapler"/>
    <x v="0"/>
    <n v="15"/>
    <n v="9.91"/>
    <n v="108"/>
    <n v="79.28"/>
    <n v="28.72"/>
    <n v="0.2659259259259259"/>
    <s v="Profitable"/>
    <s v="Low"/>
  </r>
  <r>
    <s v="ORD-100710"/>
    <x v="215"/>
    <d v="2023-04-10T00:00:00"/>
    <s v="C1917"/>
    <s v="Sana Reddy"/>
    <x v="2"/>
    <x v="8"/>
    <s v="P1012"/>
    <n v="2"/>
    <n v="0.1"/>
    <s v="Standard"/>
    <x v="1"/>
    <n v="44"/>
    <n v="2"/>
    <s v="Standing Desk"/>
    <x v="1"/>
    <n v="480"/>
    <n v="375.21"/>
    <n v="864"/>
    <n v="750.42"/>
    <n v="113.58000000000004"/>
    <n v="0.13145833333333337"/>
    <s v="Profitable"/>
    <s v="Low"/>
  </r>
  <r>
    <s v="ORD-101115"/>
    <x v="279"/>
    <d v="2024-01-30T00:00:00"/>
    <s v="C1842"/>
    <s v="Sana Reddy"/>
    <x v="2"/>
    <x v="11"/>
    <s v="P1011"/>
    <n v="9"/>
    <n v="0.1"/>
    <s v="Standard"/>
    <x v="3"/>
    <n v="44"/>
    <n v="5"/>
    <s v="Filing Cabinet"/>
    <x v="1"/>
    <n v="130"/>
    <n v="83.55"/>
    <n v="1053"/>
    <n v="751.94999999999993"/>
    <n v="301.05000000000007"/>
    <n v="0.28589743589743594"/>
    <s v="Profitable"/>
    <s v="Low"/>
  </r>
  <r>
    <s v="ORD-102704"/>
    <x v="590"/>
    <d v="2024-03-03T00:00:00"/>
    <s v="C1990"/>
    <s v="Rahul Nair"/>
    <x v="1"/>
    <x v="5"/>
    <s v="P1012"/>
    <n v="6"/>
    <n v="0.1"/>
    <s v="Standard"/>
    <x v="2"/>
    <n v="53"/>
    <n v="4"/>
    <s v="Standing Desk"/>
    <x v="1"/>
    <n v="480"/>
    <n v="375.21"/>
    <n v="2592"/>
    <n v="2251.2599999999998"/>
    <n v="340.74000000000024"/>
    <n v="0.13145833333333343"/>
    <s v="Profitable"/>
    <s v="Medium"/>
  </r>
  <r>
    <s v="ORD-100222"/>
    <x v="187"/>
    <d v="2023-08-06T00:00:00"/>
    <s v="C1333"/>
    <s v="Meera Khan"/>
    <x v="2"/>
    <x v="9"/>
    <s v="P1017"/>
    <n v="7"/>
    <n v="0.1"/>
    <s v="Express"/>
    <x v="2"/>
    <n v="22"/>
    <n v="1"/>
    <s v="Binder"/>
    <x v="0"/>
    <n v="8"/>
    <n v="5.51"/>
    <n v="50.4"/>
    <n v="38.57"/>
    <n v="11.829999999999998"/>
    <n v="0.23472222222222219"/>
    <s v="Profitable"/>
    <s v="Low"/>
  </r>
  <r>
    <s v="ORD-102175"/>
    <x v="7"/>
    <d v="2023-11-12T00:00:00"/>
    <s v="C1140"/>
    <s v="Zoya Khan"/>
    <x v="2"/>
    <x v="4"/>
    <s v="P1015"/>
    <n v="6"/>
    <n v="0.1"/>
    <s v="Standard"/>
    <x v="3"/>
    <n v="60"/>
    <n v="2"/>
    <s v="Stapler"/>
    <x v="0"/>
    <n v="15"/>
    <n v="9.91"/>
    <n v="81"/>
    <n v="59.46"/>
    <n v="21.54"/>
    <n v="0.2659259259259259"/>
    <s v="Profitable"/>
    <s v="Low"/>
  </r>
  <r>
    <s v="ORD-101616"/>
    <x v="447"/>
    <d v="2024-01-21T00:00:00"/>
    <s v="C1398"/>
    <s v="Arjun Sharma"/>
    <x v="1"/>
    <x v="4"/>
    <s v="P1010"/>
    <n v="4"/>
    <n v="0"/>
    <s v="Standard"/>
    <x v="2"/>
    <n v="55"/>
    <n v="3"/>
    <s v="Bookcase"/>
    <x v="1"/>
    <n v="210"/>
    <n v="139.15"/>
    <n v="840"/>
    <n v="556.6"/>
    <n v="283.39999999999998"/>
    <n v="0.33738095238095234"/>
    <s v="Profitable"/>
    <s v="Low"/>
  </r>
  <r>
    <s v="ORD-101658"/>
    <x v="591"/>
    <d v="2024-12-20T00:00:00"/>
    <s v="C1122"/>
    <s v="Rahul Joshi"/>
    <x v="1"/>
    <x v="3"/>
    <s v="P1006"/>
    <n v="2"/>
    <n v="0.1"/>
    <s v="Standard"/>
    <x v="1"/>
    <n v="22"/>
    <n v="1"/>
    <s v="Keyboard"/>
    <x v="2"/>
    <n v="45"/>
    <n v="35.729999999999997"/>
    <n v="81"/>
    <n v="71.459999999999994"/>
    <n v="9.5400000000000063"/>
    <n v="0.11777777777777786"/>
    <s v="Profitable"/>
    <s v="Low"/>
  </r>
  <r>
    <s v="ORD-100328"/>
    <x v="70"/>
    <d v="2024-06-24T00:00:00"/>
    <s v="C1620"/>
    <s v="Priya Iyer"/>
    <x v="2"/>
    <x v="3"/>
    <s v="P1015"/>
    <n v="5"/>
    <n v="0"/>
    <s v="Express"/>
    <x v="0"/>
    <n v="57"/>
    <n v="2"/>
    <s v="Stapler"/>
    <x v="0"/>
    <n v="15"/>
    <n v="9.91"/>
    <n v="75"/>
    <n v="49.55"/>
    <n v="25.450000000000003"/>
    <n v="0.33933333333333338"/>
    <s v="Profitable"/>
    <s v="Low"/>
  </r>
  <r>
    <s v="ORD-100025"/>
    <x v="127"/>
    <d v="2023-04-09T00:00:00"/>
    <s v="C2131"/>
    <s v="Arjun Das"/>
    <x v="2"/>
    <x v="4"/>
    <s v="P1010"/>
    <n v="5"/>
    <n v="0"/>
    <s v="Express"/>
    <x v="2"/>
    <n v="64"/>
    <n v="4"/>
    <s v="Bookcase"/>
    <x v="1"/>
    <n v="210"/>
    <n v="139.15"/>
    <n v="1050"/>
    <n v="695.75"/>
    <n v="354.25"/>
    <n v="0.33738095238095239"/>
    <s v="Profitable"/>
    <s v="Low"/>
  </r>
  <r>
    <s v="ORD-100660"/>
    <x v="303"/>
    <d v="2023-12-20T00:00:00"/>
    <s v="C1909"/>
    <s v="Arjun Reddy"/>
    <x v="0"/>
    <x v="6"/>
    <s v="P1002"/>
    <n v="6"/>
    <n v="0"/>
    <s v="Standard"/>
    <x v="0"/>
    <n v="49"/>
    <n v="2"/>
    <s v="Smartphone"/>
    <x v="2"/>
    <n v="600"/>
    <n v="395.83"/>
    <n v="3600"/>
    <n v="2374.98"/>
    <n v="1225.02"/>
    <n v="0.34028333333333333"/>
    <s v="Profitable"/>
    <s v="Medium"/>
  </r>
  <r>
    <s v="ORD-100469"/>
    <x v="239"/>
    <d v="2023-02-19T00:00:00"/>
    <s v="C1372"/>
    <s v="Ishaan Reddy"/>
    <x v="1"/>
    <x v="7"/>
    <s v="P1009"/>
    <n v="7"/>
    <n v="0"/>
    <s v="Standard"/>
    <x v="0"/>
    <n v="44"/>
    <n v="3"/>
    <s v="Desk"/>
    <x v="1"/>
    <n v="320"/>
    <n v="186.25"/>
    <n v="2240"/>
    <n v="1303.75"/>
    <n v="936.25"/>
    <n v="0.41796875"/>
    <s v="Profitable"/>
    <s v="Medium"/>
  </r>
  <r>
    <s v="ORD-100783"/>
    <x v="457"/>
    <d v="2023-07-01T00:00:00"/>
    <s v="C2042"/>
    <s v="Zoya Reddy"/>
    <x v="0"/>
    <x v="7"/>
    <s v="P1008"/>
    <n v="9"/>
    <n v="0.15"/>
    <s v="Standard"/>
    <x v="0"/>
    <n v="25"/>
    <n v="5"/>
    <s v="Office Chair"/>
    <x v="1"/>
    <n v="150"/>
    <n v="111.98"/>
    <n v="1147.5"/>
    <n v="1007.82"/>
    <n v="139.67999999999995"/>
    <n v="0.12172549019607838"/>
    <s v="Profitable"/>
    <s v="Low"/>
  </r>
  <r>
    <s v="ORD-101615"/>
    <x v="592"/>
    <d v="2024-02-10T00:00:00"/>
    <s v="C1715"/>
    <s v="Kabir Nair"/>
    <x v="1"/>
    <x v="6"/>
    <s v="P1014"/>
    <n v="7"/>
    <n v="0.1"/>
    <s v="Standard"/>
    <x v="1"/>
    <n v="65"/>
    <n v="5"/>
    <s v="Pen Set"/>
    <x v="0"/>
    <n v="12"/>
    <n v="9.07"/>
    <n v="75.600000000000009"/>
    <n v="63.49"/>
    <n v="12.110000000000007"/>
    <n v="0.16018518518518526"/>
    <s v="Profitable"/>
    <s v="Low"/>
  </r>
  <r>
    <s v="ORD-101714"/>
    <x v="593"/>
    <d v="2023-01-13T00:00:00"/>
    <s v="C2135"/>
    <s v="Priya Gupta"/>
    <x v="1"/>
    <x v="7"/>
    <s v="P1006"/>
    <n v="7"/>
    <n v="0.05"/>
    <s v="Standard"/>
    <x v="1"/>
    <n v="24"/>
    <n v="1"/>
    <s v="Keyboard"/>
    <x v="2"/>
    <n v="45"/>
    <n v="35.729999999999997"/>
    <n v="299.25"/>
    <n v="250.10999999999999"/>
    <n v="49.140000000000015"/>
    <n v="0.16421052631578953"/>
    <s v="Profitable"/>
    <s v="Low"/>
  </r>
  <r>
    <s v="ORD-102262"/>
    <x v="122"/>
    <d v="2023-07-26T00:00:00"/>
    <s v="C1221"/>
    <s v="Aarav Sharma"/>
    <x v="1"/>
    <x v="9"/>
    <s v="P1014"/>
    <n v="8"/>
    <n v="0.1"/>
    <s v="Standard"/>
    <x v="0"/>
    <n v="65"/>
    <n v="5"/>
    <s v="Pen Set"/>
    <x v="0"/>
    <n v="12"/>
    <n v="9.07"/>
    <n v="86.4"/>
    <n v="72.56"/>
    <n v="13.840000000000003"/>
    <n v="0.16018518518518521"/>
    <s v="Profitable"/>
    <s v="Low"/>
  </r>
  <r>
    <s v="ORD-102102"/>
    <x v="124"/>
    <d v="2023-08-30T00:00:00"/>
    <s v="C1016"/>
    <s v="Meera Iyer"/>
    <x v="2"/>
    <x v="2"/>
    <s v="P1008"/>
    <n v="9"/>
    <n v="0.05"/>
    <s v="Express"/>
    <x v="0"/>
    <n v="66"/>
    <n v="3"/>
    <s v="Office Chair"/>
    <x v="1"/>
    <n v="150"/>
    <n v="111.98"/>
    <n v="1282.5"/>
    <n v="1007.82"/>
    <n v="274.67999999999995"/>
    <n v="0.21417543859649119"/>
    <s v="Profitable"/>
    <s v="Low"/>
  </r>
  <r>
    <s v="ORD-101835"/>
    <x v="56"/>
    <d v="2024-09-16T00:00:00"/>
    <s v="C2121"/>
    <s v="Zoya Verma"/>
    <x v="2"/>
    <x v="3"/>
    <s v="P1003"/>
    <n v="6"/>
    <n v="0.15"/>
    <s v="Standard"/>
    <x v="1"/>
    <n v="62"/>
    <n v="4"/>
    <s v="Tablet"/>
    <x v="2"/>
    <n v="350"/>
    <n v="267.63"/>
    <n v="1785"/>
    <n v="1605.78"/>
    <n v="179.22000000000003"/>
    <n v="0.10040336134453783"/>
    <s v="Profitable"/>
    <s v="Low"/>
  </r>
  <r>
    <s v="ORD-102067"/>
    <x v="227"/>
    <d v="2023-05-31T00:00:00"/>
    <s v="C2087"/>
    <s v="Priya Khan"/>
    <x v="1"/>
    <x v="3"/>
    <s v="P1013"/>
    <n v="2"/>
    <n v="0.15"/>
    <s v="Standard"/>
    <x v="0"/>
    <n v="69"/>
    <n v="4"/>
    <s v="Notebook"/>
    <x v="0"/>
    <n v="6"/>
    <n v="4.2699999999999996"/>
    <n v="10.199999999999999"/>
    <n v="8.5399999999999991"/>
    <n v="1.6600000000000001"/>
    <n v="0.16274509803921572"/>
    <s v="Profitable"/>
    <s v="Low"/>
  </r>
  <r>
    <s v="ORD-102821"/>
    <x v="594"/>
    <d v="2023-06-06T00:00:00"/>
    <s v="C1318"/>
    <s v="Kabir Gupta"/>
    <x v="0"/>
    <x v="11"/>
    <s v="P1006"/>
    <n v="8"/>
    <n v="0.05"/>
    <s v="Express"/>
    <x v="2"/>
    <n v="24"/>
    <n v="3"/>
    <s v="Keyboard"/>
    <x v="2"/>
    <n v="45"/>
    <n v="35.729999999999997"/>
    <n v="342"/>
    <n v="285.83999999999997"/>
    <n v="56.160000000000025"/>
    <n v="0.16421052631578956"/>
    <s v="Profitable"/>
    <s v="Low"/>
  </r>
  <r>
    <s v="ORD-101922"/>
    <x v="595"/>
    <d v="2024-08-28T00:00:00"/>
    <s v="C1061"/>
    <s v="Dev Joshi"/>
    <x v="1"/>
    <x v="7"/>
    <s v="P1001"/>
    <n v="4"/>
    <n v="0"/>
    <s v="Standard"/>
    <x v="3"/>
    <n v="35"/>
    <n v="4"/>
    <s v="Laptop"/>
    <x v="2"/>
    <n v="900"/>
    <n v="669.14"/>
    <n v="3600"/>
    <n v="2676.56"/>
    <n v="923.44"/>
    <n v="0.25651111111111113"/>
    <s v="Profitable"/>
    <s v="Medium"/>
  </r>
  <r>
    <s v="ORD-100250"/>
    <x v="208"/>
    <d v="2023-07-31T00:00:00"/>
    <s v="C1124"/>
    <s v="Sana Nair"/>
    <x v="1"/>
    <x v="3"/>
    <s v="P1006"/>
    <n v="7"/>
    <n v="0"/>
    <s v="Express"/>
    <x v="0"/>
    <n v="60"/>
    <n v="3"/>
    <s v="Keyboard"/>
    <x v="2"/>
    <n v="45"/>
    <n v="35.729999999999997"/>
    <n v="315"/>
    <n v="250.10999999999999"/>
    <n v="64.890000000000015"/>
    <n v="0.20600000000000004"/>
    <s v="Profitable"/>
    <s v="Low"/>
  </r>
  <r>
    <s v="ORD-101070"/>
    <x v="243"/>
    <d v="2024-06-12T00:00:00"/>
    <s v="C2081"/>
    <s v="Dev Khan"/>
    <x v="1"/>
    <x v="9"/>
    <s v="P1003"/>
    <n v="6"/>
    <n v="0.1"/>
    <s v="Standard"/>
    <x v="3"/>
    <n v="35"/>
    <n v="3"/>
    <s v="Tablet"/>
    <x v="2"/>
    <n v="350"/>
    <n v="267.63"/>
    <n v="1890"/>
    <n v="1605.78"/>
    <n v="284.22000000000003"/>
    <n v="0.15038095238095239"/>
    <s v="Profitable"/>
    <s v="Low"/>
  </r>
  <r>
    <s v="ORD-101215"/>
    <x v="417"/>
    <d v="2024-08-24T00:00:00"/>
    <s v="C1521"/>
    <s v="Meera Khan"/>
    <x v="1"/>
    <x v="4"/>
    <s v="P1017"/>
    <n v="6"/>
    <n v="0"/>
    <s v="Standard"/>
    <x v="0"/>
    <n v="58"/>
    <n v="4"/>
    <s v="Binder"/>
    <x v="0"/>
    <n v="8"/>
    <n v="5.51"/>
    <n v="48"/>
    <n v="33.06"/>
    <n v="14.939999999999998"/>
    <n v="0.31124999999999997"/>
    <s v="Profitable"/>
    <s v="Low"/>
  </r>
  <r>
    <s v="ORD-100259"/>
    <x v="592"/>
    <d v="2024-02-13T00:00:00"/>
    <s v="C1330"/>
    <s v="Ishaan Das"/>
    <x v="2"/>
    <x v="0"/>
    <s v="P1008"/>
    <n v="3"/>
    <n v="0.1"/>
    <s v="Express"/>
    <x v="1"/>
    <n v="49"/>
    <n v="2"/>
    <s v="Office Chair"/>
    <x v="1"/>
    <n v="150"/>
    <n v="111.98"/>
    <n v="405"/>
    <n v="335.94"/>
    <n v="69.06"/>
    <n v="0.17051851851851851"/>
    <s v="Profitable"/>
    <s v="Low"/>
  </r>
  <r>
    <s v="ORD-101838"/>
    <x v="357"/>
    <d v="2024-04-27T00:00:00"/>
    <s v="C1961"/>
    <s v="Aarav Gupta"/>
    <x v="2"/>
    <x v="5"/>
    <s v="P1011"/>
    <n v="1"/>
    <n v="0.05"/>
    <s v="Standard"/>
    <x v="3"/>
    <n v="18"/>
    <n v="3"/>
    <s v="Filing Cabinet"/>
    <x v="1"/>
    <n v="130"/>
    <n v="83.55"/>
    <n v="123.5"/>
    <n v="83.55"/>
    <n v="39.950000000000003"/>
    <n v="0.32348178137651823"/>
    <s v="Profitable"/>
    <s v="Low"/>
  </r>
  <r>
    <s v="ORD-102770"/>
    <x v="215"/>
    <d v="2023-04-08T00:00:00"/>
    <s v="C1013"/>
    <s v="Aarav Iyer"/>
    <x v="2"/>
    <x v="9"/>
    <s v="P1015"/>
    <n v="5"/>
    <n v="0"/>
    <s v="Economy"/>
    <x v="0"/>
    <n v="20"/>
    <n v="3"/>
    <s v="Stapler"/>
    <x v="0"/>
    <n v="15"/>
    <n v="9.91"/>
    <n v="75"/>
    <n v="49.55"/>
    <n v="25.450000000000003"/>
    <n v="0.33933333333333338"/>
    <s v="Profitable"/>
    <s v="Low"/>
  </r>
  <r>
    <s v="ORD-102323"/>
    <x v="417"/>
    <d v="2024-08-30T00:00:00"/>
    <s v="C1163"/>
    <s v="Ishaan Gupta"/>
    <x v="1"/>
    <x v="4"/>
    <s v="P1011"/>
    <n v="7"/>
    <n v="0.1"/>
    <s v="Same Day"/>
    <x v="3"/>
    <n v="18"/>
    <n v="3"/>
    <s v="Filing Cabinet"/>
    <x v="1"/>
    <n v="130"/>
    <n v="83.55"/>
    <n v="819"/>
    <n v="584.85"/>
    <n v="234.14999999999998"/>
    <n v="0.28589743589743588"/>
    <s v="Profitable"/>
    <s v="Low"/>
  </r>
  <r>
    <s v="ORD-100708"/>
    <x v="490"/>
    <d v="2024-06-29T00:00:00"/>
    <s v="C2096"/>
    <s v="Priya Gupta"/>
    <x v="2"/>
    <x v="5"/>
    <s v="P1004"/>
    <n v="8"/>
    <n v="0"/>
    <s v="Express"/>
    <x v="0"/>
    <n v="49"/>
    <n v="1"/>
    <s v="Monitor"/>
    <x v="2"/>
    <n v="220"/>
    <n v="159.36000000000001"/>
    <n v="1760"/>
    <n v="1274.8800000000001"/>
    <n v="485.11999999999989"/>
    <n v="0.27563636363636357"/>
    <s v="Profitable"/>
    <s v="Low"/>
  </r>
  <r>
    <s v="ORD-102512"/>
    <x v="369"/>
    <d v="2024-03-04T00:00:00"/>
    <s v="C2046"/>
    <s v="Diya Singh"/>
    <x v="1"/>
    <x v="5"/>
    <s v="P1011"/>
    <n v="2"/>
    <n v="0"/>
    <s v="Standard"/>
    <x v="0"/>
    <n v="53"/>
    <n v="3"/>
    <s v="Filing Cabinet"/>
    <x v="1"/>
    <n v="130"/>
    <n v="83.55"/>
    <n v="260"/>
    <n v="167.1"/>
    <n v="92.9"/>
    <n v="0.35730769230769233"/>
    <s v="Profitable"/>
    <s v="Low"/>
  </r>
  <r>
    <s v="ORD-100661"/>
    <x v="596"/>
    <d v="2023-12-09T00:00:00"/>
    <s v="C1357"/>
    <s v="Dev Iyer"/>
    <x v="0"/>
    <x v="10"/>
    <s v="P1018"/>
    <n v="4"/>
    <n v="0"/>
    <s v="Express"/>
    <x v="1"/>
    <n v="42"/>
    <n v="5"/>
    <s v="Marker Pack"/>
    <x v="0"/>
    <n v="11"/>
    <n v="6.23"/>
    <n v="44"/>
    <n v="24.92"/>
    <n v="19.079999999999998"/>
    <n v="0.4336363636363636"/>
    <s v="Profitable"/>
    <s v="Low"/>
  </r>
  <r>
    <s v="ORD-101378"/>
    <x v="586"/>
    <d v="2024-05-07T00:00:00"/>
    <s v="C2112"/>
    <s v="Sana Verma"/>
    <x v="2"/>
    <x v="9"/>
    <s v="P1011"/>
    <n v="7"/>
    <n v="0"/>
    <s v="Standard"/>
    <x v="3"/>
    <n v="44"/>
    <n v="1"/>
    <s v="Filing Cabinet"/>
    <x v="1"/>
    <n v="130"/>
    <n v="83.55"/>
    <n v="910"/>
    <n v="584.85"/>
    <n v="325.14999999999998"/>
    <n v="0.35730769230769227"/>
    <s v="Profitable"/>
    <s v="Low"/>
  </r>
  <r>
    <s v="ORD-100934"/>
    <x v="597"/>
    <d v="2024-02-05T00:00:00"/>
    <s v="C1615"/>
    <s v="Priya Reddy"/>
    <x v="2"/>
    <x v="3"/>
    <s v="P1004"/>
    <n v="2"/>
    <n v="0"/>
    <s v="Economy"/>
    <x v="0"/>
    <n v="44"/>
    <n v="4"/>
    <s v="Monitor"/>
    <x v="2"/>
    <n v="220"/>
    <n v="159.36000000000001"/>
    <n v="440"/>
    <n v="318.72000000000003"/>
    <n v="121.27999999999997"/>
    <n v="0.27563636363636357"/>
    <s v="Profitable"/>
    <s v="Low"/>
  </r>
  <r>
    <s v="ORD-102778"/>
    <x v="520"/>
    <d v="2023-09-24T00:00:00"/>
    <s v="C2170"/>
    <s v="Tara Iyer"/>
    <x v="1"/>
    <x v="0"/>
    <s v="P1004"/>
    <n v="2"/>
    <n v="0"/>
    <s v="Same Day"/>
    <x v="1"/>
    <n v="55"/>
    <n v="4"/>
    <s v="Monitor"/>
    <x v="2"/>
    <n v="220"/>
    <n v="159.36000000000001"/>
    <n v="440"/>
    <n v="318.72000000000003"/>
    <n v="121.27999999999997"/>
    <n v="0.27563636363636357"/>
    <s v="Profitable"/>
    <s v="Low"/>
  </r>
  <r>
    <s v="ORD-100098"/>
    <x v="403"/>
    <d v="2023-01-29T00:00:00"/>
    <s v="C1183"/>
    <s v="Aarav Reddy"/>
    <x v="1"/>
    <x v="11"/>
    <s v="P1011"/>
    <n v="4"/>
    <n v="0"/>
    <s v="Standard"/>
    <x v="0"/>
    <n v="47"/>
    <n v="2"/>
    <s v="Filing Cabinet"/>
    <x v="1"/>
    <n v="130"/>
    <n v="83.55"/>
    <n v="520"/>
    <n v="334.2"/>
    <n v="185.8"/>
    <n v="0.35730769230769233"/>
    <s v="Profitable"/>
    <s v="Low"/>
  </r>
  <r>
    <s v="ORD-101569"/>
    <x v="183"/>
    <d v="2024-01-11T00:00:00"/>
    <s v="C1452"/>
    <s v="Priya Reddy"/>
    <x v="1"/>
    <x v="0"/>
    <s v="P1001"/>
    <n v="6"/>
    <n v="0.1"/>
    <s v="Standard"/>
    <x v="0"/>
    <n v="61"/>
    <n v="3"/>
    <s v="Laptop"/>
    <x v="2"/>
    <n v="900"/>
    <n v="669.14"/>
    <n v="4860"/>
    <n v="4014.84"/>
    <n v="845.15999999999985"/>
    <n v="0.17390123456790121"/>
    <s v="Profitable"/>
    <s v="Medium"/>
  </r>
  <r>
    <s v="ORD-102761"/>
    <x v="598"/>
    <d v="2023-05-25T00:00:00"/>
    <s v="C1336"/>
    <s v="Priya Reddy"/>
    <x v="2"/>
    <x v="3"/>
    <s v="P1003"/>
    <n v="9"/>
    <n v="0.2"/>
    <s v="Standard"/>
    <x v="3"/>
    <n v="60"/>
    <n v="5"/>
    <s v="Tablet"/>
    <x v="2"/>
    <n v="350"/>
    <n v="267.63"/>
    <n v="2520"/>
    <n v="2408.67"/>
    <n v="111.32999999999993"/>
    <n v="4.41785714285714E-2"/>
    <s v="Profitable"/>
    <s v="Medium"/>
  </r>
  <r>
    <s v="ORD-100316"/>
    <x v="132"/>
    <d v="2023-04-02T00:00:00"/>
    <s v="C1139"/>
    <s v="Tara Nair"/>
    <x v="1"/>
    <x v="9"/>
    <s v="P1010"/>
    <n v="8"/>
    <n v="0.2"/>
    <s v="Economy"/>
    <x v="0"/>
    <n v="34"/>
    <n v="5"/>
    <s v="Bookcase"/>
    <x v="1"/>
    <n v="210"/>
    <n v="139.15"/>
    <n v="1344"/>
    <n v="1113.2"/>
    <n v="230.79999999999995"/>
    <n v="0.17172619047619045"/>
    <s v="Profitable"/>
    <s v="Low"/>
  </r>
  <r>
    <s v="ORD-101196"/>
    <x v="14"/>
    <d v="2024-10-02T00:00:00"/>
    <s v="C1336"/>
    <s v="Tara Gupta"/>
    <x v="1"/>
    <x v="1"/>
    <s v="P1011"/>
    <n v="4"/>
    <n v="0"/>
    <s v="Same Day"/>
    <x v="1"/>
    <n v="61"/>
    <n v="2"/>
    <s v="Filing Cabinet"/>
    <x v="1"/>
    <n v="130"/>
    <n v="83.55"/>
    <n v="520"/>
    <n v="334.2"/>
    <n v="185.8"/>
    <n v="0.35730769230769233"/>
    <s v="Profitable"/>
    <s v="Low"/>
  </r>
  <r>
    <s v="ORD-102367"/>
    <x v="599"/>
    <d v="2023-12-25T00:00:00"/>
    <s v="C2117"/>
    <s v="Tara Sharma"/>
    <x v="0"/>
    <x v="1"/>
    <s v="P1008"/>
    <n v="2"/>
    <n v="0"/>
    <s v="Standard"/>
    <x v="3"/>
    <n v="62"/>
    <n v="2"/>
    <s v="Office Chair"/>
    <x v="1"/>
    <n v="150"/>
    <n v="111.98"/>
    <n v="300"/>
    <n v="223.96"/>
    <n v="76.039999999999992"/>
    <n v="0.25346666666666662"/>
    <s v="Profitable"/>
    <s v="Low"/>
  </r>
  <r>
    <s v="ORD-101972"/>
    <x v="437"/>
    <d v="2023-08-14T00:00:00"/>
    <s v="C1803"/>
    <s v="Dev Sharma"/>
    <x v="1"/>
    <x v="0"/>
    <s v="P1014"/>
    <n v="1"/>
    <n v="0.05"/>
    <s v="Standard"/>
    <x v="2"/>
    <n v="20"/>
    <n v="2"/>
    <s v="Pen Set"/>
    <x v="0"/>
    <n v="12"/>
    <n v="9.07"/>
    <n v="11.399999999999999"/>
    <n v="9.07"/>
    <n v="2.3299999999999983"/>
    <n v="0.20438596491228059"/>
    <s v="Profitable"/>
    <s v="Low"/>
  </r>
  <r>
    <s v="ORD-102873"/>
    <x v="579"/>
    <d v="2024-07-17T00:00:00"/>
    <s v="C2010"/>
    <s v="Meera Iyer"/>
    <x v="2"/>
    <x v="0"/>
    <s v="P1009"/>
    <n v="2"/>
    <n v="0.2"/>
    <s v="Express"/>
    <x v="0"/>
    <n v="31"/>
    <n v="4"/>
    <s v="Desk"/>
    <x v="1"/>
    <n v="320"/>
    <n v="186.25"/>
    <n v="512"/>
    <n v="372.5"/>
    <n v="139.5"/>
    <n v="0.2724609375"/>
    <s v="Profitable"/>
    <s v="Low"/>
  </r>
  <r>
    <s v="ORD-100362"/>
    <x v="223"/>
    <d v="2023-05-11T00:00:00"/>
    <s v="C1396"/>
    <s v="Diya Reddy"/>
    <x v="1"/>
    <x v="0"/>
    <s v="P1011"/>
    <n v="3"/>
    <n v="0"/>
    <s v="Express"/>
    <x v="3"/>
    <n v="60"/>
    <n v="2"/>
    <s v="Filing Cabinet"/>
    <x v="1"/>
    <n v="130"/>
    <n v="83.55"/>
    <n v="390"/>
    <n v="250.64999999999998"/>
    <n v="139.35000000000002"/>
    <n v="0.35730769230769238"/>
    <s v="Profitable"/>
    <s v="Low"/>
  </r>
  <r>
    <s v="ORD-102665"/>
    <x v="117"/>
    <d v="2024-01-17T00:00:00"/>
    <s v="C1404"/>
    <s v="Meera Iyer"/>
    <x v="0"/>
    <x v="6"/>
    <s v="P1013"/>
    <n v="4"/>
    <n v="0.2"/>
    <s v="Standard"/>
    <x v="0"/>
    <n v="47"/>
    <n v="4"/>
    <s v="Notebook"/>
    <x v="0"/>
    <n v="6"/>
    <n v="4.2699999999999996"/>
    <n v="19.200000000000003"/>
    <n v="17.079999999999998"/>
    <n v="2.1200000000000045"/>
    <n v="0.11041666666666689"/>
    <s v="Profitable"/>
    <s v="Low"/>
  </r>
  <r>
    <s v="ORD-101349"/>
    <x v="558"/>
    <d v="2024-04-25T00:00:00"/>
    <s v="C1892"/>
    <s v="Kabir Joshi"/>
    <x v="2"/>
    <x v="1"/>
    <s v="P1013"/>
    <n v="5"/>
    <n v="0.05"/>
    <s v="Standard"/>
    <x v="1"/>
    <n v="38"/>
    <n v="5"/>
    <s v="Notebook"/>
    <x v="0"/>
    <n v="6"/>
    <n v="4.2699999999999996"/>
    <n v="28.5"/>
    <n v="21.349999999999998"/>
    <n v="7.1500000000000021"/>
    <n v="0.2508771929824562"/>
    <s v="Profitable"/>
    <s v="Low"/>
  </r>
  <r>
    <s v="ORD-102226"/>
    <x v="439"/>
    <d v="2023-05-15T00:00:00"/>
    <s v="C2147"/>
    <s v="Meera Singh"/>
    <x v="1"/>
    <x v="12"/>
    <s v="P1006"/>
    <n v="6"/>
    <n v="0.2"/>
    <s v="Economy"/>
    <x v="3"/>
    <n v="35"/>
    <n v="2"/>
    <s v="Keyboard"/>
    <x v="2"/>
    <n v="45"/>
    <n v="35.729999999999997"/>
    <n v="216"/>
    <n v="214.38"/>
    <n v="1.6200000000000045"/>
    <n v="7.5000000000000214E-3"/>
    <s v="Profitable"/>
    <s v="Low"/>
  </r>
  <r>
    <s v="ORD-101909"/>
    <x v="184"/>
    <d v="2024-01-25T00:00:00"/>
    <s v="C2123"/>
    <s v="Priya Das"/>
    <x v="0"/>
    <x v="8"/>
    <s v="P1007"/>
    <n v="8"/>
    <n v="0.05"/>
    <s v="Standard"/>
    <x v="0"/>
    <n v="65"/>
    <n v="2"/>
    <s v="Printer"/>
    <x v="2"/>
    <n v="180"/>
    <n v="133.25"/>
    <n v="1368"/>
    <n v="1066"/>
    <n v="302"/>
    <n v="0.22076023391812866"/>
    <s v="Profitable"/>
    <s v="Low"/>
  </r>
  <r>
    <s v="ORD-102552"/>
    <x v="82"/>
    <d v="2024-09-29T00:00:00"/>
    <s v="C1391"/>
    <s v="Aarav Verma"/>
    <x v="1"/>
    <x v="7"/>
    <s v="P1017"/>
    <n v="4"/>
    <n v="0"/>
    <s v="Express"/>
    <x v="0"/>
    <n v="64"/>
    <n v="2"/>
    <s v="Binder"/>
    <x v="0"/>
    <n v="8"/>
    <n v="5.51"/>
    <n v="32"/>
    <n v="22.04"/>
    <n v="9.9600000000000009"/>
    <n v="0.31125000000000003"/>
    <s v="Profitable"/>
    <s v="Low"/>
  </r>
  <r>
    <s v="ORD-101736"/>
    <x v="367"/>
    <d v="2024-06-15T00:00:00"/>
    <s v="C1928"/>
    <s v="Kabir Das"/>
    <x v="1"/>
    <x v="2"/>
    <s v="P1010"/>
    <n v="6"/>
    <n v="0"/>
    <s v="Standard"/>
    <x v="3"/>
    <n v="32"/>
    <n v="4"/>
    <s v="Bookcase"/>
    <x v="1"/>
    <n v="210"/>
    <n v="139.15"/>
    <n v="1260"/>
    <n v="834.90000000000009"/>
    <n v="425.09999999999991"/>
    <n v="0.33738095238095228"/>
    <s v="Profitable"/>
    <s v="Low"/>
  </r>
  <r>
    <s v="ORD-100184"/>
    <x v="600"/>
    <d v="2023-01-16T00:00:00"/>
    <s v="C1473"/>
    <s v="Kabir Das"/>
    <x v="2"/>
    <x v="8"/>
    <s v="P1016"/>
    <n v="5"/>
    <n v="0.05"/>
    <s v="Express"/>
    <x v="0"/>
    <n v="31"/>
    <n v="4"/>
    <s v="Paper Ream"/>
    <x v="0"/>
    <n v="9"/>
    <n v="5.46"/>
    <n v="42.75"/>
    <n v="27.3"/>
    <n v="15.45"/>
    <n v="0.36140350877192978"/>
    <s v="Profitable"/>
    <s v="Low"/>
  </r>
  <r>
    <s v="ORD-102573"/>
    <x v="270"/>
    <d v="2023-10-16T00:00:00"/>
    <s v="C1404"/>
    <s v="Meera Singh"/>
    <x v="1"/>
    <x v="3"/>
    <s v="P1009"/>
    <n v="6"/>
    <n v="0"/>
    <s v="Standard"/>
    <x v="1"/>
    <n v="63"/>
    <n v="2"/>
    <s v="Desk"/>
    <x v="1"/>
    <n v="320"/>
    <n v="186.25"/>
    <n v="1920"/>
    <n v="1117.5"/>
    <n v="802.5"/>
    <n v="0.41796875"/>
    <s v="Profitable"/>
    <s v="Low"/>
  </r>
  <r>
    <s v="ORD-101716"/>
    <x v="601"/>
    <d v="2024-02-28T00:00:00"/>
    <s v="C2085"/>
    <s v="Aarav Verma"/>
    <x v="1"/>
    <x v="8"/>
    <s v="P1015"/>
    <n v="6"/>
    <n v="0"/>
    <s v="Standard"/>
    <x v="3"/>
    <n v="57"/>
    <n v="3"/>
    <s v="Stapler"/>
    <x v="0"/>
    <n v="15"/>
    <n v="9.91"/>
    <n v="90"/>
    <n v="59.46"/>
    <n v="30.54"/>
    <n v="0.33933333333333332"/>
    <s v="Profitable"/>
    <s v="Low"/>
  </r>
  <r>
    <s v="ORD-101521"/>
    <x v="217"/>
    <d v="2024-12-26T00:00:00"/>
    <s v="C1654"/>
    <s v="Dev Joshi"/>
    <x v="1"/>
    <x v="10"/>
    <s v="P1015"/>
    <n v="3"/>
    <n v="0.05"/>
    <s v="Standard"/>
    <x v="1"/>
    <n v="18"/>
    <n v="4"/>
    <s v="Stapler"/>
    <x v="0"/>
    <n v="15"/>
    <n v="9.91"/>
    <n v="42.75"/>
    <n v="29.73"/>
    <n v="13.02"/>
    <n v="0.30456140350877192"/>
    <s v="Profitable"/>
    <s v="Low"/>
  </r>
  <r>
    <s v="ORD-101257"/>
    <x v="586"/>
    <d v="2024-05-11T00:00:00"/>
    <s v="C1851"/>
    <s v="Zoya Nair"/>
    <x v="1"/>
    <x v="5"/>
    <s v="P1008"/>
    <n v="4"/>
    <n v="0"/>
    <s v="Express"/>
    <x v="3"/>
    <n v="46"/>
    <n v="1"/>
    <s v="Office Chair"/>
    <x v="1"/>
    <n v="150"/>
    <n v="111.98"/>
    <n v="600"/>
    <n v="447.92"/>
    <n v="152.07999999999998"/>
    <n v="0.25346666666666662"/>
    <s v="Profitable"/>
    <s v="Low"/>
  </r>
  <r>
    <s v="ORD-100118"/>
    <x v="179"/>
    <d v="2023-08-30T00:00:00"/>
    <s v="C1611"/>
    <s v="Zoya Verma"/>
    <x v="1"/>
    <x v="9"/>
    <s v="P1018"/>
    <n v="6"/>
    <n v="0.15"/>
    <s v="Standard"/>
    <x v="3"/>
    <n v="32"/>
    <n v="5"/>
    <s v="Marker Pack"/>
    <x v="0"/>
    <n v="11"/>
    <n v="6.23"/>
    <n v="56.1"/>
    <n v="37.380000000000003"/>
    <n v="18.72"/>
    <n v="0.3336898395721925"/>
    <s v="Profitable"/>
    <s v="Low"/>
  </r>
  <r>
    <s v="ORD-100949"/>
    <x v="292"/>
    <d v="2023-09-28T00:00:00"/>
    <s v="C1313"/>
    <s v="Tara Khan"/>
    <x v="1"/>
    <x v="3"/>
    <s v="P1017"/>
    <n v="5"/>
    <n v="0.05"/>
    <s v="Same Day"/>
    <x v="2"/>
    <n v="44"/>
    <n v="1"/>
    <s v="Binder"/>
    <x v="0"/>
    <n v="8"/>
    <n v="5.51"/>
    <n v="38"/>
    <n v="27.549999999999997"/>
    <n v="10.450000000000003"/>
    <n v="0.27500000000000008"/>
    <s v="Profitable"/>
    <s v="Low"/>
  </r>
  <r>
    <s v="ORD-100062"/>
    <x v="335"/>
    <d v="2023-07-24T00:00:00"/>
    <s v="C1316"/>
    <s v="Zoya Verma"/>
    <x v="1"/>
    <x v="4"/>
    <s v="P1003"/>
    <n v="6"/>
    <n v="0.1"/>
    <s v="Express"/>
    <x v="3"/>
    <n v="25"/>
    <n v="2"/>
    <s v="Tablet"/>
    <x v="2"/>
    <n v="350"/>
    <n v="267.63"/>
    <n v="1890"/>
    <n v="1605.78"/>
    <n v="284.22000000000003"/>
    <n v="0.15038095238095239"/>
    <s v="Profitable"/>
    <s v="Low"/>
  </r>
  <r>
    <s v="ORD-101607"/>
    <x v="78"/>
    <d v="2023-06-22T00:00:00"/>
    <s v="C1028"/>
    <s v="Zoya Iyer"/>
    <x v="2"/>
    <x v="5"/>
    <s v="P1010"/>
    <n v="9"/>
    <n v="0.05"/>
    <s v="Express"/>
    <x v="3"/>
    <n v="51"/>
    <n v="3"/>
    <s v="Bookcase"/>
    <x v="1"/>
    <n v="210"/>
    <n v="139.15"/>
    <n v="1795.5"/>
    <n v="1252.3500000000001"/>
    <n v="543.14999999999986"/>
    <n v="0.30250626566416033"/>
    <s v="Profitable"/>
    <s v="Low"/>
  </r>
  <r>
    <s v="ORD-101971"/>
    <x v="602"/>
    <d v="2023-12-09T00:00:00"/>
    <s v="C1707"/>
    <s v="Ishaan Joshi"/>
    <x v="2"/>
    <x v="6"/>
    <s v="P1004"/>
    <n v="4"/>
    <n v="0"/>
    <s v="Same Day"/>
    <x v="2"/>
    <n v="39"/>
    <n v="5"/>
    <s v="Monitor"/>
    <x v="2"/>
    <n v="220"/>
    <n v="159.36000000000001"/>
    <n v="880"/>
    <n v="637.44000000000005"/>
    <n v="242.55999999999995"/>
    <n v="0.27563636363636357"/>
    <s v="Profitable"/>
    <s v="Low"/>
  </r>
  <r>
    <s v="ORD-102794"/>
    <x v="410"/>
    <d v="2024-07-15T00:00:00"/>
    <s v="C1856"/>
    <s v="Arjun Reddy"/>
    <x v="0"/>
    <x v="9"/>
    <s v="P1011"/>
    <n v="8"/>
    <n v="0"/>
    <s v="Standard"/>
    <x v="3"/>
    <n v="44"/>
    <n v="1"/>
    <s v="Filing Cabinet"/>
    <x v="1"/>
    <n v="130"/>
    <n v="83.55"/>
    <n v="1040"/>
    <n v="668.4"/>
    <n v="371.6"/>
    <n v="0.35730769230769233"/>
    <s v="Profitable"/>
    <s v="Low"/>
  </r>
  <r>
    <s v="ORD-101756"/>
    <x v="215"/>
    <d v="2023-04-09T00:00:00"/>
    <s v="C1408"/>
    <s v="Diya Verma"/>
    <x v="2"/>
    <x v="5"/>
    <s v="P1015"/>
    <n v="3"/>
    <n v="0.05"/>
    <s v="Express"/>
    <x v="3"/>
    <n v="44"/>
    <n v="5"/>
    <s v="Stapler"/>
    <x v="0"/>
    <n v="15"/>
    <n v="9.91"/>
    <n v="42.75"/>
    <n v="29.73"/>
    <n v="13.02"/>
    <n v="0.30456140350877192"/>
    <s v="Profitable"/>
    <s v="Low"/>
  </r>
  <r>
    <s v="ORD-100676"/>
    <x v="528"/>
    <d v="2024-07-29T00:00:00"/>
    <s v="C1002"/>
    <s v="Aarav Sharma"/>
    <x v="2"/>
    <x v="7"/>
    <s v="P1014"/>
    <n v="2"/>
    <n v="0"/>
    <s v="Express"/>
    <x v="2"/>
    <n v="50"/>
    <n v="2"/>
    <s v="Pen Set"/>
    <x v="0"/>
    <n v="12"/>
    <n v="9.07"/>
    <n v="24"/>
    <n v="18.14"/>
    <n v="5.8599999999999994"/>
    <n v="0.24416666666666664"/>
    <s v="Profitable"/>
    <s v="Low"/>
  </r>
  <r>
    <s v="ORD-100136"/>
    <x v="603"/>
    <d v="2023-12-30T00:00:00"/>
    <s v="C1997"/>
    <s v="Aarav Nair"/>
    <x v="1"/>
    <x v="9"/>
    <s v="P1010"/>
    <n v="1"/>
    <n v="0.05"/>
    <s v="Standard"/>
    <x v="0"/>
    <n v="42"/>
    <n v="5"/>
    <s v="Bookcase"/>
    <x v="1"/>
    <n v="210"/>
    <n v="139.15"/>
    <n v="199.5"/>
    <n v="139.15"/>
    <n v="60.349999999999994"/>
    <n v="0.30250626566416039"/>
    <s v="Profitable"/>
    <s v="Low"/>
  </r>
  <r>
    <s v="ORD-101013"/>
    <x v="313"/>
    <d v="2024-05-20T00:00:00"/>
    <s v="C1245"/>
    <s v="Tara Gupta"/>
    <x v="2"/>
    <x v="2"/>
    <s v="P1016"/>
    <n v="7"/>
    <n v="0.05"/>
    <s v="Standard"/>
    <x v="0"/>
    <n v="37"/>
    <n v="5"/>
    <s v="Paper Ream"/>
    <x v="0"/>
    <n v="9"/>
    <n v="5.46"/>
    <n v="59.849999999999994"/>
    <n v="38.22"/>
    <n v="21.629999999999995"/>
    <n v="0.36140350877192978"/>
    <s v="Profitable"/>
    <s v="Low"/>
  </r>
  <r>
    <s v="ORD-100612"/>
    <x v="439"/>
    <d v="2023-05-17T00:00:00"/>
    <s v="C1905"/>
    <s v="Tara Sharma"/>
    <x v="2"/>
    <x v="9"/>
    <s v="P1004"/>
    <n v="7"/>
    <n v="0"/>
    <s v="Same Day"/>
    <x v="0"/>
    <n v="68"/>
    <n v="3"/>
    <s v="Monitor"/>
    <x v="2"/>
    <n v="220"/>
    <n v="159.36000000000001"/>
    <n v="1540"/>
    <n v="1115.52"/>
    <n v="424.48"/>
    <n v="0.27563636363636362"/>
    <s v="Profitable"/>
    <s v="Low"/>
  </r>
  <r>
    <s v="ORD-102714"/>
    <x v="556"/>
    <d v="2023-09-30T00:00:00"/>
    <s v="C1816"/>
    <s v="Rahul Nair"/>
    <x v="2"/>
    <x v="9"/>
    <s v="P1002"/>
    <n v="4"/>
    <n v="0.1"/>
    <s v="Standard"/>
    <x v="2"/>
    <n v="35"/>
    <n v="4"/>
    <s v="Smartphone"/>
    <x v="2"/>
    <n v="600"/>
    <n v="395.83"/>
    <n v="2160"/>
    <n v="1583.32"/>
    <n v="576.68000000000006"/>
    <n v="0.26698148148148149"/>
    <s v="Profitable"/>
    <s v="Medium"/>
  </r>
  <r>
    <s v="ORD-102304"/>
    <x v="484"/>
    <d v="2024-06-06T00:00:00"/>
    <s v="C1929"/>
    <s v="Priya Khan"/>
    <x v="1"/>
    <x v="2"/>
    <s v="P1006"/>
    <n v="1"/>
    <n v="0.15"/>
    <s v="Same Day"/>
    <x v="3"/>
    <n v="44"/>
    <n v="5"/>
    <s v="Keyboard"/>
    <x v="2"/>
    <n v="45"/>
    <n v="35.729999999999997"/>
    <n v="38.25"/>
    <n v="35.729999999999997"/>
    <n v="2.5200000000000031"/>
    <n v="6.5882352941176558E-2"/>
    <s v="Profitable"/>
    <s v="Low"/>
  </r>
  <r>
    <s v="ORD-102760"/>
    <x v="355"/>
    <d v="2024-08-07T00:00:00"/>
    <s v="C1845"/>
    <s v="Diya Iyer"/>
    <x v="1"/>
    <x v="1"/>
    <s v="P1012"/>
    <n v="1"/>
    <n v="0.1"/>
    <s v="Economy"/>
    <x v="1"/>
    <n v="66"/>
    <n v="4"/>
    <s v="Standing Desk"/>
    <x v="1"/>
    <n v="480"/>
    <n v="375.21"/>
    <n v="432"/>
    <n v="375.21"/>
    <n v="56.79000000000002"/>
    <n v="0.13145833333333337"/>
    <s v="Profitable"/>
    <s v="Low"/>
  </r>
  <r>
    <s v="ORD-100354"/>
    <x v="76"/>
    <d v="2023-08-28T00:00:00"/>
    <s v="C1279"/>
    <s v="Sana Iyer"/>
    <x v="2"/>
    <x v="7"/>
    <s v="P1010"/>
    <n v="1"/>
    <n v="0"/>
    <s v="Standard"/>
    <x v="1"/>
    <n v="44"/>
    <n v="5"/>
    <s v="Bookcase"/>
    <x v="1"/>
    <n v="210"/>
    <n v="139.15"/>
    <n v="210"/>
    <n v="139.15"/>
    <n v="70.849999999999994"/>
    <n v="0.33738095238095234"/>
    <s v="Profitable"/>
    <s v="Low"/>
  </r>
  <r>
    <s v="ORD-102136"/>
    <x v="136"/>
    <d v="2024-04-14T00:00:00"/>
    <s v="C2105"/>
    <s v="Ishaan Das"/>
    <x v="1"/>
    <x v="5"/>
    <s v="P1009"/>
    <n v="6"/>
    <n v="0"/>
    <s v="Standard"/>
    <x v="2"/>
    <n v="32"/>
    <n v="2"/>
    <s v="Desk"/>
    <x v="1"/>
    <n v="320"/>
    <n v="186.25"/>
    <n v="1920"/>
    <n v="1117.5"/>
    <n v="802.5"/>
    <n v="0.41796875"/>
    <s v="Profitable"/>
    <s v="Low"/>
  </r>
  <r>
    <s v="ORD-102272"/>
    <x v="476"/>
    <d v="2023-03-20T00:00:00"/>
    <s v="C1137"/>
    <s v="Tara Joshi"/>
    <x v="1"/>
    <x v="4"/>
    <s v="P1007"/>
    <n v="6"/>
    <n v="0"/>
    <s v="Standard"/>
    <x v="3"/>
    <n v="22"/>
    <n v="1"/>
    <s v="Printer"/>
    <x v="2"/>
    <n v="180"/>
    <n v="133.25"/>
    <n v="1080"/>
    <n v="799.5"/>
    <n v="280.5"/>
    <n v="0.25972222222222224"/>
    <s v="Profitable"/>
    <s v="Low"/>
  </r>
  <r>
    <s v="ORD-100116"/>
    <x v="358"/>
    <d v="2023-11-04T00:00:00"/>
    <s v="C1425"/>
    <s v="Arjun Gupta"/>
    <x v="1"/>
    <x v="3"/>
    <s v="P1016"/>
    <n v="6"/>
    <n v="0.05"/>
    <s v="Express"/>
    <x v="2"/>
    <n v="57"/>
    <n v="3"/>
    <s v="Paper Ream"/>
    <x v="0"/>
    <n v="9"/>
    <n v="5.46"/>
    <n v="51.3"/>
    <n v="32.76"/>
    <n v="18.54"/>
    <n v="0.36140350877192984"/>
    <s v="Profitable"/>
    <s v="Low"/>
  </r>
  <r>
    <s v="ORD-100540"/>
    <x v="311"/>
    <d v="2024-09-08T00:00:00"/>
    <s v="C1353"/>
    <s v="Aarav Das"/>
    <x v="0"/>
    <x v="5"/>
    <s v="P1005"/>
    <n v="3"/>
    <n v="0.1"/>
    <s v="Same Day"/>
    <x v="1"/>
    <n v="50"/>
    <n v="4"/>
    <s v="Headphones"/>
    <x v="2"/>
    <n v="80"/>
    <n v="45.88"/>
    <n v="216"/>
    <n v="137.64000000000001"/>
    <n v="78.359999999999985"/>
    <n v="0.3627777777777777"/>
    <s v="Profitable"/>
    <s v="Low"/>
  </r>
  <r>
    <s v="ORD-100787"/>
    <x v="83"/>
    <d v="2024-07-27T00:00:00"/>
    <s v="C1835"/>
    <s v="Arjun Reddy"/>
    <x v="2"/>
    <x v="2"/>
    <s v="P1010"/>
    <n v="4"/>
    <n v="0.1"/>
    <s v="Express"/>
    <x v="1"/>
    <n v="22"/>
    <n v="4"/>
    <s v="Bookcase"/>
    <x v="1"/>
    <n v="210"/>
    <n v="139.15"/>
    <n v="756"/>
    <n v="556.6"/>
    <n v="199.39999999999998"/>
    <n v="0.26375661375661374"/>
    <s v="Profitable"/>
    <s v="Low"/>
  </r>
  <r>
    <s v="ORD-102173"/>
    <x v="134"/>
    <d v="2023-04-28T00:00:00"/>
    <s v="C1489"/>
    <s v="Meera Khan"/>
    <x v="1"/>
    <x v="5"/>
    <s v="P1010"/>
    <n v="7"/>
    <n v="0.15"/>
    <s v="Standard"/>
    <x v="2"/>
    <n v="63"/>
    <n v="1"/>
    <s v="Bookcase"/>
    <x v="1"/>
    <n v="210"/>
    <n v="139.15"/>
    <n v="1249.5"/>
    <n v="974.05000000000007"/>
    <n v="275.44999999999993"/>
    <n v="0.22044817927170862"/>
    <s v="Profitable"/>
    <s v="Low"/>
  </r>
  <r>
    <s v="ORD-100210"/>
    <x v="223"/>
    <d v="2023-05-09T00:00:00"/>
    <s v="C1067"/>
    <s v="Dev Iyer"/>
    <x v="1"/>
    <x v="4"/>
    <s v="P1018"/>
    <n v="9"/>
    <n v="0"/>
    <s v="Express"/>
    <x v="3"/>
    <n v="21"/>
    <n v="5"/>
    <s v="Marker Pack"/>
    <x v="0"/>
    <n v="11"/>
    <n v="6.23"/>
    <n v="99"/>
    <n v="56.070000000000007"/>
    <n v="42.929999999999993"/>
    <n v="0.43363636363636354"/>
    <s v="Profitable"/>
    <s v="Low"/>
  </r>
  <r>
    <s v="ORD-102305"/>
    <x v="371"/>
    <d v="2023-12-11T00:00:00"/>
    <s v="C1275"/>
    <s v="Tara Khan"/>
    <x v="1"/>
    <x v="3"/>
    <s v="P1016"/>
    <n v="9"/>
    <n v="0"/>
    <s v="Standard"/>
    <x v="1"/>
    <n v="57"/>
    <n v="4"/>
    <s v="Paper Ream"/>
    <x v="0"/>
    <n v="9"/>
    <n v="5.46"/>
    <n v="81"/>
    <n v="49.14"/>
    <n v="31.86"/>
    <n v="0.39333333333333331"/>
    <s v="Profitable"/>
    <s v="Low"/>
  </r>
  <r>
    <s v="ORD-100664"/>
    <x v="604"/>
    <d v="2024-06-20T00:00:00"/>
    <s v="C1263"/>
    <s v="Arjun Das"/>
    <x v="0"/>
    <x v="7"/>
    <s v="P1015"/>
    <n v="5"/>
    <n v="0.1"/>
    <s v="Standard"/>
    <x v="2"/>
    <n v="34"/>
    <n v="4"/>
    <s v="Stapler"/>
    <x v="0"/>
    <n v="15"/>
    <n v="9.91"/>
    <n v="67.5"/>
    <n v="49.55"/>
    <n v="17.950000000000003"/>
    <n v="0.26592592592592595"/>
    <s v="Profitable"/>
    <s v="Low"/>
  </r>
  <r>
    <s v="ORD-100011"/>
    <x v="391"/>
    <d v="2024-05-16T00:00:00"/>
    <s v="C1431"/>
    <s v="Diya Nair"/>
    <x v="1"/>
    <x v="3"/>
    <s v="P1013"/>
    <n v="5"/>
    <n v="0"/>
    <s v="Standard"/>
    <x v="3"/>
    <n v="65"/>
    <n v="5"/>
    <s v="Notebook"/>
    <x v="0"/>
    <n v="6"/>
    <n v="4.2699999999999996"/>
    <n v="30"/>
    <n v="21.349999999999998"/>
    <n v="8.6500000000000021"/>
    <n v="0.28833333333333339"/>
    <s v="Profitable"/>
    <s v="Low"/>
  </r>
  <r>
    <s v="ORD-100552"/>
    <x v="246"/>
    <d v="2024-03-27T00:00:00"/>
    <s v="C1549"/>
    <s v="Meera Nair"/>
    <x v="0"/>
    <x v="1"/>
    <s v="P1004"/>
    <n v="7"/>
    <n v="0"/>
    <s v="Standard"/>
    <x v="3"/>
    <n v="64"/>
    <n v="1"/>
    <s v="Monitor"/>
    <x v="2"/>
    <n v="220"/>
    <n v="159.36000000000001"/>
    <n v="1540"/>
    <n v="1115.52"/>
    <n v="424.48"/>
    <n v="0.27563636363636362"/>
    <s v="Profitable"/>
    <s v="Low"/>
  </r>
  <r>
    <s v="ORD-101976"/>
    <x v="605"/>
    <d v="2023-02-28T00:00:00"/>
    <s v="C2137"/>
    <s v="Meera Reddy"/>
    <x v="1"/>
    <x v="3"/>
    <s v="P1008"/>
    <n v="9"/>
    <n v="0"/>
    <s v="Express"/>
    <x v="2"/>
    <n v="27"/>
    <n v="2"/>
    <s v="Office Chair"/>
    <x v="1"/>
    <n v="150"/>
    <n v="111.98"/>
    <n v="1350"/>
    <n v="1007.82"/>
    <n v="342.17999999999995"/>
    <n v="0.25346666666666662"/>
    <s v="Profitable"/>
    <s v="Low"/>
  </r>
  <r>
    <s v="ORD-101778"/>
    <x v="135"/>
    <d v="2023-03-20T00:00:00"/>
    <s v="C1639"/>
    <s v="Tara Reddy"/>
    <x v="2"/>
    <x v="4"/>
    <s v="P1012"/>
    <n v="5"/>
    <n v="0.05"/>
    <s v="Express"/>
    <x v="0"/>
    <n v="57"/>
    <n v="1"/>
    <s v="Standing Desk"/>
    <x v="1"/>
    <n v="480"/>
    <n v="375.21"/>
    <n v="2280"/>
    <n v="1876.05"/>
    <n v="403.95000000000005"/>
    <n v="0.17717105263157898"/>
    <s v="Profitable"/>
    <s v="Medium"/>
  </r>
  <r>
    <s v="ORD-102153"/>
    <x v="420"/>
    <d v="2023-01-13T00:00:00"/>
    <s v="C1272"/>
    <s v="Aarav Iyer"/>
    <x v="2"/>
    <x v="5"/>
    <s v="P1014"/>
    <n v="2"/>
    <n v="0"/>
    <s v="Standard"/>
    <x v="3"/>
    <n v="62"/>
    <n v="1"/>
    <s v="Pen Set"/>
    <x v="0"/>
    <n v="12"/>
    <n v="9.07"/>
    <n v="24"/>
    <n v="18.14"/>
    <n v="5.8599999999999994"/>
    <n v="0.24416666666666664"/>
    <s v="Profitable"/>
    <s v="Low"/>
  </r>
  <r>
    <s v="ORD-100369"/>
    <x v="442"/>
    <d v="2023-04-05T00:00:00"/>
    <s v="C1598"/>
    <s v="Zoya Singh"/>
    <x v="2"/>
    <x v="10"/>
    <s v="P1005"/>
    <n v="6"/>
    <n v="0.15"/>
    <s v="Standard"/>
    <x v="3"/>
    <n v="64"/>
    <n v="3"/>
    <s v="Headphones"/>
    <x v="2"/>
    <n v="80"/>
    <n v="45.88"/>
    <n v="408"/>
    <n v="275.28000000000003"/>
    <n v="132.71999999999997"/>
    <n v="0.32529411764705873"/>
    <s v="Profitable"/>
    <s v="Low"/>
  </r>
  <r>
    <s v="ORD-101232"/>
    <x v="606"/>
    <d v="2024-06-29T00:00:00"/>
    <s v="C1004"/>
    <s v="Ishaan Sharma"/>
    <x v="2"/>
    <x v="0"/>
    <s v="P1006"/>
    <n v="8"/>
    <n v="0.2"/>
    <s v="Standard"/>
    <x v="1"/>
    <n v="55"/>
    <n v="1"/>
    <s v="Keyboard"/>
    <x v="2"/>
    <n v="45"/>
    <n v="35.729999999999997"/>
    <n v="288"/>
    <n v="285.83999999999997"/>
    <n v="2.160000000000025"/>
    <n v="7.5000000000000865E-3"/>
    <s v="Profitable"/>
    <s v="Low"/>
  </r>
  <r>
    <s v="ORD-102826"/>
    <x v="530"/>
    <d v="2023-10-08T00:00:00"/>
    <s v="C1711"/>
    <s v="Priya Khan"/>
    <x v="1"/>
    <x v="11"/>
    <s v="P1002"/>
    <n v="4"/>
    <n v="0"/>
    <s v="Express"/>
    <x v="2"/>
    <n v="42"/>
    <n v="3"/>
    <s v="Smartphone"/>
    <x v="2"/>
    <n v="600"/>
    <n v="395.83"/>
    <n v="2400"/>
    <n v="1583.32"/>
    <n v="816.68000000000006"/>
    <n v="0.34028333333333338"/>
    <s v="Profitable"/>
    <s v="Medium"/>
  </r>
  <r>
    <s v="ORD-101518"/>
    <x v="232"/>
    <d v="2024-12-12T00:00:00"/>
    <s v="C1395"/>
    <s v="Arjun Sharma"/>
    <x v="2"/>
    <x v="2"/>
    <s v="P1012"/>
    <n v="7"/>
    <n v="0"/>
    <s v="Express"/>
    <x v="1"/>
    <n v="43"/>
    <n v="5"/>
    <s v="Standing Desk"/>
    <x v="1"/>
    <n v="480"/>
    <n v="375.21"/>
    <n v="3360"/>
    <n v="2626.47"/>
    <n v="733.5300000000002"/>
    <n v="0.21831250000000005"/>
    <s v="Profitable"/>
    <s v="Medium"/>
  </r>
  <r>
    <s v="ORD-102015"/>
    <x v="252"/>
    <d v="2024-06-15T00:00:00"/>
    <s v="C1623"/>
    <s v="Aarav Iyer"/>
    <x v="1"/>
    <x v="10"/>
    <s v="P1005"/>
    <n v="3"/>
    <n v="0.2"/>
    <s v="Express"/>
    <x v="3"/>
    <n v="53"/>
    <n v="2"/>
    <s v="Headphones"/>
    <x v="2"/>
    <n v="80"/>
    <n v="45.88"/>
    <n v="192"/>
    <n v="137.64000000000001"/>
    <n v="54.359999999999985"/>
    <n v="0.2831249999999999"/>
    <s v="Profitable"/>
    <s v="Low"/>
  </r>
  <r>
    <s v="ORD-102420"/>
    <x v="323"/>
    <d v="2023-01-24T00:00:00"/>
    <s v="C2054"/>
    <s v="Rahul Sharma"/>
    <x v="1"/>
    <x v="2"/>
    <s v="P1007"/>
    <n v="7"/>
    <n v="0.15"/>
    <s v="Same Day"/>
    <x v="3"/>
    <n v="44"/>
    <n v="3"/>
    <s v="Printer"/>
    <x v="2"/>
    <n v="180"/>
    <n v="133.25"/>
    <n v="1071"/>
    <n v="932.75"/>
    <n v="138.25"/>
    <n v="0.12908496732026145"/>
    <s v="Profitable"/>
    <s v="Low"/>
  </r>
  <r>
    <s v="ORD-102283"/>
    <x v="99"/>
    <d v="2024-09-21T00:00:00"/>
    <s v="C1555"/>
    <s v="Sana Sharma"/>
    <x v="2"/>
    <x v="11"/>
    <s v="P1004"/>
    <n v="2"/>
    <n v="0"/>
    <s v="Express"/>
    <x v="1"/>
    <n v="27"/>
    <n v="1"/>
    <s v="Monitor"/>
    <x v="2"/>
    <n v="220"/>
    <n v="159.36000000000001"/>
    <n v="440"/>
    <n v="318.72000000000003"/>
    <n v="121.27999999999997"/>
    <n v="0.27563636363636357"/>
    <s v="Profitable"/>
    <s v="Low"/>
  </r>
  <r>
    <s v="ORD-101995"/>
    <x v="607"/>
    <d v="2024-07-07T00:00:00"/>
    <s v="C1113"/>
    <s v="Tara Iyer"/>
    <x v="2"/>
    <x v="9"/>
    <s v="P1013"/>
    <n v="4"/>
    <n v="0"/>
    <s v="Economy"/>
    <x v="2"/>
    <n v="64"/>
    <n v="1"/>
    <s v="Notebook"/>
    <x v="0"/>
    <n v="6"/>
    <n v="4.2699999999999996"/>
    <n v="24"/>
    <n v="17.079999999999998"/>
    <n v="6.9200000000000017"/>
    <n v="0.28833333333333339"/>
    <s v="Profitable"/>
    <s v="Low"/>
  </r>
  <r>
    <s v="ORD-102157"/>
    <x v="608"/>
    <d v="2024-08-06T00:00:00"/>
    <s v="C1742"/>
    <s v="Aarav Singh"/>
    <x v="1"/>
    <x v="0"/>
    <s v="P1018"/>
    <n v="1"/>
    <n v="0"/>
    <s v="Standard"/>
    <x v="0"/>
    <n v="29"/>
    <n v="2"/>
    <s v="Marker Pack"/>
    <x v="0"/>
    <n v="11"/>
    <n v="6.23"/>
    <n v="11"/>
    <n v="6.23"/>
    <n v="4.7699999999999996"/>
    <n v="0.4336363636363636"/>
    <s v="Profitable"/>
    <s v="Low"/>
  </r>
  <r>
    <s v="ORD-100315"/>
    <x v="261"/>
    <d v="2024-10-16T00:00:00"/>
    <s v="C2159"/>
    <s v="Dev Sharma"/>
    <x v="1"/>
    <x v="5"/>
    <s v="P1006"/>
    <n v="6"/>
    <n v="0"/>
    <s v="Standard"/>
    <x v="0"/>
    <n v="56"/>
    <n v="2"/>
    <s v="Keyboard"/>
    <x v="2"/>
    <n v="45"/>
    <n v="35.729999999999997"/>
    <n v="270"/>
    <n v="214.38"/>
    <n v="55.620000000000005"/>
    <n v="0.20600000000000002"/>
    <s v="Profitable"/>
    <s v="Low"/>
  </r>
  <r>
    <s v="ORD-100965"/>
    <x v="317"/>
    <d v="2023-08-19T00:00:00"/>
    <s v="C1730"/>
    <s v="Sana Verma"/>
    <x v="1"/>
    <x v="3"/>
    <s v="P1003"/>
    <n v="1"/>
    <n v="0.15"/>
    <s v="Express"/>
    <x v="3"/>
    <n v="40"/>
    <n v="3"/>
    <s v="Tablet"/>
    <x v="2"/>
    <n v="350"/>
    <n v="267.63"/>
    <n v="297.5"/>
    <n v="267.63"/>
    <n v="29.870000000000005"/>
    <n v="0.10040336134453783"/>
    <s v="Profitable"/>
    <s v="Low"/>
  </r>
  <r>
    <s v="ORD-100576"/>
    <x v="296"/>
    <d v="2024-03-24T00:00:00"/>
    <s v="C1718"/>
    <s v="Arjun Verma"/>
    <x v="1"/>
    <x v="8"/>
    <s v="P1008"/>
    <n v="4"/>
    <n v="0"/>
    <s v="Standard"/>
    <x v="0"/>
    <n v="68"/>
    <n v="1"/>
    <s v="Office Chair"/>
    <x v="1"/>
    <n v="150"/>
    <n v="111.98"/>
    <n v="600"/>
    <n v="447.92"/>
    <n v="152.07999999999998"/>
    <n v="0.25346666666666662"/>
    <s v="Profitable"/>
    <s v="Low"/>
  </r>
  <r>
    <s v="ORD-102850"/>
    <x v="388"/>
    <d v="2024-08-08T00:00:00"/>
    <s v="C1630"/>
    <s v="Dev Joshi"/>
    <x v="1"/>
    <x v="9"/>
    <s v="P1012"/>
    <n v="4"/>
    <n v="0"/>
    <s v="Express"/>
    <x v="0"/>
    <n v="24"/>
    <n v="1"/>
    <s v="Standing Desk"/>
    <x v="1"/>
    <n v="480"/>
    <n v="375.21"/>
    <n v="1920"/>
    <n v="1500.84"/>
    <n v="419.16000000000008"/>
    <n v="0.21831250000000005"/>
    <s v="Profitable"/>
    <s v="Low"/>
  </r>
  <r>
    <s v="ORD-100282"/>
    <x v="597"/>
    <d v="2024-02-11T00:00:00"/>
    <s v="C1675"/>
    <s v="Diya Nair"/>
    <x v="2"/>
    <x v="7"/>
    <s v="P1017"/>
    <n v="5"/>
    <n v="0.2"/>
    <s v="Standard"/>
    <x v="2"/>
    <n v="63"/>
    <n v="4"/>
    <s v="Binder"/>
    <x v="0"/>
    <n v="8"/>
    <n v="5.51"/>
    <n v="32"/>
    <n v="27.549999999999997"/>
    <n v="4.4500000000000028"/>
    <n v="0.13906250000000009"/>
    <s v="Profitable"/>
    <s v="Low"/>
  </r>
  <r>
    <s v="ORD-102829"/>
    <x v="199"/>
    <d v="2024-11-17T00:00:00"/>
    <s v="C1276"/>
    <s v="Meera Khan"/>
    <x v="0"/>
    <x v="5"/>
    <s v="P1012"/>
    <n v="7"/>
    <n v="0.05"/>
    <s v="Standard"/>
    <x v="1"/>
    <n v="35"/>
    <n v="1"/>
    <s v="Standing Desk"/>
    <x v="1"/>
    <n v="480"/>
    <n v="375.21"/>
    <n v="3192"/>
    <n v="2626.47"/>
    <n v="565.5300000000002"/>
    <n v="0.17717105263157901"/>
    <s v="Profitable"/>
    <s v="Medium"/>
  </r>
  <r>
    <s v="ORD-100969"/>
    <x v="52"/>
    <d v="2024-01-02T00:00:00"/>
    <s v="C1166"/>
    <s v="Kabir Sharma"/>
    <x v="1"/>
    <x v="8"/>
    <s v="P1003"/>
    <n v="1"/>
    <n v="0.2"/>
    <s v="Express"/>
    <x v="0"/>
    <n v="69"/>
    <n v="3"/>
    <s v="Tablet"/>
    <x v="2"/>
    <n v="350"/>
    <n v="267.63"/>
    <n v="280"/>
    <n v="267.63"/>
    <n v="12.370000000000005"/>
    <n v="4.4178571428571442E-2"/>
    <s v="Profitable"/>
    <s v="Low"/>
  </r>
  <r>
    <s v="ORD-101491"/>
    <x v="308"/>
    <d v="2024-04-04T00:00:00"/>
    <s v="C1607"/>
    <s v="Priya Gupta"/>
    <x v="1"/>
    <x v="11"/>
    <s v="P1001"/>
    <n v="1"/>
    <n v="0"/>
    <s v="Express"/>
    <x v="3"/>
    <n v="62"/>
    <n v="3"/>
    <s v="Laptop"/>
    <x v="2"/>
    <n v="900"/>
    <n v="669.14"/>
    <n v="900"/>
    <n v="669.14"/>
    <n v="230.86"/>
    <n v="0.25651111111111113"/>
    <s v="Profitable"/>
    <s v="Low"/>
  </r>
  <r>
    <s v="ORD-100351"/>
    <x v="265"/>
    <d v="2023-08-19T00:00:00"/>
    <s v="C2180"/>
    <s v="Priya Verma"/>
    <x v="0"/>
    <x v="9"/>
    <s v="P1018"/>
    <n v="3"/>
    <n v="0.2"/>
    <s v="Standard"/>
    <x v="3"/>
    <n v="21"/>
    <n v="4"/>
    <s v="Marker Pack"/>
    <x v="0"/>
    <n v="11"/>
    <n v="6.23"/>
    <n v="26.400000000000002"/>
    <n v="18.690000000000001"/>
    <n v="7.7100000000000009"/>
    <n v="0.29204545454545455"/>
    <s v="Profitable"/>
    <s v="Low"/>
  </r>
  <r>
    <s v="ORD-100830"/>
    <x v="55"/>
    <d v="2024-02-06T00:00:00"/>
    <s v="C1543"/>
    <s v="Priya Reddy"/>
    <x v="1"/>
    <x v="8"/>
    <s v="P1002"/>
    <n v="9"/>
    <n v="0.2"/>
    <s v="Standard"/>
    <x v="2"/>
    <n v="25"/>
    <n v="5"/>
    <s v="Smartphone"/>
    <x v="2"/>
    <n v="600"/>
    <n v="395.83"/>
    <n v="4320"/>
    <n v="3562.47"/>
    <n v="757.5300000000002"/>
    <n v="0.1753541666666667"/>
    <s v="Profitable"/>
    <s v="Medium"/>
  </r>
  <r>
    <s v="ORD-101790"/>
    <x v="193"/>
    <d v="2023-06-18T00:00:00"/>
    <s v="C1194"/>
    <s v="Diya Joshi"/>
    <x v="1"/>
    <x v="0"/>
    <s v="P1007"/>
    <n v="1"/>
    <n v="0.2"/>
    <s v="Standard"/>
    <x v="0"/>
    <n v="64"/>
    <n v="5"/>
    <s v="Printer"/>
    <x v="2"/>
    <n v="180"/>
    <n v="133.25"/>
    <n v="144"/>
    <n v="133.25"/>
    <n v="10.75"/>
    <n v="7.4652777777777776E-2"/>
    <s v="Profitable"/>
    <s v="Low"/>
  </r>
  <r>
    <s v="ORD-101274"/>
    <x v="609"/>
    <d v="2024-02-13T00:00:00"/>
    <s v="C2109"/>
    <s v="Kabir Nair"/>
    <x v="2"/>
    <x v="0"/>
    <s v="P1001"/>
    <n v="6"/>
    <n v="0.05"/>
    <s v="Standard"/>
    <x v="3"/>
    <n v="54"/>
    <n v="2"/>
    <s v="Laptop"/>
    <x v="2"/>
    <n v="900"/>
    <n v="669.14"/>
    <n v="5130"/>
    <n v="4014.84"/>
    <n v="1115.1599999999999"/>
    <n v="0.21738011695906431"/>
    <s v="Profitable"/>
    <s v="High"/>
  </r>
  <r>
    <s v="ORD-101254"/>
    <x v="86"/>
    <d v="2024-05-29T00:00:00"/>
    <s v="C1685"/>
    <s v="Ishaan Reddy"/>
    <x v="1"/>
    <x v="11"/>
    <s v="P1008"/>
    <n v="4"/>
    <n v="0"/>
    <s v="Express"/>
    <x v="2"/>
    <n v="57"/>
    <n v="2"/>
    <s v="Office Chair"/>
    <x v="1"/>
    <n v="150"/>
    <n v="111.98"/>
    <n v="600"/>
    <n v="447.92"/>
    <n v="152.07999999999998"/>
    <n v="0.25346666666666662"/>
    <s v="Profitable"/>
    <s v="Low"/>
  </r>
  <r>
    <s v="ORD-101859"/>
    <x v="159"/>
    <d v="2023-04-30T00:00:00"/>
    <s v="C1636"/>
    <s v="Rahul Sharma"/>
    <x v="2"/>
    <x v="8"/>
    <s v="P1010"/>
    <n v="6"/>
    <n v="0"/>
    <s v="Express"/>
    <x v="3"/>
    <n v="48"/>
    <n v="4"/>
    <s v="Bookcase"/>
    <x v="1"/>
    <n v="210"/>
    <n v="139.15"/>
    <n v="1260"/>
    <n v="834.90000000000009"/>
    <n v="425.09999999999991"/>
    <n v="0.33738095238095228"/>
    <s v="Profitable"/>
    <s v="Low"/>
  </r>
  <r>
    <s v="ORD-100045"/>
    <x v="495"/>
    <d v="2023-10-12T00:00:00"/>
    <s v="C1013"/>
    <s v="Kabir Khan"/>
    <x v="0"/>
    <x v="7"/>
    <s v="P1014"/>
    <n v="7"/>
    <n v="0"/>
    <s v="Standard"/>
    <x v="3"/>
    <n v="66"/>
    <n v="5"/>
    <s v="Pen Set"/>
    <x v="0"/>
    <n v="12"/>
    <n v="9.07"/>
    <n v="84"/>
    <n v="63.49"/>
    <n v="20.509999999999998"/>
    <n v="0.24416666666666664"/>
    <s v="Profitable"/>
    <s v="Low"/>
  </r>
  <r>
    <s v="ORD-101964"/>
    <x v="101"/>
    <d v="2023-04-28T00:00:00"/>
    <s v="C1207"/>
    <s v="Tara Khan"/>
    <x v="1"/>
    <x v="8"/>
    <s v="P1015"/>
    <n v="1"/>
    <n v="0.1"/>
    <s v="Standard"/>
    <x v="3"/>
    <n v="52"/>
    <n v="3"/>
    <s v="Stapler"/>
    <x v="0"/>
    <n v="15"/>
    <n v="9.91"/>
    <n v="13.5"/>
    <n v="9.91"/>
    <n v="3.59"/>
    <n v="0.2659259259259259"/>
    <s v="Profitable"/>
    <s v="Low"/>
  </r>
  <r>
    <s v="ORD-102705"/>
    <x v="357"/>
    <d v="2024-04-26T00:00:00"/>
    <s v="C1267"/>
    <s v="Kabir Reddy"/>
    <x v="2"/>
    <x v="2"/>
    <s v="P1004"/>
    <n v="2"/>
    <n v="0.05"/>
    <s v="Standard"/>
    <x v="2"/>
    <n v="34"/>
    <n v="5"/>
    <s v="Monitor"/>
    <x v="2"/>
    <n v="220"/>
    <n v="159.36000000000001"/>
    <n v="418"/>
    <n v="318.72000000000003"/>
    <n v="99.279999999999973"/>
    <n v="0.23751196172248798"/>
    <s v="Profitable"/>
    <s v="Low"/>
  </r>
  <r>
    <s v="ORD-102696"/>
    <x v="348"/>
    <d v="2023-05-29T00:00:00"/>
    <s v="C1935"/>
    <s v="Ishaan Iyer"/>
    <x v="2"/>
    <x v="3"/>
    <s v="P1001"/>
    <n v="9"/>
    <n v="0"/>
    <s v="Standard"/>
    <x v="1"/>
    <n v="47"/>
    <n v="3"/>
    <s v="Laptop"/>
    <x v="2"/>
    <n v="900"/>
    <n v="669.14"/>
    <n v="8100"/>
    <n v="6022.26"/>
    <n v="2077.7399999999998"/>
    <n v="0.25651111111111108"/>
    <s v="Profitable"/>
    <s v="High"/>
  </r>
  <r>
    <s v="ORD-100707"/>
    <x v="331"/>
    <d v="2023-11-20T00:00:00"/>
    <s v="C1209"/>
    <s v="Zoya Verma"/>
    <x v="1"/>
    <x v="4"/>
    <s v="P1008"/>
    <n v="2"/>
    <n v="0.05"/>
    <s v="Standard"/>
    <x v="2"/>
    <n v="40"/>
    <n v="2"/>
    <s v="Office Chair"/>
    <x v="1"/>
    <n v="150"/>
    <n v="111.98"/>
    <n v="285"/>
    <n v="223.96"/>
    <n v="61.039999999999992"/>
    <n v="0.21417543859649121"/>
    <s v="Profitable"/>
    <s v="Low"/>
  </r>
  <r>
    <s v="ORD-100954"/>
    <x v="610"/>
    <d v="2024-02-18T00:00:00"/>
    <s v="C2047"/>
    <s v="Tara Nair"/>
    <x v="2"/>
    <x v="5"/>
    <s v="P1016"/>
    <n v="5"/>
    <n v="0.05"/>
    <s v="Standard"/>
    <x v="1"/>
    <n v="50"/>
    <n v="2"/>
    <s v="Paper Ream"/>
    <x v="0"/>
    <n v="9"/>
    <n v="5.46"/>
    <n v="42.75"/>
    <n v="27.3"/>
    <n v="15.45"/>
    <n v="0.36140350877192978"/>
    <s v="Profitable"/>
    <s v="Low"/>
  </r>
  <r>
    <s v="ORD-100995"/>
    <x v="554"/>
    <d v="2023-10-05T00:00:00"/>
    <s v="C1912"/>
    <s v="Dev Nair"/>
    <x v="1"/>
    <x v="4"/>
    <s v="P1014"/>
    <n v="3"/>
    <n v="0.15"/>
    <s v="Express"/>
    <x v="1"/>
    <n v="34"/>
    <n v="5"/>
    <s v="Pen Set"/>
    <x v="0"/>
    <n v="12"/>
    <n v="9.07"/>
    <n v="30.599999999999998"/>
    <n v="27.21"/>
    <n v="3.389999999999997"/>
    <n v="0.11078431372549011"/>
    <s v="Profitable"/>
    <s v="Low"/>
  </r>
  <r>
    <s v="ORD-102171"/>
    <x v="95"/>
    <d v="2023-05-28T00:00:00"/>
    <s v="C1424"/>
    <s v="Arjun Sharma"/>
    <x v="1"/>
    <x v="2"/>
    <s v="P1016"/>
    <n v="6"/>
    <n v="0.1"/>
    <s v="Standard"/>
    <x v="0"/>
    <n v="27"/>
    <n v="5"/>
    <s v="Paper Ream"/>
    <x v="0"/>
    <n v="9"/>
    <n v="5.46"/>
    <n v="48.6"/>
    <n v="32.76"/>
    <n v="15.840000000000003"/>
    <n v="0.32592592592592601"/>
    <s v="Profitable"/>
    <s v="Low"/>
  </r>
  <r>
    <s v="ORD-101277"/>
    <x v="196"/>
    <d v="2023-05-20T00:00:00"/>
    <s v="C1033"/>
    <s v="Dev Verma"/>
    <x v="1"/>
    <x v="1"/>
    <s v="P1004"/>
    <n v="7"/>
    <n v="0"/>
    <s v="Standard"/>
    <x v="3"/>
    <n v="24"/>
    <n v="1"/>
    <s v="Monitor"/>
    <x v="2"/>
    <n v="220"/>
    <n v="159.36000000000001"/>
    <n v="1540"/>
    <n v="1115.52"/>
    <n v="424.48"/>
    <n v="0.27563636363636362"/>
    <s v="Profitable"/>
    <s v="Low"/>
  </r>
  <r>
    <s v="ORD-102054"/>
    <x v="512"/>
    <d v="2023-05-09T00:00:00"/>
    <s v="C1346"/>
    <s v="Diya Singh"/>
    <x v="1"/>
    <x v="3"/>
    <s v="P1001"/>
    <n v="6"/>
    <n v="0"/>
    <s v="Standard"/>
    <x v="3"/>
    <n v="65"/>
    <n v="5"/>
    <s v="Laptop"/>
    <x v="2"/>
    <n v="900"/>
    <n v="669.14"/>
    <n v="5400"/>
    <n v="4014.84"/>
    <n v="1385.1599999999999"/>
    <n v="0.25651111111111108"/>
    <s v="Profitable"/>
    <s v="High"/>
  </r>
  <r>
    <s v="ORD-101272"/>
    <x v="276"/>
    <d v="2023-03-30T00:00:00"/>
    <s v="C1755"/>
    <s v="Aarav Verma"/>
    <x v="2"/>
    <x v="9"/>
    <s v="P1012"/>
    <n v="2"/>
    <n v="0"/>
    <s v="Economy"/>
    <x v="0"/>
    <n v="36"/>
    <n v="5"/>
    <s v="Standing Desk"/>
    <x v="1"/>
    <n v="480"/>
    <n v="375.21"/>
    <n v="960"/>
    <n v="750.42"/>
    <n v="209.58000000000004"/>
    <n v="0.21831250000000005"/>
    <s v="Profitable"/>
    <s v="Low"/>
  </r>
  <r>
    <s v="ORD-102287"/>
    <x v="611"/>
    <d v="2024-02-03T00:00:00"/>
    <s v="C1588"/>
    <s v="Aarav Verma"/>
    <x v="2"/>
    <x v="3"/>
    <s v="P1010"/>
    <n v="9"/>
    <n v="0.05"/>
    <s v="Standard"/>
    <x v="3"/>
    <n v="42"/>
    <n v="1"/>
    <s v="Bookcase"/>
    <x v="1"/>
    <n v="210"/>
    <n v="139.15"/>
    <n v="1795.5"/>
    <n v="1252.3500000000001"/>
    <n v="543.14999999999986"/>
    <n v="0.30250626566416033"/>
    <s v="Profitable"/>
    <s v="Low"/>
  </r>
  <r>
    <s v="ORD-102239"/>
    <x v="441"/>
    <d v="2024-08-29T00:00:00"/>
    <s v="C1577"/>
    <s v="Arjun Sharma"/>
    <x v="0"/>
    <x v="3"/>
    <s v="P1001"/>
    <n v="3"/>
    <n v="0"/>
    <s v="Standard"/>
    <x v="3"/>
    <n v="21"/>
    <n v="2"/>
    <s v="Laptop"/>
    <x v="2"/>
    <n v="900"/>
    <n v="669.14"/>
    <n v="2700"/>
    <n v="2007.42"/>
    <n v="692.57999999999993"/>
    <n v="0.25651111111111108"/>
    <s v="Profitable"/>
    <s v="Medium"/>
  </r>
  <r>
    <s v="ORD-101961"/>
    <x v="392"/>
    <d v="2024-04-08T00:00:00"/>
    <s v="C1373"/>
    <s v="Sana Nair"/>
    <x v="1"/>
    <x v="4"/>
    <s v="P1004"/>
    <n v="3"/>
    <n v="0.2"/>
    <s v="Express"/>
    <x v="3"/>
    <n v="60"/>
    <n v="4"/>
    <s v="Monitor"/>
    <x v="2"/>
    <n v="220"/>
    <n v="159.36000000000001"/>
    <n v="528"/>
    <n v="478.08000000000004"/>
    <n v="49.919999999999959"/>
    <n v="9.4545454545454474E-2"/>
    <s v="Profitable"/>
    <s v="Low"/>
  </r>
  <r>
    <s v="ORD-100893"/>
    <x v="612"/>
    <d v="2023-10-29T00:00:00"/>
    <s v="C2109"/>
    <s v="Aarav Singh"/>
    <x v="2"/>
    <x v="8"/>
    <s v="P1011"/>
    <n v="9"/>
    <n v="0"/>
    <s v="Standard"/>
    <x v="3"/>
    <n v="54"/>
    <n v="3"/>
    <s v="Filing Cabinet"/>
    <x v="1"/>
    <n v="130"/>
    <n v="83.55"/>
    <n v="1170"/>
    <n v="751.94999999999993"/>
    <n v="418.05000000000007"/>
    <n v="0.35730769230769238"/>
    <s v="Profitable"/>
    <s v="Low"/>
  </r>
  <r>
    <s v="ORD-101761"/>
    <x v="73"/>
    <d v="2024-12-02T00:00:00"/>
    <s v="C1853"/>
    <s v="Diya Joshi"/>
    <x v="1"/>
    <x v="9"/>
    <s v="P1005"/>
    <n v="3"/>
    <n v="0.1"/>
    <s v="Standard"/>
    <x v="2"/>
    <n v="44"/>
    <n v="4"/>
    <s v="Headphones"/>
    <x v="2"/>
    <n v="80"/>
    <n v="45.88"/>
    <n v="216"/>
    <n v="137.64000000000001"/>
    <n v="78.359999999999985"/>
    <n v="0.3627777777777777"/>
    <s v="Profitable"/>
    <s v="Low"/>
  </r>
  <r>
    <s v="ORD-101525"/>
    <x v="613"/>
    <d v="2024-08-21T00:00:00"/>
    <s v="C1039"/>
    <s v="Kabir Iyer"/>
    <x v="1"/>
    <x v="9"/>
    <s v="P1004"/>
    <n v="1"/>
    <n v="0.05"/>
    <s v="Express"/>
    <x v="2"/>
    <n v="31"/>
    <n v="1"/>
    <s v="Monitor"/>
    <x v="2"/>
    <n v="220"/>
    <n v="159.36000000000001"/>
    <n v="209"/>
    <n v="159.36000000000001"/>
    <n v="49.639999999999986"/>
    <n v="0.23751196172248798"/>
    <s v="Profitable"/>
    <s v="Low"/>
  </r>
  <r>
    <s v="ORD-102080"/>
    <x v="614"/>
    <d v="2023-02-19T00:00:00"/>
    <s v="C1868"/>
    <s v="Ishaan Gupta"/>
    <x v="1"/>
    <x v="9"/>
    <s v="P1008"/>
    <n v="7"/>
    <n v="0"/>
    <s v="Standard"/>
    <x v="2"/>
    <n v="68"/>
    <n v="3"/>
    <s v="Office Chair"/>
    <x v="1"/>
    <n v="150"/>
    <n v="111.98"/>
    <n v="1050"/>
    <n v="783.86"/>
    <n v="266.14"/>
    <n v="0.25346666666666667"/>
    <s v="Profitable"/>
    <s v="Low"/>
  </r>
  <r>
    <s v="ORD-102423"/>
    <x v="476"/>
    <d v="2023-03-21T00:00:00"/>
    <s v="C1266"/>
    <s v="Rahul Iyer"/>
    <x v="0"/>
    <x v="5"/>
    <s v="P1016"/>
    <n v="8"/>
    <n v="0.05"/>
    <s v="Express"/>
    <x v="1"/>
    <n v="46"/>
    <n v="4"/>
    <s v="Paper Ream"/>
    <x v="0"/>
    <n v="9"/>
    <n v="5.46"/>
    <n v="68.399999999999991"/>
    <n v="43.68"/>
    <n v="24.719999999999992"/>
    <n v="0.36140350877192973"/>
    <s v="Profitable"/>
    <s v="Low"/>
  </r>
  <r>
    <s v="ORD-102242"/>
    <x v="499"/>
    <d v="2023-10-22T00:00:00"/>
    <s v="C1404"/>
    <s v="Arjun Reddy"/>
    <x v="0"/>
    <x v="6"/>
    <s v="P1012"/>
    <n v="6"/>
    <n v="0"/>
    <s v="Express"/>
    <x v="1"/>
    <n v="46"/>
    <n v="2"/>
    <s v="Standing Desk"/>
    <x v="1"/>
    <n v="480"/>
    <n v="375.21"/>
    <n v="2880"/>
    <n v="2251.2599999999998"/>
    <n v="628.74000000000024"/>
    <n v="0.21831250000000008"/>
    <s v="Profitable"/>
    <s v="Medium"/>
  </r>
  <r>
    <s v="ORD-100534"/>
    <x v="375"/>
    <d v="2023-03-21T00:00:00"/>
    <s v="C1964"/>
    <s v="Kabir Nair"/>
    <x v="1"/>
    <x v="10"/>
    <s v="P1017"/>
    <n v="2"/>
    <n v="0"/>
    <s v="Standard"/>
    <x v="0"/>
    <n v="49"/>
    <n v="1"/>
    <s v="Binder"/>
    <x v="0"/>
    <n v="8"/>
    <n v="5.51"/>
    <n v="16"/>
    <n v="11.02"/>
    <n v="4.9800000000000004"/>
    <n v="0.31125000000000003"/>
    <s v="Profitable"/>
    <s v="Low"/>
  </r>
  <r>
    <s v="ORD-100757"/>
    <x v="405"/>
    <d v="2024-07-31T00:00:00"/>
    <s v="C1954"/>
    <s v="Ishaan Das"/>
    <x v="0"/>
    <x v="11"/>
    <s v="P1018"/>
    <n v="4"/>
    <n v="0.15"/>
    <s v="Standard"/>
    <x v="0"/>
    <n v="63"/>
    <n v="3"/>
    <s v="Marker Pack"/>
    <x v="0"/>
    <n v="11"/>
    <n v="6.23"/>
    <n v="37.4"/>
    <n v="24.92"/>
    <n v="12.479999999999997"/>
    <n v="0.33368983957219245"/>
    <s v="Profitable"/>
    <s v="Low"/>
  </r>
  <r>
    <s v="ORD-101531"/>
    <x v="214"/>
    <d v="2024-03-19T00:00:00"/>
    <s v="C2167"/>
    <s v="Ishaan Gupta"/>
    <x v="2"/>
    <x v="6"/>
    <s v="P1002"/>
    <n v="3"/>
    <n v="0"/>
    <s v="Same Day"/>
    <x v="2"/>
    <n v="19"/>
    <n v="3"/>
    <s v="Smartphone"/>
    <x v="2"/>
    <n v="600"/>
    <n v="395.83"/>
    <n v="1800"/>
    <n v="1187.49"/>
    <n v="612.51"/>
    <n v="0.34028333333333333"/>
    <s v="Profitable"/>
    <s v="Low"/>
  </r>
  <r>
    <s v="ORD-102646"/>
    <x v="284"/>
    <d v="2024-11-17T00:00:00"/>
    <s v="C2116"/>
    <s v="Aarav Singh"/>
    <x v="1"/>
    <x v="9"/>
    <s v="P1009"/>
    <n v="9"/>
    <n v="0"/>
    <s v="Standard"/>
    <x v="2"/>
    <n v="55"/>
    <n v="5"/>
    <s v="Desk"/>
    <x v="1"/>
    <n v="320"/>
    <n v="186.25"/>
    <n v="2880"/>
    <n v="1676.25"/>
    <n v="1203.75"/>
    <n v="0.41796875"/>
    <s v="Profitable"/>
    <s v="Medium"/>
  </r>
  <r>
    <s v="ORD-102120"/>
    <x v="199"/>
    <d v="2024-11-20T00:00:00"/>
    <s v="C1666"/>
    <s v="Tara Verma"/>
    <x v="2"/>
    <x v="2"/>
    <s v="P1011"/>
    <n v="3"/>
    <n v="0"/>
    <s v="Express"/>
    <x v="2"/>
    <n v="45"/>
    <n v="3"/>
    <s v="Filing Cabinet"/>
    <x v="1"/>
    <n v="130"/>
    <n v="83.55"/>
    <n v="390"/>
    <n v="250.64999999999998"/>
    <n v="139.35000000000002"/>
    <n v="0.35730769230769238"/>
    <s v="Profitable"/>
    <s v="Low"/>
  </r>
  <r>
    <s v="ORD-101113"/>
    <x v="393"/>
    <d v="2024-01-06T00:00:00"/>
    <s v="C1158"/>
    <s v="Tara Nair"/>
    <x v="1"/>
    <x v="6"/>
    <s v="P1002"/>
    <n v="8"/>
    <n v="0"/>
    <s v="Express"/>
    <x v="2"/>
    <n v="44"/>
    <n v="5"/>
    <s v="Smartphone"/>
    <x v="2"/>
    <n v="600"/>
    <n v="395.83"/>
    <n v="4800"/>
    <n v="3166.64"/>
    <n v="1633.3600000000001"/>
    <n v="0.34028333333333338"/>
    <s v="Profitable"/>
    <s v="Medium"/>
  </r>
  <r>
    <s v="ORD-101260"/>
    <x v="483"/>
    <d v="2023-11-03T00:00:00"/>
    <s v="C1642"/>
    <s v="Arjun Verma"/>
    <x v="2"/>
    <x v="8"/>
    <s v="P1010"/>
    <n v="5"/>
    <n v="0.1"/>
    <s v="Express"/>
    <x v="2"/>
    <n v="40"/>
    <n v="3"/>
    <s v="Bookcase"/>
    <x v="1"/>
    <n v="210"/>
    <n v="139.15"/>
    <n v="945"/>
    <n v="695.75"/>
    <n v="249.25"/>
    <n v="0.26375661375661374"/>
    <s v="Profitable"/>
    <s v="Low"/>
  </r>
  <r>
    <s v="ORD-101663"/>
    <x v="326"/>
    <d v="2023-12-10T00:00:00"/>
    <s v="C1148"/>
    <s v="Diya Reddy"/>
    <x v="1"/>
    <x v="8"/>
    <s v="P1014"/>
    <n v="2"/>
    <n v="0.05"/>
    <s v="Same Day"/>
    <x v="2"/>
    <n v="40"/>
    <n v="1"/>
    <s v="Pen Set"/>
    <x v="0"/>
    <n v="12"/>
    <n v="9.07"/>
    <n v="22.799999999999997"/>
    <n v="18.14"/>
    <n v="4.6599999999999966"/>
    <n v="0.20438596491228059"/>
    <s v="Profitable"/>
    <s v="Low"/>
  </r>
  <r>
    <s v="ORD-100504"/>
    <x v="595"/>
    <d v="2024-08-28T00:00:00"/>
    <s v="C1907"/>
    <s v="Ishaan Nair"/>
    <x v="2"/>
    <x v="3"/>
    <s v="P1013"/>
    <n v="5"/>
    <n v="0.1"/>
    <s v="Standard"/>
    <x v="1"/>
    <n v="19"/>
    <n v="4"/>
    <s v="Notebook"/>
    <x v="0"/>
    <n v="6"/>
    <n v="4.2699999999999996"/>
    <n v="27"/>
    <n v="21.349999999999998"/>
    <n v="5.6500000000000021"/>
    <n v="0.20925925925925934"/>
    <s v="Profitable"/>
    <s v="Low"/>
  </r>
  <r>
    <s v="ORD-101154"/>
    <x v="217"/>
    <d v="2024-12-25T00:00:00"/>
    <s v="C1550"/>
    <s v="Priya Iyer"/>
    <x v="1"/>
    <x v="1"/>
    <s v="P1016"/>
    <n v="2"/>
    <n v="0.05"/>
    <s v="Express"/>
    <x v="1"/>
    <n v="56"/>
    <n v="3"/>
    <s v="Paper Ream"/>
    <x v="0"/>
    <n v="9"/>
    <n v="5.46"/>
    <n v="17.099999999999998"/>
    <n v="10.92"/>
    <n v="6.1799999999999979"/>
    <n v="0.36140350877192973"/>
    <s v="Profitable"/>
    <s v="Low"/>
  </r>
  <r>
    <s v="ORD-100820"/>
    <x v="58"/>
    <d v="2023-11-29T00:00:00"/>
    <s v="C1585"/>
    <s v="Rahul Verma"/>
    <x v="0"/>
    <x v="7"/>
    <s v="P1009"/>
    <n v="7"/>
    <n v="0.2"/>
    <s v="Economy"/>
    <x v="0"/>
    <n v="26"/>
    <n v="2"/>
    <s v="Desk"/>
    <x v="1"/>
    <n v="320"/>
    <n v="186.25"/>
    <n v="1792"/>
    <n v="1303.75"/>
    <n v="488.25"/>
    <n v="0.2724609375"/>
    <s v="Profitable"/>
    <s v="Low"/>
  </r>
  <r>
    <s v="ORD-101666"/>
    <x v="615"/>
    <d v="2024-04-18T00:00:00"/>
    <s v="C1751"/>
    <s v="Ishaan Khan"/>
    <x v="1"/>
    <x v="6"/>
    <s v="P1006"/>
    <n v="2"/>
    <n v="0.1"/>
    <s v="Express"/>
    <x v="2"/>
    <n v="48"/>
    <n v="2"/>
    <s v="Keyboard"/>
    <x v="2"/>
    <n v="45"/>
    <n v="35.729999999999997"/>
    <n v="81"/>
    <n v="71.459999999999994"/>
    <n v="9.5400000000000063"/>
    <n v="0.11777777777777786"/>
    <s v="Profitable"/>
    <s v="Low"/>
  </r>
  <r>
    <s v="ORD-101628"/>
    <x v="550"/>
    <d v="2023-04-23T00:00:00"/>
    <s v="C1943"/>
    <s v="Diya Das"/>
    <x v="2"/>
    <x v="11"/>
    <s v="P1010"/>
    <n v="4"/>
    <n v="0"/>
    <s v="Same Day"/>
    <x v="0"/>
    <n v="20"/>
    <n v="2"/>
    <s v="Bookcase"/>
    <x v="1"/>
    <n v="210"/>
    <n v="139.15"/>
    <n v="840"/>
    <n v="556.6"/>
    <n v="283.39999999999998"/>
    <n v="0.33738095238095234"/>
    <s v="Profitable"/>
    <s v="Low"/>
  </r>
  <r>
    <s v="ORD-102763"/>
    <x v="616"/>
    <d v="2023-08-04T00:00:00"/>
    <s v="C1623"/>
    <s v="Diya Das"/>
    <x v="0"/>
    <x v="6"/>
    <s v="P1015"/>
    <n v="4"/>
    <n v="0.15"/>
    <s v="Economy"/>
    <x v="1"/>
    <n v="34"/>
    <n v="2"/>
    <s v="Stapler"/>
    <x v="0"/>
    <n v="15"/>
    <n v="9.91"/>
    <n v="51"/>
    <n v="39.64"/>
    <n v="11.36"/>
    <n v="0.22274509803921569"/>
    <s v="Profitable"/>
    <s v="Low"/>
  </r>
  <r>
    <s v="ORD-101549"/>
    <x v="111"/>
    <d v="2024-06-20T00:00:00"/>
    <s v="C1402"/>
    <s v="Sana Das"/>
    <x v="2"/>
    <x v="0"/>
    <s v="P1009"/>
    <n v="8"/>
    <n v="0.1"/>
    <s v="Express"/>
    <x v="2"/>
    <n v="25"/>
    <n v="3"/>
    <s v="Desk"/>
    <x v="1"/>
    <n v="320"/>
    <n v="186.25"/>
    <n v="2304"/>
    <n v="1490"/>
    <n v="814"/>
    <n v="0.3532986111111111"/>
    <s v="Profitable"/>
    <s v="Medium"/>
  </r>
  <r>
    <s v="ORD-101630"/>
    <x v="508"/>
    <d v="2024-11-09T00:00:00"/>
    <s v="C1122"/>
    <s v="Rahul Singh"/>
    <x v="2"/>
    <x v="1"/>
    <s v="P1007"/>
    <n v="1"/>
    <n v="0.05"/>
    <s v="Standard"/>
    <x v="2"/>
    <n v="68"/>
    <n v="5"/>
    <s v="Printer"/>
    <x v="2"/>
    <n v="180"/>
    <n v="133.25"/>
    <n v="171"/>
    <n v="133.25"/>
    <n v="37.75"/>
    <n v="0.22076023391812866"/>
    <s v="Profitable"/>
    <s v="Low"/>
  </r>
  <r>
    <s v="ORD-101031"/>
    <x v="359"/>
    <d v="2024-09-04T00:00:00"/>
    <s v="C1933"/>
    <s v="Diya Das"/>
    <x v="1"/>
    <x v="3"/>
    <s v="P1015"/>
    <n v="9"/>
    <n v="0"/>
    <s v="Standard"/>
    <x v="2"/>
    <n v="36"/>
    <n v="2"/>
    <s v="Stapler"/>
    <x v="0"/>
    <n v="15"/>
    <n v="9.91"/>
    <n v="135"/>
    <n v="89.19"/>
    <n v="45.81"/>
    <n v="0.33933333333333338"/>
    <s v="Profitable"/>
    <s v="Low"/>
  </r>
  <r>
    <s v="ORD-101142"/>
    <x v="89"/>
    <d v="2023-11-03T00:00:00"/>
    <s v="C1225"/>
    <s v="Zoya Reddy"/>
    <x v="1"/>
    <x v="11"/>
    <s v="P1001"/>
    <n v="8"/>
    <n v="0"/>
    <s v="Express"/>
    <x v="2"/>
    <n v="25"/>
    <n v="4"/>
    <s v="Laptop"/>
    <x v="2"/>
    <n v="900"/>
    <n v="669.14"/>
    <n v="7200"/>
    <n v="5353.12"/>
    <n v="1846.88"/>
    <n v="0.25651111111111113"/>
    <s v="Profitable"/>
    <s v="High"/>
  </r>
  <r>
    <s v="ORD-100728"/>
    <x v="288"/>
    <d v="2023-11-10T00:00:00"/>
    <s v="C1380"/>
    <s v="Sana Das"/>
    <x v="2"/>
    <x v="5"/>
    <s v="P1013"/>
    <n v="7"/>
    <n v="0.15"/>
    <s v="Standard"/>
    <x v="2"/>
    <n v="44"/>
    <n v="2"/>
    <s v="Notebook"/>
    <x v="0"/>
    <n v="6"/>
    <n v="4.2699999999999996"/>
    <n v="35.699999999999996"/>
    <n v="29.889999999999997"/>
    <n v="5.8099999999999987"/>
    <n v="0.16274509803921566"/>
    <s v="Profitable"/>
    <s v="Low"/>
  </r>
  <r>
    <s v="ORD-101016"/>
    <x v="460"/>
    <d v="2024-07-04T00:00:00"/>
    <s v="C1222"/>
    <s v="Zoya Singh"/>
    <x v="1"/>
    <x v="11"/>
    <s v="P1012"/>
    <n v="8"/>
    <n v="0"/>
    <s v="Standard"/>
    <x v="3"/>
    <n v="61"/>
    <n v="3"/>
    <s v="Standing Desk"/>
    <x v="1"/>
    <n v="480"/>
    <n v="375.21"/>
    <n v="3840"/>
    <n v="3001.68"/>
    <n v="838.32000000000016"/>
    <n v="0.21831250000000005"/>
    <s v="Profitable"/>
    <s v="Medium"/>
  </r>
  <r>
    <s v="ORD-101700"/>
    <x v="263"/>
    <d v="2024-08-17T00:00:00"/>
    <s v="C1002"/>
    <s v="Aarav Das"/>
    <x v="2"/>
    <x v="1"/>
    <s v="P1018"/>
    <n v="3"/>
    <n v="0.05"/>
    <s v="Standard"/>
    <x v="1"/>
    <n v="68"/>
    <n v="5"/>
    <s v="Marker Pack"/>
    <x v="0"/>
    <n v="11"/>
    <n v="6.23"/>
    <n v="31.349999999999998"/>
    <n v="18.690000000000001"/>
    <n v="12.659999999999997"/>
    <n v="0.40382775119617215"/>
    <s v="Profitable"/>
    <s v="Low"/>
  </r>
  <r>
    <s v="ORD-100746"/>
    <x v="143"/>
    <d v="2023-11-18T00:00:00"/>
    <s v="C1536"/>
    <s v="Kabir Gupta"/>
    <x v="1"/>
    <x v="6"/>
    <s v="P1003"/>
    <n v="5"/>
    <n v="0.1"/>
    <s v="Express"/>
    <x v="0"/>
    <n v="40"/>
    <n v="1"/>
    <s v="Tablet"/>
    <x v="2"/>
    <n v="350"/>
    <n v="267.63"/>
    <n v="1575"/>
    <n v="1338.15"/>
    <n v="236.84999999999991"/>
    <n v="0.15038095238095231"/>
    <s v="Profitable"/>
    <s v="Low"/>
  </r>
  <r>
    <s v="ORD-102050"/>
    <x v="378"/>
    <d v="2024-07-04T00:00:00"/>
    <s v="C2162"/>
    <s v="Dev Sharma"/>
    <x v="1"/>
    <x v="7"/>
    <s v="P1018"/>
    <n v="8"/>
    <n v="0.1"/>
    <s v="Express"/>
    <x v="0"/>
    <n v="31"/>
    <n v="1"/>
    <s v="Marker Pack"/>
    <x v="0"/>
    <n v="11"/>
    <n v="6.23"/>
    <n v="79.2"/>
    <n v="49.84"/>
    <n v="29.36"/>
    <n v="0.37070707070707071"/>
    <s v="Profitable"/>
    <s v="Low"/>
  </r>
  <r>
    <s v="ORD-101847"/>
    <x v="424"/>
    <d v="2024-09-16T00:00:00"/>
    <s v="C1991"/>
    <s v="Sana Nair"/>
    <x v="2"/>
    <x v="8"/>
    <s v="P1006"/>
    <n v="5"/>
    <n v="0"/>
    <s v="Same Day"/>
    <x v="0"/>
    <n v="19"/>
    <n v="2"/>
    <s v="Keyboard"/>
    <x v="2"/>
    <n v="45"/>
    <n v="35.729999999999997"/>
    <n v="225"/>
    <n v="178.64999999999998"/>
    <n v="46.350000000000023"/>
    <n v="0.2060000000000001"/>
    <s v="Profitable"/>
    <s v="Low"/>
  </r>
  <r>
    <s v="ORD-101511"/>
    <x v="294"/>
    <d v="2024-09-23T00:00:00"/>
    <s v="C1591"/>
    <s v="Priya Joshi"/>
    <x v="2"/>
    <x v="2"/>
    <s v="P1013"/>
    <n v="7"/>
    <n v="0"/>
    <s v="Standard"/>
    <x v="2"/>
    <n v="58"/>
    <n v="5"/>
    <s v="Notebook"/>
    <x v="0"/>
    <n v="6"/>
    <n v="4.2699999999999996"/>
    <n v="42"/>
    <n v="29.889999999999997"/>
    <n v="12.110000000000003"/>
    <n v="0.28833333333333339"/>
    <s v="Profitable"/>
    <s v="Low"/>
  </r>
  <r>
    <s v="ORD-101240"/>
    <x v="435"/>
    <d v="2023-03-18T00:00:00"/>
    <s v="C1528"/>
    <s v="Aarav Sharma"/>
    <x v="1"/>
    <x v="5"/>
    <s v="P1015"/>
    <n v="2"/>
    <n v="0.1"/>
    <s v="Express"/>
    <x v="2"/>
    <n v="29"/>
    <n v="1"/>
    <s v="Stapler"/>
    <x v="0"/>
    <n v="15"/>
    <n v="9.91"/>
    <n v="27"/>
    <n v="19.82"/>
    <n v="7.18"/>
    <n v="0.2659259259259259"/>
    <s v="Profitable"/>
    <s v="Low"/>
  </r>
  <r>
    <s v="ORD-101391"/>
    <x v="475"/>
    <d v="2024-11-30T00:00:00"/>
    <s v="C2041"/>
    <s v="Dev Verma"/>
    <x v="1"/>
    <x v="8"/>
    <s v="P1008"/>
    <n v="4"/>
    <n v="0.1"/>
    <s v="Standard"/>
    <x v="0"/>
    <n v="18"/>
    <n v="2"/>
    <s v="Office Chair"/>
    <x v="1"/>
    <n v="150"/>
    <n v="111.98"/>
    <n v="540"/>
    <n v="447.92"/>
    <n v="92.079999999999984"/>
    <n v="0.17051851851851849"/>
    <s v="Profitable"/>
    <s v="Low"/>
  </r>
  <r>
    <s v="ORD-102145"/>
    <x v="617"/>
    <d v="2023-06-12T00:00:00"/>
    <s v="C1510"/>
    <s v="Meera Nair"/>
    <x v="0"/>
    <x v="1"/>
    <s v="P1001"/>
    <n v="3"/>
    <n v="0.1"/>
    <s v="Standard"/>
    <x v="3"/>
    <n v="58"/>
    <n v="4"/>
    <s v="Laptop"/>
    <x v="2"/>
    <n v="900"/>
    <n v="669.14"/>
    <n v="2430"/>
    <n v="2007.42"/>
    <n v="422.57999999999993"/>
    <n v="0.17390123456790121"/>
    <s v="Profitable"/>
    <s v="Medium"/>
  </r>
  <r>
    <s v="ORD-101791"/>
    <x v="379"/>
    <d v="2024-02-13T00:00:00"/>
    <s v="C2090"/>
    <s v="Aarav Singh"/>
    <x v="2"/>
    <x v="11"/>
    <s v="P1016"/>
    <n v="5"/>
    <n v="0.15"/>
    <s v="Standard"/>
    <x v="2"/>
    <n v="62"/>
    <n v="1"/>
    <s v="Paper Ream"/>
    <x v="0"/>
    <n v="9"/>
    <n v="5.46"/>
    <n v="38.25"/>
    <n v="27.3"/>
    <n v="10.95"/>
    <n v="0.28627450980392155"/>
    <s v="Profitable"/>
    <s v="Low"/>
  </r>
  <r>
    <s v="ORD-102031"/>
    <x v="64"/>
    <d v="2023-04-06T00:00:00"/>
    <s v="C1802"/>
    <s v="Aarav Nair"/>
    <x v="1"/>
    <x v="7"/>
    <s v="P1012"/>
    <n v="2"/>
    <n v="0"/>
    <s v="Same Day"/>
    <x v="3"/>
    <n v="50"/>
    <n v="3"/>
    <s v="Standing Desk"/>
    <x v="1"/>
    <n v="480"/>
    <n v="375.21"/>
    <n v="960"/>
    <n v="750.42"/>
    <n v="209.58000000000004"/>
    <n v="0.21831250000000005"/>
    <s v="Profitable"/>
    <s v="Low"/>
  </r>
  <r>
    <s v="ORD-101670"/>
    <x v="438"/>
    <d v="2023-11-04T00:00:00"/>
    <s v="C1197"/>
    <s v="Rahul Joshi"/>
    <x v="0"/>
    <x v="7"/>
    <s v="P1017"/>
    <n v="1"/>
    <n v="0"/>
    <s v="Same Day"/>
    <x v="1"/>
    <n v="20"/>
    <n v="3"/>
    <s v="Binder"/>
    <x v="0"/>
    <n v="8"/>
    <n v="5.51"/>
    <n v="8"/>
    <n v="5.51"/>
    <n v="2.4900000000000002"/>
    <n v="0.31125000000000003"/>
    <s v="Profitable"/>
    <s v="Low"/>
  </r>
  <r>
    <s v="ORD-101060"/>
    <x v="161"/>
    <d v="2024-11-21T00:00:00"/>
    <s v="C1050"/>
    <s v="Priya Gupta"/>
    <x v="1"/>
    <x v="0"/>
    <s v="P1018"/>
    <n v="2"/>
    <n v="0"/>
    <s v="Standard"/>
    <x v="1"/>
    <n v="19"/>
    <n v="3"/>
    <s v="Marker Pack"/>
    <x v="0"/>
    <n v="11"/>
    <n v="6.23"/>
    <n v="22"/>
    <n v="12.46"/>
    <n v="9.5399999999999991"/>
    <n v="0.4336363636363636"/>
    <s v="Profitable"/>
    <s v="Low"/>
  </r>
  <r>
    <s v="ORD-101866"/>
    <x v="124"/>
    <d v="2023-09-01T00:00:00"/>
    <s v="C1524"/>
    <s v="Ishaan Reddy"/>
    <x v="2"/>
    <x v="0"/>
    <s v="P1002"/>
    <n v="4"/>
    <n v="0.1"/>
    <s v="Same Day"/>
    <x v="3"/>
    <n v="31"/>
    <n v="4"/>
    <s v="Smartphone"/>
    <x v="2"/>
    <n v="600"/>
    <n v="395.83"/>
    <n v="2160"/>
    <n v="1583.32"/>
    <n v="576.68000000000006"/>
    <n v="0.26698148148148149"/>
    <s v="Profitable"/>
    <s v="Medium"/>
  </r>
  <r>
    <s v="ORD-101994"/>
    <x v="32"/>
    <d v="2024-07-04T00:00:00"/>
    <s v="C1657"/>
    <s v="Aarav Iyer"/>
    <x v="0"/>
    <x v="5"/>
    <s v="P1011"/>
    <n v="1"/>
    <n v="0.1"/>
    <s v="Standard"/>
    <x v="0"/>
    <n v="51"/>
    <n v="4"/>
    <s v="Filing Cabinet"/>
    <x v="1"/>
    <n v="130"/>
    <n v="83.55"/>
    <n v="117"/>
    <n v="83.55"/>
    <n v="33.450000000000003"/>
    <n v="0.28589743589743594"/>
    <s v="Profitable"/>
    <s v="Low"/>
  </r>
  <r>
    <s v="ORD-100436"/>
    <x v="24"/>
    <d v="2023-12-05T00:00:00"/>
    <s v="C2047"/>
    <s v="Priya Gupta"/>
    <x v="1"/>
    <x v="11"/>
    <s v="P1011"/>
    <n v="6"/>
    <n v="0.05"/>
    <s v="Standard"/>
    <x v="0"/>
    <n v="36"/>
    <n v="4"/>
    <s v="Filing Cabinet"/>
    <x v="1"/>
    <n v="130"/>
    <n v="83.55"/>
    <n v="741"/>
    <n v="501.29999999999995"/>
    <n v="239.70000000000005"/>
    <n v="0.32348178137651828"/>
    <s v="Profitable"/>
    <s v="Low"/>
  </r>
  <r>
    <s v="ORD-102011"/>
    <x v="612"/>
    <d v="2023-10-28T00:00:00"/>
    <s v="C1434"/>
    <s v="Kabir Iyer"/>
    <x v="0"/>
    <x v="0"/>
    <s v="P1016"/>
    <n v="8"/>
    <n v="0"/>
    <s v="Standard"/>
    <x v="1"/>
    <n v="51"/>
    <n v="2"/>
    <s v="Paper Ream"/>
    <x v="0"/>
    <n v="9"/>
    <n v="5.46"/>
    <n v="72"/>
    <n v="43.68"/>
    <n v="28.32"/>
    <n v="0.39333333333333331"/>
    <s v="Profitable"/>
    <s v="Low"/>
  </r>
  <r>
    <s v="ORD-102561"/>
    <x v="186"/>
    <d v="2024-09-01T00:00:00"/>
    <s v="C1400"/>
    <s v="Rahul Khan"/>
    <x v="0"/>
    <x v="0"/>
    <s v="P1011"/>
    <n v="4"/>
    <n v="0.1"/>
    <s v="Standard"/>
    <x v="3"/>
    <n v="54"/>
    <n v="3"/>
    <s v="Filing Cabinet"/>
    <x v="1"/>
    <n v="130"/>
    <n v="83.55"/>
    <n v="468"/>
    <n v="334.2"/>
    <n v="133.80000000000001"/>
    <n v="0.28589743589743594"/>
    <s v="Profitable"/>
    <s v="Low"/>
  </r>
  <r>
    <s v="ORD-101513"/>
    <x v="382"/>
    <d v="2023-07-12T00:00:00"/>
    <s v="C1469"/>
    <s v="Arjun Verma"/>
    <x v="1"/>
    <x v="0"/>
    <s v="P1007"/>
    <n v="9"/>
    <n v="0"/>
    <s v="Express"/>
    <x v="0"/>
    <n v="54"/>
    <n v="4"/>
    <s v="Printer"/>
    <x v="2"/>
    <n v="180"/>
    <n v="133.25"/>
    <n v="1620"/>
    <n v="1199.25"/>
    <n v="420.75"/>
    <n v="0.25972222222222224"/>
    <s v="Profitable"/>
    <s v="Low"/>
  </r>
  <r>
    <s v="ORD-101217"/>
    <x v="20"/>
    <d v="2023-02-01T00:00:00"/>
    <s v="C1597"/>
    <s v="Rahul Das"/>
    <x v="2"/>
    <x v="2"/>
    <s v="P1010"/>
    <n v="3"/>
    <n v="0"/>
    <s v="Express"/>
    <x v="2"/>
    <n v="29"/>
    <n v="2"/>
    <s v="Bookcase"/>
    <x v="1"/>
    <n v="210"/>
    <n v="139.15"/>
    <n v="630"/>
    <n v="417.45000000000005"/>
    <n v="212.54999999999995"/>
    <n v="0.33738095238095228"/>
    <s v="Profitable"/>
    <s v="Low"/>
  </r>
  <r>
    <s v="ORD-100046"/>
    <x v="39"/>
    <d v="2024-10-18T00:00:00"/>
    <s v="C1140"/>
    <s v="Dev Joshi"/>
    <x v="1"/>
    <x v="12"/>
    <s v="P1010"/>
    <n v="7"/>
    <n v="0.15"/>
    <s v="Standard"/>
    <x v="3"/>
    <n v="43"/>
    <n v="5"/>
    <s v="Bookcase"/>
    <x v="1"/>
    <n v="210"/>
    <n v="139.15"/>
    <n v="1249.5"/>
    <n v="974.05000000000007"/>
    <n v="275.44999999999993"/>
    <n v="0.22044817927170862"/>
    <s v="Profitable"/>
    <s v="Low"/>
  </r>
  <r>
    <s v="ORD-100253"/>
    <x v="186"/>
    <d v="2024-08-29T00:00:00"/>
    <s v="C1633"/>
    <s v="Meera Nair"/>
    <x v="1"/>
    <x v="3"/>
    <s v="P1012"/>
    <n v="9"/>
    <n v="0"/>
    <s v="Standard"/>
    <x v="0"/>
    <n v="28"/>
    <n v="1"/>
    <s v="Standing Desk"/>
    <x v="1"/>
    <n v="480"/>
    <n v="375.21"/>
    <n v="4320"/>
    <n v="3376.89"/>
    <n v="943.11000000000013"/>
    <n v="0.21831250000000002"/>
    <s v="Profitable"/>
    <s v="Medium"/>
  </r>
  <r>
    <s v="ORD-100254"/>
    <x v="593"/>
    <d v="2023-01-11T00:00:00"/>
    <s v="C2080"/>
    <s v="Zoya Nair"/>
    <x v="0"/>
    <x v="9"/>
    <s v="P1006"/>
    <n v="6"/>
    <n v="0.05"/>
    <s v="Standard"/>
    <x v="3"/>
    <n v="55"/>
    <n v="4"/>
    <s v="Keyboard"/>
    <x v="2"/>
    <n v="45"/>
    <n v="35.729999999999997"/>
    <n v="256.5"/>
    <n v="214.38"/>
    <n v="42.120000000000005"/>
    <n v="0.1642105263157895"/>
    <s v="Profitable"/>
    <s v="Low"/>
  </r>
  <r>
    <s v="ORD-102675"/>
    <x v="3"/>
    <d v="2023-10-08T00:00:00"/>
    <s v="C1328"/>
    <s v="Zoya Nair"/>
    <x v="2"/>
    <x v="4"/>
    <s v="P1009"/>
    <n v="1"/>
    <n v="0.2"/>
    <s v="Standard"/>
    <x v="1"/>
    <n v="21"/>
    <n v="1"/>
    <s v="Desk"/>
    <x v="1"/>
    <n v="320"/>
    <n v="186.25"/>
    <n v="256"/>
    <n v="186.25"/>
    <n v="69.75"/>
    <n v="0.2724609375"/>
    <s v="Profitable"/>
    <s v="Low"/>
  </r>
  <r>
    <s v="ORD-101356"/>
    <x v="439"/>
    <d v="2023-05-16T00:00:00"/>
    <s v="C1716"/>
    <s v="Meera Nair"/>
    <x v="0"/>
    <x v="11"/>
    <s v="P1009"/>
    <n v="3"/>
    <n v="0.05"/>
    <s v="Standard"/>
    <x v="0"/>
    <n v="62"/>
    <n v="5"/>
    <s v="Desk"/>
    <x v="1"/>
    <n v="320"/>
    <n v="186.25"/>
    <n v="912"/>
    <n v="558.75"/>
    <n v="353.25"/>
    <n v="0.38733552631578949"/>
    <s v="Profitable"/>
    <s v="Low"/>
  </r>
  <r>
    <s v="ORD-100212"/>
    <x v="543"/>
    <d v="2024-08-03T00:00:00"/>
    <s v="C1908"/>
    <s v="Kabir Nair"/>
    <x v="1"/>
    <x v="4"/>
    <s v="P1010"/>
    <n v="2"/>
    <n v="0"/>
    <s v="Economy"/>
    <x v="2"/>
    <n v="44"/>
    <n v="5"/>
    <s v="Bookcase"/>
    <x v="1"/>
    <n v="210"/>
    <n v="139.15"/>
    <n v="420"/>
    <n v="278.3"/>
    <n v="141.69999999999999"/>
    <n v="0.33738095238095234"/>
    <s v="Profitable"/>
    <s v="Low"/>
  </r>
  <r>
    <s v="ORD-102232"/>
    <x v="410"/>
    <d v="2024-07-14T00:00:00"/>
    <s v="C1628"/>
    <s v="Priya Sharma"/>
    <x v="1"/>
    <x v="0"/>
    <s v="P1009"/>
    <n v="4"/>
    <n v="0"/>
    <s v="Standard"/>
    <x v="3"/>
    <n v="61"/>
    <n v="1"/>
    <s v="Desk"/>
    <x v="1"/>
    <n v="320"/>
    <n v="186.25"/>
    <n v="1280"/>
    <n v="745"/>
    <n v="535"/>
    <n v="0.41796875"/>
    <s v="Profitable"/>
    <s v="Low"/>
  </r>
  <r>
    <s v="ORD-102787"/>
    <x v="618"/>
    <d v="2024-02-02T00:00:00"/>
    <s v="C2185"/>
    <s v="Aarav Verma"/>
    <x v="1"/>
    <x v="4"/>
    <s v="P1013"/>
    <n v="9"/>
    <n v="0.05"/>
    <s v="Express"/>
    <x v="0"/>
    <n v="34"/>
    <n v="4"/>
    <s v="Notebook"/>
    <x v="0"/>
    <n v="6"/>
    <n v="4.2699999999999996"/>
    <n v="51.3"/>
    <n v="38.429999999999993"/>
    <n v="12.870000000000005"/>
    <n v="0.25087719298245625"/>
    <s v="Profitable"/>
    <s v="Low"/>
  </r>
  <r>
    <s v="ORD-100235"/>
    <x v="180"/>
    <d v="2023-12-26T00:00:00"/>
    <s v="C1861"/>
    <s v="Dev Singh"/>
    <x v="1"/>
    <x v="2"/>
    <s v="P1015"/>
    <n v="1"/>
    <n v="0.1"/>
    <s v="Economy"/>
    <x v="1"/>
    <n v="28"/>
    <n v="4"/>
    <s v="Stapler"/>
    <x v="0"/>
    <n v="15"/>
    <n v="9.91"/>
    <n v="13.5"/>
    <n v="9.91"/>
    <n v="3.59"/>
    <n v="0.2659259259259259"/>
    <s v="Profitable"/>
    <s v="Low"/>
  </r>
  <r>
    <s v="ORD-100808"/>
    <x v="33"/>
    <d v="2023-07-05T00:00:00"/>
    <s v="C1426"/>
    <s v="Arjun Sharma"/>
    <x v="0"/>
    <x v="0"/>
    <s v="P1011"/>
    <n v="7"/>
    <n v="0.05"/>
    <s v="Standard"/>
    <x v="0"/>
    <n v="68"/>
    <n v="2"/>
    <s v="Filing Cabinet"/>
    <x v="1"/>
    <n v="130"/>
    <n v="83.55"/>
    <n v="864.5"/>
    <n v="584.85"/>
    <n v="279.64999999999998"/>
    <n v="0.32348178137651817"/>
    <s v="Profitable"/>
    <s v="Low"/>
  </r>
  <r>
    <s v="ORD-102331"/>
    <x v="558"/>
    <d v="2024-04-25T00:00:00"/>
    <s v="C1222"/>
    <s v="Zoya Iyer"/>
    <x v="2"/>
    <x v="3"/>
    <s v="P1003"/>
    <n v="9"/>
    <n v="0"/>
    <s v="Standard"/>
    <x v="1"/>
    <n v="61"/>
    <n v="3"/>
    <s v="Tablet"/>
    <x v="2"/>
    <n v="350"/>
    <n v="267.63"/>
    <n v="3150"/>
    <n v="2408.67"/>
    <n v="741.32999999999993"/>
    <n v="0.23534285714285713"/>
    <s v="Profitable"/>
    <s v="Medium"/>
  </r>
  <r>
    <s v="ORD-102151"/>
    <x v="619"/>
    <d v="2023-05-10T00:00:00"/>
    <s v="C1719"/>
    <s v="Arjun Iyer"/>
    <x v="1"/>
    <x v="5"/>
    <s v="P1011"/>
    <n v="2"/>
    <n v="0"/>
    <s v="Standard"/>
    <x v="2"/>
    <n v="22"/>
    <n v="5"/>
    <s v="Filing Cabinet"/>
    <x v="1"/>
    <n v="130"/>
    <n v="83.55"/>
    <n v="260"/>
    <n v="167.1"/>
    <n v="92.9"/>
    <n v="0.35730769230769233"/>
    <s v="Profitable"/>
    <s v="Low"/>
  </r>
  <r>
    <s v="ORD-100963"/>
    <x v="312"/>
    <d v="2024-08-11T00:00:00"/>
    <s v="C1820"/>
    <s v="Sana Das"/>
    <x v="1"/>
    <x v="7"/>
    <s v="P1010"/>
    <n v="8"/>
    <n v="0.05"/>
    <s v="Standard"/>
    <x v="3"/>
    <n v="20"/>
    <n v="2"/>
    <s v="Bookcase"/>
    <x v="1"/>
    <n v="210"/>
    <n v="139.15"/>
    <n v="1596"/>
    <n v="1113.2"/>
    <n v="482.79999999999995"/>
    <n v="0.30250626566416039"/>
    <s v="Profitable"/>
    <s v="Low"/>
  </r>
  <r>
    <s v="ORD-102293"/>
    <x v="451"/>
    <d v="2023-10-19T00:00:00"/>
    <s v="C1555"/>
    <s v="Priya Iyer"/>
    <x v="1"/>
    <x v="10"/>
    <s v="P1011"/>
    <n v="3"/>
    <n v="0"/>
    <s v="Standard"/>
    <x v="0"/>
    <n v="21"/>
    <n v="1"/>
    <s v="Filing Cabinet"/>
    <x v="1"/>
    <n v="130"/>
    <n v="83.55"/>
    <n v="390"/>
    <n v="250.64999999999998"/>
    <n v="139.35000000000002"/>
    <n v="0.35730769230769238"/>
    <s v="Profitable"/>
    <s v="Low"/>
  </r>
  <r>
    <s v="ORD-102701"/>
    <x v="620"/>
    <d v="2024-12-14T00:00:00"/>
    <s v="C1899"/>
    <s v="Arjun Iyer"/>
    <x v="2"/>
    <x v="8"/>
    <s v="P1005"/>
    <n v="3"/>
    <n v="0.2"/>
    <s v="Express"/>
    <x v="0"/>
    <n v="28"/>
    <n v="3"/>
    <s v="Headphones"/>
    <x v="2"/>
    <n v="80"/>
    <n v="45.88"/>
    <n v="192"/>
    <n v="137.64000000000001"/>
    <n v="54.359999999999985"/>
    <n v="0.2831249999999999"/>
    <s v="Profitable"/>
    <s v="Low"/>
  </r>
  <r>
    <s v="ORD-100145"/>
    <x v="520"/>
    <d v="2023-09-28T00:00:00"/>
    <s v="C1106"/>
    <s v="Aarav Singh"/>
    <x v="1"/>
    <x v="1"/>
    <s v="P1018"/>
    <n v="6"/>
    <n v="0.2"/>
    <s v="Express"/>
    <x v="1"/>
    <n v="64"/>
    <n v="5"/>
    <s v="Marker Pack"/>
    <x v="0"/>
    <n v="11"/>
    <n v="6.23"/>
    <n v="52.800000000000004"/>
    <n v="37.380000000000003"/>
    <n v="15.420000000000002"/>
    <n v="0.29204545454545455"/>
    <s v="Profitable"/>
    <s v="Low"/>
  </r>
  <r>
    <s v="ORD-102627"/>
    <x v="8"/>
    <d v="2024-03-16T00:00:00"/>
    <s v="C1610"/>
    <s v="Rahul Joshi"/>
    <x v="0"/>
    <x v="5"/>
    <s v="P1015"/>
    <n v="4"/>
    <n v="0"/>
    <s v="Standard"/>
    <x v="1"/>
    <n v="56"/>
    <n v="3"/>
    <s v="Stapler"/>
    <x v="0"/>
    <n v="15"/>
    <n v="9.91"/>
    <n v="60"/>
    <n v="39.64"/>
    <n v="20.36"/>
    <n v="0.33933333333333332"/>
    <s v="Profitable"/>
    <s v="Low"/>
  </r>
  <r>
    <s v="ORD-102299"/>
    <x v="460"/>
    <d v="2024-07-07T00:00:00"/>
    <s v="C1239"/>
    <s v="Tara Iyer"/>
    <x v="1"/>
    <x v="1"/>
    <s v="P1006"/>
    <n v="7"/>
    <n v="0.05"/>
    <s v="Express"/>
    <x v="1"/>
    <n v="50"/>
    <n v="5"/>
    <s v="Keyboard"/>
    <x v="2"/>
    <n v="45"/>
    <n v="35.729999999999997"/>
    <n v="299.25"/>
    <n v="250.10999999999999"/>
    <n v="49.140000000000015"/>
    <n v="0.16421052631578953"/>
    <s v="Profitable"/>
    <s v="Low"/>
  </r>
  <r>
    <s v="ORD-101365"/>
    <x v="413"/>
    <d v="2024-08-07T00:00:00"/>
    <s v="C1885"/>
    <s v="Dev Nair"/>
    <x v="2"/>
    <x v="11"/>
    <s v="P1014"/>
    <n v="3"/>
    <n v="0.1"/>
    <s v="Standard"/>
    <x v="0"/>
    <n v="33"/>
    <n v="1"/>
    <s v="Pen Set"/>
    <x v="0"/>
    <n v="12"/>
    <n v="9.07"/>
    <n v="32.4"/>
    <n v="27.21"/>
    <n v="5.1899999999999977"/>
    <n v="0.16018518518518512"/>
    <s v="Profitable"/>
    <s v="Low"/>
  </r>
  <r>
    <s v="ORD-100461"/>
    <x v="38"/>
    <d v="2023-06-27T00:00:00"/>
    <s v="C1226"/>
    <s v="Diya Iyer"/>
    <x v="1"/>
    <x v="9"/>
    <s v="P1006"/>
    <n v="2"/>
    <n v="0.15"/>
    <s v="Standard"/>
    <x v="2"/>
    <n v="67"/>
    <n v="1"/>
    <s v="Keyboard"/>
    <x v="2"/>
    <n v="45"/>
    <n v="35.729999999999997"/>
    <n v="76.5"/>
    <n v="71.459999999999994"/>
    <n v="5.0400000000000063"/>
    <n v="6.5882352941176558E-2"/>
    <s v="Profitable"/>
    <s v="Low"/>
  </r>
  <r>
    <s v="ORD-101027"/>
    <x v="404"/>
    <d v="2023-05-04T00:00:00"/>
    <s v="C1812"/>
    <s v="Meera Verma"/>
    <x v="2"/>
    <x v="7"/>
    <s v="P1006"/>
    <n v="6"/>
    <n v="0"/>
    <s v="Economy"/>
    <x v="2"/>
    <n v="33"/>
    <n v="2"/>
    <s v="Keyboard"/>
    <x v="2"/>
    <n v="45"/>
    <n v="35.729999999999997"/>
    <n v="270"/>
    <n v="214.38"/>
    <n v="55.620000000000005"/>
    <n v="0.20600000000000002"/>
    <s v="Profitable"/>
    <s v="Low"/>
  </r>
  <r>
    <s v="ORD-100209"/>
    <x v="349"/>
    <d v="2023-03-24T00:00:00"/>
    <s v="C1309"/>
    <s v="Arjun Reddy"/>
    <x v="2"/>
    <x v="4"/>
    <s v="P1004"/>
    <n v="8"/>
    <n v="0"/>
    <s v="Express"/>
    <x v="2"/>
    <n v="20"/>
    <n v="5"/>
    <s v="Monitor"/>
    <x v="2"/>
    <n v="220"/>
    <n v="159.36000000000001"/>
    <n v="1760"/>
    <n v="1274.8800000000001"/>
    <n v="485.11999999999989"/>
    <n v="0.27563636363636357"/>
    <s v="Profitable"/>
    <s v="Low"/>
  </r>
  <r>
    <s v="ORD-102483"/>
    <x v="621"/>
    <d v="2024-08-15T00:00:00"/>
    <s v="C1619"/>
    <s v="Dev Joshi"/>
    <x v="1"/>
    <x v="4"/>
    <s v="P1001"/>
    <n v="5"/>
    <n v="0.2"/>
    <s v="Express"/>
    <x v="1"/>
    <n v="44"/>
    <n v="3"/>
    <s v="Laptop"/>
    <x v="2"/>
    <n v="900"/>
    <n v="669.14"/>
    <n v="3600"/>
    <n v="3345.7"/>
    <n v="254.30000000000018"/>
    <n v="7.0638888888888945E-2"/>
    <s v="Profitable"/>
    <s v="Medium"/>
  </r>
  <r>
    <s v="ORD-101821"/>
    <x v="133"/>
    <d v="2024-07-21T00:00:00"/>
    <s v="C2170"/>
    <s v="Zoya Iyer"/>
    <x v="1"/>
    <x v="0"/>
    <s v="P1002"/>
    <n v="5"/>
    <n v="0"/>
    <s v="Standard"/>
    <x v="2"/>
    <n v="43"/>
    <n v="5"/>
    <s v="Smartphone"/>
    <x v="2"/>
    <n v="600"/>
    <n v="395.83"/>
    <n v="3000"/>
    <n v="1979.1499999999999"/>
    <n v="1020.8500000000001"/>
    <n v="0.34028333333333338"/>
    <s v="Profitable"/>
    <s v="Medium"/>
  </r>
  <r>
    <s v="ORD-100531"/>
    <x v="435"/>
    <d v="2023-03-21T00:00:00"/>
    <s v="C2184"/>
    <s v="Arjun Gupta"/>
    <x v="2"/>
    <x v="0"/>
    <s v="P1009"/>
    <n v="5"/>
    <n v="0.2"/>
    <s v="Economy"/>
    <x v="1"/>
    <n v="41"/>
    <n v="4"/>
    <s v="Desk"/>
    <x v="1"/>
    <n v="320"/>
    <n v="186.25"/>
    <n v="1280"/>
    <n v="931.25"/>
    <n v="348.75"/>
    <n v="0.2724609375"/>
    <s v="Profitable"/>
    <s v="Low"/>
  </r>
  <r>
    <s v="ORD-101744"/>
    <x v="102"/>
    <d v="2023-09-13T00:00:00"/>
    <s v="C1848"/>
    <s v="Dev Verma"/>
    <x v="1"/>
    <x v="3"/>
    <s v="P1003"/>
    <n v="2"/>
    <n v="0.2"/>
    <s v="Express"/>
    <x v="3"/>
    <n v="67"/>
    <n v="3"/>
    <s v="Tablet"/>
    <x v="2"/>
    <n v="350"/>
    <n v="267.63"/>
    <n v="560"/>
    <n v="535.26"/>
    <n v="24.740000000000009"/>
    <n v="4.4178571428571442E-2"/>
    <s v="Profitable"/>
    <s v="Low"/>
  </r>
  <r>
    <s v="ORD-100993"/>
    <x v="216"/>
    <d v="2024-09-22T00:00:00"/>
    <s v="C1877"/>
    <s v="Sana Joshi"/>
    <x v="1"/>
    <x v="6"/>
    <s v="P1011"/>
    <n v="7"/>
    <n v="0.05"/>
    <s v="Standard"/>
    <x v="0"/>
    <n v="28"/>
    <n v="3"/>
    <s v="Filing Cabinet"/>
    <x v="1"/>
    <n v="130"/>
    <n v="83.55"/>
    <n v="864.5"/>
    <n v="584.85"/>
    <n v="279.64999999999998"/>
    <n v="0.32348178137651817"/>
    <s v="Profitable"/>
    <s v="Low"/>
  </r>
  <r>
    <s v="ORD-101227"/>
    <x v="622"/>
    <d v="2024-06-05T00:00:00"/>
    <s v="C1919"/>
    <s v="Aarav Joshi"/>
    <x v="2"/>
    <x v="3"/>
    <s v="P1018"/>
    <n v="2"/>
    <n v="0"/>
    <s v="Standard"/>
    <x v="2"/>
    <n v="42"/>
    <n v="2"/>
    <s v="Marker Pack"/>
    <x v="0"/>
    <n v="11"/>
    <n v="6.23"/>
    <n v="22"/>
    <n v="12.46"/>
    <n v="9.5399999999999991"/>
    <n v="0.4336363636363636"/>
    <s v="Profitable"/>
    <s v="Low"/>
  </r>
  <r>
    <s v="ORD-100349"/>
    <x v="233"/>
    <d v="2023-05-25T00:00:00"/>
    <s v="C1055"/>
    <s v="Tara Iyer"/>
    <x v="1"/>
    <x v="3"/>
    <s v="P1008"/>
    <n v="7"/>
    <n v="0"/>
    <s v="Express"/>
    <x v="3"/>
    <n v="44"/>
    <n v="3"/>
    <s v="Office Chair"/>
    <x v="1"/>
    <n v="150"/>
    <n v="111.98"/>
    <n v="1050"/>
    <n v="783.86"/>
    <n v="266.14"/>
    <n v="0.25346666666666667"/>
    <s v="Profitable"/>
    <s v="Low"/>
  </r>
  <r>
    <s v="ORD-100404"/>
    <x v="393"/>
    <d v="2024-01-07T00:00:00"/>
    <s v="C1162"/>
    <s v="Diya Das"/>
    <x v="2"/>
    <x v="3"/>
    <s v="P1009"/>
    <n v="6"/>
    <n v="0"/>
    <s v="Standard"/>
    <x v="3"/>
    <n v="41"/>
    <n v="2"/>
    <s v="Desk"/>
    <x v="1"/>
    <n v="320"/>
    <n v="186.25"/>
    <n v="1920"/>
    <n v="1117.5"/>
    <n v="802.5"/>
    <n v="0.41796875"/>
    <s v="Profitable"/>
    <s v="Low"/>
  </r>
  <r>
    <s v="ORD-101875"/>
    <x v="241"/>
    <d v="2023-11-21T00:00:00"/>
    <s v="C1393"/>
    <s v="Rahul Singh"/>
    <x v="2"/>
    <x v="1"/>
    <s v="P1014"/>
    <n v="4"/>
    <n v="0.2"/>
    <s v="Standard"/>
    <x v="0"/>
    <n v="40"/>
    <n v="1"/>
    <s v="Pen Set"/>
    <x v="0"/>
    <n v="12"/>
    <n v="9.07"/>
    <n v="38.400000000000006"/>
    <n v="36.28"/>
    <n v="2.1200000000000045"/>
    <n v="5.5208333333333443E-2"/>
    <s v="Profitable"/>
    <s v="Low"/>
  </r>
  <r>
    <s v="ORD-100862"/>
    <x v="579"/>
    <d v="2024-07-19T00:00:00"/>
    <s v="C2156"/>
    <s v="Kabir Singh"/>
    <x v="2"/>
    <x v="11"/>
    <s v="P1014"/>
    <n v="3"/>
    <n v="0.2"/>
    <s v="Standard"/>
    <x v="3"/>
    <n v="57"/>
    <n v="3"/>
    <s v="Pen Set"/>
    <x v="0"/>
    <n v="12"/>
    <n v="9.07"/>
    <n v="28.8"/>
    <n v="27.21"/>
    <n v="1.5899999999999999"/>
    <n v="5.5208333333333325E-2"/>
    <s v="Profitable"/>
    <s v="Low"/>
  </r>
  <r>
    <s v="ORD-100792"/>
    <x v="22"/>
    <d v="2023-08-01T00:00:00"/>
    <s v="C1217"/>
    <s v="Sana Verma"/>
    <x v="1"/>
    <x v="6"/>
    <s v="P1010"/>
    <n v="1"/>
    <n v="0.1"/>
    <s v="Standard"/>
    <x v="1"/>
    <n v="32"/>
    <n v="1"/>
    <s v="Bookcase"/>
    <x v="1"/>
    <n v="210"/>
    <n v="139.15"/>
    <n v="189"/>
    <n v="139.15"/>
    <n v="49.849999999999994"/>
    <n v="0.26375661375661374"/>
    <s v="Profitable"/>
    <s v="Low"/>
  </r>
  <r>
    <s v="ORD-101556"/>
    <x v="368"/>
    <d v="2023-04-04T00:00:00"/>
    <s v="C2054"/>
    <s v="Tara Joshi"/>
    <x v="1"/>
    <x v="4"/>
    <s v="P1012"/>
    <n v="1"/>
    <n v="0.05"/>
    <s v="Standard"/>
    <x v="1"/>
    <n v="30"/>
    <n v="4"/>
    <s v="Standing Desk"/>
    <x v="1"/>
    <n v="480"/>
    <n v="375.21"/>
    <n v="456"/>
    <n v="375.21"/>
    <n v="80.79000000000002"/>
    <n v="0.17717105263157898"/>
    <s v="Profitable"/>
    <s v="Low"/>
  </r>
  <r>
    <s v="ORD-101581"/>
    <x v="2"/>
    <d v="2023-04-10T00:00:00"/>
    <s v="C1820"/>
    <s v="Diya Sharma"/>
    <x v="1"/>
    <x v="7"/>
    <s v="P1008"/>
    <n v="4"/>
    <n v="0.05"/>
    <s v="Standard"/>
    <x v="0"/>
    <n v="22"/>
    <n v="3"/>
    <s v="Office Chair"/>
    <x v="1"/>
    <n v="150"/>
    <n v="111.98"/>
    <n v="570"/>
    <n v="447.92"/>
    <n v="122.07999999999998"/>
    <n v="0.21417543859649121"/>
    <s v="Profitable"/>
    <s v="Low"/>
  </r>
  <r>
    <s v="ORD-101077"/>
    <x v="229"/>
    <d v="2024-09-13T00:00:00"/>
    <s v="C1943"/>
    <s v="Tara Joshi"/>
    <x v="1"/>
    <x v="7"/>
    <s v="P1005"/>
    <n v="8"/>
    <n v="0"/>
    <s v="Express"/>
    <x v="2"/>
    <n v="60"/>
    <n v="4"/>
    <s v="Headphones"/>
    <x v="2"/>
    <n v="80"/>
    <n v="45.88"/>
    <n v="640"/>
    <n v="367.04"/>
    <n v="272.95999999999998"/>
    <n v="0.42649999999999999"/>
    <s v="Profitable"/>
    <s v="Low"/>
  </r>
  <r>
    <s v="ORD-102342"/>
    <x v="362"/>
    <d v="2023-11-29T00:00:00"/>
    <s v="C2079"/>
    <s v="Dev Sharma"/>
    <x v="2"/>
    <x v="3"/>
    <s v="P1016"/>
    <n v="1"/>
    <n v="0"/>
    <s v="Economy"/>
    <x v="1"/>
    <n v="41"/>
    <n v="3"/>
    <s v="Paper Ream"/>
    <x v="0"/>
    <n v="9"/>
    <n v="5.46"/>
    <n v="9"/>
    <n v="5.46"/>
    <n v="3.54"/>
    <n v="0.39333333333333331"/>
    <s v="Profitable"/>
    <s v="Low"/>
  </r>
  <r>
    <s v="ORD-100628"/>
    <x v="1"/>
    <d v="2024-03-04T00:00:00"/>
    <s v="C2134"/>
    <s v="Sana Joshi"/>
    <x v="1"/>
    <x v="9"/>
    <s v="P1002"/>
    <n v="1"/>
    <n v="0.05"/>
    <s v="Standard"/>
    <x v="1"/>
    <n v="19"/>
    <n v="4"/>
    <s v="Smartphone"/>
    <x v="2"/>
    <n v="600"/>
    <n v="395.83"/>
    <n v="570"/>
    <n v="395.83"/>
    <n v="174.17000000000002"/>
    <n v="0.30556140350877198"/>
    <s v="Profitable"/>
    <s v="Low"/>
  </r>
  <r>
    <s v="ORD-101625"/>
    <x v="549"/>
    <d v="2024-07-08T00:00:00"/>
    <s v="C1512"/>
    <s v="Rahul Iyer"/>
    <x v="2"/>
    <x v="5"/>
    <s v="P1015"/>
    <n v="3"/>
    <n v="0.2"/>
    <s v="Standard"/>
    <x v="3"/>
    <n v="60"/>
    <n v="2"/>
    <s v="Stapler"/>
    <x v="0"/>
    <n v="15"/>
    <n v="9.91"/>
    <n v="36"/>
    <n v="29.73"/>
    <n v="6.27"/>
    <n v="0.17416666666666666"/>
    <s v="Profitable"/>
    <s v="Low"/>
  </r>
  <r>
    <s v="ORD-101655"/>
    <x v="348"/>
    <d v="2023-06-01T00:00:00"/>
    <s v="C1946"/>
    <s v="Sana Sharma"/>
    <x v="2"/>
    <x v="9"/>
    <s v="P1012"/>
    <n v="3"/>
    <n v="0.05"/>
    <s v="Standard"/>
    <x v="2"/>
    <n v="59"/>
    <n v="1"/>
    <s v="Standing Desk"/>
    <x v="1"/>
    <n v="480"/>
    <n v="375.21"/>
    <n v="1368"/>
    <n v="1125.6299999999999"/>
    <n v="242.37000000000012"/>
    <n v="0.17717105263157903"/>
    <s v="Profitable"/>
    <s v="Low"/>
  </r>
  <r>
    <s v="ORD-100775"/>
    <x v="623"/>
    <d v="2024-04-25T00:00:00"/>
    <s v="C1540"/>
    <s v="Ishaan Gupta"/>
    <x v="1"/>
    <x v="10"/>
    <s v="P1009"/>
    <n v="4"/>
    <n v="0.2"/>
    <s v="Same Day"/>
    <x v="0"/>
    <n v="44"/>
    <n v="3"/>
    <s v="Desk"/>
    <x v="1"/>
    <n v="320"/>
    <n v="186.25"/>
    <n v="1024"/>
    <n v="745"/>
    <n v="279"/>
    <n v="0.2724609375"/>
    <s v="Profitable"/>
    <s v="Low"/>
  </r>
  <r>
    <s v="ORD-100624"/>
    <x v="304"/>
    <d v="2024-04-14T00:00:00"/>
    <s v="C2194"/>
    <s v="Diya Das"/>
    <x v="0"/>
    <x v="7"/>
    <s v="P1007"/>
    <n v="4"/>
    <n v="0"/>
    <s v="Standard"/>
    <x v="2"/>
    <n v="23"/>
    <n v="1"/>
    <s v="Printer"/>
    <x v="2"/>
    <n v="180"/>
    <n v="133.25"/>
    <n v="720"/>
    <n v="533"/>
    <n v="187"/>
    <n v="0.25972222222222224"/>
    <s v="Profitable"/>
    <s v="Low"/>
  </r>
  <r>
    <s v="ORD-100438"/>
    <x v="154"/>
    <d v="2023-09-06T00:00:00"/>
    <s v="C1971"/>
    <s v="Kabir Sharma"/>
    <x v="1"/>
    <x v="6"/>
    <s v="P1018"/>
    <n v="5"/>
    <n v="0.1"/>
    <s v="Standard"/>
    <x v="0"/>
    <n v="20"/>
    <n v="3"/>
    <s v="Marker Pack"/>
    <x v="0"/>
    <n v="11"/>
    <n v="6.23"/>
    <n v="49.5"/>
    <n v="31.150000000000002"/>
    <n v="18.349999999999998"/>
    <n v="0.37070707070707065"/>
    <s v="Profitable"/>
    <s v="Low"/>
  </r>
  <r>
    <s v="ORD-100013"/>
    <x v="624"/>
    <d v="2024-06-30T00:00:00"/>
    <s v="C1447"/>
    <s v="Sana Reddy"/>
    <x v="0"/>
    <x v="7"/>
    <s v="P1014"/>
    <n v="8"/>
    <n v="0.1"/>
    <s v="Economy"/>
    <x v="0"/>
    <n v="30"/>
    <n v="4"/>
    <s v="Pen Set"/>
    <x v="0"/>
    <n v="12"/>
    <n v="9.07"/>
    <n v="86.4"/>
    <n v="72.56"/>
    <n v="13.840000000000003"/>
    <n v="0.16018518518518521"/>
    <s v="Profitable"/>
    <s v="Low"/>
  </r>
  <r>
    <s v="ORD-102822"/>
    <x v="319"/>
    <d v="2023-07-28T00:00:00"/>
    <s v="C1817"/>
    <s v="Sana Singh"/>
    <x v="2"/>
    <x v="10"/>
    <s v="P1006"/>
    <n v="3"/>
    <n v="0.1"/>
    <s v="Same Day"/>
    <x v="1"/>
    <n v="44"/>
    <n v="3"/>
    <s v="Keyboard"/>
    <x v="2"/>
    <n v="45"/>
    <n v="35.729999999999997"/>
    <n v="121.5"/>
    <n v="107.19"/>
    <n v="14.310000000000002"/>
    <n v="0.1177777777777778"/>
    <s v="Profitable"/>
    <s v="Low"/>
  </r>
  <r>
    <s v="ORD-101022"/>
    <x v="458"/>
    <d v="2024-05-13T00:00:00"/>
    <s v="C1054"/>
    <s v="Priya Verma"/>
    <x v="2"/>
    <x v="0"/>
    <s v="P1004"/>
    <n v="2"/>
    <n v="0"/>
    <s v="Standard"/>
    <x v="3"/>
    <n v="24"/>
    <n v="3"/>
    <s v="Monitor"/>
    <x v="2"/>
    <n v="220"/>
    <n v="159.36000000000001"/>
    <n v="440"/>
    <n v="318.72000000000003"/>
    <n v="121.27999999999997"/>
    <n v="0.27563636363636357"/>
    <s v="Profitable"/>
    <s v="Low"/>
  </r>
  <r>
    <s v="ORD-102366"/>
    <x v="554"/>
    <d v="2023-10-03T00:00:00"/>
    <s v="C1947"/>
    <s v="Kabir Joshi"/>
    <x v="0"/>
    <x v="7"/>
    <s v="P1012"/>
    <n v="8"/>
    <n v="0"/>
    <s v="Express"/>
    <x v="1"/>
    <n v="63"/>
    <n v="3"/>
    <s v="Standing Desk"/>
    <x v="1"/>
    <n v="480"/>
    <n v="375.21"/>
    <n v="3840"/>
    <n v="3001.68"/>
    <n v="838.32000000000016"/>
    <n v="0.21831250000000005"/>
    <s v="Profitable"/>
    <s v="Medium"/>
  </r>
  <r>
    <s v="ORD-102270"/>
    <x v="424"/>
    <d v="2024-09-17T00:00:00"/>
    <s v="C1778"/>
    <s v="Ishaan Das"/>
    <x v="1"/>
    <x v="5"/>
    <s v="P1016"/>
    <n v="7"/>
    <n v="0"/>
    <s v="Standard"/>
    <x v="3"/>
    <n v="43"/>
    <n v="4"/>
    <s v="Paper Ream"/>
    <x v="0"/>
    <n v="9"/>
    <n v="5.46"/>
    <n v="63"/>
    <n v="38.22"/>
    <n v="24.78"/>
    <n v="0.39333333333333337"/>
    <s v="Profitable"/>
    <s v="Low"/>
  </r>
  <r>
    <s v="ORD-100265"/>
    <x v="106"/>
    <d v="2023-07-26T00:00:00"/>
    <s v="C1985"/>
    <s v="Rahul Gupta"/>
    <x v="2"/>
    <x v="3"/>
    <s v="P1008"/>
    <n v="8"/>
    <n v="0"/>
    <s v="Same Day"/>
    <x v="2"/>
    <n v="67"/>
    <n v="3"/>
    <s v="Office Chair"/>
    <x v="1"/>
    <n v="150"/>
    <n v="111.98"/>
    <n v="1200"/>
    <n v="895.84"/>
    <n v="304.15999999999997"/>
    <n v="0.25346666666666662"/>
    <s v="Profitable"/>
    <s v="Low"/>
  </r>
  <r>
    <s v="ORD-102251"/>
    <x v="256"/>
    <d v="2024-10-17T00:00:00"/>
    <s v="C1896"/>
    <s v="Kabir Gupta"/>
    <x v="1"/>
    <x v="0"/>
    <s v="P1004"/>
    <n v="4"/>
    <n v="0.2"/>
    <s v="Express"/>
    <x v="3"/>
    <n v="55"/>
    <n v="3"/>
    <s v="Monitor"/>
    <x v="2"/>
    <n v="220"/>
    <n v="159.36000000000001"/>
    <n v="704"/>
    <n v="637.44000000000005"/>
    <n v="66.559999999999945"/>
    <n v="9.4545454545454474E-2"/>
    <s v="Profitable"/>
    <s v="Low"/>
  </r>
  <r>
    <s v="ORD-101541"/>
    <x v="209"/>
    <d v="2023-01-24T00:00:00"/>
    <s v="C2194"/>
    <s v="Sana Gupta"/>
    <x v="1"/>
    <x v="9"/>
    <s v="P1008"/>
    <n v="2"/>
    <n v="0.05"/>
    <s v="Express"/>
    <x v="3"/>
    <n v="47"/>
    <n v="3"/>
    <s v="Office Chair"/>
    <x v="1"/>
    <n v="150"/>
    <n v="111.98"/>
    <n v="285"/>
    <n v="223.96"/>
    <n v="61.039999999999992"/>
    <n v="0.21417543859649121"/>
    <s v="Profitable"/>
    <s v="Low"/>
  </r>
  <r>
    <s v="ORD-101813"/>
    <x v="19"/>
    <d v="2023-08-08T00:00:00"/>
    <s v="C1678"/>
    <s v="Zoya Verma"/>
    <x v="2"/>
    <x v="4"/>
    <s v="P1013"/>
    <n v="5"/>
    <n v="0.05"/>
    <s v="Standard"/>
    <x v="1"/>
    <n v="69"/>
    <n v="1"/>
    <s v="Notebook"/>
    <x v="0"/>
    <n v="6"/>
    <n v="4.2699999999999996"/>
    <n v="28.5"/>
    <n v="21.349999999999998"/>
    <n v="7.1500000000000021"/>
    <n v="0.2508771929824562"/>
    <s v="Profitable"/>
    <s v="Low"/>
  </r>
  <r>
    <s v="ORD-102601"/>
    <x v="87"/>
    <d v="2023-09-02T00:00:00"/>
    <s v="C1737"/>
    <s v="Sana Khan"/>
    <x v="1"/>
    <x v="8"/>
    <s v="P1007"/>
    <n v="6"/>
    <n v="0"/>
    <s v="Same Day"/>
    <x v="1"/>
    <n v="55"/>
    <n v="3"/>
    <s v="Printer"/>
    <x v="2"/>
    <n v="180"/>
    <n v="133.25"/>
    <n v="1080"/>
    <n v="799.5"/>
    <n v="280.5"/>
    <n v="0.25972222222222224"/>
    <s v="Profitable"/>
    <s v="Low"/>
  </r>
  <r>
    <s v="ORD-101363"/>
    <x v="396"/>
    <d v="2024-02-15T00:00:00"/>
    <s v="C2042"/>
    <s v="Zoya Nair"/>
    <x v="0"/>
    <x v="7"/>
    <s v="P1009"/>
    <n v="8"/>
    <n v="0.05"/>
    <s v="Express"/>
    <x v="3"/>
    <n v="43"/>
    <n v="2"/>
    <s v="Desk"/>
    <x v="1"/>
    <n v="320"/>
    <n v="186.25"/>
    <n v="2432"/>
    <n v="1490"/>
    <n v="942"/>
    <n v="0.38733552631578949"/>
    <s v="Profitable"/>
    <s v="Medium"/>
  </r>
  <r>
    <s v="ORD-100161"/>
    <x v="567"/>
    <d v="2024-07-24T00:00:00"/>
    <s v="C1053"/>
    <s v="Sana Das"/>
    <x v="1"/>
    <x v="4"/>
    <s v="P1002"/>
    <n v="7"/>
    <n v="0.1"/>
    <s v="Standard"/>
    <x v="3"/>
    <n v="30"/>
    <n v="1"/>
    <s v="Smartphone"/>
    <x v="2"/>
    <n v="600"/>
    <n v="395.83"/>
    <n v="3780"/>
    <n v="2770.81"/>
    <n v="1009.19"/>
    <n v="0.26698148148148149"/>
    <s v="Profitable"/>
    <s v="Medium"/>
  </r>
  <r>
    <s v="ORD-100836"/>
    <x v="613"/>
    <d v="2024-08-23T00:00:00"/>
    <s v="C1202"/>
    <s v="Diya Gupta"/>
    <x v="1"/>
    <x v="0"/>
    <s v="P1005"/>
    <n v="3"/>
    <n v="0.1"/>
    <s v="Express"/>
    <x v="1"/>
    <n v="37"/>
    <n v="5"/>
    <s v="Headphones"/>
    <x v="2"/>
    <n v="80"/>
    <n v="45.88"/>
    <n v="216"/>
    <n v="137.64000000000001"/>
    <n v="78.359999999999985"/>
    <n v="0.3627777777777777"/>
    <s v="Profitable"/>
    <s v="Low"/>
  </r>
  <r>
    <s v="ORD-101902"/>
    <x v="139"/>
    <d v="2024-11-02T00:00:00"/>
    <s v="C2101"/>
    <s v="Diya Iyer"/>
    <x v="1"/>
    <x v="0"/>
    <s v="P1015"/>
    <n v="6"/>
    <n v="0"/>
    <s v="Economy"/>
    <x v="0"/>
    <n v="56"/>
    <n v="1"/>
    <s v="Stapler"/>
    <x v="0"/>
    <n v="15"/>
    <n v="9.91"/>
    <n v="90"/>
    <n v="59.46"/>
    <n v="30.54"/>
    <n v="0.33933333333333332"/>
    <s v="Profitable"/>
    <s v="Low"/>
  </r>
  <r>
    <s v="ORD-101639"/>
    <x v="548"/>
    <d v="2023-10-29T00:00:00"/>
    <s v="C1442"/>
    <s v="Sana Verma"/>
    <x v="1"/>
    <x v="9"/>
    <s v="P1007"/>
    <n v="2"/>
    <n v="0.05"/>
    <s v="Standard"/>
    <x v="1"/>
    <n v="50"/>
    <n v="2"/>
    <s v="Printer"/>
    <x v="2"/>
    <n v="180"/>
    <n v="133.25"/>
    <n v="342"/>
    <n v="266.5"/>
    <n v="75.5"/>
    <n v="0.22076023391812866"/>
    <s v="Profitable"/>
    <s v="Low"/>
  </r>
  <r>
    <s v="ORD-101517"/>
    <x v="362"/>
    <d v="2023-12-03T00:00:00"/>
    <s v="C1360"/>
    <s v="Tara Singh"/>
    <x v="1"/>
    <x v="0"/>
    <s v="P1006"/>
    <n v="9"/>
    <n v="0.1"/>
    <s v="Standard"/>
    <x v="1"/>
    <n v="53"/>
    <n v="3"/>
    <s v="Keyboard"/>
    <x v="2"/>
    <n v="45"/>
    <n v="35.729999999999997"/>
    <n v="364.5"/>
    <n v="321.57"/>
    <n v="42.930000000000007"/>
    <n v="0.1177777777777778"/>
    <s v="Profitable"/>
    <s v="Low"/>
  </r>
  <r>
    <s v="ORD-102177"/>
    <x v="308"/>
    <d v="2024-04-02T00:00:00"/>
    <s v="C1792"/>
    <s v="Rahul Sharma"/>
    <x v="2"/>
    <x v="6"/>
    <s v="P1009"/>
    <n v="4"/>
    <n v="0.1"/>
    <s v="Standard"/>
    <x v="1"/>
    <n v="44"/>
    <n v="2"/>
    <s v="Desk"/>
    <x v="1"/>
    <n v="320"/>
    <n v="186.25"/>
    <n v="1152"/>
    <n v="745"/>
    <n v="407"/>
    <n v="0.3532986111111111"/>
    <s v="Profitable"/>
    <s v="Low"/>
  </r>
  <r>
    <s v="ORD-100591"/>
    <x v="386"/>
    <d v="2024-11-29T00:00:00"/>
    <s v="C1965"/>
    <s v="Priya Reddy"/>
    <x v="0"/>
    <x v="7"/>
    <s v="P1017"/>
    <n v="8"/>
    <n v="0"/>
    <s v="Standard"/>
    <x v="0"/>
    <n v="67"/>
    <n v="3"/>
    <s v="Binder"/>
    <x v="0"/>
    <n v="8"/>
    <n v="5.51"/>
    <n v="64"/>
    <n v="44.08"/>
    <n v="19.920000000000002"/>
    <n v="0.31125000000000003"/>
    <s v="Profitable"/>
    <s v="Low"/>
  </r>
  <r>
    <s v="ORD-100529"/>
    <x v="493"/>
    <d v="2024-01-19T00:00:00"/>
    <s v="C1597"/>
    <s v="Priya Das"/>
    <x v="1"/>
    <x v="8"/>
    <s v="P1006"/>
    <n v="3"/>
    <n v="0.15"/>
    <s v="Standard"/>
    <x v="1"/>
    <n v="38"/>
    <n v="1"/>
    <s v="Keyboard"/>
    <x v="2"/>
    <n v="45"/>
    <n v="35.729999999999997"/>
    <n v="114.75"/>
    <n v="107.19"/>
    <n v="7.5600000000000023"/>
    <n v="6.5882352941176489E-2"/>
    <s v="Profitable"/>
    <s v="Low"/>
  </r>
  <r>
    <s v="ORD-101940"/>
    <x v="332"/>
    <d v="2023-06-06T00:00:00"/>
    <s v="C1743"/>
    <s v="Priya Sharma"/>
    <x v="1"/>
    <x v="7"/>
    <s v="P1002"/>
    <n v="5"/>
    <n v="0.05"/>
    <s v="Standard"/>
    <x v="0"/>
    <n v="49"/>
    <n v="3"/>
    <s v="Smartphone"/>
    <x v="2"/>
    <n v="600"/>
    <n v="395.83"/>
    <n v="2850"/>
    <n v="1979.1499999999999"/>
    <n v="870.85000000000014"/>
    <n v="0.30556140350877198"/>
    <s v="Profitable"/>
    <s v="Medium"/>
  </r>
  <r>
    <s v="ORD-102563"/>
    <x v="625"/>
    <d v="2024-11-11T00:00:00"/>
    <s v="C1302"/>
    <s v="Rahul Das"/>
    <x v="1"/>
    <x v="1"/>
    <s v="P1014"/>
    <n v="8"/>
    <n v="0"/>
    <s v="Standard"/>
    <x v="2"/>
    <n v="66"/>
    <n v="2"/>
    <s v="Pen Set"/>
    <x v="0"/>
    <n v="12"/>
    <n v="9.07"/>
    <n v="96"/>
    <n v="72.56"/>
    <n v="23.439999999999998"/>
    <n v="0.24416666666666664"/>
    <s v="Profitable"/>
    <s v="Low"/>
  </r>
  <r>
    <s v="ORD-102697"/>
    <x v="626"/>
    <d v="2023-10-27T00:00:00"/>
    <s v="C1440"/>
    <s v="Dev Singh"/>
    <x v="1"/>
    <x v="9"/>
    <s v="P1009"/>
    <n v="2"/>
    <n v="0.05"/>
    <s v="Standard"/>
    <x v="3"/>
    <n v="44"/>
    <n v="5"/>
    <s v="Desk"/>
    <x v="1"/>
    <n v="320"/>
    <n v="186.25"/>
    <n v="608"/>
    <n v="372.5"/>
    <n v="235.5"/>
    <n v="0.38733552631578949"/>
    <s v="Profitable"/>
    <s v="Low"/>
  </r>
  <r>
    <s v="ORD-100978"/>
    <x v="503"/>
    <d v="2023-03-04T00:00:00"/>
    <s v="C2184"/>
    <s v="Meera Sharma"/>
    <x v="2"/>
    <x v="9"/>
    <s v="P1016"/>
    <n v="8"/>
    <n v="0"/>
    <s v="Economy"/>
    <x v="0"/>
    <n v="20"/>
    <n v="3"/>
    <s v="Paper Ream"/>
    <x v="0"/>
    <n v="9"/>
    <n v="5.46"/>
    <n v="72"/>
    <n v="43.68"/>
    <n v="28.32"/>
    <n v="0.39333333333333331"/>
    <s v="Profitable"/>
    <s v="Low"/>
  </r>
  <r>
    <s v="ORD-102408"/>
    <x v="194"/>
    <d v="2024-09-06T00:00:00"/>
    <s v="C1689"/>
    <s v="Diya Das"/>
    <x v="1"/>
    <x v="9"/>
    <s v="P1010"/>
    <n v="1"/>
    <n v="0"/>
    <s v="Economy"/>
    <x v="1"/>
    <n v="53"/>
    <n v="4"/>
    <s v="Bookcase"/>
    <x v="1"/>
    <n v="210"/>
    <n v="139.15"/>
    <n v="210"/>
    <n v="139.15"/>
    <n v="70.849999999999994"/>
    <n v="0.33738095238095234"/>
    <s v="Profitable"/>
    <s v="Low"/>
  </r>
  <r>
    <s v="ORD-100151"/>
    <x v="467"/>
    <d v="2024-12-09T00:00:00"/>
    <s v="C1793"/>
    <s v="Kabir Verma"/>
    <x v="1"/>
    <x v="4"/>
    <s v="P1017"/>
    <n v="3"/>
    <n v="0"/>
    <s v="Same Day"/>
    <x v="1"/>
    <n v="44"/>
    <n v="3"/>
    <s v="Binder"/>
    <x v="0"/>
    <n v="8"/>
    <n v="5.51"/>
    <n v="24"/>
    <n v="16.53"/>
    <n v="7.4699999999999989"/>
    <n v="0.31124999999999997"/>
    <s v="Profitable"/>
    <s v="Low"/>
  </r>
  <r>
    <s v="ORD-101867"/>
    <x v="67"/>
    <d v="2024-01-18T00:00:00"/>
    <s v="C1546"/>
    <s v="Ishaan Reddy"/>
    <x v="1"/>
    <x v="3"/>
    <s v="P1009"/>
    <n v="8"/>
    <n v="0.05"/>
    <s v="Standard"/>
    <x v="0"/>
    <n v="40"/>
    <n v="4"/>
    <s v="Desk"/>
    <x v="1"/>
    <n v="320"/>
    <n v="186.25"/>
    <n v="2432"/>
    <n v="1490"/>
    <n v="942"/>
    <n v="0.38733552631578949"/>
    <s v="Profitable"/>
    <s v="Medium"/>
  </r>
  <r>
    <s v="ORD-100815"/>
    <x v="133"/>
    <d v="2024-07-23T00:00:00"/>
    <s v="C1939"/>
    <s v="Arjun Joshi"/>
    <x v="1"/>
    <x v="4"/>
    <s v="P1007"/>
    <n v="2"/>
    <n v="0.15"/>
    <s v="Economy"/>
    <x v="3"/>
    <n v="69"/>
    <n v="3"/>
    <s v="Printer"/>
    <x v="2"/>
    <n v="180"/>
    <n v="133.25"/>
    <n v="306"/>
    <n v="266.5"/>
    <n v="39.5"/>
    <n v="0.12908496732026145"/>
    <s v="Profitable"/>
    <s v="Low"/>
  </r>
  <r>
    <s v="ORD-100849"/>
    <x v="146"/>
    <d v="2023-02-15T00:00:00"/>
    <s v="C1131"/>
    <s v="Rahul Sharma"/>
    <x v="2"/>
    <x v="10"/>
    <s v="P1001"/>
    <n v="1"/>
    <n v="0.05"/>
    <s v="Standard"/>
    <x v="2"/>
    <n v="20"/>
    <n v="3"/>
    <s v="Laptop"/>
    <x v="2"/>
    <n v="900"/>
    <n v="669.14"/>
    <n v="855"/>
    <n v="669.14"/>
    <n v="185.86"/>
    <n v="0.21738011695906434"/>
    <s v="Profitable"/>
    <s v="Low"/>
  </r>
  <r>
    <s v="ORD-101516"/>
    <x v="627"/>
    <d v="2024-02-16T00:00:00"/>
    <s v="C2001"/>
    <s v="Diya Reddy"/>
    <x v="1"/>
    <x v="9"/>
    <s v="P1013"/>
    <n v="2"/>
    <n v="0"/>
    <s v="Standard"/>
    <x v="3"/>
    <n v="21"/>
    <n v="5"/>
    <s v="Notebook"/>
    <x v="0"/>
    <n v="6"/>
    <n v="4.2699999999999996"/>
    <n v="12"/>
    <n v="8.5399999999999991"/>
    <n v="3.4600000000000009"/>
    <n v="0.28833333333333339"/>
    <s v="Profitable"/>
    <s v="Low"/>
  </r>
  <r>
    <s v="ORD-102558"/>
    <x v="184"/>
    <d v="2024-01-27T00:00:00"/>
    <s v="C1424"/>
    <s v="Arjun Nair"/>
    <x v="1"/>
    <x v="3"/>
    <s v="P1004"/>
    <n v="2"/>
    <n v="0.1"/>
    <s v="Economy"/>
    <x v="2"/>
    <n v="24"/>
    <n v="5"/>
    <s v="Monitor"/>
    <x v="2"/>
    <n v="220"/>
    <n v="159.36000000000001"/>
    <n v="396"/>
    <n v="318.72000000000003"/>
    <n v="77.279999999999973"/>
    <n v="0.19515151515151508"/>
    <s v="Profitable"/>
    <s v="Low"/>
  </r>
  <r>
    <s v="ORD-101816"/>
    <x v="307"/>
    <d v="2024-09-07T00:00:00"/>
    <s v="C1923"/>
    <s v="Aarav Khan"/>
    <x v="1"/>
    <x v="9"/>
    <s v="P1003"/>
    <n v="2"/>
    <n v="0"/>
    <s v="Standard"/>
    <x v="0"/>
    <n v="38"/>
    <n v="3"/>
    <s v="Tablet"/>
    <x v="2"/>
    <n v="350"/>
    <n v="267.63"/>
    <n v="700"/>
    <n v="535.26"/>
    <n v="164.74"/>
    <n v="0.23534285714285716"/>
    <s v="Profitable"/>
    <s v="Low"/>
  </r>
  <r>
    <s v="ORD-101948"/>
    <x v="379"/>
    <d v="2024-02-10T00:00:00"/>
    <s v="C1024"/>
    <s v="Meera Das"/>
    <x v="0"/>
    <x v="0"/>
    <s v="P1018"/>
    <n v="3"/>
    <n v="0"/>
    <s v="Same Day"/>
    <x v="1"/>
    <n v="51"/>
    <n v="4"/>
    <s v="Marker Pack"/>
    <x v="0"/>
    <n v="11"/>
    <n v="6.23"/>
    <n v="33"/>
    <n v="18.690000000000001"/>
    <n v="14.309999999999999"/>
    <n v="0.4336363636363636"/>
    <s v="Profitable"/>
    <s v="Low"/>
  </r>
  <r>
    <s v="ORD-101739"/>
    <x v="476"/>
    <d v="2023-03-17T00:00:00"/>
    <s v="C1480"/>
    <s v="Sana Iyer"/>
    <x v="1"/>
    <x v="11"/>
    <s v="P1003"/>
    <n v="5"/>
    <n v="0.05"/>
    <s v="Standard"/>
    <x v="3"/>
    <n v="43"/>
    <n v="5"/>
    <s v="Tablet"/>
    <x v="2"/>
    <n v="350"/>
    <n v="267.63"/>
    <n v="1662.5"/>
    <n v="1338.15"/>
    <n v="324.34999999999991"/>
    <n v="0.19509774436090221"/>
    <s v="Profitable"/>
    <s v="Low"/>
  </r>
  <r>
    <s v="ORD-101826"/>
    <x v="511"/>
    <d v="2023-10-31T00:00:00"/>
    <s v="C2162"/>
    <s v="Sana Joshi"/>
    <x v="1"/>
    <x v="3"/>
    <s v="P1013"/>
    <n v="5"/>
    <n v="0"/>
    <s v="Standard"/>
    <x v="3"/>
    <n v="65"/>
    <n v="2"/>
    <s v="Notebook"/>
    <x v="0"/>
    <n v="6"/>
    <n v="4.2699999999999996"/>
    <n v="30"/>
    <n v="21.349999999999998"/>
    <n v="8.6500000000000021"/>
    <n v="0.28833333333333339"/>
    <s v="Profitable"/>
    <s v="Low"/>
  </r>
  <r>
    <s v="ORD-101014"/>
    <x v="412"/>
    <d v="2023-04-17T00:00:00"/>
    <s v="C1978"/>
    <s v="Aarav Iyer"/>
    <x v="2"/>
    <x v="7"/>
    <s v="P1018"/>
    <n v="9"/>
    <n v="0.1"/>
    <s v="Express"/>
    <x v="2"/>
    <n v="32"/>
    <n v="3"/>
    <s v="Marker Pack"/>
    <x v="0"/>
    <n v="11"/>
    <n v="6.23"/>
    <n v="89.100000000000009"/>
    <n v="56.070000000000007"/>
    <n v="33.03"/>
    <n v="0.37070707070707071"/>
    <s v="Profitable"/>
    <s v="Low"/>
  </r>
  <r>
    <s v="ORD-102023"/>
    <x v="628"/>
    <d v="2024-04-22T00:00:00"/>
    <s v="C1597"/>
    <s v="Sana Iyer"/>
    <x v="1"/>
    <x v="8"/>
    <s v="P1017"/>
    <n v="5"/>
    <n v="0"/>
    <s v="Standard"/>
    <x v="0"/>
    <n v="44"/>
    <n v="4"/>
    <s v="Binder"/>
    <x v="0"/>
    <n v="8"/>
    <n v="5.51"/>
    <n v="40"/>
    <n v="27.549999999999997"/>
    <n v="12.450000000000003"/>
    <n v="0.31125000000000008"/>
    <s v="Profitable"/>
    <s v="Low"/>
  </r>
  <r>
    <s v="ORD-100213"/>
    <x v="535"/>
    <d v="2023-05-08T00:00:00"/>
    <s v="C1011"/>
    <s v="Aarav Iyer"/>
    <x v="2"/>
    <x v="0"/>
    <s v="P1011"/>
    <n v="9"/>
    <n v="0"/>
    <s v="Standard"/>
    <x v="2"/>
    <n v="33"/>
    <n v="4"/>
    <s v="Filing Cabinet"/>
    <x v="1"/>
    <n v="130"/>
    <n v="83.55"/>
    <n v="1170"/>
    <n v="751.94999999999993"/>
    <n v="418.05000000000007"/>
    <n v="0.35730769230769238"/>
    <s v="Profitable"/>
    <s v="Low"/>
  </r>
  <r>
    <s v="ORD-102241"/>
    <x v="211"/>
    <d v="2023-11-08T00:00:00"/>
    <s v="C1115"/>
    <s v="Meera Singh"/>
    <x v="0"/>
    <x v="8"/>
    <s v="P1012"/>
    <n v="5"/>
    <n v="0"/>
    <s v="Express"/>
    <x v="1"/>
    <n v="48"/>
    <n v="4"/>
    <s v="Standing Desk"/>
    <x v="1"/>
    <n v="480"/>
    <n v="375.21"/>
    <n v="2400"/>
    <n v="1876.05"/>
    <n v="523.95000000000005"/>
    <n v="0.21831250000000002"/>
    <s v="Profitable"/>
    <s v="Medium"/>
  </r>
  <r>
    <s v="ORD-100745"/>
    <x v="414"/>
    <d v="2024-08-30T00:00:00"/>
    <s v="C1580"/>
    <s v="Rahul Khan"/>
    <x v="0"/>
    <x v="8"/>
    <s v="P1006"/>
    <n v="5"/>
    <n v="0"/>
    <s v="Standard"/>
    <x v="0"/>
    <n v="61"/>
    <n v="5"/>
    <s v="Keyboard"/>
    <x v="2"/>
    <n v="45"/>
    <n v="35.729999999999997"/>
    <n v="225"/>
    <n v="178.64999999999998"/>
    <n v="46.350000000000023"/>
    <n v="0.2060000000000001"/>
    <s v="Profitable"/>
    <s v="Low"/>
  </r>
  <r>
    <s v="ORD-100723"/>
    <x v="629"/>
    <d v="2024-12-22T00:00:00"/>
    <s v="C2034"/>
    <s v="Meera Nair"/>
    <x v="2"/>
    <x v="8"/>
    <s v="P1018"/>
    <n v="6"/>
    <n v="0.05"/>
    <s v="Standard"/>
    <x v="0"/>
    <n v="40"/>
    <n v="2"/>
    <s v="Marker Pack"/>
    <x v="0"/>
    <n v="11"/>
    <n v="6.23"/>
    <n v="62.699999999999996"/>
    <n v="37.380000000000003"/>
    <n v="25.319999999999993"/>
    <n v="0.40382775119617215"/>
    <s v="Profitable"/>
    <s v="Low"/>
  </r>
  <r>
    <s v="ORD-100832"/>
    <x v="234"/>
    <d v="2023-03-07T00:00:00"/>
    <s v="C1344"/>
    <s v="Zoya Reddy"/>
    <x v="1"/>
    <x v="3"/>
    <s v="P1004"/>
    <n v="1"/>
    <n v="0.05"/>
    <s v="Standard"/>
    <x v="0"/>
    <n v="37"/>
    <n v="4"/>
    <s v="Monitor"/>
    <x v="2"/>
    <n v="220"/>
    <n v="159.36000000000001"/>
    <n v="209"/>
    <n v="159.36000000000001"/>
    <n v="49.639999999999986"/>
    <n v="0.23751196172248798"/>
    <s v="Profitable"/>
    <s v="Low"/>
  </r>
  <r>
    <s v="ORD-102278"/>
    <x v="377"/>
    <d v="2023-09-09T00:00:00"/>
    <s v="C1420"/>
    <s v="Aarav Khan"/>
    <x v="1"/>
    <x v="9"/>
    <s v="P1001"/>
    <n v="5"/>
    <n v="0.1"/>
    <s v="Standard"/>
    <x v="0"/>
    <n v="22"/>
    <n v="4"/>
    <s v="Laptop"/>
    <x v="2"/>
    <n v="900"/>
    <n v="669.14"/>
    <n v="4050"/>
    <n v="3345.7"/>
    <n v="704.30000000000018"/>
    <n v="0.17390123456790127"/>
    <s v="Profitable"/>
    <s v="Medium"/>
  </r>
  <r>
    <s v="ORD-100076"/>
    <x v="294"/>
    <d v="2024-09-20T00:00:00"/>
    <s v="C1821"/>
    <s v="Rahul Sharma"/>
    <x v="2"/>
    <x v="9"/>
    <s v="P1007"/>
    <n v="5"/>
    <n v="0.05"/>
    <s v="Express"/>
    <x v="1"/>
    <n v="57"/>
    <n v="5"/>
    <s v="Printer"/>
    <x v="2"/>
    <n v="180"/>
    <n v="133.25"/>
    <n v="855"/>
    <n v="666.25"/>
    <n v="188.75"/>
    <n v="0.22076023391812866"/>
    <s v="Profitable"/>
    <s v="Low"/>
  </r>
  <r>
    <s v="ORD-101029"/>
    <x v="395"/>
    <d v="2023-05-09T00:00:00"/>
    <s v="C2151"/>
    <s v="Priya Joshi"/>
    <x v="1"/>
    <x v="12"/>
    <s v="P1011"/>
    <n v="3"/>
    <n v="0.15"/>
    <s v="Standard"/>
    <x v="1"/>
    <n v="20"/>
    <n v="3"/>
    <s v="Filing Cabinet"/>
    <x v="1"/>
    <n v="130"/>
    <n v="83.55"/>
    <n v="331.5"/>
    <n v="250.64999999999998"/>
    <n v="80.850000000000023"/>
    <n v="0.2438914027149322"/>
    <s v="Profitable"/>
    <s v="Low"/>
  </r>
  <r>
    <s v="ORD-100322"/>
    <x v="537"/>
    <d v="2023-09-05T00:00:00"/>
    <s v="C1949"/>
    <s v="Priya Khan"/>
    <x v="2"/>
    <x v="0"/>
    <s v="P1001"/>
    <n v="5"/>
    <n v="0.05"/>
    <s v="Standard"/>
    <x v="0"/>
    <n v="47"/>
    <n v="5"/>
    <s v="Laptop"/>
    <x v="2"/>
    <n v="900"/>
    <n v="669.14"/>
    <n v="4275"/>
    <n v="3345.7"/>
    <n v="929.30000000000018"/>
    <n v="0.21738011695906437"/>
    <s v="Profitable"/>
    <s v="Medium"/>
  </r>
  <r>
    <s v="ORD-100959"/>
    <x v="444"/>
    <d v="2024-01-08T00:00:00"/>
    <s v="C1563"/>
    <s v="Rahul Joshi"/>
    <x v="1"/>
    <x v="3"/>
    <s v="P1015"/>
    <n v="7"/>
    <n v="0"/>
    <s v="Same Day"/>
    <x v="0"/>
    <n v="18"/>
    <n v="5"/>
    <s v="Stapler"/>
    <x v="0"/>
    <n v="15"/>
    <n v="9.91"/>
    <n v="105"/>
    <n v="69.37"/>
    <n v="35.629999999999995"/>
    <n v="0.33933333333333326"/>
    <s v="Profitable"/>
    <s v="Low"/>
  </r>
  <r>
    <s v="ORD-102515"/>
    <x v="511"/>
    <d v="2023-11-02T00:00:00"/>
    <s v="C1552"/>
    <s v="Tara Khan"/>
    <x v="1"/>
    <x v="1"/>
    <s v="P1008"/>
    <n v="2"/>
    <n v="0.1"/>
    <s v="Standard"/>
    <x v="0"/>
    <n v="32"/>
    <n v="4"/>
    <s v="Office Chair"/>
    <x v="1"/>
    <n v="150"/>
    <n v="111.98"/>
    <n v="270"/>
    <n v="223.96"/>
    <n v="46.039999999999992"/>
    <n v="0.17051851851851849"/>
    <s v="Profitable"/>
    <s v="Low"/>
  </r>
  <r>
    <s v="ORD-102802"/>
    <x v="630"/>
    <d v="2023-05-29T00:00:00"/>
    <s v="C1271"/>
    <s v="Rahul Reddy"/>
    <x v="0"/>
    <x v="10"/>
    <s v="P1007"/>
    <n v="1"/>
    <n v="0.2"/>
    <s v="Standard"/>
    <x v="0"/>
    <n v="59"/>
    <n v="4"/>
    <s v="Printer"/>
    <x v="2"/>
    <n v="180"/>
    <n v="133.25"/>
    <n v="144"/>
    <n v="133.25"/>
    <n v="10.75"/>
    <n v="7.4652777777777776E-2"/>
    <s v="Profitable"/>
    <s v="Low"/>
  </r>
  <r>
    <s v="ORD-101561"/>
    <x v="64"/>
    <d v="2023-04-08T00:00:00"/>
    <s v="C2073"/>
    <s v="Dev Verma"/>
    <x v="1"/>
    <x v="0"/>
    <s v="P1016"/>
    <n v="4"/>
    <n v="0"/>
    <s v="Express"/>
    <x v="2"/>
    <n v="51"/>
    <n v="5"/>
    <s v="Paper Ream"/>
    <x v="0"/>
    <n v="9"/>
    <n v="5.46"/>
    <n v="36"/>
    <n v="21.84"/>
    <n v="14.16"/>
    <n v="0.39333333333333331"/>
    <s v="Profitable"/>
    <s v="Low"/>
  </r>
  <r>
    <s v="ORD-102807"/>
    <x v="503"/>
    <d v="2023-03-02T00:00:00"/>
    <s v="C1004"/>
    <s v="Zoya Gupta"/>
    <x v="2"/>
    <x v="5"/>
    <s v="P1008"/>
    <n v="3"/>
    <n v="0.1"/>
    <s v="Express"/>
    <x v="1"/>
    <n v="32"/>
    <n v="2"/>
    <s v="Office Chair"/>
    <x v="1"/>
    <n v="150"/>
    <n v="111.98"/>
    <n v="405"/>
    <n v="335.94"/>
    <n v="69.06"/>
    <n v="0.17051851851851851"/>
    <s v="Profitable"/>
    <s v="Low"/>
  </r>
  <r>
    <s v="ORD-102204"/>
    <x v="572"/>
    <d v="2023-07-02T00:00:00"/>
    <s v="C1004"/>
    <s v="Aarav Reddy"/>
    <x v="2"/>
    <x v="4"/>
    <s v="P1004"/>
    <n v="8"/>
    <n v="0.1"/>
    <s v="Standard"/>
    <x v="0"/>
    <n v="37"/>
    <n v="5"/>
    <s v="Monitor"/>
    <x v="2"/>
    <n v="220"/>
    <n v="159.36000000000001"/>
    <n v="1584"/>
    <n v="1274.8800000000001"/>
    <n v="309.11999999999989"/>
    <n v="0.19515151515151508"/>
    <s v="Profitable"/>
    <s v="Low"/>
  </r>
  <r>
    <s v="ORD-102712"/>
    <x v="631"/>
    <d v="2023-04-10T00:00:00"/>
    <s v="C1120"/>
    <s v="Tara Joshi"/>
    <x v="1"/>
    <x v="1"/>
    <s v="P1016"/>
    <n v="6"/>
    <n v="0"/>
    <s v="Standard"/>
    <x v="3"/>
    <n v="57"/>
    <n v="1"/>
    <s v="Paper Ream"/>
    <x v="0"/>
    <n v="9"/>
    <n v="5.46"/>
    <n v="54"/>
    <n v="32.76"/>
    <n v="21.240000000000002"/>
    <n v="0.39333333333333337"/>
    <s v="Profitable"/>
    <s v="Low"/>
  </r>
  <r>
    <s v="ORD-101428"/>
    <x v="180"/>
    <d v="2024-01-01T00:00:00"/>
    <s v="C1144"/>
    <s v="Aarav Nair"/>
    <x v="1"/>
    <x v="7"/>
    <s v="P1006"/>
    <n v="2"/>
    <n v="0.2"/>
    <s v="Same Day"/>
    <x v="2"/>
    <n v="29"/>
    <n v="3"/>
    <s v="Keyboard"/>
    <x v="2"/>
    <n v="45"/>
    <n v="35.729999999999997"/>
    <n v="72"/>
    <n v="71.459999999999994"/>
    <n v="0.54000000000000625"/>
    <n v="7.5000000000000865E-3"/>
    <s v="Profitable"/>
    <s v="Low"/>
  </r>
  <r>
    <s v="ORD-101695"/>
    <x v="141"/>
    <d v="2023-01-24T00:00:00"/>
    <s v="C2125"/>
    <s v="Dev Das"/>
    <x v="1"/>
    <x v="8"/>
    <s v="P1001"/>
    <n v="1"/>
    <n v="0.1"/>
    <s v="Standard"/>
    <x v="1"/>
    <n v="43"/>
    <n v="3"/>
    <s v="Laptop"/>
    <x v="2"/>
    <n v="900"/>
    <n v="669.14"/>
    <n v="810"/>
    <n v="669.14"/>
    <n v="140.86000000000001"/>
    <n v="0.17390123456790124"/>
    <s v="Profitable"/>
    <s v="Low"/>
  </r>
  <r>
    <s v="ORD-102135"/>
    <x v="615"/>
    <d v="2024-04-22T00:00:00"/>
    <s v="C1850"/>
    <s v="Aarav Singh"/>
    <x v="2"/>
    <x v="6"/>
    <s v="P1013"/>
    <n v="4"/>
    <n v="0"/>
    <s v="Standard"/>
    <x v="2"/>
    <n v="23"/>
    <n v="2"/>
    <s v="Notebook"/>
    <x v="0"/>
    <n v="6"/>
    <n v="4.2699999999999996"/>
    <n v="24"/>
    <n v="17.079999999999998"/>
    <n v="6.9200000000000017"/>
    <n v="0.28833333333333339"/>
    <s v="Profitable"/>
    <s v="Low"/>
  </r>
  <r>
    <s v="ORD-101673"/>
    <x v="145"/>
    <d v="2024-06-27T00:00:00"/>
    <s v="C1791"/>
    <s v="Rahul Singh"/>
    <x v="1"/>
    <x v="7"/>
    <s v="P1006"/>
    <n v="8"/>
    <n v="0"/>
    <s v="Express"/>
    <x v="0"/>
    <n v="37"/>
    <n v="3"/>
    <s v="Keyboard"/>
    <x v="2"/>
    <n v="45"/>
    <n v="35.729999999999997"/>
    <n v="360"/>
    <n v="285.83999999999997"/>
    <n v="74.160000000000025"/>
    <n v="0.20600000000000007"/>
    <s v="Profitable"/>
    <s v="Low"/>
  </r>
  <r>
    <s v="ORD-102213"/>
    <x v="632"/>
    <d v="2025-01-04T00:00:00"/>
    <s v="C1739"/>
    <s v="Meera Singh"/>
    <x v="2"/>
    <x v="12"/>
    <s v="P1005"/>
    <n v="6"/>
    <n v="0.1"/>
    <s v="Standard"/>
    <x v="1"/>
    <n v="57"/>
    <n v="5"/>
    <s v="Headphones"/>
    <x v="2"/>
    <n v="80"/>
    <n v="45.88"/>
    <n v="432"/>
    <n v="275.28000000000003"/>
    <n v="156.71999999999997"/>
    <n v="0.3627777777777777"/>
    <s v="Profitable"/>
    <s v="Low"/>
  </r>
  <r>
    <s v="ORD-101737"/>
    <x v="572"/>
    <d v="2023-07-01T00:00:00"/>
    <s v="C2095"/>
    <s v="Diya Singh"/>
    <x v="1"/>
    <x v="1"/>
    <s v="P1006"/>
    <n v="7"/>
    <n v="0"/>
    <s v="Standard"/>
    <x v="3"/>
    <n v="44"/>
    <n v="5"/>
    <s v="Keyboard"/>
    <x v="2"/>
    <n v="45"/>
    <n v="35.729999999999997"/>
    <n v="315"/>
    <n v="250.10999999999999"/>
    <n v="64.890000000000015"/>
    <n v="0.20600000000000004"/>
    <s v="Profitable"/>
    <s v="Low"/>
  </r>
  <r>
    <s v="ORD-100123"/>
    <x v="45"/>
    <d v="2023-03-11T00:00:00"/>
    <s v="C2144"/>
    <s v="Rahul Gupta"/>
    <x v="0"/>
    <x v="3"/>
    <s v="P1018"/>
    <n v="9"/>
    <n v="0.05"/>
    <s v="Same Day"/>
    <x v="3"/>
    <n v="62"/>
    <n v="1"/>
    <s v="Marker Pack"/>
    <x v="0"/>
    <n v="11"/>
    <n v="6.23"/>
    <n v="94.05"/>
    <n v="56.070000000000007"/>
    <n v="37.97999999999999"/>
    <n v="0.40382775119617215"/>
    <s v="Profitable"/>
    <s v="Low"/>
  </r>
  <r>
    <s v="ORD-101566"/>
    <x v="633"/>
    <d v="2023-02-18T00:00:00"/>
    <s v="C1909"/>
    <s v="Dev Nair"/>
    <x v="0"/>
    <x v="2"/>
    <s v="P1012"/>
    <n v="7"/>
    <n v="0.15"/>
    <s v="Standard"/>
    <x v="0"/>
    <n v="66"/>
    <n v="2"/>
    <s v="Standing Desk"/>
    <x v="1"/>
    <n v="480"/>
    <n v="375.21"/>
    <n v="2856"/>
    <n v="2626.47"/>
    <n v="229.5300000000002"/>
    <n v="8.0367647058823599E-2"/>
    <s v="Profitable"/>
    <s v="Medium"/>
  </r>
  <r>
    <s v="ORD-102264"/>
    <x v="634"/>
    <d v="2024-01-14T00:00:00"/>
    <s v="C2095"/>
    <s v="Meera Singh"/>
    <x v="1"/>
    <x v="4"/>
    <s v="P1003"/>
    <n v="9"/>
    <n v="0.2"/>
    <s v="Express"/>
    <x v="3"/>
    <n v="27"/>
    <n v="2"/>
    <s v="Tablet"/>
    <x v="2"/>
    <n v="350"/>
    <n v="267.63"/>
    <n v="2520"/>
    <n v="2408.67"/>
    <n v="111.32999999999993"/>
    <n v="4.41785714285714E-2"/>
    <s v="Profitable"/>
    <s v="Medium"/>
  </r>
  <r>
    <s v="ORD-100788"/>
    <x v="110"/>
    <d v="2024-08-18T00:00:00"/>
    <s v="C1963"/>
    <s v="Aarav Sharma"/>
    <x v="1"/>
    <x v="0"/>
    <s v="P1011"/>
    <n v="9"/>
    <n v="0.1"/>
    <s v="Express"/>
    <x v="0"/>
    <n v="44"/>
    <n v="5"/>
    <s v="Filing Cabinet"/>
    <x v="1"/>
    <n v="130"/>
    <n v="83.55"/>
    <n v="1053"/>
    <n v="751.94999999999993"/>
    <n v="301.05000000000007"/>
    <n v="0.28589743589743594"/>
    <s v="Profitable"/>
    <s v="Low"/>
  </r>
  <r>
    <s v="ORD-101052"/>
    <x v="635"/>
    <d v="2023-12-21T00:00:00"/>
    <s v="C1745"/>
    <s v="Rahul Iyer"/>
    <x v="0"/>
    <x v="4"/>
    <s v="P1015"/>
    <n v="8"/>
    <n v="0.05"/>
    <s v="Economy"/>
    <x v="2"/>
    <n v="66"/>
    <n v="4"/>
    <s v="Stapler"/>
    <x v="0"/>
    <n v="15"/>
    <n v="9.91"/>
    <n v="114"/>
    <n v="79.28"/>
    <n v="34.72"/>
    <n v="0.30456140350877192"/>
    <s v="Profitable"/>
    <s v="Low"/>
  </r>
  <r>
    <s v="ORD-102820"/>
    <x v="99"/>
    <d v="2024-09-26T00:00:00"/>
    <s v="C2157"/>
    <s v="Diya Joshi"/>
    <x v="0"/>
    <x v="7"/>
    <s v="P1015"/>
    <n v="4"/>
    <n v="0"/>
    <s v="Standard"/>
    <x v="2"/>
    <n v="56"/>
    <n v="3"/>
    <s v="Stapler"/>
    <x v="0"/>
    <n v="15"/>
    <n v="9.91"/>
    <n v="60"/>
    <n v="39.64"/>
    <n v="20.36"/>
    <n v="0.33933333333333332"/>
    <s v="Profitable"/>
    <s v="Low"/>
  </r>
  <r>
    <s v="ORD-100335"/>
    <x v="457"/>
    <d v="2023-06-28T00:00:00"/>
    <s v="C2022"/>
    <s v="Kabir Sharma"/>
    <x v="1"/>
    <x v="10"/>
    <s v="P1006"/>
    <n v="5"/>
    <n v="0.15"/>
    <s v="Express"/>
    <x v="1"/>
    <n v="61"/>
    <n v="2"/>
    <s v="Keyboard"/>
    <x v="2"/>
    <n v="45"/>
    <n v="35.729999999999997"/>
    <n v="191.25"/>
    <n v="178.64999999999998"/>
    <n v="12.600000000000023"/>
    <n v="6.5882352941176586E-2"/>
    <s v="Profitable"/>
    <s v="Low"/>
  </r>
  <r>
    <s v="ORD-101798"/>
    <x v="636"/>
    <d v="2023-10-23T00:00:00"/>
    <s v="C1265"/>
    <s v="Diya Sharma"/>
    <x v="1"/>
    <x v="11"/>
    <s v="P1006"/>
    <n v="1"/>
    <n v="0.2"/>
    <s v="Standard"/>
    <x v="0"/>
    <n v="47"/>
    <n v="5"/>
    <s v="Keyboard"/>
    <x v="2"/>
    <n v="45"/>
    <n v="35.729999999999997"/>
    <n v="36"/>
    <n v="35.729999999999997"/>
    <n v="0.27000000000000313"/>
    <n v="7.5000000000000865E-3"/>
    <s v="Profitable"/>
    <s v="Low"/>
  </r>
  <r>
    <s v="ORD-102105"/>
    <x v="148"/>
    <d v="2024-02-07T00:00:00"/>
    <s v="C2087"/>
    <s v="Meera Iyer"/>
    <x v="1"/>
    <x v="11"/>
    <s v="P1004"/>
    <n v="1"/>
    <n v="0.1"/>
    <s v="Standard"/>
    <x v="0"/>
    <n v="31"/>
    <n v="1"/>
    <s v="Monitor"/>
    <x v="2"/>
    <n v="220"/>
    <n v="159.36000000000001"/>
    <n v="198"/>
    <n v="159.36000000000001"/>
    <n v="38.639999999999986"/>
    <n v="0.19515151515151508"/>
    <s v="Profitable"/>
    <s v="Low"/>
  </r>
  <r>
    <s v="ORD-101427"/>
    <x v="343"/>
    <d v="2023-08-16T00:00:00"/>
    <s v="C1872"/>
    <s v="Diya Sharma"/>
    <x v="0"/>
    <x v="1"/>
    <s v="P1011"/>
    <n v="5"/>
    <n v="0.2"/>
    <s v="Standard"/>
    <x v="2"/>
    <n v="22"/>
    <n v="2"/>
    <s v="Filing Cabinet"/>
    <x v="1"/>
    <n v="130"/>
    <n v="83.55"/>
    <n v="520"/>
    <n v="417.75"/>
    <n v="102.25"/>
    <n v="0.19663461538461538"/>
    <s v="Profitable"/>
    <s v="Low"/>
  </r>
  <r>
    <s v="ORD-102765"/>
    <x v="338"/>
    <d v="2024-12-06T00:00:00"/>
    <s v="C2145"/>
    <s v="Diya Reddy"/>
    <x v="0"/>
    <x v="3"/>
    <s v="P1009"/>
    <n v="7"/>
    <n v="0"/>
    <s v="Standard"/>
    <x v="1"/>
    <n v="22"/>
    <n v="1"/>
    <s v="Desk"/>
    <x v="1"/>
    <n v="320"/>
    <n v="186.25"/>
    <n v="2240"/>
    <n v="1303.75"/>
    <n v="936.25"/>
    <n v="0.41796875"/>
    <s v="Profitable"/>
    <s v="Medium"/>
  </r>
  <r>
    <s v="ORD-101417"/>
    <x v="235"/>
    <d v="2023-03-29T00:00:00"/>
    <s v="C1361"/>
    <s v="Zoya Singh"/>
    <x v="2"/>
    <x v="5"/>
    <s v="P1009"/>
    <n v="8"/>
    <n v="0.2"/>
    <s v="Express"/>
    <x v="1"/>
    <n v="54"/>
    <n v="3"/>
    <s v="Desk"/>
    <x v="1"/>
    <n v="320"/>
    <n v="186.25"/>
    <n v="2048"/>
    <n v="1490"/>
    <n v="558"/>
    <n v="0.2724609375"/>
    <s v="Profitable"/>
    <s v="Medium"/>
  </r>
  <r>
    <s v="ORD-100827"/>
    <x v="119"/>
    <d v="2024-01-10T00:00:00"/>
    <s v="C1784"/>
    <s v="Tara Iyer"/>
    <x v="0"/>
    <x v="2"/>
    <s v="P1002"/>
    <n v="2"/>
    <n v="0.1"/>
    <s v="Standard"/>
    <x v="0"/>
    <n v="66"/>
    <n v="3"/>
    <s v="Smartphone"/>
    <x v="2"/>
    <n v="600"/>
    <n v="395.83"/>
    <n v="1080"/>
    <n v="791.66"/>
    <n v="288.34000000000003"/>
    <n v="0.26698148148148149"/>
    <s v="Profitable"/>
    <s v="Low"/>
  </r>
  <r>
    <s v="ORD-100635"/>
    <x v="316"/>
    <d v="2024-12-06T00:00:00"/>
    <s v="C1225"/>
    <s v="Meera Nair"/>
    <x v="1"/>
    <x v="1"/>
    <s v="P1007"/>
    <n v="2"/>
    <n v="0.1"/>
    <s v="Standard"/>
    <x v="3"/>
    <n v="56"/>
    <n v="1"/>
    <s v="Printer"/>
    <x v="2"/>
    <n v="180"/>
    <n v="133.25"/>
    <n v="324"/>
    <n v="266.5"/>
    <n v="57.5"/>
    <n v="0.17746913580246915"/>
    <s v="Profitable"/>
    <s v="Low"/>
  </r>
  <r>
    <s v="ORD-100702"/>
    <x v="466"/>
    <d v="2024-12-03T00:00:00"/>
    <s v="C1672"/>
    <s v="Aarav Joshi"/>
    <x v="1"/>
    <x v="4"/>
    <s v="P1017"/>
    <n v="8"/>
    <n v="0"/>
    <s v="Standard"/>
    <x v="1"/>
    <n v="58"/>
    <n v="3"/>
    <s v="Binder"/>
    <x v="0"/>
    <n v="8"/>
    <n v="5.51"/>
    <n v="64"/>
    <n v="44.08"/>
    <n v="19.920000000000002"/>
    <n v="0.31125000000000003"/>
    <s v="Profitable"/>
    <s v="Low"/>
  </r>
  <r>
    <s v="ORD-100179"/>
    <x v="446"/>
    <d v="2024-03-02T00:00:00"/>
    <s v="C1565"/>
    <s v="Aarav Joshi"/>
    <x v="2"/>
    <x v="0"/>
    <s v="P1016"/>
    <n v="2"/>
    <n v="0.05"/>
    <s v="Standard"/>
    <x v="3"/>
    <n v="29"/>
    <n v="3"/>
    <s v="Paper Ream"/>
    <x v="0"/>
    <n v="9"/>
    <n v="5.46"/>
    <n v="17.099999999999998"/>
    <n v="10.92"/>
    <n v="6.1799999999999979"/>
    <n v="0.36140350877192973"/>
    <s v="Profitable"/>
    <s v="Low"/>
  </r>
  <r>
    <s v="ORD-101381"/>
    <x v="383"/>
    <d v="2024-08-04T00:00:00"/>
    <s v="C1175"/>
    <s v="Dev Khan"/>
    <x v="1"/>
    <x v="6"/>
    <s v="P1005"/>
    <n v="2"/>
    <n v="0.05"/>
    <s v="Standard"/>
    <x v="2"/>
    <n v="61"/>
    <n v="3"/>
    <s v="Headphones"/>
    <x v="2"/>
    <n v="80"/>
    <n v="45.88"/>
    <n v="152"/>
    <n v="91.76"/>
    <n v="60.239999999999995"/>
    <n v="0.39631578947368418"/>
    <s v="Profitable"/>
    <s v="Low"/>
  </r>
  <r>
    <s v="ORD-101562"/>
    <x v="637"/>
    <d v="2024-07-23T00:00:00"/>
    <s v="C2063"/>
    <s v="Arjun Gupta"/>
    <x v="1"/>
    <x v="3"/>
    <s v="P1003"/>
    <n v="9"/>
    <n v="0.1"/>
    <s v="Same Day"/>
    <x v="1"/>
    <n v="37"/>
    <n v="4"/>
    <s v="Tablet"/>
    <x v="2"/>
    <n v="350"/>
    <n v="267.63"/>
    <n v="2835"/>
    <n v="2408.67"/>
    <n v="426.32999999999993"/>
    <n v="0.15038095238095237"/>
    <s v="Profitable"/>
    <s v="Medium"/>
  </r>
  <r>
    <s v="ORD-102114"/>
    <x v="612"/>
    <d v="2023-10-25T00:00:00"/>
    <s v="C1219"/>
    <s v="Tara Joshi"/>
    <x v="2"/>
    <x v="0"/>
    <s v="P1008"/>
    <n v="5"/>
    <n v="0.05"/>
    <s v="Express"/>
    <x v="0"/>
    <n v="45"/>
    <n v="3"/>
    <s v="Office Chair"/>
    <x v="1"/>
    <n v="150"/>
    <n v="111.98"/>
    <n v="712.5"/>
    <n v="559.9"/>
    <n v="152.60000000000002"/>
    <n v="0.21417543859649127"/>
    <s v="Profitable"/>
    <s v="Low"/>
  </r>
  <r>
    <s v="ORD-100828"/>
    <x v="536"/>
    <d v="2024-02-06T00:00:00"/>
    <s v="C1304"/>
    <s v="Zoya Verma"/>
    <x v="2"/>
    <x v="6"/>
    <s v="P1005"/>
    <n v="9"/>
    <n v="0"/>
    <s v="Standard"/>
    <x v="1"/>
    <n v="44"/>
    <n v="5"/>
    <s v="Headphones"/>
    <x v="2"/>
    <n v="80"/>
    <n v="45.88"/>
    <n v="720"/>
    <n v="412.92"/>
    <n v="307.08"/>
    <n v="0.42649999999999999"/>
    <s v="Profitable"/>
    <s v="Low"/>
  </r>
  <r>
    <s v="ORD-100793"/>
    <x v="546"/>
    <d v="2024-04-29T00:00:00"/>
    <s v="C1439"/>
    <s v="Aarav Gupta"/>
    <x v="1"/>
    <x v="5"/>
    <s v="P1005"/>
    <n v="1"/>
    <n v="0"/>
    <s v="Standard"/>
    <x v="2"/>
    <n v="22"/>
    <n v="4"/>
    <s v="Headphones"/>
    <x v="2"/>
    <n v="80"/>
    <n v="45.88"/>
    <n v="80"/>
    <n v="45.88"/>
    <n v="34.119999999999997"/>
    <n v="0.42649999999999999"/>
    <s v="Profitable"/>
    <s v="Low"/>
  </r>
  <r>
    <s v="ORD-100107"/>
    <x v="190"/>
    <d v="2024-05-01T00:00:00"/>
    <s v="C1948"/>
    <s v="Zoya Gupta"/>
    <x v="0"/>
    <x v="7"/>
    <s v="P1003"/>
    <n v="5"/>
    <n v="0.15"/>
    <s v="Standard"/>
    <x v="1"/>
    <n v="29"/>
    <n v="3"/>
    <s v="Tablet"/>
    <x v="2"/>
    <n v="350"/>
    <n v="267.63"/>
    <n v="1487.5"/>
    <n v="1338.15"/>
    <n v="149.34999999999991"/>
    <n v="0.10040336134453776"/>
    <s v="Profitable"/>
    <s v="Low"/>
  </r>
  <r>
    <s v="ORD-102308"/>
    <x v="570"/>
    <d v="2023-11-02T00:00:00"/>
    <s v="C1008"/>
    <s v="Dev Nair"/>
    <x v="0"/>
    <x v="5"/>
    <s v="P1009"/>
    <n v="6"/>
    <n v="0.2"/>
    <s v="Standard"/>
    <x v="2"/>
    <n v="66"/>
    <n v="3"/>
    <s v="Desk"/>
    <x v="1"/>
    <n v="320"/>
    <n v="186.25"/>
    <n v="1536"/>
    <n v="1117.5"/>
    <n v="418.5"/>
    <n v="0.2724609375"/>
    <s v="Profitable"/>
    <s v="Low"/>
  </r>
  <r>
    <s v="ORD-100939"/>
    <x v="588"/>
    <d v="2023-08-23T00:00:00"/>
    <s v="C1480"/>
    <s v="Rahul Nair"/>
    <x v="2"/>
    <x v="1"/>
    <s v="P1009"/>
    <n v="4"/>
    <n v="0"/>
    <s v="Standard"/>
    <x v="1"/>
    <n v="58"/>
    <n v="2"/>
    <s v="Desk"/>
    <x v="1"/>
    <n v="320"/>
    <n v="186.25"/>
    <n v="1280"/>
    <n v="745"/>
    <n v="535"/>
    <n v="0.41796875"/>
    <s v="Profitable"/>
    <s v="Low"/>
  </r>
  <r>
    <s v="ORD-101102"/>
    <x v="542"/>
    <d v="2023-10-04T00:00:00"/>
    <s v="C2038"/>
    <s v="Dev Singh"/>
    <x v="1"/>
    <x v="5"/>
    <s v="P1013"/>
    <n v="8"/>
    <n v="0"/>
    <s v="Standard"/>
    <x v="0"/>
    <n v="50"/>
    <n v="1"/>
    <s v="Notebook"/>
    <x v="0"/>
    <n v="6"/>
    <n v="4.2699999999999996"/>
    <n v="48"/>
    <n v="34.159999999999997"/>
    <n v="13.840000000000003"/>
    <n v="0.28833333333333339"/>
    <s v="Profitable"/>
    <s v="Low"/>
  </r>
  <r>
    <s v="ORD-100699"/>
    <x v="317"/>
    <d v="2023-08-23T00:00:00"/>
    <s v="C1237"/>
    <s v="Tara Verma"/>
    <x v="1"/>
    <x v="3"/>
    <s v="P1002"/>
    <n v="3"/>
    <n v="0.05"/>
    <s v="Same Day"/>
    <x v="0"/>
    <n v="18"/>
    <n v="5"/>
    <s v="Smartphone"/>
    <x v="2"/>
    <n v="600"/>
    <n v="395.83"/>
    <n v="1710"/>
    <n v="1187.49"/>
    <n v="522.51"/>
    <n v="0.30556140350877192"/>
    <s v="Profitable"/>
    <s v="Low"/>
  </r>
  <r>
    <s v="ORD-100099"/>
    <x v="547"/>
    <d v="2023-06-27T00:00:00"/>
    <s v="C1408"/>
    <s v="Rahul Khan"/>
    <x v="2"/>
    <x v="9"/>
    <s v="P1001"/>
    <n v="6"/>
    <n v="0.2"/>
    <s v="Express"/>
    <x v="2"/>
    <n v="51"/>
    <n v="1"/>
    <s v="Laptop"/>
    <x v="2"/>
    <n v="900"/>
    <n v="669.14"/>
    <n v="4320"/>
    <n v="4014.84"/>
    <n v="305.15999999999985"/>
    <n v="7.0638888888888848E-2"/>
    <s v="Profitable"/>
    <s v="Medium"/>
  </r>
  <r>
    <s v="ORD-101653"/>
    <x v="526"/>
    <d v="2023-05-18T00:00:00"/>
    <s v="C1309"/>
    <s v="Sana Gupta"/>
    <x v="2"/>
    <x v="7"/>
    <s v="P1011"/>
    <n v="7"/>
    <n v="0.1"/>
    <s v="Same Day"/>
    <x v="1"/>
    <n v="26"/>
    <n v="3"/>
    <s v="Filing Cabinet"/>
    <x v="1"/>
    <n v="130"/>
    <n v="83.55"/>
    <n v="819"/>
    <n v="584.85"/>
    <n v="234.14999999999998"/>
    <n v="0.28589743589743588"/>
    <s v="Profitable"/>
    <s v="Low"/>
  </r>
  <r>
    <s v="ORD-101601"/>
    <x v="359"/>
    <d v="2024-09-04T00:00:00"/>
    <s v="C1294"/>
    <s v="Priya Gupta"/>
    <x v="1"/>
    <x v="5"/>
    <s v="P1006"/>
    <n v="5"/>
    <n v="0.15"/>
    <s v="Standard"/>
    <x v="3"/>
    <n v="52"/>
    <n v="3"/>
    <s v="Keyboard"/>
    <x v="2"/>
    <n v="45"/>
    <n v="35.729999999999997"/>
    <n v="191.25"/>
    <n v="178.64999999999998"/>
    <n v="12.600000000000023"/>
    <n v="6.5882352941176586E-2"/>
    <s v="Profitable"/>
    <s v="Low"/>
  </r>
  <r>
    <s v="ORD-101688"/>
    <x v="444"/>
    <d v="2024-01-10T00:00:00"/>
    <s v="C1587"/>
    <s v="Kabir Reddy"/>
    <x v="2"/>
    <x v="2"/>
    <s v="P1012"/>
    <n v="4"/>
    <n v="0.1"/>
    <s v="Express"/>
    <x v="1"/>
    <n v="42"/>
    <n v="2"/>
    <s v="Standing Desk"/>
    <x v="1"/>
    <n v="480"/>
    <n v="375.21"/>
    <n v="1728"/>
    <n v="1500.84"/>
    <n v="227.16000000000008"/>
    <n v="0.13145833333333337"/>
    <s v="Profitable"/>
    <s v="Low"/>
  </r>
  <r>
    <s v="ORD-102709"/>
    <x v="136"/>
    <d v="2024-04-08T00:00:00"/>
    <s v="C2077"/>
    <s v="Rahul Joshi"/>
    <x v="2"/>
    <x v="4"/>
    <s v="P1013"/>
    <n v="7"/>
    <n v="0"/>
    <s v="Standard"/>
    <x v="3"/>
    <n v="22"/>
    <n v="2"/>
    <s v="Notebook"/>
    <x v="0"/>
    <n v="6"/>
    <n v="4.2699999999999996"/>
    <n v="42"/>
    <n v="29.889999999999997"/>
    <n v="12.110000000000003"/>
    <n v="0.28833333333333339"/>
    <s v="Profitable"/>
    <s v="Low"/>
  </r>
  <r>
    <s v="ORD-102063"/>
    <x v="458"/>
    <d v="2024-05-09T00:00:00"/>
    <s v="C2115"/>
    <s v="Kabir Sharma"/>
    <x v="1"/>
    <x v="5"/>
    <s v="P1003"/>
    <n v="2"/>
    <n v="0.05"/>
    <s v="Economy"/>
    <x v="1"/>
    <n v="57"/>
    <n v="3"/>
    <s v="Tablet"/>
    <x v="2"/>
    <n v="350"/>
    <n v="267.63"/>
    <n v="665"/>
    <n v="535.26"/>
    <n v="129.74"/>
    <n v="0.19509774436090227"/>
    <s v="Profitable"/>
    <s v="Low"/>
  </r>
  <r>
    <s v="ORD-102159"/>
    <x v="92"/>
    <d v="2024-09-10T00:00:00"/>
    <s v="C2037"/>
    <s v="Ishaan Singh"/>
    <x v="1"/>
    <x v="3"/>
    <s v="P1011"/>
    <n v="3"/>
    <n v="0.2"/>
    <s v="Standard"/>
    <x v="1"/>
    <n v="68"/>
    <n v="4"/>
    <s v="Filing Cabinet"/>
    <x v="1"/>
    <n v="130"/>
    <n v="83.55"/>
    <n v="312"/>
    <n v="250.64999999999998"/>
    <n v="61.350000000000023"/>
    <n v="0.19663461538461546"/>
    <s v="Profitable"/>
    <s v="Low"/>
  </r>
  <r>
    <s v="ORD-100189"/>
    <x v="74"/>
    <d v="2023-11-13T00:00:00"/>
    <s v="C1754"/>
    <s v="Ishaan Sharma"/>
    <x v="0"/>
    <x v="6"/>
    <s v="P1001"/>
    <n v="7"/>
    <n v="0.05"/>
    <s v="Standard"/>
    <x v="2"/>
    <n v="32"/>
    <n v="3"/>
    <s v="Laptop"/>
    <x v="2"/>
    <n v="900"/>
    <n v="669.14"/>
    <n v="5985"/>
    <n v="4683.9799999999996"/>
    <n v="1301.0200000000004"/>
    <n v="0.2173801169590644"/>
    <s v="Profitable"/>
    <s v="High"/>
  </r>
  <r>
    <s v="ORD-102730"/>
    <x v="98"/>
    <d v="2023-10-18T00:00:00"/>
    <s v="C1373"/>
    <s v="Diya Joshi"/>
    <x v="1"/>
    <x v="5"/>
    <s v="P1002"/>
    <n v="3"/>
    <n v="0.1"/>
    <s v="Standard"/>
    <x v="0"/>
    <n v="37"/>
    <n v="1"/>
    <s v="Smartphone"/>
    <x v="2"/>
    <n v="600"/>
    <n v="395.83"/>
    <n v="1620"/>
    <n v="1187.49"/>
    <n v="432.51"/>
    <n v="0.26698148148148149"/>
    <s v="Profitable"/>
    <s v="Low"/>
  </r>
  <r>
    <s v="ORD-100574"/>
    <x v="315"/>
    <d v="2023-05-04T00:00:00"/>
    <s v="C2027"/>
    <s v="Meera Das"/>
    <x v="0"/>
    <x v="2"/>
    <s v="P1002"/>
    <n v="1"/>
    <n v="0"/>
    <s v="Standard"/>
    <x v="1"/>
    <n v="45"/>
    <n v="2"/>
    <s v="Smartphone"/>
    <x v="2"/>
    <n v="600"/>
    <n v="395.83"/>
    <n v="600"/>
    <n v="395.83"/>
    <n v="204.17000000000002"/>
    <n v="0.34028333333333338"/>
    <s v="Profitable"/>
    <s v="Low"/>
  </r>
  <r>
    <s v="ORD-100301"/>
    <x v="315"/>
    <d v="2023-05-08T00:00:00"/>
    <s v="C1829"/>
    <s v="Diya Das"/>
    <x v="1"/>
    <x v="10"/>
    <s v="P1002"/>
    <n v="3"/>
    <n v="0"/>
    <s v="Standard"/>
    <x v="0"/>
    <n v="44"/>
    <n v="2"/>
    <s v="Smartphone"/>
    <x v="2"/>
    <n v="600"/>
    <n v="395.83"/>
    <n v="1800"/>
    <n v="1187.49"/>
    <n v="612.51"/>
    <n v="0.34028333333333333"/>
    <s v="Profitable"/>
    <s v="Low"/>
  </r>
  <r>
    <s v="ORD-101745"/>
    <x v="638"/>
    <d v="2023-07-30T00:00:00"/>
    <s v="C1541"/>
    <s v="Aarav Khan"/>
    <x v="1"/>
    <x v="10"/>
    <s v="P1001"/>
    <n v="6"/>
    <n v="0.05"/>
    <s v="Economy"/>
    <x v="2"/>
    <n v="54"/>
    <n v="1"/>
    <s v="Laptop"/>
    <x v="2"/>
    <n v="900"/>
    <n v="669.14"/>
    <n v="5130"/>
    <n v="4014.84"/>
    <n v="1115.1599999999999"/>
    <n v="0.21738011695906431"/>
    <s v="Profitable"/>
    <s v="High"/>
  </r>
  <r>
    <s v="ORD-102141"/>
    <x v="639"/>
    <d v="2024-03-08T00:00:00"/>
    <s v="C1696"/>
    <s v="Sana Das"/>
    <x v="0"/>
    <x v="7"/>
    <s v="P1018"/>
    <n v="2"/>
    <n v="0"/>
    <s v="Standard"/>
    <x v="0"/>
    <n v="49"/>
    <n v="1"/>
    <s v="Marker Pack"/>
    <x v="0"/>
    <n v="11"/>
    <n v="6.23"/>
    <n v="22"/>
    <n v="12.46"/>
    <n v="9.5399999999999991"/>
    <n v="0.4336363636363636"/>
    <s v="Profitable"/>
    <s v="Low"/>
  </r>
  <r>
    <s v="ORD-101011"/>
    <x v="177"/>
    <d v="2023-08-17T00:00:00"/>
    <s v="C1921"/>
    <s v="Dev Iyer"/>
    <x v="1"/>
    <x v="5"/>
    <s v="P1002"/>
    <n v="9"/>
    <n v="0"/>
    <s v="Standard"/>
    <x v="0"/>
    <n v="32"/>
    <n v="4"/>
    <s v="Smartphone"/>
    <x v="2"/>
    <n v="600"/>
    <n v="395.83"/>
    <n v="5400"/>
    <n v="3562.47"/>
    <n v="1837.5300000000002"/>
    <n v="0.34028333333333338"/>
    <s v="Profitable"/>
    <s v="High"/>
  </r>
  <r>
    <s v="ORD-102611"/>
    <x v="159"/>
    <d v="2023-05-03T00:00:00"/>
    <s v="C1225"/>
    <s v="Kabir Joshi"/>
    <x v="0"/>
    <x v="7"/>
    <s v="P1001"/>
    <n v="3"/>
    <n v="0"/>
    <s v="Express"/>
    <x v="1"/>
    <n v="25"/>
    <n v="5"/>
    <s v="Laptop"/>
    <x v="2"/>
    <n v="900"/>
    <n v="669.14"/>
    <n v="2700"/>
    <n v="2007.42"/>
    <n v="692.57999999999993"/>
    <n v="0.25651111111111108"/>
    <s v="Profitable"/>
    <s v="Medium"/>
  </r>
  <r>
    <s v="ORD-101404"/>
    <x v="238"/>
    <d v="2023-02-14T00:00:00"/>
    <s v="C1028"/>
    <s v="Sana Khan"/>
    <x v="0"/>
    <x v="10"/>
    <s v="P1001"/>
    <n v="9"/>
    <n v="0.05"/>
    <s v="Standard"/>
    <x v="0"/>
    <n v="22"/>
    <n v="3"/>
    <s v="Laptop"/>
    <x v="2"/>
    <n v="900"/>
    <n v="669.14"/>
    <n v="7695"/>
    <n v="6022.26"/>
    <n v="1672.7399999999998"/>
    <n v="0.21738011695906431"/>
    <s v="Profitable"/>
    <s v="High"/>
  </r>
  <r>
    <s v="ORD-101358"/>
    <x v="175"/>
    <d v="2023-09-15T00:00:00"/>
    <s v="C2190"/>
    <s v="Aarav Joshi"/>
    <x v="1"/>
    <x v="9"/>
    <s v="P1002"/>
    <n v="7"/>
    <n v="0.05"/>
    <s v="Express"/>
    <x v="3"/>
    <n v="39"/>
    <n v="3"/>
    <s v="Smartphone"/>
    <x v="2"/>
    <n v="600"/>
    <n v="395.83"/>
    <n v="3990"/>
    <n v="2770.81"/>
    <n v="1219.19"/>
    <n v="0.30556140350877192"/>
    <s v="Profitable"/>
    <s v="Medium"/>
  </r>
  <r>
    <s v="ORD-102354"/>
    <x v="32"/>
    <d v="2024-06-29T00:00:00"/>
    <s v="C1301"/>
    <s v="Diya Das"/>
    <x v="1"/>
    <x v="1"/>
    <s v="P1017"/>
    <n v="4"/>
    <n v="0"/>
    <s v="Standard"/>
    <x v="3"/>
    <n v="69"/>
    <n v="2"/>
    <s v="Binder"/>
    <x v="0"/>
    <n v="8"/>
    <n v="5.51"/>
    <n v="32"/>
    <n v="22.04"/>
    <n v="9.9600000000000009"/>
    <n v="0.31125000000000003"/>
    <s v="Profitable"/>
    <s v="Low"/>
  </r>
  <r>
    <s v="ORD-101263"/>
    <x v="492"/>
    <d v="2023-09-16T00:00:00"/>
    <s v="C1556"/>
    <s v="Meera Sharma"/>
    <x v="1"/>
    <x v="0"/>
    <s v="P1004"/>
    <n v="2"/>
    <n v="0"/>
    <s v="Economy"/>
    <x v="1"/>
    <n v="31"/>
    <n v="3"/>
    <s v="Monitor"/>
    <x v="2"/>
    <n v="220"/>
    <n v="159.36000000000001"/>
    <n v="440"/>
    <n v="318.72000000000003"/>
    <n v="121.27999999999997"/>
    <n v="0.27563636363636357"/>
    <s v="Profitable"/>
    <s v="Low"/>
  </r>
  <r>
    <s v="ORD-100655"/>
    <x v="512"/>
    <d v="2023-05-13T00:00:00"/>
    <s v="C1751"/>
    <s v="Diya Verma"/>
    <x v="2"/>
    <x v="2"/>
    <s v="P1001"/>
    <n v="4"/>
    <n v="0.2"/>
    <s v="Express"/>
    <x v="0"/>
    <n v="20"/>
    <n v="5"/>
    <s v="Laptop"/>
    <x v="2"/>
    <n v="900"/>
    <n v="669.14"/>
    <n v="2880"/>
    <n v="2676.56"/>
    <n v="203.44000000000005"/>
    <n v="7.0638888888888904E-2"/>
    <s v="Profitable"/>
    <s v="Medium"/>
  </r>
  <r>
    <s v="ORD-102300"/>
    <x v="227"/>
    <d v="2023-06-04T00:00:00"/>
    <s v="C1819"/>
    <s v="Arjun Verma"/>
    <x v="1"/>
    <x v="11"/>
    <s v="P1013"/>
    <n v="7"/>
    <n v="0"/>
    <s v="Express"/>
    <x v="3"/>
    <n v="21"/>
    <n v="5"/>
    <s v="Notebook"/>
    <x v="0"/>
    <n v="6"/>
    <n v="4.2699999999999996"/>
    <n v="42"/>
    <n v="29.889999999999997"/>
    <n v="12.110000000000003"/>
    <n v="0.28833333333333339"/>
    <s v="Profitable"/>
    <s v="Low"/>
  </r>
  <r>
    <s v="ORD-100810"/>
    <x v="640"/>
    <d v="2024-05-04T00:00:00"/>
    <s v="C1641"/>
    <s v="Tara Gupta"/>
    <x v="0"/>
    <x v="9"/>
    <s v="P1013"/>
    <n v="8"/>
    <n v="0"/>
    <s v="Standard"/>
    <x v="2"/>
    <n v="21"/>
    <n v="3"/>
    <s v="Notebook"/>
    <x v="0"/>
    <n v="6"/>
    <n v="4.2699999999999996"/>
    <n v="48"/>
    <n v="34.159999999999997"/>
    <n v="13.840000000000003"/>
    <n v="0.28833333333333339"/>
    <s v="Profitable"/>
    <s v="Low"/>
  </r>
  <r>
    <s v="ORD-101192"/>
    <x v="183"/>
    <d v="2024-01-09T00:00:00"/>
    <s v="C1007"/>
    <s v="Sana Iyer"/>
    <x v="2"/>
    <x v="9"/>
    <s v="P1016"/>
    <n v="5"/>
    <n v="0.2"/>
    <s v="Standard"/>
    <x v="1"/>
    <n v="36"/>
    <n v="5"/>
    <s v="Paper Ream"/>
    <x v="0"/>
    <n v="9"/>
    <n v="5.46"/>
    <n v="36"/>
    <n v="27.3"/>
    <n v="8.6999999999999993"/>
    <n v="0.24166666666666664"/>
    <s v="Profitable"/>
    <s v="Low"/>
  </r>
  <r>
    <s v="ORD-101208"/>
    <x v="193"/>
    <d v="2023-06-16T00:00:00"/>
    <s v="C1710"/>
    <s v="Arjun Nair"/>
    <x v="2"/>
    <x v="7"/>
    <s v="P1017"/>
    <n v="9"/>
    <n v="0.15"/>
    <s v="Express"/>
    <x v="2"/>
    <n v="55"/>
    <n v="2"/>
    <s v="Binder"/>
    <x v="0"/>
    <n v="8"/>
    <n v="5.51"/>
    <n v="61.199999999999996"/>
    <n v="49.589999999999996"/>
    <n v="11.61"/>
    <n v="0.18970588235294117"/>
    <s v="Profitable"/>
    <s v="Low"/>
  </r>
  <r>
    <s v="ORD-102790"/>
    <x v="397"/>
    <d v="2023-06-13T00:00:00"/>
    <s v="C1533"/>
    <s v="Tara Singh"/>
    <x v="2"/>
    <x v="8"/>
    <s v="P1003"/>
    <n v="6"/>
    <n v="0.2"/>
    <s v="Standard"/>
    <x v="1"/>
    <n v="30"/>
    <n v="5"/>
    <s v="Tablet"/>
    <x v="2"/>
    <n v="350"/>
    <n v="267.63"/>
    <n v="1680"/>
    <n v="1605.78"/>
    <n v="74.220000000000027"/>
    <n v="4.4178571428571442E-2"/>
    <s v="Profitable"/>
    <s v="Low"/>
  </r>
  <r>
    <s v="ORD-101519"/>
    <x v="320"/>
    <d v="2024-03-23T00:00:00"/>
    <s v="C1249"/>
    <s v="Ishaan Nair"/>
    <x v="1"/>
    <x v="3"/>
    <s v="P1016"/>
    <n v="5"/>
    <n v="0.1"/>
    <s v="Economy"/>
    <x v="3"/>
    <n v="52"/>
    <n v="2"/>
    <s v="Paper Ream"/>
    <x v="0"/>
    <n v="9"/>
    <n v="5.46"/>
    <n v="40.5"/>
    <n v="27.3"/>
    <n v="13.2"/>
    <n v="0.3259259259259259"/>
    <s v="Profitable"/>
    <s v="Low"/>
  </r>
  <r>
    <s v="ORD-100777"/>
    <x v="502"/>
    <d v="2023-03-14T00:00:00"/>
    <s v="C2140"/>
    <s v="Priya Reddy"/>
    <x v="1"/>
    <x v="5"/>
    <s v="P1012"/>
    <n v="4"/>
    <n v="0.15"/>
    <s v="Standard"/>
    <x v="1"/>
    <n v="41"/>
    <n v="5"/>
    <s v="Standing Desk"/>
    <x v="1"/>
    <n v="480"/>
    <n v="375.21"/>
    <n v="1632"/>
    <n v="1500.84"/>
    <n v="131.16000000000008"/>
    <n v="8.0367647058823585E-2"/>
    <s v="Profitable"/>
    <s v="Low"/>
  </r>
  <r>
    <s v="ORD-101082"/>
    <x v="138"/>
    <d v="2023-10-30T00:00:00"/>
    <s v="C1226"/>
    <s v="Zoya Reddy"/>
    <x v="1"/>
    <x v="0"/>
    <s v="P1002"/>
    <n v="4"/>
    <n v="0.1"/>
    <s v="Standard"/>
    <x v="2"/>
    <n v="20"/>
    <n v="4"/>
    <s v="Smartphone"/>
    <x v="2"/>
    <n v="600"/>
    <n v="395.83"/>
    <n v="2160"/>
    <n v="1583.32"/>
    <n v="576.68000000000006"/>
    <n v="0.26698148148148149"/>
    <s v="Profitable"/>
    <s v="Medium"/>
  </r>
  <r>
    <s v="ORD-100616"/>
    <x v="126"/>
    <d v="2024-03-18T00:00:00"/>
    <s v="C1195"/>
    <s v="Meera Khan"/>
    <x v="2"/>
    <x v="8"/>
    <s v="P1006"/>
    <n v="1"/>
    <n v="0.15"/>
    <s v="Standard"/>
    <x v="1"/>
    <n v="47"/>
    <n v="3"/>
    <s v="Keyboard"/>
    <x v="2"/>
    <n v="45"/>
    <n v="35.729999999999997"/>
    <n v="38.25"/>
    <n v="35.729999999999997"/>
    <n v="2.5200000000000031"/>
    <n v="6.5882352941176558E-2"/>
    <s v="Profitable"/>
    <s v="Low"/>
  </r>
  <r>
    <s v="ORD-101502"/>
    <x v="122"/>
    <d v="2023-07-29T00:00:00"/>
    <s v="C1265"/>
    <s v="Dev Iyer"/>
    <x v="0"/>
    <x v="7"/>
    <s v="P1001"/>
    <n v="5"/>
    <n v="0.2"/>
    <s v="Express"/>
    <x v="1"/>
    <n v="32"/>
    <n v="1"/>
    <s v="Laptop"/>
    <x v="2"/>
    <n v="900"/>
    <n v="669.14"/>
    <n v="3600"/>
    <n v="3345.7"/>
    <n v="254.30000000000018"/>
    <n v="7.0638888888888945E-2"/>
    <s v="Profitable"/>
    <s v="Medium"/>
  </r>
  <r>
    <s v="ORD-100735"/>
    <x v="302"/>
    <d v="2023-04-03T00:00:00"/>
    <s v="C1687"/>
    <s v="Kabir Joshi"/>
    <x v="2"/>
    <x v="7"/>
    <s v="P1001"/>
    <n v="7"/>
    <n v="0.2"/>
    <s v="Express"/>
    <x v="1"/>
    <n v="62"/>
    <n v="3"/>
    <s v="Laptop"/>
    <x v="2"/>
    <n v="900"/>
    <n v="669.14"/>
    <n v="5040"/>
    <n v="4683.9799999999996"/>
    <n v="356.02000000000044"/>
    <n v="7.0638888888888973E-2"/>
    <s v="Profitable"/>
    <s v="High"/>
  </r>
  <r>
    <s v="ORD-101291"/>
    <x v="548"/>
    <d v="2023-10-28T00:00:00"/>
    <s v="C1191"/>
    <s v="Dev Singh"/>
    <x v="2"/>
    <x v="11"/>
    <s v="P1017"/>
    <n v="2"/>
    <n v="0.05"/>
    <s v="Standard"/>
    <x v="0"/>
    <n v="44"/>
    <n v="3"/>
    <s v="Binder"/>
    <x v="0"/>
    <n v="8"/>
    <n v="5.51"/>
    <n v="15.2"/>
    <n v="11.02"/>
    <n v="4.18"/>
    <n v="0.27499999999999997"/>
    <s v="Profitable"/>
    <s v="Low"/>
  </r>
  <r>
    <s v="ORD-100737"/>
    <x v="641"/>
    <d v="2024-03-10T00:00:00"/>
    <s v="C1920"/>
    <s v="Rahul Joshi"/>
    <x v="1"/>
    <x v="4"/>
    <s v="P1012"/>
    <n v="4"/>
    <n v="0"/>
    <s v="Economy"/>
    <x v="1"/>
    <n v="27"/>
    <n v="2"/>
    <s v="Standing Desk"/>
    <x v="1"/>
    <n v="480"/>
    <n v="375.21"/>
    <n v="1920"/>
    <n v="1500.84"/>
    <n v="419.16000000000008"/>
    <n v="0.21831250000000005"/>
    <s v="Profitable"/>
    <s v="Low"/>
  </r>
  <r>
    <s v="ORD-101885"/>
    <x v="310"/>
    <d v="2024-11-30T00:00:00"/>
    <s v="C2063"/>
    <s v="Diya Sharma"/>
    <x v="2"/>
    <x v="5"/>
    <s v="P1008"/>
    <n v="1"/>
    <n v="0"/>
    <s v="Economy"/>
    <x v="1"/>
    <n v="50"/>
    <n v="3"/>
    <s v="Office Chair"/>
    <x v="1"/>
    <n v="150"/>
    <n v="111.98"/>
    <n v="150"/>
    <n v="111.98"/>
    <n v="38.019999999999996"/>
    <n v="0.25346666666666662"/>
    <s v="Profitable"/>
    <s v="Low"/>
  </r>
  <r>
    <s v="ORD-102469"/>
    <x v="642"/>
    <d v="2024-01-25T00:00:00"/>
    <s v="C1609"/>
    <s v="Dev Sharma"/>
    <x v="2"/>
    <x v="0"/>
    <s v="P1018"/>
    <n v="1"/>
    <n v="0"/>
    <s v="Economy"/>
    <x v="3"/>
    <n v="62"/>
    <n v="4"/>
    <s v="Marker Pack"/>
    <x v="0"/>
    <n v="11"/>
    <n v="6.23"/>
    <n v="11"/>
    <n v="6.23"/>
    <n v="4.7699999999999996"/>
    <n v="0.4336363636363636"/>
    <s v="Profitable"/>
    <s v="Low"/>
  </r>
  <r>
    <s v="ORD-101172"/>
    <x v="623"/>
    <d v="2024-04-20T00:00:00"/>
    <s v="C1880"/>
    <s v="Dev Sharma"/>
    <x v="2"/>
    <x v="11"/>
    <s v="P1015"/>
    <n v="5"/>
    <n v="0.05"/>
    <s v="Standard"/>
    <x v="1"/>
    <n v="33"/>
    <n v="3"/>
    <s v="Stapler"/>
    <x v="0"/>
    <n v="15"/>
    <n v="9.91"/>
    <n v="71.25"/>
    <n v="49.55"/>
    <n v="21.700000000000003"/>
    <n v="0.30456140350877198"/>
    <s v="Profitable"/>
    <s v="Low"/>
  </r>
  <r>
    <s v="ORD-102736"/>
    <x v="643"/>
    <d v="2024-11-01T00:00:00"/>
    <s v="C1969"/>
    <s v="Arjun Reddy"/>
    <x v="1"/>
    <x v="5"/>
    <s v="P1009"/>
    <n v="1"/>
    <n v="0.05"/>
    <s v="Standard"/>
    <x v="3"/>
    <n v="31"/>
    <n v="1"/>
    <s v="Desk"/>
    <x v="1"/>
    <n v="320"/>
    <n v="186.25"/>
    <n v="304"/>
    <n v="186.25"/>
    <n v="117.75"/>
    <n v="0.38733552631578949"/>
    <s v="Profitable"/>
    <s v="Low"/>
  </r>
  <r>
    <s v="ORD-101412"/>
    <x v="644"/>
    <d v="2024-07-31T00:00:00"/>
    <s v="C1792"/>
    <s v="Ishaan Iyer"/>
    <x v="0"/>
    <x v="8"/>
    <s v="P1003"/>
    <n v="4"/>
    <n v="0"/>
    <s v="Standard"/>
    <x v="0"/>
    <n v="50"/>
    <n v="2"/>
    <s v="Tablet"/>
    <x v="2"/>
    <n v="350"/>
    <n v="267.63"/>
    <n v="1400"/>
    <n v="1070.52"/>
    <n v="329.48"/>
    <n v="0.23534285714285716"/>
    <s v="Profitable"/>
    <s v="Low"/>
  </r>
  <r>
    <s v="ORD-100642"/>
    <x v="585"/>
    <d v="2025-01-01T00:00:00"/>
    <s v="C1525"/>
    <s v="Tara Nair"/>
    <x v="1"/>
    <x v="1"/>
    <s v="P1003"/>
    <n v="8"/>
    <n v="0"/>
    <s v="Standard"/>
    <x v="1"/>
    <n v="44"/>
    <n v="1"/>
    <s v="Tablet"/>
    <x v="2"/>
    <n v="350"/>
    <n v="267.63"/>
    <n v="2800"/>
    <n v="2141.04"/>
    <n v="658.96"/>
    <n v="0.23534285714285716"/>
    <s v="Profitable"/>
    <s v="Medium"/>
  </r>
  <r>
    <s v="ORD-102866"/>
    <x v="548"/>
    <d v="2023-10-30T00:00:00"/>
    <s v="C1429"/>
    <s v="Ishaan Gupta"/>
    <x v="0"/>
    <x v="0"/>
    <s v="P1006"/>
    <n v="9"/>
    <n v="0.1"/>
    <s v="Standard"/>
    <x v="2"/>
    <n v="35"/>
    <n v="2"/>
    <s v="Keyboard"/>
    <x v="2"/>
    <n v="45"/>
    <n v="35.729999999999997"/>
    <n v="364.5"/>
    <n v="321.57"/>
    <n v="42.930000000000007"/>
    <n v="0.1177777777777778"/>
    <s v="Profitable"/>
    <s v="Low"/>
  </r>
  <r>
    <s v="ORD-102216"/>
    <x v="375"/>
    <d v="2023-03-21T00:00:00"/>
    <s v="C1873"/>
    <s v="Zoya Gupta"/>
    <x v="2"/>
    <x v="12"/>
    <s v="P1005"/>
    <n v="9"/>
    <n v="0.05"/>
    <s v="Standard"/>
    <x v="2"/>
    <n v="44"/>
    <n v="4"/>
    <s v="Headphones"/>
    <x v="2"/>
    <n v="80"/>
    <n v="45.88"/>
    <n v="684"/>
    <n v="412.92"/>
    <n v="271.08"/>
    <n v="0.39631578947368418"/>
    <s v="Profitable"/>
    <s v="Low"/>
  </r>
  <r>
    <s v="ORD-101954"/>
    <x v="272"/>
    <d v="2023-10-24T00:00:00"/>
    <s v="C2187"/>
    <s v="Meera Joshi"/>
    <x v="1"/>
    <x v="4"/>
    <s v="P1016"/>
    <n v="3"/>
    <n v="0.1"/>
    <s v="Standard"/>
    <x v="2"/>
    <n v="23"/>
    <n v="3"/>
    <s v="Paper Ream"/>
    <x v="0"/>
    <n v="9"/>
    <n v="5.46"/>
    <n v="24.3"/>
    <n v="16.38"/>
    <n v="7.9200000000000017"/>
    <n v="0.32592592592592601"/>
    <s v="Profitable"/>
    <s v="Low"/>
  </r>
  <r>
    <s v="ORD-102263"/>
    <x v="522"/>
    <d v="2023-02-25T00:00:00"/>
    <s v="C1710"/>
    <s v="Zoya Khan"/>
    <x v="2"/>
    <x v="10"/>
    <s v="P1012"/>
    <n v="8"/>
    <n v="0.05"/>
    <s v="Standard"/>
    <x v="3"/>
    <n v="19"/>
    <n v="4"/>
    <s v="Standing Desk"/>
    <x v="1"/>
    <n v="480"/>
    <n v="375.21"/>
    <n v="3648"/>
    <n v="3001.68"/>
    <n v="646.32000000000016"/>
    <n v="0.17717105263157898"/>
    <s v="Profitable"/>
    <s v="Medium"/>
  </r>
  <r>
    <s v="ORD-101020"/>
    <x v="154"/>
    <d v="2023-09-06T00:00:00"/>
    <s v="C1613"/>
    <s v="Zoya Gupta"/>
    <x v="1"/>
    <x v="7"/>
    <s v="P1001"/>
    <n v="6"/>
    <n v="0.2"/>
    <s v="Standard"/>
    <x v="3"/>
    <n v="39"/>
    <n v="4"/>
    <s v="Laptop"/>
    <x v="2"/>
    <n v="900"/>
    <n v="669.14"/>
    <n v="4320"/>
    <n v="4014.84"/>
    <n v="305.15999999999985"/>
    <n v="7.0638888888888848E-2"/>
    <s v="Profitable"/>
    <s v="Medium"/>
  </r>
  <r>
    <s v="ORD-102684"/>
    <x v="68"/>
    <d v="2024-11-16T00:00:00"/>
    <s v="C1502"/>
    <s v="Kabir Joshi"/>
    <x v="1"/>
    <x v="6"/>
    <s v="P1008"/>
    <n v="8"/>
    <n v="0"/>
    <s v="Express"/>
    <x v="0"/>
    <n v="31"/>
    <n v="1"/>
    <s v="Office Chair"/>
    <x v="1"/>
    <n v="150"/>
    <n v="111.98"/>
    <n v="1200"/>
    <n v="895.84"/>
    <n v="304.15999999999997"/>
    <n v="0.25346666666666662"/>
    <s v="Profitable"/>
    <s v="Low"/>
  </r>
  <r>
    <s v="ORD-101975"/>
    <x v="149"/>
    <d v="2024-03-15T00:00:00"/>
    <s v="C1284"/>
    <s v="Kabir Iyer"/>
    <x v="1"/>
    <x v="9"/>
    <s v="P1011"/>
    <n v="6"/>
    <n v="0.05"/>
    <s v="Express"/>
    <x v="3"/>
    <n v="46"/>
    <n v="2"/>
    <s v="Filing Cabinet"/>
    <x v="1"/>
    <n v="130"/>
    <n v="83.55"/>
    <n v="741"/>
    <n v="501.29999999999995"/>
    <n v="239.70000000000005"/>
    <n v="0.32348178137651828"/>
    <s v="Profitable"/>
    <s v="Low"/>
  </r>
  <r>
    <s v="ORD-101719"/>
    <x v="259"/>
    <d v="2023-12-12T00:00:00"/>
    <s v="C1827"/>
    <s v="Diya Joshi"/>
    <x v="0"/>
    <x v="8"/>
    <s v="P1004"/>
    <n v="4"/>
    <n v="0.1"/>
    <s v="Standard"/>
    <x v="1"/>
    <n v="26"/>
    <n v="4"/>
    <s v="Monitor"/>
    <x v="2"/>
    <n v="220"/>
    <n v="159.36000000000001"/>
    <n v="792"/>
    <n v="637.44000000000005"/>
    <n v="154.55999999999995"/>
    <n v="0.19515151515151508"/>
    <s v="Profitable"/>
    <s v="Low"/>
  </r>
  <r>
    <s v="ORD-101121"/>
    <x v="364"/>
    <d v="2024-11-07T00:00:00"/>
    <s v="C1267"/>
    <s v="Aarav Verma"/>
    <x v="0"/>
    <x v="4"/>
    <s v="P1009"/>
    <n v="3"/>
    <n v="0.05"/>
    <s v="Standard"/>
    <x v="1"/>
    <n v="54"/>
    <n v="5"/>
    <s v="Desk"/>
    <x v="1"/>
    <n v="320"/>
    <n v="186.25"/>
    <n v="912"/>
    <n v="558.75"/>
    <n v="353.25"/>
    <n v="0.38733552631578949"/>
    <s v="Profitable"/>
    <s v="Low"/>
  </r>
  <r>
    <s v="ORD-101259"/>
    <x v="645"/>
    <d v="2023-06-28T00:00:00"/>
    <s v="C2181"/>
    <s v="Sana Verma"/>
    <x v="1"/>
    <x v="3"/>
    <s v="P1018"/>
    <n v="9"/>
    <n v="0.05"/>
    <s v="Standard"/>
    <x v="3"/>
    <n v="52"/>
    <n v="5"/>
    <s v="Marker Pack"/>
    <x v="0"/>
    <n v="11"/>
    <n v="6.23"/>
    <n v="94.05"/>
    <n v="56.070000000000007"/>
    <n v="37.97999999999999"/>
    <n v="0.40382775119617215"/>
    <s v="Profitable"/>
    <s v="Low"/>
  </r>
  <r>
    <s v="ORD-102620"/>
    <x v="351"/>
    <d v="2023-02-27T00:00:00"/>
    <s v="C1118"/>
    <s v="Rahul Das"/>
    <x v="1"/>
    <x v="3"/>
    <s v="P1003"/>
    <n v="9"/>
    <n v="0"/>
    <s v="Standard"/>
    <x v="1"/>
    <n v="60"/>
    <n v="1"/>
    <s v="Tablet"/>
    <x v="2"/>
    <n v="350"/>
    <n v="267.63"/>
    <n v="3150"/>
    <n v="2408.67"/>
    <n v="741.32999999999993"/>
    <n v="0.23534285714285713"/>
    <s v="Profitable"/>
    <s v="Medium"/>
  </r>
  <r>
    <s v="ORD-101689"/>
    <x v="476"/>
    <d v="2023-03-17T00:00:00"/>
    <s v="C1554"/>
    <s v="Kabir Khan"/>
    <x v="1"/>
    <x v="6"/>
    <s v="P1003"/>
    <n v="2"/>
    <n v="0.05"/>
    <s v="Express"/>
    <x v="2"/>
    <n v="51"/>
    <n v="5"/>
    <s v="Tablet"/>
    <x v="2"/>
    <n v="350"/>
    <n v="267.63"/>
    <n v="665"/>
    <n v="535.26"/>
    <n v="129.74"/>
    <n v="0.19509774436090227"/>
    <s v="Profitable"/>
    <s v="Low"/>
  </r>
  <r>
    <s v="ORD-102074"/>
    <x v="590"/>
    <d v="2024-03-04T00:00:00"/>
    <s v="C1122"/>
    <s v="Priya Das"/>
    <x v="0"/>
    <x v="6"/>
    <s v="P1011"/>
    <n v="9"/>
    <n v="0"/>
    <s v="Standard"/>
    <x v="2"/>
    <n v="44"/>
    <n v="1"/>
    <s v="Filing Cabinet"/>
    <x v="1"/>
    <n v="130"/>
    <n v="83.55"/>
    <n v="1170"/>
    <n v="751.94999999999993"/>
    <n v="418.05000000000007"/>
    <n v="0.35730769230769238"/>
    <s v="Profitable"/>
    <s v="Low"/>
  </r>
  <r>
    <s v="ORD-102363"/>
    <x v="225"/>
    <d v="2023-02-11T00:00:00"/>
    <s v="C1341"/>
    <s v="Zoya Khan"/>
    <x v="0"/>
    <x v="10"/>
    <s v="P1016"/>
    <n v="6"/>
    <n v="0.05"/>
    <s v="Standard"/>
    <x v="0"/>
    <n v="69"/>
    <n v="2"/>
    <s v="Paper Ream"/>
    <x v="0"/>
    <n v="9"/>
    <n v="5.46"/>
    <n v="51.3"/>
    <n v="32.76"/>
    <n v="18.54"/>
    <n v="0.36140350877192984"/>
    <s v="Profitable"/>
    <s v="Low"/>
  </r>
  <r>
    <s v="ORD-102244"/>
    <x v="342"/>
    <d v="2023-06-28T00:00:00"/>
    <s v="C1124"/>
    <s v="Sana Iyer"/>
    <x v="0"/>
    <x v="10"/>
    <s v="P1004"/>
    <n v="3"/>
    <n v="0.05"/>
    <s v="Standard"/>
    <x v="0"/>
    <n v="29"/>
    <n v="4"/>
    <s v="Monitor"/>
    <x v="2"/>
    <n v="220"/>
    <n v="159.36000000000001"/>
    <n v="627"/>
    <n v="478.08000000000004"/>
    <n v="148.91999999999996"/>
    <n v="0.23751196172248798"/>
    <s v="Profitable"/>
    <s v="Low"/>
  </r>
  <r>
    <s v="ORD-100526"/>
    <x v="420"/>
    <d v="2023-01-12T00:00:00"/>
    <s v="C1436"/>
    <s v="Meera Verma"/>
    <x v="2"/>
    <x v="1"/>
    <s v="P1002"/>
    <n v="6"/>
    <n v="0.15"/>
    <s v="Express"/>
    <x v="1"/>
    <n v="24"/>
    <n v="1"/>
    <s v="Smartphone"/>
    <x v="2"/>
    <n v="600"/>
    <n v="395.83"/>
    <n v="3060"/>
    <n v="2374.98"/>
    <n v="685.02"/>
    <n v="0.22386274509803922"/>
    <s v="Profitable"/>
    <s v="Medium"/>
  </r>
  <r>
    <s v="ORD-102247"/>
    <x v="646"/>
    <d v="2024-08-10T00:00:00"/>
    <s v="C1861"/>
    <s v="Sana Sharma"/>
    <x v="1"/>
    <x v="11"/>
    <s v="P1007"/>
    <n v="8"/>
    <n v="0"/>
    <s v="Same Day"/>
    <x v="0"/>
    <n v="42"/>
    <n v="5"/>
    <s v="Printer"/>
    <x v="2"/>
    <n v="180"/>
    <n v="133.25"/>
    <n v="1440"/>
    <n v="1066"/>
    <n v="374"/>
    <n v="0.25972222222222224"/>
    <s v="Profitable"/>
    <s v="Low"/>
  </r>
  <r>
    <s v="ORD-102357"/>
    <x v="595"/>
    <d v="2024-09-02T00:00:00"/>
    <s v="C1602"/>
    <s v="Dev Reddy"/>
    <x v="2"/>
    <x v="5"/>
    <s v="P1008"/>
    <n v="6"/>
    <n v="0"/>
    <s v="Express"/>
    <x v="3"/>
    <n v="25"/>
    <n v="3"/>
    <s v="Office Chair"/>
    <x v="1"/>
    <n v="150"/>
    <n v="111.98"/>
    <n v="900"/>
    <n v="671.88"/>
    <n v="228.12"/>
    <n v="0.25346666666666667"/>
    <s v="Profitable"/>
    <s v="Low"/>
  </r>
  <r>
    <s v="ORD-100446"/>
    <x v="195"/>
    <d v="2023-08-06T00:00:00"/>
    <s v="C1467"/>
    <s v="Diya Khan"/>
    <x v="1"/>
    <x v="9"/>
    <s v="P1010"/>
    <n v="9"/>
    <n v="0.2"/>
    <s v="Economy"/>
    <x v="0"/>
    <n v="53"/>
    <n v="4"/>
    <s v="Bookcase"/>
    <x v="1"/>
    <n v="210"/>
    <n v="139.15"/>
    <n v="1512"/>
    <n v="1252.3500000000001"/>
    <n v="259.64999999999986"/>
    <n v="0.17172619047619039"/>
    <s v="Profitable"/>
    <s v="Low"/>
  </r>
  <r>
    <s v="ORD-101486"/>
    <x v="461"/>
    <d v="2024-08-26T00:00:00"/>
    <s v="C1466"/>
    <s v="Diya Singh"/>
    <x v="1"/>
    <x v="4"/>
    <s v="P1006"/>
    <n v="3"/>
    <n v="0.1"/>
    <s v="Standard"/>
    <x v="2"/>
    <n v="44"/>
    <n v="5"/>
    <s v="Keyboard"/>
    <x v="2"/>
    <n v="45"/>
    <n v="35.729999999999997"/>
    <n v="121.5"/>
    <n v="107.19"/>
    <n v="14.310000000000002"/>
    <n v="0.1177777777777778"/>
    <s v="Profitable"/>
    <s v="Low"/>
  </r>
  <r>
    <s v="ORD-102152"/>
    <x v="497"/>
    <d v="2023-09-26T00:00:00"/>
    <s v="C1232"/>
    <s v="Rahul Reddy"/>
    <x v="2"/>
    <x v="2"/>
    <s v="P1001"/>
    <n v="3"/>
    <n v="0.2"/>
    <s v="Standard"/>
    <x v="1"/>
    <n v="40"/>
    <n v="4"/>
    <s v="Laptop"/>
    <x v="2"/>
    <n v="900"/>
    <n v="669.14"/>
    <n v="2160"/>
    <n v="2007.42"/>
    <n v="152.57999999999993"/>
    <n v="7.0638888888888848E-2"/>
    <s v="Profitable"/>
    <s v="Medium"/>
  </r>
  <r>
    <s v="ORD-101941"/>
    <x v="508"/>
    <d v="2024-11-06T00:00:00"/>
    <s v="C2147"/>
    <s v="Arjun Nair"/>
    <x v="1"/>
    <x v="9"/>
    <s v="P1008"/>
    <n v="4"/>
    <n v="0"/>
    <s v="Same Day"/>
    <x v="2"/>
    <n v="63"/>
    <n v="2"/>
    <s v="Office Chair"/>
    <x v="1"/>
    <n v="150"/>
    <n v="111.98"/>
    <n v="600"/>
    <n v="447.92"/>
    <n v="152.07999999999998"/>
    <n v="0.25346666666666662"/>
    <s v="Profitable"/>
    <s v="Low"/>
  </r>
  <r>
    <s v="ORD-102667"/>
    <x v="260"/>
    <d v="2023-12-10T00:00:00"/>
    <s v="C1286"/>
    <s v="Sana Reddy"/>
    <x v="1"/>
    <x v="0"/>
    <s v="P1009"/>
    <n v="7"/>
    <n v="0.05"/>
    <s v="Standard"/>
    <x v="2"/>
    <n v="30"/>
    <n v="5"/>
    <s v="Desk"/>
    <x v="1"/>
    <n v="320"/>
    <n v="186.25"/>
    <n v="2128"/>
    <n v="1303.75"/>
    <n v="824.25"/>
    <n v="0.38733552631578949"/>
    <s v="Profitable"/>
    <s v="Medium"/>
  </r>
  <r>
    <s v="ORD-100756"/>
    <x v="490"/>
    <d v="2024-06-24T00:00:00"/>
    <s v="C1477"/>
    <s v="Aarav Iyer"/>
    <x v="1"/>
    <x v="7"/>
    <s v="P1008"/>
    <n v="9"/>
    <n v="0"/>
    <s v="Standard"/>
    <x v="3"/>
    <n v="47"/>
    <n v="5"/>
    <s v="Office Chair"/>
    <x v="1"/>
    <n v="150"/>
    <n v="111.98"/>
    <n v="1350"/>
    <n v="1007.82"/>
    <n v="342.17999999999995"/>
    <n v="0.25346666666666662"/>
    <s v="Profitable"/>
    <s v="Low"/>
  </r>
  <r>
    <s v="ORD-101728"/>
    <x v="647"/>
    <d v="2023-09-04T00:00:00"/>
    <s v="C1989"/>
    <s v="Aarav Verma"/>
    <x v="1"/>
    <x v="11"/>
    <s v="P1010"/>
    <n v="9"/>
    <n v="0"/>
    <s v="Same Day"/>
    <x v="1"/>
    <n v="42"/>
    <n v="3"/>
    <s v="Bookcase"/>
    <x v="1"/>
    <n v="210"/>
    <n v="139.15"/>
    <n v="1890"/>
    <n v="1252.3500000000001"/>
    <n v="637.64999999999986"/>
    <n v="0.33738095238095228"/>
    <s v="Profitable"/>
    <s v="Low"/>
  </r>
  <r>
    <s v="ORD-101558"/>
    <x v="436"/>
    <d v="2023-04-22T00:00:00"/>
    <s v="C1858"/>
    <s v="Aarav Gupta"/>
    <x v="1"/>
    <x v="5"/>
    <s v="P1003"/>
    <n v="5"/>
    <n v="0.2"/>
    <s v="Standard"/>
    <x v="3"/>
    <n v="23"/>
    <n v="4"/>
    <s v="Tablet"/>
    <x v="2"/>
    <n v="350"/>
    <n v="267.63"/>
    <n v="1400"/>
    <n v="1338.15"/>
    <n v="61.849999999999909"/>
    <n v="4.4178571428571366E-2"/>
    <s v="Profitable"/>
    <s v="Low"/>
  </r>
  <r>
    <s v="ORD-100802"/>
    <x v="500"/>
    <d v="2024-12-19T00:00:00"/>
    <s v="C1619"/>
    <s v="Arjun Sharma"/>
    <x v="1"/>
    <x v="9"/>
    <s v="P1012"/>
    <n v="1"/>
    <n v="0"/>
    <s v="Standard"/>
    <x v="0"/>
    <n v="69"/>
    <n v="5"/>
    <s v="Standing Desk"/>
    <x v="1"/>
    <n v="480"/>
    <n v="375.21"/>
    <n v="480"/>
    <n v="375.21"/>
    <n v="104.79000000000002"/>
    <n v="0.21831250000000005"/>
    <s v="Profitable"/>
    <s v="Low"/>
  </r>
  <r>
    <s v="ORD-101602"/>
    <x v="598"/>
    <d v="2023-05-26T00:00:00"/>
    <s v="C1263"/>
    <s v="Sana Verma"/>
    <x v="1"/>
    <x v="8"/>
    <s v="P1018"/>
    <n v="7"/>
    <n v="0.1"/>
    <s v="Economy"/>
    <x v="0"/>
    <n v="28"/>
    <n v="5"/>
    <s v="Marker Pack"/>
    <x v="0"/>
    <n v="11"/>
    <n v="6.23"/>
    <n v="69.3"/>
    <n v="43.61"/>
    <n v="25.689999999999998"/>
    <n v="0.37070707070707071"/>
    <s v="Profitable"/>
    <s v="Low"/>
  </r>
  <r>
    <s v="ORD-100671"/>
    <x v="149"/>
    <d v="2024-03-16T00:00:00"/>
    <s v="C1505"/>
    <s v="Aarav Nair"/>
    <x v="1"/>
    <x v="6"/>
    <s v="P1002"/>
    <n v="1"/>
    <n v="0.1"/>
    <s v="Standard"/>
    <x v="0"/>
    <n v="33"/>
    <n v="5"/>
    <s v="Smartphone"/>
    <x v="2"/>
    <n v="600"/>
    <n v="395.83"/>
    <n v="540"/>
    <n v="395.83"/>
    <n v="144.17000000000002"/>
    <n v="0.26698148148148149"/>
    <s v="Profitable"/>
    <s v="Low"/>
  </r>
  <r>
    <s v="ORD-102165"/>
    <x v="132"/>
    <d v="2023-04-02T00:00:00"/>
    <s v="C2128"/>
    <s v="Priya Iyer"/>
    <x v="2"/>
    <x v="7"/>
    <s v="P1005"/>
    <n v="5"/>
    <n v="0"/>
    <s v="Standard"/>
    <x v="1"/>
    <n v="65"/>
    <n v="3"/>
    <s v="Headphones"/>
    <x v="2"/>
    <n v="80"/>
    <n v="45.88"/>
    <n v="400"/>
    <n v="229.4"/>
    <n v="170.6"/>
    <n v="0.42649999999999999"/>
    <s v="Profitable"/>
    <s v="Low"/>
  </r>
  <r>
    <s v="ORD-100130"/>
    <x v="648"/>
    <d v="2024-10-26T00:00:00"/>
    <s v="C1179"/>
    <s v="Aarav Verma"/>
    <x v="0"/>
    <x v="0"/>
    <s v="P1015"/>
    <n v="9"/>
    <n v="0.05"/>
    <s v="Standard"/>
    <x v="1"/>
    <n v="40"/>
    <n v="4"/>
    <s v="Stapler"/>
    <x v="0"/>
    <n v="15"/>
    <n v="9.91"/>
    <n v="128.25"/>
    <n v="89.19"/>
    <n v="39.06"/>
    <n v="0.30456140350877192"/>
    <s v="Profitable"/>
    <s v="Low"/>
  </r>
  <r>
    <s v="ORD-101974"/>
    <x v="118"/>
    <d v="2024-04-26T00:00:00"/>
    <s v="C2055"/>
    <s v="Arjun Singh"/>
    <x v="1"/>
    <x v="6"/>
    <s v="P1015"/>
    <n v="1"/>
    <n v="0"/>
    <s v="Standard"/>
    <x v="3"/>
    <n v="50"/>
    <n v="3"/>
    <s v="Stapler"/>
    <x v="0"/>
    <n v="15"/>
    <n v="9.91"/>
    <n v="15"/>
    <n v="9.91"/>
    <n v="5.09"/>
    <n v="0.33933333333333332"/>
    <s v="Profitable"/>
    <s v="Low"/>
  </r>
  <r>
    <s v="ORD-101410"/>
    <x v="649"/>
    <d v="2023-07-14T00:00:00"/>
    <s v="C1758"/>
    <s v="Rahul Reddy"/>
    <x v="1"/>
    <x v="9"/>
    <s v="P1008"/>
    <n v="3"/>
    <n v="0"/>
    <s v="Economy"/>
    <x v="2"/>
    <n v="47"/>
    <n v="4"/>
    <s v="Office Chair"/>
    <x v="1"/>
    <n v="150"/>
    <n v="111.98"/>
    <n v="450"/>
    <n v="335.94"/>
    <n v="114.06"/>
    <n v="0.25346666666666667"/>
    <s v="Profitable"/>
    <s v="Low"/>
  </r>
  <r>
    <s v="ORD-101326"/>
    <x v="202"/>
    <d v="2024-10-15T00:00:00"/>
    <s v="C1614"/>
    <s v="Rahul Nair"/>
    <x v="0"/>
    <x v="0"/>
    <s v="P1015"/>
    <n v="5"/>
    <n v="0.1"/>
    <s v="Economy"/>
    <x v="0"/>
    <n v="61"/>
    <n v="2"/>
    <s v="Stapler"/>
    <x v="0"/>
    <n v="15"/>
    <n v="9.91"/>
    <n v="67.5"/>
    <n v="49.55"/>
    <n v="17.950000000000003"/>
    <n v="0.26592592592592595"/>
    <s v="Profitable"/>
    <s v="Low"/>
  </r>
  <r>
    <s v="ORD-100581"/>
    <x v="497"/>
    <d v="2023-10-02T00:00:00"/>
    <s v="C1776"/>
    <s v="Sana Sharma"/>
    <x v="2"/>
    <x v="0"/>
    <s v="P1006"/>
    <n v="8"/>
    <n v="0.1"/>
    <s v="Same Day"/>
    <x v="3"/>
    <n v="41"/>
    <n v="5"/>
    <s v="Keyboard"/>
    <x v="2"/>
    <n v="45"/>
    <n v="35.729999999999997"/>
    <n v="324"/>
    <n v="285.83999999999997"/>
    <n v="38.160000000000025"/>
    <n v="0.11777777777777786"/>
    <s v="Profitable"/>
    <s v="Low"/>
  </r>
  <r>
    <s v="ORD-101282"/>
    <x v="249"/>
    <d v="2023-12-02T00:00:00"/>
    <s v="C2183"/>
    <s v="Kabir Gupta"/>
    <x v="1"/>
    <x v="11"/>
    <s v="P1010"/>
    <n v="9"/>
    <n v="0"/>
    <s v="Same Day"/>
    <x v="2"/>
    <n v="66"/>
    <n v="2"/>
    <s v="Bookcase"/>
    <x v="1"/>
    <n v="210"/>
    <n v="139.15"/>
    <n v="1890"/>
    <n v="1252.3500000000001"/>
    <n v="637.64999999999986"/>
    <n v="0.33738095238095228"/>
    <s v="Profitable"/>
    <s v="Low"/>
  </r>
  <r>
    <s v="ORD-101222"/>
    <x v="650"/>
    <d v="2023-09-28T00:00:00"/>
    <s v="C1832"/>
    <s v="Meera Khan"/>
    <x v="2"/>
    <x v="2"/>
    <s v="P1018"/>
    <n v="1"/>
    <n v="0.05"/>
    <s v="Standard"/>
    <x v="2"/>
    <n v="63"/>
    <n v="1"/>
    <s v="Marker Pack"/>
    <x v="0"/>
    <n v="11"/>
    <n v="6.23"/>
    <n v="10.45"/>
    <n v="6.23"/>
    <n v="4.2199999999999989"/>
    <n v="0.40382775119617215"/>
    <s v="Profitable"/>
    <s v="Low"/>
  </r>
  <r>
    <s v="ORD-100240"/>
    <x v="510"/>
    <d v="2024-02-02T00:00:00"/>
    <s v="C1894"/>
    <s v="Aarav Nair"/>
    <x v="0"/>
    <x v="1"/>
    <s v="P1006"/>
    <n v="8"/>
    <n v="0.2"/>
    <s v="Express"/>
    <x v="2"/>
    <n v="53"/>
    <n v="3"/>
    <s v="Keyboard"/>
    <x v="2"/>
    <n v="45"/>
    <n v="35.729999999999997"/>
    <n v="288"/>
    <n v="285.83999999999997"/>
    <n v="2.160000000000025"/>
    <n v="7.5000000000000865E-3"/>
    <s v="Profitable"/>
    <s v="Low"/>
  </r>
  <r>
    <s v="ORD-100834"/>
    <x v="28"/>
    <d v="2023-11-27T00:00:00"/>
    <s v="C1751"/>
    <s v="Sana Singh"/>
    <x v="2"/>
    <x v="5"/>
    <s v="P1004"/>
    <n v="4"/>
    <n v="0.1"/>
    <s v="Express"/>
    <x v="0"/>
    <n v="42"/>
    <n v="1"/>
    <s v="Monitor"/>
    <x v="2"/>
    <n v="220"/>
    <n v="159.36000000000001"/>
    <n v="792"/>
    <n v="637.44000000000005"/>
    <n v="154.55999999999995"/>
    <n v="0.19515151515151508"/>
    <s v="Profitable"/>
    <s v="Low"/>
  </r>
  <r>
    <s v="ORD-100842"/>
    <x v="476"/>
    <d v="2023-03-19T00:00:00"/>
    <s v="C1391"/>
    <s v="Priya Sharma"/>
    <x v="1"/>
    <x v="4"/>
    <s v="P1017"/>
    <n v="8"/>
    <n v="0"/>
    <s v="Standard"/>
    <x v="2"/>
    <n v="55"/>
    <n v="3"/>
    <s v="Binder"/>
    <x v="0"/>
    <n v="8"/>
    <n v="5.51"/>
    <n v="64"/>
    <n v="44.08"/>
    <n v="19.920000000000002"/>
    <n v="0.31125000000000003"/>
    <s v="Profitable"/>
    <s v="Low"/>
  </r>
  <r>
    <s v="ORD-100551"/>
    <x v="514"/>
    <d v="2024-04-16T00:00:00"/>
    <s v="C1017"/>
    <s v="Tara Nair"/>
    <x v="2"/>
    <x v="1"/>
    <s v="P1014"/>
    <n v="8"/>
    <n v="0"/>
    <s v="Standard"/>
    <x v="3"/>
    <n v="67"/>
    <n v="3"/>
    <s v="Pen Set"/>
    <x v="0"/>
    <n v="12"/>
    <n v="9.07"/>
    <n v="96"/>
    <n v="72.56"/>
    <n v="23.439999999999998"/>
    <n v="0.24416666666666664"/>
    <s v="Profitable"/>
    <s v="Low"/>
  </r>
  <r>
    <s v="ORD-100148"/>
    <x v="102"/>
    <d v="2023-09-09T00:00:00"/>
    <s v="C1569"/>
    <s v="Rahul Joshi"/>
    <x v="2"/>
    <x v="11"/>
    <s v="P1009"/>
    <n v="5"/>
    <n v="0.05"/>
    <s v="Standard"/>
    <x v="3"/>
    <n v="63"/>
    <n v="3"/>
    <s v="Desk"/>
    <x v="1"/>
    <n v="320"/>
    <n v="186.25"/>
    <n v="1520"/>
    <n v="931.25"/>
    <n v="588.75"/>
    <n v="0.38733552631578949"/>
    <s v="Profitable"/>
    <s v="Low"/>
  </r>
  <r>
    <s v="ORD-102742"/>
    <x v="199"/>
    <d v="2024-11-15T00:00:00"/>
    <s v="C1456"/>
    <s v="Meera Nair"/>
    <x v="2"/>
    <x v="0"/>
    <s v="P1016"/>
    <n v="2"/>
    <n v="0"/>
    <s v="Express"/>
    <x v="1"/>
    <n v="49"/>
    <n v="4"/>
    <s v="Paper Ream"/>
    <x v="0"/>
    <n v="9"/>
    <n v="5.46"/>
    <n v="18"/>
    <n v="10.92"/>
    <n v="7.08"/>
    <n v="0.39333333333333331"/>
    <s v="Profitable"/>
    <s v="Low"/>
  </r>
  <r>
    <s v="ORD-102777"/>
    <x v="100"/>
    <d v="2024-09-12T00:00:00"/>
    <s v="C1033"/>
    <s v="Dev Khan"/>
    <x v="1"/>
    <x v="1"/>
    <s v="P1007"/>
    <n v="7"/>
    <n v="0.1"/>
    <s v="Express"/>
    <x v="0"/>
    <n v="69"/>
    <n v="4"/>
    <s v="Printer"/>
    <x v="2"/>
    <n v="180"/>
    <n v="133.25"/>
    <n v="1134"/>
    <n v="932.75"/>
    <n v="201.25"/>
    <n v="0.17746913580246915"/>
    <s v="Profitable"/>
    <s v="Low"/>
  </r>
  <r>
    <s v="ORD-102414"/>
    <x v="283"/>
    <d v="2023-12-16T00:00:00"/>
    <s v="C1056"/>
    <s v="Diya Nair"/>
    <x v="1"/>
    <x v="5"/>
    <s v="P1007"/>
    <n v="1"/>
    <n v="0.1"/>
    <s v="Express"/>
    <x v="3"/>
    <n v="58"/>
    <n v="3"/>
    <s v="Printer"/>
    <x v="2"/>
    <n v="180"/>
    <n v="133.25"/>
    <n v="162"/>
    <n v="133.25"/>
    <n v="28.75"/>
    <n v="0.17746913580246915"/>
    <s v="Profitable"/>
    <s v="Low"/>
  </r>
  <r>
    <s v="ORD-101042"/>
    <x v="444"/>
    <d v="2024-01-07T00:00:00"/>
    <s v="C1207"/>
    <s v="Rahul Joshi"/>
    <x v="1"/>
    <x v="4"/>
    <s v="P1015"/>
    <n v="8"/>
    <n v="0.2"/>
    <s v="Standard"/>
    <x v="2"/>
    <n v="47"/>
    <n v="2"/>
    <s v="Stapler"/>
    <x v="0"/>
    <n v="15"/>
    <n v="9.91"/>
    <n v="96"/>
    <n v="79.28"/>
    <n v="16.72"/>
    <n v="0.17416666666666666"/>
    <s v="Profitable"/>
    <s v="Low"/>
  </r>
  <r>
    <s v="ORD-102606"/>
    <x v="424"/>
    <d v="2024-09-20T00:00:00"/>
    <s v="C1681"/>
    <s v="Priya Singh"/>
    <x v="1"/>
    <x v="11"/>
    <s v="P1013"/>
    <n v="2"/>
    <n v="0.1"/>
    <s v="Standard"/>
    <x v="3"/>
    <n v="57"/>
    <n v="3"/>
    <s v="Notebook"/>
    <x v="0"/>
    <n v="6"/>
    <n v="4.2699999999999996"/>
    <n v="10.8"/>
    <n v="8.5399999999999991"/>
    <n v="2.2600000000000016"/>
    <n v="0.20925925925925939"/>
    <s v="Profitable"/>
    <s v="Low"/>
  </r>
  <r>
    <s v="ORD-101801"/>
    <x v="315"/>
    <d v="2023-05-02T00:00:00"/>
    <s v="C1890"/>
    <s v="Arjun Joshi"/>
    <x v="1"/>
    <x v="6"/>
    <s v="P1011"/>
    <n v="3"/>
    <n v="0.05"/>
    <s v="Same Day"/>
    <x v="1"/>
    <n v="44"/>
    <n v="1"/>
    <s v="Filing Cabinet"/>
    <x v="1"/>
    <n v="130"/>
    <n v="83.55"/>
    <n v="370.5"/>
    <n v="250.64999999999998"/>
    <n v="119.85000000000002"/>
    <n v="0.32348178137651828"/>
    <s v="Profitable"/>
    <s v="Low"/>
  </r>
  <r>
    <s v="ORD-100040"/>
    <x v="651"/>
    <d v="2024-07-21T00:00:00"/>
    <s v="C1452"/>
    <s v="Diya Khan"/>
    <x v="1"/>
    <x v="9"/>
    <s v="P1005"/>
    <n v="6"/>
    <n v="0.05"/>
    <s v="Standard"/>
    <x v="2"/>
    <n v="44"/>
    <n v="3"/>
    <s v="Headphones"/>
    <x v="2"/>
    <n v="80"/>
    <n v="45.88"/>
    <n v="456"/>
    <n v="275.28000000000003"/>
    <n v="180.71999999999997"/>
    <n v="0.39631578947368412"/>
    <s v="Profitable"/>
    <s v="Low"/>
  </r>
  <r>
    <s v="ORD-100361"/>
    <x v="150"/>
    <d v="2023-01-13T00:00:00"/>
    <s v="C1239"/>
    <s v="Arjun Khan"/>
    <x v="1"/>
    <x v="3"/>
    <s v="P1018"/>
    <n v="7"/>
    <n v="0"/>
    <s v="Express"/>
    <x v="1"/>
    <n v="59"/>
    <n v="5"/>
    <s v="Marker Pack"/>
    <x v="0"/>
    <n v="11"/>
    <n v="6.23"/>
    <n v="77"/>
    <n v="43.61"/>
    <n v="33.39"/>
    <n v="0.43363636363636365"/>
    <s v="Profitable"/>
    <s v="Low"/>
  </r>
  <r>
    <s v="ORD-102188"/>
    <x v="245"/>
    <d v="2023-07-05T00:00:00"/>
    <s v="C1588"/>
    <s v="Priya Das"/>
    <x v="1"/>
    <x v="2"/>
    <s v="P1008"/>
    <n v="7"/>
    <n v="0"/>
    <s v="Standard"/>
    <x v="0"/>
    <n v="32"/>
    <n v="2"/>
    <s v="Office Chair"/>
    <x v="1"/>
    <n v="150"/>
    <n v="111.98"/>
    <n v="1050"/>
    <n v="783.86"/>
    <n v="266.14"/>
    <n v="0.25346666666666667"/>
    <s v="Profitable"/>
    <s v="Low"/>
  </r>
  <r>
    <s v="ORD-102568"/>
    <x v="406"/>
    <d v="2025-01-01T00:00:00"/>
    <s v="C1813"/>
    <s v="Diya Sharma"/>
    <x v="0"/>
    <x v="12"/>
    <s v="P1003"/>
    <n v="4"/>
    <n v="0"/>
    <s v="Standard"/>
    <x v="3"/>
    <n v="33"/>
    <n v="4"/>
    <s v="Tablet"/>
    <x v="2"/>
    <n v="350"/>
    <n v="267.63"/>
    <n v="1400"/>
    <n v="1070.52"/>
    <n v="329.48"/>
    <n v="0.23534285714285716"/>
    <s v="Profitable"/>
    <s v="Low"/>
  </r>
  <r>
    <s v="ORD-100901"/>
    <x v="335"/>
    <d v="2023-07-29T00:00:00"/>
    <s v="C1923"/>
    <s v="Priya Reddy"/>
    <x v="1"/>
    <x v="11"/>
    <s v="P1010"/>
    <n v="4"/>
    <n v="0"/>
    <s v="Standard"/>
    <x v="0"/>
    <n v="22"/>
    <n v="3"/>
    <s v="Bookcase"/>
    <x v="1"/>
    <n v="210"/>
    <n v="139.15"/>
    <n v="840"/>
    <n v="556.6"/>
    <n v="283.39999999999998"/>
    <n v="0.33738095238095234"/>
    <s v="Profitable"/>
    <s v="Low"/>
  </r>
  <r>
    <s v="ORD-100861"/>
    <x v="502"/>
    <d v="2023-03-15T00:00:00"/>
    <s v="C1188"/>
    <s v="Rahul Reddy"/>
    <x v="2"/>
    <x v="2"/>
    <s v="P1006"/>
    <n v="3"/>
    <n v="0.15"/>
    <s v="Express"/>
    <x v="1"/>
    <n v="40"/>
    <n v="5"/>
    <s v="Keyboard"/>
    <x v="2"/>
    <n v="45"/>
    <n v="35.729999999999997"/>
    <n v="114.75"/>
    <n v="107.19"/>
    <n v="7.5600000000000023"/>
    <n v="6.5882352941176489E-2"/>
    <s v="Profitable"/>
    <s v="Low"/>
  </r>
  <r>
    <s v="ORD-101765"/>
    <x v="603"/>
    <d v="2024-01-02T00:00:00"/>
    <s v="C1141"/>
    <s v="Dev Khan"/>
    <x v="1"/>
    <x v="10"/>
    <s v="P1007"/>
    <n v="8"/>
    <n v="0"/>
    <s v="Standard"/>
    <x v="0"/>
    <n v="23"/>
    <n v="2"/>
    <s v="Printer"/>
    <x v="2"/>
    <n v="180"/>
    <n v="133.25"/>
    <n v="1440"/>
    <n v="1066"/>
    <n v="374"/>
    <n v="0.25972222222222224"/>
    <s v="Profitable"/>
    <s v="Low"/>
  </r>
  <r>
    <s v="ORD-100021"/>
    <x v="326"/>
    <d v="2023-12-10T00:00:00"/>
    <s v="C1012"/>
    <s v="Meera Verma"/>
    <x v="2"/>
    <x v="5"/>
    <s v="P1018"/>
    <n v="7"/>
    <n v="0.2"/>
    <s v="Standard"/>
    <x v="2"/>
    <n v="44"/>
    <n v="3"/>
    <s v="Marker Pack"/>
    <x v="0"/>
    <n v="11"/>
    <n v="6.23"/>
    <n v="61.6"/>
    <n v="43.61"/>
    <n v="17.990000000000002"/>
    <n v="0.29204545454545455"/>
    <s v="Profitable"/>
    <s v="Low"/>
  </r>
  <r>
    <s v="ORD-102186"/>
    <x v="641"/>
    <d v="2024-03-08T00:00:00"/>
    <s v="C1305"/>
    <s v="Sana Gupta"/>
    <x v="1"/>
    <x v="3"/>
    <s v="P1016"/>
    <n v="9"/>
    <n v="0"/>
    <s v="Express"/>
    <x v="2"/>
    <n v="44"/>
    <n v="5"/>
    <s v="Paper Ream"/>
    <x v="0"/>
    <n v="9"/>
    <n v="5.46"/>
    <n v="81"/>
    <n v="49.14"/>
    <n v="31.86"/>
    <n v="0.39333333333333331"/>
    <s v="Profitable"/>
    <s v="Low"/>
  </r>
  <r>
    <s v="ORD-102020"/>
    <x v="87"/>
    <d v="2023-09-06T00:00:00"/>
    <s v="C1344"/>
    <s v="Kabir Singh"/>
    <x v="1"/>
    <x v="2"/>
    <s v="P1004"/>
    <n v="2"/>
    <n v="0"/>
    <s v="Express"/>
    <x v="3"/>
    <n v="42"/>
    <n v="4"/>
    <s v="Monitor"/>
    <x v="2"/>
    <n v="220"/>
    <n v="159.36000000000001"/>
    <n v="440"/>
    <n v="318.72000000000003"/>
    <n v="121.27999999999997"/>
    <n v="0.27563636363636357"/>
    <s v="Profitable"/>
    <s v="Low"/>
  </r>
  <r>
    <s v="ORD-100023"/>
    <x v="598"/>
    <d v="2023-05-24T00:00:00"/>
    <s v="C1523"/>
    <s v="Ishaan Verma"/>
    <x v="2"/>
    <x v="5"/>
    <s v="P1014"/>
    <n v="6"/>
    <n v="0"/>
    <s v="Express"/>
    <x v="1"/>
    <n v="52"/>
    <n v="5"/>
    <s v="Pen Set"/>
    <x v="0"/>
    <n v="12"/>
    <n v="9.07"/>
    <n v="72"/>
    <n v="54.42"/>
    <n v="17.579999999999998"/>
    <n v="0.24416666666666664"/>
    <s v="Profitable"/>
    <s v="Low"/>
  </r>
  <r>
    <s v="ORD-102069"/>
    <x v="510"/>
    <d v="2024-02-01T00:00:00"/>
    <s v="C1574"/>
    <s v="Meera Iyer"/>
    <x v="0"/>
    <x v="1"/>
    <s v="P1003"/>
    <n v="2"/>
    <n v="0"/>
    <s v="Express"/>
    <x v="0"/>
    <n v="66"/>
    <n v="5"/>
    <s v="Tablet"/>
    <x v="2"/>
    <n v="350"/>
    <n v="267.63"/>
    <n v="700"/>
    <n v="535.26"/>
    <n v="164.74"/>
    <n v="0.23534285714285716"/>
    <s v="Profitable"/>
    <s v="Low"/>
  </r>
  <r>
    <s v="ORD-102529"/>
    <x v="652"/>
    <d v="2023-12-02T00:00:00"/>
    <s v="C1757"/>
    <s v="Zoya Verma"/>
    <x v="1"/>
    <x v="0"/>
    <s v="P1017"/>
    <n v="5"/>
    <n v="0"/>
    <s v="Express"/>
    <x v="0"/>
    <n v="44"/>
    <n v="3"/>
    <s v="Binder"/>
    <x v="0"/>
    <n v="8"/>
    <n v="5.51"/>
    <n v="40"/>
    <n v="27.549999999999997"/>
    <n v="12.450000000000003"/>
    <n v="0.31125000000000008"/>
    <s v="Profitable"/>
    <s v="Low"/>
  </r>
  <r>
    <s v="ORD-102683"/>
    <x v="498"/>
    <d v="2024-01-21T00:00:00"/>
    <s v="C1030"/>
    <s v="Kabir Das"/>
    <x v="1"/>
    <x v="3"/>
    <s v="P1007"/>
    <n v="9"/>
    <n v="0.1"/>
    <s v="Standard"/>
    <x v="0"/>
    <n v="62"/>
    <n v="2"/>
    <s v="Printer"/>
    <x v="2"/>
    <n v="180"/>
    <n v="133.25"/>
    <n v="1458"/>
    <n v="1199.25"/>
    <n v="258.75"/>
    <n v="0.17746913580246915"/>
    <s v="Profitable"/>
    <s v="Low"/>
  </r>
  <r>
    <s v="ORD-101303"/>
    <x v="270"/>
    <d v="2023-10-19T00:00:00"/>
    <s v="C1559"/>
    <s v="Aarav Gupta"/>
    <x v="1"/>
    <x v="7"/>
    <s v="P1018"/>
    <n v="4"/>
    <n v="0.1"/>
    <s v="Express"/>
    <x v="3"/>
    <n v="49"/>
    <n v="2"/>
    <s v="Marker Pack"/>
    <x v="0"/>
    <n v="11"/>
    <n v="6.23"/>
    <n v="39.6"/>
    <n v="24.92"/>
    <n v="14.68"/>
    <n v="0.37070707070707071"/>
    <s v="Profitable"/>
    <s v="Low"/>
  </r>
  <r>
    <s v="ORD-100337"/>
    <x v="302"/>
    <d v="2023-04-07T00:00:00"/>
    <s v="C1724"/>
    <s v="Sana Khan"/>
    <x v="2"/>
    <x v="6"/>
    <s v="P1015"/>
    <n v="5"/>
    <n v="0"/>
    <s v="Same Day"/>
    <x v="1"/>
    <n v="23"/>
    <n v="4"/>
    <s v="Stapler"/>
    <x v="0"/>
    <n v="15"/>
    <n v="9.91"/>
    <n v="75"/>
    <n v="49.55"/>
    <n v="25.450000000000003"/>
    <n v="0.33933333333333338"/>
    <s v="Profitable"/>
    <s v="Low"/>
  </r>
  <r>
    <s v="ORD-100759"/>
    <x v="309"/>
    <d v="2023-03-23T00:00:00"/>
    <s v="C1774"/>
    <s v="Aarav Iyer"/>
    <x v="2"/>
    <x v="12"/>
    <s v="P1008"/>
    <n v="6"/>
    <n v="0.2"/>
    <s v="Standard"/>
    <x v="2"/>
    <n v="18"/>
    <n v="5"/>
    <s v="Office Chair"/>
    <x v="1"/>
    <n v="150"/>
    <n v="111.98"/>
    <n v="720"/>
    <n v="671.88"/>
    <n v="48.120000000000005"/>
    <n v="6.6833333333333342E-2"/>
    <s v="Profitable"/>
    <s v="Low"/>
  </r>
  <r>
    <s v="ORD-100964"/>
    <x v="448"/>
    <d v="2023-06-30T00:00:00"/>
    <s v="C1171"/>
    <s v="Dev Sharma"/>
    <x v="2"/>
    <x v="4"/>
    <s v="P1015"/>
    <n v="2"/>
    <n v="0.1"/>
    <s v="Same Day"/>
    <x v="3"/>
    <n v="29"/>
    <n v="3"/>
    <s v="Stapler"/>
    <x v="0"/>
    <n v="15"/>
    <n v="9.91"/>
    <n v="27"/>
    <n v="19.82"/>
    <n v="7.18"/>
    <n v="0.2659259259259259"/>
    <s v="Profitable"/>
    <s v="Low"/>
  </r>
  <r>
    <s v="ORD-101166"/>
    <x v="281"/>
    <d v="2023-02-26T00:00:00"/>
    <s v="C1831"/>
    <s v="Sana Verma"/>
    <x v="1"/>
    <x v="7"/>
    <s v="P1005"/>
    <n v="3"/>
    <n v="0.1"/>
    <s v="Express"/>
    <x v="0"/>
    <n v="21"/>
    <n v="3"/>
    <s v="Headphones"/>
    <x v="2"/>
    <n v="80"/>
    <n v="45.88"/>
    <n v="216"/>
    <n v="137.64000000000001"/>
    <n v="78.359999999999985"/>
    <n v="0.3627777777777777"/>
    <s v="Profitable"/>
    <s v="Low"/>
  </r>
  <r>
    <s v="ORD-101058"/>
    <x v="33"/>
    <d v="2023-07-04T00:00:00"/>
    <s v="C1289"/>
    <s v="Diya Iyer"/>
    <x v="2"/>
    <x v="2"/>
    <s v="P1006"/>
    <n v="8"/>
    <n v="0"/>
    <s v="Economy"/>
    <x v="2"/>
    <n v="64"/>
    <n v="5"/>
    <s v="Keyboard"/>
    <x v="2"/>
    <n v="45"/>
    <n v="35.729999999999997"/>
    <n v="360"/>
    <n v="285.83999999999997"/>
    <n v="74.160000000000025"/>
    <n v="0.20600000000000007"/>
    <s v="Profitable"/>
    <s v="Low"/>
  </r>
  <r>
    <s v="ORD-102322"/>
    <x v="96"/>
    <d v="2023-02-06T00:00:00"/>
    <s v="C1431"/>
    <s v="Priya Das"/>
    <x v="1"/>
    <x v="11"/>
    <s v="P1001"/>
    <n v="7"/>
    <n v="0.1"/>
    <s v="Express"/>
    <x v="2"/>
    <n v="55"/>
    <n v="1"/>
    <s v="Laptop"/>
    <x v="2"/>
    <n v="900"/>
    <n v="669.14"/>
    <n v="5670"/>
    <n v="4683.9799999999996"/>
    <n v="986.02000000000044"/>
    <n v="0.17390123456790132"/>
    <s v="Profitable"/>
    <s v="High"/>
  </r>
  <r>
    <s v="ORD-100714"/>
    <x v="386"/>
    <d v="2024-11-24T00:00:00"/>
    <s v="C1848"/>
    <s v="Rahul Singh"/>
    <x v="1"/>
    <x v="7"/>
    <s v="P1012"/>
    <n v="7"/>
    <n v="0"/>
    <s v="Standard"/>
    <x v="1"/>
    <n v="34"/>
    <n v="3"/>
    <s v="Standing Desk"/>
    <x v="1"/>
    <n v="480"/>
    <n v="375.21"/>
    <n v="3360"/>
    <n v="2626.47"/>
    <n v="733.5300000000002"/>
    <n v="0.21831250000000005"/>
    <s v="Profitable"/>
    <s v="Medium"/>
  </r>
  <r>
    <s v="ORD-101771"/>
    <x v="187"/>
    <d v="2023-08-10T00:00:00"/>
    <s v="C2075"/>
    <s v="Diya Reddy"/>
    <x v="1"/>
    <x v="8"/>
    <s v="P1004"/>
    <n v="8"/>
    <n v="0.2"/>
    <s v="Standard"/>
    <x v="0"/>
    <n v="44"/>
    <n v="5"/>
    <s v="Monitor"/>
    <x v="2"/>
    <n v="220"/>
    <n v="159.36000000000001"/>
    <n v="1408"/>
    <n v="1274.8800000000001"/>
    <n v="133.11999999999989"/>
    <n v="9.4545454545454474E-2"/>
    <s v="Profitable"/>
    <s v="Low"/>
  </r>
  <r>
    <s v="ORD-100084"/>
    <x v="502"/>
    <d v="2023-03-11T00:00:00"/>
    <s v="C1918"/>
    <s v="Diya Joshi"/>
    <x v="1"/>
    <x v="8"/>
    <s v="P1012"/>
    <n v="5"/>
    <n v="0"/>
    <s v="Standard"/>
    <x v="0"/>
    <n v="64"/>
    <n v="1"/>
    <s v="Standing Desk"/>
    <x v="1"/>
    <n v="480"/>
    <n v="375.21"/>
    <n v="2400"/>
    <n v="1876.05"/>
    <n v="523.95000000000005"/>
    <n v="0.21831250000000002"/>
    <s v="Profitable"/>
    <s v="Medium"/>
  </r>
  <r>
    <s v="ORD-102476"/>
    <x v="653"/>
    <d v="2023-02-20T00:00:00"/>
    <s v="C1055"/>
    <s v="Zoya Singh"/>
    <x v="1"/>
    <x v="12"/>
    <s v="P1011"/>
    <n v="8"/>
    <n v="0"/>
    <s v="Express"/>
    <x v="0"/>
    <n v="44"/>
    <n v="4"/>
    <s v="Filing Cabinet"/>
    <x v="1"/>
    <n v="130"/>
    <n v="83.55"/>
    <n v="1040"/>
    <n v="668.4"/>
    <n v="371.6"/>
    <n v="0.35730769230769233"/>
    <s v="Profitable"/>
    <s v="Low"/>
  </r>
  <r>
    <s v="ORD-101886"/>
    <x v="436"/>
    <d v="2023-04-24T00:00:00"/>
    <s v="C1798"/>
    <s v="Meera Joshi"/>
    <x v="1"/>
    <x v="9"/>
    <s v="P1018"/>
    <n v="3"/>
    <n v="0.2"/>
    <s v="Economy"/>
    <x v="3"/>
    <n v="48"/>
    <n v="1"/>
    <s v="Marker Pack"/>
    <x v="0"/>
    <n v="11"/>
    <n v="6.23"/>
    <n v="26.400000000000002"/>
    <n v="18.690000000000001"/>
    <n v="7.7100000000000009"/>
    <n v="0.29204545454545455"/>
    <s v="Profitable"/>
    <s v="Low"/>
  </r>
  <r>
    <s v="ORD-101198"/>
    <x v="422"/>
    <d v="2024-09-22T00:00:00"/>
    <s v="C1407"/>
    <s v="Ishaan Joshi"/>
    <x v="2"/>
    <x v="8"/>
    <s v="P1018"/>
    <n v="4"/>
    <n v="0.1"/>
    <s v="Standard"/>
    <x v="0"/>
    <n v="24"/>
    <n v="3"/>
    <s v="Marker Pack"/>
    <x v="0"/>
    <n v="11"/>
    <n v="6.23"/>
    <n v="39.6"/>
    <n v="24.92"/>
    <n v="14.68"/>
    <n v="0.37070707070707071"/>
    <s v="Profitable"/>
    <s v="Low"/>
  </r>
  <r>
    <s v="ORD-101618"/>
    <x v="378"/>
    <d v="2024-07-07T00:00:00"/>
    <s v="C2143"/>
    <s v="Meera Gupta"/>
    <x v="2"/>
    <x v="6"/>
    <s v="P1014"/>
    <n v="3"/>
    <n v="0"/>
    <s v="Same Day"/>
    <x v="0"/>
    <n v="31"/>
    <n v="5"/>
    <s v="Pen Set"/>
    <x v="0"/>
    <n v="12"/>
    <n v="9.07"/>
    <n v="36"/>
    <n v="27.21"/>
    <n v="8.7899999999999991"/>
    <n v="0.24416666666666664"/>
    <s v="Profitable"/>
    <s v="Low"/>
  </r>
  <r>
    <s v="ORD-100168"/>
    <x v="452"/>
    <d v="2023-03-01T00:00:00"/>
    <s v="C1413"/>
    <s v="Priya Reddy"/>
    <x v="0"/>
    <x v="3"/>
    <s v="P1004"/>
    <n v="2"/>
    <n v="0"/>
    <s v="Standard"/>
    <x v="3"/>
    <n v="44"/>
    <n v="1"/>
    <s v="Monitor"/>
    <x v="2"/>
    <n v="220"/>
    <n v="159.36000000000001"/>
    <n v="440"/>
    <n v="318.72000000000003"/>
    <n v="121.27999999999997"/>
    <n v="0.27563636363636357"/>
    <s v="Profitable"/>
    <s v="Low"/>
  </r>
  <r>
    <s v="ORD-100386"/>
    <x v="481"/>
    <d v="2023-11-16T00:00:00"/>
    <s v="C2030"/>
    <s v="Meera Gupta"/>
    <x v="1"/>
    <x v="0"/>
    <s v="P1004"/>
    <n v="4"/>
    <n v="0.1"/>
    <s v="Express"/>
    <x v="3"/>
    <n v="41"/>
    <n v="2"/>
    <s v="Monitor"/>
    <x v="2"/>
    <n v="220"/>
    <n v="159.36000000000001"/>
    <n v="792"/>
    <n v="637.44000000000005"/>
    <n v="154.55999999999995"/>
    <n v="0.19515151515151508"/>
    <s v="Profitable"/>
    <s v="Low"/>
  </r>
  <r>
    <s v="ORD-101931"/>
    <x v="543"/>
    <d v="2024-08-08T00:00:00"/>
    <s v="C1463"/>
    <s v="Ishaan Verma"/>
    <x v="0"/>
    <x v="1"/>
    <s v="P1017"/>
    <n v="7"/>
    <n v="0.2"/>
    <s v="Express"/>
    <x v="2"/>
    <n v="51"/>
    <n v="4"/>
    <s v="Binder"/>
    <x v="0"/>
    <n v="8"/>
    <n v="5.51"/>
    <n v="44.800000000000004"/>
    <n v="38.57"/>
    <n v="6.230000000000004"/>
    <n v="0.13906250000000009"/>
    <s v="Profitable"/>
    <s v="Low"/>
  </r>
  <r>
    <s v="ORD-101503"/>
    <x v="112"/>
    <d v="2024-09-18T00:00:00"/>
    <s v="C1327"/>
    <s v="Dev Nair"/>
    <x v="1"/>
    <x v="11"/>
    <s v="P1002"/>
    <n v="2"/>
    <n v="0"/>
    <s v="Express"/>
    <x v="1"/>
    <n v="60"/>
    <n v="1"/>
    <s v="Smartphone"/>
    <x v="2"/>
    <n v="600"/>
    <n v="395.83"/>
    <n v="1200"/>
    <n v="791.66"/>
    <n v="408.34000000000003"/>
    <n v="0.34028333333333338"/>
    <s v="Profitable"/>
    <s v="Low"/>
  </r>
  <r>
    <s v="ORD-102013"/>
    <x v="654"/>
    <d v="2024-02-16T00:00:00"/>
    <s v="C1462"/>
    <s v="Dev Reddy"/>
    <x v="2"/>
    <x v="4"/>
    <s v="P1017"/>
    <n v="4"/>
    <n v="0.1"/>
    <s v="Economy"/>
    <x v="1"/>
    <n v="67"/>
    <n v="2"/>
    <s v="Binder"/>
    <x v="0"/>
    <n v="8"/>
    <n v="5.51"/>
    <n v="28.8"/>
    <n v="22.04"/>
    <n v="6.7600000000000016"/>
    <n v="0.23472222222222228"/>
    <s v="Profitable"/>
    <s v="Low"/>
  </r>
  <r>
    <s v="ORD-100715"/>
    <x v="199"/>
    <d v="2024-11-17T00:00:00"/>
    <s v="C1794"/>
    <s v="Arjun Reddy"/>
    <x v="0"/>
    <x v="4"/>
    <s v="P1003"/>
    <n v="2"/>
    <n v="0.1"/>
    <s v="Express"/>
    <x v="3"/>
    <n v="44"/>
    <n v="2"/>
    <s v="Tablet"/>
    <x v="2"/>
    <n v="350"/>
    <n v="267.63"/>
    <n v="630"/>
    <n v="535.26"/>
    <n v="94.740000000000009"/>
    <n v="0.15038095238095239"/>
    <s v="Profitable"/>
    <s v="Low"/>
  </r>
  <r>
    <s v="ORD-100736"/>
    <x v="655"/>
    <d v="2023-12-18T00:00:00"/>
    <s v="C1014"/>
    <s v="Aarav Reddy"/>
    <x v="1"/>
    <x v="5"/>
    <s v="P1015"/>
    <n v="2"/>
    <n v="0"/>
    <s v="Standard"/>
    <x v="3"/>
    <n v="51"/>
    <n v="3"/>
    <s v="Stapler"/>
    <x v="0"/>
    <n v="15"/>
    <n v="9.91"/>
    <n v="30"/>
    <n v="19.82"/>
    <n v="10.18"/>
    <n v="0.33933333333333332"/>
    <s v="Profitable"/>
    <s v="Low"/>
  </r>
  <r>
    <s v="ORD-101828"/>
    <x v="547"/>
    <d v="2023-06-23T00:00:00"/>
    <s v="C1261"/>
    <s v="Kabir Singh"/>
    <x v="1"/>
    <x v="5"/>
    <s v="P1002"/>
    <n v="5"/>
    <n v="0.2"/>
    <s v="Standard"/>
    <x v="2"/>
    <n v="49"/>
    <n v="3"/>
    <s v="Smartphone"/>
    <x v="2"/>
    <n v="600"/>
    <n v="395.83"/>
    <n v="2400"/>
    <n v="1979.1499999999999"/>
    <n v="420.85000000000014"/>
    <n v="0.17535416666666673"/>
    <s v="Profitable"/>
    <s v="Medium"/>
  </r>
  <r>
    <s v="ORD-101844"/>
    <x v="116"/>
    <d v="2024-10-07T00:00:00"/>
    <s v="C1626"/>
    <s v="Aarav Sharma"/>
    <x v="0"/>
    <x v="3"/>
    <s v="P1005"/>
    <n v="4"/>
    <n v="0.1"/>
    <s v="Standard"/>
    <x v="2"/>
    <n v="43"/>
    <n v="5"/>
    <s v="Headphones"/>
    <x v="2"/>
    <n v="80"/>
    <n v="45.88"/>
    <n v="288"/>
    <n v="183.52"/>
    <n v="104.47999999999999"/>
    <n v="0.36277777777777775"/>
    <s v="Profitable"/>
    <s v="Low"/>
  </r>
  <r>
    <s v="ORD-101481"/>
    <x v="247"/>
    <d v="2024-11-04T00:00:00"/>
    <s v="C1257"/>
    <s v="Dev Iyer"/>
    <x v="0"/>
    <x v="2"/>
    <s v="P1007"/>
    <n v="4"/>
    <n v="0.05"/>
    <s v="Standard"/>
    <x v="3"/>
    <n v="50"/>
    <n v="5"/>
    <s v="Printer"/>
    <x v="2"/>
    <n v="180"/>
    <n v="133.25"/>
    <n v="684"/>
    <n v="533"/>
    <n v="151"/>
    <n v="0.22076023391812866"/>
    <s v="Profitable"/>
    <s v="Low"/>
  </r>
  <r>
    <s v="ORD-101396"/>
    <x v="91"/>
    <d v="2023-04-19T00:00:00"/>
    <s v="C1099"/>
    <s v="Rahul Singh"/>
    <x v="1"/>
    <x v="7"/>
    <s v="P1015"/>
    <n v="9"/>
    <n v="0.2"/>
    <s v="Express"/>
    <x v="2"/>
    <n v="44"/>
    <n v="4"/>
    <s v="Stapler"/>
    <x v="0"/>
    <n v="15"/>
    <n v="9.91"/>
    <n v="108"/>
    <n v="89.19"/>
    <n v="18.810000000000002"/>
    <n v="0.17416666666666669"/>
    <s v="Profitable"/>
    <s v="Low"/>
  </r>
  <r>
    <s v="ORD-102170"/>
    <x v="449"/>
    <d v="2023-08-04T00:00:00"/>
    <s v="C1681"/>
    <s v="Ishaan Sharma"/>
    <x v="0"/>
    <x v="7"/>
    <s v="P1001"/>
    <n v="7"/>
    <n v="0.1"/>
    <s v="Express"/>
    <x v="3"/>
    <n v="25"/>
    <n v="3"/>
    <s v="Laptop"/>
    <x v="2"/>
    <n v="900"/>
    <n v="669.14"/>
    <n v="5670"/>
    <n v="4683.9799999999996"/>
    <n v="986.02000000000044"/>
    <n v="0.17390123456790132"/>
    <s v="Profitable"/>
    <s v="High"/>
  </r>
  <r>
    <s v="ORD-101187"/>
    <x v="656"/>
    <d v="2023-09-17T00:00:00"/>
    <s v="C1725"/>
    <s v="Dev Iyer"/>
    <x v="2"/>
    <x v="4"/>
    <s v="P1018"/>
    <n v="8"/>
    <n v="0.05"/>
    <s v="Standard"/>
    <x v="1"/>
    <n v="64"/>
    <n v="1"/>
    <s v="Marker Pack"/>
    <x v="0"/>
    <n v="11"/>
    <n v="6.23"/>
    <n v="83.6"/>
    <n v="49.84"/>
    <n v="33.759999999999991"/>
    <n v="0.40382775119617215"/>
    <s v="Profitable"/>
    <s v="Low"/>
  </r>
  <r>
    <s v="ORD-100910"/>
    <x v="123"/>
    <d v="2024-12-17T00:00:00"/>
    <s v="C1172"/>
    <s v="Arjun Iyer"/>
    <x v="1"/>
    <x v="7"/>
    <s v="P1004"/>
    <n v="5"/>
    <n v="0"/>
    <s v="Standard"/>
    <x v="3"/>
    <n v="22"/>
    <n v="1"/>
    <s v="Monitor"/>
    <x v="2"/>
    <n v="220"/>
    <n v="159.36000000000001"/>
    <n v="1100"/>
    <n v="796.80000000000007"/>
    <n v="303.19999999999993"/>
    <n v="0.27563636363636357"/>
    <s v="Profitable"/>
    <s v="Low"/>
  </r>
  <r>
    <s v="ORD-101197"/>
    <x v="340"/>
    <d v="2024-12-23T00:00:00"/>
    <s v="C1170"/>
    <s v="Meera Khan"/>
    <x v="2"/>
    <x v="12"/>
    <s v="P1018"/>
    <n v="6"/>
    <n v="0.15"/>
    <s v="Standard"/>
    <x v="1"/>
    <n v="25"/>
    <n v="5"/>
    <s v="Marker Pack"/>
    <x v="0"/>
    <n v="11"/>
    <n v="6.23"/>
    <n v="56.1"/>
    <n v="37.380000000000003"/>
    <n v="18.72"/>
    <n v="0.3336898395721925"/>
    <s v="Profitable"/>
    <s v="Low"/>
  </r>
  <r>
    <s v="ORD-100267"/>
    <x v="430"/>
    <d v="2024-04-27T00:00:00"/>
    <s v="C1212"/>
    <s v="Zoya Verma"/>
    <x v="2"/>
    <x v="3"/>
    <s v="P1016"/>
    <n v="7"/>
    <n v="0.2"/>
    <s v="Standard"/>
    <x v="1"/>
    <n v="35"/>
    <n v="3"/>
    <s v="Paper Ream"/>
    <x v="0"/>
    <n v="9"/>
    <n v="5.46"/>
    <n v="50.400000000000006"/>
    <n v="38.22"/>
    <n v="12.180000000000007"/>
    <n v="0.24166666666666678"/>
    <s v="Profitable"/>
    <s v="Low"/>
  </r>
  <r>
    <s v="ORD-100311"/>
    <x v="657"/>
    <d v="2024-07-05T00:00:00"/>
    <s v="C2096"/>
    <s v="Rahul Gupta"/>
    <x v="2"/>
    <x v="8"/>
    <s v="P1012"/>
    <n v="8"/>
    <n v="0.2"/>
    <s v="Standard"/>
    <x v="0"/>
    <n v="69"/>
    <n v="1"/>
    <s v="Standing Desk"/>
    <x v="1"/>
    <n v="480"/>
    <n v="375.21"/>
    <n v="3072"/>
    <n v="3001.68"/>
    <n v="70.320000000000164"/>
    <n v="2.2890625000000053E-2"/>
    <s v="Profitable"/>
    <s v="Medium"/>
  </r>
  <r>
    <s v="ORD-100489"/>
    <x v="132"/>
    <d v="2023-03-30T00:00:00"/>
    <s v="C1431"/>
    <s v="Meera Reddy"/>
    <x v="1"/>
    <x v="10"/>
    <s v="P1012"/>
    <n v="9"/>
    <n v="0"/>
    <s v="Standard"/>
    <x v="2"/>
    <n v="63"/>
    <n v="3"/>
    <s v="Standing Desk"/>
    <x v="1"/>
    <n v="480"/>
    <n v="375.21"/>
    <n v="4320"/>
    <n v="3376.89"/>
    <n v="943.11000000000013"/>
    <n v="0.21831250000000002"/>
    <s v="Profitable"/>
    <s v="Medium"/>
  </r>
  <r>
    <s v="ORD-101840"/>
    <x v="525"/>
    <d v="2023-02-18T00:00:00"/>
    <s v="C1664"/>
    <s v="Sana Iyer"/>
    <x v="1"/>
    <x v="11"/>
    <s v="P1014"/>
    <n v="4"/>
    <n v="0"/>
    <s v="Express"/>
    <x v="1"/>
    <n v="52"/>
    <n v="1"/>
    <s v="Pen Set"/>
    <x v="0"/>
    <n v="12"/>
    <n v="9.07"/>
    <n v="48"/>
    <n v="36.28"/>
    <n v="11.719999999999999"/>
    <n v="0.24416666666666664"/>
    <s v="Profitable"/>
    <s v="Low"/>
  </r>
  <r>
    <s v="ORD-101245"/>
    <x v="221"/>
    <d v="2023-01-06T00:00:00"/>
    <s v="C1863"/>
    <s v="Rahul Gupta"/>
    <x v="1"/>
    <x v="0"/>
    <s v="P1015"/>
    <n v="9"/>
    <n v="0"/>
    <s v="Standard"/>
    <x v="2"/>
    <n v="50"/>
    <n v="2"/>
    <s v="Stapler"/>
    <x v="0"/>
    <n v="15"/>
    <n v="9.91"/>
    <n v="135"/>
    <n v="89.19"/>
    <n v="45.81"/>
    <n v="0.33933333333333338"/>
    <s v="Profitable"/>
    <s v="Low"/>
  </r>
  <r>
    <s v="ORD-102486"/>
    <x v="266"/>
    <d v="2024-08-13T00:00:00"/>
    <s v="C1182"/>
    <s v="Ishaan Joshi"/>
    <x v="2"/>
    <x v="2"/>
    <s v="P1001"/>
    <n v="1"/>
    <n v="0.15"/>
    <s v="Standard"/>
    <x v="3"/>
    <n v="48"/>
    <n v="4"/>
    <s v="Laptop"/>
    <x v="2"/>
    <n v="900"/>
    <n v="669.14"/>
    <n v="765"/>
    <n v="669.14"/>
    <n v="95.860000000000014"/>
    <n v="0.12530718954248368"/>
    <s v="Profitable"/>
    <s v="Low"/>
  </r>
  <r>
    <s v="ORD-101450"/>
    <x v="259"/>
    <d v="2023-12-09T00:00:00"/>
    <s v="C2118"/>
    <s v="Arjun Verma"/>
    <x v="0"/>
    <x v="11"/>
    <s v="P1017"/>
    <n v="8"/>
    <n v="0"/>
    <s v="Same Day"/>
    <x v="0"/>
    <n v="61"/>
    <n v="1"/>
    <s v="Binder"/>
    <x v="0"/>
    <n v="8"/>
    <n v="5.51"/>
    <n v="64"/>
    <n v="44.08"/>
    <n v="19.920000000000002"/>
    <n v="0.31125000000000003"/>
    <s v="Profitable"/>
    <s v="Low"/>
  </r>
  <r>
    <s v="ORD-102878"/>
    <x v="152"/>
    <d v="2024-04-01T00:00:00"/>
    <s v="C1855"/>
    <s v="Zoya Joshi"/>
    <x v="1"/>
    <x v="4"/>
    <s v="P1005"/>
    <n v="8"/>
    <n v="0.2"/>
    <s v="Standard"/>
    <x v="1"/>
    <n v="50"/>
    <n v="2"/>
    <s v="Headphones"/>
    <x v="2"/>
    <n v="80"/>
    <n v="45.88"/>
    <n v="512"/>
    <n v="367.04"/>
    <n v="144.95999999999998"/>
    <n v="0.28312499999999996"/>
    <s v="Profitable"/>
    <s v="Low"/>
  </r>
  <r>
    <s v="ORD-101224"/>
    <x v="27"/>
    <d v="2024-11-14T00:00:00"/>
    <s v="C1140"/>
    <s v="Arjun Singh"/>
    <x v="2"/>
    <x v="10"/>
    <s v="P1015"/>
    <n v="5"/>
    <n v="0"/>
    <s v="Express"/>
    <x v="3"/>
    <n v="38"/>
    <n v="5"/>
    <s v="Stapler"/>
    <x v="0"/>
    <n v="15"/>
    <n v="9.91"/>
    <n v="75"/>
    <n v="49.55"/>
    <n v="25.450000000000003"/>
    <n v="0.33933333333333338"/>
    <s v="Profitable"/>
    <s v="Low"/>
  </r>
  <r>
    <s v="ORD-102503"/>
    <x v="179"/>
    <d v="2023-08-29T00:00:00"/>
    <s v="C1189"/>
    <s v="Rahul Joshi"/>
    <x v="1"/>
    <x v="3"/>
    <s v="P1013"/>
    <n v="6"/>
    <n v="0"/>
    <s v="Economy"/>
    <x v="2"/>
    <n v="60"/>
    <n v="5"/>
    <s v="Notebook"/>
    <x v="0"/>
    <n v="6"/>
    <n v="4.2699999999999996"/>
    <n v="36"/>
    <n v="25.619999999999997"/>
    <n v="10.380000000000003"/>
    <n v="0.28833333333333339"/>
    <s v="Profitable"/>
    <s v="Low"/>
  </r>
  <r>
    <s v="ORD-101397"/>
    <x v="20"/>
    <d v="2023-01-30T00:00:00"/>
    <s v="C1713"/>
    <s v="Ishaan Nair"/>
    <x v="2"/>
    <x v="0"/>
    <s v="P1008"/>
    <n v="8"/>
    <n v="0.1"/>
    <s v="Standard"/>
    <x v="2"/>
    <n v="21"/>
    <n v="5"/>
    <s v="Office Chair"/>
    <x v="1"/>
    <n v="150"/>
    <n v="111.98"/>
    <n v="1080"/>
    <n v="895.84"/>
    <n v="184.15999999999997"/>
    <n v="0.17051851851851849"/>
    <s v="Profitable"/>
    <s v="Low"/>
  </r>
  <r>
    <s v="ORD-100902"/>
    <x v="491"/>
    <d v="2023-03-12T00:00:00"/>
    <s v="C1695"/>
    <s v="Ishaan Gupta"/>
    <x v="2"/>
    <x v="10"/>
    <s v="P1007"/>
    <n v="1"/>
    <n v="0.05"/>
    <s v="Express"/>
    <x v="2"/>
    <n v="43"/>
    <n v="2"/>
    <s v="Printer"/>
    <x v="2"/>
    <n v="180"/>
    <n v="133.25"/>
    <n v="171"/>
    <n v="133.25"/>
    <n v="37.75"/>
    <n v="0.22076023391812866"/>
    <s v="Profitable"/>
    <s v="Low"/>
  </r>
  <r>
    <s v="ORD-101754"/>
    <x v="362"/>
    <d v="2023-12-03T00:00:00"/>
    <s v="C2063"/>
    <s v="Priya Verma"/>
    <x v="2"/>
    <x v="9"/>
    <s v="P1010"/>
    <n v="7"/>
    <n v="0.1"/>
    <s v="Standard"/>
    <x v="3"/>
    <n v="51"/>
    <n v="5"/>
    <s v="Bookcase"/>
    <x v="1"/>
    <n v="210"/>
    <n v="139.15"/>
    <n v="1323"/>
    <n v="974.05000000000007"/>
    <n v="348.94999999999993"/>
    <n v="0.26375661375661369"/>
    <s v="Profitable"/>
    <s v="Low"/>
  </r>
  <r>
    <s v="ORD-100864"/>
    <x v="658"/>
    <d v="2023-10-03T00:00:00"/>
    <s v="C1203"/>
    <s v="Arjun Nair"/>
    <x v="2"/>
    <x v="2"/>
    <s v="P1007"/>
    <n v="6"/>
    <n v="0.05"/>
    <s v="Express"/>
    <x v="1"/>
    <n v="59"/>
    <n v="1"/>
    <s v="Printer"/>
    <x v="2"/>
    <n v="180"/>
    <n v="133.25"/>
    <n v="1026"/>
    <n v="799.5"/>
    <n v="226.5"/>
    <n v="0.22076023391812866"/>
    <s v="Profitable"/>
    <s v="Low"/>
  </r>
  <r>
    <s v="ORD-101284"/>
    <x v="212"/>
    <d v="2023-11-13T00:00:00"/>
    <s v="C1131"/>
    <s v="Sana Nair"/>
    <x v="1"/>
    <x v="0"/>
    <s v="P1011"/>
    <n v="3"/>
    <n v="0.2"/>
    <s v="Express"/>
    <x v="1"/>
    <n v="68"/>
    <n v="1"/>
    <s v="Filing Cabinet"/>
    <x v="1"/>
    <n v="130"/>
    <n v="83.55"/>
    <n v="312"/>
    <n v="250.64999999999998"/>
    <n v="61.350000000000023"/>
    <n v="0.19663461538461546"/>
    <s v="Profitable"/>
    <s v="Low"/>
  </r>
  <r>
    <s v="ORD-101353"/>
    <x v="659"/>
    <d v="2023-07-03T00:00:00"/>
    <s v="C1557"/>
    <s v="Tara Singh"/>
    <x v="1"/>
    <x v="12"/>
    <s v="P1001"/>
    <n v="3"/>
    <n v="0"/>
    <s v="Express"/>
    <x v="3"/>
    <n v="69"/>
    <n v="3"/>
    <s v="Laptop"/>
    <x v="2"/>
    <n v="900"/>
    <n v="669.14"/>
    <n v="2700"/>
    <n v="2007.42"/>
    <n v="692.57999999999993"/>
    <n v="0.25651111111111108"/>
    <s v="Profitable"/>
    <s v="Medium"/>
  </r>
  <r>
    <s v="ORD-100456"/>
    <x v="115"/>
    <d v="2023-07-24T00:00:00"/>
    <s v="C1836"/>
    <s v="Tara Verma"/>
    <x v="1"/>
    <x v="1"/>
    <s v="P1017"/>
    <n v="9"/>
    <n v="0.2"/>
    <s v="Standard"/>
    <x v="1"/>
    <n v="19"/>
    <n v="1"/>
    <s v="Binder"/>
    <x v="0"/>
    <n v="8"/>
    <n v="5.51"/>
    <n v="57.6"/>
    <n v="49.589999999999996"/>
    <n v="8.0100000000000051"/>
    <n v="0.13906250000000009"/>
    <s v="Profitable"/>
    <s v="Low"/>
  </r>
  <r>
    <s v="ORD-100203"/>
    <x v="52"/>
    <d v="2023-12-31T00:00:00"/>
    <s v="C1682"/>
    <s v="Aarav Das"/>
    <x v="2"/>
    <x v="4"/>
    <s v="P1018"/>
    <n v="1"/>
    <n v="0"/>
    <s v="Standard"/>
    <x v="3"/>
    <n v="59"/>
    <n v="4"/>
    <s v="Marker Pack"/>
    <x v="0"/>
    <n v="11"/>
    <n v="6.23"/>
    <n v="11"/>
    <n v="6.23"/>
    <n v="4.7699999999999996"/>
    <n v="0.4336363636363636"/>
    <s v="Profitable"/>
    <s v="Low"/>
  </r>
  <r>
    <s v="ORD-102580"/>
    <x v="152"/>
    <d v="2024-03-31T00:00:00"/>
    <s v="C1983"/>
    <s v="Kabir Reddy"/>
    <x v="0"/>
    <x v="5"/>
    <s v="P1017"/>
    <n v="3"/>
    <n v="0"/>
    <s v="Express"/>
    <x v="1"/>
    <n v="42"/>
    <n v="3"/>
    <s v="Binder"/>
    <x v="0"/>
    <n v="8"/>
    <n v="5.51"/>
    <n v="24"/>
    <n v="16.53"/>
    <n v="7.4699999999999989"/>
    <n v="0.31124999999999997"/>
    <s v="Profitable"/>
    <s v="Low"/>
  </r>
  <r>
    <s v="ORD-101171"/>
    <x v="660"/>
    <d v="2023-11-25T00:00:00"/>
    <s v="C2182"/>
    <s v="Tara Khan"/>
    <x v="1"/>
    <x v="0"/>
    <s v="P1007"/>
    <n v="7"/>
    <n v="0.05"/>
    <s v="Standard"/>
    <x v="0"/>
    <n v="32"/>
    <n v="2"/>
    <s v="Printer"/>
    <x v="2"/>
    <n v="180"/>
    <n v="133.25"/>
    <n v="1197"/>
    <n v="932.75"/>
    <n v="264.25"/>
    <n v="0.22076023391812866"/>
    <s v="Profitable"/>
    <s v="Low"/>
  </r>
  <r>
    <s v="ORD-101047"/>
    <x v="534"/>
    <d v="2023-03-04T00:00:00"/>
    <s v="C1076"/>
    <s v="Meera Iyer"/>
    <x v="0"/>
    <x v="9"/>
    <s v="P1014"/>
    <n v="8"/>
    <n v="0"/>
    <s v="Same Day"/>
    <x v="0"/>
    <n v="37"/>
    <n v="3"/>
    <s v="Pen Set"/>
    <x v="0"/>
    <n v="12"/>
    <n v="9.07"/>
    <n v="96"/>
    <n v="72.56"/>
    <n v="23.439999999999998"/>
    <n v="0.24416666666666664"/>
    <s v="Profitable"/>
    <s v="Low"/>
  </r>
  <r>
    <s v="ORD-101231"/>
    <x v="529"/>
    <d v="2024-09-28T00:00:00"/>
    <s v="C1676"/>
    <s v="Ishaan Singh"/>
    <x v="1"/>
    <x v="8"/>
    <s v="P1013"/>
    <n v="8"/>
    <n v="0"/>
    <s v="Standard"/>
    <x v="1"/>
    <n v="36"/>
    <n v="2"/>
    <s v="Notebook"/>
    <x v="0"/>
    <n v="6"/>
    <n v="4.2699999999999996"/>
    <n v="48"/>
    <n v="34.159999999999997"/>
    <n v="13.840000000000003"/>
    <n v="0.28833333333333339"/>
    <s v="Profitable"/>
    <s v="Low"/>
  </r>
  <r>
    <s v="ORD-101781"/>
    <x v="591"/>
    <d v="2024-12-24T00:00:00"/>
    <s v="C2016"/>
    <s v="Zoya Das"/>
    <x v="1"/>
    <x v="4"/>
    <s v="P1005"/>
    <n v="7"/>
    <n v="0.1"/>
    <s v="Express"/>
    <x v="0"/>
    <n v="44"/>
    <n v="2"/>
    <s v="Headphones"/>
    <x v="2"/>
    <n v="80"/>
    <n v="45.88"/>
    <n v="504"/>
    <n v="321.16000000000003"/>
    <n v="182.83999999999997"/>
    <n v="0.36277777777777775"/>
    <s v="Profitable"/>
    <s v="Low"/>
  </r>
  <r>
    <s v="ORD-102537"/>
    <x v="592"/>
    <d v="2024-02-12T00:00:00"/>
    <s v="C1154"/>
    <s v="Dev Singh"/>
    <x v="0"/>
    <x v="5"/>
    <s v="P1006"/>
    <n v="4"/>
    <n v="0"/>
    <s v="Standard"/>
    <x v="0"/>
    <n v="67"/>
    <n v="3"/>
    <s v="Keyboard"/>
    <x v="2"/>
    <n v="45"/>
    <n v="35.729999999999997"/>
    <n v="180"/>
    <n v="142.91999999999999"/>
    <n v="37.080000000000013"/>
    <n v="0.20600000000000007"/>
    <s v="Profitable"/>
    <s v="Low"/>
  </r>
  <r>
    <s v="ORD-100895"/>
    <x v="283"/>
    <d v="2023-12-17T00:00:00"/>
    <s v="C1257"/>
    <s v="Tara Nair"/>
    <x v="1"/>
    <x v="3"/>
    <s v="P1004"/>
    <n v="5"/>
    <n v="0.1"/>
    <s v="Standard"/>
    <x v="1"/>
    <n v="57"/>
    <n v="2"/>
    <s v="Monitor"/>
    <x v="2"/>
    <n v="220"/>
    <n v="159.36000000000001"/>
    <n v="990"/>
    <n v="796.80000000000007"/>
    <n v="193.19999999999993"/>
    <n v="0.19515151515151508"/>
    <s v="Profitable"/>
    <s v="Low"/>
  </r>
  <r>
    <s v="ORD-101298"/>
    <x v="294"/>
    <d v="2024-09-18T00:00:00"/>
    <s v="C1661"/>
    <s v="Rahul Gupta"/>
    <x v="1"/>
    <x v="4"/>
    <s v="P1018"/>
    <n v="6"/>
    <n v="0.2"/>
    <s v="Economy"/>
    <x v="1"/>
    <n v="57"/>
    <n v="2"/>
    <s v="Marker Pack"/>
    <x v="0"/>
    <n v="11"/>
    <n v="6.23"/>
    <n v="52.800000000000004"/>
    <n v="37.380000000000003"/>
    <n v="15.420000000000002"/>
    <n v="0.29204545454545455"/>
    <s v="Profitable"/>
    <s v="Low"/>
  </r>
  <r>
    <s v="ORD-102521"/>
    <x v="661"/>
    <d v="2024-11-12T00:00:00"/>
    <s v="C1753"/>
    <s v="Sana Joshi"/>
    <x v="2"/>
    <x v="3"/>
    <s v="P1013"/>
    <n v="9"/>
    <n v="0.1"/>
    <s v="Express"/>
    <x v="2"/>
    <n v="33"/>
    <n v="4"/>
    <s v="Notebook"/>
    <x v="0"/>
    <n v="6"/>
    <n v="4.2699999999999996"/>
    <n v="48.6"/>
    <n v="38.429999999999993"/>
    <n v="10.170000000000009"/>
    <n v="0.20925925925925942"/>
    <s v="Profitable"/>
    <s v="Low"/>
  </r>
  <r>
    <s v="ORD-102502"/>
    <x v="558"/>
    <d v="2024-04-26T00:00:00"/>
    <s v="C1881"/>
    <s v="Kabir Nair"/>
    <x v="1"/>
    <x v="7"/>
    <s v="P1003"/>
    <n v="5"/>
    <n v="0"/>
    <s v="Economy"/>
    <x v="2"/>
    <n v="45"/>
    <n v="4"/>
    <s v="Tablet"/>
    <x v="2"/>
    <n v="350"/>
    <n v="267.63"/>
    <n v="1750"/>
    <n v="1338.15"/>
    <n v="411.84999999999991"/>
    <n v="0.2353428571428571"/>
    <s v="Profitable"/>
    <s v="Low"/>
  </r>
  <r>
    <s v="ORD-102330"/>
    <x v="157"/>
    <d v="2024-12-26T00:00:00"/>
    <s v="C1477"/>
    <s v="Aarav Iyer"/>
    <x v="2"/>
    <x v="9"/>
    <s v="P1007"/>
    <n v="8"/>
    <n v="0"/>
    <s v="Standard"/>
    <x v="3"/>
    <n v="45"/>
    <n v="3"/>
    <s v="Printer"/>
    <x v="2"/>
    <n v="180"/>
    <n v="133.25"/>
    <n v="1440"/>
    <n v="1066"/>
    <n v="374"/>
    <n v="0.25972222222222224"/>
    <s v="Profitable"/>
    <s v="Low"/>
  </r>
  <r>
    <s v="ORD-102678"/>
    <x v="163"/>
    <d v="2023-04-11T00:00:00"/>
    <s v="C1880"/>
    <s v="Tara Reddy"/>
    <x v="1"/>
    <x v="4"/>
    <s v="P1006"/>
    <n v="6"/>
    <n v="0.1"/>
    <s v="Same Day"/>
    <x v="0"/>
    <n v="46"/>
    <n v="4"/>
    <s v="Keyboard"/>
    <x v="2"/>
    <n v="45"/>
    <n v="35.729999999999997"/>
    <n v="243"/>
    <n v="214.38"/>
    <n v="28.620000000000005"/>
    <n v="0.1177777777777778"/>
    <s v="Profitable"/>
    <s v="Low"/>
  </r>
  <r>
    <s v="ORD-102179"/>
    <x v="390"/>
    <d v="2024-11-15T00:00:00"/>
    <s v="C1710"/>
    <s v="Priya Iyer"/>
    <x v="1"/>
    <x v="7"/>
    <s v="P1013"/>
    <n v="4"/>
    <n v="0.05"/>
    <s v="Express"/>
    <x v="0"/>
    <n v="62"/>
    <n v="5"/>
    <s v="Notebook"/>
    <x v="0"/>
    <n v="6"/>
    <n v="4.2699999999999996"/>
    <n v="22.799999999999997"/>
    <n v="17.079999999999998"/>
    <n v="5.7199999999999989"/>
    <n v="0.25087719298245614"/>
    <s v="Profitable"/>
    <s v="Low"/>
  </r>
  <r>
    <s v="ORD-100402"/>
    <x v="466"/>
    <d v="2024-12-09T00:00:00"/>
    <s v="C1526"/>
    <s v="Zoya Gupta"/>
    <x v="1"/>
    <x v="6"/>
    <s v="P1006"/>
    <n v="7"/>
    <n v="0.2"/>
    <s v="Standard"/>
    <x v="2"/>
    <n v="19"/>
    <n v="5"/>
    <s v="Keyboard"/>
    <x v="2"/>
    <n v="45"/>
    <n v="35.729999999999997"/>
    <n v="252"/>
    <n v="250.10999999999999"/>
    <n v="1.8900000000000148"/>
    <n v="7.5000000000000587E-3"/>
    <s v="Profitable"/>
    <s v="Low"/>
  </r>
  <r>
    <s v="ORD-100344"/>
    <x v="662"/>
    <d v="2023-09-28T00:00:00"/>
    <s v="C1185"/>
    <s v="Aarav Singh"/>
    <x v="0"/>
    <x v="6"/>
    <s v="P1009"/>
    <n v="8"/>
    <n v="0.2"/>
    <s v="Express"/>
    <x v="3"/>
    <n v="53"/>
    <n v="4"/>
    <s v="Desk"/>
    <x v="1"/>
    <n v="320"/>
    <n v="186.25"/>
    <n v="2048"/>
    <n v="1490"/>
    <n v="558"/>
    <n v="0.2724609375"/>
    <s v="Profitable"/>
    <s v="Medium"/>
  </r>
  <r>
    <s v="ORD-100822"/>
    <x v="450"/>
    <d v="2023-12-07T00:00:00"/>
    <s v="C1559"/>
    <s v="Meera Singh"/>
    <x v="0"/>
    <x v="5"/>
    <s v="P1006"/>
    <n v="1"/>
    <n v="0.1"/>
    <s v="Economy"/>
    <x v="3"/>
    <n v="38"/>
    <n v="3"/>
    <s v="Keyboard"/>
    <x v="2"/>
    <n v="45"/>
    <n v="35.729999999999997"/>
    <n v="40.5"/>
    <n v="35.729999999999997"/>
    <n v="4.7700000000000031"/>
    <n v="0.11777777777777786"/>
    <s v="Profitable"/>
    <s v="Low"/>
  </r>
  <r>
    <s v="ORD-100977"/>
    <x v="257"/>
    <d v="2023-02-14T00:00:00"/>
    <s v="C1739"/>
    <s v="Aarav Das"/>
    <x v="0"/>
    <x v="1"/>
    <s v="P1007"/>
    <n v="6"/>
    <n v="0.2"/>
    <s v="Express"/>
    <x v="3"/>
    <n v="32"/>
    <n v="2"/>
    <s v="Printer"/>
    <x v="2"/>
    <n v="180"/>
    <n v="133.25"/>
    <n v="864"/>
    <n v="799.5"/>
    <n v="64.5"/>
    <n v="7.4652777777777776E-2"/>
    <s v="Profitable"/>
    <s v="Low"/>
  </r>
  <r>
    <s v="ORD-100987"/>
    <x v="142"/>
    <d v="2024-06-28T00:00:00"/>
    <s v="C1567"/>
    <s v="Ishaan Verma"/>
    <x v="2"/>
    <x v="8"/>
    <s v="P1004"/>
    <n v="6"/>
    <n v="0.2"/>
    <s v="Standard"/>
    <x v="2"/>
    <n v="35"/>
    <n v="2"/>
    <s v="Monitor"/>
    <x v="2"/>
    <n v="220"/>
    <n v="159.36000000000001"/>
    <n v="1056"/>
    <n v="956.16000000000008"/>
    <n v="99.839999999999918"/>
    <n v="9.4545454545454474E-2"/>
    <s v="Profitable"/>
    <s v="Low"/>
  </r>
  <r>
    <s v="ORD-102403"/>
    <x v="352"/>
    <d v="2024-10-16T00:00:00"/>
    <s v="C1693"/>
    <s v="Rahul Joshi"/>
    <x v="1"/>
    <x v="1"/>
    <s v="P1003"/>
    <n v="6"/>
    <n v="0"/>
    <s v="Standard"/>
    <x v="3"/>
    <n v="33"/>
    <n v="4"/>
    <s v="Tablet"/>
    <x v="2"/>
    <n v="350"/>
    <n v="267.63"/>
    <n v="2100"/>
    <n v="1605.78"/>
    <n v="494.22"/>
    <n v="0.23534285714285716"/>
    <s v="Profitable"/>
    <s v="Medium"/>
  </r>
  <r>
    <s v="ORD-101174"/>
    <x v="466"/>
    <d v="2024-12-08T00:00:00"/>
    <s v="C1702"/>
    <s v="Kabir Joshi"/>
    <x v="1"/>
    <x v="3"/>
    <s v="P1005"/>
    <n v="3"/>
    <n v="0.2"/>
    <s v="Standard"/>
    <x v="2"/>
    <n v="42"/>
    <n v="3"/>
    <s v="Headphones"/>
    <x v="2"/>
    <n v="80"/>
    <n v="45.88"/>
    <n v="192"/>
    <n v="137.64000000000001"/>
    <n v="54.359999999999985"/>
    <n v="0.2831249999999999"/>
    <s v="Profitable"/>
    <s v="Low"/>
  </r>
  <r>
    <s v="ORD-100077"/>
    <x v="264"/>
    <d v="2024-02-19T00:00:00"/>
    <s v="C1385"/>
    <s v="Tara Singh"/>
    <x v="1"/>
    <x v="12"/>
    <s v="P1007"/>
    <n v="7"/>
    <n v="0.1"/>
    <s v="Standard"/>
    <x v="3"/>
    <n v="61"/>
    <n v="2"/>
    <s v="Printer"/>
    <x v="2"/>
    <n v="180"/>
    <n v="133.25"/>
    <n v="1134"/>
    <n v="932.75"/>
    <n v="201.25"/>
    <n v="0.17746913580246915"/>
    <s v="Profitable"/>
    <s v="Low"/>
  </r>
  <r>
    <s v="ORD-102843"/>
    <x v="663"/>
    <d v="2024-02-26T00:00:00"/>
    <s v="C1950"/>
    <s v="Kabir Sharma"/>
    <x v="0"/>
    <x v="3"/>
    <s v="P1014"/>
    <n v="4"/>
    <n v="0.2"/>
    <s v="Standard"/>
    <x v="0"/>
    <n v="27"/>
    <n v="4"/>
    <s v="Pen Set"/>
    <x v="0"/>
    <n v="12"/>
    <n v="9.07"/>
    <n v="38.400000000000006"/>
    <n v="36.28"/>
    <n v="2.1200000000000045"/>
    <n v="5.5208333333333443E-2"/>
    <s v="Profitable"/>
    <s v="Low"/>
  </r>
  <r>
    <s v="ORD-100238"/>
    <x v="159"/>
    <d v="2023-05-05T00:00:00"/>
    <s v="C1993"/>
    <s v="Arjun Reddy"/>
    <x v="0"/>
    <x v="9"/>
    <s v="P1015"/>
    <n v="8"/>
    <n v="0"/>
    <s v="Express"/>
    <x v="3"/>
    <n v="35"/>
    <n v="4"/>
    <s v="Stapler"/>
    <x v="0"/>
    <n v="15"/>
    <n v="9.91"/>
    <n v="120"/>
    <n v="79.28"/>
    <n v="40.72"/>
    <n v="0.33933333333333332"/>
    <s v="Profitable"/>
    <s v="Low"/>
  </r>
  <r>
    <s v="ORD-102371"/>
    <x v="358"/>
    <d v="2023-11-09T00:00:00"/>
    <s v="C1274"/>
    <s v="Diya Gupta"/>
    <x v="2"/>
    <x v="10"/>
    <s v="P1009"/>
    <n v="6"/>
    <n v="0.05"/>
    <s v="Express"/>
    <x v="3"/>
    <n v="18"/>
    <n v="1"/>
    <s v="Desk"/>
    <x v="1"/>
    <n v="320"/>
    <n v="186.25"/>
    <n v="1824"/>
    <n v="1117.5"/>
    <n v="706.5"/>
    <n v="0.38733552631578949"/>
    <s v="Profitable"/>
    <s v="Low"/>
  </r>
  <r>
    <s v="ORD-101223"/>
    <x v="540"/>
    <d v="2023-03-22T00:00:00"/>
    <s v="C1354"/>
    <s v="Aarav Verma"/>
    <x v="1"/>
    <x v="5"/>
    <s v="P1002"/>
    <n v="7"/>
    <n v="0.1"/>
    <s v="Standard"/>
    <x v="2"/>
    <n v="58"/>
    <n v="3"/>
    <s v="Smartphone"/>
    <x v="2"/>
    <n v="600"/>
    <n v="395.83"/>
    <n v="3780"/>
    <n v="2770.81"/>
    <n v="1009.19"/>
    <n v="0.26698148148148149"/>
    <s v="Profitable"/>
    <s v="Medium"/>
  </r>
  <r>
    <s v="ORD-102207"/>
    <x v="507"/>
    <d v="2024-05-20T00:00:00"/>
    <s v="C1774"/>
    <s v="Dev Sharma"/>
    <x v="2"/>
    <x v="11"/>
    <s v="P1003"/>
    <n v="3"/>
    <n v="0"/>
    <s v="Standard"/>
    <x v="1"/>
    <n v="38"/>
    <n v="3"/>
    <s v="Tablet"/>
    <x v="2"/>
    <n v="350"/>
    <n v="267.63"/>
    <n v="1050"/>
    <n v="802.89"/>
    <n v="247.11"/>
    <n v="0.23534285714285716"/>
    <s v="Profitable"/>
    <s v="Low"/>
  </r>
  <r>
    <s v="ORD-102041"/>
    <x v="600"/>
    <d v="2023-01-18T00:00:00"/>
    <s v="C2145"/>
    <s v="Ishaan Sharma"/>
    <x v="0"/>
    <x v="1"/>
    <s v="P1006"/>
    <n v="8"/>
    <n v="0.1"/>
    <s v="Economy"/>
    <x v="1"/>
    <n v="45"/>
    <n v="2"/>
    <s v="Keyboard"/>
    <x v="2"/>
    <n v="45"/>
    <n v="35.729999999999997"/>
    <n v="324"/>
    <n v="285.83999999999997"/>
    <n v="38.160000000000025"/>
    <n v="0.11777777777777786"/>
    <s v="Profitable"/>
    <s v="Low"/>
  </r>
  <r>
    <s v="ORD-102813"/>
    <x v="68"/>
    <d v="2024-11-14T00:00:00"/>
    <s v="C1325"/>
    <s v="Sana Nair"/>
    <x v="0"/>
    <x v="6"/>
    <s v="P1003"/>
    <n v="5"/>
    <n v="0.1"/>
    <s v="Economy"/>
    <x v="1"/>
    <n v="18"/>
    <n v="3"/>
    <s v="Tablet"/>
    <x v="2"/>
    <n v="350"/>
    <n v="267.63"/>
    <n v="1575"/>
    <n v="1338.15"/>
    <n v="236.84999999999991"/>
    <n v="0.15038095238095231"/>
    <s v="Profitable"/>
    <s v="Low"/>
  </r>
  <r>
    <s v="ORD-102855"/>
    <x v="152"/>
    <d v="2024-04-02T00:00:00"/>
    <s v="C1059"/>
    <s v="Diya Singh"/>
    <x v="1"/>
    <x v="7"/>
    <s v="P1013"/>
    <n v="8"/>
    <n v="0.1"/>
    <s v="Express"/>
    <x v="0"/>
    <n v="28"/>
    <n v="1"/>
    <s v="Notebook"/>
    <x v="0"/>
    <n v="6"/>
    <n v="4.2699999999999996"/>
    <n v="43.2"/>
    <n v="34.159999999999997"/>
    <n v="9.0400000000000063"/>
    <n v="0.20925925925925939"/>
    <s v="Profitable"/>
    <s v="Low"/>
  </r>
  <r>
    <s v="ORD-100570"/>
    <x v="525"/>
    <d v="2023-02-18T00:00:00"/>
    <s v="C2120"/>
    <s v="Arjun Singh"/>
    <x v="2"/>
    <x v="11"/>
    <s v="P1007"/>
    <n v="6"/>
    <n v="0.1"/>
    <s v="Express"/>
    <x v="3"/>
    <n v="50"/>
    <n v="1"/>
    <s v="Printer"/>
    <x v="2"/>
    <n v="180"/>
    <n v="133.25"/>
    <n v="972"/>
    <n v="799.5"/>
    <n v="172.5"/>
    <n v="0.17746913580246915"/>
    <s v="Profitable"/>
    <s v="Low"/>
  </r>
  <r>
    <s v="ORD-102825"/>
    <x v="617"/>
    <d v="2023-06-10T00:00:00"/>
    <s v="C2183"/>
    <s v="Dev Khan"/>
    <x v="1"/>
    <x v="2"/>
    <s v="P1011"/>
    <n v="2"/>
    <n v="0.1"/>
    <s v="Economy"/>
    <x v="2"/>
    <n v="67"/>
    <n v="3"/>
    <s v="Filing Cabinet"/>
    <x v="1"/>
    <n v="130"/>
    <n v="83.55"/>
    <n v="234"/>
    <n v="167.1"/>
    <n v="66.900000000000006"/>
    <n v="0.28589743589743594"/>
    <s v="Profitable"/>
    <s v="Low"/>
  </r>
  <r>
    <s v="ORD-101856"/>
    <x v="154"/>
    <d v="2023-09-05T00:00:00"/>
    <s v="C1761"/>
    <s v="Diya Joshi"/>
    <x v="2"/>
    <x v="10"/>
    <s v="P1017"/>
    <n v="8"/>
    <n v="0.05"/>
    <s v="Standard"/>
    <x v="1"/>
    <n v="19"/>
    <n v="1"/>
    <s v="Binder"/>
    <x v="0"/>
    <n v="8"/>
    <n v="5.51"/>
    <n v="60.8"/>
    <n v="44.08"/>
    <n v="16.72"/>
    <n v="0.27499999999999997"/>
    <s v="Profitable"/>
    <s v="Low"/>
  </r>
  <r>
    <s v="ORD-102238"/>
    <x v="664"/>
    <d v="2024-10-28T00:00:00"/>
    <s v="C1922"/>
    <s v="Rahul Das"/>
    <x v="1"/>
    <x v="9"/>
    <s v="P1001"/>
    <n v="8"/>
    <n v="0"/>
    <s v="Express"/>
    <x v="0"/>
    <n v="52"/>
    <n v="2"/>
    <s v="Laptop"/>
    <x v="2"/>
    <n v="900"/>
    <n v="669.14"/>
    <n v="7200"/>
    <n v="5353.12"/>
    <n v="1846.88"/>
    <n v="0.25651111111111113"/>
    <s v="Profitable"/>
    <s v="High"/>
  </r>
  <r>
    <s v="ORD-102281"/>
    <x v="436"/>
    <d v="2023-04-21T00:00:00"/>
    <s v="C1986"/>
    <s v="Tara Joshi"/>
    <x v="0"/>
    <x v="8"/>
    <s v="P1008"/>
    <n v="4"/>
    <n v="0.1"/>
    <s v="Express"/>
    <x v="3"/>
    <n v="44"/>
    <n v="5"/>
    <s v="Office Chair"/>
    <x v="1"/>
    <n v="150"/>
    <n v="111.98"/>
    <n v="540"/>
    <n v="447.92"/>
    <n v="92.079999999999984"/>
    <n v="0.17051851851851849"/>
    <s v="Profitable"/>
    <s v="Low"/>
  </r>
  <r>
    <s v="ORD-100732"/>
    <x v="665"/>
    <d v="2024-10-06T00:00:00"/>
    <s v="C1950"/>
    <s v="Diya Verma"/>
    <x v="0"/>
    <x v="5"/>
    <s v="P1008"/>
    <n v="7"/>
    <n v="0"/>
    <s v="Economy"/>
    <x v="2"/>
    <n v="67"/>
    <n v="3"/>
    <s v="Office Chair"/>
    <x v="1"/>
    <n v="150"/>
    <n v="111.98"/>
    <n v="1050"/>
    <n v="783.86"/>
    <n v="266.14"/>
    <n v="0.25346666666666667"/>
    <s v="Profitable"/>
    <s v="Low"/>
  </r>
  <r>
    <s v="ORD-100365"/>
    <x v="85"/>
    <d v="2023-04-14T00:00:00"/>
    <s v="C2068"/>
    <s v="Zoya Reddy"/>
    <x v="1"/>
    <x v="2"/>
    <s v="P1013"/>
    <n v="7"/>
    <n v="0.05"/>
    <s v="Express"/>
    <x v="2"/>
    <n v="42"/>
    <n v="3"/>
    <s v="Notebook"/>
    <x v="0"/>
    <n v="6"/>
    <n v="4.2699999999999996"/>
    <n v="39.9"/>
    <n v="29.889999999999997"/>
    <n v="10.010000000000002"/>
    <n v="0.2508771929824562"/>
    <s v="Profitable"/>
    <s v="Low"/>
  </r>
  <r>
    <s v="ORD-100414"/>
    <x v="657"/>
    <d v="2024-07-02T00:00:00"/>
    <s v="C1521"/>
    <s v="Ishaan Das"/>
    <x v="1"/>
    <x v="11"/>
    <s v="P1014"/>
    <n v="5"/>
    <n v="0.05"/>
    <s v="Express"/>
    <x v="1"/>
    <n v="61"/>
    <n v="3"/>
    <s v="Pen Set"/>
    <x v="0"/>
    <n v="12"/>
    <n v="9.07"/>
    <n v="57"/>
    <n v="45.35"/>
    <n v="11.649999999999999"/>
    <n v="0.20438596491228067"/>
    <s v="Profitable"/>
    <s v="Low"/>
  </r>
  <r>
    <s v="ORD-101051"/>
    <x v="481"/>
    <d v="2023-11-14T00:00:00"/>
    <s v="C1728"/>
    <s v="Sana Gupta"/>
    <x v="2"/>
    <x v="11"/>
    <s v="P1014"/>
    <n v="7"/>
    <n v="0"/>
    <s v="Express"/>
    <x v="0"/>
    <n v="43"/>
    <n v="3"/>
    <s v="Pen Set"/>
    <x v="0"/>
    <n v="12"/>
    <n v="9.07"/>
    <n v="84"/>
    <n v="63.49"/>
    <n v="20.509999999999998"/>
    <n v="0.24416666666666664"/>
    <s v="Profitable"/>
    <s v="Low"/>
  </r>
  <r>
    <s v="ORD-101056"/>
    <x v="160"/>
    <d v="2023-08-15T00:00:00"/>
    <s v="C1943"/>
    <s v="Rahul Nair"/>
    <x v="1"/>
    <x v="10"/>
    <s v="P1011"/>
    <n v="1"/>
    <n v="0.05"/>
    <s v="Express"/>
    <x v="2"/>
    <n v="20"/>
    <n v="2"/>
    <s v="Filing Cabinet"/>
    <x v="1"/>
    <n v="130"/>
    <n v="83.55"/>
    <n v="123.5"/>
    <n v="83.55"/>
    <n v="39.950000000000003"/>
    <n v="0.32348178137651823"/>
    <s v="Profitable"/>
    <s v="Low"/>
  </r>
  <r>
    <s v="ORD-102356"/>
    <x v="13"/>
    <d v="2023-10-14T00:00:00"/>
    <s v="C1561"/>
    <s v="Aarav Joshi"/>
    <x v="2"/>
    <x v="7"/>
    <s v="P1018"/>
    <n v="8"/>
    <n v="0.1"/>
    <s v="Standard"/>
    <x v="1"/>
    <n v="50"/>
    <n v="3"/>
    <s v="Marker Pack"/>
    <x v="0"/>
    <n v="11"/>
    <n v="6.23"/>
    <n v="79.2"/>
    <n v="49.84"/>
    <n v="29.36"/>
    <n v="0.37070707070707071"/>
    <s v="Profitable"/>
    <s v="Low"/>
  </r>
  <r>
    <s v="ORD-100923"/>
    <x v="358"/>
    <d v="2023-11-08T00:00:00"/>
    <s v="C1516"/>
    <s v="Arjun Sharma"/>
    <x v="1"/>
    <x v="8"/>
    <s v="P1005"/>
    <n v="1"/>
    <n v="0"/>
    <s v="Standard"/>
    <x v="3"/>
    <n v="43"/>
    <n v="2"/>
    <s v="Headphones"/>
    <x v="2"/>
    <n v="80"/>
    <n v="45.88"/>
    <n v="80"/>
    <n v="45.88"/>
    <n v="34.119999999999997"/>
    <n v="0.42649999999999999"/>
    <s v="Profitable"/>
    <s v="Low"/>
  </r>
  <r>
    <s v="ORD-102024"/>
    <x v="636"/>
    <d v="2023-10-23T00:00:00"/>
    <s v="C1506"/>
    <s v="Zoya Verma"/>
    <x v="2"/>
    <x v="1"/>
    <s v="P1004"/>
    <n v="5"/>
    <n v="0.1"/>
    <s v="Standard"/>
    <x v="0"/>
    <n v="66"/>
    <n v="3"/>
    <s v="Monitor"/>
    <x v="2"/>
    <n v="220"/>
    <n v="159.36000000000001"/>
    <n v="990"/>
    <n v="796.80000000000007"/>
    <n v="193.19999999999993"/>
    <n v="0.19515151515151508"/>
    <s v="Profitable"/>
    <s v="Low"/>
  </r>
  <r>
    <s v="ORD-100127"/>
    <x v="24"/>
    <d v="2023-12-05T00:00:00"/>
    <s v="C1991"/>
    <s v="Diya Gupta"/>
    <x v="1"/>
    <x v="4"/>
    <s v="P1008"/>
    <n v="2"/>
    <n v="0"/>
    <s v="Express"/>
    <x v="1"/>
    <n v="53"/>
    <n v="1"/>
    <s v="Office Chair"/>
    <x v="1"/>
    <n v="150"/>
    <n v="111.98"/>
    <n v="300"/>
    <n v="223.96"/>
    <n v="76.039999999999992"/>
    <n v="0.25346666666666662"/>
    <s v="Profitable"/>
    <s v="Low"/>
  </r>
  <r>
    <s v="ORD-100327"/>
    <x v="491"/>
    <d v="2023-03-12T00:00:00"/>
    <s v="C1349"/>
    <s v="Dev Iyer"/>
    <x v="1"/>
    <x v="3"/>
    <s v="P1001"/>
    <n v="7"/>
    <n v="0.1"/>
    <s v="Express"/>
    <x v="0"/>
    <n v="69"/>
    <n v="2"/>
    <s v="Laptop"/>
    <x v="2"/>
    <n v="900"/>
    <n v="669.14"/>
    <n v="5670"/>
    <n v="4683.9799999999996"/>
    <n v="986.02000000000044"/>
    <n v="0.17390123456790132"/>
    <s v="Profitable"/>
    <s v="High"/>
  </r>
  <r>
    <s v="ORD-101787"/>
    <x v="400"/>
    <d v="2023-04-18T00:00:00"/>
    <s v="C1916"/>
    <s v="Arjun Verma"/>
    <x v="1"/>
    <x v="5"/>
    <s v="P1013"/>
    <n v="9"/>
    <n v="0.1"/>
    <s v="Standard"/>
    <x v="2"/>
    <n v="45"/>
    <n v="1"/>
    <s v="Notebook"/>
    <x v="0"/>
    <n v="6"/>
    <n v="4.2699999999999996"/>
    <n v="48.6"/>
    <n v="38.429999999999993"/>
    <n v="10.170000000000009"/>
    <n v="0.20925925925925942"/>
    <s v="Profitable"/>
    <s v="Low"/>
  </r>
  <r>
    <s v="ORD-100877"/>
    <x v="57"/>
    <d v="2024-11-23T00:00:00"/>
    <s v="C1192"/>
    <s v="Kabir Reddy"/>
    <x v="0"/>
    <x v="10"/>
    <s v="P1009"/>
    <n v="6"/>
    <n v="0"/>
    <s v="Standard"/>
    <x v="0"/>
    <n v="40"/>
    <n v="1"/>
    <s v="Desk"/>
    <x v="1"/>
    <n v="320"/>
    <n v="186.25"/>
    <n v="1920"/>
    <n v="1117.5"/>
    <n v="802.5"/>
    <n v="0.41796875"/>
    <s v="Profitable"/>
    <s v="Low"/>
  </r>
  <r>
    <s v="ORD-100079"/>
    <x v="318"/>
    <d v="2024-07-13T00:00:00"/>
    <s v="C1165"/>
    <s v="Diya Singh"/>
    <x v="2"/>
    <x v="4"/>
    <s v="P1013"/>
    <n v="2"/>
    <n v="0"/>
    <s v="Express"/>
    <x v="0"/>
    <n v="67"/>
    <n v="3"/>
    <s v="Notebook"/>
    <x v="0"/>
    <n v="6"/>
    <n v="4.2699999999999996"/>
    <n v="12"/>
    <n v="8.5399999999999991"/>
    <n v="3.4600000000000009"/>
    <n v="0.28833333333333339"/>
    <s v="Profitable"/>
    <s v="Low"/>
  </r>
  <r>
    <s v="ORD-100779"/>
    <x v="275"/>
    <d v="2024-10-20T00:00:00"/>
    <s v="C1526"/>
    <s v="Ishaan Khan"/>
    <x v="1"/>
    <x v="1"/>
    <s v="P1001"/>
    <n v="4"/>
    <n v="0"/>
    <s v="Standard"/>
    <x v="2"/>
    <n v="21"/>
    <n v="3"/>
    <s v="Laptop"/>
    <x v="2"/>
    <n v="900"/>
    <n v="669.14"/>
    <n v="3600"/>
    <n v="2676.56"/>
    <n v="923.44"/>
    <n v="0.25651111111111113"/>
    <s v="Profitable"/>
    <s v="Medium"/>
  </r>
  <r>
    <s v="ORD-102416"/>
    <x v="260"/>
    <d v="2023-12-06T00:00:00"/>
    <s v="C2140"/>
    <s v="Diya Gupta"/>
    <x v="1"/>
    <x v="2"/>
    <s v="P1010"/>
    <n v="7"/>
    <n v="0.1"/>
    <s v="Economy"/>
    <x v="0"/>
    <n v="44"/>
    <n v="1"/>
    <s v="Bookcase"/>
    <x v="1"/>
    <n v="210"/>
    <n v="139.15"/>
    <n v="1323"/>
    <n v="974.05000000000007"/>
    <n v="348.94999999999993"/>
    <n v="0.26375661375661369"/>
    <s v="Profitable"/>
    <s v="Low"/>
  </r>
  <r>
    <s v="ORD-101613"/>
    <x v="474"/>
    <d v="2024-03-27T00:00:00"/>
    <s v="C1852"/>
    <s v="Meera Nair"/>
    <x v="1"/>
    <x v="6"/>
    <s v="P1013"/>
    <n v="3"/>
    <n v="0.1"/>
    <s v="Standard"/>
    <x v="3"/>
    <n v="67"/>
    <n v="4"/>
    <s v="Notebook"/>
    <x v="0"/>
    <n v="6"/>
    <n v="4.2699999999999996"/>
    <n v="16.2"/>
    <n v="12.809999999999999"/>
    <n v="3.3900000000000006"/>
    <n v="0.20925925925925931"/>
    <s v="Profitable"/>
    <s v="Low"/>
  </r>
  <r>
    <s v="ORD-101543"/>
    <x v="656"/>
    <d v="2023-09-12T00:00:00"/>
    <s v="C1675"/>
    <s v="Zoya Reddy"/>
    <x v="1"/>
    <x v="10"/>
    <s v="P1018"/>
    <n v="4"/>
    <n v="0.2"/>
    <s v="Standard"/>
    <x v="1"/>
    <n v="38"/>
    <n v="5"/>
    <s v="Marker Pack"/>
    <x v="0"/>
    <n v="11"/>
    <n v="6.23"/>
    <n v="35.200000000000003"/>
    <n v="24.92"/>
    <n v="10.280000000000001"/>
    <n v="0.29204545454545455"/>
    <s v="Profitable"/>
    <s v="Low"/>
  </r>
  <r>
    <s v="ORD-101017"/>
    <x v="98"/>
    <d v="2023-10-15T00:00:00"/>
    <s v="C2055"/>
    <s v="Sana Nair"/>
    <x v="0"/>
    <x v="9"/>
    <s v="P1012"/>
    <n v="9"/>
    <n v="0.2"/>
    <s v="Standard"/>
    <x v="1"/>
    <n v="44"/>
    <n v="3"/>
    <s v="Standing Desk"/>
    <x v="1"/>
    <n v="480"/>
    <n v="375.21"/>
    <n v="3456"/>
    <n v="3376.89"/>
    <n v="79.110000000000127"/>
    <n v="2.2890625000000036E-2"/>
    <s v="Profitable"/>
    <s v="Medium"/>
  </r>
  <r>
    <s v="ORD-100037"/>
    <x v="576"/>
    <d v="2024-06-01T00:00:00"/>
    <s v="C1108"/>
    <s v="Aarav Khan"/>
    <x v="1"/>
    <x v="6"/>
    <s v="P1007"/>
    <n v="7"/>
    <n v="0.15"/>
    <s v="Express"/>
    <x v="2"/>
    <n v="32"/>
    <n v="5"/>
    <s v="Printer"/>
    <x v="2"/>
    <n v="180"/>
    <n v="133.25"/>
    <n v="1071"/>
    <n v="932.75"/>
    <n v="138.25"/>
    <n v="0.12908496732026145"/>
    <s v="Profitable"/>
    <s v="Low"/>
  </r>
  <r>
    <s v="ORD-102663"/>
    <x v="440"/>
    <d v="2023-01-25T00:00:00"/>
    <s v="C1647"/>
    <s v="Meera Verma"/>
    <x v="1"/>
    <x v="5"/>
    <s v="P1007"/>
    <n v="9"/>
    <n v="0.1"/>
    <s v="Economy"/>
    <x v="0"/>
    <n v="63"/>
    <n v="4"/>
    <s v="Printer"/>
    <x v="2"/>
    <n v="180"/>
    <n v="133.25"/>
    <n v="1458"/>
    <n v="1199.25"/>
    <n v="258.75"/>
    <n v="0.17746913580246915"/>
    <s v="Profitable"/>
    <s v="Low"/>
  </r>
  <r>
    <s v="ORD-100766"/>
    <x v="83"/>
    <d v="2024-07-28T00:00:00"/>
    <s v="C1320"/>
    <s v="Arjun Gupta"/>
    <x v="1"/>
    <x v="0"/>
    <s v="P1003"/>
    <n v="7"/>
    <n v="0.05"/>
    <s v="Economy"/>
    <x v="0"/>
    <n v="67"/>
    <n v="3"/>
    <s v="Tablet"/>
    <x v="2"/>
    <n v="350"/>
    <n v="267.63"/>
    <n v="2327.5"/>
    <n v="1873.4099999999999"/>
    <n v="454.09000000000015"/>
    <n v="0.19509774436090233"/>
    <s v="Profitable"/>
    <s v="Medium"/>
  </r>
  <r>
    <s v="ORD-100798"/>
    <x v="496"/>
    <d v="2023-04-26T00:00:00"/>
    <s v="C1944"/>
    <s v="Rahul Joshi"/>
    <x v="2"/>
    <x v="11"/>
    <s v="P1012"/>
    <n v="6"/>
    <n v="0.2"/>
    <s v="Standard"/>
    <x v="0"/>
    <n v="23"/>
    <n v="4"/>
    <s v="Standing Desk"/>
    <x v="1"/>
    <n v="480"/>
    <n v="375.21"/>
    <n v="2304"/>
    <n v="2251.2599999999998"/>
    <n v="52.740000000000236"/>
    <n v="2.2890625000000102E-2"/>
    <s v="Profitable"/>
    <s v="Medium"/>
  </r>
  <r>
    <s v="ORD-102708"/>
    <x v="65"/>
    <d v="2024-10-14T00:00:00"/>
    <s v="C1075"/>
    <s v="Tara Sharma"/>
    <x v="1"/>
    <x v="2"/>
    <s v="P1013"/>
    <n v="3"/>
    <n v="0.05"/>
    <s v="Express"/>
    <x v="2"/>
    <n v="67"/>
    <n v="1"/>
    <s v="Notebook"/>
    <x v="0"/>
    <n v="6"/>
    <n v="4.2699999999999996"/>
    <n v="17.099999999999998"/>
    <n v="12.809999999999999"/>
    <n v="4.2899999999999991"/>
    <n v="0.25087719298245614"/>
    <s v="Profitable"/>
    <s v="Low"/>
  </r>
  <r>
    <s v="ORD-101893"/>
    <x v="666"/>
    <d v="2023-07-09T00:00:00"/>
    <s v="C1160"/>
    <s v="Tara Sharma"/>
    <x v="1"/>
    <x v="9"/>
    <s v="P1008"/>
    <n v="8"/>
    <n v="0.05"/>
    <s v="Standard"/>
    <x v="1"/>
    <n v="66"/>
    <n v="2"/>
    <s v="Office Chair"/>
    <x v="1"/>
    <n v="150"/>
    <n v="111.98"/>
    <n v="1140"/>
    <n v="895.84"/>
    <n v="244.15999999999997"/>
    <n v="0.21417543859649121"/>
    <s v="Profitable"/>
    <s v="Low"/>
  </r>
  <r>
    <s v="ORD-101522"/>
    <x v="452"/>
    <d v="2023-02-28T00:00:00"/>
    <s v="C1856"/>
    <s v="Meera Reddy"/>
    <x v="1"/>
    <x v="10"/>
    <s v="P1007"/>
    <n v="1"/>
    <n v="0.1"/>
    <s v="Express"/>
    <x v="3"/>
    <n v="48"/>
    <n v="4"/>
    <s v="Printer"/>
    <x v="2"/>
    <n v="180"/>
    <n v="133.25"/>
    <n v="162"/>
    <n v="133.25"/>
    <n v="28.75"/>
    <n v="0.17746913580246915"/>
    <s v="Profitable"/>
    <s v="Low"/>
  </r>
  <r>
    <s v="ORD-100943"/>
    <x v="55"/>
    <d v="2024-02-12T00:00:00"/>
    <s v="C1813"/>
    <s v="Meera Nair"/>
    <x v="2"/>
    <x v="11"/>
    <s v="P1015"/>
    <n v="9"/>
    <n v="0.2"/>
    <s v="Standard"/>
    <x v="1"/>
    <n v="35"/>
    <n v="2"/>
    <s v="Stapler"/>
    <x v="0"/>
    <n v="15"/>
    <n v="9.91"/>
    <n v="108"/>
    <n v="89.19"/>
    <n v="18.810000000000002"/>
    <n v="0.17416666666666669"/>
    <s v="Profitable"/>
    <s v="Low"/>
  </r>
  <r>
    <s v="ORD-100561"/>
    <x v="667"/>
    <d v="2024-09-24T00:00:00"/>
    <s v="C1916"/>
    <s v="Diya Joshi"/>
    <x v="2"/>
    <x v="9"/>
    <s v="P1015"/>
    <n v="3"/>
    <n v="0.2"/>
    <s v="Express"/>
    <x v="2"/>
    <n v="55"/>
    <n v="1"/>
    <s v="Stapler"/>
    <x v="0"/>
    <n v="15"/>
    <n v="9.91"/>
    <n v="36"/>
    <n v="29.73"/>
    <n v="6.27"/>
    <n v="0.17416666666666666"/>
    <s v="Profitable"/>
    <s v="Low"/>
  </r>
  <r>
    <s v="ORD-102508"/>
    <x v="608"/>
    <d v="2024-08-07T00:00:00"/>
    <s v="C1394"/>
    <s v="Ishaan Khan"/>
    <x v="1"/>
    <x v="0"/>
    <s v="P1003"/>
    <n v="3"/>
    <n v="0.2"/>
    <s v="Economy"/>
    <x v="0"/>
    <n v="53"/>
    <n v="3"/>
    <s v="Tablet"/>
    <x v="2"/>
    <n v="350"/>
    <n v="267.63"/>
    <n v="840"/>
    <n v="802.89"/>
    <n v="37.110000000000014"/>
    <n v="4.4178571428571442E-2"/>
    <s v="Profitable"/>
    <s v="Low"/>
  </r>
  <r>
    <s v="ORD-102640"/>
    <x v="207"/>
    <d v="2024-04-15T00:00:00"/>
    <s v="C1967"/>
    <s v="Ishaan Singh"/>
    <x v="2"/>
    <x v="2"/>
    <s v="P1001"/>
    <n v="8"/>
    <n v="0"/>
    <s v="Economy"/>
    <x v="3"/>
    <n v="48"/>
    <n v="4"/>
    <s v="Laptop"/>
    <x v="2"/>
    <n v="900"/>
    <n v="669.14"/>
    <n v="7200"/>
    <n v="5353.12"/>
    <n v="1846.88"/>
    <n v="0.25651111111111113"/>
    <s v="Profitable"/>
    <s v="High"/>
  </r>
  <r>
    <s v="ORD-100565"/>
    <x v="668"/>
    <d v="2023-10-10T00:00:00"/>
    <s v="C1762"/>
    <s v="Diya Gupta"/>
    <x v="0"/>
    <x v="9"/>
    <s v="P1005"/>
    <n v="5"/>
    <n v="0"/>
    <s v="Standard"/>
    <x v="0"/>
    <n v="22"/>
    <n v="5"/>
    <s v="Headphones"/>
    <x v="2"/>
    <n v="80"/>
    <n v="45.88"/>
    <n v="400"/>
    <n v="229.4"/>
    <n v="170.6"/>
    <n v="0.42649999999999999"/>
    <s v="Profitable"/>
    <s v="Low"/>
  </r>
  <r>
    <s v="ORD-101131"/>
    <x v="555"/>
    <d v="2023-01-24T00:00:00"/>
    <s v="C1123"/>
    <s v="Arjun Iyer"/>
    <x v="1"/>
    <x v="6"/>
    <s v="P1015"/>
    <n v="7"/>
    <n v="0.1"/>
    <s v="Standard"/>
    <x v="1"/>
    <n v="19"/>
    <n v="4"/>
    <s v="Stapler"/>
    <x v="0"/>
    <n v="15"/>
    <n v="9.91"/>
    <n v="94.5"/>
    <n v="69.37"/>
    <n v="25.129999999999995"/>
    <n v="0.2659259259259259"/>
    <s v="Profitable"/>
    <s v="Low"/>
  </r>
  <r>
    <s v="ORD-100631"/>
    <x v="199"/>
    <d v="2024-11-17T00:00:00"/>
    <s v="C1870"/>
    <s v="Priya Das"/>
    <x v="2"/>
    <x v="4"/>
    <s v="P1011"/>
    <n v="2"/>
    <n v="0.1"/>
    <s v="Standard"/>
    <x v="1"/>
    <n v="66"/>
    <n v="2"/>
    <s v="Filing Cabinet"/>
    <x v="1"/>
    <n v="130"/>
    <n v="83.55"/>
    <n v="234"/>
    <n v="167.1"/>
    <n v="66.900000000000006"/>
    <n v="0.28589743589743594"/>
    <s v="Profitable"/>
    <s v="Low"/>
  </r>
  <r>
    <s v="ORD-101693"/>
    <x v="142"/>
    <d v="2024-06-27T00:00:00"/>
    <s v="C1460"/>
    <s v="Tara Joshi"/>
    <x v="1"/>
    <x v="7"/>
    <s v="P1006"/>
    <n v="7"/>
    <n v="0"/>
    <s v="Express"/>
    <x v="0"/>
    <n v="44"/>
    <n v="4"/>
    <s v="Keyboard"/>
    <x v="2"/>
    <n v="45"/>
    <n v="35.729999999999997"/>
    <n v="315"/>
    <n v="250.10999999999999"/>
    <n v="64.890000000000015"/>
    <n v="0.20600000000000004"/>
    <s v="Profitable"/>
    <s v="Low"/>
  </r>
  <r>
    <s v="ORD-101334"/>
    <x v="175"/>
    <d v="2023-09-14T00:00:00"/>
    <s v="C1535"/>
    <s v="Meera Gupta"/>
    <x v="2"/>
    <x v="2"/>
    <s v="P1001"/>
    <n v="1"/>
    <n v="0"/>
    <s v="Express"/>
    <x v="2"/>
    <n v="53"/>
    <n v="1"/>
    <s v="Laptop"/>
    <x v="2"/>
    <n v="900"/>
    <n v="669.14"/>
    <n v="900"/>
    <n v="669.14"/>
    <n v="230.86"/>
    <n v="0.25651111111111113"/>
    <s v="Profitable"/>
    <s v="Low"/>
  </r>
  <r>
    <s v="ORD-102607"/>
    <x v="264"/>
    <d v="2024-02-19T00:00:00"/>
    <s v="C1446"/>
    <s v="Ishaan Gupta"/>
    <x v="2"/>
    <x v="9"/>
    <s v="P1009"/>
    <n v="3"/>
    <n v="0"/>
    <s v="Standard"/>
    <x v="3"/>
    <n v="29"/>
    <n v="4"/>
    <s v="Desk"/>
    <x v="1"/>
    <n v="320"/>
    <n v="186.25"/>
    <n v="960"/>
    <n v="558.75"/>
    <n v="401.25"/>
    <n v="0.41796875"/>
    <s v="Profitable"/>
    <s v="Low"/>
  </r>
  <r>
    <s v="ORD-101717"/>
    <x v="284"/>
    <d v="2024-11-20T00:00:00"/>
    <s v="C2155"/>
    <s v="Dev Gupta"/>
    <x v="0"/>
    <x v="0"/>
    <s v="P1003"/>
    <n v="2"/>
    <n v="0"/>
    <s v="Standard"/>
    <x v="1"/>
    <n v="38"/>
    <n v="5"/>
    <s v="Tablet"/>
    <x v="2"/>
    <n v="350"/>
    <n v="267.63"/>
    <n v="700"/>
    <n v="535.26"/>
    <n v="164.74"/>
    <n v="0.23534285714285716"/>
    <s v="Profitable"/>
    <s v="Low"/>
  </r>
  <r>
    <s v="ORD-102879"/>
    <x v="179"/>
    <d v="2023-08-30T00:00:00"/>
    <s v="C2016"/>
    <s v="Rahul Singh"/>
    <x v="0"/>
    <x v="7"/>
    <s v="P1014"/>
    <n v="2"/>
    <n v="0.15"/>
    <s v="Economy"/>
    <x v="1"/>
    <n v="41"/>
    <n v="5"/>
    <s v="Pen Set"/>
    <x v="0"/>
    <n v="12"/>
    <n v="9.07"/>
    <n v="20.399999999999999"/>
    <n v="18.14"/>
    <n v="2.259999999999998"/>
    <n v="0.11078431372549011"/>
    <s v="Profitable"/>
    <s v="Low"/>
  </r>
  <r>
    <s v="ORD-100843"/>
    <x v="228"/>
    <d v="2024-06-06T00:00:00"/>
    <s v="C1520"/>
    <s v="Aarav Singh"/>
    <x v="0"/>
    <x v="2"/>
    <s v="P1016"/>
    <n v="7"/>
    <n v="0.05"/>
    <s v="Express"/>
    <x v="2"/>
    <n v="53"/>
    <n v="4"/>
    <s v="Paper Ream"/>
    <x v="0"/>
    <n v="9"/>
    <n v="5.46"/>
    <n v="59.849999999999994"/>
    <n v="38.22"/>
    <n v="21.629999999999995"/>
    <n v="0.36140350877192978"/>
    <s v="Profitable"/>
    <s v="Low"/>
  </r>
  <r>
    <s v="ORD-100670"/>
    <x v="38"/>
    <d v="2023-06-29T00:00:00"/>
    <s v="C2137"/>
    <s v="Rahul Singh"/>
    <x v="1"/>
    <x v="2"/>
    <s v="P1001"/>
    <n v="5"/>
    <n v="0"/>
    <s v="Standard"/>
    <x v="2"/>
    <n v="49"/>
    <n v="1"/>
    <s v="Laptop"/>
    <x v="2"/>
    <n v="900"/>
    <n v="669.14"/>
    <n v="4500"/>
    <n v="3345.7"/>
    <n v="1154.3000000000002"/>
    <n v="0.25651111111111113"/>
    <s v="Profitable"/>
    <s v="Medium"/>
  </r>
  <r>
    <s v="ORD-100957"/>
    <x v="230"/>
    <d v="2024-11-06T00:00:00"/>
    <s v="C1611"/>
    <s v="Diya Joshi"/>
    <x v="1"/>
    <x v="0"/>
    <s v="P1017"/>
    <n v="1"/>
    <n v="0.1"/>
    <s v="Standard"/>
    <x v="2"/>
    <n v="34"/>
    <n v="2"/>
    <s v="Binder"/>
    <x v="0"/>
    <n v="8"/>
    <n v="5.51"/>
    <n v="7.2"/>
    <n v="5.51"/>
    <n v="1.6900000000000004"/>
    <n v="0.23472222222222228"/>
    <s v="Profitable"/>
    <s v="Low"/>
  </r>
  <r>
    <s v="ORD-101432"/>
    <x v="669"/>
    <d v="2023-04-22T00:00:00"/>
    <s v="C2172"/>
    <s v="Rahul Gupta"/>
    <x v="1"/>
    <x v="8"/>
    <s v="P1009"/>
    <n v="7"/>
    <n v="0"/>
    <s v="Express"/>
    <x v="3"/>
    <n v="35"/>
    <n v="2"/>
    <s v="Desk"/>
    <x v="1"/>
    <n v="320"/>
    <n v="186.25"/>
    <n v="2240"/>
    <n v="1303.75"/>
    <n v="936.25"/>
    <n v="0.41796875"/>
    <s v="Profitable"/>
    <s v="Medium"/>
  </r>
  <r>
    <s v="ORD-101483"/>
    <x v="322"/>
    <d v="2023-01-14T00:00:00"/>
    <s v="C2086"/>
    <s v="Rahul Singh"/>
    <x v="1"/>
    <x v="6"/>
    <s v="P1006"/>
    <n v="9"/>
    <n v="0"/>
    <s v="Standard"/>
    <x v="2"/>
    <n v="23"/>
    <n v="1"/>
    <s v="Keyboard"/>
    <x v="2"/>
    <n v="45"/>
    <n v="35.729999999999997"/>
    <n v="405"/>
    <n v="321.57"/>
    <n v="83.43"/>
    <n v="0.20600000000000002"/>
    <s v="Profitable"/>
    <s v="Low"/>
  </r>
  <r>
    <s v="ORD-101452"/>
    <x v="151"/>
    <d v="2024-01-26T00:00:00"/>
    <s v="C1053"/>
    <s v="Priya Reddy"/>
    <x v="0"/>
    <x v="7"/>
    <s v="P1009"/>
    <n v="7"/>
    <n v="0.1"/>
    <s v="Same Day"/>
    <x v="3"/>
    <n v="59"/>
    <n v="4"/>
    <s v="Desk"/>
    <x v="1"/>
    <n v="320"/>
    <n v="186.25"/>
    <n v="2016"/>
    <n v="1303.75"/>
    <n v="712.25"/>
    <n v="0.3532986111111111"/>
    <s v="Profitable"/>
    <s v="Medium"/>
  </r>
  <r>
    <s v="ORD-101957"/>
    <x v="127"/>
    <d v="2023-04-08T00:00:00"/>
    <s v="C1232"/>
    <s v="Dev Singh"/>
    <x v="0"/>
    <x v="3"/>
    <s v="P1015"/>
    <n v="9"/>
    <n v="0"/>
    <s v="Standard"/>
    <x v="2"/>
    <n v="33"/>
    <n v="5"/>
    <s v="Stapler"/>
    <x v="0"/>
    <n v="15"/>
    <n v="9.91"/>
    <n v="135"/>
    <n v="89.19"/>
    <n v="45.81"/>
    <n v="0.33933333333333338"/>
    <s v="Profitable"/>
    <s v="Low"/>
  </r>
  <r>
    <s v="ORD-100453"/>
    <x v="357"/>
    <d v="2024-04-24T00:00:00"/>
    <s v="C1465"/>
    <s v="Tara Nair"/>
    <x v="1"/>
    <x v="1"/>
    <s v="P1012"/>
    <n v="7"/>
    <n v="0.2"/>
    <s v="Standard"/>
    <x v="3"/>
    <n v="31"/>
    <n v="4"/>
    <s v="Standing Desk"/>
    <x v="1"/>
    <n v="480"/>
    <n v="375.21"/>
    <n v="2688"/>
    <n v="2626.47"/>
    <n v="61.5300000000002"/>
    <n v="2.2890625000000074E-2"/>
    <s v="Profitable"/>
    <s v="Medium"/>
  </r>
  <r>
    <s v="ORD-101958"/>
    <x v="481"/>
    <d v="2023-11-17T00:00:00"/>
    <s v="C1764"/>
    <s v="Priya Joshi"/>
    <x v="1"/>
    <x v="9"/>
    <s v="P1002"/>
    <n v="9"/>
    <n v="0.05"/>
    <s v="Express"/>
    <x v="3"/>
    <n v="42"/>
    <n v="3"/>
    <s v="Smartphone"/>
    <x v="2"/>
    <n v="600"/>
    <n v="395.83"/>
    <n v="5130"/>
    <n v="3562.47"/>
    <n v="1567.5300000000002"/>
    <n v="0.30556140350877198"/>
    <s v="Profitable"/>
    <s v="High"/>
  </r>
  <r>
    <s v="ORD-101005"/>
    <x v="316"/>
    <d v="2024-12-01T00:00:00"/>
    <s v="C1448"/>
    <s v="Sana Gupta"/>
    <x v="0"/>
    <x v="9"/>
    <s v="P1015"/>
    <n v="5"/>
    <n v="0.1"/>
    <s v="Standard"/>
    <x v="0"/>
    <n v="39"/>
    <n v="1"/>
    <s v="Stapler"/>
    <x v="0"/>
    <n v="15"/>
    <n v="9.91"/>
    <n v="67.5"/>
    <n v="49.55"/>
    <n v="17.950000000000003"/>
    <n v="0.26592592592592595"/>
    <s v="Profitable"/>
    <s v="Low"/>
  </r>
  <r>
    <s v="ORD-100138"/>
    <x v="395"/>
    <d v="2023-05-03T00:00:00"/>
    <s v="C2158"/>
    <s v="Ishaan Nair"/>
    <x v="2"/>
    <x v="1"/>
    <s v="P1008"/>
    <n v="9"/>
    <n v="0.15"/>
    <s v="Same Day"/>
    <x v="2"/>
    <n v="63"/>
    <n v="5"/>
    <s v="Office Chair"/>
    <x v="1"/>
    <n v="150"/>
    <n v="111.98"/>
    <n v="1147.5"/>
    <n v="1007.82"/>
    <n v="139.67999999999995"/>
    <n v="0.12172549019607838"/>
    <s v="Profitable"/>
    <s v="Low"/>
  </r>
  <r>
    <s v="ORD-100061"/>
    <x v="267"/>
    <d v="2024-06-03T00:00:00"/>
    <s v="C1668"/>
    <s v="Rahul Sharma"/>
    <x v="2"/>
    <x v="4"/>
    <s v="P1001"/>
    <n v="5"/>
    <n v="0.2"/>
    <s v="Standard"/>
    <x v="3"/>
    <n v="58"/>
    <n v="1"/>
    <s v="Laptop"/>
    <x v="2"/>
    <n v="900"/>
    <n v="669.14"/>
    <n v="3600"/>
    <n v="3345.7"/>
    <n v="254.30000000000018"/>
    <n v="7.0638888888888945E-2"/>
    <s v="Profitable"/>
    <s v="Medium"/>
  </r>
  <r>
    <s v="ORD-100384"/>
    <x v="414"/>
    <d v="2024-09-01T00:00:00"/>
    <s v="C1559"/>
    <s v="Meera Verma"/>
    <x v="1"/>
    <x v="7"/>
    <s v="P1013"/>
    <n v="7"/>
    <n v="0"/>
    <s v="Express"/>
    <x v="0"/>
    <n v="34"/>
    <n v="2"/>
    <s v="Notebook"/>
    <x v="0"/>
    <n v="6"/>
    <n v="4.2699999999999996"/>
    <n v="42"/>
    <n v="29.889999999999997"/>
    <n v="12.110000000000003"/>
    <n v="0.28833333333333339"/>
    <s v="Profitable"/>
    <s v="Low"/>
  </r>
  <r>
    <s v="ORD-100008"/>
    <x v="274"/>
    <d v="2024-02-06T00:00:00"/>
    <s v="C1586"/>
    <s v="Sana Das"/>
    <x v="2"/>
    <x v="1"/>
    <s v="P1001"/>
    <n v="8"/>
    <n v="0"/>
    <s v="Express"/>
    <x v="1"/>
    <n v="53"/>
    <n v="3"/>
    <s v="Laptop"/>
    <x v="2"/>
    <n v="900"/>
    <n v="669.14"/>
    <n v="7200"/>
    <n v="5353.12"/>
    <n v="1846.88"/>
    <n v="0.25651111111111113"/>
    <s v="Profitable"/>
    <s v="High"/>
  </r>
  <r>
    <s v="ORD-100988"/>
    <x v="428"/>
    <d v="2024-10-28T00:00:00"/>
    <s v="C1089"/>
    <s v="Sana Nair"/>
    <x v="2"/>
    <x v="8"/>
    <s v="P1018"/>
    <n v="2"/>
    <n v="0.1"/>
    <s v="Standard"/>
    <x v="0"/>
    <n v="33"/>
    <n v="5"/>
    <s v="Marker Pack"/>
    <x v="0"/>
    <n v="11"/>
    <n v="6.23"/>
    <n v="19.8"/>
    <n v="12.46"/>
    <n v="7.34"/>
    <n v="0.37070707070707071"/>
    <s v="Profitable"/>
    <s v="Low"/>
  </r>
  <r>
    <s v="ORD-100009"/>
    <x v="134"/>
    <d v="2023-04-24T00:00:00"/>
    <s v="C2032"/>
    <s v="Kabir Khan"/>
    <x v="2"/>
    <x v="9"/>
    <s v="P1017"/>
    <n v="8"/>
    <n v="0"/>
    <s v="Standard"/>
    <x v="0"/>
    <n v="38"/>
    <n v="5"/>
    <s v="Binder"/>
    <x v="0"/>
    <n v="8"/>
    <n v="5.51"/>
    <n v="64"/>
    <n v="44.08"/>
    <n v="19.920000000000002"/>
    <n v="0.31125000000000003"/>
    <s v="Profitable"/>
    <s v="Low"/>
  </r>
  <r>
    <s v="ORD-101750"/>
    <x v="655"/>
    <d v="2023-12-23T00:00:00"/>
    <s v="C2089"/>
    <s v="Aarav Sharma"/>
    <x v="1"/>
    <x v="6"/>
    <s v="P1012"/>
    <n v="3"/>
    <n v="0"/>
    <s v="Standard"/>
    <x v="2"/>
    <n v="63"/>
    <n v="1"/>
    <s v="Standing Desk"/>
    <x v="1"/>
    <n v="480"/>
    <n v="375.21"/>
    <n v="1440"/>
    <n v="1125.6299999999999"/>
    <n v="314.37000000000012"/>
    <n v="0.21831250000000008"/>
    <s v="Profitable"/>
    <s v="Low"/>
  </r>
  <r>
    <s v="ORD-100371"/>
    <x v="280"/>
    <d v="2024-01-08T00:00:00"/>
    <s v="C1150"/>
    <s v="Zoya Singh"/>
    <x v="0"/>
    <x v="1"/>
    <s v="P1013"/>
    <n v="8"/>
    <n v="0.15"/>
    <s v="Same Day"/>
    <x v="1"/>
    <n v="58"/>
    <n v="4"/>
    <s v="Notebook"/>
    <x v="0"/>
    <n v="6"/>
    <n v="4.2699999999999996"/>
    <n v="40.799999999999997"/>
    <n v="34.159999999999997"/>
    <n v="6.6400000000000006"/>
    <n v="0.16274509803921572"/>
    <s v="Profitable"/>
    <s v="Low"/>
  </r>
  <r>
    <s v="ORD-102542"/>
    <x v="670"/>
    <d v="2023-02-22T00:00:00"/>
    <s v="C1980"/>
    <s v="Tara Khan"/>
    <x v="0"/>
    <x v="6"/>
    <s v="P1009"/>
    <n v="1"/>
    <n v="0"/>
    <s v="Standard"/>
    <x v="3"/>
    <n v="18"/>
    <n v="4"/>
    <s v="Desk"/>
    <x v="1"/>
    <n v="320"/>
    <n v="186.25"/>
    <n v="320"/>
    <n v="186.25"/>
    <n v="133.75"/>
    <n v="0.41796875"/>
    <s v="Profitable"/>
    <s v="Low"/>
  </r>
  <r>
    <s v="ORD-102686"/>
    <x v="23"/>
    <d v="2023-11-30T00:00:00"/>
    <s v="C2028"/>
    <s v="Tara Sharma"/>
    <x v="1"/>
    <x v="5"/>
    <s v="P1013"/>
    <n v="8"/>
    <n v="0"/>
    <s v="Economy"/>
    <x v="0"/>
    <n v="39"/>
    <n v="5"/>
    <s v="Notebook"/>
    <x v="0"/>
    <n v="6"/>
    <n v="4.2699999999999996"/>
    <n v="48"/>
    <n v="34.159999999999997"/>
    <n v="13.840000000000003"/>
    <n v="0.28833333333333339"/>
    <s v="Profitable"/>
    <s v="Low"/>
  </r>
  <r>
    <s v="ORD-100692"/>
    <x v="461"/>
    <d v="2024-08-26T00:00:00"/>
    <s v="C1637"/>
    <s v="Aarav Iyer"/>
    <x v="0"/>
    <x v="7"/>
    <s v="P1015"/>
    <n v="1"/>
    <n v="0.15"/>
    <s v="Express"/>
    <x v="3"/>
    <n v="54"/>
    <n v="1"/>
    <s v="Stapler"/>
    <x v="0"/>
    <n v="15"/>
    <n v="9.91"/>
    <n v="12.75"/>
    <n v="9.91"/>
    <n v="2.84"/>
    <n v="0.22274509803921569"/>
    <s v="Profitable"/>
    <s v="Low"/>
  </r>
  <r>
    <s v="ORD-100198"/>
    <x v="582"/>
    <d v="2024-07-07T00:00:00"/>
    <s v="C1608"/>
    <s v="Dev Iyer"/>
    <x v="0"/>
    <x v="1"/>
    <s v="P1001"/>
    <n v="7"/>
    <n v="0"/>
    <s v="Economy"/>
    <x v="3"/>
    <n v="50"/>
    <n v="5"/>
    <s v="Laptop"/>
    <x v="2"/>
    <n v="900"/>
    <n v="669.14"/>
    <n v="6300"/>
    <n v="4683.9799999999996"/>
    <n v="1616.0200000000004"/>
    <n v="0.25651111111111119"/>
    <s v="Profitable"/>
    <s v="High"/>
  </r>
  <r>
    <s v="ORD-100081"/>
    <x v="5"/>
    <d v="2024-04-11T00:00:00"/>
    <s v="C1622"/>
    <s v="Aarav Khan"/>
    <x v="1"/>
    <x v="1"/>
    <s v="P1008"/>
    <n v="4"/>
    <n v="0.05"/>
    <s v="Standard"/>
    <x v="1"/>
    <n v="60"/>
    <n v="1"/>
    <s v="Office Chair"/>
    <x v="1"/>
    <n v="150"/>
    <n v="111.98"/>
    <n v="570"/>
    <n v="447.92"/>
    <n v="122.07999999999998"/>
    <n v="0.21417543859649121"/>
    <s v="Profitable"/>
    <s v="Low"/>
  </r>
  <r>
    <s v="ORD-102276"/>
    <x v="321"/>
    <d v="2024-07-01T00:00:00"/>
    <s v="C1697"/>
    <s v="Sana Khan"/>
    <x v="2"/>
    <x v="5"/>
    <s v="P1010"/>
    <n v="6"/>
    <n v="0.1"/>
    <s v="Economy"/>
    <x v="2"/>
    <n v="26"/>
    <n v="5"/>
    <s v="Bookcase"/>
    <x v="1"/>
    <n v="210"/>
    <n v="139.15"/>
    <n v="1134"/>
    <n v="834.90000000000009"/>
    <n v="299.09999999999991"/>
    <n v="0.26375661375661369"/>
    <s v="Profitable"/>
    <s v="Low"/>
  </r>
  <r>
    <s v="ORD-100398"/>
    <x v="317"/>
    <d v="2023-08-21T00:00:00"/>
    <s v="C2107"/>
    <s v="Diya Khan"/>
    <x v="1"/>
    <x v="11"/>
    <s v="P1007"/>
    <n v="6"/>
    <n v="0"/>
    <s v="Standard"/>
    <x v="0"/>
    <n v="41"/>
    <n v="5"/>
    <s v="Printer"/>
    <x v="2"/>
    <n v="180"/>
    <n v="133.25"/>
    <n v="1080"/>
    <n v="799.5"/>
    <n v="280.5"/>
    <n v="0.25972222222222224"/>
    <s v="Profitable"/>
    <s v="Low"/>
  </r>
  <r>
    <s v="ORD-101936"/>
    <x v="207"/>
    <d v="2024-04-12T00:00:00"/>
    <s v="C1144"/>
    <s v="Aarav Gupta"/>
    <x v="0"/>
    <x v="10"/>
    <s v="P1005"/>
    <n v="1"/>
    <n v="0"/>
    <s v="Standard"/>
    <x v="2"/>
    <n v="44"/>
    <n v="1"/>
    <s v="Headphones"/>
    <x v="2"/>
    <n v="80"/>
    <n v="45.88"/>
    <n v="80"/>
    <n v="45.88"/>
    <n v="34.119999999999997"/>
    <n v="0.42649999999999999"/>
    <s v="Profitable"/>
    <s v="Low"/>
  </r>
  <r>
    <s v="ORD-101830"/>
    <x v="367"/>
    <d v="2024-06-17T00:00:00"/>
    <s v="C2019"/>
    <s v="Dev Verma"/>
    <x v="0"/>
    <x v="4"/>
    <s v="P1018"/>
    <n v="6"/>
    <n v="0.15"/>
    <s v="Economy"/>
    <x v="3"/>
    <n v="44"/>
    <n v="3"/>
    <s v="Marker Pack"/>
    <x v="0"/>
    <n v="11"/>
    <n v="6.23"/>
    <n v="56.1"/>
    <n v="37.380000000000003"/>
    <n v="18.72"/>
    <n v="0.3336898395721925"/>
    <s v="Profitable"/>
    <s v="Low"/>
  </r>
  <r>
    <s v="ORD-101591"/>
    <x v="671"/>
    <d v="2023-07-24T00:00:00"/>
    <s v="C1124"/>
    <s v="Kabir Singh"/>
    <x v="1"/>
    <x v="4"/>
    <s v="P1003"/>
    <n v="9"/>
    <n v="0"/>
    <s v="Economy"/>
    <x v="3"/>
    <n v="40"/>
    <n v="3"/>
    <s v="Tablet"/>
    <x v="2"/>
    <n v="350"/>
    <n v="267.63"/>
    <n v="3150"/>
    <n v="2408.67"/>
    <n v="741.32999999999993"/>
    <n v="0.23534285714285713"/>
    <s v="Profitable"/>
    <s v="Medium"/>
  </r>
  <r>
    <s v="ORD-100403"/>
    <x v="581"/>
    <d v="2024-11-12T00:00:00"/>
    <s v="C1726"/>
    <s v="Priya Sharma"/>
    <x v="1"/>
    <x v="10"/>
    <s v="P1007"/>
    <n v="4"/>
    <n v="0.2"/>
    <s v="Standard"/>
    <x v="2"/>
    <n v="67"/>
    <n v="4"/>
    <s v="Printer"/>
    <x v="2"/>
    <n v="180"/>
    <n v="133.25"/>
    <n v="576"/>
    <n v="533"/>
    <n v="43"/>
    <n v="7.4652777777777776E-2"/>
    <s v="Profitable"/>
    <s v="Low"/>
  </r>
  <r>
    <s v="ORD-102664"/>
    <x v="161"/>
    <d v="2024-11-20T00:00:00"/>
    <s v="C1573"/>
    <s v="Rahul Das"/>
    <x v="1"/>
    <x v="5"/>
    <s v="P1012"/>
    <n v="6"/>
    <n v="0"/>
    <s v="Standard"/>
    <x v="3"/>
    <n v="44"/>
    <n v="4"/>
    <s v="Standing Desk"/>
    <x v="1"/>
    <n v="480"/>
    <n v="375.21"/>
    <n v="2880"/>
    <n v="2251.2599999999998"/>
    <n v="628.74000000000024"/>
    <n v="0.21831250000000008"/>
    <s v="Profitable"/>
    <s v="Medium"/>
  </r>
  <r>
    <s v="ORD-102036"/>
    <x v="231"/>
    <d v="2023-04-12T00:00:00"/>
    <s v="C1384"/>
    <s v="Arjun Verma"/>
    <x v="0"/>
    <x v="7"/>
    <s v="P1018"/>
    <n v="3"/>
    <n v="0.2"/>
    <s v="Standard"/>
    <x v="2"/>
    <n v="57"/>
    <n v="2"/>
    <s v="Marker Pack"/>
    <x v="0"/>
    <n v="11"/>
    <n v="6.23"/>
    <n v="26.400000000000002"/>
    <n v="18.690000000000001"/>
    <n v="7.7100000000000009"/>
    <n v="0.29204545454545455"/>
    <s v="Profitable"/>
    <s v="Low"/>
  </r>
  <r>
    <s v="ORD-102747"/>
    <x v="139"/>
    <d v="2024-10-31T00:00:00"/>
    <s v="C2028"/>
    <s v="Ishaan Das"/>
    <x v="1"/>
    <x v="2"/>
    <s v="P1012"/>
    <n v="9"/>
    <n v="0"/>
    <s v="Standard"/>
    <x v="3"/>
    <n v="44"/>
    <n v="1"/>
    <s v="Standing Desk"/>
    <x v="1"/>
    <n v="480"/>
    <n v="375.21"/>
    <n v="4320"/>
    <n v="3376.89"/>
    <n v="943.11000000000013"/>
    <n v="0.21831250000000002"/>
    <s v="Profitable"/>
    <s v="Medium"/>
  </r>
  <r>
    <s v="ORD-101660"/>
    <x v="572"/>
    <d v="2023-07-04T00:00:00"/>
    <s v="C2048"/>
    <s v="Arjun Gupta"/>
    <x v="1"/>
    <x v="6"/>
    <s v="P1017"/>
    <n v="2"/>
    <n v="0.05"/>
    <s v="Standard"/>
    <x v="3"/>
    <n v="56"/>
    <n v="4"/>
    <s v="Binder"/>
    <x v="0"/>
    <n v="8"/>
    <n v="5.51"/>
    <n v="15.2"/>
    <n v="11.02"/>
    <n v="4.18"/>
    <n v="0.27499999999999997"/>
    <s v="Profitable"/>
    <s v="Low"/>
  </r>
  <r>
    <s v="ORD-100003"/>
    <x v="630"/>
    <d v="2023-05-30T00:00:00"/>
    <s v="C1341"/>
    <s v="Meera Joshi"/>
    <x v="1"/>
    <x v="9"/>
    <s v="P1009"/>
    <n v="7"/>
    <n v="0"/>
    <s v="Standard"/>
    <x v="0"/>
    <n v="23"/>
    <n v="5"/>
    <s v="Desk"/>
    <x v="1"/>
    <n v="320"/>
    <n v="186.25"/>
    <n v="2240"/>
    <n v="1303.75"/>
    <n v="936.25"/>
    <n v="0.41796875"/>
    <s v="Profitable"/>
    <s v="Medium"/>
  </r>
  <r>
    <s v="ORD-101030"/>
    <x v="211"/>
    <d v="2023-11-05T00:00:00"/>
    <s v="C1009"/>
    <s v="Arjun Joshi"/>
    <x v="1"/>
    <x v="11"/>
    <s v="P1016"/>
    <n v="4"/>
    <n v="0.1"/>
    <s v="Express"/>
    <x v="2"/>
    <n v="18"/>
    <n v="4"/>
    <s v="Paper Ream"/>
    <x v="0"/>
    <n v="9"/>
    <n v="5.46"/>
    <n v="32.4"/>
    <n v="21.84"/>
    <n v="10.559999999999999"/>
    <n v="0.3259259259259259"/>
    <s v="Profitable"/>
    <s v="Low"/>
  </r>
  <r>
    <s v="ORD-101286"/>
    <x v="12"/>
    <d v="2024-01-30T00:00:00"/>
    <s v="C1382"/>
    <s v="Priya Joshi"/>
    <x v="1"/>
    <x v="9"/>
    <s v="P1007"/>
    <n v="3"/>
    <n v="0"/>
    <s v="Standard"/>
    <x v="1"/>
    <n v="62"/>
    <n v="1"/>
    <s v="Printer"/>
    <x v="2"/>
    <n v="180"/>
    <n v="133.25"/>
    <n v="540"/>
    <n v="399.75"/>
    <n v="140.25"/>
    <n v="0.25972222222222224"/>
    <s v="Profitable"/>
    <s v="Low"/>
  </r>
  <r>
    <s v="ORD-100383"/>
    <x v="455"/>
    <d v="2024-06-28T00:00:00"/>
    <s v="C1798"/>
    <s v="Ishaan Singh"/>
    <x v="1"/>
    <x v="0"/>
    <s v="P1012"/>
    <n v="2"/>
    <n v="0"/>
    <s v="Express"/>
    <x v="2"/>
    <n v="67"/>
    <n v="3"/>
    <s v="Standing Desk"/>
    <x v="1"/>
    <n v="480"/>
    <n v="375.21"/>
    <n v="960"/>
    <n v="750.42"/>
    <n v="209.58000000000004"/>
    <n v="0.21831250000000005"/>
    <s v="Profitable"/>
    <s v="Low"/>
  </r>
  <r>
    <s v="ORD-100308"/>
    <x v="669"/>
    <d v="2023-04-28T00:00:00"/>
    <s v="C1543"/>
    <s v="Dev Khan"/>
    <x v="2"/>
    <x v="0"/>
    <s v="P1003"/>
    <n v="6"/>
    <n v="0"/>
    <s v="Standard"/>
    <x v="3"/>
    <n v="53"/>
    <n v="5"/>
    <s v="Tablet"/>
    <x v="2"/>
    <n v="350"/>
    <n v="267.63"/>
    <n v="2100"/>
    <n v="1605.78"/>
    <n v="494.22"/>
    <n v="0.23534285714285716"/>
    <s v="Profitable"/>
    <s v="Medium"/>
  </r>
  <r>
    <s v="ORD-101279"/>
    <x v="346"/>
    <d v="2023-03-09T00:00:00"/>
    <s v="C1982"/>
    <s v="Sana Reddy"/>
    <x v="1"/>
    <x v="7"/>
    <s v="P1006"/>
    <n v="8"/>
    <n v="0.05"/>
    <s v="Express"/>
    <x v="2"/>
    <n v="55"/>
    <n v="2"/>
    <s v="Keyboard"/>
    <x v="2"/>
    <n v="45"/>
    <n v="35.729999999999997"/>
    <n v="342"/>
    <n v="285.83999999999997"/>
    <n v="56.160000000000025"/>
    <n v="0.16421052631578956"/>
    <s v="Profitable"/>
    <s v="Low"/>
  </r>
  <r>
    <s v="ORD-100654"/>
    <x v="619"/>
    <d v="2023-05-08T00:00:00"/>
    <s v="C1987"/>
    <s v="Ishaan Gupta"/>
    <x v="2"/>
    <x v="3"/>
    <s v="P1017"/>
    <n v="5"/>
    <n v="0.2"/>
    <s v="Standard"/>
    <x v="2"/>
    <n v="49"/>
    <n v="5"/>
    <s v="Binder"/>
    <x v="0"/>
    <n v="8"/>
    <n v="5.51"/>
    <n v="32"/>
    <n v="27.549999999999997"/>
    <n v="4.4500000000000028"/>
    <n v="0.13906250000000009"/>
    <s v="Profitable"/>
    <s v="Low"/>
  </r>
  <r>
    <s v="ORD-102569"/>
    <x v="97"/>
    <d v="2023-02-13T00:00:00"/>
    <s v="C1201"/>
    <s v="Aarav Reddy"/>
    <x v="1"/>
    <x v="4"/>
    <s v="P1013"/>
    <n v="4"/>
    <n v="0"/>
    <s v="Standard"/>
    <x v="0"/>
    <n v="30"/>
    <n v="1"/>
    <s v="Notebook"/>
    <x v="0"/>
    <n v="6"/>
    <n v="4.2699999999999996"/>
    <n v="24"/>
    <n v="17.079999999999998"/>
    <n v="6.9200000000000017"/>
    <n v="0.28833333333333339"/>
    <s v="Profitable"/>
    <s v="Low"/>
  </r>
  <r>
    <s v="ORD-100941"/>
    <x v="383"/>
    <d v="2024-08-01T00:00:00"/>
    <s v="C1981"/>
    <s v="Meera Das"/>
    <x v="2"/>
    <x v="9"/>
    <s v="P1008"/>
    <n v="9"/>
    <n v="0.1"/>
    <s v="Express"/>
    <x v="0"/>
    <n v="56"/>
    <n v="5"/>
    <s v="Office Chair"/>
    <x v="1"/>
    <n v="150"/>
    <n v="111.98"/>
    <n v="1215"/>
    <n v="1007.82"/>
    <n v="207.17999999999995"/>
    <n v="0.17051851851851849"/>
    <s v="Profitable"/>
    <s v="Low"/>
  </r>
  <r>
    <s v="ORD-100060"/>
    <x v="454"/>
    <d v="2023-12-16T00:00:00"/>
    <s v="C1385"/>
    <s v="Rahul Das"/>
    <x v="1"/>
    <x v="10"/>
    <s v="P1009"/>
    <n v="5"/>
    <n v="0.2"/>
    <s v="Standard"/>
    <x v="0"/>
    <n v="26"/>
    <n v="3"/>
    <s v="Desk"/>
    <x v="1"/>
    <n v="320"/>
    <n v="186.25"/>
    <n v="1280"/>
    <n v="931.25"/>
    <n v="348.75"/>
    <n v="0.2724609375"/>
    <s v="Profitable"/>
    <s v="Low"/>
  </r>
  <r>
    <s v="ORD-101814"/>
    <x v="248"/>
    <d v="2024-09-17T00:00:00"/>
    <s v="C1687"/>
    <s v="Ishaan Nair"/>
    <x v="2"/>
    <x v="4"/>
    <s v="P1017"/>
    <n v="7"/>
    <n v="0"/>
    <s v="Standard"/>
    <x v="0"/>
    <n v="49"/>
    <n v="3"/>
    <s v="Binder"/>
    <x v="0"/>
    <n v="8"/>
    <n v="5.51"/>
    <n v="56"/>
    <n v="38.57"/>
    <n v="17.43"/>
    <n v="0.31124999999999997"/>
    <s v="Profitable"/>
    <s v="Low"/>
  </r>
  <r>
    <s v="ORD-101436"/>
    <x v="483"/>
    <d v="2023-10-31T00:00:00"/>
    <s v="C1211"/>
    <s v="Aarav Sharma"/>
    <x v="1"/>
    <x v="5"/>
    <s v="P1008"/>
    <n v="3"/>
    <n v="0"/>
    <s v="Standard"/>
    <x v="3"/>
    <n v="44"/>
    <n v="3"/>
    <s v="Office Chair"/>
    <x v="1"/>
    <n v="150"/>
    <n v="111.98"/>
    <n v="450"/>
    <n v="335.94"/>
    <n v="114.06"/>
    <n v="0.25346666666666667"/>
    <s v="Profitable"/>
    <s v="Low"/>
  </r>
  <r>
    <s v="ORD-102302"/>
    <x v="611"/>
    <d v="2024-02-01T00:00:00"/>
    <s v="C1959"/>
    <s v="Diya Das"/>
    <x v="1"/>
    <x v="11"/>
    <s v="P1011"/>
    <n v="1"/>
    <n v="0.05"/>
    <s v="Express"/>
    <x v="0"/>
    <n v="44"/>
    <n v="5"/>
    <s v="Filing Cabinet"/>
    <x v="1"/>
    <n v="130"/>
    <n v="83.55"/>
    <n v="123.5"/>
    <n v="83.55"/>
    <n v="39.950000000000003"/>
    <n v="0.32348178137651823"/>
    <s v="Profitable"/>
    <s v="Low"/>
  </r>
  <r>
    <s v="ORD-101804"/>
    <x v="362"/>
    <d v="2023-11-30T00:00:00"/>
    <s v="C1515"/>
    <s v="Dev Nair"/>
    <x v="1"/>
    <x v="1"/>
    <s v="P1001"/>
    <n v="1"/>
    <n v="0"/>
    <s v="Express"/>
    <x v="1"/>
    <n v="22"/>
    <n v="1"/>
    <s v="Laptop"/>
    <x v="2"/>
    <n v="900"/>
    <n v="669.14"/>
    <n v="900"/>
    <n v="669.14"/>
    <n v="230.86"/>
    <n v="0.25651111111111113"/>
    <s v="Profitable"/>
    <s v="Low"/>
  </r>
  <r>
    <s v="ORD-100648"/>
    <x v="384"/>
    <d v="2024-06-16T00:00:00"/>
    <s v="C1505"/>
    <s v="Meera Verma"/>
    <x v="1"/>
    <x v="6"/>
    <s v="P1003"/>
    <n v="1"/>
    <n v="0"/>
    <s v="Standard"/>
    <x v="0"/>
    <n v="57"/>
    <n v="1"/>
    <s v="Tablet"/>
    <x v="2"/>
    <n v="350"/>
    <n v="267.63"/>
    <n v="350"/>
    <n v="267.63"/>
    <n v="82.37"/>
    <n v="0.23534285714285716"/>
    <s v="Profitable"/>
    <s v="Low"/>
  </r>
  <r>
    <s v="ORD-101620"/>
    <x v="184"/>
    <d v="2024-01-26T00:00:00"/>
    <s v="C2105"/>
    <s v="Arjun Sharma"/>
    <x v="2"/>
    <x v="5"/>
    <s v="P1008"/>
    <n v="9"/>
    <n v="0.1"/>
    <s v="Standard"/>
    <x v="1"/>
    <n v="44"/>
    <n v="1"/>
    <s v="Office Chair"/>
    <x v="1"/>
    <n v="150"/>
    <n v="111.98"/>
    <n v="1215"/>
    <n v="1007.82"/>
    <n v="207.17999999999995"/>
    <n v="0.17051851851851849"/>
    <s v="Profitable"/>
    <s v="Low"/>
  </r>
  <r>
    <s v="ORD-102506"/>
    <x v="545"/>
    <d v="2024-12-23T00:00:00"/>
    <s v="C1576"/>
    <s v="Meera Singh"/>
    <x v="1"/>
    <x v="5"/>
    <s v="P1015"/>
    <n v="8"/>
    <n v="0"/>
    <s v="Standard"/>
    <x v="0"/>
    <n v="27"/>
    <n v="2"/>
    <s v="Stapler"/>
    <x v="0"/>
    <n v="15"/>
    <n v="9.91"/>
    <n v="120"/>
    <n v="79.28"/>
    <n v="40.72"/>
    <n v="0.33933333333333332"/>
    <s v="Profitable"/>
    <s v="Low"/>
  </r>
  <r>
    <s v="ORD-100550"/>
    <x v="513"/>
    <d v="2024-04-10T00:00:00"/>
    <s v="C1677"/>
    <s v="Dev Khan"/>
    <x v="0"/>
    <x v="0"/>
    <s v="P1008"/>
    <n v="1"/>
    <n v="0.1"/>
    <s v="Standard"/>
    <x v="2"/>
    <n v="34"/>
    <n v="2"/>
    <s v="Office Chair"/>
    <x v="1"/>
    <n v="150"/>
    <n v="111.98"/>
    <n v="135"/>
    <n v="111.98"/>
    <n v="23.019999999999996"/>
    <n v="0.17051851851851849"/>
    <s v="Profitable"/>
    <s v="Low"/>
  </r>
  <r>
    <s v="ORD-100577"/>
    <x v="218"/>
    <d v="2023-06-25T00:00:00"/>
    <s v="C1691"/>
    <s v="Zoya Verma"/>
    <x v="2"/>
    <x v="10"/>
    <s v="P1006"/>
    <n v="1"/>
    <n v="0.15"/>
    <s v="Express"/>
    <x v="1"/>
    <n v="37"/>
    <n v="1"/>
    <s v="Keyboard"/>
    <x v="2"/>
    <n v="45"/>
    <n v="35.729999999999997"/>
    <n v="38.25"/>
    <n v="35.729999999999997"/>
    <n v="2.5200000000000031"/>
    <n v="6.5882352941176558E-2"/>
    <s v="Profitable"/>
    <s v="Low"/>
  </r>
  <r>
    <s v="ORD-101251"/>
    <x v="209"/>
    <d v="2023-01-27T00:00:00"/>
    <s v="C2075"/>
    <s v="Zoya Das"/>
    <x v="1"/>
    <x v="4"/>
    <s v="P1013"/>
    <n v="2"/>
    <n v="0"/>
    <s v="Express"/>
    <x v="1"/>
    <n v="37"/>
    <n v="4"/>
    <s v="Notebook"/>
    <x v="0"/>
    <n v="6"/>
    <n v="4.2699999999999996"/>
    <n v="12"/>
    <n v="8.5399999999999991"/>
    <n v="3.4600000000000009"/>
    <n v="0.28833333333333339"/>
    <s v="Profitable"/>
    <s v="Low"/>
  </r>
  <r>
    <s v="ORD-100302"/>
    <x v="12"/>
    <d v="2024-01-28T00:00:00"/>
    <s v="C1209"/>
    <s v="Meera Das"/>
    <x v="1"/>
    <x v="10"/>
    <s v="P1007"/>
    <n v="3"/>
    <n v="0.1"/>
    <s v="Express"/>
    <x v="2"/>
    <n v="52"/>
    <n v="2"/>
    <s v="Printer"/>
    <x v="2"/>
    <n v="180"/>
    <n v="133.25"/>
    <n v="486"/>
    <n v="399.75"/>
    <n v="86.25"/>
    <n v="0.17746913580246915"/>
    <s v="Profitable"/>
    <s v="Low"/>
  </r>
  <r>
    <s v="ORD-102071"/>
    <x v="113"/>
    <d v="2024-05-29T00:00:00"/>
    <s v="C1204"/>
    <s v="Diya Gupta"/>
    <x v="1"/>
    <x v="4"/>
    <s v="P1012"/>
    <n v="9"/>
    <n v="0"/>
    <s v="Standard"/>
    <x v="0"/>
    <n v="40"/>
    <n v="3"/>
    <s v="Standing Desk"/>
    <x v="1"/>
    <n v="480"/>
    <n v="375.21"/>
    <n v="4320"/>
    <n v="3376.89"/>
    <n v="943.11000000000013"/>
    <n v="0.21831250000000002"/>
    <s v="Profitable"/>
    <s v="Medium"/>
  </r>
  <r>
    <s v="ORD-101390"/>
    <x v="300"/>
    <d v="2023-08-24T00:00:00"/>
    <s v="C1475"/>
    <s v="Meera Khan"/>
    <x v="0"/>
    <x v="10"/>
    <s v="P1004"/>
    <n v="4"/>
    <n v="0"/>
    <s v="Economy"/>
    <x v="0"/>
    <n v="50"/>
    <n v="2"/>
    <s v="Monitor"/>
    <x v="2"/>
    <n v="220"/>
    <n v="159.36000000000001"/>
    <n v="880"/>
    <n v="637.44000000000005"/>
    <n v="242.55999999999995"/>
    <n v="0.27563636363636357"/>
    <s v="Profitable"/>
    <s v="Low"/>
  </r>
  <r>
    <s v="ORD-101158"/>
    <x v="240"/>
    <d v="2024-01-13T00:00:00"/>
    <s v="C2062"/>
    <s v="Kabir Nair"/>
    <x v="1"/>
    <x v="2"/>
    <s v="P1015"/>
    <n v="4"/>
    <n v="0"/>
    <s v="Express"/>
    <x v="3"/>
    <n v="37"/>
    <n v="2"/>
    <s v="Stapler"/>
    <x v="0"/>
    <n v="15"/>
    <n v="9.91"/>
    <n v="60"/>
    <n v="39.64"/>
    <n v="20.36"/>
    <n v="0.33933333333333332"/>
    <s v="Profitable"/>
    <s v="Low"/>
  </r>
  <r>
    <s v="ORD-100323"/>
    <x v="190"/>
    <d v="2024-05-04T00:00:00"/>
    <s v="C1509"/>
    <s v="Ishaan Nair"/>
    <x v="1"/>
    <x v="9"/>
    <s v="P1015"/>
    <n v="3"/>
    <n v="0"/>
    <s v="Express"/>
    <x v="0"/>
    <n v="69"/>
    <n v="3"/>
    <s v="Stapler"/>
    <x v="0"/>
    <n v="15"/>
    <n v="9.91"/>
    <n v="45"/>
    <n v="29.73"/>
    <n v="15.27"/>
    <n v="0.33933333333333332"/>
    <s v="Profitable"/>
    <s v="Low"/>
  </r>
  <r>
    <s v="ORD-101842"/>
    <x v="470"/>
    <d v="2023-05-21T00:00:00"/>
    <s v="C1784"/>
    <s v="Tara Verma"/>
    <x v="1"/>
    <x v="2"/>
    <s v="P1003"/>
    <n v="9"/>
    <n v="0"/>
    <s v="Standard"/>
    <x v="3"/>
    <n v="43"/>
    <n v="1"/>
    <s v="Tablet"/>
    <x v="2"/>
    <n v="350"/>
    <n v="267.63"/>
    <n v="3150"/>
    <n v="2408.67"/>
    <n v="741.32999999999993"/>
    <n v="0.23534285714285713"/>
    <s v="Profitable"/>
    <s v="Medium"/>
  </r>
  <r>
    <s v="ORD-100514"/>
    <x v="170"/>
    <d v="2023-12-31T00:00:00"/>
    <s v="C1638"/>
    <s v="Tara Gupta"/>
    <x v="1"/>
    <x v="4"/>
    <s v="P1007"/>
    <n v="8"/>
    <n v="0"/>
    <s v="Standard"/>
    <x v="0"/>
    <n v="52"/>
    <n v="3"/>
    <s v="Printer"/>
    <x v="2"/>
    <n v="180"/>
    <n v="133.25"/>
    <n v="1440"/>
    <n v="1066"/>
    <n v="374"/>
    <n v="0.25972222222222224"/>
    <s v="Profitable"/>
    <s v="Low"/>
  </r>
  <r>
    <s v="ORD-102338"/>
    <x v="310"/>
    <d v="2024-11-29T00:00:00"/>
    <s v="C1058"/>
    <s v="Priya Das"/>
    <x v="1"/>
    <x v="5"/>
    <s v="P1016"/>
    <n v="8"/>
    <n v="0"/>
    <s v="Standard"/>
    <x v="0"/>
    <n v="29"/>
    <n v="2"/>
    <s v="Paper Ream"/>
    <x v="0"/>
    <n v="9"/>
    <n v="5.46"/>
    <n v="72"/>
    <n v="43.68"/>
    <n v="28.32"/>
    <n v="0.39333333333333331"/>
    <s v="Profitable"/>
    <s v="Low"/>
  </r>
  <r>
    <s v="ORD-100918"/>
    <x v="672"/>
    <d v="2024-03-18T00:00:00"/>
    <s v="C1858"/>
    <s v="Ishaan Gupta"/>
    <x v="2"/>
    <x v="1"/>
    <s v="P1004"/>
    <n v="2"/>
    <n v="0"/>
    <s v="Standard"/>
    <x v="2"/>
    <n v="67"/>
    <n v="4"/>
    <s v="Monitor"/>
    <x v="2"/>
    <n v="220"/>
    <n v="159.36000000000001"/>
    <n v="440"/>
    <n v="318.72000000000003"/>
    <n v="121.27999999999997"/>
    <n v="0.27563636363636357"/>
    <s v="Profitable"/>
    <s v="Low"/>
  </r>
  <r>
    <s v="ORD-100996"/>
    <x v="516"/>
    <d v="2024-06-02T00:00:00"/>
    <s v="C1396"/>
    <s v="Diya Nair"/>
    <x v="1"/>
    <x v="6"/>
    <s v="P1015"/>
    <n v="7"/>
    <n v="0"/>
    <s v="Standard"/>
    <x v="2"/>
    <n v="36"/>
    <n v="4"/>
    <s v="Stapler"/>
    <x v="0"/>
    <n v="15"/>
    <n v="9.91"/>
    <n v="105"/>
    <n v="69.37"/>
    <n v="35.629999999999995"/>
    <n v="0.33933333333333326"/>
    <s v="Profitable"/>
    <s v="Low"/>
  </r>
  <r>
    <s v="ORD-102268"/>
    <x v="421"/>
    <d v="2023-03-07T00:00:00"/>
    <s v="C1876"/>
    <s v="Ishaan Iyer"/>
    <x v="0"/>
    <x v="7"/>
    <s v="P1014"/>
    <n v="1"/>
    <n v="0.15"/>
    <s v="Express"/>
    <x v="2"/>
    <n v="49"/>
    <n v="1"/>
    <s v="Pen Set"/>
    <x v="0"/>
    <n v="12"/>
    <n v="9.07"/>
    <n v="10.199999999999999"/>
    <n v="9.07"/>
    <n v="1.129999999999999"/>
    <n v="0.11078431372549011"/>
    <s v="Profitable"/>
    <s v="Low"/>
  </r>
  <r>
    <s v="ORD-101823"/>
    <x v="594"/>
    <d v="2023-06-05T00:00:00"/>
    <s v="C1685"/>
    <s v="Dev Iyer"/>
    <x v="1"/>
    <x v="11"/>
    <s v="P1016"/>
    <n v="3"/>
    <n v="0.05"/>
    <s v="Standard"/>
    <x v="2"/>
    <n v="64"/>
    <n v="5"/>
    <s v="Paper Ream"/>
    <x v="0"/>
    <n v="9"/>
    <n v="5.46"/>
    <n v="25.65"/>
    <n v="16.38"/>
    <n v="9.27"/>
    <n v="0.36140350877192984"/>
    <s v="Profitable"/>
    <s v="Low"/>
  </r>
  <r>
    <s v="ORD-101676"/>
    <x v="12"/>
    <d v="2024-02-01T00:00:00"/>
    <s v="C2168"/>
    <s v="Rahul Khan"/>
    <x v="2"/>
    <x v="3"/>
    <s v="P1011"/>
    <n v="3"/>
    <n v="0"/>
    <s v="Express"/>
    <x v="2"/>
    <n v="66"/>
    <n v="1"/>
    <s v="Filing Cabinet"/>
    <x v="1"/>
    <n v="130"/>
    <n v="83.55"/>
    <n v="390"/>
    <n v="250.64999999999998"/>
    <n v="139.35000000000002"/>
    <n v="0.35730769230769238"/>
    <s v="Profitable"/>
    <s v="Low"/>
  </r>
  <r>
    <s v="ORD-101321"/>
    <x v="5"/>
    <d v="2024-04-12T00:00:00"/>
    <s v="C1762"/>
    <s v="Priya Nair"/>
    <x v="0"/>
    <x v="0"/>
    <s v="P1011"/>
    <n v="3"/>
    <n v="0.05"/>
    <s v="Same Day"/>
    <x v="0"/>
    <n v="43"/>
    <n v="3"/>
    <s v="Filing Cabinet"/>
    <x v="1"/>
    <n v="130"/>
    <n v="83.55"/>
    <n v="370.5"/>
    <n v="250.64999999999998"/>
    <n v="119.85000000000002"/>
    <n v="0.32348178137651828"/>
    <s v="Profitable"/>
    <s v="Low"/>
  </r>
  <r>
    <s v="ORD-101294"/>
    <x v="47"/>
    <d v="2023-04-02T00:00:00"/>
    <s v="C1289"/>
    <s v="Rahul Joshi"/>
    <x v="1"/>
    <x v="1"/>
    <s v="P1011"/>
    <n v="6"/>
    <n v="0"/>
    <s v="Standard"/>
    <x v="1"/>
    <n v="49"/>
    <n v="4"/>
    <s v="Filing Cabinet"/>
    <x v="1"/>
    <n v="130"/>
    <n v="83.55"/>
    <n v="780"/>
    <n v="501.29999999999995"/>
    <n v="278.70000000000005"/>
    <n v="0.35730769230769238"/>
    <s v="Profitable"/>
    <s v="Low"/>
  </r>
  <r>
    <s v="ORD-102844"/>
    <x v="213"/>
    <d v="2023-09-26T00:00:00"/>
    <s v="C2007"/>
    <s v="Rahul Nair"/>
    <x v="0"/>
    <x v="0"/>
    <s v="P1013"/>
    <n v="6"/>
    <n v="0"/>
    <s v="Standard"/>
    <x v="3"/>
    <n v="67"/>
    <n v="4"/>
    <s v="Notebook"/>
    <x v="0"/>
    <n v="6"/>
    <n v="4.2699999999999996"/>
    <n v="36"/>
    <n v="25.619999999999997"/>
    <n v="10.380000000000003"/>
    <n v="0.28833333333333339"/>
    <s v="Profitable"/>
    <s v="Low"/>
  </r>
  <r>
    <s v="ORD-102524"/>
    <x v="109"/>
    <d v="2024-06-21T00:00:00"/>
    <s v="C1587"/>
    <s v="Ishaan Khan"/>
    <x v="0"/>
    <x v="10"/>
    <s v="P1001"/>
    <n v="2"/>
    <n v="0"/>
    <s v="Express"/>
    <x v="1"/>
    <n v="58"/>
    <n v="5"/>
    <s v="Laptop"/>
    <x v="2"/>
    <n v="900"/>
    <n v="669.14"/>
    <n v="1800"/>
    <n v="1338.28"/>
    <n v="461.72"/>
    <n v="0.25651111111111113"/>
    <s v="Profitable"/>
    <s v="Low"/>
  </r>
  <r>
    <s v="ORD-101484"/>
    <x v="390"/>
    <d v="2024-11-13T00:00:00"/>
    <s v="C1809"/>
    <s v="Aarav Verma"/>
    <x v="2"/>
    <x v="0"/>
    <s v="P1015"/>
    <n v="2"/>
    <n v="0"/>
    <s v="Standard"/>
    <x v="2"/>
    <n v="27"/>
    <n v="3"/>
    <s v="Stapler"/>
    <x v="0"/>
    <n v="15"/>
    <n v="9.91"/>
    <n v="30"/>
    <n v="19.82"/>
    <n v="10.18"/>
    <n v="0.33933333333333332"/>
    <s v="Profitable"/>
    <s v="Low"/>
  </r>
  <r>
    <s v="ORD-101723"/>
    <x v="3"/>
    <d v="2023-10-07T00:00:00"/>
    <s v="C1158"/>
    <s v="Sana Das"/>
    <x v="1"/>
    <x v="7"/>
    <s v="P1014"/>
    <n v="1"/>
    <n v="0.1"/>
    <s v="Standard"/>
    <x v="2"/>
    <n v="40"/>
    <n v="1"/>
    <s v="Pen Set"/>
    <x v="0"/>
    <n v="12"/>
    <n v="9.07"/>
    <n v="10.8"/>
    <n v="9.07"/>
    <n v="1.7300000000000004"/>
    <n v="0.16018518518518521"/>
    <s v="Profitable"/>
    <s v="Low"/>
  </r>
  <r>
    <s v="ORD-102643"/>
    <x v="166"/>
    <d v="2024-03-24T00:00:00"/>
    <s v="C1831"/>
    <s v="Rahul Singh"/>
    <x v="2"/>
    <x v="9"/>
    <s v="P1002"/>
    <n v="1"/>
    <n v="0.1"/>
    <s v="Standard"/>
    <x v="2"/>
    <n v="46"/>
    <n v="2"/>
    <s v="Smartphone"/>
    <x v="2"/>
    <n v="600"/>
    <n v="395.83"/>
    <n v="540"/>
    <n v="395.83"/>
    <n v="144.17000000000002"/>
    <n v="0.26698148148148149"/>
    <s v="Profitable"/>
    <s v="Low"/>
  </r>
  <r>
    <s v="ORD-101539"/>
    <x v="452"/>
    <d v="2023-03-05T00:00:00"/>
    <s v="C1313"/>
    <s v="Arjun Singh"/>
    <x v="0"/>
    <x v="7"/>
    <s v="P1016"/>
    <n v="1"/>
    <n v="0.1"/>
    <s v="Express"/>
    <x v="0"/>
    <n v="24"/>
    <n v="2"/>
    <s v="Paper Ream"/>
    <x v="0"/>
    <n v="9"/>
    <n v="5.46"/>
    <n v="8.1"/>
    <n v="5.46"/>
    <n v="2.6399999999999997"/>
    <n v="0.3259259259259259"/>
    <s v="Profitable"/>
    <s v="Low"/>
  </r>
  <r>
    <s v="ORD-101069"/>
    <x v="427"/>
    <d v="2024-03-08T00:00:00"/>
    <s v="C1657"/>
    <s v="Kabir Singh"/>
    <x v="1"/>
    <x v="10"/>
    <s v="P1001"/>
    <n v="5"/>
    <n v="0"/>
    <s v="Express"/>
    <x v="1"/>
    <n v="46"/>
    <n v="3"/>
    <s v="Laptop"/>
    <x v="2"/>
    <n v="900"/>
    <n v="669.14"/>
    <n v="4500"/>
    <n v="3345.7"/>
    <n v="1154.3000000000002"/>
    <n v="0.25651111111111113"/>
    <s v="Profitable"/>
    <s v="Medium"/>
  </r>
  <r>
    <s v="ORD-100926"/>
    <x v="436"/>
    <d v="2023-04-21T00:00:00"/>
    <s v="C1866"/>
    <s v="Arjun Verma"/>
    <x v="1"/>
    <x v="4"/>
    <s v="P1016"/>
    <n v="6"/>
    <n v="0.05"/>
    <s v="Express"/>
    <x v="0"/>
    <n v="40"/>
    <n v="4"/>
    <s v="Paper Ream"/>
    <x v="0"/>
    <n v="9"/>
    <n v="5.46"/>
    <n v="51.3"/>
    <n v="32.76"/>
    <n v="18.54"/>
    <n v="0.36140350877192984"/>
    <s v="Profitable"/>
    <s v="Low"/>
  </r>
  <r>
    <s v="ORD-101344"/>
    <x v="217"/>
    <d v="2024-12-20T00:00:00"/>
    <s v="C1929"/>
    <s v="Zoya Sharma"/>
    <x v="1"/>
    <x v="7"/>
    <s v="P1002"/>
    <n v="7"/>
    <n v="0.1"/>
    <s v="Same Day"/>
    <x v="1"/>
    <n v="44"/>
    <n v="2"/>
    <s v="Smartphone"/>
    <x v="2"/>
    <n v="600"/>
    <n v="395.83"/>
    <n v="3780"/>
    <n v="2770.81"/>
    <n v="1009.19"/>
    <n v="0.26698148148148149"/>
    <s v="Profitable"/>
    <s v="Medium"/>
  </r>
  <r>
    <s v="ORD-101890"/>
    <x v="73"/>
    <d v="2024-12-07T00:00:00"/>
    <s v="C1846"/>
    <s v="Rahul Iyer"/>
    <x v="1"/>
    <x v="5"/>
    <s v="P1017"/>
    <n v="1"/>
    <n v="0.05"/>
    <s v="Same Day"/>
    <x v="3"/>
    <n v="44"/>
    <n v="1"/>
    <s v="Binder"/>
    <x v="0"/>
    <n v="8"/>
    <n v="5.51"/>
    <n v="7.6"/>
    <n v="5.51"/>
    <n v="2.09"/>
    <n v="0.27499999999999997"/>
    <s v="Profitable"/>
    <s v="Low"/>
  </r>
  <r>
    <s v="ORD-101599"/>
    <x v="50"/>
    <d v="2024-05-03T00:00:00"/>
    <s v="C1572"/>
    <s v="Priya Singh"/>
    <x v="1"/>
    <x v="11"/>
    <s v="P1007"/>
    <n v="2"/>
    <n v="0.1"/>
    <s v="Express"/>
    <x v="3"/>
    <n v="44"/>
    <n v="2"/>
    <s v="Printer"/>
    <x v="2"/>
    <n v="180"/>
    <n v="133.25"/>
    <n v="324"/>
    <n v="266.5"/>
    <n v="57.5"/>
    <n v="0.17746913580246915"/>
    <s v="Profitable"/>
    <s v="Low"/>
  </r>
  <r>
    <s v="ORD-100790"/>
    <x v="150"/>
    <d v="2023-01-17T00:00:00"/>
    <s v="C1719"/>
    <s v="Meera Iyer"/>
    <x v="2"/>
    <x v="9"/>
    <s v="P1011"/>
    <n v="9"/>
    <n v="0"/>
    <s v="Standard"/>
    <x v="2"/>
    <n v="38"/>
    <n v="3"/>
    <s v="Filing Cabinet"/>
    <x v="1"/>
    <n v="130"/>
    <n v="83.55"/>
    <n v="1170"/>
    <n v="751.94999999999993"/>
    <n v="418.05000000000007"/>
    <n v="0.35730769230769238"/>
    <s v="Profitable"/>
    <s v="Low"/>
  </r>
  <r>
    <s v="ORD-100119"/>
    <x v="395"/>
    <d v="2023-05-05T00:00:00"/>
    <s v="C1647"/>
    <s v="Aarav Nair"/>
    <x v="2"/>
    <x v="1"/>
    <s v="P1011"/>
    <n v="6"/>
    <n v="0"/>
    <s v="Standard"/>
    <x v="0"/>
    <n v="50"/>
    <n v="1"/>
    <s v="Filing Cabinet"/>
    <x v="1"/>
    <n v="130"/>
    <n v="83.55"/>
    <n v="780"/>
    <n v="501.29999999999995"/>
    <n v="278.70000000000005"/>
    <n v="0.35730769230769238"/>
    <s v="Profitable"/>
    <s v="Low"/>
  </r>
  <r>
    <s v="ORD-102560"/>
    <x v="642"/>
    <d v="2024-01-22T00:00:00"/>
    <s v="C1391"/>
    <s v="Priya Iyer"/>
    <x v="1"/>
    <x v="12"/>
    <s v="P1012"/>
    <n v="4"/>
    <n v="0.05"/>
    <s v="Same Day"/>
    <x v="1"/>
    <n v="60"/>
    <n v="2"/>
    <s v="Standing Desk"/>
    <x v="1"/>
    <n v="480"/>
    <n v="375.21"/>
    <n v="1824"/>
    <n v="1500.84"/>
    <n v="323.16000000000008"/>
    <n v="0.17717105263157898"/>
    <s v="Profitable"/>
    <s v="Low"/>
  </r>
  <r>
    <s v="ORD-100057"/>
    <x v="383"/>
    <d v="2024-07-30T00:00:00"/>
    <s v="C1580"/>
    <s v="Tara Verma"/>
    <x v="0"/>
    <x v="6"/>
    <s v="P1005"/>
    <n v="7"/>
    <n v="0"/>
    <s v="Standard"/>
    <x v="2"/>
    <n v="35"/>
    <n v="2"/>
    <s v="Headphones"/>
    <x v="2"/>
    <n v="80"/>
    <n v="45.88"/>
    <n v="560"/>
    <n v="321.16000000000003"/>
    <n v="238.83999999999997"/>
    <n v="0.42649999999999993"/>
    <s v="Profitable"/>
    <s v="Low"/>
  </r>
  <r>
    <s v="ORD-101997"/>
    <x v="406"/>
    <d v="2024-12-26T00:00:00"/>
    <s v="C1800"/>
    <s v="Sana Verma"/>
    <x v="1"/>
    <x v="11"/>
    <s v="P1007"/>
    <n v="6"/>
    <n v="0"/>
    <s v="Economy"/>
    <x v="3"/>
    <n v="22"/>
    <n v="2"/>
    <s v="Printer"/>
    <x v="2"/>
    <n v="180"/>
    <n v="133.25"/>
    <n v="1080"/>
    <n v="799.5"/>
    <n v="280.5"/>
    <n v="0.25972222222222224"/>
    <s v="Profitable"/>
    <s v="Low"/>
  </r>
  <r>
    <s v="ORD-101584"/>
    <x v="502"/>
    <d v="2023-03-11T00:00:00"/>
    <s v="C1425"/>
    <s v="Dev Joshi"/>
    <x v="1"/>
    <x v="11"/>
    <s v="P1017"/>
    <n v="2"/>
    <n v="0.2"/>
    <s v="Express"/>
    <x v="1"/>
    <n v="44"/>
    <n v="4"/>
    <s v="Binder"/>
    <x v="0"/>
    <n v="8"/>
    <n v="5.51"/>
    <n v="12.8"/>
    <n v="11.02"/>
    <n v="1.7800000000000011"/>
    <n v="0.13906250000000009"/>
    <s v="Profitable"/>
    <s v="Low"/>
  </r>
  <r>
    <s v="ORD-100159"/>
    <x v="568"/>
    <d v="2024-12-12T00:00:00"/>
    <s v="C1058"/>
    <s v="Zoya Reddy"/>
    <x v="0"/>
    <x v="3"/>
    <s v="P1012"/>
    <n v="7"/>
    <n v="0"/>
    <s v="Standard"/>
    <x v="1"/>
    <n v="54"/>
    <n v="5"/>
    <s v="Standing Desk"/>
    <x v="1"/>
    <n v="480"/>
    <n v="375.21"/>
    <n v="3360"/>
    <n v="2626.47"/>
    <n v="733.5300000000002"/>
    <n v="0.21831250000000005"/>
    <s v="Profitable"/>
    <s v="Medium"/>
  </r>
  <r>
    <s v="ORD-100904"/>
    <x v="673"/>
    <d v="2024-03-29T00:00:00"/>
    <s v="C1245"/>
    <s v="Meera Das"/>
    <x v="0"/>
    <x v="1"/>
    <s v="P1004"/>
    <n v="6"/>
    <n v="0.1"/>
    <s v="Same Day"/>
    <x v="0"/>
    <n v="52"/>
    <n v="3"/>
    <s v="Monitor"/>
    <x v="2"/>
    <n v="220"/>
    <n v="159.36000000000001"/>
    <n v="1188"/>
    <n v="956.16000000000008"/>
    <n v="231.83999999999992"/>
    <n v="0.19515151515151508"/>
    <s v="Profitable"/>
    <s v="Low"/>
  </r>
  <r>
    <s v="ORD-101913"/>
    <x v="157"/>
    <d v="2024-12-24T00:00:00"/>
    <s v="C1497"/>
    <s v="Aarav Khan"/>
    <x v="2"/>
    <x v="11"/>
    <s v="P1018"/>
    <n v="6"/>
    <n v="0.1"/>
    <s v="Express"/>
    <x v="0"/>
    <n v="33"/>
    <n v="4"/>
    <s v="Marker Pack"/>
    <x v="0"/>
    <n v="11"/>
    <n v="6.23"/>
    <n v="59.4"/>
    <n v="37.380000000000003"/>
    <n v="22.019999999999996"/>
    <n v="0.37070707070707065"/>
    <s v="Profitable"/>
    <s v="Low"/>
  </r>
  <r>
    <s v="ORD-102543"/>
    <x v="344"/>
    <d v="2023-10-06T00:00:00"/>
    <s v="C1078"/>
    <s v="Ishaan Nair"/>
    <x v="1"/>
    <x v="4"/>
    <s v="P1012"/>
    <n v="4"/>
    <n v="0.1"/>
    <s v="Standard"/>
    <x v="1"/>
    <n v="65"/>
    <n v="3"/>
    <s v="Standing Desk"/>
    <x v="1"/>
    <n v="480"/>
    <n v="375.21"/>
    <n v="1728"/>
    <n v="1500.84"/>
    <n v="227.16000000000008"/>
    <n v="0.13145833333333337"/>
    <s v="Profitable"/>
    <s v="Low"/>
  </r>
  <r>
    <s v="ORD-101682"/>
    <x v="567"/>
    <d v="2024-07-25T00:00:00"/>
    <s v="C1344"/>
    <s v="Priya Verma"/>
    <x v="2"/>
    <x v="11"/>
    <s v="P1013"/>
    <n v="2"/>
    <n v="0.05"/>
    <s v="Express"/>
    <x v="0"/>
    <n v="64"/>
    <n v="2"/>
    <s v="Notebook"/>
    <x v="0"/>
    <n v="6"/>
    <n v="4.2699999999999996"/>
    <n v="11.399999999999999"/>
    <n v="8.5399999999999991"/>
    <n v="2.8599999999999994"/>
    <n v="0.25087719298245614"/>
    <s v="Profitable"/>
    <s v="Low"/>
  </r>
  <r>
    <s v="ORD-101105"/>
    <x v="108"/>
    <d v="2024-10-27T00:00:00"/>
    <s v="C1837"/>
    <s v="Sana Joshi"/>
    <x v="2"/>
    <x v="2"/>
    <s v="P1016"/>
    <n v="4"/>
    <n v="0.05"/>
    <s v="Standard"/>
    <x v="0"/>
    <n v="42"/>
    <n v="4"/>
    <s v="Paper Ream"/>
    <x v="0"/>
    <n v="9"/>
    <n v="5.46"/>
    <n v="34.199999999999996"/>
    <n v="21.84"/>
    <n v="12.359999999999996"/>
    <n v="0.36140350877192973"/>
    <s v="Profitable"/>
    <s v="Low"/>
  </r>
  <r>
    <s v="ORD-102788"/>
    <x v="674"/>
    <d v="2024-12-11T00:00:00"/>
    <s v="C1328"/>
    <s v="Diya Joshi"/>
    <x v="2"/>
    <x v="3"/>
    <s v="P1001"/>
    <n v="9"/>
    <n v="0"/>
    <s v="Standard"/>
    <x v="3"/>
    <n v="64"/>
    <n v="4"/>
    <s v="Laptop"/>
    <x v="2"/>
    <n v="900"/>
    <n v="669.14"/>
    <n v="8100"/>
    <n v="6022.26"/>
    <n v="2077.7399999999998"/>
    <n v="0.25651111111111108"/>
    <s v="Profitable"/>
    <s v="High"/>
  </r>
  <r>
    <s v="ORD-101799"/>
    <x v="510"/>
    <d v="2024-02-02T00:00:00"/>
    <s v="C2162"/>
    <s v="Ishaan Khan"/>
    <x v="1"/>
    <x v="10"/>
    <s v="P1003"/>
    <n v="8"/>
    <n v="0.05"/>
    <s v="Standard"/>
    <x v="2"/>
    <n v="19"/>
    <n v="1"/>
    <s v="Tablet"/>
    <x v="2"/>
    <n v="350"/>
    <n v="267.63"/>
    <n v="2660"/>
    <n v="2141.04"/>
    <n v="518.96"/>
    <n v="0.19509774436090227"/>
    <s v="Profitable"/>
    <s v="Medium"/>
  </r>
  <r>
    <s v="ORD-100817"/>
    <x v="569"/>
    <d v="2024-05-25T00:00:00"/>
    <s v="C1195"/>
    <s v="Ishaan Singh"/>
    <x v="2"/>
    <x v="7"/>
    <s v="P1013"/>
    <n v="2"/>
    <n v="0.05"/>
    <s v="Standard"/>
    <x v="1"/>
    <n v="21"/>
    <n v="5"/>
    <s v="Notebook"/>
    <x v="0"/>
    <n v="6"/>
    <n v="4.2699999999999996"/>
    <n v="11.399999999999999"/>
    <n v="8.5399999999999991"/>
    <n v="2.8599999999999994"/>
    <n v="0.25087719298245614"/>
    <s v="Profitable"/>
    <s v="Low"/>
  </r>
  <r>
    <s v="ORD-100733"/>
    <x v="207"/>
    <d v="2024-04-11T00:00:00"/>
    <s v="C1282"/>
    <s v="Arjun Verma"/>
    <x v="1"/>
    <x v="4"/>
    <s v="P1012"/>
    <n v="8"/>
    <n v="0"/>
    <s v="Express"/>
    <x v="1"/>
    <n v="25"/>
    <n v="3"/>
    <s v="Standing Desk"/>
    <x v="1"/>
    <n v="480"/>
    <n v="375.21"/>
    <n v="3840"/>
    <n v="3001.68"/>
    <n v="838.32000000000016"/>
    <n v="0.21831250000000005"/>
    <s v="Profitable"/>
    <s v="Medium"/>
  </r>
  <r>
    <s v="ORD-102314"/>
    <x v="467"/>
    <d v="2024-12-06T00:00:00"/>
    <s v="C1850"/>
    <s v="Aarav Sharma"/>
    <x v="1"/>
    <x v="10"/>
    <s v="P1010"/>
    <n v="9"/>
    <n v="0.1"/>
    <s v="Standard"/>
    <x v="2"/>
    <n v="56"/>
    <n v="3"/>
    <s v="Bookcase"/>
    <x v="1"/>
    <n v="210"/>
    <n v="139.15"/>
    <n v="1701"/>
    <n v="1252.3500000000001"/>
    <n v="448.64999999999986"/>
    <n v="0.26375661375661369"/>
    <s v="Profitable"/>
    <s v="Low"/>
  </r>
  <r>
    <s v="ORD-100341"/>
    <x v="101"/>
    <d v="2023-04-28T00:00:00"/>
    <s v="C1225"/>
    <s v="Ishaan Verma"/>
    <x v="2"/>
    <x v="7"/>
    <s v="P1012"/>
    <n v="4"/>
    <n v="0.15"/>
    <s v="Standard"/>
    <x v="2"/>
    <n v="31"/>
    <n v="3"/>
    <s v="Standing Desk"/>
    <x v="1"/>
    <n v="480"/>
    <n v="375.21"/>
    <n v="1632"/>
    <n v="1500.84"/>
    <n v="131.16000000000008"/>
    <n v="8.0367647058823585E-2"/>
    <s v="Profitable"/>
    <s v="Low"/>
  </r>
  <r>
    <s v="ORD-102389"/>
    <x v="675"/>
    <d v="2024-05-11T00:00:00"/>
    <s v="C1881"/>
    <s v="Zoya Das"/>
    <x v="2"/>
    <x v="11"/>
    <s v="P1011"/>
    <n v="8"/>
    <n v="0"/>
    <s v="Standard"/>
    <x v="2"/>
    <n v="38"/>
    <n v="5"/>
    <s v="Filing Cabinet"/>
    <x v="1"/>
    <n v="130"/>
    <n v="83.55"/>
    <n v="1040"/>
    <n v="668.4"/>
    <n v="371.6"/>
    <n v="0.35730769230769233"/>
    <s v="Profitable"/>
    <s v="Low"/>
  </r>
  <r>
    <s v="ORD-102804"/>
    <x v="276"/>
    <d v="2023-03-28T00:00:00"/>
    <s v="C1361"/>
    <s v="Arjun Reddy"/>
    <x v="1"/>
    <x v="10"/>
    <s v="P1014"/>
    <n v="9"/>
    <n v="0.15"/>
    <s v="Economy"/>
    <x v="3"/>
    <n v="23"/>
    <n v="1"/>
    <s v="Pen Set"/>
    <x v="0"/>
    <n v="12"/>
    <n v="9.07"/>
    <n v="91.8"/>
    <n v="81.63"/>
    <n v="10.170000000000002"/>
    <n v="0.11078431372549022"/>
    <s v="Profitable"/>
    <s v="Low"/>
  </r>
  <r>
    <s v="ORD-101585"/>
    <x v="291"/>
    <d v="2024-10-10T00:00:00"/>
    <s v="C1359"/>
    <s v="Rahul Reddy"/>
    <x v="2"/>
    <x v="10"/>
    <s v="P1006"/>
    <n v="4"/>
    <n v="0.15"/>
    <s v="Standard"/>
    <x v="0"/>
    <n v="39"/>
    <n v="2"/>
    <s v="Keyboard"/>
    <x v="2"/>
    <n v="45"/>
    <n v="35.729999999999997"/>
    <n v="153"/>
    <n v="142.91999999999999"/>
    <n v="10.080000000000013"/>
    <n v="6.5882352941176558E-2"/>
    <s v="Profitable"/>
    <s v="Low"/>
  </r>
  <r>
    <s v="ORD-102400"/>
    <x v="567"/>
    <d v="2024-07-23T00:00:00"/>
    <s v="C1203"/>
    <s v="Zoya Khan"/>
    <x v="1"/>
    <x v="3"/>
    <s v="P1010"/>
    <n v="9"/>
    <n v="0.1"/>
    <s v="Standard"/>
    <x v="0"/>
    <n v="30"/>
    <n v="4"/>
    <s v="Bookcase"/>
    <x v="1"/>
    <n v="210"/>
    <n v="139.15"/>
    <n v="1701"/>
    <n v="1252.3500000000001"/>
    <n v="448.64999999999986"/>
    <n v="0.26375661375661369"/>
    <s v="Profitable"/>
    <s v="Low"/>
  </r>
  <r>
    <s v="ORD-101803"/>
    <x v="666"/>
    <d v="2023-07-09T00:00:00"/>
    <s v="C1143"/>
    <s v="Arjun Nair"/>
    <x v="1"/>
    <x v="9"/>
    <s v="P1006"/>
    <n v="4"/>
    <n v="0.15"/>
    <s v="Express"/>
    <x v="0"/>
    <n v="69"/>
    <n v="2"/>
    <s v="Keyboard"/>
    <x v="2"/>
    <n v="45"/>
    <n v="35.729999999999997"/>
    <n v="153"/>
    <n v="142.91999999999999"/>
    <n v="10.080000000000013"/>
    <n v="6.5882352941176558E-2"/>
    <s v="Profitable"/>
    <s v="Low"/>
  </r>
  <r>
    <s v="ORD-101822"/>
    <x v="527"/>
    <d v="2023-02-06T00:00:00"/>
    <s v="C1281"/>
    <s v="Diya Sharma"/>
    <x v="0"/>
    <x v="8"/>
    <s v="P1004"/>
    <n v="1"/>
    <n v="0"/>
    <s v="Standard"/>
    <x v="1"/>
    <n v="21"/>
    <n v="1"/>
    <s v="Monitor"/>
    <x v="2"/>
    <n v="220"/>
    <n v="159.36000000000001"/>
    <n v="220"/>
    <n v="159.36000000000001"/>
    <n v="60.639999999999986"/>
    <n v="0.27563636363636357"/>
    <s v="Profitable"/>
    <s v="Low"/>
  </r>
  <r>
    <s v="ORD-101819"/>
    <x v="289"/>
    <d v="2024-07-15T00:00:00"/>
    <s v="C1346"/>
    <s v="Tara Reddy"/>
    <x v="2"/>
    <x v="2"/>
    <s v="P1001"/>
    <n v="8"/>
    <n v="0.1"/>
    <s v="Economy"/>
    <x v="3"/>
    <n v="25"/>
    <n v="2"/>
    <s v="Laptop"/>
    <x v="2"/>
    <n v="900"/>
    <n v="669.14"/>
    <n v="6480"/>
    <n v="5353.12"/>
    <n v="1126.8800000000001"/>
    <n v="0.17390123456790124"/>
    <s v="Profitable"/>
    <s v="High"/>
  </r>
  <r>
    <s v="ORD-101579"/>
    <x v="356"/>
    <d v="2024-03-08T00:00:00"/>
    <s v="C1556"/>
    <s v="Zoya Nair"/>
    <x v="1"/>
    <x v="6"/>
    <s v="P1010"/>
    <n v="6"/>
    <n v="0"/>
    <s v="Economy"/>
    <x v="3"/>
    <n v="43"/>
    <n v="2"/>
    <s v="Bookcase"/>
    <x v="1"/>
    <n v="210"/>
    <n v="139.15"/>
    <n v="1260"/>
    <n v="834.90000000000009"/>
    <n v="425.09999999999991"/>
    <n v="0.33738095238095228"/>
    <s v="Profitable"/>
    <s v="Low"/>
  </r>
  <r>
    <s v="ORD-100773"/>
    <x v="676"/>
    <d v="2024-05-03T00:00:00"/>
    <s v="C1303"/>
    <s v="Tara Sharma"/>
    <x v="2"/>
    <x v="3"/>
    <s v="P1013"/>
    <n v="9"/>
    <n v="0.05"/>
    <s v="Standard"/>
    <x v="1"/>
    <n v="27"/>
    <n v="1"/>
    <s v="Notebook"/>
    <x v="0"/>
    <n v="6"/>
    <n v="4.2699999999999996"/>
    <n v="51.3"/>
    <n v="38.429999999999993"/>
    <n v="12.870000000000005"/>
    <n v="0.25087719298245625"/>
    <s v="Profitable"/>
    <s v="Low"/>
  </r>
  <r>
    <s v="ORD-100545"/>
    <x v="500"/>
    <d v="2024-12-21T00:00:00"/>
    <s v="C1678"/>
    <s v="Rahul Gupta"/>
    <x v="0"/>
    <x v="10"/>
    <s v="P1001"/>
    <n v="2"/>
    <n v="0.1"/>
    <s v="Express"/>
    <x v="2"/>
    <n v="63"/>
    <n v="5"/>
    <s v="Laptop"/>
    <x v="2"/>
    <n v="900"/>
    <n v="669.14"/>
    <n v="1620"/>
    <n v="1338.28"/>
    <n v="281.72000000000003"/>
    <n v="0.17390123456790124"/>
    <s v="Profitable"/>
    <s v="Low"/>
  </r>
  <r>
    <s v="ORD-101707"/>
    <x v="300"/>
    <d v="2023-08-23T00:00:00"/>
    <s v="C1666"/>
    <s v="Tara Das"/>
    <x v="1"/>
    <x v="1"/>
    <s v="P1002"/>
    <n v="7"/>
    <n v="0"/>
    <s v="Standard"/>
    <x v="1"/>
    <n v="32"/>
    <n v="4"/>
    <s v="Smartphone"/>
    <x v="2"/>
    <n v="600"/>
    <n v="395.83"/>
    <n v="4200"/>
    <n v="2770.81"/>
    <n v="1429.19"/>
    <n v="0.34028333333333333"/>
    <s v="Profitable"/>
    <s v="Medium"/>
  </r>
  <r>
    <s v="ORD-102625"/>
    <x v="196"/>
    <d v="2023-05-24T00:00:00"/>
    <s v="C1922"/>
    <s v="Dev Das"/>
    <x v="0"/>
    <x v="6"/>
    <s v="P1001"/>
    <n v="5"/>
    <n v="0"/>
    <s v="Express"/>
    <x v="0"/>
    <n v="49"/>
    <n v="1"/>
    <s v="Laptop"/>
    <x v="2"/>
    <n v="900"/>
    <n v="669.14"/>
    <n v="4500"/>
    <n v="3345.7"/>
    <n v="1154.3000000000002"/>
    <n v="0.25651111111111113"/>
    <s v="Profitable"/>
    <s v="Medium"/>
  </r>
  <r>
    <s v="ORD-102630"/>
    <x v="1"/>
    <d v="2024-03-04T00:00:00"/>
    <s v="C1455"/>
    <s v="Aarav Khan"/>
    <x v="0"/>
    <x v="5"/>
    <s v="P1018"/>
    <n v="8"/>
    <n v="0"/>
    <s v="Standard"/>
    <x v="2"/>
    <n v="65"/>
    <n v="2"/>
    <s v="Marker Pack"/>
    <x v="0"/>
    <n v="11"/>
    <n v="6.23"/>
    <n v="88"/>
    <n v="49.84"/>
    <n v="38.159999999999997"/>
    <n v="0.4336363636363636"/>
    <s v="Profitable"/>
    <s v="Low"/>
  </r>
  <r>
    <s v="ORD-100095"/>
    <x v="511"/>
    <d v="2023-11-02T00:00:00"/>
    <s v="C2077"/>
    <s v="Priya Verma"/>
    <x v="1"/>
    <x v="3"/>
    <s v="P1011"/>
    <n v="3"/>
    <n v="0"/>
    <s v="Economy"/>
    <x v="2"/>
    <n v="50"/>
    <n v="3"/>
    <s v="Filing Cabinet"/>
    <x v="1"/>
    <n v="130"/>
    <n v="83.55"/>
    <n v="390"/>
    <n v="250.64999999999998"/>
    <n v="139.35000000000002"/>
    <n v="0.35730769230769238"/>
    <s v="Profitable"/>
    <s v="Low"/>
  </r>
  <r>
    <s v="ORD-102484"/>
    <x v="581"/>
    <d v="2024-11-10T00:00:00"/>
    <s v="C1079"/>
    <s v="Diya Nair"/>
    <x v="1"/>
    <x v="5"/>
    <s v="P1018"/>
    <n v="3"/>
    <n v="0.1"/>
    <s v="Express"/>
    <x v="0"/>
    <n v="56"/>
    <n v="4"/>
    <s v="Marker Pack"/>
    <x v="0"/>
    <n v="11"/>
    <n v="6.23"/>
    <n v="29.7"/>
    <n v="18.690000000000001"/>
    <n v="11.009999999999998"/>
    <n v="0.37070707070707065"/>
    <s v="Profitable"/>
    <s v="Low"/>
  </r>
  <r>
    <s v="ORD-100785"/>
    <x v="477"/>
    <d v="2023-04-22T00:00:00"/>
    <s v="C1412"/>
    <s v="Zoya Das"/>
    <x v="1"/>
    <x v="3"/>
    <s v="P1004"/>
    <n v="7"/>
    <n v="0.05"/>
    <s v="Express"/>
    <x v="1"/>
    <n v="50"/>
    <n v="2"/>
    <s v="Monitor"/>
    <x v="2"/>
    <n v="220"/>
    <n v="159.36000000000001"/>
    <n v="1463"/>
    <n v="1115.52"/>
    <n v="347.48"/>
    <n v="0.23751196172248806"/>
    <s v="Profitable"/>
    <s v="Low"/>
  </r>
  <r>
    <s v="ORD-100454"/>
    <x v="467"/>
    <d v="2024-12-09T00:00:00"/>
    <s v="C1069"/>
    <s v="Ishaan Reddy"/>
    <x v="2"/>
    <x v="7"/>
    <s v="P1016"/>
    <n v="9"/>
    <n v="0"/>
    <s v="Same Day"/>
    <x v="3"/>
    <n v="66"/>
    <n v="1"/>
    <s v="Paper Ream"/>
    <x v="0"/>
    <n v="9"/>
    <n v="5.46"/>
    <n v="81"/>
    <n v="49.14"/>
    <n v="31.86"/>
    <n v="0.39333333333333331"/>
    <s v="Profitable"/>
    <s v="Low"/>
  </r>
  <r>
    <s v="ORD-102078"/>
    <x v="370"/>
    <d v="2023-08-19T00:00:00"/>
    <s v="C1108"/>
    <s v="Sana Iyer"/>
    <x v="1"/>
    <x v="4"/>
    <s v="P1008"/>
    <n v="5"/>
    <n v="0"/>
    <s v="Express"/>
    <x v="2"/>
    <n v="47"/>
    <n v="4"/>
    <s v="Office Chair"/>
    <x v="1"/>
    <n v="150"/>
    <n v="111.98"/>
    <n v="750"/>
    <n v="559.9"/>
    <n v="190.10000000000002"/>
    <n v="0.25346666666666667"/>
    <s v="Profitable"/>
    <s v="Low"/>
  </r>
  <r>
    <s v="ORD-102245"/>
    <x v="657"/>
    <d v="2024-07-07T00:00:00"/>
    <s v="C1352"/>
    <s v="Diya Gupta"/>
    <x v="1"/>
    <x v="0"/>
    <s v="P1005"/>
    <n v="7"/>
    <n v="0"/>
    <s v="Express"/>
    <x v="3"/>
    <n v="44"/>
    <n v="5"/>
    <s v="Headphones"/>
    <x v="2"/>
    <n v="80"/>
    <n v="45.88"/>
    <n v="560"/>
    <n v="321.16000000000003"/>
    <n v="238.83999999999997"/>
    <n v="0.42649999999999993"/>
    <s v="Profitable"/>
    <s v="Low"/>
  </r>
  <r>
    <s v="ORD-100579"/>
    <x v="662"/>
    <d v="2023-10-02T00:00:00"/>
    <s v="C1681"/>
    <s v="Dev Das"/>
    <x v="2"/>
    <x v="1"/>
    <s v="P1011"/>
    <n v="2"/>
    <n v="0.05"/>
    <s v="Economy"/>
    <x v="2"/>
    <n v="43"/>
    <n v="3"/>
    <s v="Filing Cabinet"/>
    <x v="1"/>
    <n v="130"/>
    <n v="83.55"/>
    <n v="247"/>
    <n v="167.1"/>
    <n v="79.900000000000006"/>
    <n v="0.32348178137651823"/>
    <s v="Profitable"/>
    <s v="Low"/>
  </r>
  <r>
    <s v="ORD-100313"/>
    <x v="62"/>
    <d v="2024-10-17T00:00:00"/>
    <s v="C2004"/>
    <s v="Meera Nair"/>
    <x v="1"/>
    <x v="3"/>
    <s v="P1009"/>
    <n v="7"/>
    <n v="0.15"/>
    <s v="Standard"/>
    <x v="1"/>
    <n v="27"/>
    <n v="5"/>
    <s v="Desk"/>
    <x v="1"/>
    <n v="320"/>
    <n v="186.25"/>
    <n v="1904"/>
    <n v="1303.75"/>
    <n v="600.25"/>
    <n v="0.31525735294117646"/>
    <s v="Profitable"/>
    <s v="Low"/>
  </r>
  <r>
    <s v="ORD-102540"/>
    <x v="389"/>
    <d v="2024-12-11T00:00:00"/>
    <s v="C2012"/>
    <s v="Kabir Das"/>
    <x v="0"/>
    <x v="5"/>
    <s v="P1018"/>
    <n v="1"/>
    <n v="0.05"/>
    <s v="Express"/>
    <x v="3"/>
    <n v="61"/>
    <n v="1"/>
    <s v="Marker Pack"/>
    <x v="0"/>
    <n v="11"/>
    <n v="6.23"/>
    <n v="10.45"/>
    <n v="6.23"/>
    <n v="4.2199999999999989"/>
    <n v="0.40382775119617215"/>
    <s v="Profitable"/>
    <s v="Low"/>
  </r>
  <r>
    <s v="ORD-101283"/>
    <x v="48"/>
    <d v="2024-06-14T00:00:00"/>
    <s v="C1619"/>
    <s v="Dev Reddy"/>
    <x v="1"/>
    <x v="9"/>
    <s v="P1015"/>
    <n v="1"/>
    <n v="0"/>
    <s v="Standard"/>
    <x v="3"/>
    <n v="59"/>
    <n v="5"/>
    <s v="Stapler"/>
    <x v="0"/>
    <n v="15"/>
    <n v="9.91"/>
    <n v="15"/>
    <n v="9.91"/>
    <n v="5.09"/>
    <n v="0.33933333333333332"/>
    <s v="Profitable"/>
    <s v="Low"/>
  </r>
  <r>
    <s v="ORD-100741"/>
    <x v="509"/>
    <d v="2023-01-10T00:00:00"/>
    <s v="C1477"/>
    <s v="Dev Sharma"/>
    <x v="2"/>
    <x v="3"/>
    <s v="P1016"/>
    <n v="4"/>
    <n v="0.15"/>
    <s v="Standard"/>
    <x v="0"/>
    <n v="69"/>
    <n v="4"/>
    <s v="Paper Ream"/>
    <x v="0"/>
    <n v="9"/>
    <n v="5.46"/>
    <n v="30.599999999999998"/>
    <n v="21.84"/>
    <n v="8.759999999999998"/>
    <n v="0.28627450980392155"/>
    <s v="Profitable"/>
    <s v="Low"/>
  </r>
  <r>
    <s v="ORD-102534"/>
    <x v="293"/>
    <d v="2023-08-05T00:00:00"/>
    <s v="C1880"/>
    <s v="Zoya Verma"/>
    <x v="0"/>
    <x v="9"/>
    <s v="P1013"/>
    <n v="3"/>
    <n v="0"/>
    <s v="Standard"/>
    <x v="1"/>
    <n v="44"/>
    <n v="2"/>
    <s v="Notebook"/>
    <x v="0"/>
    <n v="6"/>
    <n v="4.2699999999999996"/>
    <n v="18"/>
    <n v="12.809999999999999"/>
    <n v="5.1900000000000013"/>
    <n v="0.28833333333333339"/>
    <s v="Profitable"/>
    <s v="Low"/>
  </r>
  <r>
    <s v="ORD-100339"/>
    <x v="677"/>
    <d v="2024-09-04T00:00:00"/>
    <s v="C1424"/>
    <s v="Sana Nair"/>
    <x v="1"/>
    <x v="9"/>
    <s v="P1017"/>
    <n v="1"/>
    <n v="0.05"/>
    <s v="Economy"/>
    <x v="1"/>
    <n v="33"/>
    <n v="4"/>
    <s v="Binder"/>
    <x v="0"/>
    <n v="8"/>
    <n v="5.51"/>
    <n v="7.6"/>
    <n v="5.51"/>
    <n v="2.09"/>
    <n v="0.27499999999999997"/>
    <s v="Profitable"/>
    <s v="Low"/>
  </r>
  <r>
    <s v="ORD-101414"/>
    <x v="30"/>
    <d v="2023-02-07T00:00:00"/>
    <s v="C1521"/>
    <s v="Meera Nair"/>
    <x v="0"/>
    <x v="4"/>
    <s v="P1007"/>
    <n v="6"/>
    <n v="0"/>
    <s v="Economy"/>
    <x v="3"/>
    <n v="49"/>
    <n v="2"/>
    <s v="Printer"/>
    <x v="2"/>
    <n v="180"/>
    <n v="133.25"/>
    <n v="1080"/>
    <n v="799.5"/>
    <n v="280.5"/>
    <n v="0.25972222222222224"/>
    <s v="Profitable"/>
    <s v="Low"/>
  </r>
  <r>
    <s v="ORD-100218"/>
    <x v="23"/>
    <d v="2023-11-27T00:00:00"/>
    <s v="C1020"/>
    <s v="Arjun Sharma"/>
    <x v="1"/>
    <x v="6"/>
    <s v="P1017"/>
    <n v="5"/>
    <n v="0.1"/>
    <s v="Standard"/>
    <x v="2"/>
    <n v="65"/>
    <n v="4"/>
    <s v="Binder"/>
    <x v="0"/>
    <n v="8"/>
    <n v="5.51"/>
    <n v="36"/>
    <n v="27.549999999999997"/>
    <n v="8.4500000000000028"/>
    <n v="0.2347222222222223"/>
    <s v="Profitable"/>
    <s v="Low"/>
  </r>
  <r>
    <s v="ORD-100366"/>
    <x v="504"/>
    <d v="2023-01-15T00:00:00"/>
    <s v="C1227"/>
    <s v="Diya Reddy"/>
    <x v="0"/>
    <x v="3"/>
    <s v="P1014"/>
    <n v="2"/>
    <n v="0"/>
    <s v="Same Day"/>
    <x v="0"/>
    <n v="30"/>
    <n v="2"/>
    <s v="Pen Set"/>
    <x v="0"/>
    <n v="12"/>
    <n v="9.07"/>
    <n v="24"/>
    <n v="18.14"/>
    <n v="5.8599999999999994"/>
    <n v="0.24416666666666664"/>
    <s v="Profitable"/>
    <s v="Low"/>
  </r>
  <r>
    <s v="ORD-100195"/>
    <x v="623"/>
    <d v="2024-04-22T00:00:00"/>
    <s v="C1923"/>
    <s v="Rahul Nair"/>
    <x v="1"/>
    <x v="6"/>
    <s v="P1006"/>
    <n v="3"/>
    <n v="0"/>
    <s v="Express"/>
    <x v="0"/>
    <n v="47"/>
    <n v="4"/>
    <s v="Keyboard"/>
    <x v="2"/>
    <n v="45"/>
    <n v="35.729999999999997"/>
    <n v="135"/>
    <n v="107.19"/>
    <n v="27.810000000000002"/>
    <n v="0.20600000000000002"/>
    <s v="Profitable"/>
    <s v="Low"/>
  </r>
  <r>
    <s v="ORD-101812"/>
    <x v="606"/>
    <d v="2024-06-25T00:00:00"/>
    <s v="C1736"/>
    <s v="Arjun Reddy"/>
    <x v="1"/>
    <x v="2"/>
    <s v="P1012"/>
    <n v="6"/>
    <n v="0.2"/>
    <s v="Standard"/>
    <x v="0"/>
    <n v="53"/>
    <n v="1"/>
    <s v="Standing Desk"/>
    <x v="1"/>
    <n v="480"/>
    <n v="375.21"/>
    <n v="2304"/>
    <n v="2251.2599999999998"/>
    <n v="52.740000000000236"/>
    <n v="2.2890625000000102E-2"/>
    <s v="Profitable"/>
    <s v="Medium"/>
  </r>
  <r>
    <s v="ORD-102292"/>
    <x v="288"/>
    <d v="2023-11-08T00:00:00"/>
    <s v="C1689"/>
    <s v="Rahul Das"/>
    <x v="1"/>
    <x v="2"/>
    <s v="P1014"/>
    <n v="7"/>
    <n v="0.15"/>
    <s v="Same Day"/>
    <x v="3"/>
    <n v="44"/>
    <n v="2"/>
    <s v="Pen Set"/>
    <x v="0"/>
    <n v="12"/>
    <n v="9.07"/>
    <n v="71.399999999999991"/>
    <n v="63.49"/>
    <n v="7.9099999999999895"/>
    <n v="0.11078431372549007"/>
    <s v="Profitable"/>
    <s v="Low"/>
  </r>
  <r>
    <s v="ORD-100948"/>
    <x v="642"/>
    <d v="2024-01-25T00:00:00"/>
    <s v="C1066"/>
    <s v="Aarav Joshi"/>
    <x v="1"/>
    <x v="9"/>
    <s v="P1005"/>
    <n v="9"/>
    <n v="0.05"/>
    <s v="Standard"/>
    <x v="1"/>
    <n v="24"/>
    <n v="1"/>
    <s v="Headphones"/>
    <x v="2"/>
    <n v="80"/>
    <n v="45.88"/>
    <n v="684"/>
    <n v="412.92"/>
    <n v="271.08"/>
    <n v="0.39631578947368418"/>
    <s v="Profitable"/>
    <s v="Low"/>
  </r>
  <r>
    <s v="ORD-100457"/>
    <x v="362"/>
    <d v="2023-11-29T00:00:00"/>
    <s v="C1666"/>
    <s v="Meera Khan"/>
    <x v="1"/>
    <x v="3"/>
    <s v="P1012"/>
    <n v="1"/>
    <n v="0.1"/>
    <s v="Standard"/>
    <x v="0"/>
    <n v="27"/>
    <n v="1"/>
    <s v="Standing Desk"/>
    <x v="1"/>
    <n v="480"/>
    <n v="375.21"/>
    <n v="432"/>
    <n v="375.21"/>
    <n v="56.79000000000002"/>
    <n v="0.13145833333333337"/>
    <s v="Profitable"/>
    <s v="Low"/>
  </r>
  <r>
    <s v="ORD-102149"/>
    <x v="99"/>
    <d v="2024-09-26T00:00:00"/>
    <s v="C2104"/>
    <s v="Kabir Verma"/>
    <x v="1"/>
    <x v="8"/>
    <s v="P1003"/>
    <n v="2"/>
    <n v="0.2"/>
    <s v="Standard"/>
    <x v="0"/>
    <n v="62"/>
    <n v="5"/>
    <s v="Tablet"/>
    <x v="2"/>
    <n v="350"/>
    <n v="267.63"/>
    <n v="560"/>
    <n v="535.26"/>
    <n v="24.740000000000009"/>
    <n v="4.4178571428571442E-2"/>
    <s v="Profitable"/>
    <s v="Low"/>
  </r>
  <r>
    <s v="ORD-100092"/>
    <x v="591"/>
    <d v="2024-12-19T00:00:00"/>
    <s v="C1018"/>
    <s v="Dev Das"/>
    <x v="2"/>
    <x v="0"/>
    <s v="P1017"/>
    <n v="4"/>
    <n v="0.15"/>
    <s v="Express"/>
    <x v="2"/>
    <n v="63"/>
    <n v="3"/>
    <s v="Binder"/>
    <x v="0"/>
    <n v="8"/>
    <n v="5.51"/>
    <n v="27.2"/>
    <n v="22.04"/>
    <n v="5.16"/>
    <n v="0.1897058823529412"/>
    <s v="Profitable"/>
    <s v="Low"/>
  </r>
  <r>
    <s v="ORD-102500"/>
    <x v="465"/>
    <d v="2023-12-14T00:00:00"/>
    <s v="C1049"/>
    <s v="Kabir Joshi"/>
    <x v="2"/>
    <x v="8"/>
    <s v="P1016"/>
    <n v="5"/>
    <n v="0.1"/>
    <s v="Same Day"/>
    <x v="2"/>
    <n v="63"/>
    <n v="1"/>
    <s v="Paper Ream"/>
    <x v="0"/>
    <n v="9"/>
    <n v="5.46"/>
    <n v="40.5"/>
    <n v="27.3"/>
    <n v="13.2"/>
    <n v="0.3259259259259259"/>
    <s v="Profitable"/>
    <s v="Low"/>
  </r>
  <r>
    <s v="ORD-102198"/>
    <x v="601"/>
    <d v="2024-02-26T00:00:00"/>
    <s v="C2063"/>
    <s v="Sana Das"/>
    <x v="1"/>
    <x v="3"/>
    <s v="P1007"/>
    <n v="1"/>
    <n v="0.05"/>
    <s v="Express"/>
    <x v="2"/>
    <n v="44"/>
    <n v="5"/>
    <s v="Printer"/>
    <x v="2"/>
    <n v="180"/>
    <n v="133.25"/>
    <n v="171"/>
    <n v="133.25"/>
    <n v="37.75"/>
    <n v="0.22076023391812866"/>
    <s v="Profitable"/>
    <s v="Low"/>
  </r>
  <r>
    <s v="ORD-101911"/>
    <x v="196"/>
    <d v="2023-05-22T00:00:00"/>
    <s v="C1097"/>
    <s v="Kabir Das"/>
    <x v="1"/>
    <x v="7"/>
    <s v="P1015"/>
    <n v="3"/>
    <n v="0.1"/>
    <s v="Express"/>
    <x v="1"/>
    <n v="52"/>
    <n v="4"/>
    <s v="Stapler"/>
    <x v="0"/>
    <n v="15"/>
    <n v="9.91"/>
    <n v="40.5"/>
    <n v="29.73"/>
    <n v="10.77"/>
    <n v="0.2659259259259259"/>
    <s v="Profitable"/>
    <s v="Low"/>
  </r>
  <r>
    <s v="ORD-101471"/>
    <x v="602"/>
    <d v="2023-12-07T00:00:00"/>
    <s v="C1869"/>
    <s v="Zoya Sharma"/>
    <x v="1"/>
    <x v="6"/>
    <s v="P1018"/>
    <n v="3"/>
    <n v="0.05"/>
    <s v="Standard"/>
    <x v="2"/>
    <n v="54"/>
    <n v="3"/>
    <s v="Marker Pack"/>
    <x v="0"/>
    <n v="11"/>
    <n v="6.23"/>
    <n v="31.349999999999998"/>
    <n v="18.690000000000001"/>
    <n v="12.659999999999997"/>
    <n v="0.40382775119617215"/>
    <s v="Profitable"/>
    <s v="Low"/>
  </r>
  <r>
    <s v="ORD-100931"/>
    <x v="201"/>
    <d v="2024-02-25T00:00:00"/>
    <s v="C2121"/>
    <s v="Aarav Das"/>
    <x v="1"/>
    <x v="4"/>
    <s v="P1015"/>
    <n v="4"/>
    <n v="0.2"/>
    <s v="Express"/>
    <x v="0"/>
    <n v="22"/>
    <n v="3"/>
    <s v="Stapler"/>
    <x v="0"/>
    <n v="15"/>
    <n v="9.91"/>
    <n v="48"/>
    <n v="39.64"/>
    <n v="8.36"/>
    <n v="0.17416666666666666"/>
    <s v="Profitable"/>
    <s v="Low"/>
  </r>
  <r>
    <s v="ORD-101315"/>
    <x v="227"/>
    <d v="2023-06-04T00:00:00"/>
    <s v="C1823"/>
    <s v="Rahul Sharma"/>
    <x v="2"/>
    <x v="8"/>
    <s v="P1014"/>
    <n v="9"/>
    <n v="0"/>
    <s v="Express"/>
    <x v="3"/>
    <n v="26"/>
    <n v="5"/>
    <s v="Pen Set"/>
    <x v="0"/>
    <n v="12"/>
    <n v="9.07"/>
    <n v="108"/>
    <n v="81.63"/>
    <n v="26.370000000000005"/>
    <n v="0.2441666666666667"/>
    <s v="Profitable"/>
    <s v="Low"/>
  </r>
  <r>
    <s v="ORD-101656"/>
    <x v="532"/>
    <d v="2024-11-08T00:00:00"/>
    <s v="C1734"/>
    <s v="Priya Iyer"/>
    <x v="0"/>
    <x v="6"/>
    <s v="P1009"/>
    <n v="4"/>
    <n v="0.1"/>
    <s v="Same Day"/>
    <x v="1"/>
    <n v="57"/>
    <n v="2"/>
    <s v="Desk"/>
    <x v="1"/>
    <n v="320"/>
    <n v="186.25"/>
    <n v="1152"/>
    <n v="745"/>
    <n v="407"/>
    <n v="0.3532986111111111"/>
    <s v="Profitable"/>
    <s v="Low"/>
  </r>
  <r>
    <s v="ORD-100284"/>
    <x v="265"/>
    <d v="2023-08-19T00:00:00"/>
    <s v="C2174"/>
    <s v="Dev Joshi"/>
    <x v="1"/>
    <x v="0"/>
    <s v="P1011"/>
    <n v="5"/>
    <n v="0.1"/>
    <s v="Standard"/>
    <x v="2"/>
    <n v="60"/>
    <n v="3"/>
    <s v="Filing Cabinet"/>
    <x v="1"/>
    <n v="130"/>
    <n v="83.55"/>
    <n v="585"/>
    <n v="417.75"/>
    <n v="167.25"/>
    <n v="0.28589743589743588"/>
    <s v="Profitable"/>
    <s v="Low"/>
  </r>
  <r>
    <s v="ORD-101250"/>
    <x v="279"/>
    <d v="2024-01-29T00:00:00"/>
    <s v="C1149"/>
    <s v="Dev Gupta"/>
    <x v="2"/>
    <x v="4"/>
    <s v="P1004"/>
    <n v="2"/>
    <n v="0"/>
    <s v="Standard"/>
    <x v="1"/>
    <n v="42"/>
    <n v="4"/>
    <s v="Monitor"/>
    <x v="2"/>
    <n v="220"/>
    <n v="159.36000000000001"/>
    <n v="440"/>
    <n v="318.72000000000003"/>
    <n v="121.27999999999997"/>
    <n v="0.27563636363636357"/>
    <s v="Profitable"/>
    <s v="Low"/>
  </r>
  <r>
    <s v="ORD-100196"/>
    <x v="513"/>
    <d v="2024-04-10T00:00:00"/>
    <s v="C1278"/>
    <s v="Rahul Sharma"/>
    <x v="0"/>
    <x v="4"/>
    <s v="P1016"/>
    <n v="5"/>
    <n v="0"/>
    <s v="Express"/>
    <x v="3"/>
    <n v="51"/>
    <n v="1"/>
    <s v="Paper Ream"/>
    <x v="0"/>
    <n v="9"/>
    <n v="5.46"/>
    <n v="45"/>
    <n v="27.3"/>
    <n v="17.7"/>
    <n v="0.39333333333333331"/>
    <s v="Profitable"/>
    <s v="Low"/>
  </r>
  <r>
    <s v="ORD-100970"/>
    <x v="565"/>
    <d v="2023-02-05T00:00:00"/>
    <s v="C2150"/>
    <s v="Sana Joshi"/>
    <x v="0"/>
    <x v="2"/>
    <s v="P1014"/>
    <n v="2"/>
    <n v="0.2"/>
    <s v="Standard"/>
    <x v="1"/>
    <n v="27"/>
    <n v="1"/>
    <s v="Pen Set"/>
    <x v="0"/>
    <n v="12"/>
    <n v="9.07"/>
    <n v="19.200000000000003"/>
    <n v="18.14"/>
    <n v="1.0600000000000023"/>
    <n v="5.5208333333333443E-2"/>
    <s v="Profitable"/>
    <s v="Low"/>
  </r>
  <r>
    <s v="ORD-101887"/>
    <x v="404"/>
    <d v="2023-05-03T00:00:00"/>
    <s v="C1538"/>
    <s v="Arjun Singh"/>
    <x v="1"/>
    <x v="2"/>
    <s v="P1007"/>
    <n v="3"/>
    <n v="0"/>
    <s v="Standard"/>
    <x v="3"/>
    <n v="20"/>
    <n v="3"/>
    <s v="Printer"/>
    <x v="2"/>
    <n v="180"/>
    <n v="133.25"/>
    <n v="540"/>
    <n v="399.75"/>
    <n v="140.25"/>
    <n v="0.25972222222222224"/>
    <s v="Profitable"/>
    <s v="Low"/>
  </r>
  <r>
    <s v="ORD-100462"/>
    <x v="415"/>
    <d v="2024-12-28T00:00:00"/>
    <s v="C1781"/>
    <s v="Aarav Nair"/>
    <x v="2"/>
    <x v="2"/>
    <s v="P1002"/>
    <n v="7"/>
    <n v="0.05"/>
    <s v="Standard"/>
    <x v="2"/>
    <n v="48"/>
    <n v="1"/>
    <s v="Smartphone"/>
    <x v="2"/>
    <n v="600"/>
    <n v="395.83"/>
    <n v="3990"/>
    <n v="2770.81"/>
    <n v="1219.19"/>
    <n v="0.30556140350877192"/>
    <s v="Profitable"/>
    <s v="Medium"/>
  </r>
  <r>
    <s v="ORD-100400"/>
    <x v="551"/>
    <d v="2024-01-18T00:00:00"/>
    <s v="C1426"/>
    <s v="Priya Joshi"/>
    <x v="2"/>
    <x v="0"/>
    <s v="P1017"/>
    <n v="6"/>
    <n v="0.05"/>
    <s v="Standard"/>
    <x v="1"/>
    <n v="54"/>
    <n v="3"/>
    <s v="Binder"/>
    <x v="0"/>
    <n v="8"/>
    <n v="5.51"/>
    <n v="45.599999999999994"/>
    <n v="33.06"/>
    <n v="12.539999999999992"/>
    <n v="0.27499999999999986"/>
    <s v="Profitable"/>
    <s v="Low"/>
  </r>
  <r>
    <s v="ORD-101305"/>
    <x v="139"/>
    <d v="2024-11-02T00:00:00"/>
    <s v="C2007"/>
    <s v="Arjun Gupta"/>
    <x v="1"/>
    <x v="2"/>
    <s v="P1018"/>
    <n v="5"/>
    <n v="0"/>
    <s v="Express"/>
    <x v="3"/>
    <n v="48"/>
    <n v="4"/>
    <s v="Marker Pack"/>
    <x v="0"/>
    <n v="11"/>
    <n v="6.23"/>
    <n v="55"/>
    <n v="31.150000000000002"/>
    <n v="23.849999999999998"/>
    <n v="0.4336363636363636"/>
    <s v="Profitable"/>
    <s v="Low"/>
  </r>
  <r>
    <s v="ORD-100396"/>
    <x v="394"/>
    <d v="2024-01-10T00:00:00"/>
    <s v="C1482"/>
    <s v="Rahul Sharma"/>
    <x v="0"/>
    <x v="4"/>
    <s v="P1011"/>
    <n v="3"/>
    <n v="0"/>
    <s v="Standard"/>
    <x v="2"/>
    <n v="55"/>
    <n v="1"/>
    <s v="Filing Cabinet"/>
    <x v="1"/>
    <n v="130"/>
    <n v="83.55"/>
    <n v="390"/>
    <n v="250.64999999999998"/>
    <n v="139.35000000000002"/>
    <n v="0.35730769230769238"/>
    <s v="Profitable"/>
    <s v="Low"/>
  </r>
  <r>
    <s v="ORD-101007"/>
    <x v="415"/>
    <d v="2024-12-31T00:00:00"/>
    <s v="C2120"/>
    <s v="Tara Nair"/>
    <x v="1"/>
    <x v="10"/>
    <s v="P1003"/>
    <n v="9"/>
    <n v="0"/>
    <s v="Standard"/>
    <x v="1"/>
    <n v="44"/>
    <n v="5"/>
    <s v="Tablet"/>
    <x v="2"/>
    <n v="350"/>
    <n v="267.63"/>
    <n v="3150"/>
    <n v="2408.67"/>
    <n v="741.32999999999993"/>
    <n v="0.23534285714285713"/>
    <s v="Profitable"/>
    <s v="Medium"/>
  </r>
  <r>
    <s v="ORD-100917"/>
    <x v="641"/>
    <d v="2024-03-08T00:00:00"/>
    <s v="C1971"/>
    <s v="Diya Iyer"/>
    <x v="2"/>
    <x v="4"/>
    <s v="P1008"/>
    <n v="1"/>
    <n v="0"/>
    <s v="Standard"/>
    <x v="2"/>
    <n v="28"/>
    <n v="5"/>
    <s v="Office Chair"/>
    <x v="1"/>
    <n v="150"/>
    <n v="111.98"/>
    <n v="150"/>
    <n v="111.98"/>
    <n v="38.019999999999996"/>
    <n v="0.25346666666666662"/>
    <s v="Profitable"/>
    <s v="Low"/>
  </r>
  <r>
    <s v="ORD-101637"/>
    <x v="117"/>
    <d v="2024-01-16T00:00:00"/>
    <s v="C1860"/>
    <s v="Tara Reddy"/>
    <x v="1"/>
    <x v="0"/>
    <s v="P1005"/>
    <n v="3"/>
    <n v="0"/>
    <s v="Economy"/>
    <x v="2"/>
    <n v="36"/>
    <n v="3"/>
    <s v="Headphones"/>
    <x v="2"/>
    <n v="80"/>
    <n v="45.88"/>
    <n v="240"/>
    <n v="137.64000000000001"/>
    <n v="102.35999999999999"/>
    <n v="0.42649999999999993"/>
    <s v="Profitable"/>
    <s v="Low"/>
  </r>
  <r>
    <s v="ORD-100496"/>
    <x v="677"/>
    <d v="2024-09-01T00:00:00"/>
    <s v="C1311"/>
    <s v="Tara Nair"/>
    <x v="1"/>
    <x v="6"/>
    <s v="P1008"/>
    <n v="3"/>
    <n v="0"/>
    <s v="Standard"/>
    <x v="0"/>
    <n v="67"/>
    <n v="5"/>
    <s v="Office Chair"/>
    <x v="1"/>
    <n v="150"/>
    <n v="111.98"/>
    <n v="450"/>
    <n v="335.94"/>
    <n v="114.06"/>
    <n v="0.25346666666666667"/>
    <s v="Profitable"/>
    <s v="Low"/>
  </r>
  <r>
    <s v="ORD-100106"/>
    <x v="241"/>
    <d v="2023-11-20T00:00:00"/>
    <s v="C1094"/>
    <s v="Meera Das"/>
    <x v="1"/>
    <x v="11"/>
    <s v="P1008"/>
    <n v="8"/>
    <n v="0"/>
    <s v="Standard"/>
    <x v="0"/>
    <n v="37"/>
    <n v="4"/>
    <s v="Office Chair"/>
    <x v="1"/>
    <n v="150"/>
    <n v="111.98"/>
    <n v="1200"/>
    <n v="895.84"/>
    <n v="304.15999999999997"/>
    <n v="0.25346666666666662"/>
    <s v="Profitable"/>
    <s v="Low"/>
  </r>
  <r>
    <s v="ORD-102504"/>
    <x v="583"/>
    <d v="2023-06-09T00:00:00"/>
    <s v="C2010"/>
    <s v="Arjun Verma"/>
    <x v="1"/>
    <x v="2"/>
    <s v="P1014"/>
    <n v="2"/>
    <n v="0.1"/>
    <s v="Standard"/>
    <x v="3"/>
    <n v="48"/>
    <n v="4"/>
    <s v="Pen Set"/>
    <x v="0"/>
    <n v="12"/>
    <n v="9.07"/>
    <n v="21.6"/>
    <n v="18.14"/>
    <n v="3.4600000000000009"/>
    <n v="0.16018518518518521"/>
    <s v="Profitable"/>
    <s v="Low"/>
  </r>
  <r>
    <s v="ORD-101300"/>
    <x v="185"/>
    <d v="2024-06-25T00:00:00"/>
    <s v="C2009"/>
    <s v="Dev Reddy"/>
    <x v="2"/>
    <x v="0"/>
    <s v="P1015"/>
    <n v="5"/>
    <n v="0"/>
    <s v="Standard"/>
    <x v="2"/>
    <n v="46"/>
    <n v="4"/>
    <s v="Stapler"/>
    <x v="0"/>
    <n v="15"/>
    <n v="9.91"/>
    <n v="75"/>
    <n v="49.55"/>
    <n v="25.450000000000003"/>
    <n v="0.33933333333333338"/>
    <s v="Profitable"/>
    <s v="Low"/>
  </r>
  <r>
    <s v="ORD-101035"/>
    <x v="26"/>
    <d v="2024-02-14T00:00:00"/>
    <s v="C1528"/>
    <s v="Meera Verma"/>
    <x v="1"/>
    <x v="0"/>
    <s v="P1016"/>
    <n v="5"/>
    <n v="0.05"/>
    <s v="Standard"/>
    <x v="1"/>
    <n v="35"/>
    <n v="1"/>
    <s v="Paper Ream"/>
    <x v="0"/>
    <n v="9"/>
    <n v="5.46"/>
    <n v="42.75"/>
    <n v="27.3"/>
    <n v="15.45"/>
    <n v="0.36140350877192978"/>
    <s v="Profitable"/>
    <s v="Low"/>
  </r>
  <r>
    <s v="ORD-102016"/>
    <x v="361"/>
    <d v="2024-03-07T00:00:00"/>
    <s v="C1809"/>
    <s v="Tara Singh"/>
    <x v="1"/>
    <x v="8"/>
    <s v="P1001"/>
    <n v="1"/>
    <n v="0"/>
    <s v="Standard"/>
    <x v="1"/>
    <n v="29"/>
    <n v="3"/>
    <s v="Laptop"/>
    <x v="2"/>
    <n v="900"/>
    <n v="669.14"/>
    <n v="900"/>
    <n v="669.14"/>
    <n v="230.86"/>
    <n v="0.25651111111111113"/>
    <s v="Profitable"/>
    <s v="Low"/>
  </r>
  <r>
    <s v="ORD-100870"/>
    <x v="382"/>
    <d v="2023-07-09T00:00:00"/>
    <s v="C1483"/>
    <s v="Ishaan Das"/>
    <x v="2"/>
    <x v="8"/>
    <s v="P1005"/>
    <n v="5"/>
    <n v="0"/>
    <s v="Express"/>
    <x v="3"/>
    <n v="67"/>
    <n v="2"/>
    <s v="Headphones"/>
    <x v="2"/>
    <n v="80"/>
    <n v="45.88"/>
    <n v="400"/>
    <n v="229.4"/>
    <n v="170.6"/>
    <n v="0.42649999999999999"/>
    <s v="Profitable"/>
    <s v="Low"/>
  </r>
  <r>
    <s v="ORD-101384"/>
    <x v="535"/>
    <d v="2023-05-10T00:00:00"/>
    <s v="C1943"/>
    <s v="Tara Sharma"/>
    <x v="0"/>
    <x v="0"/>
    <s v="P1001"/>
    <n v="9"/>
    <n v="0"/>
    <s v="Standard"/>
    <x v="2"/>
    <n v="54"/>
    <n v="1"/>
    <s v="Laptop"/>
    <x v="2"/>
    <n v="900"/>
    <n v="669.14"/>
    <n v="8100"/>
    <n v="6022.26"/>
    <n v="2077.7399999999998"/>
    <n v="0.25651111111111108"/>
    <s v="Profitable"/>
    <s v="High"/>
  </r>
  <r>
    <s v="ORD-100468"/>
    <x v="531"/>
    <d v="2024-10-11T00:00:00"/>
    <s v="C1045"/>
    <s v="Diya Khan"/>
    <x v="0"/>
    <x v="4"/>
    <s v="P1008"/>
    <n v="5"/>
    <n v="0"/>
    <s v="Same Day"/>
    <x v="0"/>
    <n v="45"/>
    <n v="3"/>
    <s v="Office Chair"/>
    <x v="1"/>
    <n v="150"/>
    <n v="111.98"/>
    <n v="750"/>
    <n v="559.9"/>
    <n v="190.10000000000002"/>
    <n v="0.25346666666666667"/>
    <s v="Profitable"/>
    <s v="Low"/>
  </r>
  <r>
    <s v="ORD-100891"/>
    <x v="394"/>
    <d v="2024-01-11T00:00:00"/>
    <s v="C1639"/>
    <s v="Rahul Joshi"/>
    <x v="2"/>
    <x v="10"/>
    <s v="P1003"/>
    <n v="4"/>
    <n v="0.2"/>
    <s v="Standard"/>
    <x v="0"/>
    <n v="67"/>
    <n v="3"/>
    <s v="Tablet"/>
    <x v="2"/>
    <n v="350"/>
    <n v="267.63"/>
    <n v="1120"/>
    <n v="1070.52"/>
    <n v="49.480000000000018"/>
    <n v="4.4178571428571442E-2"/>
    <s v="Profitable"/>
    <s v="Low"/>
  </r>
  <r>
    <s v="ORD-101207"/>
    <x v="346"/>
    <d v="2023-03-04T00:00:00"/>
    <s v="C1660"/>
    <s v="Tara Joshi"/>
    <x v="0"/>
    <x v="7"/>
    <s v="P1005"/>
    <n v="2"/>
    <n v="0"/>
    <s v="Standard"/>
    <x v="0"/>
    <n v="69"/>
    <n v="4"/>
    <s v="Headphones"/>
    <x v="2"/>
    <n v="80"/>
    <n v="45.88"/>
    <n v="160"/>
    <n v="91.76"/>
    <n v="68.239999999999995"/>
    <n v="0.42649999999999999"/>
    <s v="Profitable"/>
    <s v="Low"/>
  </r>
  <r>
    <s v="ORD-100826"/>
    <x v="569"/>
    <d v="2024-05-28T00:00:00"/>
    <s v="C1414"/>
    <s v="Meera Iyer"/>
    <x v="0"/>
    <x v="8"/>
    <s v="P1009"/>
    <n v="6"/>
    <n v="0"/>
    <s v="Same Day"/>
    <x v="0"/>
    <n v="67"/>
    <n v="1"/>
    <s v="Desk"/>
    <x v="1"/>
    <n v="320"/>
    <n v="186.25"/>
    <n v="1920"/>
    <n v="1117.5"/>
    <n v="802.5"/>
    <n v="0.41796875"/>
    <s v="Profitable"/>
    <s v="Low"/>
  </r>
  <r>
    <s v="ORD-100058"/>
    <x v="305"/>
    <d v="2024-07-30T00:00:00"/>
    <s v="C1765"/>
    <s v="Arjun Nair"/>
    <x v="1"/>
    <x v="9"/>
    <s v="P1006"/>
    <n v="5"/>
    <n v="0"/>
    <s v="Standard"/>
    <x v="3"/>
    <n v="49"/>
    <n v="2"/>
    <s v="Keyboard"/>
    <x v="2"/>
    <n v="45"/>
    <n v="35.729999999999997"/>
    <n v="225"/>
    <n v="178.64999999999998"/>
    <n v="46.350000000000023"/>
    <n v="0.2060000000000001"/>
    <s v="Profitable"/>
    <s v="Low"/>
  </r>
  <r>
    <s v="ORD-101091"/>
    <x v="611"/>
    <d v="2024-01-30T00:00:00"/>
    <s v="C1277"/>
    <s v="Priya Joshi"/>
    <x v="1"/>
    <x v="9"/>
    <s v="P1017"/>
    <n v="3"/>
    <n v="0.05"/>
    <s v="Express"/>
    <x v="1"/>
    <n v="42"/>
    <n v="3"/>
    <s v="Binder"/>
    <x v="0"/>
    <n v="8"/>
    <n v="5.51"/>
    <n v="22.799999999999997"/>
    <n v="16.53"/>
    <n v="6.269999999999996"/>
    <n v="0.27499999999999986"/>
    <s v="Profitable"/>
    <s v="Low"/>
  </r>
  <r>
    <s v="ORD-100101"/>
    <x v="533"/>
    <d v="2023-02-14T00:00:00"/>
    <s v="C1421"/>
    <s v="Aarav Verma"/>
    <x v="2"/>
    <x v="10"/>
    <s v="P1002"/>
    <n v="5"/>
    <n v="0"/>
    <s v="Standard"/>
    <x v="0"/>
    <n v="67"/>
    <n v="4"/>
    <s v="Smartphone"/>
    <x v="2"/>
    <n v="600"/>
    <n v="395.83"/>
    <n v="3000"/>
    <n v="1979.1499999999999"/>
    <n v="1020.8500000000001"/>
    <n v="0.34028333333333338"/>
    <s v="Profitable"/>
    <s v="Medium"/>
  </r>
  <r>
    <s v="ORD-102464"/>
    <x v="467"/>
    <d v="2024-12-05T00:00:00"/>
    <s v="C1142"/>
    <s v="Priya Verma"/>
    <x v="0"/>
    <x v="1"/>
    <s v="P1003"/>
    <n v="5"/>
    <n v="0"/>
    <s v="Economy"/>
    <x v="3"/>
    <n v="59"/>
    <n v="1"/>
    <s v="Tablet"/>
    <x v="2"/>
    <n v="350"/>
    <n v="267.63"/>
    <n v="1750"/>
    <n v="1338.15"/>
    <n v="411.84999999999991"/>
    <n v="0.2353428571428571"/>
    <s v="Profitable"/>
    <s v="Low"/>
  </r>
  <r>
    <s v="ORD-102567"/>
    <x v="640"/>
    <d v="2024-05-05T00:00:00"/>
    <s v="C1847"/>
    <s v="Rahul Iyer"/>
    <x v="1"/>
    <x v="3"/>
    <s v="P1006"/>
    <n v="9"/>
    <n v="0"/>
    <s v="Standard"/>
    <x v="1"/>
    <n v="37"/>
    <n v="1"/>
    <s v="Keyboard"/>
    <x v="2"/>
    <n v="45"/>
    <n v="35.729999999999997"/>
    <n v="405"/>
    <n v="321.57"/>
    <n v="83.43"/>
    <n v="0.20600000000000002"/>
    <s v="Profitable"/>
    <s v="Low"/>
  </r>
  <r>
    <s v="ORD-100376"/>
    <x v="211"/>
    <d v="2023-11-02T00:00:00"/>
    <s v="C1655"/>
    <s v="Dev Iyer"/>
    <x v="2"/>
    <x v="11"/>
    <s v="P1016"/>
    <n v="7"/>
    <n v="0.2"/>
    <s v="Express"/>
    <x v="3"/>
    <n v="51"/>
    <n v="2"/>
    <s v="Paper Ream"/>
    <x v="0"/>
    <n v="9"/>
    <n v="5.46"/>
    <n v="50.400000000000006"/>
    <n v="38.22"/>
    <n v="12.180000000000007"/>
    <n v="0.24166666666666678"/>
    <s v="Profitable"/>
    <s v="Low"/>
  </r>
  <r>
    <s v="ORD-102677"/>
    <x v="153"/>
    <d v="2024-04-01T00:00:00"/>
    <s v="C1321"/>
    <s v="Aarav Iyer"/>
    <x v="1"/>
    <x v="8"/>
    <s v="P1004"/>
    <n v="9"/>
    <n v="0"/>
    <s v="Standard"/>
    <x v="0"/>
    <n v="52"/>
    <n v="4"/>
    <s v="Monitor"/>
    <x v="2"/>
    <n v="220"/>
    <n v="159.36000000000001"/>
    <n v="1980"/>
    <n v="1434.2400000000002"/>
    <n v="545.75999999999976"/>
    <n v="0.27563636363636351"/>
    <s v="Profitable"/>
    <s v="Low"/>
  </r>
  <r>
    <s v="ORD-101701"/>
    <x v="252"/>
    <d v="2024-06-13T00:00:00"/>
    <s v="C2107"/>
    <s v="Zoya Iyer"/>
    <x v="1"/>
    <x v="0"/>
    <s v="P1004"/>
    <n v="8"/>
    <n v="0.05"/>
    <s v="Economy"/>
    <x v="3"/>
    <n v="23"/>
    <n v="3"/>
    <s v="Monitor"/>
    <x v="2"/>
    <n v="220"/>
    <n v="159.36000000000001"/>
    <n v="1672"/>
    <n v="1274.8800000000001"/>
    <n v="397.11999999999989"/>
    <n v="0.23751196172248798"/>
    <s v="Profitable"/>
    <s v="Low"/>
  </r>
  <r>
    <s v="ORD-102689"/>
    <x v="478"/>
    <d v="2023-05-21T00:00:00"/>
    <s v="C1828"/>
    <s v="Priya Reddy"/>
    <x v="1"/>
    <x v="3"/>
    <s v="P1011"/>
    <n v="8"/>
    <n v="0"/>
    <s v="Standard"/>
    <x v="0"/>
    <n v="63"/>
    <n v="1"/>
    <s v="Filing Cabinet"/>
    <x v="1"/>
    <n v="130"/>
    <n v="83.55"/>
    <n v="1040"/>
    <n v="668.4"/>
    <n v="371.6"/>
    <n v="0.35730769230769233"/>
    <s v="Profitable"/>
    <s v="Low"/>
  </r>
  <r>
    <s v="ORD-100153"/>
    <x v="108"/>
    <d v="2024-10-27T00:00:00"/>
    <s v="C2047"/>
    <s v="Zoya Khan"/>
    <x v="1"/>
    <x v="1"/>
    <s v="P1014"/>
    <n v="6"/>
    <n v="0.2"/>
    <s v="Standard"/>
    <x v="2"/>
    <n v="39"/>
    <n v="5"/>
    <s v="Pen Set"/>
    <x v="0"/>
    <n v="12"/>
    <n v="9.07"/>
    <n v="57.6"/>
    <n v="54.42"/>
    <n v="3.1799999999999997"/>
    <n v="5.5208333333333325E-2"/>
    <s v="Profitable"/>
    <s v="Low"/>
  </r>
  <r>
    <s v="ORD-100358"/>
    <x v="481"/>
    <d v="2023-11-18T00:00:00"/>
    <s v="C1846"/>
    <s v="Diya Reddy"/>
    <x v="1"/>
    <x v="11"/>
    <s v="P1006"/>
    <n v="2"/>
    <n v="0"/>
    <s v="Standard"/>
    <x v="2"/>
    <n v="19"/>
    <n v="2"/>
    <s v="Keyboard"/>
    <x v="2"/>
    <n v="45"/>
    <n v="35.729999999999997"/>
    <n v="90"/>
    <n v="71.459999999999994"/>
    <n v="18.540000000000006"/>
    <n v="0.20600000000000007"/>
    <s v="Profitable"/>
    <s v="Low"/>
  </r>
  <r>
    <s v="ORD-102203"/>
    <x v="379"/>
    <d v="2024-02-11T00:00:00"/>
    <s v="C1195"/>
    <s v="Rahul Khan"/>
    <x v="1"/>
    <x v="0"/>
    <s v="P1003"/>
    <n v="9"/>
    <n v="0.05"/>
    <s v="Standard"/>
    <x v="3"/>
    <n v="56"/>
    <n v="4"/>
    <s v="Tablet"/>
    <x v="2"/>
    <n v="350"/>
    <n v="267.63"/>
    <n v="2992.5"/>
    <n v="2408.67"/>
    <n v="583.82999999999993"/>
    <n v="0.19509774436090224"/>
    <s v="Profitable"/>
    <s v="Medium"/>
  </r>
  <r>
    <s v="ORD-100782"/>
    <x v="448"/>
    <d v="2023-07-04T00:00:00"/>
    <s v="C1937"/>
    <s v="Diya Das"/>
    <x v="1"/>
    <x v="0"/>
    <s v="P1010"/>
    <n v="3"/>
    <n v="0.05"/>
    <s v="Express"/>
    <x v="0"/>
    <n v="45"/>
    <n v="4"/>
    <s v="Bookcase"/>
    <x v="1"/>
    <n v="210"/>
    <n v="139.15"/>
    <n v="598.5"/>
    <n v="417.45000000000005"/>
    <n v="181.04999999999995"/>
    <n v="0.30250626566416033"/>
    <s v="Profitable"/>
    <s v="Low"/>
  </r>
  <r>
    <s v="ORD-102845"/>
    <x v="401"/>
    <d v="2024-10-29T00:00:00"/>
    <s v="C1090"/>
    <s v="Priya Joshi"/>
    <x v="0"/>
    <x v="8"/>
    <s v="P1018"/>
    <n v="5"/>
    <n v="0"/>
    <s v="Standard"/>
    <x v="0"/>
    <n v="47"/>
    <n v="4"/>
    <s v="Marker Pack"/>
    <x v="0"/>
    <n v="11"/>
    <n v="6.23"/>
    <n v="55"/>
    <n v="31.150000000000002"/>
    <n v="23.849999999999998"/>
    <n v="0.4336363636363636"/>
    <s v="Profitable"/>
    <s v="Low"/>
  </r>
  <r>
    <s v="ORD-101509"/>
    <x v="269"/>
    <d v="2024-07-20T00:00:00"/>
    <s v="C1809"/>
    <s v="Kabir Verma"/>
    <x v="1"/>
    <x v="7"/>
    <s v="P1015"/>
    <n v="5"/>
    <n v="0.05"/>
    <s v="Standard"/>
    <x v="3"/>
    <n v="50"/>
    <n v="5"/>
    <s v="Stapler"/>
    <x v="0"/>
    <n v="15"/>
    <n v="9.91"/>
    <n v="71.25"/>
    <n v="49.55"/>
    <n v="21.700000000000003"/>
    <n v="0.30456140350877198"/>
    <s v="Profitable"/>
    <s v="Low"/>
  </r>
  <r>
    <s v="ORD-100562"/>
    <x v="489"/>
    <d v="2024-09-05T00:00:00"/>
    <s v="C1079"/>
    <s v="Priya Sharma"/>
    <x v="2"/>
    <x v="11"/>
    <s v="P1010"/>
    <n v="9"/>
    <n v="0.1"/>
    <s v="Express"/>
    <x v="3"/>
    <n v="64"/>
    <n v="4"/>
    <s v="Bookcase"/>
    <x v="1"/>
    <n v="210"/>
    <n v="139.15"/>
    <n v="1701"/>
    <n v="1252.3500000000001"/>
    <n v="448.64999999999986"/>
    <n v="0.26375661375661369"/>
    <s v="Profitable"/>
    <s v="Low"/>
  </r>
  <r>
    <s v="ORD-100583"/>
    <x v="124"/>
    <d v="2023-09-02T00:00:00"/>
    <s v="C1528"/>
    <s v="Sana Nair"/>
    <x v="2"/>
    <x v="5"/>
    <s v="P1005"/>
    <n v="5"/>
    <n v="0"/>
    <s v="Express"/>
    <x v="2"/>
    <n v="61"/>
    <n v="2"/>
    <s v="Headphones"/>
    <x v="2"/>
    <n v="80"/>
    <n v="45.88"/>
    <n v="400"/>
    <n v="229.4"/>
    <n v="170.6"/>
    <n v="0.42649999999999999"/>
    <s v="Profitable"/>
    <s v="Low"/>
  </r>
  <r>
    <s v="ORD-102192"/>
    <x v="204"/>
    <d v="2023-06-15T00:00:00"/>
    <s v="C2064"/>
    <s v="Aarav Joshi"/>
    <x v="2"/>
    <x v="1"/>
    <s v="P1017"/>
    <n v="9"/>
    <n v="0.05"/>
    <s v="Standard"/>
    <x v="3"/>
    <n v="42"/>
    <n v="5"/>
    <s v="Binder"/>
    <x v="0"/>
    <n v="8"/>
    <n v="5.51"/>
    <n v="68.399999999999991"/>
    <n v="49.589999999999996"/>
    <n v="18.809999999999995"/>
    <n v="0.27499999999999997"/>
    <s v="Profitable"/>
    <s v="Low"/>
  </r>
  <r>
    <s v="ORD-100972"/>
    <x v="257"/>
    <d v="2023-02-17T00:00:00"/>
    <s v="C1727"/>
    <s v="Zoya Gupta"/>
    <x v="1"/>
    <x v="5"/>
    <s v="P1012"/>
    <n v="8"/>
    <n v="0"/>
    <s v="Standard"/>
    <x v="3"/>
    <n v="22"/>
    <n v="5"/>
    <s v="Standing Desk"/>
    <x v="1"/>
    <n v="480"/>
    <n v="375.21"/>
    <n v="3840"/>
    <n v="3001.68"/>
    <n v="838.32000000000016"/>
    <n v="0.21831250000000005"/>
    <s v="Profitable"/>
    <s v="Medium"/>
  </r>
  <r>
    <s v="ORD-101181"/>
    <x v="22"/>
    <d v="2023-08-05T00:00:00"/>
    <s v="C1931"/>
    <s v="Priya Singh"/>
    <x v="0"/>
    <x v="2"/>
    <s v="P1004"/>
    <n v="3"/>
    <n v="0.15"/>
    <s v="Standard"/>
    <x v="0"/>
    <n v="23"/>
    <n v="1"/>
    <s v="Monitor"/>
    <x v="2"/>
    <n v="220"/>
    <n v="159.36000000000001"/>
    <n v="561"/>
    <n v="478.08000000000004"/>
    <n v="82.919999999999959"/>
    <n v="0.14780748663101598"/>
    <s v="Profitable"/>
    <s v="Low"/>
  </r>
  <r>
    <s v="ORD-100800"/>
    <x v="488"/>
    <d v="2024-08-28T00:00:00"/>
    <s v="C2017"/>
    <s v="Diya Nair"/>
    <x v="1"/>
    <x v="0"/>
    <s v="P1011"/>
    <n v="7"/>
    <n v="0"/>
    <s v="Same Day"/>
    <x v="2"/>
    <n v="47"/>
    <n v="1"/>
    <s v="Filing Cabinet"/>
    <x v="1"/>
    <n v="130"/>
    <n v="83.55"/>
    <n v="910"/>
    <n v="584.85"/>
    <n v="325.14999999999998"/>
    <n v="0.35730769230769227"/>
    <s v="Profitable"/>
    <s v="Low"/>
  </r>
  <r>
    <s v="ORD-101189"/>
    <x v="368"/>
    <d v="2023-04-08T00:00:00"/>
    <s v="C2054"/>
    <s v="Rahul Singh"/>
    <x v="1"/>
    <x v="11"/>
    <s v="P1002"/>
    <n v="3"/>
    <n v="0"/>
    <s v="Same Day"/>
    <x v="2"/>
    <n v="64"/>
    <n v="4"/>
    <s v="Smartphone"/>
    <x v="2"/>
    <n v="600"/>
    <n v="395.83"/>
    <n v="1800"/>
    <n v="1187.49"/>
    <n v="612.51"/>
    <n v="0.34028333333333333"/>
    <s v="Profitable"/>
    <s v="Low"/>
  </r>
  <r>
    <s v="ORD-102720"/>
    <x v="655"/>
    <d v="2023-12-19T00:00:00"/>
    <s v="C1818"/>
    <s v="Dev Reddy"/>
    <x v="1"/>
    <x v="7"/>
    <s v="P1006"/>
    <n v="8"/>
    <n v="0"/>
    <s v="Express"/>
    <x v="2"/>
    <n v="21"/>
    <n v="4"/>
    <s v="Keyboard"/>
    <x v="2"/>
    <n v="45"/>
    <n v="35.729999999999997"/>
    <n v="360"/>
    <n v="285.83999999999997"/>
    <n v="74.160000000000025"/>
    <n v="0.20600000000000007"/>
    <s v="Profitable"/>
    <s v="Low"/>
  </r>
  <r>
    <s v="ORD-100674"/>
    <x v="262"/>
    <d v="2024-09-12T00:00:00"/>
    <s v="C1652"/>
    <s v="Diya Khan"/>
    <x v="2"/>
    <x v="11"/>
    <s v="P1005"/>
    <n v="5"/>
    <n v="0.2"/>
    <s v="Economy"/>
    <x v="1"/>
    <n v="47"/>
    <n v="2"/>
    <s v="Headphones"/>
    <x v="2"/>
    <n v="80"/>
    <n v="45.88"/>
    <n v="320"/>
    <n v="229.4"/>
    <n v="90.6"/>
    <n v="0.28312499999999996"/>
    <s v="Profitable"/>
    <s v="Low"/>
  </r>
  <r>
    <s v="ORD-102248"/>
    <x v="619"/>
    <d v="2023-05-04T00:00:00"/>
    <s v="C1250"/>
    <s v="Aarav Gupta"/>
    <x v="1"/>
    <x v="3"/>
    <s v="P1008"/>
    <n v="8"/>
    <n v="0"/>
    <s v="Standard"/>
    <x v="1"/>
    <n v="48"/>
    <n v="3"/>
    <s v="Office Chair"/>
    <x v="1"/>
    <n v="150"/>
    <n v="111.98"/>
    <n v="1200"/>
    <n v="895.84"/>
    <n v="304.15999999999997"/>
    <n v="0.25346666666666662"/>
    <s v="Profitable"/>
    <s v="Low"/>
  </r>
  <r>
    <s v="ORD-102525"/>
    <x v="678"/>
    <d v="2023-10-18T00:00:00"/>
    <s v="C1206"/>
    <s v="Sana Joshi"/>
    <x v="2"/>
    <x v="1"/>
    <s v="P1006"/>
    <n v="4"/>
    <n v="0"/>
    <s v="Express"/>
    <x v="1"/>
    <n v="35"/>
    <n v="4"/>
    <s v="Keyboard"/>
    <x v="2"/>
    <n v="45"/>
    <n v="35.729999999999997"/>
    <n v="180"/>
    <n v="142.91999999999999"/>
    <n v="37.080000000000013"/>
    <n v="0.20600000000000007"/>
    <s v="Profitable"/>
    <s v="Low"/>
  </r>
  <r>
    <s v="ORD-101915"/>
    <x v="538"/>
    <d v="2024-08-25T00:00:00"/>
    <s v="C1692"/>
    <s v="Diya Khan"/>
    <x v="2"/>
    <x v="3"/>
    <s v="P1013"/>
    <n v="4"/>
    <n v="0"/>
    <s v="Standard"/>
    <x v="0"/>
    <n v="69"/>
    <n v="4"/>
    <s v="Notebook"/>
    <x v="0"/>
    <n v="6"/>
    <n v="4.2699999999999996"/>
    <n v="24"/>
    <n v="17.079999999999998"/>
    <n v="6.9200000000000017"/>
    <n v="0.28833333333333339"/>
    <s v="Profitable"/>
    <s v="Low"/>
  </r>
  <r>
    <s v="ORD-102834"/>
    <x v="654"/>
    <d v="2024-02-18T00:00:00"/>
    <s v="C1773"/>
    <s v="Tara Sharma"/>
    <x v="0"/>
    <x v="3"/>
    <s v="P1018"/>
    <n v="4"/>
    <n v="0.1"/>
    <s v="Economy"/>
    <x v="1"/>
    <n v="39"/>
    <n v="2"/>
    <s v="Marker Pack"/>
    <x v="0"/>
    <n v="11"/>
    <n v="6.23"/>
    <n v="39.6"/>
    <n v="24.92"/>
    <n v="14.68"/>
    <n v="0.37070707070707071"/>
    <s v="Profitable"/>
    <s v="Low"/>
  </r>
  <r>
    <s v="ORD-102098"/>
    <x v="277"/>
    <d v="2023-05-16T00:00:00"/>
    <s v="C1888"/>
    <s v="Zoya Reddy"/>
    <x v="2"/>
    <x v="2"/>
    <s v="P1016"/>
    <n v="8"/>
    <n v="0"/>
    <s v="Standard"/>
    <x v="3"/>
    <n v="21"/>
    <n v="4"/>
    <s v="Paper Ream"/>
    <x v="0"/>
    <n v="9"/>
    <n v="5.46"/>
    <n v="72"/>
    <n v="43.68"/>
    <n v="28.32"/>
    <n v="0.39333333333333331"/>
    <s v="Profitable"/>
    <s v="Low"/>
  </r>
  <r>
    <s v="ORD-101638"/>
    <x v="679"/>
    <d v="2023-11-11T00:00:00"/>
    <s v="C1561"/>
    <s v="Diya Iyer"/>
    <x v="0"/>
    <x v="9"/>
    <s v="P1012"/>
    <n v="4"/>
    <n v="0.15"/>
    <s v="Standard"/>
    <x v="0"/>
    <n v="51"/>
    <n v="1"/>
    <s v="Standing Desk"/>
    <x v="1"/>
    <n v="480"/>
    <n v="375.21"/>
    <n v="1632"/>
    <n v="1500.84"/>
    <n v="131.16000000000008"/>
    <n v="8.0367647058823585E-2"/>
    <s v="Profitable"/>
    <s v="Low"/>
  </r>
  <r>
    <s v="ORD-101201"/>
    <x v="680"/>
    <d v="2024-12-19T00:00:00"/>
    <s v="C1217"/>
    <s v="Dev Khan"/>
    <x v="1"/>
    <x v="4"/>
    <s v="P1015"/>
    <n v="2"/>
    <n v="0.05"/>
    <s v="Standard"/>
    <x v="1"/>
    <n v="34"/>
    <n v="4"/>
    <s v="Stapler"/>
    <x v="0"/>
    <n v="15"/>
    <n v="9.91"/>
    <n v="28.5"/>
    <n v="19.82"/>
    <n v="8.68"/>
    <n v="0.30456140350877192"/>
    <s v="Profitable"/>
    <s v="Low"/>
  </r>
  <r>
    <s v="ORD-102574"/>
    <x v="349"/>
    <d v="2023-03-24T00:00:00"/>
    <s v="C1499"/>
    <s v="Meera Nair"/>
    <x v="2"/>
    <x v="8"/>
    <s v="P1018"/>
    <n v="8"/>
    <n v="0"/>
    <s v="Express"/>
    <x v="2"/>
    <n v="52"/>
    <n v="2"/>
    <s v="Marker Pack"/>
    <x v="0"/>
    <n v="11"/>
    <n v="6.23"/>
    <n v="88"/>
    <n v="49.84"/>
    <n v="38.159999999999997"/>
    <n v="0.4336363636363636"/>
    <s v="Profitable"/>
    <s v="Low"/>
  </r>
  <r>
    <s v="ORD-101021"/>
    <x v="593"/>
    <d v="2023-01-10T00:00:00"/>
    <s v="C1700"/>
    <s v="Sana Singh"/>
    <x v="2"/>
    <x v="3"/>
    <s v="P1008"/>
    <n v="2"/>
    <n v="0"/>
    <s v="Standard"/>
    <x v="1"/>
    <n v="51"/>
    <n v="5"/>
    <s v="Office Chair"/>
    <x v="1"/>
    <n v="150"/>
    <n v="111.98"/>
    <n v="300"/>
    <n v="223.96"/>
    <n v="76.039999999999992"/>
    <n v="0.25346666666666662"/>
    <s v="Profitable"/>
    <s v="Low"/>
  </r>
  <r>
    <s v="ORD-101268"/>
    <x v="228"/>
    <d v="2024-06-07T00:00:00"/>
    <s v="C1035"/>
    <s v="Dev Reddy"/>
    <x v="0"/>
    <x v="5"/>
    <s v="P1003"/>
    <n v="2"/>
    <n v="0.05"/>
    <s v="Standard"/>
    <x v="1"/>
    <n v="25"/>
    <n v="4"/>
    <s v="Tablet"/>
    <x v="2"/>
    <n v="350"/>
    <n v="267.63"/>
    <n v="665"/>
    <n v="535.26"/>
    <n v="129.74"/>
    <n v="0.19509774436090227"/>
    <s v="Profitable"/>
    <s v="Low"/>
  </r>
  <r>
    <s v="ORD-100656"/>
    <x v="127"/>
    <d v="2023-04-06T00:00:00"/>
    <s v="C1751"/>
    <s v="Meera Joshi"/>
    <x v="2"/>
    <x v="1"/>
    <s v="P1012"/>
    <n v="5"/>
    <n v="0"/>
    <s v="Standard"/>
    <x v="3"/>
    <n v="67"/>
    <n v="3"/>
    <s v="Standing Desk"/>
    <x v="1"/>
    <n v="480"/>
    <n v="375.21"/>
    <n v="2400"/>
    <n v="1876.05"/>
    <n v="523.95000000000005"/>
    <n v="0.21831250000000002"/>
    <s v="Profitable"/>
    <s v="Medium"/>
  </r>
  <r>
    <s v="ORD-101264"/>
    <x v="305"/>
    <d v="2024-07-24T00:00:00"/>
    <s v="C1476"/>
    <s v="Ishaan Nair"/>
    <x v="2"/>
    <x v="9"/>
    <s v="P1012"/>
    <n v="1"/>
    <n v="0.1"/>
    <s v="Economy"/>
    <x v="2"/>
    <n v="28"/>
    <n v="2"/>
    <s v="Standing Desk"/>
    <x v="1"/>
    <n v="480"/>
    <n v="375.21"/>
    <n v="432"/>
    <n v="375.21"/>
    <n v="56.79000000000002"/>
    <n v="0.13145833333333337"/>
    <s v="Profitable"/>
    <s v="Low"/>
  </r>
  <r>
    <s v="ORD-101229"/>
    <x v="269"/>
    <d v="2024-07-24T00:00:00"/>
    <s v="C1021"/>
    <s v="Zoya Gupta"/>
    <x v="2"/>
    <x v="2"/>
    <s v="P1006"/>
    <n v="6"/>
    <n v="0.2"/>
    <s v="Standard"/>
    <x v="0"/>
    <n v="56"/>
    <n v="3"/>
    <s v="Keyboard"/>
    <x v="2"/>
    <n v="45"/>
    <n v="35.729999999999997"/>
    <n v="216"/>
    <n v="214.38"/>
    <n v="1.6200000000000045"/>
    <n v="7.5000000000000214E-3"/>
    <s v="Profitable"/>
    <s v="Low"/>
  </r>
  <r>
    <s v="ORD-102034"/>
    <x v="120"/>
    <d v="2023-09-01T00:00:00"/>
    <s v="C1100"/>
    <s v="Priya Nair"/>
    <x v="2"/>
    <x v="7"/>
    <s v="P1001"/>
    <n v="3"/>
    <n v="0"/>
    <s v="Same Day"/>
    <x v="1"/>
    <n v="64"/>
    <n v="4"/>
    <s v="Laptop"/>
    <x v="2"/>
    <n v="900"/>
    <n v="669.14"/>
    <n v="2700"/>
    <n v="2007.42"/>
    <n v="692.57999999999993"/>
    <n v="0.25651111111111108"/>
    <s v="Profitable"/>
    <s v="Medium"/>
  </r>
  <r>
    <s v="ORD-100839"/>
    <x v="95"/>
    <d v="2023-05-22T00:00:00"/>
    <s v="C1576"/>
    <s v="Aarav Singh"/>
    <x v="2"/>
    <x v="9"/>
    <s v="P1005"/>
    <n v="2"/>
    <n v="0.1"/>
    <s v="Standard"/>
    <x v="3"/>
    <n v="42"/>
    <n v="2"/>
    <s v="Headphones"/>
    <x v="2"/>
    <n v="80"/>
    <n v="45.88"/>
    <n v="144"/>
    <n v="91.76"/>
    <n v="52.239999999999995"/>
    <n v="0.36277777777777775"/>
    <s v="Profitable"/>
    <s v="Low"/>
  </r>
  <r>
    <s v="ORD-100221"/>
    <x v="681"/>
    <d v="2024-03-13T00:00:00"/>
    <s v="C1844"/>
    <s v="Sana Das"/>
    <x v="1"/>
    <x v="11"/>
    <s v="P1001"/>
    <n v="1"/>
    <n v="0.1"/>
    <s v="Standard"/>
    <x v="1"/>
    <n v="45"/>
    <n v="4"/>
    <s v="Laptop"/>
    <x v="2"/>
    <n v="900"/>
    <n v="669.14"/>
    <n v="810"/>
    <n v="669.14"/>
    <n v="140.86000000000001"/>
    <n v="0.17390123456790124"/>
    <s v="Profitable"/>
    <s v="Low"/>
  </r>
  <r>
    <s v="ORD-102598"/>
    <x v="426"/>
    <d v="2024-02-26T00:00:00"/>
    <s v="C1358"/>
    <s v="Tara Singh"/>
    <x v="1"/>
    <x v="6"/>
    <s v="P1013"/>
    <n v="8"/>
    <n v="0.05"/>
    <s v="Express"/>
    <x v="1"/>
    <n v="20"/>
    <n v="5"/>
    <s v="Notebook"/>
    <x v="0"/>
    <n v="6"/>
    <n v="4.2699999999999996"/>
    <n v="45.599999999999994"/>
    <n v="34.159999999999997"/>
    <n v="11.439999999999998"/>
    <n v="0.25087719298245614"/>
    <s v="Profitable"/>
    <s v="Low"/>
  </r>
  <r>
    <s v="ORD-101318"/>
    <x v="343"/>
    <d v="2023-08-15T00:00:00"/>
    <s v="C2098"/>
    <s v="Arjun Iyer"/>
    <x v="1"/>
    <x v="2"/>
    <s v="P1003"/>
    <n v="8"/>
    <n v="0"/>
    <s v="Standard"/>
    <x v="0"/>
    <n v="67"/>
    <n v="3"/>
    <s v="Tablet"/>
    <x v="2"/>
    <n v="350"/>
    <n v="267.63"/>
    <n v="2800"/>
    <n v="2141.04"/>
    <n v="658.96"/>
    <n v="0.23534285714285716"/>
    <s v="Profitable"/>
    <s v="Medium"/>
  </r>
  <r>
    <s v="ORD-100968"/>
    <x v="13"/>
    <d v="2023-10-13T00:00:00"/>
    <s v="C1768"/>
    <s v="Tara Singh"/>
    <x v="1"/>
    <x v="5"/>
    <s v="P1002"/>
    <n v="5"/>
    <n v="0"/>
    <s v="Standard"/>
    <x v="2"/>
    <n v="49"/>
    <n v="3"/>
    <s v="Smartphone"/>
    <x v="2"/>
    <n v="600"/>
    <n v="395.83"/>
    <n v="3000"/>
    <n v="1979.1499999999999"/>
    <n v="1020.8500000000001"/>
    <n v="0.34028333333333338"/>
    <s v="Profitable"/>
    <s v="Medium"/>
  </r>
  <r>
    <s v="ORD-102589"/>
    <x v="142"/>
    <d v="2024-06-28T00:00:00"/>
    <s v="C1178"/>
    <s v="Zoya Khan"/>
    <x v="1"/>
    <x v="9"/>
    <s v="P1014"/>
    <n v="2"/>
    <n v="0"/>
    <s v="Express"/>
    <x v="0"/>
    <n v="68"/>
    <n v="1"/>
    <s v="Pen Set"/>
    <x v="0"/>
    <n v="12"/>
    <n v="9.07"/>
    <n v="24"/>
    <n v="18.14"/>
    <n v="5.8599999999999994"/>
    <n v="0.24416666666666664"/>
    <s v="Profitable"/>
    <s v="Low"/>
  </r>
  <r>
    <s v="ORD-101244"/>
    <x v="297"/>
    <d v="2023-11-21T00:00:00"/>
    <s v="C1023"/>
    <s v="Priya Joshi"/>
    <x v="1"/>
    <x v="5"/>
    <s v="P1010"/>
    <n v="6"/>
    <n v="0.05"/>
    <s v="Express"/>
    <x v="0"/>
    <n v="36"/>
    <n v="3"/>
    <s v="Bookcase"/>
    <x v="1"/>
    <n v="210"/>
    <n v="139.15"/>
    <n v="1197"/>
    <n v="834.90000000000009"/>
    <n v="362.09999999999991"/>
    <n v="0.30250626566416033"/>
    <s v="Profitable"/>
    <s v="Low"/>
  </r>
  <r>
    <s v="ORD-100318"/>
    <x v="326"/>
    <d v="2023-12-16T00:00:00"/>
    <s v="C1026"/>
    <s v="Sana Das"/>
    <x v="2"/>
    <x v="1"/>
    <s v="P1009"/>
    <n v="4"/>
    <n v="0.1"/>
    <s v="Same Day"/>
    <x v="0"/>
    <n v="30"/>
    <n v="3"/>
    <s v="Desk"/>
    <x v="1"/>
    <n v="320"/>
    <n v="186.25"/>
    <n v="1152"/>
    <n v="745"/>
    <n v="407"/>
    <n v="0.3532986111111111"/>
    <s v="Profitable"/>
    <s v="Low"/>
  </r>
  <r>
    <s v="ORD-101395"/>
    <x v="481"/>
    <d v="2023-11-15T00:00:00"/>
    <s v="C1299"/>
    <s v="Arjun Khan"/>
    <x v="2"/>
    <x v="2"/>
    <s v="P1012"/>
    <n v="5"/>
    <n v="0.1"/>
    <s v="Standard"/>
    <x v="3"/>
    <n v="36"/>
    <n v="4"/>
    <s v="Standing Desk"/>
    <x v="1"/>
    <n v="480"/>
    <n v="375.21"/>
    <n v="2160"/>
    <n v="1876.05"/>
    <n v="283.95000000000005"/>
    <n v="0.13145833333333334"/>
    <s v="Profitable"/>
    <s v="Medium"/>
  </r>
  <r>
    <s v="ORD-102619"/>
    <x v="674"/>
    <d v="2024-12-06T00:00:00"/>
    <s v="C1666"/>
    <s v="Meera Sharma"/>
    <x v="2"/>
    <x v="8"/>
    <s v="P1006"/>
    <n v="7"/>
    <n v="0.1"/>
    <s v="Express"/>
    <x v="3"/>
    <n v="31"/>
    <n v="5"/>
    <s v="Keyboard"/>
    <x v="2"/>
    <n v="45"/>
    <n v="35.729999999999997"/>
    <n v="283.5"/>
    <n v="250.10999999999999"/>
    <n v="33.390000000000015"/>
    <n v="0.11777777777777783"/>
    <s v="Profitable"/>
    <s v="Low"/>
  </r>
  <r>
    <s v="ORD-100085"/>
    <x v="682"/>
    <d v="2024-02-18T00:00:00"/>
    <s v="C1010"/>
    <s v="Kabir Iyer"/>
    <x v="2"/>
    <x v="9"/>
    <s v="P1013"/>
    <n v="7"/>
    <n v="0"/>
    <s v="Express"/>
    <x v="2"/>
    <n v="47"/>
    <n v="4"/>
    <s v="Notebook"/>
    <x v="0"/>
    <n v="6"/>
    <n v="4.2699999999999996"/>
    <n v="42"/>
    <n v="29.889999999999997"/>
    <n v="12.110000000000003"/>
    <n v="0.28833333333333339"/>
    <s v="Profitable"/>
    <s v="Low"/>
  </r>
  <r>
    <s v="ORD-100592"/>
    <x v="84"/>
    <d v="2024-05-10T00:00:00"/>
    <s v="C1693"/>
    <s v="Kabir Khan"/>
    <x v="2"/>
    <x v="1"/>
    <s v="P1006"/>
    <n v="1"/>
    <n v="0.05"/>
    <s v="Standard"/>
    <x v="3"/>
    <n v="52"/>
    <n v="5"/>
    <s v="Keyboard"/>
    <x v="2"/>
    <n v="45"/>
    <n v="35.729999999999997"/>
    <n v="42.75"/>
    <n v="35.729999999999997"/>
    <n v="7.0200000000000031"/>
    <n v="0.16421052631578956"/>
    <s v="Profitable"/>
    <s v="Low"/>
  </r>
  <r>
    <s v="ORD-100690"/>
    <x v="490"/>
    <d v="2024-06-29T00:00:00"/>
    <s v="C2101"/>
    <s v="Sana Khan"/>
    <x v="1"/>
    <x v="4"/>
    <s v="P1014"/>
    <n v="1"/>
    <n v="0.2"/>
    <s v="Economy"/>
    <x v="1"/>
    <n v="40"/>
    <n v="5"/>
    <s v="Pen Set"/>
    <x v="0"/>
    <n v="12"/>
    <n v="9.07"/>
    <n v="9.6000000000000014"/>
    <n v="9.07"/>
    <n v="0.53000000000000114"/>
    <n v="5.5208333333333443E-2"/>
    <s v="Profitable"/>
    <s v="Low"/>
  </r>
  <r>
    <s v="ORD-101124"/>
    <x v="678"/>
    <d v="2023-10-15T00:00:00"/>
    <s v="C1642"/>
    <s v="Meera Reddy"/>
    <x v="1"/>
    <x v="1"/>
    <s v="P1007"/>
    <n v="9"/>
    <n v="0"/>
    <s v="Standard"/>
    <x v="3"/>
    <n v="59"/>
    <n v="4"/>
    <s v="Printer"/>
    <x v="2"/>
    <n v="180"/>
    <n v="133.25"/>
    <n v="1620"/>
    <n v="1199.25"/>
    <n v="420.75"/>
    <n v="0.25972222222222224"/>
    <s v="Profitable"/>
    <s v="Low"/>
  </r>
  <r>
    <s v="ORD-101345"/>
    <x v="145"/>
    <d v="2024-06-29T00:00:00"/>
    <s v="C2062"/>
    <s v="Meera Sharma"/>
    <x v="0"/>
    <x v="2"/>
    <s v="P1005"/>
    <n v="5"/>
    <n v="0.1"/>
    <s v="Standard"/>
    <x v="3"/>
    <n v="39"/>
    <n v="4"/>
    <s v="Headphones"/>
    <x v="2"/>
    <n v="80"/>
    <n v="45.88"/>
    <n v="360"/>
    <n v="229.4"/>
    <n v="130.6"/>
    <n v="0.36277777777777775"/>
    <s v="Profitable"/>
    <s v="Low"/>
  </r>
  <r>
    <s v="ORD-101475"/>
    <x v="550"/>
    <d v="2023-04-21T00:00:00"/>
    <s v="C1762"/>
    <s v="Dev Nair"/>
    <x v="1"/>
    <x v="7"/>
    <s v="P1007"/>
    <n v="5"/>
    <n v="0"/>
    <s v="Standard"/>
    <x v="2"/>
    <n v="30"/>
    <n v="5"/>
    <s v="Printer"/>
    <x v="2"/>
    <n v="180"/>
    <n v="133.25"/>
    <n v="900"/>
    <n v="666.25"/>
    <n v="233.75"/>
    <n v="0.25972222222222224"/>
    <s v="Profitable"/>
    <s v="Low"/>
  </r>
  <r>
    <s v="ORD-102197"/>
    <x v="419"/>
    <d v="2024-09-06T00:00:00"/>
    <s v="C1801"/>
    <s v="Priya Verma"/>
    <x v="1"/>
    <x v="9"/>
    <s v="P1018"/>
    <n v="4"/>
    <n v="0"/>
    <s v="Express"/>
    <x v="0"/>
    <n v="34"/>
    <n v="1"/>
    <s v="Marker Pack"/>
    <x v="0"/>
    <n v="11"/>
    <n v="6.23"/>
    <n v="44"/>
    <n v="24.92"/>
    <n v="19.079999999999998"/>
    <n v="0.4336363636363636"/>
    <s v="Profitable"/>
    <s v="Low"/>
  </r>
  <r>
    <s v="ORD-101861"/>
    <x v="161"/>
    <d v="2024-11-23T00:00:00"/>
    <s v="C2035"/>
    <s v="Priya Das"/>
    <x v="1"/>
    <x v="6"/>
    <s v="P1006"/>
    <n v="6"/>
    <n v="0"/>
    <s v="Standard"/>
    <x v="2"/>
    <n v="54"/>
    <n v="4"/>
    <s v="Keyboard"/>
    <x v="2"/>
    <n v="45"/>
    <n v="35.729999999999997"/>
    <n v="270"/>
    <n v="214.38"/>
    <n v="55.620000000000005"/>
    <n v="0.20600000000000002"/>
    <s v="Profitable"/>
    <s v="Low"/>
  </r>
  <r>
    <s v="ORD-102831"/>
    <x v="680"/>
    <d v="2024-12-21T00:00:00"/>
    <s v="C1683"/>
    <s v="Sana Iyer"/>
    <x v="0"/>
    <x v="8"/>
    <s v="P1018"/>
    <n v="7"/>
    <n v="0"/>
    <s v="Standard"/>
    <x v="3"/>
    <n v="19"/>
    <n v="1"/>
    <s v="Marker Pack"/>
    <x v="0"/>
    <n v="11"/>
    <n v="6.23"/>
    <n v="77"/>
    <n v="43.61"/>
    <n v="33.39"/>
    <n v="0.43363636363636365"/>
    <s v="Profitable"/>
    <s v="Low"/>
  </r>
  <r>
    <s v="ORD-100277"/>
    <x v="78"/>
    <d v="2023-06-21T00:00:00"/>
    <s v="C1282"/>
    <s v="Arjun Reddy"/>
    <x v="1"/>
    <x v="9"/>
    <s v="P1013"/>
    <n v="7"/>
    <n v="0.1"/>
    <s v="Standard"/>
    <x v="1"/>
    <n v="29"/>
    <n v="4"/>
    <s v="Notebook"/>
    <x v="0"/>
    <n v="6"/>
    <n v="4.2699999999999996"/>
    <n v="37.800000000000004"/>
    <n v="29.889999999999997"/>
    <n v="7.9100000000000072"/>
    <n v="0.20925925925925942"/>
    <s v="Profitable"/>
    <s v="Low"/>
  </r>
  <r>
    <s v="ORD-100298"/>
    <x v="683"/>
    <d v="2024-12-27T00:00:00"/>
    <s v="C2077"/>
    <s v="Rahul Gupta"/>
    <x v="0"/>
    <x v="5"/>
    <s v="P1005"/>
    <n v="6"/>
    <n v="0.05"/>
    <s v="Express"/>
    <x v="2"/>
    <n v="28"/>
    <n v="4"/>
    <s v="Headphones"/>
    <x v="2"/>
    <n v="80"/>
    <n v="45.88"/>
    <n v="456"/>
    <n v="275.28000000000003"/>
    <n v="180.71999999999997"/>
    <n v="0.39631578947368412"/>
    <s v="Profitable"/>
    <s v="Low"/>
  </r>
  <r>
    <s v="ORD-100228"/>
    <x v="596"/>
    <d v="2023-12-13T00:00:00"/>
    <s v="C1318"/>
    <s v="Arjun Joshi"/>
    <x v="1"/>
    <x v="1"/>
    <s v="P1015"/>
    <n v="5"/>
    <n v="0.05"/>
    <s v="Standard"/>
    <x v="3"/>
    <n v="35"/>
    <n v="3"/>
    <s v="Stapler"/>
    <x v="0"/>
    <n v="15"/>
    <n v="9.91"/>
    <n v="71.25"/>
    <n v="49.55"/>
    <n v="21.700000000000003"/>
    <n v="0.30456140350877198"/>
    <s v="Profitable"/>
    <s v="Low"/>
  </r>
  <r>
    <s v="ORD-102740"/>
    <x v="221"/>
    <d v="2023-01-07T00:00:00"/>
    <s v="C1307"/>
    <s v="Tara Das"/>
    <x v="2"/>
    <x v="1"/>
    <s v="P1018"/>
    <n v="9"/>
    <n v="0"/>
    <s v="Standard"/>
    <x v="1"/>
    <n v="57"/>
    <n v="2"/>
    <s v="Marker Pack"/>
    <x v="0"/>
    <n v="11"/>
    <n v="6.23"/>
    <n v="99"/>
    <n v="56.070000000000007"/>
    <n v="42.929999999999993"/>
    <n v="0.43363636363636354"/>
    <s v="Profitable"/>
    <s v="Low"/>
  </r>
  <r>
    <s v="ORD-101153"/>
    <x v="341"/>
    <d v="2023-12-17T00:00:00"/>
    <s v="C1598"/>
    <s v="Priya Joshi"/>
    <x v="0"/>
    <x v="2"/>
    <s v="P1009"/>
    <n v="4"/>
    <n v="0.15"/>
    <s v="Express"/>
    <x v="0"/>
    <n v="33"/>
    <n v="3"/>
    <s v="Desk"/>
    <x v="1"/>
    <n v="320"/>
    <n v="186.25"/>
    <n v="1088"/>
    <n v="745"/>
    <n v="343"/>
    <n v="0.31525735294117646"/>
    <s v="Profitable"/>
    <s v="Low"/>
  </r>
  <r>
    <s v="ORD-101117"/>
    <x v="135"/>
    <d v="2023-03-25T00:00:00"/>
    <s v="C2190"/>
    <s v="Meera Iyer"/>
    <x v="1"/>
    <x v="8"/>
    <s v="P1015"/>
    <n v="8"/>
    <n v="0"/>
    <s v="Standard"/>
    <x v="1"/>
    <n v="49"/>
    <n v="1"/>
    <s v="Stapler"/>
    <x v="0"/>
    <n v="15"/>
    <n v="9.91"/>
    <n v="120"/>
    <n v="79.28"/>
    <n v="40.72"/>
    <n v="0.33933333333333332"/>
    <s v="Profitable"/>
    <s v="Low"/>
  </r>
  <r>
    <s v="ORD-100672"/>
    <x v="91"/>
    <d v="2023-04-18T00:00:00"/>
    <s v="C1065"/>
    <s v="Ishaan Khan"/>
    <x v="0"/>
    <x v="4"/>
    <s v="P1015"/>
    <n v="3"/>
    <n v="0.05"/>
    <s v="Standard"/>
    <x v="1"/>
    <n v="42"/>
    <n v="3"/>
    <s v="Stapler"/>
    <x v="0"/>
    <n v="15"/>
    <n v="9.91"/>
    <n v="42.75"/>
    <n v="29.73"/>
    <n v="13.02"/>
    <n v="0.30456140350877192"/>
    <s v="Profitable"/>
    <s v="Low"/>
  </r>
  <r>
    <s v="ORD-102465"/>
    <x v="464"/>
    <d v="2024-07-09T00:00:00"/>
    <s v="C1293"/>
    <s v="Tara Joshi"/>
    <x v="1"/>
    <x v="1"/>
    <s v="P1012"/>
    <n v="4"/>
    <n v="0"/>
    <s v="Express"/>
    <x v="2"/>
    <n v="34"/>
    <n v="2"/>
    <s v="Standing Desk"/>
    <x v="1"/>
    <n v="480"/>
    <n v="375.21"/>
    <n v="1920"/>
    <n v="1500.84"/>
    <n v="419.16000000000008"/>
    <n v="0.21831250000000005"/>
    <s v="Profitable"/>
    <s v="Low"/>
  </r>
  <r>
    <s v="ORD-101472"/>
    <x v="82"/>
    <d v="2024-09-27T00:00:00"/>
    <s v="C1302"/>
    <s v="Kabir Singh"/>
    <x v="2"/>
    <x v="0"/>
    <s v="P1012"/>
    <n v="1"/>
    <n v="0"/>
    <s v="Express"/>
    <x v="1"/>
    <n v="51"/>
    <n v="5"/>
    <s v="Standing Desk"/>
    <x v="1"/>
    <n v="480"/>
    <n v="375.21"/>
    <n v="480"/>
    <n v="375.21"/>
    <n v="104.79000000000002"/>
    <n v="0.21831250000000005"/>
    <s v="Profitable"/>
    <s v="Low"/>
  </r>
  <r>
    <s v="ORD-101998"/>
    <x v="347"/>
    <d v="2023-12-02T00:00:00"/>
    <s v="C2073"/>
    <s v="Sana Nair"/>
    <x v="1"/>
    <x v="0"/>
    <s v="P1002"/>
    <n v="3"/>
    <n v="0"/>
    <s v="Standard"/>
    <x v="2"/>
    <n v="51"/>
    <n v="4"/>
    <s v="Smartphone"/>
    <x v="2"/>
    <n v="600"/>
    <n v="395.83"/>
    <n v="1800"/>
    <n v="1187.49"/>
    <n v="612.51"/>
    <n v="0.34028333333333333"/>
    <s v="Profitable"/>
    <s v="Low"/>
  </r>
  <r>
    <s v="ORD-100080"/>
    <x v="423"/>
    <d v="2024-03-01T00:00:00"/>
    <s v="C1804"/>
    <s v="Ishaan Khan"/>
    <x v="1"/>
    <x v="6"/>
    <s v="P1012"/>
    <n v="5"/>
    <n v="0.05"/>
    <s v="Same Day"/>
    <x v="2"/>
    <n v="53"/>
    <n v="1"/>
    <s v="Standing Desk"/>
    <x v="1"/>
    <n v="480"/>
    <n v="375.21"/>
    <n v="2280"/>
    <n v="1876.05"/>
    <n v="403.95000000000005"/>
    <n v="0.17717105263157898"/>
    <s v="Profitable"/>
    <s v="Medium"/>
  </r>
  <r>
    <s v="ORD-100379"/>
    <x v="263"/>
    <d v="2024-08-16T00:00:00"/>
    <s v="C1417"/>
    <s v="Zoya Das"/>
    <x v="1"/>
    <x v="11"/>
    <s v="P1013"/>
    <n v="9"/>
    <n v="0.05"/>
    <s v="Express"/>
    <x v="0"/>
    <n v="54"/>
    <n v="1"/>
    <s v="Notebook"/>
    <x v="0"/>
    <n v="6"/>
    <n v="4.2699999999999996"/>
    <n v="51.3"/>
    <n v="38.429999999999993"/>
    <n v="12.870000000000005"/>
    <n v="0.25087719298245625"/>
    <s v="Profitable"/>
    <s v="Low"/>
  </r>
  <r>
    <s v="ORD-101009"/>
    <x v="133"/>
    <d v="2024-07-23T00:00:00"/>
    <s v="C2138"/>
    <s v="Diya Nair"/>
    <x v="1"/>
    <x v="4"/>
    <s v="P1011"/>
    <n v="4"/>
    <n v="0.1"/>
    <s v="Standard"/>
    <x v="0"/>
    <n v="39"/>
    <n v="2"/>
    <s v="Filing Cabinet"/>
    <x v="1"/>
    <n v="130"/>
    <n v="83.55"/>
    <n v="468"/>
    <n v="334.2"/>
    <n v="133.80000000000001"/>
    <n v="0.28589743589743594"/>
    <s v="Profitable"/>
    <s v="Low"/>
  </r>
  <r>
    <s v="ORD-100657"/>
    <x v="264"/>
    <d v="2024-02-24T00:00:00"/>
    <s v="C1339"/>
    <s v="Kabir Nair"/>
    <x v="2"/>
    <x v="3"/>
    <s v="P1010"/>
    <n v="3"/>
    <n v="0"/>
    <s v="Express"/>
    <x v="0"/>
    <n v="69"/>
    <n v="1"/>
    <s v="Bookcase"/>
    <x v="1"/>
    <n v="210"/>
    <n v="139.15"/>
    <n v="630"/>
    <n v="417.45000000000005"/>
    <n v="212.54999999999995"/>
    <n v="0.33738095238095228"/>
    <s v="Profitable"/>
    <s v="Low"/>
  </r>
  <r>
    <s v="ORD-101089"/>
    <x v="497"/>
    <d v="2023-09-27T00:00:00"/>
    <s v="C1318"/>
    <s v="Tara Nair"/>
    <x v="1"/>
    <x v="11"/>
    <s v="P1012"/>
    <n v="4"/>
    <n v="0"/>
    <s v="Standard"/>
    <x v="1"/>
    <n v="57"/>
    <n v="1"/>
    <s v="Standing Desk"/>
    <x v="1"/>
    <n v="480"/>
    <n v="375.21"/>
    <n v="1920"/>
    <n v="1500.84"/>
    <n v="419.16000000000008"/>
    <n v="0.21831250000000005"/>
    <s v="Profitable"/>
    <s v="Low"/>
  </r>
  <r>
    <s v="ORD-101846"/>
    <x v="631"/>
    <d v="2023-04-12T00:00:00"/>
    <s v="C2152"/>
    <s v="Aarav Gupta"/>
    <x v="1"/>
    <x v="2"/>
    <s v="P1013"/>
    <n v="4"/>
    <n v="0"/>
    <s v="Express"/>
    <x v="2"/>
    <n v="18"/>
    <n v="5"/>
    <s v="Notebook"/>
    <x v="0"/>
    <n v="6"/>
    <n v="4.2699999999999996"/>
    <n v="24"/>
    <n v="17.079999999999998"/>
    <n v="6.9200000000000017"/>
    <n v="0.28833333333333339"/>
    <s v="Profitable"/>
    <s v="Low"/>
  </r>
  <r>
    <s v="ORD-101983"/>
    <x v="439"/>
    <d v="2023-05-15T00:00:00"/>
    <s v="C1979"/>
    <s v="Rahul Das"/>
    <x v="2"/>
    <x v="5"/>
    <s v="P1003"/>
    <n v="4"/>
    <n v="0.05"/>
    <s v="Standard"/>
    <x v="2"/>
    <n v="38"/>
    <n v="5"/>
    <s v="Tablet"/>
    <x v="2"/>
    <n v="350"/>
    <n v="267.63"/>
    <n v="1330"/>
    <n v="1070.52"/>
    <n v="259.48"/>
    <n v="0.19509774436090227"/>
    <s v="Profitable"/>
    <s v="Low"/>
  </r>
  <r>
    <s v="ORD-102273"/>
    <x v="403"/>
    <d v="2023-01-27T00:00:00"/>
    <s v="C1951"/>
    <s v="Sana Nair"/>
    <x v="1"/>
    <x v="0"/>
    <s v="P1012"/>
    <n v="7"/>
    <n v="0"/>
    <s v="Same Day"/>
    <x v="2"/>
    <n v="44"/>
    <n v="5"/>
    <s v="Standing Desk"/>
    <x v="1"/>
    <n v="480"/>
    <n v="375.21"/>
    <n v="3360"/>
    <n v="2626.47"/>
    <n v="733.5300000000002"/>
    <n v="0.21831250000000005"/>
    <s v="Profitable"/>
    <s v="Medium"/>
  </r>
  <r>
    <s v="ORD-100691"/>
    <x v="39"/>
    <d v="2024-10-21T00:00:00"/>
    <s v="C1329"/>
    <s v="Tara Singh"/>
    <x v="0"/>
    <x v="11"/>
    <s v="P1002"/>
    <n v="2"/>
    <n v="0.2"/>
    <s v="Economy"/>
    <x v="0"/>
    <n v="18"/>
    <n v="4"/>
    <s v="Smartphone"/>
    <x v="2"/>
    <n v="600"/>
    <n v="395.83"/>
    <n v="960"/>
    <n v="791.66"/>
    <n v="168.34000000000003"/>
    <n v="0.1753541666666667"/>
    <s v="Profitable"/>
    <s v="Low"/>
  </r>
  <r>
    <s v="ORD-102868"/>
    <x v="53"/>
    <d v="2024-03-31T00:00:00"/>
    <s v="C1779"/>
    <s v="Kabir Reddy"/>
    <x v="1"/>
    <x v="10"/>
    <s v="P1004"/>
    <n v="9"/>
    <n v="0"/>
    <s v="Standard"/>
    <x v="2"/>
    <n v="31"/>
    <n v="3"/>
    <s v="Monitor"/>
    <x v="2"/>
    <n v="220"/>
    <n v="159.36000000000001"/>
    <n v="1980"/>
    <n v="1434.2400000000002"/>
    <n v="545.75999999999976"/>
    <n v="0.27563636363636351"/>
    <s v="Profitable"/>
    <s v="Low"/>
  </r>
  <r>
    <s v="ORD-101327"/>
    <x v="73"/>
    <d v="2024-12-03T00:00:00"/>
    <s v="C1515"/>
    <s v="Rahul Iyer"/>
    <x v="1"/>
    <x v="2"/>
    <s v="P1004"/>
    <n v="5"/>
    <n v="0.1"/>
    <s v="Standard"/>
    <x v="1"/>
    <n v="22"/>
    <n v="3"/>
    <s v="Monitor"/>
    <x v="2"/>
    <n v="220"/>
    <n v="159.36000000000001"/>
    <n v="990"/>
    <n v="796.80000000000007"/>
    <n v="193.19999999999993"/>
    <n v="0.19515151515151508"/>
    <s v="Profitable"/>
    <s v="Low"/>
  </r>
  <r>
    <s v="ORD-102841"/>
    <x v="630"/>
    <d v="2023-05-27T00:00:00"/>
    <s v="C2078"/>
    <s v="Ishaan Nair"/>
    <x v="1"/>
    <x v="5"/>
    <s v="P1015"/>
    <n v="6"/>
    <n v="0.2"/>
    <s v="Express"/>
    <x v="1"/>
    <n v="64"/>
    <n v="1"/>
    <s v="Stapler"/>
    <x v="0"/>
    <n v="15"/>
    <n v="9.91"/>
    <n v="72"/>
    <n v="59.46"/>
    <n v="12.54"/>
    <n v="0.17416666666666666"/>
    <s v="Profitable"/>
    <s v="Low"/>
  </r>
  <r>
    <s v="ORD-100646"/>
    <x v="45"/>
    <d v="2023-03-13T00:00:00"/>
    <s v="C1727"/>
    <s v="Tara Joshi"/>
    <x v="0"/>
    <x v="7"/>
    <s v="P1001"/>
    <n v="1"/>
    <n v="0"/>
    <s v="Standard"/>
    <x v="0"/>
    <n v="51"/>
    <n v="5"/>
    <s v="Laptop"/>
    <x v="2"/>
    <n v="900"/>
    <n v="669.14"/>
    <n v="900"/>
    <n v="669.14"/>
    <n v="230.86"/>
    <n v="0.25651111111111113"/>
    <s v="Profitable"/>
    <s v="Low"/>
  </r>
  <r>
    <s v="ORD-100481"/>
    <x v="230"/>
    <d v="2024-11-09T00:00:00"/>
    <s v="C1469"/>
    <s v="Dev Nair"/>
    <x v="2"/>
    <x v="4"/>
    <s v="P1001"/>
    <n v="8"/>
    <n v="0.05"/>
    <s v="Express"/>
    <x v="2"/>
    <n v="44"/>
    <n v="4"/>
    <s v="Laptop"/>
    <x v="2"/>
    <n v="900"/>
    <n v="669.14"/>
    <n v="6840"/>
    <n v="5353.12"/>
    <n v="1486.88"/>
    <n v="0.21738011695906434"/>
    <s v="Profitable"/>
    <s v="High"/>
  </r>
  <r>
    <s v="ORD-100567"/>
    <x v="684"/>
    <d v="2024-04-13T00:00:00"/>
    <s v="C1721"/>
    <s v="Tara Nair"/>
    <x v="1"/>
    <x v="5"/>
    <s v="P1001"/>
    <n v="3"/>
    <n v="0.05"/>
    <s v="Standard"/>
    <x v="0"/>
    <n v="28"/>
    <n v="1"/>
    <s v="Laptop"/>
    <x v="2"/>
    <n v="900"/>
    <n v="669.14"/>
    <n v="2565"/>
    <n v="2007.42"/>
    <n v="557.57999999999993"/>
    <n v="0.21738011695906431"/>
    <s v="Profitable"/>
    <s v="Medium"/>
  </r>
  <r>
    <s v="ORD-101573"/>
    <x v="178"/>
    <d v="2023-01-05T00:00:00"/>
    <s v="C1349"/>
    <s v="Sana Joshi"/>
    <x v="1"/>
    <x v="5"/>
    <s v="P1012"/>
    <n v="7"/>
    <n v="0.1"/>
    <s v="Economy"/>
    <x v="1"/>
    <n v="33"/>
    <n v="4"/>
    <s v="Standing Desk"/>
    <x v="1"/>
    <n v="480"/>
    <n v="375.21"/>
    <n v="3024"/>
    <n v="2626.47"/>
    <n v="397.5300000000002"/>
    <n v="0.1314583333333334"/>
    <s v="Profitable"/>
    <s v="Medium"/>
  </r>
  <r>
    <s v="ORD-102775"/>
    <x v="77"/>
    <d v="2024-12-18T00:00:00"/>
    <s v="C1032"/>
    <s v="Aarav Reddy"/>
    <x v="1"/>
    <x v="4"/>
    <s v="P1004"/>
    <n v="5"/>
    <n v="0.05"/>
    <s v="Standard"/>
    <x v="3"/>
    <n v="63"/>
    <n v="2"/>
    <s v="Monitor"/>
    <x v="2"/>
    <n v="220"/>
    <n v="159.36000000000001"/>
    <n v="1045"/>
    <n v="796.80000000000007"/>
    <n v="248.19999999999993"/>
    <n v="0.23751196172248798"/>
    <s v="Profitable"/>
    <s v="Low"/>
  </r>
  <r>
    <s v="ORD-101767"/>
    <x v="309"/>
    <d v="2023-03-29T00:00:00"/>
    <s v="C2198"/>
    <s v="Arjun Reddy"/>
    <x v="1"/>
    <x v="10"/>
    <s v="P1009"/>
    <n v="5"/>
    <n v="0"/>
    <s v="Express"/>
    <x v="1"/>
    <n v="67"/>
    <n v="3"/>
    <s v="Desk"/>
    <x v="1"/>
    <n v="320"/>
    <n v="186.25"/>
    <n v="1600"/>
    <n v="931.25"/>
    <n v="668.75"/>
    <n v="0.41796875"/>
    <s v="Profitable"/>
    <s v="Low"/>
  </r>
  <r>
    <s v="ORD-101877"/>
    <x v="85"/>
    <d v="2023-04-11T00:00:00"/>
    <s v="C1886"/>
    <s v="Sana Sharma"/>
    <x v="0"/>
    <x v="1"/>
    <s v="P1005"/>
    <n v="4"/>
    <n v="0.05"/>
    <s v="Express"/>
    <x v="3"/>
    <n v="28"/>
    <n v="3"/>
    <s v="Headphones"/>
    <x v="2"/>
    <n v="80"/>
    <n v="45.88"/>
    <n v="304"/>
    <n v="183.52"/>
    <n v="120.47999999999999"/>
    <n v="0.39631578947368418"/>
    <s v="Profitable"/>
    <s v="Low"/>
  </r>
  <r>
    <s v="ORD-101990"/>
    <x v="157"/>
    <d v="2024-12-25T00:00:00"/>
    <s v="C2102"/>
    <s v="Sana Reddy"/>
    <x v="2"/>
    <x v="10"/>
    <s v="P1013"/>
    <n v="5"/>
    <n v="0"/>
    <s v="Express"/>
    <x v="2"/>
    <n v="58"/>
    <n v="1"/>
    <s v="Notebook"/>
    <x v="0"/>
    <n v="6"/>
    <n v="4.2699999999999996"/>
    <n v="30"/>
    <n v="21.349999999999998"/>
    <n v="8.6500000000000021"/>
    <n v="0.28833333333333339"/>
    <s v="Profitable"/>
    <s v="Low"/>
  </r>
  <r>
    <s v="ORD-101080"/>
    <x v="627"/>
    <d v="2024-02-12T00:00:00"/>
    <s v="C1666"/>
    <s v="Tara Reddy"/>
    <x v="1"/>
    <x v="3"/>
    <s v="P1001"/>
    <n v="6"/>
    <n v="0.1"/>
    <s v="Economy"/>
    <x v="0"/>
    <n v="25"/>
    <n v="5"/>
    <s v="Laptop"/>
    <x v="2"/>
    <n v="900"/>
    <n v="669.14"/>
    <n v="4860"/>
    <n v="4014.84"/>
    <n v="845.15999999999985"/>
    <n v="0.17390123456790121"/>
    <s v="Profitable"/>
    <s v="Medium"/>
  </r>
  <r>
    <s v="ORD-101871"/>
    <x v="151"/>
    <d v="2024-01-25T00:00:00"/>
    <s v="C2017"/>
    <s v="Dev Joshi"/>
    <x v="1"/>
    <x v="12"/>
    <s v="P1010"/>
    <n v="5"/>
    <n v="0.05"/>
    <s v="Standard"/>
    <x v="0"/>
    <n v="43"/>
    <n v="1"/>
    <s v="Bookcase"/>
    <x v="1"/>
    <n v="210"/>
    <n v="139.15"/>
    <n v="997.5"/>
    <n v="695.75"/>
    <n v="301.75"/>
    <n v="0.30250626566416039"/>
    <s v="Profitable"/>
    <s v="Low"/>
  </r>
  <r>
    <s v="ORD-100641"/>
    <x v="295"/>
    <d v="2024-07-28T00:00:00"/>
    <s v="C1739"/>
    <s v="Zoya Das"/>
    <x v="1"/>
    <x v="3"/>
    <s v="P1008"/>
    <n v="4"/>
    <n v="0.05"/>
    <s v="Standard"/>
    <x v="1"/>
    <n v="19"/>
    <n v="5"/>
    <s v="Office Chair"/>
    <x v="1"/>
    <n v="150"/>
    <n v="111.98"/>
    <n v="570"/>
    <n v="447.92"/>
    <n v="122.07999999999998"/>
    <n v="0.21417543859649121"/>
    <s v="Profitable"/>
    <s v="Low"/>
  </r>
  <r>
    <s v="ORD-100059"/>
    <x v="676"/>
    <d v="2024-05-04T00:00:00"/>
    <s v="C2013"/>
    <s v="Tara Gupta"/>
    <x v="2"/>
    <x v="1"/>
    <s v="P1007"/>
    <n v="7"/>
    <n v="0"/>
    <s v="Economy"/>
    <x v="3"/>
    <n v="53"/>
    <n v="5"/>
    <s v="Printer"/>
    <x v="2"/>
    <n v="180"/>
    <n v="133.25"/>
    <n v="1260"/>
    <n v="932.75"/>
    <n v="327.25"/>
    <n v="0.25972222222222224"/>
    <s v="Profitable"/>
    <s v="Low"/>
  </r>
  <r>
    <s v="ORD-100743"/>
    <x v="362"/>
    <d v="2023-11-29T00:00:00"/>
    <s v="C1080"/>
    <s v="Ishaan Singh"/>
    <x v="1"/>
    <x v="11"/>
    <s v="P1016"/>
    <n v="1"/>
    <n v="0.15"/>
    <s v="Express"/>
    <x v="3"/>
    <n v="23"/>
    <n v="2"/>
    <s v="Paper Ream"/>
    <x v="0"/>
    <n v="9"/>
    <n v="5.46"/>
    <n v="7.6499999999999995"/>
    <n v="5.46"/>
    <n v="2.1899999999999995"/>
    <n v="0.28627450980392155"/>
    <s v="Profitable"/>
    <s v="Low"/>
  </r>
  <r>
    <s v="ORD-101265"/>
    <x v="112"/>
    <d v="2024-09-17T00:00:00"/>
    <s v="C1433"/>
    <s v="Meera Gupta"/>
    <x v="1"/>
    <x v="8"/>
    <s v="P1008"/>
    <n v="5"/>
    <n v="0.1"/>
    <s v="Standard"/>
    <x v="1"/>
    <n v="55"/>
    <n v="1"/>
    <s v="Office Chair"/>
    <x v="1"/>
    <n v="150"/>
    <n v="111.98"/>
    <n v="675"/>
    <n v="559.9"/>
    <n v="115.10000000000002"/>
    <n v="0.17051851851851854"/>
    <s v="Profitable"/>
    <s v="Low"/>
  </r>
  <r>
    <s v="ORD-100249"/>
    <x v="456"/>
    <d v="2023-11-18T00:00:00"/>
    <s v="C1075"/>
    <s v="Zoya Nair"/>
    <x v="1"/>
    <x v="2"/>
    <s v="P1017"/>
    <n v="3"/>
    <n v="0.05"/>
    <s v="Standard"/>
    <x v="2"/>
    <n v="21"/>
    <n v="3"/>
    <s v="Binder"/>
    <x v="0"/>
    <n v="8"/>
    <n v="5.51"/>
    <n v="22.799999999999997"/>
    <n v="16.53"/>
    <n v="6.269999999999996"/>
    <n v="0.27499999999999986"/>
    <s v="Profitable"/>
    <s v="Low"/>
  </r>
  <r>
    <s v="ORD-102538"/>
    <x v="650"/>
    <d v="2023-10-03T00:00:00"/>
    <s v="C1326"/>
    <s v="Aarav Verma"/>
    <x v="0"/>
    <x v="8"/>
    <s v="P1018"/>
    <n v="9"/>
    <n v="0.1"/>
    <s v="Standard"/>
    <x v="2"/>
    <n v="60"/>
    <n v="5"/>
    <s v="Marker Pack"/>
    <x v="0"/>
    <n v="11"/>
    <n v="6.23"/>
    <n v="89.100000000000009"/>
    <n v="56.070000000000007"/>
    <n v="33.03"/>
    <n v="0.37070707070707071"/>
    <s v="Profitable"/>
    <s v="Low"/>
  </r>
  <r>
    <s v="ORD-101145"/>
    <x v="685"/>
    <d v="2024-06-01T00:00:00"/>
    <s v="C1582"/>
    <s v="Sana Singh"/>
    <x v="2"/>
    <x v="7"/>
    <s v="P1001"/>
    <n v="3"/>
    <n v="0"/>
    <s v="Express"/>
    <x v="3"/>
    <n v="41"/>
    <n v="1"/>
    <s v="Laptop"/>
    <x v="2"/>
    <n v="900"/>
    <n v="669.14"/>
    <n v="2700"/>
    <n v="2007.42"/>
    <n v="692.57999999999993"/>
    <n v="0.25651111111111108"/>
    <s v="Profitable"/>
    <s v="Medium"/>
  </r>
  <r>
    <s v="ORD-100912"/>
    <x v="134"/>
    <d v="2023-04-28T00:00:00"/>
    <s v="C1538"/>
    <s v="Kabir Das"/>
    <x v="1"/>
    <x v="12"/>
    <s v="P1002"/>
    <n v="9"/>
    <n v="0.05"/>
    <s v="Standard"/>
    <x v="0"/>
    <n v="55"/>
    <n v="3"/>
    <s v="Smartphone"/>
    <x v="2"/>
    <n v="600"/>
    <n v="395.83"/>
    <n v="5130"/>
    <n v="3562.47"/>
    <n v="1567.5300000000002"/>
    <n v="0.30556140350877198"/>
    <s v="Profitable"/>
    <s v="High"/>
  </r>
  <r>
    <s v="ORD-102597"/>
    <x v="221"/>
    <d v="2023-01-11T00:00:00"/>
    <s v="C1198"/>
    <s v="Kabir Reddy"/>
    <x v="2"/>
    <x v="11"/>
    <s v="P1014"/>
    <n v="8"/>
    <n v="0.2"/>
    <s v="Standard"/>
    <x v="1"/>
    <n v="40"/>
    <n v="1"/>
    <s v="Pen Set"/>
    <x v="0"/>
    <n v="12"/>
    <n v="9.07"/>
    <n v="76.800000000000011"/>
    <n v="72.56"/>
    <n v="4.2400000000000091"/>
    <n v="5.5208333333333443E-2"/>
    <s v="Profitable"/>
    <s v="Low"/>
  </r>
  <r>
    <s v="ORD-101237"/>
    <x v="487"/>
    <d v="2023-02-10T00:00:00"/>
    <s v="C1041"/>
    <s v="Kabir Sharma"/>
    <x v="2"/>
    <x v="9"/>
    <s v="P1004"/>
    <n v="1"/>
    <n v="0.1"/>
    <s v="Express"/>
    <x v="2"/>
    <n v="47"/>
    <n v="5"/>
    <s v="Monitor"/>
    <x v="2"/>
    <n v="220"/>
    <n v="159.36000000000001"/>
    <n v="198"/>
    <n v="159.36000000000001"/>
    <n v="38.639999999999986"/>
    <n v="0.19515151515151508"/>
    <s v="Profitable"/>
    <s v="Low"/>
  </r>
  <r>
    <s v="ORD-101746"/>
    <x v="341"/>
    <d v="2023-12-17T00:00:00"/>
    <s v="C2130"/>
    <s v="Priya Verma"/>
    <x v="0"/>
    <x v="1"/>
    <s v="P1008"/>
    <n v="8"/>
    <n v="0.15"/>
    <s v="Express"/>
    <x v="1"/>
    <n v="44"/>
    <n v="4"/>
    <s v="Office Chair"/>
    <x v="1"/>
    <n v="150"/>
    <n v="111.98"/>
    <n v="1020"/>
    <n v="895.84"/>
    <n v="124.15999999999997"/>
    <n v="0.1217254901960784"/>
    <s v="Profitable"/>
    <s v="Low"/>
  </r>
  <r>
    <s v="ORD-102659"/>
    <x v="437"/>
    <d v="2023-08-13T00:00:00"/>
    <s v="C2017"/>
    <s v="Priya Gupta"/>
    <x v="1"/>
    <x v="7"/>
    <s v="P1006"/>
    <n v="5"/>
    <n v="0"/>
    <s v="Express"/>
    <x v="3"/>
    <n v="33"/>
    <n v="1"/>
    <s v="Keyboard"/>
    <x v="2"/>
    <n v="45"/>
    <n v="35.729999999999997"/>
    <n v="225"/>
    <n v="178.64999999999998"/>
    <n v="46.350000000000023"/>
    <n v="0.2060000000000001"/>
    <s v="Profitable"/>
    <s v="Low"/>
  </r>
  <r>
    <s v="ORD-100028"/>
    <x v="87"/>
    <d v="2023-09-03T00:00:00"/>
    <s v="C1346"/>
    <s v="Sana Khan"/>
    <x v="2"/>
    <x v="11"/>
    <s v="P1001"/>
    <n v="5"/>
    <n v="0.15"/>
    <s v="Standard"/>
    <x v="1"/>
    <n v="67"/>
    <n v="3"/>
    <s v="Laptop"/>
    <x v="2"/>
    <n v="900"/>
    <n v="669.14"/>
    <n v="3825"/>
    <n v="3345.7"/>
    <n v="479.30000000000018"/>
    <n v="0.12530718954248371"/>
    <s v="Profitable"/>
    <s v="Medium"/>
  </r>
  <r>
    <s v="ORD-100821"/>
    <x v="298"/>
    <d v="2023-02-06T00:00:00"/>
    <s v="C2103"/>
    <s v="Rahul Joshi"/>
    <x v="2"/>
    <x v="10"/>
    <s v="P1004"/>
    <n v="1"/>
    <n v="0"/>
    <s v="Same Day"/>
    <x v="1"/>
    <n v="32"/>
    <n v="4"/>
    <s v="Monitor"/>
    <x v="2"/>
    <n v="220"/>
    <n v="159.36000000000001"/>
    <n v="220"/>
    <n v="159.36000000000001"/>
    <n v="60.639999999999986"/>
    <n v="0.27563636363636357"/>
    <s v="Profitable"/>
    <s v="Low"/>
  </r>
  <r>
    <s v="ORD-100554"/>
    <x v="455"/>
    <d v="2024-06-25T00:00:00"/>
    <s v="C1594"/>
    <s v="Dev Gupta"/>
    <x v="1"/>
    <x v="1"/>
    <s v="P1003"/>
    <n v="8"/>
    <n v="0"/>
    <s v="Same Day"/>
    <x v="2"/>
    <n v="36"/>
    <n v="1"/>
    <s v="Tablet"/>
    <x v="2"/>
    <n v="350"/>
    <n v="267.63"/>
    <n v="2800"/>
    <n v="2141.04"/>
    <n v="658.96"/>
    <n v="0.23534285714285716"/>
    <s v="Profitable"/>
    <s v="Medium"/>
  </r>
  <r>
    <s v="ORD-102083"/>
    <x v="77"/>
    <d v="2024-12-16T00:00:00"/>
    <s v="C1819"/>
    <s v="Tara Sharma"/>
    <x v="1"/>
    <x v="8"/>
    <s v="P1004"/>
    <n v="6"/>
    <n v="0"/>
    <s v="Standard"/>
    <x v="2"/>
    <n v="28"/>
    <n v="2"/>
    <s v="Monitor"/>
    <x v="2"/>
    <n v="220"/>
    <n v="159.36000000000001"/>
    <n v="1320"/>
    <n v="956.16000000000008"/>
    <n v="363.83999999999992"/>
    <n v="0.27563636363636357"/>
    <s v="Profitable"/>
    <s v="Low"/>
  </r>
  <r>
    <s v="ORD-100640"/>
    <x v="219"/>
    <d v="2023-11-23T00:00:00"/>
    <s v="C2167"/>
    <s v="Priya Singh"/>
    <x v="1"/>
    <x v="12"/>
    <s v="P1013"/>
    <n v="7"/>
    <n v="0.1"/>
    <s v="Express"/>
    <x v="3"/>
    <n v="67"/>
    <n v="1"/>
    <s v="Notebook"/>
    <x v="0"/>
    <n v="6"/>
    <n v="4.2699999999999996"/>
    <n v="37.800000000000004"/>
    <n v="29.889999999999997"/>
    <n v="7.9100000000000072"/>
    <n v="0.20925925925925942"/>
    <s v="Profitable"/>
    <s v="Low"/>
  </r>
  <r>
    <s v="ORD-100038"/>
    <x v="10"/>
    <d v="2023-03-13T00:00:00"/>
    <s v="C1059"/>
    <s v="Aarav Singh"/>
    <x v="0"/>
    <x v="3"/>
    <s v="P1018"/>
    <n v="7"/>
    <n v="0.05"/>
    <s v="Standard"/>
    <x v="1"/>
    <n v="36"/>
    <n v="4"/>
    <s v="Marker Pack"/>
    <x v="0"/>
    <n v="11"/>
    <n v="6.23"/>
    <n v="73.149999999999991"/>
    <n v="43.61"/>
    <n v="29.539999999999992"/>
    <n v="0.4038277511961722"/>
    <s v="Profitable"/>
    <s v="Low"/>
  </r>
  <r>
    <s v="ORD-102801"/>
    <x v="292"/>
    <d v="2023-09-22T00:00:00"/>
    <s v="C2062"/>
    <s v="Rahul Das"/>
    <x v="1"/>
    <x v="0"/>
    <s v="P1014"/>
    <n v="1"/>
    <n v="0"/>
    <s v="Standard"/>
    <x v="0"/>
    <n v="56"/>
    <n v="1"/>
    <s v="Pen Set"/>
    <x v="0"/>
    <n v="12"/>
    <n v="9.07"/>
    <n v="12"/>
    <n v="9.07"/>
    <n v="2.9299999999999997"/>
    <n v="0.24416666666666664"/>
    <s v="Profitable"/>
    <s v="Low"/>
  </r>
  <r>
    <s v="ORD-102340"/>
    <x v="475"/>
    <d v="2024-12-03T00:00:00"/>
    <s v="C1416"/>
    <s v="Arjun Iyer"/>
    <x v="1"/>
    <x v="9"/>
    <s v="P1016"/>
    <n v="4"/>
    <n v="0.1"/>
    <s v="Standard"/>
    <x v="3"/>
    <n v="38"/>
    <n v="2"/>
    <s v="Paper Ream"/>
    <x v="0"/>
    <n v="9"/>
    <n v="5.46"/>
    <n v="32.4"/>
    <n v="21.84"/>
    <n v="10.559999999999999"/>
    <n v="0.3259259259259259"/>
    <s v="Profitable"/>
    <s v="Low"/>
  </r>
  <r>
    <s v="ORD-100405"/>
    <x v="555"/>
    <d v="2023-01-24T00:00:00"/>
    <s v="C1609"/>
    <s v="Meera Nair"/>
    <x v="1"/>
    <x v="10"/>
    <s v="P1009"/>
    <n v="1"/>
    <n v="0.15"/>
    <s v="Standard"/>
    <x v="1"/>
    <n v="26"/>
    <n v="4"/>
    <s v="Desk"/>
    <x v="1"/>
    <n v="320"/>
    <n v="186.25"/>
    <n v="272"/>
    <n v="186.25"/>
    <n v="85.75"/>
    <n v="0.31525735294117646"/>
    <s v="Profitable"/>
    <s v="Low"/>
  </r>
  <r>
    <s v="ORD-101464"/>
    <x v="624"/>
    <d v="2024-07-02T00:00:00"/>
    <s v="C2134"/>
    <s v="Rahul Sharma"/>
    <x v="1"/>
    <x v="8"/>
    <s v="P1008"/>
    <n v="6"/>
    <n v="0"/>
    <s v="Express"/>
    <x v="2"/>
    <n v="49"/>
    <n v="2"/>
    <s v="Office Chair"/>
    <x v="1"/>
    <n v="150"/>
    <n v="111.98"/>
    <n v="900"/>
    <n v="671.88"/>
    <n v="228.12"/>
    <n v="0.25346666666666667"/>
    <s v="Profitable"/>
    <s v="Low"/>
  </r>
  <r>
    <s v="ORD-101004"/>
    <x v="686"/>
    <d v="2024-01-07T00:00:00"/>
    <s v="C1595"/>
    <s v="Kabir Gupta"/>
    <x v="2"/>
    <x v="9"/>
    <s v="P1005"/>
    <n v="8"/>
    <n v="0.2"/>
    <s v="Standard"/>
    <x v="0"/>
    <n v="69"/>
    <n v="1"/>
    <s v="Headphones"/>
    <x v="2"/>
    <n v="80"/>
    <n v="45.88"/>
    <n v="512"/>
    <n v="367.04"/>
    <n v="144.95999999999998"/>
    <n v="0.28312499999999996"/>
    <s v="Profitable"/>
    <s v="Low"/>
  </r>
  <r>
    <s v="ORD-100677"/>
    <x v="411"/>
    <d v="2023-04-02T00:00:00"/>
    <s v="C2187"/>
    <s v="Sana Khan"/>
    <x v="2"/>
    <x v="11"/>
    <s v="P1013"/>
    <n v="7"/>
    <n v="0.1"/>
    <s v="Standard"/>
    <x v="3"/>
    <n v="34"/>
    <n v="3"/>
    <s v="Notebook"/>
    <x v="0"/>
    <n v="6"/>
    <n v="4.2699999999999996"/>
    <n v="37.800000000000004"/>
    <n v="29.889999999999997"/>
    <n v="7.9100000000000072"/>
    <n v="0.20925925925925942"/>
    <s v="Profitable"/>
    <s v="Low"/>
  </r>
  <r>
    <s v="ORD-100634"/>
    <x v="73"/>
    <d v="2024-12-02T00:00:00"/>
    <s v="C1793"/>
    <s v="Diya Iyer"/>
    <x v="1"/>
    <x v="4"/>
    <s v="P1002"/>
    <n v="7"/>
    <n v="0.15"/>
    <s v="Standard"/>
    <x v="2"/>
    <n v="19"/>
    <n v="4"/>
    <s v="Smartphone"/>
    <x v="2"/>
    <n v="600"/>
    <n v="395.83"/>
    <n v="3570"/>
    <n v="2770.81"/>
    <n v="799.19"/>
    <n v="0.22386274509803922"/>
    <s v="Profitable"/>
    <s v="Medium"/>
  </r>
  <r>
    <s v="ORD-100484"/>
    <x v="434"/>
    <d v="2023-04-25T00:00:00"/>
    <s v="C1561"/>
    <s v="Priya Verma"/>
    <x v="1"/>
    <x v="3"/>
    <s v="P1003"/>
    <n v="8"/>
    <n v="0"/>
    <s v="Standard"/>
    <x v="0"/>
    <n v="54"/>
    <n v="3"/>
    <s v="Tablet"/>
    <x v="2"/>
    <n v="350"/>
    <n v="267.63"/>
    <n v="2800"/>
    <n v="2141.04"/>
    <n v="658.96"/>
    <n v="0.23534285714285716"/>
    <s v="Profitable"/>
    <s v="Medium"/>
  </r>
  <r>
    <s v="ORD-102449"/>
    <x v="687"/>
    <d v="2024-10-15T00:00:00"/>
    <s v="C1995"/>
    <s v="Priya Reddy"/>
    <x v="2"/>
    <x v="2"/>
    <s v="P1009"/>
    <n v="1"/>
    <n v="0.05"/>
    <s v="Standard"/>
    <x v="3"/>
    <n v="44"/>
    <n v="4"/>
    <s v="Desk"/>
    <x v="1"/>
    <n v="320"/>
    <n v="186.25"/>
    <n v="304"/>
    <n v="186.25"/>
    <n v="117.75"/>
    <n v="0.38733552631578949"/>
    <s v="Profitable"/>
    <s v="Low"/>
  </r>
  <r>
    <s v="ORD-102095"/>
    <x v="474"/>
    <d v="2024-03-26T00:00:00"/>
    <s v="C1175"/>
    <s v="Dev Sharma"/>
    <x v="2"/>
    <x v="4"/>
    <s v="P1002"/>
    <n v="6"/>
    <n v="0"/>
    <s v="Standard"/>
    <x v="0"/>
    <n v="37"/>
    <n v="3"/>
    <s v="Smartphone"/>
    <x v="2"/>
    <n v="600"/>
    <n v="395.83"/>
    <n v="3600"/>
    <n v="2374.98"/>
    <n v="1225.02"/>
    <n v="0.34028333333333333"/>
    <s v="Profitable"/>
    <s v="Medium"/>
  </r>
  <r>
    <s v="ORD-100042"/>
    <x v="241"/>
    <d v="2023-11-15T00:00:00"/>
    <s v="C1277"/>
    <s v="Meera Gupta"/>
    <x v="1"/>
    <x v="6"/>
    <s v="P1012"/>
    <n v="4"/>
    <n v="0"/>
    <s v="Express"/>
    <x v="1"/>
    <n v="34"/>
    <n v="3"/>
    <s v="Standing Desk"/>
    <x v="1"/>
    <n v="480"/>
    <n v="375.21"/>
    <n v="1920"/>
    <n v="1500.84"/>
    <n v="419.16000000000008"/>
    <n v="0.21831250000000005"/>
    <s v="Profitable"/>
    <s v="Low"/>
  </r>
  <r>
    <s v="ORD-101529"/>
    <x v="312"/>
    <d v="2024-08-08T00:00:00"/>
    <s v="C1834"/>
    <s v="Kabir Nair"/>
    <x v="1"/>
    <x v="8"/>
    <s v="P1010"/>
    <n v="7"/>
    <n v="0.15"/>
    <s v="Standard"/>
    <x v="2"/>
    <n v="23"/>
    <n v="3"/>
    <s v="Bookcase"/>
    <x v="1"/>
    <n v="210"/>
    <n v="139.15"/>
    <n v="1249.5"/>
    <n v="974.05000000000007"/>
    <n v="275.44999999999993"/>
    <n v="0.22044817927170862"/>
    <s v="Profitable"/>
    <s v="Low"/>
  </r>
  <r>
    <s v="ORD-101177"/>
    <x v="568"/>
    <d v="2024-12-14T00:00:00"/>
    <s v="C1083"/>
    <s v="Zoya Khan"/>
    <x v="1"/>
    <x v="4"/>
    <s v="P1013"/>
    <n v="9"/>
    <n v="0"/>
    <s v="Standard"/>
    <x v="1"/>
    <n v="28"/>
    <n v="5"/>
    <s v="Notebook"/>
    <x v="0"/>
    <n v="6"/>
    <n v="4.2699999999999996"/>
    <n v="54"/>
    <n v="38.429999999999993"/>
    <n v="15.570000000000007"/>
    <n v="0.2883333333333335"/>
    <s v="Profitable"/>
    <s v="Low"/>
  </r>
  <r>
    <s v="ORD-101267"/>
    <x v="350"/>
    <d v="2023-08-14T00:00:00"/>
    <s v="C1468"/>
    <s v="Ishaan Reddy"/>
    <x v="2"/>
    <x v="4"/>
    <s v="P1003"/>
    <n v="2"/>
    <n v="0.2"/>
    <s v="Express"/>
    <x v="1"/>
    <n v="59"/>
    <n v="4"/>
    <s v="Tablet"/>
    <x v="2"/>
    <n v="350"/>
    <n v="267.63"/>
    <n v="560"/>
    <n v="535.26"/>
    <n v="24.740000000000009"/>
    <n v="4.4178571428571442E-2"/>
    <s v="Profitable"/>
    <s v="Low"/>
  </r>
  <r>
    <s v="ORD-101617"/>
    <x v="144"/>
    <d v="2023-10-22T00:00:00"/>
    <s v="C1788"/>
    <s v="Dev Reddy"/>
    <x v="1"/>
    <x v="1"/>
    <s v="P1007"/>
    <n v="4"/>
    <n v="0"/>
    <s v="Standard"/>
    <x v="0"/>
    <n v="23"/>
    <n v="4"/>
    <s v="Printer"/>
    <x v="2"/>
    <n v="180"/>
    <n v="133.25"/>
    <n v="720"/>
    <n v="533"/>
    <n v="187"/>
    <n v="0.25972222222222224"/>
    <s v="Profitable"/>
    <s v="Low"/>
  </r>
  <r>
    <s v="ORD-102513"/>
    <x v="433"/>
    <d v="2023-09-25T00:00:00"/>
    <s v="C1990"/>
    <s v="Priya Khan"/>
    <x v="0"/>
    <x v="5"/>
    <s v="P1003"/>
    <n v="6"/>
    <n v="0"/>
    <s v="Standard"/>
    <x v="3"/>
    <n v="36"/>
    <n v="3"/>
    <s v="Tablet"/>
    <x v="2"/>
    <n v="350"/>
    <n v="267.63"/>
    <n v="2100"/>
    <n v="1605.78"/>
    <n v="494.22"/>
    <n v="0.23534285714285716"/>
    <s v="Profitable"/>
    <s v="Medium"/>
  </r>
  <r>
    <s v="ORD-102009"/>
    <x v="455"/>
    <d v="2024-06-25T00:00:00"/>
    <s v="C1514"/>
    <s v="Kabir Nair"/>
    <x v="0"/>
    <x v="6"/>
    <s v="P1008"/>
    <n v="7"/>
    <n v="0.2"/>
    <s v="Economy"/>
    <x v="2"/>
    <n v="21"/>
    <n v="3"/>
    <s v="Office Chair"/>
    <x v="1"/>
    <n v="150"/>
    <n v="111.98"/>
    <n v="840"/>
    <n v="783.86"/>
    <n v="56.139999999999986"/>
    <n v="6.6833333333333314E-2"/>
    <s v="Profitable"/>
    <s v="Low"/>
  </r>
  <r>
    <s v="ORD-100423"/>
    <x v="263"/>
    <d v="2024-08-16T00:00:00"/>
    <s v="C2018"/>
    <s v="Rahul Reddy"/>
    <x v="0"/>
    <x v="7"/>
    <s v="P1017"/>
    <n v="4"/>
    <n v="0"/>
    <s v="Standard"/>
    <x v="3"/>
    <n v="43"/>
    <n v="2"/>
    <s v="Binder"/>
    <x v="0"/>
    <n v="8"/>
    <n v="5.51"/>
    <n v="32"/>
    <n v="22.04"/>
    <n v="9.9600000000000009"/>
    <n v="0.31125000000000003"/>
    <s v="Profitable"/>
    <s v="Low"/>
  </r>
  <r>
    <s v="ORD-102723"/>
    <x v="298"/>
    <d v="2023-02-03T00:00:00"/>
    <s v="C1881"/>
    <s v="Priya Khan"/>
    <x v="2"/>
    <x v="9"/>
    <s v="P1008"/>
    <n v="7"/>
    <n v="0"/>
    <s v="Same Day"/>
    <x v="2"/>
    <n v="32"/>
    <n v="3"/>
    <s v="Office Chair"/>
    <x v="1"/>
    <n v="150"/>
    <n v="111.98"/>
    <n v="1050"/>
    <n v="783.86"/>
    <n v="266.14"/>
    <n v="0.25346666666666667"/>
    <s v="Profitable"/>
    <s v="Low"/>
  </r>
  <r>
    <s v="ORD-100471"/>
    <x v="8"/>
    <d v="2024-03-14T00:00:00"/>
    <s v="C1859"/>
    <s v="Arjun Verma"/>
    <x v="1"/>
    <x v="9"/>
    <s v="P1017"/>
    <n v="9"/>
    <n v="0.05"/>
    <s v="Standard"/>
    <x v="0"/>
    <n v="68"/>
    <n v="4"/>
    <s v="Binder"/>
    <x v="0"/>
    <n v="8"/>
    <n v="5.51"/>
    <n v="68.399999999999991"/>
    <n v="49.589999999999996"/>
    <n v="18.809999999999995"/>
    <n v="0.27499999999999997"/>
    <s v="Profitable"/>
    <s v="Low"/>
  </r>
  <r>
    <s v="ORD-102615"/>
    <x v="258"/>
    <d v="2024-01-03T00:00:00"/>
    <s v="C1090"/>
    <s v="Aarav Joshi"/>
    <x v="2"/>
    <x v="1"/>
    <s v="P1018"/>
    <n v="6"/>
    <n v="0.2"/>
    <s v="Economy"/>
    <x v="3"/>
    <n v="55"/>
    <n v="4"/>
    <s v="Marker Pack"/>
    <x v="0"/>
    <n v="11"/>
    <n v="6.23"/>
    <n v="52.800000000000004"/>
    <n v="37.380000000000003"/>
    <n v="15.420000000000002"/>
    <n v="0.29204545454545455"/>
    <s v="Profitable"/>
    <s v="Low"/>
  </r>
  <r>
    <s v="ORD-102303"/>
    <x v="607"/>
    <d v="2024-07-07T00:00:00"/>
    <s v="C1060"/>
    <s v="Diya Verma"/>
    <x v="0"/>
    <x v="4"/>
    <s v="P1016"/>
    <n v="7"/>
    <n v="0"/>
    <s v="Standard"/>
    <x v="0"/>
    <n v="19"/>
    <n v="5"/>
    <s v="Paper Ream"/>
    <x v="0"/>
    <n v="9"/>
    <n v="5.46"/>
    <n v="63"/>
    <n v="38.22"/>
    <n v="24.78"/>
    <n v="0.39333333333333337"/>
    <s v="Profitable"/>
    <s v="Low"/>
  </r>
  <r>
    <s v="ORD-102466"/>
    <x v="349"/>
    <d v="2023-03-23T00:00:00"/>
    <s v="C1635"/>
    <s v="Meera Joshi"/>
    <x v="1"/>
    <x v="5"/>
    <s v="P1011"/>
    <n v="5"/>
    <n v="0.05"/>
    <s v="Same Day"/>
    <x v="2"/>
    <n v="33"/>
    <n v="5"/>
    <s v="Filing Cabinet"/>
    <x v="1"/>
    <n v="130"/>
    <n v="83.55"/>
    <n v="617.5"/>
    <n v="417.75"/>
    <n v="199.75"/>
    <n v="0.32348178137651823"/>
    <s v="Profitable"/>
    <s v="Low"/>
  </r>
  <r>
    <s v="ORD-102335"/>
    <x v="270"/>
    <d v="2023-10-18T00:00:00"/>
    <s v="C1383"/>
    <s v="Sana Singh"/>
    <x v="2"/>
    <x v="4"/>
    <s v="P1003"/>
    <n v="9"/>
    <n v="0.1"/>
    <s v="Standard"/>
    <x v="2"/>
    <n v="20"/>
    <n v="4"/>
    <s v="Tablet"/>
    <x v="2"/>
    <n v="350"/>
    <n v="267.63"/>
    <n v="2835"/>
    <n v="2408.67"/>
    <n v="426.32999999999993"/>
    <n v="0.15038095238095237"/>
    <s v="Profitable"/>
    <s v="Medium"/>
  </r>
  <r>
    <s v="ORD-102440"/>
    <x v="447"/>
    <d v="2024-01-26T00:00:00"/>
    <s v="C1788"/>
    <s v="Meera Khan"/>
    <x v="1"/>
    <x v="6"/>
    <s v="P1006"/>
    <n v="1"/>
    <n v="0"/>
    <s v="Economy"/>
    <x v="0"/>
    <n v="35"/>
    <n v="2"/>
    <s v="Keyboard"/>
    <x v="2"/>
    <n v="45"/>
    <n v="35.729999999999997"/>
    <n v="45"/>
    <n v="35.729999999999997"/>
    <n v="9.2700000000000031"/>
    <n v="0.20600000000000007"/>
    <s v="Profitable"/>
    <s v="Low"/>
  </r>
  <r>
    <s v="ORD-100718"/>
    <x v="299"/>
    <d v="2024-03-24T00:00:00"/>
    <s v="C1655"/>
    <s v="Tara Nair"/>
    <x v="1"/>
    <x v="6"/>
    <s v="P1004"/>
    <n v="5"/>
    <n v="0.1"/>
    <s v="Standard"/>
    <x v="3"/>
    <n v="28"/>
    <n v="4"/>
    <s v="Monitor"/>
    <x v="2"/>
    <n v="220"/>
    <n v="159.36000000000001"/>
    <n v="990"/>
    <n v="796.80000000000007"/>
    <n v="193.19999999999993"/>
    <n v="0.19515151515151508"/>
    <s v="Profitable"/>
    <s v="Low"/>
  </r>
  <r>
    <s v="ORD-102266"/>
    <x v="524"/>
    <d v="2023-06-18T00:00:00"/>
    <s v="C1046"/>
    <s v="Diya Nair"/>
    <x v="2"/>
    <x v="0"/>
    <s v="P1011"/>
    <n v="1"/>
    <n v="0"/>
    <s v="Standard"/>
    <x v="0"/>
    <n v="62"/>
    <n v="5"/>
    <s v="Filing Cabinet"/>
    <x v="1"/>
    <n v="130"/>
    <n v="83.55"/>
    <n v="130"/>
    <n v="83.55"/>
    <n v="46.45"/>
    <n v="0.35730769230769233"/>
    <s v="Profitable"/>
    <s v="Low"/>
  </r>
  <r>
    <s v="ORD-101981"/>
    <x v="102"/>
    <d v="2023-09-13T00:00:00"/>
    <s v="C1051"/>
    <s v="Kabir Reddy"/>
    <x v="0"/>
    <x v="6"/>
    <s v="P1009"/>
    <n v="5"/>
    <n v="0.15"/>
    <s v="Standard"/>
    <x v="2"/>
    <n v="59"/>
    <n v="5"/>
    <s v="Desk"/>
    <x v="1"/>
    <n v="320"/>
    <n v="186.25"/>
    <n v="1360"/>
    <n v="931.25"/>
    <n v="428.75"/>
    <n v="0.31525735294117646"/>
    <s v="Profitable"/>
    <s v="Low"/>
  </r>
  <r>
    <s v="ORD-101493"/>
    <x v="659"/>
    <d v="2023-06-30T00:00:00"/>
    <s v="C1543"/>
    <s v="Rahul Nair"/>
    <x v="2"/>
    <x v="7"/>
    <s v="P1007"/>
    <n v="3"/>
    <n v="0"/>
    <s v="Express"/>
    <x v="0"/>
    <n v="37"/>
    <n v="5"/>
    <s v="Printer"/>
    <x v="2"/>
    <n v="180"/>
    <n v="133.25"/>
    <n v="540"/>
    <n v="399.75"/>
    <n v="140.25"/>
    <n v="0.25972222222222224"/>
    <s v="Profitable"/>
    <s v="Low"/>
  </r>
  <r>
    <s v="ORD-102839"/>
    <x v="614"/>
    <d v="2023-02-22T00:00:00"/>
    <s v="C1018"/>
    <s v="Ishaan Gupta"/>
    <x v="0"/>
    <x v="2"/>
    <s v="P1014"/>
    <n v="9"/>
    <n v="0"/>
    <s v="Standard"/>
    <x v="2"/>
    <n v="18"/>
    <n v="5"/>
    <s v="Pen Set"/>
    <x v="0"/>
    <n v="12"/>
    <n v="9.07"/>
    <n v="108"/>
    <n v="81.63"/>
    <n v="26.370000000000005"/>
    <n v="0.2441666666666667"/>
    <s v="Profitable"/>
    <s v="Low"/>
  </r>
  <r>
    <s v="ORD-101760"/>
    <x v="45"/>
    <d v="2023-03-11T00:00:00"/>
    <s v="C1441"/>
    <s v="Kabir Iyer"/>
    <x v="2"/>
    <x v="8"/>
    <s v="P1018"/>
    <n v="9"/>
    <n v="0.05"/>
    <s v="Express"/>
    <x v="2"/>
    <n v="56"/>
    <n v="1"/>
    <s v="Marker Pack"/>
    <x v="0"/>
    <n v="11"/>
    <n v="6.23"/>
    <n v="94.05"/>
    <n v="56.070000000000007"/>
    <n v="37.97999999999999"/>
    <n v="0.40382775119617215"/>
    <s v="Profitable"/>
    <s v="Low"/>
  </r>
  <r>
    <s v="ORD-102094"/>
    <x v="467"/>
    <d v="2024-12-06T00:00:00"/>
    <s v="C1412"/>
    <s v="Diya Nair"/>
    <x v="1"/>
    <x v="9"/>
    <s v="P1002"/>
    <n v="6"/>
    <n v="0.1"/>
    <s v="Same Day"/>
    <x v="3"/>
    <n v="46"/>
    <n v="3"/>
    <s v="Smartphone"/>
    <x v="2"/>
    <n v="600"/>
    <n v="395.83"/>
    <n v="3240"/>
    <n v="2374.98"/>
    <n v="865.02"/>
    <n v="0.26698148148148149"/>
    <s v="Profitable"/>
    <s v="Medium"/>
  </r>
  <r>
    <s v="ORD-100093"/>
    <x v="168"/>
    <d v="2023-06-10T00:00:00"/>
    <s v="C1571"/>
    <s v="Arjun Singh"/>
    <x v="1"/>
    <x v="11"/>
    <s v="P1001"/>
    <n v="7"/>
    <n v="0.2"/>
    <s v="Express"/>
    <x v="0"/>
    <n v="67"/>
    <n v="2"/>
    <s v="Laptop"/>
    <x v="2"/>
    <n v="900"/>
    <n v="669.14"/>
    <n v="5040"/>
    <n v="4683.9799999999996"/>
    <n v="356.02000000000044"/>
    <n v="7.0638888888888973E-2"/>
    <s v="Profitable"/>
    <s v="High"/>
  </r>
  <r>
    <s v="ORD-102812"/>
    <x v="494"/>
    <d v="2023-05-24T00:00:00"/>
    <s v="C1991"/>
    <s v="Zoya Khan"/>
    <x v="0"/>
    <x v="1"/>
    <s v="P1009"/>
    <n v="4"/>
    <n v="0.15"/>
    <s v="Standard"/>
    <x v="3"/>
    <n v="28"/>
    <n v="3"/>
    <s v="Desk"/>
    <x v="1"/>
    <n v="320"/>
    <n v="186.25"/>
    <n v="1088"/>
    <n v="745"/>
    <n v="343"/>
    <n v="0.31525735294117646"/>
    <s v="Profitable"/>
    <s v="Low"/>
  </r>
  <r>
    <s v="ORD-100494"/>
    <x v="630"/>
    <d v="2023-05-27T00:00:00"/>
    <s v="C1449"/>
    <s v="Rahul Gupta"/>
    <x v="2"/>
    <x v="6"/>
    <s v="P1001"/>
    <n v="1"/>
    <n v="0.1"/>
    <s v="Standard"/>
    <x v="3"/>
    <n v="26"/>
    <n v="3"/>
    <s v="Laptop"/>
    <x v="2"/>
    <n v="900"/>
    <n v="669.14"/>
    <n v="810"/>
    <n v="669.14"/>
    <n v="140.86000000000001"/>
    <n v="0.17390123456790124"/>
    <s v="Profitable"/>
    <s v="Low"/>
  </r>
  <r>
    <s v="ORD-101544"/>
    <x v="530"/>
    <d v="2023-10-14T00:00:00"/>
    <s v="C1060"/>
    <s v="Kabir Das"/>
    <x v="2"/>
    <x v="4"/>
    <s v="P1003"/>
    <n v="4"/>
    <n v="0.05"/>
    <s v="Same Day"/>
    <x v="1"/>
    <n v="25"/>
    <n v="3"/>
    <s v="Tablet"/>
    <x v="2"/>
    <n v="350"/>
    <n v="267.63"/>
    <n v="1330"/>
    <n v="1070.52"/>
    <n v="259.48"/>
    <n v="0.19509774436090227"/>
    <s v="Profitable"/>
    <s v="Low"/>
  </r>
  <r>
    <s v="ORD-101786"/>
    <x v="140"/>
    <d v="2023-10-29T00:00:00"/>
    <s v="C1136"/>
    <s v="Meera Gupta"/>
    <x v="1"/>
    <x v="8"/>
    <s v="P1002"/>
    <n v="9"/>
    <n v="0.05"/>
    <s v="Standard"/>
    <x v="0"/>
    <n v="26"/>
    <n v="3"/>
    <s v="Smartphone"/>
    <x v="2"/>
    <n v="600"/>
    <n v="395.83"/>
    <n v="5130"/>
    <n v="3562.47"/>
    <n v="1567.5300000000002"/>
    <n v="0.30556140350877198"/>
    <s v="Profitable"/>
    <s v="High"/>
  </r>
  <r>
    <s v="ORD-101571"/>
    <x v="683"/>
    <d v="2024-12-29T00:00:00"/>
    <s v="C1072"/>
    <s v="Rahul Nair"/>
    <x v="2"/>
    <x v="0"/>
    <s v="P1006"/>
    <n v="9"/>
    <n v="0.05"/>
    <s v="Same Day"/>
    <x v="1"/>
    <n v="68"/>
    <n v="2"/>
    <s v="Keyboard"/>
    <x v="2"/>
    <n v="45"/>
    <n v="35.729999999999997"/>
    <n v="384.75"/>
    <n v="321.57"/>
    <n v="63.180000000000007"/>
    <n v="0.1642105263157895"/>
    <s v="Profitable"/>
    <s v="Low"/>
  </r>
  <r>
    <s v="ORD-102605"/>
    <x v="61"/>
    <d v="2023-10-06T00:00:00"/>
    <s v="C1811"/>
    <s v="Priya Gupta"/>
    <x v="2"/>
    <x v="4"/>
    <s v="P1010"/>
    <n v="7"/>
    <n v="0.05"/>
    <s v="Same Day"/>
    <x v="0"/>
    <n v="24"/>
    <n v="4"/>
    <s v="Bookcase"/>
    <x v="1"/>
    <n v="210"/>
    <n v="139.15"/>
    <n v="1396.5"/>
    <n v="974.05000000000007"/>
    <n v="422.44999999999993"/>
    <n v="0.30250626566416033"/>
    <s v="Profitable"/>
    <s v="Low"/>
  </r>
  <r>
    <s v="ORD-101078"/>
    <x v="34"/>
    <d v="2024-09-16T00:00:00"/>
    <s v="C1706"/>
    <s v="Diya Joshi"/>
    <x v="2"/>
    <x v="2"/>
    <s v="P1013"/>
    <n v="3"/>
    <n v="0"/>
    <s v="Express"/>
    <x v="3"/>
    <n v="24"/>
    <n v="3"/>
    <s v="Notebook"/>
    <x v="0"/>
    <n v="6"/>
    <n v="4.2699999999999996"/>
    <n v="18"/>
    <n v="12.809999999999999"/>
    <n v="5.1900000000000013"/>
    <n v="0.28833333333333339"/>
    <s v="Profitable"/>
    <s v="Low"/>
  </r>
  <r>
    <s v="ORD-101596"/>
    <x v="85"/>
    <d v="2023-04-09T00:00:00"/>
    <s v="C1824"/>
    <s v="Sana Das"/>
    <x v="1"/>
    <x v="1"/>
    <s v="P1004"/>
    <n v="6"/>
    <n v="0"/>
    <s v="Express"/>
    <x v="3"/>
    <n v="32"/>
    <n v="3"/>
    <s v="Monitor"/>
    <x v="2"/>
    <n v="220"/>
    <n v="159.36000000000001"/>
    <n v="1320"/>
    <n v="956.16000000000008"/>
    <n v="363.83999999999992"/>
    <n v="0.27563636363636357"/>
    <s v="Profitable"/>
    <s v="Low"/>
  </r>
  <r>
    <s v="ORD-101851"/>
    <x v="306"/>
    <d v="2023-09-06T00:00:00"/>
    <s v="C2124"/>
    <s v="Meera Singh"/>
    <x v="2"/>
    <x v="8"/>
    <s v="P1010"/>
    <n v="2"/>
    <n v="0"/>
    <s v="Economy"/>
    <x v="0"/>
    <n v="30"/>
    <n v="4"/>
    <s v="Bookcase"/>
    <x v="1"/>
    <n v="210"/>
    <n v="139.15"/>
    <n v="420"/>
    <n v="278.3"/>
    <n v="141.69999999999999"/>
    <n v="0.33738095238095234"/>
    <s v="Profitable"/>
    <s v="Low"/>
  </r>
  <r>
    <s v="ORD-101592"/>
    <x v="384"/>
    <d v="2024-06-17T00:00:00"/>
    <s v="C2113"/>
    <s v="Aarav Gupta"/>
    <x v="1"/>
    <x v="7"/>
    <s v="P1003"/>
    <n v="4"/>
    <n v="0.15"/>
    <s v="Standard"/>
    <x v="3"/>
    <n v="23"/>
    <n v="1"/>
    <s v="Tablet"/>
    <x v="2"/>
    <n v="350"/>
    <n v="267.63"/>
    <n v="1190"/>
    <n v="1070.52"/>
    <n v="119.48000000000002"/>
    <n v="0.10040336134453783"/>
    <s v="Profitable"/>
    <s v="Low"/>
  </r>
  <r>
    <s v="ORD-101362"/>
    <x v="525"/>
    <d v="2023-02-17T00:00:00"/>
    <s v="C1613"/>
    <s v="Aarav Singh"/>
    <x v="1"/>
    <x v="8"/>
    <s v="P1003"/>
    <n v="4"/>
    <n v="0"/>
    <s v="Express"/>
    <x v="2"/>
    <n v="26"/>
    <n v="4"/>
    <s v="Tablet"/>
    <x v="2"/>
    <n v="350"/>
    <n v="267.63"/>
    <n v="1400"/>
    <n v="1070.52"/>
    <n v="329.48"/>
    <n v="0.23534285714285716"/>
    <s v="Profitable"/>
    <s v="Low"/>
  </r>
  <r>
    <s v="ORD-100841"/>
    <x v="174"/>
    <d v="2023-07-22T00:00:00"/>
    <s v="C2075"/>
    <s v="Ishaan Gupta"/>
    <x v="2"/>
    <x v="0"/>
    <s v="P1007"/>
    <n v="2"/>
    <n v="0"/>
    <s v="Standard"/>
    <x v="2"/>
    <n v="55"/>
    <n v="2"/>
    <s v="Printer"/>
    <x v="2"/>
    <n v="180"/>
    <n v="133.25"/>
    <n v="360"/>
    <n v="266.5"/>
    <n v="93.5"/>
    <n v="0.25972222222222224"/>
    <s v="Profitable"/>
    <s v="Low"/>
  </r>
  <r>
    <s v="ORD-101357"/>
    <x v="434"/>
    <d v="2023-05-01T00:00:00"/>
    <s v="C1311"/>
    <s v="Ishaan Das"/>
    <x v="0"/>
    <x v="1"/>
    <s v="P1003"/>
    <n v="7"/>
    <n v="0"/>
    <s v="Express"/>
    <x v="3"/>
    <n v="35"/>
    <n v="5"/>
    <s v="Tablet"/>
    <x v="2"/>
    <n v="350"/>
    <n v="267.63"/>
    <n v="2450"/>
    <n v="1873.4099999999999"/>
    <n v="576.59000000000015"/>
    <n v="0.23534285714285721"/>
    <s v="Profitable"/>
    <s v="Medium"/>
  </r>
  <r>
    <s v="ORD-100244"/>
    <x v="688"/>
    <d v="2024-11-29T00:00:00"/>
    <s v="C2010"/>
    <s v="Diya Singh"/>
    <x v="0"/>
    <x v="4"/>
    <s v="P1008"/>
    <n v="6"/>
    <n v="0.1"/>
    <s v="Express"/>
    <x v="3"/>
    <n v="44"/>
    <n v="1"/>
    <s v="Office Chair"/>
    <x v="1"/>
    <n v="150"/>
    <n v="111.98"/>
    <n v="810"/>
    <n v="671.88"/>
    <n v="138.12"/>
    <n v="0.17051851851851851"/>
    <s v="Profitable"/>
    <s v="Low"/>
  </r>
  <r>
    <s v="ORD-100024"/>
    <x v="24"/>
    <d v="2023-12-07T00:00:00"/>
    <s v="C1778"/>
    <s v="Meera Verma"/>
    <x v="1"/>
    <x v="7"/>
    <s v="P1010"/>
    <n v="6"/>
    <n v="0.1"/>
    <s v="Standard"/>
    <x v="1"/>
    <n v="36"/>
    <n v="2"/>
    <s v="Bookcase"/>
    <x v="1"/>
    <n v="210"/>
    <n v="139.15"/>
    <n v="1134"/>
    <n v="834.90000000000009"/>
    <n v="299.09999999999991"/>
    <n v="0.26375661375661369"/>
    <s v="Profitable"/>
    <s v="Low"/>
  </r>
  <r>
    <s v="ORD-100799"/>
    <x v="238"/>
    <d v="2023-02-13T00:00:00"/>
    <s v="C1739"/>
    <s v="Zoya Singh"/>
    <x v="2"/>
    <x v="5"/>
    <s v="P1010"/>
    <n v="6"/>
    <n v="0.05"/>
    <s v="Same Day"/>
    <x v="1"/>
    <n v="20"/>
    <n v="3"/>
    <s v="Bookcase"/>
    <x v="1"/>
    <n v="210"/>
    <n v="139.15"/>
    <n v="1197"/>
    <n v="834.90000000000009"/>
    <n v="362.09999999999991"/>
    <n v="0.30250626566416033"/>
    <s v="Profitable"/>
    <s v="Low"/>
  </r>
  <r>
    <s v="ORD-100719"/>
    <x v="655"/>
    <d v="2023-12-21T00:00:00"/>
    <s v="C1846"/>
    <s v="Diya Verma"/>
    <x v="0"/>
    <x v="6"/>
    <s v="P1012"/>
    <n v="6"/>
    <n v="0.05"/>
    <s v="Standard"/>
    <x v="1"/>
    <n v="60"/>
    <n v="4"/>
    <s v="Standing Desk"/>
    <x v="1"/>
    <n v="480"/>
    <n v="375.21"/>
    <n v="2736"/>
    <n v="2251.2599999999998"/>
    <n v="484.74000000000024"/>
    <n v="0.17717105263157903"/>
    <s v="Profitable"/>
    <s v="Medium"/>
  </r>
  <r>
    <s v="ORD-102163"/>
    <x v="587"/>
    <d v="2024-07-24T00:00:00"/>
    <s v="C1477"/>
    <s v="Meera Singh"/>
    <x v="1"/>
    <x v="0"/>
    <s v="P1009"/>
    <n v="4"/>
    <n v="0.15"/>
    <s v="Standard"/>
    <x v="1"/>
    <n v="61"/>
    <n v="2"/>
    <s v="Desk"/>
    <x v="1"/>
    <n v="320"/>
    <n v="186.25"/>
    <n v="1088"/>
    <n v="745"/>
    <n v="343"/>
    <n v="0.31525735294117646"/>
    <s v="Profitable"/>
    <s v="Low"/>
  </r>
  <r>
    <s v="ORD-102146"/>
    <x v="546"/>
    <d v="2024-04-25T00:00:00"/>
    <s v="C1996"/>
    <s v="Dev Gupta"/>
    <x v="1"/>
    <x v="11"/>
    <s v="P1008"/>
    <n v="2"/>
    <n v="0.15"/>
    <s v="Standard"/>
    <x v="2"/>
    <n v="31"/>
    <n v="4"/>
    <s v="Office Chair"/>
    <x v="1"/>
    <n v="150"/>
    <n v="111.98"/>
    <n v="255"/>
    <n v="223.96"/>
    <n v="31.039999999999992"/>
    <n v="0.1217254901960784"/>
    <s v="Profitable"/>
    <s v="Low"/>
  </r>
  <r>
    <s v="ORD-102259"/>
    <x v="134"/>
    <d v="2023-04-25T00:00:00"/>
    <s v="C1990"/>
    <s v="Dev Singh"/>
    <x v="1"/>
    <x v="11"/>
    <s v="P1003"/>
    <n v="7"/>
    <n v="0.1"/>
    <s v="Express"/>
    <x v="3"/>
    <n v="53"/>
    <n v="3"/>
    <s v="Tablet"/>
    <x v="2"/>
    <n v="350"/>
    <n v="267.63"/>
    <n v="2205"/>
    <n v="1873.4099999999999"/>
    <n v="331.59000000000015"/>
    <n v="0.15038095238095245"/>
    <s v="Profitable"/>
    <s v="Medium"/>
  </r>
  <r>
    <s v="ORD-102621"/>
    <x v="338"/>
    <d v="2024-12-10T00:00:00"/>
    <s v="C2136"/>
    <s v="Rahul Joshi"/>
    <x v="0"/>
    <x v="1"/>
    <s v="P1008"/>
    <n v="7"/>
    <n v="0.05"/>
    <s v="Standard"/>
    <x v="1"/>
    <n v="37"/>
    <n v="3"/>
    <s v="Office Chair"/>
    <x v="1"/>
    <n v="150"/>
    <n v="111.98"/>
    <n v="997.5"/>
    <n v="783.86"/>
    <n v="213.64"/>
    <n v="0.21417543859649121"/>
    <s v="Profitable"/>
    <s v="Low"/>
  </r>
  <r>
    <s v="ORD-100450"/>
    <x v="661"/>
    <d v="2024-11-09T00:00:00"/>
    <s v="C1225"/>
    <s v="Meera Joshi"/>
    <x v="1"/>
    <x v="10"/>
    <s v="P1018"/>
    <n v="1"/>
    <n v="0.05"/>
    <s v="Standard"/>
    <x v="1"/>
    <n v="19"/>
    <n v="2"/>
    <s v="Marker Pack"/>
    <x v="0"/>
    <n v="11"/>
    <n v="6.23"/>
    <n v="10.45"/>
    <n v="6.23"/>
    <n v="4.2199999999999989"/>
    <n v="0.40382775119617215"/>
    <s v="Profitable"/>
    <s v="Low"/>
  </r>
  <r>
    <s v="ORD-101319"/>
    <x v="347"/>
    <d v="2023-12-01T00:00:00"/>
    <s v="C1987"/>
    <s v="Kabir Nair"/>
    <x v="1"/>
    <x v="3"/>
    <s v="P1004"/>
    <n v="8"/>
    <n v="0.2"/>
    <s v="Standard"/>
    <x v="1"/>
    <n v="21"/>
    <n v="5"/>
    <s v="Monitor"/>
    <x v="2"/>
    <n v="220"/>
    <n v="159.36000000000001"/>
    <n v="1408"/>
    <n v="1274.8800000000001"/>
    <n v="133.11999999999989"/>
    <n v="9.4545454545454474E-2"/>
    <s v="Profitable"/>
    <s v="Low"/>
  </r>
  <r>
    <s v="ORD-102061"/>
    <x v="319"/>
    <d v="2023-07-27T00:00:00"/>
    <s v="C1937"/>
    <s v="Arjun Reddy"/>
    <x v="1"/>
    <x v="10"/>
    <s v="P1016"/>
    <n v="5"/>
    <n v="0"/>
    <s v="Express"/>
    <x v="2"/>
    <n v="21"/>
    <n v="3"/>
    <s v="Paper Ream"/>
    <x v="0"/>
    <n v="9"/>
    <n v="5.46"/>
    <n v="45"/>
    <n v="27.3"/>
    <n v="17.7"/>
    <n v="0.39333333333333331"/>
    <s v="Profitable"/>
    <s v="Low"/>
  </r>
  <r>
    <s v="ORD-100490"/>
    <x v="536"/>
    <d v="2024-02-06T00:00:00"/>
    <s v="C1368"/>
    <s v="Tara Sharma"/>
    <x v="2"/>
    <x v="11"/>
    <s v="P1012"/>
    <n v="2"/>
    <n v="0"/>
    <s v="Standard"/>
    <x v="2"/>
    <n v="44"/>
    <n v="1"/>
    <s v="Standing Desk"/>
    <x v="1"/>
    <n v="480"/>
    <n v="375.21"/>
    <n v="960"/>
    <n v="750.42"/>
    <n v="209.58000000000004"/>
    <n v="0.21831250000000005"/>
    <s v="Profitable"/>
    <s v="Low"/>
  </r>
  <r>
    <s v="ORD-101908"/>
    <x v="689"/>
    <d v="2024-01-25T00:00:00"/>
    <s v="C1787"/>
    <s v="Priya Das"/>
    <x v="2"/>
    <x v="11"/>
    <s v="P1009"/>
    <n v="2"/>
    <n v="0.05"/>
    <s v="Standard"/>
    <x v="2"/>
    <n v="63"/>
    <n v="3"/>
    <s v="Desk"/>
    <x v="1"/>
    <n v="320"/>
    <n v="186.25"/>
    <n v="608"/>
    <n v="372.5"/>
    <n v="235.5"/>
    <n v="0.38733552631578949"/>
    <s v="Profitable"/>
    <s v="Low"/>
  </r>
  <r>
    <s v="ORD-101769"/>
    <x v="666"/>
    <d v="2023-07-07T00:00:00"/>
    <s v="C1311"/>
    <s v="Meera Verma"/>
    <x v="1"/>
    <x v="11"/>
    <s v="P1010"/>
    <n v="2"/>
    <n v="0"/>
    <s v="Express"/>
    <x v="3"/>
    <n v="51"/>
    <n v="3"/>
    <s v="Bookcase"/>
    <x v="1"/>
    <n v="210"/>
    <n v="139.15"/>
    <n v="420"/>
    <n v="278.3"/>
    <n v="141.69999999999999"/>
    <n v="0.33738095238095234"/>
    <s v="Profitable"/>
    <s v="Low"/>
  </r>
  <r>
    <s v="ORD-101687"/>
    <x v="608"/>
    <d v="2024-08-07T00:00:00"/>
    <s v="C1982"/>
    <s v="Zoya Nair"/>
    <x v="1"/>
    <x v="4"/>
    <s v="P1015"/>
    <n v="6"/>
    <n v="0.05"/>
    <s v="Express"/>
    <x v="2"/>
    <n v="42"/>
    <n v="5"/>
    <s v="Stapler"/>
    <x v="0"/>
    <n v="15"/>
    <n v="9.91"/>
    <n v="85.5"/>
    <n v="59.46"/>
    <n v="26.04"/>
    <n v="0.30456140350877192"/>
    <s v="Profitable"/>
    <s v="Low"/>
  </r>
  <r>
    <s v="ORD-102123"/>
    <x v="624"/>
    <d v="2024-07-02T00:00:00"/>
    <s v="C1706"/>
    <s v="Ishaan Nair"/>
    <x v="1"/>
    <x v="11"/>
    <s v="P1009"/>
    <n v="1"/>
    <n v="0.15"/>
    <s v="Economy"/>
    <x v="1"/>
    <n v="69"/>
    <n v="2"/>
    <s v="Desk"/>
    <x v="1"/>
    <n v="320"/>
    <n v="186.25"/>
    <n v="272"/>
    <n v="186.25"/>
    <n v="85.75"/>
    <n v="0.31525735294117646"/>
    <s v="Profitable"/>
    <s v="Low"/>
  </r>
  <r>
    <s v="ORD-101923"/>
    <x v="230"/>
    <d v="2024-11-08T00:00:00"/>
    <s v="C1414"/>
    <s v="Meera Verma"/>
    <x v="1"/>
    <x v="9"/>
    <s v="P1015"/>
    <n v="1"/>
    <n v="0.05"/>
    <s v="Express"/>
    <x v="3"/>
    <n v="46"/>
    <n v="4"/>
    <s v="Stapler"/>
    <x v="0"/>
    <n v="15"/>
    <n v="9.91"/>
    <n v="14.25"/>
    <n v="9.91"/>
    <n v="4.34"/>
    <n v="0.30456140350877192"/>
    <s v="Profitable"/>
    <s v="Low"/>
  </r>
  <r>
    <s v="ORD-101473"/>
    <x v="690"/>
    <d v="2024-06-09T00:00:00"/>
    <s v="C1930"/>
    <s v="Aarav Khan"/>
    <x v="1"/>
    <x v="11"/>
    <s v="P1015"/>
    <n v="9"/>
    <n v="0"/>
    <s v="Standard"/>
    <x v="2"/>
    <n v="35"/>
    <n v="1"/>
    <s v="Stapler"/>
    <x v="0"/>
    <n v="15"/>
    <n v="9.91"/>
    <n v="135"/>
    <n v="89.19"/>
    <n v="45.81"/>
    <n v="0.33933333333333338"/>
    <s v="Profitable"/>
    <s v="Low"/>
  </r>
  <r>
    <s v="ORD-102386"/>
    <x v="249"/>
    <d v="2023-11-29T00:00:00"/>
    <s v="C1837"/>
    <s v="Rahul Joshi"/>
    <x v="1"/>
    <x v="0"/>
    <s v="P1001"/>
    <n v="8"/>
    <n v="0.2"/>
    <s v="Same Day"/>
    <x v="1"/>
    <n v="39"/>
    <n v="3"/>
    <s v="Laptop"/>
    <x v="2"/>
    <n v="900"/>
    <n v="669.14"/>
    <n v="5760"/>
    <n v="5353.12"/>
    <n v="406.88000000000011"/>
    <n v="7.0638888888888904E-2"/>
    <s v="Profitable"/>
    <s v="High"/>
  </r>
  <r>
    <s v="ORD-100688"/>
    <x v="109"/>
    <d v="2024-06-19T00:00:00"/>
    <s v="C1274"/>
    <s v="Zoya Sharma"/>
    <x v="0"/>
    <x v="8"/>
    <s v="P1011"/>
    <n v="9"/>
    <n v="0.05"/>
    <s v="Standard"/>
    <x v="3"/>
    <n v="56"/>
    <n v="1"/>
    <s v="Filing Cabinet"/>
    <x v="1"/>
    <n v="130"/>
    <n v="83.55"/>
    <n v="1111.5"/>
    <n v="751.94999999999993"/>
    <n v="359.55000000000007"/>
    <n v="0.32348178137651828"/>
    <s v="Profitable"/>
    <s v="Low"/>
  </r>
  <r>
    <s v="ORD-100625"/>
    <x v="17"/>
    <d v="2023-03-16T00:00:00"/>
    <s v="C1565"/>
    <s v="Sana Nair"/>
    <x v="1"/>
    <x v="9"/>
    <s v="P1018"/>
    <n v="1"/>
    <n v="0.1"/>
    <s v="Express"/>
    <x v="3"/>
    <n v="53"/>
    <n v="5"/>
    <s v="Marker Pack"/>
    <x v="0"/>
    <n v="11"/>
    <n v="6.23"/>
    <n v="9.9"/>
    <n v="6.23"/>
    <n v="3.67"/>
    <n v="0.37070707070707071"/>
    <s v="Profitable"/>
    <s v="Low"/>
  </r>
  <r>
    <s v="ORD-101535"/>
    <x v="483"/>
    <d v="2023-11-02T00:00:00"/>
    <s v="C1176"/>
    <s v="Tara Reddy"/>
    <x v="1"/>
    <x v="6"/>
    <s v="P1007"/>
    <n v="3"/>
    <n v="0"/>
    <s v="Economy"/>
    <x v="0"/>
    <n v="26"/>
    <n v="5"/>
    <s v="Printer"/>
    <x v="2"/>
    <n v="180"/>
    <n v="133.25"/>
    <n v="540"/>
    <n v="399.75"/>
    <n v="140.25"/>
    <n v="0.25972222222222224"/>
    <s v="Profitable"/>
    <s v="Low"/>
  </r>
  <r>
    <s v="ORD-102642"/>
    <x v="286"/>
    <d v="2024-06-21T00:00:00"/>
    <s v="C1429"/>
    <s v="Zoya Khan"/>
    <x v="0"/>
    <x v="1"/>
    <s v="P1002"/>
    <n v="4"/>
    <n v="0"/>
    <s v="Standard"/>
    <x v="3"/>
    <n v="26"/>
    <n v="3"/>
    <s v="Smartphone"/>
    <x v="2"/>
    <n v="600"/>
    <n v="395.83"/>
    <n v="2400"/>
    <n v="1583.32"/>
    <n v="816.68000000000006"/>
    <n v="0.34028333333333338"/>
    <s v="Profitable"/>
    <s v="Medium"/>
  </r>
  <r>
    <s v="ORD-101955"/>
    <x v="486"/>
    <d v="2023-12-07T00:00:00"/>
    <s v="C1823"/>
    <s v="Meera Joshi"/>
    <x v="1"/>
    <x v="11"/>
    <s v="P1009"/>
    <n v="6"/>
    <n v="0"/>
    <s v="Express"/>
    <x v="0"/>
    <n v="38"/>
    <n v="2"/>
    <s v="Desk"/>
    <x v="1"/>
    <n v="320"/>
    <n v="186.25"/>
    <n v="1920"/>
    <n v="1117.5"/>
    <n v="802.5"/>
    <n v="0.41796875"/>
    <s v="Profitable"/>
    <s v="Low"/>
  </r>
  <r>
    <s v="ORD-100644"/>
    <x v="68"/>
    <d v="2024-11-12T00:00:00"/>
    <s v="C1557"/>
    <s v="Diya Khan"/>
    <x v="1"/>
    <x v="9"/>
    <s v="P1006"/>
    <n v="3"/>
    <n v="0.05"/>
    <s v="Standard"/>
    <x v="1"/>
    <n v="45"/>
    <n v="4"/>
    <s v="Keyboard"/>
    <x v="2"/>
    <n v="45"/>
    <n v="35.729999999999997"/>
    <n v="128.25"/>
    <n v="107.19"/>
    <n v="21.060000000000002"/>
    <n v="0.1642105263157895"/>
    <s v="Profitable"/>
    <s v="Low"/>
  </r>
  <r>
    <s v="ORD-102510"/>
    <x v="182"/>
    <d v="2023-01-24T00:00:00"/>
    <s v="C1943"/>
    <s v="Priya Joshi"/>
    <x v="2"/>
    <x v="4"/>
    <s v="P1006"/>
    <n v="2"/>
    <n v="0"/>
    <s v="Standard"/>
    <x v="1"/>
    <n v="49"/>
    <n v="2"/>
    <s v="Keyboard"/>
    <x v="2"/>
    <n v="45"/>
    <n v="35.729999999999997"/>
    <n v="90"/>
    <n v="71.459999999999994"/>
    <n v="18.540000000000006"/>
    <n v="0.20600000000000007"/>
    <s v="Profitable"/>
    <s v="Low"/>
  </r>
  <r>
    <s v="ORD-102846"/>
    <x v="691"/>
    <d v="2023-07-14T00:00:00"/>
    <s v="C1276"/>
    <s v="Aarav Joshi"/>
    <x v="1"/>
    <x v="4"/>
    <s v="P1011"/>
    <n v="1"/>
    <n v="0.05"/>
    <s v="Express"/>
    <x v="2"/>
    <n v="51"/>
    <n v="5"/>
    <s v="Filing Cabinet"/>
    <x v="1"/>
    <n v="130"/>
    <n v="83.55"/>
    <n v="123.5"/>
    <n v="83.55"/>
    <n v="39.950000000000003"/>
    <n v="0.32348178137651823"/>
    <s v="Profitable"/>
    <s v="Low"/>
  </r>
  <r>
    <s v="ORD-100595"/>
    <x v="443"/>
    <d v="2023-12-21T00:00:00"/>
    <s v="C1183"/>
    <s v="Zoya Sharma"/>
    <x v="0"/>
    <x v="3"/>
    <s v="P1012"/>
    <n v="1"/>
    <n v="0.05"/>
    <s v="Express"/>
    <x v="2"/>
    <n v="30"/>
    <n v="2"/>
    <s v="Standing Desk"/>
    <x v="1"/>
    <n v="480"/>
    <n v="375.21"/>
    <n v="456"/>
    <n v="375.21"/>
    <n v="80.79000000000002"/>
    <n v="0.17717105263157898"/>
    <s v="Profitable"/>
    <s v="Low"/>
  </r>
  <r>
    <s v="ORD-102037"/>
    <x v="60"/>
    <d v="2024-04-27T00:00:00"/>
    <s v="C1811"/>
    <s v="Priya Reddy"/>
    <x v="1"/>
    <x v="11"/>
    <s v="P1013"/>
    <n v="5"/>
    <n v="0"/>
    <s v="Standard"/>
    <x v="3"/>
    <n v="50"/>
    <n v="5"/>
    <s v="Notebook"/>
    <x v="0"/>
    <n v="6"/>
    <n v="4.2699999999999996"/>
    <n v="30"/>
    <n v="21.349999999999998"/>
    <n v="8.6500000000000021"/>
    <n v="0.28833333333333339"/>
    <s v="Profitable"/>
    <s v="Low"/>
  </r>
  <r>
    <s v="ORD-102025"/>
    <x v="377"/>
    <d v="2023-09-08T00:00:00"/>
    <s v="C1198"/>
    <s v="Dev Singh"/>
    <x v="1"/>
    <x v="11"/>
    <s v="P1002"/>
    <n v="7"/>
    <n v="0.15"/>
    <s v="Same Day"/>
    <x v="0"/>
    <n v="52"/>
    <n v="1"/>
    <s v="Smartphone"/>
    <x v="2"/>
    <n v="600"/>
    <n v="395.83"/>
    <n v="3570"/>
    <n v="2770.81"/>
    <n v="799.19"/>
    <n v="0.22386274509803922"/>
    <s v="Profitable"/>
    <s v="Medium"/>
  </r>
  <r>
    <s v="ORD-100287"/>
    <x v="110"/>
    <d v="2024-08-15T00:00:00"/>
    <s v="C1466"/>
    <s v="Diya Gupta"/>
    <x v="1"/>
    <x v="2"/>
    <s v="P1018"/>
    <n v="8"/>
    <n v="0.05"/>
    <s v="Standard"/>
    <x v="2"/>
    <n v="30"/>
    <n v="2"/>
    <s v="Marker Pack"/>
    <x v="0"/>
    <n v="11"/>
    <n v="6.23"/>
    <n v="83.6"/>
    <n v="49.84"/>
    <n v="33.759999999999991"/>
    <n v="0.40382775119617215"/>
    <s v="Profitable"/>
    <s v="Low"/>
  </r>
  <r>
    <s v="ORD-100162"/>
    <x v="691"/>
    <d v="2023-07-15T00:00:00"/>
    <s v="C1895"/>
    <s v="Meera Singh"/>
    <x v="1"/>
    <x v="0"/>
    <s v="P1003"/>
    <n v="6"/>
    <n v="0.05"/>
    <s v="Standard"/>
    <x v="1"/>
    <n v="30"/>
    <n v="1"/>
    <s v="Tablet"/>
    <x v="2"/>
    <n v="350"/>
    <n v="267.63"/>
    <n v="1995"/>
    <n v="1605.78"/>
    <n v="389.22"/>
    <n v="0.19509774436090227"/>
    <s v="Profitable"/>
    <s v="Low"/>
  </r>
  <r>
    <s v="ORD-102716"/>
    <x v="165"/>
    <d v="2023-06-01T00:00:00"/>
    <s v="C2047"/>
    <s v="Dev Joshi"/>
    <x v="1"/>
    <x v="6"/>
    <s v="P1010"/>
    <n v="3"/>
    <n v="0.2"/>
    <s v="Standard"/>
    <x v="2"/>
    <n v="39"/>
    <n v="2"/>
    <s v="Bookcase"/>
    <x v="1"/>
    <n v="210"/>
    <n v="139.15"/>
    <n v="504"/>
    <n v="417.45000000000005"/>
    <n v="86.549999999999955"/>
    <n v="0.17172619047619039"/>
    <s v="Profitable"/>
    <s v="Low"/>
  </r>
  <r>
    <s v="ORD-101467"/>
    <x v="68"/>
    <d v="2024-11-14T00:00:00"/>
    <s v="C1853"/>
    <s v="Priya Das"/>
    <x v="1"/>
    <x v="5"/>
    <s v="P1007"/>
    <n v="6"/>
    <n v="0"/>
    <s v="Standard"/>
    <x v="0"/>
    <n v="27"/>
    <n v="4"/>
    <s v="Printer"/>
    <x v="2"/>
    <n v="180"/>
    <n v="133.25"/>
    <n v="1080"/>
    <n v="799.5"/>
    <n v="280.5"/>
    <n v="0.25972222222222224"/>
    <s v="Profitable"/>
    <s v="Low"/>
  </r>
  <r>
    <s v="ORD-100352"/>
    <x v="363"/>
    <d v="2024-12-30T00:00:00"/>
    <s v="C1766"/>
    <s v="Tara Khan"/>
    <x v="1"/>
    <x v="11"/>
    <s v="P1002"/>
    <n v="8"/>
    <n v="0.2"/>
    <s v="Standard"/>
    <x v="1"/>
    <n v="21"/>
    <n v="3"/>
    <s v="Smartphone"/>
    <x v="2"/>
    <n v="600"/>
    <n v="395.83"/>
    <n v="3840"/>
    <n v="3166.64"/>
    <n v="673.36000000000013"/>
    <n v="0.1753541666666667"/>
    <s v="Profitable"/>
    <s v="Medium"/>
  </r>
  <r>
    <s v="ORD-102134"/>
    <x v="418"/>
    <d v="2024-03-23T00:00:00"/>
    <s v="C1404"/>
    <s v="Ishaan Singh"/>
    <x v="0"/>
    <x v="6"/>
    <s v="P1005"/>
    <n v="8"/>
    <n v="0.1"/>
    <s v="Standard"/>
    <x v="3"/>
    <n v="60"/>
    <n v="2"/>
    <s v="Headphones"/>
    <x v="2"/>
    <n v="80"/>
    <n v="45.88"/>
    <n v="576"/>
    <n v="367.04"/>
    <n v="208.95999999999998"/>
    <n v="0.36277777777777775"/>
    <s v="Profitable"/>
    <s v="Low"/>
  </r>
  <r>
    <s v="ORD-100673"/>
    <x v="68"/>
    <d v="2024-11-15T00:00:00"/>
    <s v="C1364"/>
    <s v="Diya Gupta"/>
    <x v="1"/>
    <x v="6"/>
    <s v="P1010"/>
    <n v="1"/>
    <n v="0"/>
    <s v="Standard"/>
    <x v="0"/>
    <n v="30"/>
    <n v="4"/>
    <s v="Bookcase"/>
    <x v="1"/>
    <n v="210"/>
    <n v="139.15"/>
    <n v="210"/>
    <n v="139.15"/>
    <n v="70.849999999999994"/>
    <n v="0.33738095238095234"/>
    <s v="Profitable"/>
    <s v="Low"/>
  </r>
  <r>
    <s v="ORD-101530"/>
    <x v="584"/>
    <d v="2023-03-31T00:00:00"/>
    <s v="C1929"/>
    <s v="Ishaan Nair"/>
    <x v="2"/>
    <x v="11"/>
    <s v="P1001"/>
    <n v="9"/>
    <n v="0"/>
    <s v="Standard"/>
    <x v="1"/>
    <n v="34"/>
    <n v="3"/>
    <s v="Laptop"/>
    <x v="2"/>
    <n v="900"/>
    <n v="669.14"/>
    <n v="8100"/>
    <n v="6022.26"/>
    <n v="2077.7399999999998"/>
    <n v="0.25651111111111108"/>
    <s v="Profitable"/>
    <s v="High"/>
  </r>
  <r>
    <s v="ORD-101960"/>
    <x v="383"/>
    <d v="2024-07-31T00:00:00"/>
    <s v="C1132"/>
    <s v="Tara Joshi"/>
    <x v="2"/>
    <x v="0"/>
    <s v="P1018"/>
    <n v="6"/>
    <n v="0.1"/>
    <s v="Standard"/>
    <x v="0"/>
    <n v="66"/>
    <n v="5"/>
    <s v="Marker Pack"/>
    <x v="0"/>
    <n v="11"/>
    <n v="6.23"/>
    <n v="59.4"/>
    <n v="37.380000000000003"/>
    <n v="22.019999999999996"/>
    <n v="0.37070707070707065"/>
    <s v="Profitable"/>
    <s v="Low"/>
  </r>
  <r>
    <s v="ORD-102346"/>
    <x v="130"/>
    <d v="2023-12-15T00:00:00"/>
    <s v="C1625"/>
    <s v="Zoya Gupta"/>
    <x v="1"/>
    <x v="6"/>
    <s v="P1016"/>
    <n v="9"/>
    <n v="0"/>
    <s v="Economy"/>
    <x v="3"/>
    <n v="44"/>
    <n v="1"/>
    <s v="Paper Ream"/>
    <x v="0"/>
    <n v="9"/>
    <n v="5.46"/>
    <n v="81"/>
    <n v="49.14"/>
    <n v="31.86"/>
    <n v="0.39333333333333331"/>
    <s v="Profitable"/>
    <s v="Low"/>
  </r>
  <r>
    <s v="ORD-100330"/>
    <x v="171"/>
    <d v="2023-10-07T00:00:00"/>
    <s v="C1704"/>
    <s v="Aarav Nair"/>
    <x v="1"/>
    <x v="5"/>
    <s v="P1007"/>
    <n v="7"/>
    <n v="0.1"/>
    <s v="Standard"/>
    <x v="2"/>
    <n v="21"/>
    <n v="2"/>
    <s v="Printer"/>
    <x v="2"/>
    <n v="180"/>
    <n v="133.25"/>
    <n v="1134"/>
    <n v="932.75"/>
    <n v="201.25"/>
    <n v="0.17746913580246915"/>
    <s v="Profitable"/>
    <s v="Low"/>
  </r>
  <r>
    <s v="ORD-100880"/>
    <x v="358"/>
    <d v="2023-11-05T00:00:00"/>
    <s v="C1812"/>
    <s v="Arjun Singh"/>
    <x v="2"/>
    <x v="5"/>
    <s v="P1008"/>
    <n v="6"/>
    <n v="0.1"/>
    <s v="Standard"/>
    <x v="3"/>
    <n v="51"/>
    <n v="5"/>
    <s v="Office Chair"/>
    <x v="1"/>
    <n v="150"/>
    <n v="111.98"/>
    <n v="810"/>
    <n v="671.88"/>
    <n v="138.12"/>
    <n v="0.17051851851851851"/>
    <s v="Profitable"/>
    <s v="Low"/>
  </r>
  <r>
    <s v="ORD-101360"/>
    <x v="398"/>
    <d v="2023-01-03T00:00:00"/>
    <s v="C2117"/>
    <s v="Zoya Nair"/>
    <x v="2"/>
    <x v="1"/>
    <s v="P1004"/>
    <n v="1"/>
    <n v="0"/>
    <s v="Standard"/>
    <x v="3"/>
    <n v="37"/>
    <n v="4"/>
    <s v="Monitor"/>
    <x v="2"/>
    <n v="220"/>
    <n v="159.36000000000001"/>
    <n v="220"/>
    <n v="159.36000000000001"/>
    <n v="60.639999999999986"/>
    <n v="0.27563636363636357"/>
    <s v="Profitable"/>
    <s v="Low"/>
  </r>
  <r>
    <s v="ORD-100224"/>
    <x v="669"/>
    <d v="2023-04-26T00:00:00"/>
    <s v="C1045"/>
    <s v="Arjun Singh"/>
    <x v="2"/>
    <x v="12"/>
    <s v="P1017"/>
    <n v="3"/>
    <n v="0.05"/>
    <s v="Standard"/>
    <x v="0"/>
    <n v="36"/>
    <n v="1"/>
    <s v="Binder"/>
    <x v="0"/>
    <n v="8"/>
    <n v="5.51"/>
    <n v="22.799999999999997"/>
    <n v="16.53"/>
    <n v="6.269999999999996"/>
    <n v="0.27499999999999986"/>
    <s v="Profitable"/>
    <s v="Low"/>
  </r>
  <r>
    <s v="ORD-102044"/>
    <x v="263"/>
    <d v="2024-08-13T00:00:00"/>
    <s v="C1182"/>
    <s v="Sana Iyer"/>
    <x v="2"/>
    <x v="10"/>
    <s v="P1009"/>
    <n v="7"/>
    <n v="0.2"/>
    <s v="Express"/>
    <x v="0"/>
    <n v="48"/>
    <n v="5"/>
    <s v="Desk"/>
    <x v="1"/>
    <n v="320"/>
    <n v="186.25"/>
    <n v="1792"/>
    <n v="1303.75"/>
    <n v="488.25"/>
    <n v="0.2724609375"/>
    <s v="Profitable"/>
    <s v="Low"/>
  </r>
  <r>
    <s v="ORD-102181"/>
    <x v="500"/>
    <d v="2024-12-22T00:00:00"/>
    <s v="C1777"/>
    <s v="Tara Sharma"/>
    <x v="1"/>
    <x v="2"/>
    <s v="P1001"/>
    <n v="3"/>
    <n v="0.1"/>
    <s v="Economy"/>
    <x v="2"/>
    <n v="50"/>
    <n v="2"/>
    <s v="Laptop"/>
    <x v="2"/>
    <n v="900"/>
    <n v="669.14"/>
    <n v="2430"/>
    <n v="2007.42"/>
    <n v="422.57999999999993"/>
    <n v="0.17390123456790121"/>
    <s v="Profitable"/>
    <s v="Medium"/>
  </r>
  <r>
    <s v="ORD-100705"/>
    <x v="199"/>
    <d v="2024-11-18T00:00:00"/>
    <s v="C1632"/>
    <s v="Aarav Gupta"/>
    <x v="1"/>
    <x v="1"/>
    <s v="P1001"/>
    <n v="9"/>
    <n v="0.1"/>
    <s v="Standard"/>
    <x v="1"/>
    <n v="52"/>
    <n v="3"/>
    <s v="Laptop"/>
    <x v="2"/>
    <n v="900"/>
    <n v="669.14"/>
    <n v="7290"/>
    <n v="6022.26"/>
    <n v="1267.7399999999998"/>
    <n v="0.17390123456790121"/>
    <s v="Profitable"/>
    <s v="High"/>
  </r>
  <r>
    <s v="ORD-102644"/>
    <x v="18"/>
    <d v="2024-10-30T00:00:00"/>
    <s v="C1349"/>
    <s v="Arjun Gupta"/>
    <x v="2"/>
    <x v="3"/>
    <s v="P1009"/>
    <n v="9"/>
    <n v="0"/>
    <s v="Express"/>
    <x v="0"/>
    <n v="60"/>
    <n v="3"/>
    <s v="Desk"/>
    <x v="1"/>
    <n v="320"/>
    <n v="186.25"/>
    <n v="2880"/>
    <n v="1676.25"/>
    <n v="1203.75"/>
    <n v="0.41796875"/>
    <s v="Profitable"/>
    <s v="Medium"/>
  </r>
  <r>
    <s v="ORD-100305"/>
    <x v="241"/>
    <d v="2023-11-20T00:00:00"/>
    <s v="C2065"/>
    <s v="Kabir Iyer"/>
    <x v="1"/>
    <x v="8"/>
    <s v="P1008"/>
    <n v="3"/>
    <n v="0"/>
    <s v="Standard"/>
    <x v="3"/>
    <n v="18"/>
    <n v="4"/>
    <s v="Office Chair"/>
    <x v="1"/>
    <n v="150"/>
    <n v="111.98"/>
    <n v="450"/>
    <n v="335.94"/>
    <n v="114.06"/>
    <n v="0.25346666666666667"/>
    <s v="Profitable"/>
    <s v="Low"/>
  </r>
  <r>
    <s v="ORD-101924"/>
    <x v="360"/>
    <d v="2024-05-19T00:00:00"/>
    <s v="C1395"/>
    <s v="Priya Verma"/>
    <x v="2"/>
    <x v="11"/>
    <s v="P1014"/>
    <n v="4"/>
    <n v="0"/>
    <s v="Standard"/>
    <x v="2"/>
    <n v="48"/>
    <n v="4"/>
    <s v="Pen Set"/>
    <x v="0"/>
    <n v="12"/>
    <n v="9.07"/>
    <n v="48"/>
    <n v="36.28"/>
    <n v="11.719999999999999"/>
    <n v="0.24416666666666664"/>
    <s v="Profitable"/>
    <s v="Low"/>
  </r>
  <r>
    <s v="ORD-101044"/>
    <x v="229"/>
    <d v="2024-09-08T00:00:00"/>
    <s v="C1831"/>
    <s v="Kabir Iyer"/>
    <x v="0"/>
    <x v="11"/>
    <s v="P1013"/>
    <n v="1"/>
    <n v="0.1"/>
    <s v="Standard"/>
    <x v="0"/>
    <n v="18"/>
    <n v="2"/>
    <s v="Notebook"/>
    <x v="0"/>
    <n v="6"/>
    <n v="4.2699999999999996"/>
    <n v="5.4"/>
    <n v="4.2699999999999996"/>
    <n v="1.1300000000000008"/>
    <n v="0.20925925925925939"/>
    <s v="Profitable"/>
    <s v="Low"/>
  </r>
  <r>
    <s v="ORD-102117"/>
    <x v="508"/>
    <d v="2024-11-10T00:00:00"/>
    <s v="C1300"/>
    <s v="Kabir Reddy"/>
    <x v="0"/>
    <x v="0"/>
    <s v="P1014"/>
    <n v="7"/>
    <n v="0"/>
    <s v="Express"/>
    <x v="3"/>
    <n v="60"/>
    <n v="1"/>
    <s v="Pen Set"/>
    <x v="0"/>
    <n v="12"/>
    <n v="9.07"/>
    <n v="84"/>
    <n v="63.49"/>
    <n v="20.509999999999998"/>
    <n v="0.24416666666666664"/>
    <s v="Profitable"/>
    <s v="Low"/>
  </r>
  <r>
    <s v="ORD-102694"/>
    <x v="692"/>
    <d v="2024-01-13T00:00:00"/>
    <s v="C1757"/>
    <s v="Kabir Reddy"/>
    <x v="2"/>
    <x v="3"/>
    <s v="P1007"/>
    <n v="4"/>
    <n v="0"/>
    <s v="Express"/>
    <x v="3"/>
    <n v="54"/>
    <n v="4"/>
    <s v="Printer"/>
    <x v="2"/>
    <n v="180"/>
    <n v="133.25"/>
    <n v="720"/>
    <n v="533"/>
    <n v="187"/>
    <n v="0.25972222222222224"/>
    <s v="Profitable"/>
    <s v="Low"/>
  </r>
  <r>
    <s v="ORD-102350"/>
    <x v="693"/>
    <d v="2023-07-10T00:00:00"/>
    <s v="C2035"/>
    <s v="Zoya Iyer"/>
    <x v="2"/>
    <x v="0"/>
    <s v="P1004"/>
    <n v="3"/>
    <n v="0"/>
    <s v="Standard"/>
    <x v="3"/>
    <n v="58"/>
    <n v="2"/>
    <s v="Monitor"/>
    <x v="2"/>
    <n v="220"/>
    <n v="159.36000000000001"/>
    <n v="660"/>
    <n v="478.08000000000004"/>
    <n v="181.91999999999996"/>
    <n v="0.27563636363636357"/>
    <s v="Profitable"/>
    <s v="Low"/>
  </r>
  <r>
    <s v="ORD-101784"/>
    <x v="641"/>
    <d v="2024-03-10T00:00:00"/>
    <s v="C1679"/>
    <s v="Meera Nair"/>
    <x v="0"/>
    <x v="10"/>
    <s v="P1005"/>
    <n v="4"/>
    <n v="0.1"/>
    <s v="Standard"/>
    <x v="0"/>
    <n v="44"/>
    <n v="3"/>
    <s v="Headphones"/>
    <x v="2"/>
    <n v="80"/>
    <n v="45.88"/>
    <n v="288"/>
    <n v="183.52"/>
    <n v="104.47999999999999"/>
    <n v="0.36277777777777775"/>
    <s v="Profitable"/>
    <s v="Low"/>
  </r>
  <r>
    <s v="ORD-102817"/>
    <x v="403"/>
    <d v="2023-02-02T00:00:00"/>
    <s v="C1701"/>
    <s v="Meera Das"/>
    <x v="1"/>
    <x v="8"/>
    <s v="P1012"/>
    <n v="5"/>
    <n v="0.05"/>
    <s v="Standard"/>
    <x v="1"/>
    <n v="40"/>
    <n v="1"/>
    <s v="Standing Desk"/>
    <x v="1"/>
    <n v="480"/>
    <n v="375.21"/>
    <n v="2280"/>
    <n v="1876.05"/>
    <n v="403.95000000000005"/>
    <n v="0.17717105263157898"/>
    <s v="Profitable"/>
    <s v="Medium"/>
  </r>
  <r>
    <s v="ORD-101084"/>
    <x v="543"/>
    <d v="2024-08-06T00:00:00"/>
    <s v="C2085"/>
    <s v="Sana Reddy"/>
    <x v="0"/>
    <x v="9"/>
    <s v="P1010"/>
    <n v="8"/>
    <n v="0"/>
    <s v="Standard"/>
    <x v="1"/>
    <n v="48"/>
    <n v="1"/>
    <s v="Bookcase"/>
    <x v="1"/>
    <n v="210"/>
    <n v="139.15"/>
    <n v="1680"/>
    <n v="1113.2"/>
    <n v="566.79999999999995"/>
    <n v="0.33738095238095234"/>
    <s v="Profitable"/>
    <s v="Low"/>
  </r>
  <r>
    <s v="ORD-100289"/>
    <x v="37"/>
    <d v="2023-08-25T00:00:00"/>
    <s v="C1045"/>
    <s v="Zoya Joshi"/>
    <x v="2"/>
    <x v="4"/>
    <s v="P1005"/>
    <n v="8"/>
    <n v="0.1"/>
    <s v="Standard"/>
    <x v="0"/>
    <n v="44"/>
    <n v="3"/>
    <s v="Headphones"/>
    <x v="2"/>
    <n v="80"/>
    <n v="45.88"/>
    <n v="576"/>
    <n v="367.04"/>
    <n v="208.95999999999998"/>
    <n v="0.36277777777777775"/>
    <s v="Profitable"/>
    <s v="Low"/>
  </r>
  <r>
    <s v="ORD-100113"/>
    <x v="50"/>
    <d v="2024-05-01T00:00:00"/>
    <s v="C1175"/>
    <s v="Diya Verma"/>
    <x v="1"/>
    <x v="2"/>
    <s v="P1008"/>
    <n v="4"/>
    <n v="0.05"/>
    <s v="Express"/>
    <x v="1"/>
    <n v="18"/>
    <n v="5"/>
    <s v="Office Chair"/>
    <x v="1"/>
    <n v="150"/>
    <n v="111.98"/>
    <n v="570"/>
    <n v="447.92"/>
    <n v="122.07999999999998"/>
    <n v="0.21417543859649121"/>
    <s v="Profitable"/>
    <s v="Low"/>
  </r>
  <r>
    <s v="ORD-100916"/>
    <x v="386"/>
    <d v="2024-11-27T00:00:00"/>
    <s v="C1272"/>
    <s v="Diya Das"/>
    <x v="2"/>
    <x v="7"/>
    <s v="P1002"/>
    <n v="4"/>
    <n v="0"/>
    <s v="Same Day"/>
    <x v="3"/>
    <n v="29"/>
    <n v="2"/>
    <s v="Smartphone"/>
    <x v="2"/>
    <n v="600"/>
    <n v="395.83"/>
    <n v="2400"/>
    <n v="1583.32"/>
    <n v="816.68000000000006"/>
    <n v="0.34028333333333338"/>
    <s v="Profitable"/>
    <s v="Medium"/>
  </r>
  <r>
    <s v="ORD-100525"/>
    <x v="487"/>
    <d v="2023-02-12T00:00:00"/>
    <s v="C1950"/>
    <s v="Arjun Verma"/>
    <x v="0"/>
    <x v="0"/>
    <s v="P1001"/>
    <n v="4"/>
    <n v="0.15"/>
    <s v="Express"/>
    <x v="2"/>
    <n v="63"/>
    <n v="2"/>
    <s v="Laptop"/>
    <x v="2"/>
    <n v="900"/>
    <n v="669.14"/>
    <n v="3060"/>
    <n v="2676.56"/>
    <n v="383.44000000000005"/>
    <n v="0.12530718954248368"/>
    <s v="Profitable"/>
    <s v="Medium"/>
  </r>
  <r>
    <s v="ORD-101258"/>
    <x v="382"/>
    <d v="2023-07-07T00:00:00"/>
    <s v="C2152"/>
    <s v="Arjun Joshi"/>
    <x v="0"/>
    <x v="2"/>
    <s v="P1001"/>
    <n v="5"/>
    <n v="0.15"/>
    <s v="Standard"/>
    <x v="3"/>
    <n v="57"/>
    <n v="1"/>
    <s v="Laptop"/>
    <x v="2"/>
    <n v="900"/>
    <n v="669.14"/>
    <n v="3825"/>
    <n v="3345.7"/>
    <n v="479.30000000000018"/>
    <n v="0.12530718954248371"/>
    <s v="Profitable"/>
    <s v="Medium"/>
  </r>
  <r>
    <s v="ORD-101495"/>
    <x v="663"/>
    <d v="2024-02-26T00:00:00"/>
    <s v="C1504"/>
    <s v="Zoya Reddy"/>
    <x v="2"/>
    <x v="4"/>
    <s v="P1006"/>
    <n v="9"/>
    <n v="0"/>
    <s v="Economy"/>
    <x v="3"/>
    <n v="35"/>
    <n v="2"/>
    <s v="Keyboard"/>
    <x v="2"/>
    <n v="45"/>
    <n v="35.729999999999997"/>
    <n v="405"/>
    <n v="321.57"/>
    <n v="83.43"/>
    <n v="0.20600000000000002"/>
    <s v="Profitable"/>
    <s v="Low"/>
  </r>
  <r>
    <s v="ORD-102471"/>
    <x v="585"/>
    <d v="2024-12-31T00:00:00"/>
    <s v="C1261"/>
    <s v="Arjun Singh"/>
    <x v="2"/>
    <x v="10"/>
    <s v="P1010"/>
    <n v="5"/>
    <n v="0"/>
    <s v="Standard"/>
    <x v="1"/>
    <n v="68"/>
    <n v="2"/>
    <s v="Bookcase"/>
    <x v="1"/>
    <n v="210"/>
    <n v="139.15"/>
    <n v="1050"/>
    <n v="695.75"/>
    <n v="354.25"/>
    <n v="0.33738095238095239"/>
    <s v="Profitable"/>
    <s v="Low"/>
  </r>
  <r>
    <s v="ORD-101351"/>
    <x v="350"/>
    <d v="2023-08-13T00:00:00"/>
    <s v="C1581"/>
    <s v="Dev Reddy"/>
    <x v="1"/>
    <x v="10"/>
    <s v="P1008"/>
    <n v="7"/>
    <n v="0.05"/>
    <s v="Express"/>
    <x v="2"/>
    <n v="23"/>
    <n v="1"/>
    <s v="Office Chair"/>
    <x v="1"/>
    <n v="150"/>
    <n v="111.98"/>
    <n v="997.5"/>
    <n v="783.86"/>
    <n v="213.64"/>
    <n v="0.21417543859649121"/>
    <s v="Profitable"/>
    <s v="Low"/>
  </r>
  <r>
    <s v="ORD-102379"/>
    <x v="668"/>
    <d v="2023-10-10T00:00:00"/>
    <s v="C1661"/>
    <s v="Priya Reddy"/>
    <x v="1"/>
    <x v="9"/>
    <s v="P1005"/>
    <n v="9"/>
    <n v="0"/>
    <s v="Economy"/>
    <x v="2"/>
    <n v="32"/>
    <n v="5"/>
    <s v="Headphones"/>
    <x v="2"/>
    <n v="80"/>
    <n v="45.88"/>
    <n v="720"/>
    <n v="412.92"/>
    <n v="307.08"/>
    <n v="0.42649999999999999"/>
    <s v="Profitable"/>
    <s v="Low"/>
  </r>
  <r>
    <s v="ORD-101401"/>
    <x v="349"/>
    <d v="2023-03-18T00:00:00"/>
    <s v="C1660"/>
    <s v="Sana Joshi"/>
    <x v="1"/>
    <x v="10"/>
    <s v="P1015"/>
    <n v="9"/>
    <n v="0"/>
    <s v="Standard"/>
    <x v="0"/>
    <n v="68"/>
    <n v="5"/>
    <s v="Stapler"/>
    <x v="0"/>
    <n v="15"/>
    <n v="9.91"/>
    <n v="135"/>
    <n v="89.19"/>
    <n v="45.81"/>
    <n v="0.33933333333333338"/>
    <s v="Profitable"/>
    <s v="Low"/>
  </r>
  <r>
    <s v="ORD-102818"/>
    <x v="588"/>
    <d v="2023-08-24T00:00:00"/>
    <s v="C1203"/>
    <s v="Diya Nair"/>
    <x v="1"/>
    <x v="4"/>
    <s v="P1013"/>
    <n v="1"/>
    <n v="0.1"/>
    <s v="Economy"/>
    <x v="1"/>
    <n v="67"/>
    <n v="5"/>
    <s v="Notebook"/>
    <x v="0"/>
    <n v="6"/>
    <n v="4.2699999999999996"/>
    <n v="5.4"/>
    <n v="4.2699999999999996"/>
    <n v="1.1300000000000008"/>
    <n v="0.20925925925925939"/>
    <s v="Profitable"/>
    <s v="Low"/>
  </r>
  <r>
    <s v="ORD-102027"/>
    <x v="548"/>
    <d v="2023-10-27T00:00:00"/>
    <s v="C1435"/>
    <s v="Ishaan Khan"/>
    <x v="2"/>
    <x v="3"/>
    <s v="P1011"/>
    <n v="2"/>
    <n v="0"/>
    <s v="Standard"/>
    <x v="3"/>
    <n v="21"/>
    <n v="5"/>
    <s v="Filing Cabinet"/>
    <x v="1"/>
    <n v="130"/>
    <n v="83.55"/>
    <n v="260"/>
    <n v="167.1"/>
    <n v="92.9"/>
    <n v="0.35730769230769233"/>
    <s v="Profitable"/>
    <s v="Low"/>
  </r>
  <r>
    <s v="ORD-102139"/>
    <x v="409"/>
    <d v="2023-07-09T00:00:00"/>
    <s v="C2147"/>
    <s v="Meera Iyer"/>
    <x v="1"/>
    <x v="8"/>
    <s v="P1008"/>
    <n v="4"/>
    <n v="0.05"/>
    <s v="Express"/>
    <x v="0"/>
    <n v="45"/>
    <n v="3"/>
    <s v="Office Chair"/>
    <x v="1"/>
    <n v="150"/>
    <n v="111.98"/>
    <n v="570"/>
    <n v="447.92"/>
    <n v="122.07999999999998"/>
    <n v="0.21417543859649121"/>
    <s v="Profitable"/>
    <s v="Low"/>
  </r>
  <r>
    <s v="ORD-102661"/>
    <x v="14"/>
    <d v="2024-10-02T00:00:00"/>
    <s v="C1617"/>
    <s v="Rahul Iyer"/>
    <x v="1"/>
    <x v="10"/>
    <s v="P1018"/>
    <n v="8"/>
    <n v="0.15"/>
    <s v="Standard"/>
    <x v="0"/>
    <n v="26"/>
    <n v="5"/>
    <s v="Marker Pack"/>
    <x v="0"/>
    <n v="11"/>
    <n v="6.23"/>
    <n v="74.8"/>
    <n v="49.84"/>
    <n v="24.959999999999994"/>
    <n v="0.33368983957219245"/>
    <s v="Profitable"/>
    <s v="Low"/>
  </r>
  <r>
    <s v="ORD-101942"/>
    <x v="279"/>
    <d v="2024-01-28T00:00:00"/>
    <s v="C1509"/>
    <s v="Kabir Singh"/>
    <x v="1"/>
    <x v="3"/>
    <s v="P1003"/>
    <n v="8"/>
    <n v="0.1"/>
    <s v="Standard"/>
    <x v="0"/>
    <n v="44"/>
    <n v="3"/>
    <s v="Tablet"/>
    <x v="2"/>
    <n v="350"/>
    <n v="267.63"/>
    <n v="2520"/>
    <n v="2141.04"/>
    <n v="378.96000000000004"/>
    <n v="0.15038095238095239"/>
    <s v="Profitable"/>
    <s v="Medium"/>
  </r>
  <r>
    <s v="ORD-102570"/>
    <x v="546"/>
    <d v="2024-04-29T00:00:00"/>
    <s v="C1541"/>
    <s v="Tara Nair"/>
    <x v="2"/>
    <x v="7"/>
    <s v="P1001"/>
    <n v="1"/>
    <n v="0"/>
    <s v="Standard"/>
    <x v="2"/>
    <n v="55"/>
    <n v="3"/>
    <s v="Laptop"/>
    <x v="2"/>
    <n v="900"/>
    <n v="669.14"/>
    <n v="900"/>
    <n v="669.14"/>
    <n v="230.86"/>
    <n v="0.25651111111111113"/>
    <s v="Profitable"/>
    <s v="Low"/>
  </r>
  <r>
    <s v="ORD-101331"/>
    <x v="536"/>
    <d v="2024-02-06T00:00:00"/>
    <s v="C1955"/>
    <s v="Zoya Joshi"/>
    <x v="1"/>
    <x v="8"/>
    <s v="P1009"/>
    <n v="7"/>
    <n v="0"/>
    <s v="Standard"/>
    <x v="3"/>
    <n v="19"/>
    <n v="1"/>
    <s v="Desk"/>
    <x v="1"/>
    <n v="320"/>
    <n v="186.25"/>
    <n v="2240"/>
    <n v="1303.75"/>
    <n v="936.25"/>
    <n v="0.41796875"/>
    <s v="Profitable"/>
    <s v="Medium"/>
  </r>
  <r>
    <s v="ORD-101079"/>
    <x v="207"/>
    <d v="2024-04-13T00:00:00"/>
    <s v="C2172"/>
    <s v="Zoya Iyer"/>
    <x v="1"/>
    <x v="6"/>
    <s v="P1004"/>
    <n v="1"/>
    <n v="0.05"/>
    <s v="Express"/>
    <x v="1"/>
    <n v="47"/>
    <n v="3"/>
    <s v="Monitor"/>
    <x v="2"/>
    <n v="220"/>
    <n v="159.36000000000001"/>
    <n v="209"/>
    <n v="159.36000000000001"/>
    <n v="49.639999999999986"/>
    <n v="0.23751196172248798"/>
    <s v="Profitable"/>
    <s v="Low"/>
  </r>
  <r>
    <s v="ORD-100686"/>
    <x v="354"/>
    <d v="2023-06-06T00:00:00"/>
    <s v="C2101"/>
    <s v="Rahul Das"/>
    <x v="0"/>
    <x v="1"/>
    <s v="P1015"/>
    <n v="9"/>
    <n v="0.2"/>
    <s v="Standard"/>
    <x v="1"/>
    <n v="37"/>
    <n v="5"/>
    <s v="Stapler"/>
    <x v="0"/>
    <n v="15"/>
    <n v="9.91"/>
    <n v="108"/>
    <n v="89.19"/>
    <n v="18.810000000000002"/>
    <n v="0.17416666666666669"/>
    <s v="Profitable"/>
    <s v="Low"/>
  </r>
  <r>
    <s v="ORD-102593"/>
    <x v="258"/>
    <d v="2024-01-05T00:00:00"/>
    <s v="C1943"/>
    <s v="Priya Gupta"/>
    <x v="1"/>
    <x v="6"/>
    <s v="P1010"/>
    <n v="8"/>
    <n v="0"/>
    <s v="Economy"/>
    <x v="1"/>
    <n v="59"/>
    <n v="5"/>
    <s v="Bookcase"/>
    <x v="1"/>
    <n v="210"/>
    <n v="139.15"/>
    <n v="1680"/>
    <n v="1113.2"/>
    <n v="566.79999999999995"/>
    <n v="0.33738095238095234"/>
    <s v="Profitable"/>
    <s v="Low"/>
  </r>
  <r>
    <s v="ORD-100643"/>
    <x v="176"/>
    <d v="2024-08-08T00:00:00"/>
    <s v="C1582"/>
    <s v="Zoya Singh"/>
    <x v="0"/>
    <x v="10"/>
    <s v="P1016"/>
    <n v="9"/>
    <n v="0"/>
    <s v="Standard"/>
    <x v="1"/>
    <n v="25"/>
    <n v="4"/>
    <s v="Paper Ream"/>
    <x v="0"/>
    <n v="9"/>
    <n v="5.46"/>
    <n v="81"/>
    <n v="49.14"/>
    <n v="31.86"/>
    <n v="0.39333333333333331"/>
    <s v="Profitable"/>
    <s v="Low"/>
  </r>
  <r>
    <s v="ORD-101622"/>
    <x v="410"/>
    <d v="2024-07-15T00:00:00"/>
    <s v="C1142"/>
    <s v="Meera Das"/>
    <x v="2"/>
    <x v="8"/>
    <s v="P1003"/>
    <n v="7"/>
    <n v="0.15"/>
    <s v="Standard"/>
    <x v="2"/>
    <n v="31"/>
    <n v="2"/>
    <s v="Tablet"/>
    <x v="2"/>
    <n v="350"/>
    <n v="267.63"/>
    <n v="2082.5"/>
    <n v="1873.4099999999999"/>
    <n v="209.09000000000015"/>
    <n v="0.10040336134453788"/>
    <s v="Profitable"/>
    <s v="Medium"/>
  </r>
  <r>
    <s v="ORD-101775"/>
    <x v="694"/>
    <d v="2024-10-08T00:00:00"/>
    <s v="C1858"/>
    <s v="Meera Das"/>
    <x v="0"/>
    <x v="10"/>
    <s v="P1012"/>
    <n v="3"/>
    <n v="0.1"/>
    <s v="Standard"/>
    <x v="1"/>
    <n v="44"/>
    <n v="1"/>
    <s v="Standing Desk"/>
    <x v="1"/>
    <n v="480"/>
    <n v="375.21"/>
    <n v="1296"/>
    <n v="1125.6299999999999"/>
    <n v="170.37000000000012"/>
    <n v="0.13145833333333343"/>
    <s v="Profitable"/>
    <s v="Low"/>
  </r>
  <r>
    <s v="ORD-101880"/>
    <x v="93"/>
    <d v="2023-05-21T00:00:00"/>
    <s v="C2092"/>
    <s v="Diya Khan"/>
    <x v="0"/>
    <x v="12"/>
    <s v="P1003"/>
    <n v="3"/>
    <n v="0.1"/>
    <s v="Standard"/>
    <x v="2"/>
    <n v="64"/>
    <n v="4"/>
    <s v="Tablet"/>
    <x v="2"/>
    <n v="350"/>
    <n v="267.63"/>
    <n v="945"/>
    <n v="802.89"/>
    <n v="142.11000000000001"/>
    <n v="0.15038095238095239"/>
    <s v="Profitable"/>
    <s v="Low"/>
  </r>
  <r>
    <s v="ORD-100555"/>
    <x v="16"/>
    <d v="2023-04-13T00:00:00"/>
    <s v="C1737"/>
    <s v="Dev Nair"/>
    <x v="2"/>
    <x v="3"/>
    <s v="P1016"/>
    <n v="4"/>
    <n v="0.1"/>
    <s v="Express"/>
    <x v="3"/>
    <n v="37"/>
    <n v="5"/>
    <s v="Paper Ream"/>
    <x v="0"/>
    <n v="9"/>
    <n v="5.46"/>
    <n v="32.4"/>
    <n v="21.84"/>
    <n v="10.559999999999999"/>
    <n v="0.3259259259259259"/>
    <s v="Profitable"/>
    <s v="Low"/>
  </r>
  <r>
    <s v="ORD-102361"/>
    <x v="323"/>
    <d v="2023-01-21T00:00:00"/>
    <s v="C2035"/>
    <s v="Dev Reddy"/>
    <x v="1"/>
    <x v="2"/>
    <s v="P1004"/>
    <n v="1"/>
    <n v="0.15"/>
    <s v="Economy"/>
    <x v="3"/>
    <n v="54"/>
    <n v="4"/>
    <s v="Monitor"/>
    <x v="2"/>
    <n v="220"/>
    <n v="159.36000000000001"/>
    <n v="187"/>
    <n v="159.36000000000001"/>
    <n v="27.639999999999986"/>
    <n v="0.14780748663101598"/>
    <s v="Profitable"/>
    <s v="Low"/>
  </r>
  <r>
    <s v="ORD-101426"/>
    <x v="680"/>
    <d v="2024-12-18T00:00:00"/>
    <s v="C1018"/>
    <s v="Rahul Sharma"/>
    <x v="1"/>
    <x v="4"/>
    <s v="P1007"/>
    <n v="3"/>
    <n v="0"/>
    <s v="Standard"/>
    <x v="3"/>
    <n v="67"/>
    <n v="2"/>
    <s v="Printer"/>
    <x v="2"/>
    <n v="180"/>
    <n v="133.25"/>
    <n v="540"/>
    <n v="399.75"/>
    <n v="140.25"/>
    <n v="0.25972222222222224"/>
    <s v="Profitable"/>
    <s v="Low"/>
  </r>
  <r>
    <s v="ORD-100516"/>
    <x v="352"/>
    <d v="2024-10-16T00:00:00"/>
    <s v="C2022"/>
    <s v="Aarav Khan"/>
    <x v="0"/>
    <x v="7"/>
    <s v="P1002"/>
    <n v="7"/>
    <n v="0.05"/>
    <s v="Standard"/>
    <x v="3"/>
    <n v="41"/>
    <n v="1"/>
    <s v="Smartphone"/>
    <x v="2"/>
    <n v="600"/>
    <n v="395.83"/>
    <n v="3990"/>
    <n v="2770.81"/>
    <n v="1219.19"/>
    <n v="0.30556140350877192"/>
    <s v="Profitable"/>
    <s v="Medium"/>
  </r>
  <r>
    <s v="ORD-101256"/>
    <x v="474"/>
    <d v="2024-03-25T00:00:00"/>
    <s v="C1372"/>
    <s v="Kabir Reddy"/>
    <x v="2"/>
    <x v="8"/>
    <s v="P1009"/>
    <n v="5"/>
    <n v="0"/>
    <s v="Economy"/>
    <x v="1"/>
    <n v="44"/>
    <n v="1"/>
    <s v="Desk"/>
    <x v="1"/>
    <n v="320"/>
    <n v="186.25"/>
    <n v="1600"/>
    <n v="931.25"/>
    <n v="668.75"/>
    <n v="0.41796875"/>
    <s v="Profitable"/>
    <s v="Low"/>
  </r>
  <r>
    <s v="ORD-102581"/>
    <x v="577"/>
    <d v="2023-02-04T00:00:00"/>
    <s v="C2045"/>
    <s v="Aarav Joshi"/>
    <x v="0"/>
    <x v="10"/>
    <s v="P1003"/>
    <n v="8"/>
    <n v="0.15"/>
    <s v="Economy"/>
    <x v="3"/>
    <n v="69"/>
    <n v="1"/>
    <s v="Tablet"/>
    <x v="2"/>
    <n v="350"/>
    <n v="267.63"/>
    <n v="2380"/>
    <n v="2141.04"/>
    <n v="238.96000000000004"/>
    <n v="0.10040336134453783"/>
    <s v="Profitable"/>
    <s v="Medium"/>
  </r>
  <r>
    <s v="ORD-102511"/>
    <x v="361"/>
    <d v="2024-03-07T00:00:00"/>
    <s v="C1128"/>
    <s v="Zoya Sharma"/>
    <x v="1"/>
    <x v="5"/>
    <s v="P1001"/>
    <n v="9"/>
    <n v="0.05"/>
    <s v="Standard"/>
    <x v="3"/>
    <n v="58"/>
    <n v="4"/>
    <s v="Laptop"/>
    <x v="2"/>
    <n v="900"/>
    <n v="669.14"/>
    <n v="7695"/>
    <n v="6022.26"/>
    <n v="1672.7399999999998"/>
    <n v="0.21738011695906431"/>
    <s v="Profitable"/>
    <s v="High"/>
  </r>
  <r>
    <s v="ORD-100500"/>
    <x v="240"/>
    <d v="2024-01-19T00:00:00"/>
    <s v="C1277"/>
    <s v="Sana Singh"/>
    <x v="0"/>
    <x v="1"/>
    <s v="P1003"/>
    <n v="9"/>
    <n v="0.15"/>
    <s v="Standard"/>
    <x v="3"/>
    <n v="34"/>
    <n v="3"/>
    <s v="Tablet"/>
    <x v="2"/>
    <n v="350"/>
    <n v="267.63"/>
    <n v="2677.5"/>
    <n v="2408.67"/>
    <n v="268.82999999999993"/>
    <n v="0.10040336134453778"/>
    <s v="Profitable"/>
    <s v="Medium"/>
  </r>
  <r>
    <s v="ORD-101041"/>
    <x v="226"/>
    <d v="2023-04-15T00:00:00"/>
    <s v="C1595"/>
    <s v="Dev Verma"/>
    <x v="0"/>
    <x v="6"/>
    <s v="P1001"/>
    <n v="7"/>
    <n v="0.2"/>
    <s v="Standard"/>
    <x v="1"/>
    <n v="41"/>
    <n v="3"/>
    <s v="Laptop"/>
    <x v="2"/>
    <n v="900"/>
    <n v="669.14"/>
    <n v="5040"/>
    <n v="4683.9799999999996"/>
    <n v="356.02000000000044"/>
    <n v="7.0638888888888973E-2"/>
    <s v="Profitable"/>
    <s v="High"/>
  </r>
  <r>
    <s v="ORD-100742"/>
    <x v="17"/>
    <d v="2023-03-14T00:00:00"/>
    <s v="C2078"/>
    <s v="Ishaan Reddy"/>
    <x v="1"/>
    <x v="11"/>
    <s v="P1010"/>
    <n v="2"/>
    <n v="0.05"/>
    <s v="Standard"/>
    <x v="3"/>
    <n v="49"/>
    <n v="3"/>
    <s v="Bookcase"/>
    <x v="1"/>
    <n v="210"/>
    <n v="139.15"/>
    <n v="399"/>
    <n v="278.3"/>
    <n v="120.69999999999999"/>
    <n v="0.30250626566416039"/>
    <s v="Profitable"/>
    <s v="Low"/>
  </r>
  <r>
    <s v="ORD-101304"/>
    <x v="603"/>
    <d v="2024-01-02T00:00:00"/>
    <s v="C1663"/>
    <s v="Kabir Joshi"/>
    <x v="1"/>
    <x v="6"/>
    <s v="P1017"/>
    <n v="2"/>
    <n v="0.1"/>
    <s v="Standard"/>
    <x v="2"/>
    <n v="45"/>
    <n v="2"/>
    <s v="Binder"/>
    <x v="0"/>
    <n v="8"/>
    <n v="5.51"/>
    <n v="14.4"/>
    <n v="11.02"/>
    <n v="3.3800000000000008"/>
    <n v="0.23472222222222228"/>
    <s v="Profitable"/>
    <s v="Low"/>
  </r>
  <r>
    <s v="ORD-101385"/>
    <x v="654"/>
    <d v="2024-02-20T00:00:00"/>
    <s v="C1219"/>
    <s v="Diya Khan"/>
    <x v="2"/>
    <x v="11"/>
    <s v="P1008"/>
    <n v="8"/>
    <n v="0"/>
    <s v="Express"/>
    <x v="2"/>
    <n v="28"/>
    <n v="4"/>
    <s v="Office Chair"/>
    <x v="1"/>
    <n v="150"/>
    <n v="111.98"/>
    <n v="1200"/>
    <n v="895.84"/>
    <n v="304.15999999999997"/>
    <n v="0.25346666666666662"/>
    <s v="Profitable"/>
    <s v="Low"/>
  </r>
  <r>
    <s v="ORD-102457"/>
    <x v="132"/>
    <d v="2023-04-02T00:00:00"/>
    <s v="C1495"/>
    <s v="Meera Das"/>
    <x v="1"/>
    <x v="10"/>
    <s v="P1006"/>
    <n v="1"/>
    <n v="0"/>
    <s v="Standard"/>
    <x v="1"/>
    <n v="55"/>
    <n v="1"/>
    <s v="Keyboard"/>
    <x v="2"/>
    <n v="45"/>
    <n v="35.729999999999997"/>
    <n v="45"/>
    <n v="35.729999999999997"/>
    <n v="9.2700000000000031"/>
    <n v="0.20600000000000007"/>
    <s v="Profitable"/>
    <s v="Low"/>
  </r>
  <r>
    <s v="ORD-101466"/>
    <x v="573"/>
    <d v="2023-07-02T00:00:00"/>
    <s v="C1128"/>
    <s v="Dev Reddy"/>
    <x v="1"/>
    <x v="5"/>
    <s v="P1018"/>
    <n v="9"/>
    <n v="0.05"/>
    <s v="Standard"/>
    <x v="1"/>
    <n v="69"/>
    <n v="4"/>
    <s v="Marker Pack"/>
    <x v="0"/>
    <n v="11"/>
    <n v="6.23"/>
    <n v="94.05"/>
    <n v="56.070000000000007"/>
    <n v="37.97999999999999"/>
    <n v="0.40382775119617215"/>
    <s v="Profitable"/>
    <s v="Low"/>
  </r>
  <r>
    <s v="ORD-101369"/>
    <x v="456"/>
    <d v="2023-11-20T00:00:00"/>
    <s v="C1036"/>
    <s v="Priya Khan"/>
    <x v="0"/>
    <x v="1"/>
    <s v="P1011"/>
    <n v="9"/>
    <n v="0.05"/>
    <s v="Economy"/>
    <x v="0"/>
    <n v="29"/>
    <n v="4"/>
    <s v="Filing Cabinet"/>
    <x v="1"/>
    <n v="130"/>
    <n v="83.55"/>
    <n v="1111.5"/>
    <n v="751.94999999999993"/>
    <n v="359.55000000000007"/>
    <n v="0.32348178137651828"/>
    <s v="Profitable"/>
    <s v="Low"/>
  </r>
  <r>
    <s v="ORD-101347"/>
    <x v="681"/>
    <d v="2024-03-10T00:00:00"/>
    <s v="C1571"/>
    <s v="Meera Joshi"/>
    <x v="1"/>
    <x v="1"/>
    <s v="P1017"/>
    <n v="7"/>
    <n v="0.2"/>
    <s v="Same Day"/>
    <x v="3"/>
    <n v="63"/>
    <n v="5"/>
    <s v="Binder"/>
    <x v="0"/>
    <n v="8"/>
    <n v="5.51"/>
    <n v="44.800000000000004"/>
    <n v="38.57"/>
    <n v="6.230000000000004"/>
    <n v="0.13906250000000009"/>
    <s v="Profitable"/>
    <s v="Low"/>
  </r>
  <r>
    <s v="ORD-102111"/>
    <x v="154"/>
    <d v="2023-09-03T00:00:00"/>
    <s v="C1318"/>
    <s v="Ishaan Joshi"/>
    <x v="1"/>
    <x v="3"/>
    <s v="P1014"/>
    <n v="9"/>
    <n v="0.15"/>
    <s v="Standard"/>
    <x v="0"/>
    <n v="23"/>
    <n v="1"/>
    <s v="Pen Set"/>
    <x v="0"/>
    <n v="12"/>
    <n v="9.07"/>
    <n v="91.8"/>
    <n v="81.63"/>
    <n v="10.170000000000002"/>
    <n v="0.11078431372549022"/>
    <s v="Profitable"/>
    <s v="Low"/>
  </r>
  <r>
    <s v="ORD-100730"/>
    <x v="174"/>
    <d v="2023-07-19T00:00:00"/>
    <s v="C1826"/>
    <s v="Zoya Gupta"/>
    <x v="2"/>
    <x v="0"/>
    <s v="P1006"/>
    <n v="8"/>
    <n v="0.15"/>
    <s v="Express"/>
    <x v="0"/>
    <n v="37"/>
    <n v="2"/>
    <s v="Keyboard"/>
    <x v="2"/>
    <n v="45"/>
    <n v="35.729999999999997"/>
    <n v="306"/>
    <n v="285.83999999999997"/>
    <n v="20.160000000000025"/>
    <n v="6.5882352941176558E-2"/>
    <s v="Profitable"/>
    <s v="Low"/>
  </r>
  <r>
    <s v="ORD-101788"/>
    <x v="506"/>
    <d v="2024-11-20T00:00:00"/>
    <s v="C1000"/>
    <s v="Meera Gupta"/>
    <x v="2"/>
    <x v="10"/>
    <s v="P1002"/>
    <n v="6"/>
    <n v="0.15"/>
    <s v="Standard"/>
    <x v="1"/>
    <n v="66"/>
    <n v="5"/>
    <s v="Smartphone"/>
    <x v="2"/>
    <n v="600"/>
    <n v="395.83"/>
    <n v="3060"/>
    <n v="2374.98"/>
    <n v="685.02"/>
    <n v="0.22386274509803922"/>
    <s v="Profitable"/>
    <s v="Medium"/>
  </r>
  <r>
    <s v="ORD-100868"/>
    <x v="618"/>
    <d v="2024-02-07T00:00:00"/>
    <s v="C1084"/>
    <s v="Diya Joshi"/>
    <x v="2"/>
    <x v="9"/>
    <s v="P1006"/>
    <n v="4"/>
    <n v="0"/>
    <s v="Economy"/>
    <x v="1"/>
    <n v="30"/>
    <n v="5"/>
    <s v="Keyboard"/>
    <x v="2"/>
    <n v="45"/>
    <n v="35.729999999999997"/>
    <n v="180"/>
    <n v="142.91999999999999"/>
    <n v="37.080000000000013"/>
    <n v="0.20600000000000007"/>
    <s v="Profitable"/>
    <s v="Low"/>
  </r>
  <r>
    <s v="ORD-100542"/>
    <x v="266"/>
    <d v="2024-08-13T00:00:00"/>
    <s v="C2068"/>
    <s v="Tara Reddy"/>
    <x v="2"/>
    <x v="3"/>
    <s v="P1014"/>
    <n v="4"/>
    <n v="0.1"/>
    <s v="Express"/>
    <x v="0"/>
    <n v="66"/>
    <n v="1"/>
    <s v="Pen Set"/>
    <x v="0"/>
    <n v="12"/>
    <n v="9.07"/>
    <n v="43.2"/>
    <n v="36.28"/>
    <n v="6.9200000000000017"/>
    <n v="0.16018518518518521"/>
    <s v="Profitable"/>
    <s v="Low"/>
  </r>
  <r>
    <s v="ORD-102291"/>
    <x v="695"/>
    <d v="2023-03-11T00:00:00"/>
    <s v="C1634"/>
    <s v="Arjun Verma"/>
    <x v="0"/>
    <x v="0"/>
    <s v="P1018"/>
    <n v="9"/>
    <n v="0.2"/>
    <s v="Express"/>
    <x v="2"/>
    <n v="33"/>
    <n v="2"/>
    <s v="Marker Pack"/>
    <x v="0"/>
    <n v="11"/>
    <n v="6.23"/>
    <n v="79.2"/>
    <n v="56.070000000000007"/>
    <n v="23.129999999999995"/>
    <n v="0.2920454545454545"/>
    <s v="Profitable"/>
    <s v="Low"/>
  </r>
  <r>
    <s v="ORD-100206"/>
    <x v="445"/>
    <d v="2024-04-28T00:00:00"/>
    <s v="C1506"/>
    <s v="Zoya Khan"/>
    <x v="1"/>
    <x v="9"/>
    <s v="P1015"/>
    <n v="5"/>
    <n v="0.15"/>
    <s v="Same Day"/>
    <x v="3"/>
    <n v="60"/>
    <n v="3"/>
    <s v="Stapler"/>
    <x v="0"/>
    <n v="15"/>
    <n v="9.91"/>
    <n v="63.75"/>
    <n v="49.55"/>
    <n v="14.200000000000003"/>
    <n v="0.22274509803921574"/>
    <s v="Profitable"/>
    <s v="Low"/>
  </r>
  <r>
    <s v="ORD-101482"/>
    <x v="45"/>
    <d v="2023-03-13T00:00:00"/>
    <s v="C1729"/>
    <s v="Dev Verma"/>
    <x v="1"/>
    <x v="11"/>
    <s v="P1006"/>
    <n v="2"/>
    <n v="0"/>
    <s v="Standard"/>
    <x v="0"/>
    <n v="20"/>
    <n v="3"/>
    <s v="Keyboard"/>
    <x v="2"/>
    <n v="45"/>
    <n v="35.729999999999997"/>
    <n v="90"/>
    <n v="71.459999999999994"/>
    <n v="18.540000000000006"/>
    <n v="0.20600000000000007"/>
    <s v="Profitable"/>
    <s v="Low"/>
  </r>
  <r>
    <s v="ORD-100340"/>
    <x v="256"/>
    <d v="2024-10-14T00:00:00"/>
    <s v="C1527"/>
    <s v="Ishaan Nair"/>
    <x v="1"/>
    <x v="11"/>
    <s v="P1008"/>
    <n v="5"/>
    <n v="0"/>
    <s v="Standard"/>
    <x v="0"/>
    <n v="23"/>
    <n v="4"/>
    <s v="Office Chair"/>
    <x v="1"/>
    <n v="150"/>
    <n v="111.98"/>
    <n v="750"/>
    <n v="559.9"/>
    <n v="190.10000000000002"/>
    <n v="0.25346666666666667"/>
    <s v="Profitable"/>
    <s v="Low"/>
  </r>
  <r>
    <s v="ORD-102332"/>
    <x v="94"/>
    <d v="2023-05-14T00:00:00"/>
    <s v="C1386"/>
    <s v="Sana Singh"/>
    <x v="1"/>
    <x v="7"/>
    <s v="P1013"/>
    <n v="9"/>
    <n v="0"/>
    <s v="Standard"/>
    <x v="2"/>
    <n v="69"/>
    <n v="4"/>
    <s v="Notebook"/>
    <x v="0"/>
    <n v="6"/>
    <n v="4.2699999999999996"/>
    <n v="54"/>
    <n v="38.429999999999993"/>
    <n v="15.570000000000007"/>
    <n v="0.2883333333333335"/>
    <s v="Profitable"/>
    <s v="Low"/>
  </r>
  <r>
    <s v="ORD-100961"/>
    <x v="117"/>
    <d v="2024-01-18T00:00:00"/>
    <s v="C1517"/>
    <s v="Priya Sharma"/>
    <x v="1"/>
    <x v="1"/>
    <s v="P1016"/>
    <n v="5"/>
    <n v="0.2"/>
    <s v="Standard"/>
    <x v="0"/>
    <n v="50"/>
    <n v="3"/>
    <s v="Paper Ream"/>
    <x v="0"/>
    <n v="9"/>
    <n v="5.46"/>
    <n v="36"/>
    <n v="27.3"/>
    <n v="8.6999999999999993"/>
    <n v="0.24166666666666664"/>
    <s v="Profitable"/>
    <s v="Low"/>
  </r>
  <r>
    <s v="ORD-102210"/>
    <x v="399"/>
    <d v="2023-01-05T00:00:00"/>
    <s v="C2166"/>
    <s v="Arjun Nair"/>
    <x v="1"/>
    <x v="8"/>
    <s v="P1007"/>
    <n v="4"/>
    <n v="0.1"/>
    <s v="Standard"/>
    <x v="0"/>
    <n v="27"/>
    <n v="2"/>
    <s v="Printer"/>
    <x v="2"/>
    <n v="180"/>
    <n v="133.25"/>
    <n v="648"/>
    <n v="533"/>
    <n v="115"/>
    <n v="0.17746913580246915"/>
    <s v="Profitable"/>
    <s v="Low"/>
  </r>
  <r>
    <s v="ORD-102413"/>
    <x v="397"/>
    <d v="2023-06-13T00:00:00"/>
    <s v="C1484"/>
    <s v="Dev Singh"/>
    <x v="0"/>
    <x v="6"/>
    <s v="P1012"/>
    <n v="2"/>
    <n v="0.15"/>
    <s v="Standard"/>
    <x v="3"/>
    <n v="69"/>
    <n v="3"/>
    <s v="Standing Desk"/>
    <x v="1"/>
    <n v="480"/>
    <n v="375.21"/>
    <n v="816"/>
    <n v="750.42"/>
    <n v="65.580000000000041"/>
    <n v="8.0367647058823585E-2"/>
    <s v="Profitable"/>
    <s v="Low"/>
  </r>
  <r>
    <s v="ORD-100706"/>
    <x v="26"/>
    <d v="2024-02-11T00:00:00"/>
    <s v="C1490"/>
    <s v="Arjun Nair"/>
    <x v="2"/>
    <x v="7"/>
    <s v="P1011"/>
    <n v="6"/>
    <n v="0"/>
    <s v="Standard"/>
    <x v="0"/>
    <n v="58"/>
    <n v="3"/>
    <s v="Filing Cabinet"/>
    <x v="1"/>
    <n v="130"/>
    <n v="83.55"/>
    <n v="780"/>
    <n v="501.29999999999995"/>
    <n v="278.70000000000005"/>
    <n v="0.35730769230769238"/>
    <s v="Profitable"/>
    <s v="Low"/>
  </r>
  <r>
    <s v="ORD-101684"/>
    <x v="86"/>
    <d v="2024-05-30T00:00:00"/>
    <s v="C1780"/>
    <s v="Dev Reddy"/>
    <x v="2"/>
    <x v="1"/>
    <s v="P1010"/>
    <n v="9"/>
    <n v="0.05"/>
    <s v="Standard"/>
    <x v="0"/>
    <n v="36"/>
    <n v="2"/>
    <s v="Bookcase"/>
    <x v="1"/>
    <n v="210"/>
    <n v="139.15"/>
    <n v="1795.5"/>
    <n v="1252.3500000000001"/>
    <n v="543.14999999999986"/>
    <n v="0.30250626566416033"/>
    <s v="Profitable"/>
    <s v="Low"/>
  </r>
  <r>
    <s v="ORD-100429"/>
    <x v="504"/>
    <d v="2023-01-19T00:00:00"/>
    <s v="C2169"/>
    <s v="Kabir Das"/>
    <x v="1"/>
    <x v="10"/>
    <s v="P1007"/>
    <n v="8"/>
    <n v="0"/>
    <s v="Standard"/>
    <x v="0"/>
    <n v="23"/>
    <n v="2"/>
    <s v="Printer"/>
    <x v="2"/>
    <n v="180"/>
    <n v="133.25"/>
    <n v="1440"/>
    <n v="1066"/>
    <n v="374"/>
    <n v="0.25972222222222224"/>
    <s v="Profitable"/>
    <s v="Low"/>
  </r>
  <r>
    <s v="ORD-100367"/>
    <x v="40"/>
    <d v="2024-05-14T00:00:00"/>
    <s v="C2070"/>
    <s v="Aarav Singh"/>
    <x v="2"/>
    <x v="1"/>
    <s v="P1017"/>
    <n v="3"/>
    <n v="0.2"/>
    <s v="Same Day"/>
    <x v="3"/>
    <n v="35"/>
    <n v="2"/>
    <s v="Binder"/>
    <x v="0"/>
    <n v="8"/>
    <n v="5.51"/>
    <n v="19.200000000000003"/>
    <n v="16.53"/>
    <n v="2.6700000000000017"/>
    <n v="0.13906250000000006"/>
    <s v="Profitable"/>
    <s v="Low"/>
  </r>
  <r>
    <s v="ORD-101292"/>
    <x v="12"/>
    <d v="2024-01-28T00:00:00"/>
    <s v="C1051"/>
    <s v="Diya Reddy"/>
    <x v="1"/>
    <x v="11"/>
    <s v="P1016"/>
    <n v="9"/>
    <n v="0.2"/>
    <s v="Economy"/>
    <x v="3"/>
    <n v="63"/>
    <n v="3"/>
    <s v="Paper Ream"/>
    <x v="0"/>
    <n v="9"/>
    <n v="5.46"/>
    <n v="64.8"/>
    <n v="49.14"/>
    <n v="15.659999999999997"/>
    <n v="0.24166666666666661"/>
    <s v="Profitable"/>
    <s v="Low"/>
  </r>
  <r>
    <s v="ORD-102811"/>
    <x v="58"/>
    <d v="2023-11-29T00:00:00"/>
    <s v="C1367"/>
    <s v="Arjun Khan"/>
    <x v="1"/>
    <x v="8"/>
    <s v="P1008"/>
    <n v="6"/>
    <n v="0.2"/>
    <s v="Express"/>
    <x v="2"/>
    <n v="56"/>
    <n v="4"/>
    <s v="Office Chair"/>
    <x v="1"/>
    <n v="150"/>
    <n v="111.98"/>
    <n v="720"/>
    <n v="671.88"/>
    <n v="48.120000000000005"/>
    <n v="6.6833333333333342E-2"/>
    <s v="Profitable"/>
    <s v="Low"/>
  </r>
  <r>
    <s v="ORD-101505"/>
    <x v="153"/>
    <d v="2024-03-28T00:00:00"/>
    <s v="C1756"/>
    <s v="Diya Verma"/>
    <x v="1"/>
    <x v="11"/>
    <s v="P1010"/>
    <n v="2"/>
    <n v="0"/>
    <s v="Standard"/>
    <x v="0"/>
    <n v="50"/>
    <n v="1"/>
    <s v="Bookcase"/>
    <x v="1"/>
    <n v="210"/>
    <n v="139.15"/>
    <n v="420"/>
    <n v="278.3"/>
    <n v="141.69999999999999"/>
    <n v="0.33738095238095234"/>
    <s v="Profitable"/>
    <s v="Low"/>
  </r>
  <r>
    <s v="ORD-100505"/>
    <x v="300"/>
    <d v="2023-08-25T00:00:00"/>
    <s v="C1582"/>
    <s v="Rahul Sharma"/>
    <x v="1"/>
    <x v="0"/>
    <s v="P1014"/>
    <n v="9"/>
    <n v="0"/>
    <s v="Express"/>
    <x v="3"/>
    <n v="28"/>
    <n v="5"/>
    <s v="Pen Set"/>
    <x v="0"/>
    <n v="12"/>
    <n v="9.07"/>
    <n v="108"/>
    <n v="81.63"/>
    <n v="26.370000000000005"/>
    <n v="0.2441666666666667"/>
    <s v="Profitable"/>
    <s v="Low"/>
  </r>
  <r>
    <s v="ORD-102026"/>
    <x v="402"/>
    <d v="2024-05-25T00:00:00"/>
    <s v="C2142"/>
    <s v="Priya Sharma"/>
    <x v="2"/>
    <x v="0"/>
    <s v="P1001"/>
    <n v="9"/>
    <n v="0"/>
    <s v="Standard"/>
    <x v="2"/>
    <n v="29"/>
    <n v="1"/>
    <s v="Laptop"/>
    <x v="2"/>
    <n v="900"/>
    <n v="669.14"/>
    <n v="8100"/>
    <n v="6022.26"/>
    <n v="2077.7399999999998"/>
    <n v="0.25651111111111108"/>
    <s v="Profitable"/>
    <s v="High"/>
  </r>
  <r>
    <s v="ORD-101536"/>
    <x v="304"/>
    <d v="2024-04-16T00:00:00"/>
    <s v="C1756"/>
    <s v="Meera Gupta"/>
    <x v="1"/>
    <x v="4"/>
    <s v="P1014"/>
    <n v="1"/>
    <n v="0.05"/>
    <s v="Standard"/>
    <x v="1"/>
    <n v="34"/>
    <n v="2"/>
    <s v="Pen Set"/>
    <x v="0"/>
    <n v="12"/>
    <n v="9.07"/>
    <n v="11.399999999999999"/>
    <n v="9.07"/>
    <n v="2.3299999999999983"/>
    <n v="0.20438596491228059"/>
    <s v="Profitable"/>
    <s v="Low"/>
  </r>
  <r>
    <s v="ORD-101202"/>
    <x v="659"/>
    <d v="2023-06-28T00:00:00"/>
    <s v="C1013"/>
    <s v="Dev Gupta"/>
    <x v="2"/>
    <x v="8"/>
    <s v="P1016"/>
    <n v="2"/>
    <n v="0.1"/>
    <s v="Same Day"/>
    <x v="0"/>
    <n v="57"/>
    <n v="5"/>
    <s v="Paper Ream"/>
    <x v="0"/>
    <n v="9"/>
    <n v="5.46"/>
    <n v="16.2"/>
    <n v="10.92"/>
    <n v="5.2799999999999994"/>
    <n v="0.3259259259259259"/>
    <s v="Profitable"/>
    <s v="Low"/>
  </r>
  <r>
    <s v="ORD-101389"/>
    <x v="206"/>
    <d v="2024-04-23T00:00:00"/>
    <s v="C2128"/>
    <s v="Ishaan Sharma"/>
    <x v="2"/>
    <x v="0"/>
    <s v="P1011"/>
    <n v="3"/>
    <n v="0"/>
    <s v="Standard"/>
    <x v="0"/>
    <n v="31"/>
    <n v="5"/>
    <s v="Filing Cabinet"/>
    <x v="1"/>
    <n v="130"/>
    <n v="83.55"/>
    <n v="390"/>
    <n v="250.64999999999998"/>
    <n v="139.35000000000002"/>
    <n v="0.35730769230769238"/>
    <s v="Profitable"/>
    <s v="Low"/>
  </r>
  <r>
    <s v="ORD-101146"/>
    <x v="447"/>
    <d v="2024-01-26T00:00:00"/>
    <s v="C1001"/>
    <s v="Rahul Singh"/>
    <x v="0"/>
    <x v="2"/>
    <s v="P1015"/>
    <n v="4"/>
    <n v="0.05"/>
    <s v="Standard"/>
    <x v="1"/>
    <n v="36"/>
    <n v="4"/>
    <s v="Stapler"/>
    <x v="0"/>
    <n v="15"/>
    <n v="9.91"/>
    <n v="57"/>
    <n v="39.64"/>
    <n v="17.36"/>
    <n v="0.30456140350877192"/>
    <s v="Profitable"/>
    <s v="Low"/>
  </r>
  <r>
    <s v="ORD-102224"/>
    <x v="19"/>
    <d v="2023-08-10T00:00:00"/>
    <s v="C1436"/>
    <s v="Kabir Singh"/>
    <x v="0"/>
    <x v="2"/>
    <s v="P1008"/>
    <n v="8"/>
    <n v="0"/>
    <s v="Standard"/>
    <x v="3"/>
    <n v="69"/>
    <n v="2"/>
    <s v="Office Chair"/>
    <x v="1"/>
    <n v="150"/>
    <n v="111.98"/>
    <n v="1200"/>
    <n v="895.84"/>
    <n v="304.15999999999997"/>
    <n v="0.25346666666666662"/>
    <s v="Profitable"/>
    <s v="Low"/>
  </r>
  <r>
    <s v="ORD-100319"/>
    <x v="588"/>
    <d v="2023-08-25T00:00:00"/>
    <s v="C1292"/>
    <s v="Arjun Nair"/>
    <x v="2"/>
    <x v="11"/>
    <s v="P1011"/>
    <n v="8"/>
    <n v="0.2"/>
    <s v="Same Day"/>
    <x v="3"/>
    <n v="44"/>
    <n v="2"/>
    <s v="Filing Cabinet"/>
    <x v="1"/>
    <n v="130"/>
    <n v="83.55"/>
    <n v="832"/>
    <n v="668.4"/>
    <n v="163.60000000000002"/>
    <n v="0.19663461538461541"/>
    <s v="Profitable"/>
    <s v="Low"/>
  </r>
  <r>
    <s v="ORD-102797"/>
    <x v="450"/>
    <d v="2023-12-04T00:00:00"/>
    <s v="C1564"/>
    <s v="Rahul Verma"/>
    <x v="1"/>
    <x v="2"/>
    <s v="P1008"/>
    <n v="7"/>
    <n v="0"/>
    <s v="Standard"/>
    <x v="3"/>
    <n v="24"/>
    <n v="5"/>
    <s v="Office Chair"/>
    <x v="1"/>
    <n v="150"/>
    <n v="111.98"/>
    <n v="1050"/>
    <n v="783.86"/>
    <n v="266.14"/>
    <n v="0.25346666666666667"/>
    <s v="Profitable"/>
    <s v="Low"/>
  </r>
  <r>
    <s v="ORD-102327"/>
    <x v="49"/>
    <d v="2024-12-25T00:00:00"/>
    <s v="C1820"/>
    <s v="Zoya Singh"/>
    <x v="0"/>
    <x v="0"/>
    <s v="P1012"/>
    <n v="7"/>
    <n v="0"/>
    <s v="Standard"/>
    <x v="0"/>
    <n v="44"/>
    <n v="1"/>
    <s v="Standing Desk"/>
    <x v="1"/>
    <n v="480"/>
    <n v="375.21"/>
    <n v="3360"/>
    <n v="2626.47"/>
    <n v="733.5300000000002"/>
    <n v="0.21831250000000005"/>
    <s v="Profitable"/>
    <s v="Medium"/>
  </r>
  <r>
    <s v="ORD-102773"/>
    <x v="337"/>
    <d v="2024-08-31T00:00:00"/>
    <s v="C1124"/>
    <s v="Meera Joshi"/>
    <x v="2"/>
    <x v="0"/>
    <s v="P1014"/>
    <n v="5"/>
    <n v="0"/>
    <s v="Express"/>
    <x v="3"/>
    <n v="50"/>
    <n v="2"/>
    <s v="Pen Set"/>
    <x v="0"/>
    <n v="12"/>
    <n v="9.07"/>
    <n v="60"/>
    <n v="45.35"/>
    <n v="14.649999999999999"/>
    <n v="0.24416666666666664"/>
    <s v="Profitable"/>
    <s v="Low"/>
  </r>
  <r>
    <s v="ORD-101364"/>
    <x v="245"/>
    <d v="2023-07-09T00:00:00"/>
    <s v="C1858"/>
    <s v="Rahul Singh"/>
    <x v="2"/>
    <x v="4"/>
    <s v="P1016"/>
    <n v="4"/>
    <n v="0.05"/>
    <s v="Standard"/>
    <x v="0"/>
    <n v="43"/>
    <n v="2"/>
    <s v="Paper Ream"/>
    <x v="0"/>
    <n v="9"/>
    <n v="5.46"/>
    <n v="34.199999999999996"/>
    <n v="21.84"/>
    <n v="12.359999999999996"/>
    <n v="0.36140350877192973"/>
    <s v="Profitable"/>
    <s v="Low"/>
  </r>
  <r>
    <s v="ORD-101418"/>
    <x v="5"/>
    <d v="2024-04-14T00:00:00"/>
    <s v="C1046"/>
    <s v="Ishaan Gupta"/>
    <x v="2"/>
    <x v="8"/>
    <s v="P1014"/>
    <n v="6"/>
    <n v="0"/>
    <s v="Express"/>
    <x v="3"/>
    <n v="43"/>
    <n v="1"/>
    <s v="Pen Set"/>
    <x v="0"/>
    <n v="12"/>
    <n v="9.07"/>
    <n v="72"/>
    <n v="54.42"/>
    <n v="17.579999999999998"/>
    <n v="0.24416666666666664"/>
    <s v="Profitable"/>
    <s v="Low"/>
  </r>
  <r>
    <s v="ORD-100355"/>
    <x v="123"/>
    <d v="2024-12-11T00:00:00"/>
    <s v="C2013"/>
    <s v="Tara Reddy"/>
    <x v="1"/>
    <x v="11"/>
    <s v="P1012"/>
    <n v="2"/>
    <n v="0"/>
    <s v="Economy"/>
    <x v="1"/>
    <n v="43"/>
    <n v="3"/>
    <s v="Standing Desk"/>
    <x v="1"/>
    <n v="480"/>
    <n v="375.21"/>
    <n v="960"/>
    <n v="750.42"/>
    <n v="209.58000000000004"/>
    <n v="0.21831250000000005"/>
    <s v="Profitable"/>
    <s v="Low"/>
  </r>
  <r>
    <s v="ORD-102772"/>
    <x v="536"/>
    <d v="2024-02-02T00:00:00"/>
    <s v="C2069"/>
    <s v="Priya Sharma"/>
    <x v="1"/>
    <x v="6"/>
    <s v="P1015"/>
    <n v="2"/>
    <n v="0"/>
    <s v="Express"/>
    <x v="1"/>
    <n v="55"/>
    <n v="5"/>
    <s v="Stapler"/>
    <x v="0"/>
    <n v="15"/>
    <n v="9.91"/>
    <n v="30"/>
    <n v="19.82"/>
    <n v="10.18"/>
    <n v="0.33933333333333332"/>
    <s v="Profitable"/>
    <s v="Low"/>
  </r>
  <r>
    <s v="ORD-102307"/>
    <x v="662"/>
    <d v="2023-09-30T00:00:00"/>
    <s v="C1424"/>
    <s v="Meera Singh"/>
    <x v="1"/>
    <x v="10"/>
    <s v="P1011"/>
    <n v="6"/>
    <n v="0.1"/>
    <s v="Standard"/>
    <x v="2"/>
    <n v="43"/>
    <n v="2"/>
    <s v="Filing Cabinet"/>
    <x v="1"/>
    <n v="130"/>
    <n v="83.55"/>
    <n v="702"/>
    <n v="501.29999999999995"/>
    <n v="200.70000000000005"/>
    <n v="0.28589743589743594"/>
    <s v="Profitable"/>
    <s v="Low"/>
  </r>
  <r>
    <s v="ORD-100679"/>
    <x v="327"/>
    <d v="2023-03-08T00:00:00"/>
    <s v="C1742"/>
    <s v="Meera Verma"/>
    <x v="2"/>
    <x v="9"/>
    <s v="P1018"/>
    <n v="4"/>
    <n v="0.1"/>
    <s v="Express"/>
    <x v="2"/>
    <n v="55"/>
    <n v="5"/>
    <s v="Marker Pack"/>
    <x v="0"/>
    <n v="11"/>
    <n v="6.23"/>
    <n v="39.6"/>
    <n v="24.92"/>
    <n v="14.68"/>
    <n v="0.37070707070707071"/>
    <s v="Profitable"/>
    <s v="Low"/>
  </r>
  <r>
    <s v="ORD-102035"/>
    <x v="125"/>
    <d v="2024-05-06T00:00:00"/>
    <s v="C1660"/>
    <s v="Sana Joshi"/>
    <x v="1"/>
    <x v="3"/>
    <s v="P1014"/>
    <n v="6"/>
    <n v="0"/>
    <s v="Standard"/>
    <x v="1"/>
    <n v="19"/>
    <n v="3"/>
    <s v="Pen Set"/>
    <x v="0"/>
    <n v="12"/>
    <n v="9.07"/>
    <n v="72"/>
    <n v="54.42"/>
    <n v="17.579999999999998"/>
    <n v="0.24416666666666664"/>
    <s v="Profitable"/>
    <s v="Low"/>
  </r>
  <r>
    <s v="ORD-101806"/>
    <x v="375"/>
    <d v="2023-03-24T00:00:00"/>
    <s v="C1703"/>
    <s v="Rahul Reddy"/>
    <x v="2"/>
    <x v="1"/>
    <s v="P1010"/>
    <n v="8"/>
    <n v="0"/>
    <s v="Express"/>
    <x v="1"/>
    <n v="57"/>
    <n v="5"/>
    <s v="Bookcase"/>
    <x v="1"/>
    <n v="210"/>
    <n v="139.15"/>
    <n v="1680"/>
    <n v="1113.2"/>
    <n v="566.79999999999995"/>
    <n v="0.33738095238095234"/>
    <s v="Profitable"/>
    <s v="Low"/>
  </r>
  <r>
    <s v="ORD-101164"/>
    <x v="602"/>
    <d v="2023-12-04T00:00:00"/>
    <s v="C1245"/>
    <s v="Ishaan Gupta"/>
    <x v="0"/>
    <x v="12"/>
    <s v="P1006"/>
    <n v="6"/>
    <n v="0.05"/>
    <s v="Standard"/>
    <x v="1"/>
    <n v="68"/>
    <n v="3"/>
    <s v="Keyboard"/>
    <x v="2"/>
    <n v="45"/>
    <n v="35.729999999999997"/>
    <n v="256.5"/>
    <n v="214.38"/>
    <n v="42.120000000000005"/>
    <n v="0.1642105263157895"/>
    <s v="Profitable"/>
    <s v="Low"/>
  </r>
  <r>
    <s v="ORD-100754"/>
    <x v="240"/>
    <d v="2024-01-17T00:00:00"/>
    <s v="C1314"/>
    <s v="Aarav Reddy"/>
    <x v="0"/>
    <x v="3"/>
    <s v="P1018"/>
    <n v="1"/>
    <n v="0.2"/>
    <s v="Standard"/>
    <x v="2"/>
    <n v="53"/>
    <n v="2"/>
    <s v="Marker Pack"/>
    <x v="0"/>
    <n v="11"/>
    <n v="6.23"/>
    <n v="8.8000000000000007"/>
    <n v="6.23"/>
    <n v="2.5700000000000003"/>
    <n v="0.29204545454545455"/>
    <s v="Profitable"/>
    <s v="Low"/>
  </r>
  <r>
    <s v="ORD-101681"/>
    <x v="135"/>
    <d v="2023-03-21T00:00:00"/>
    <s v="C2124"/>
    <s v="Sana Verma"/>
    <x v="2"/>
    <x v="4"/>
    <s v="P1006"/>
    <n v="1"/>
    <n v="0"/>
    <s v="Standard"/>
    <x v="2"/>
    <n v="37"/>
    <n v="4"/>
    <s v="Keyboard"/>
    <x v="2"/>
    <n v="45"/>
    <n v="35.729999999999997"/>
    <n v="45"/>
    <n v="35.729999999999997"/>
    <n v="9.2700000000000031"/>
    <n v="0.20600000000000007"/>
    <s v="Profitable"/>
    <s v="Low"/>
  </r>
  <r>
    <s v="ORD-101055"/>
    <x v="550"/>
    <d v="2023-04-21T00:00:00"/>
    <s v="C1357"/>
    <s v="Arjun Gupta"/>
    <x v="1"/>
    <x v="9"/>
    <s v="P1002"/>
    <n v="8"/>
    <n v="0"/>
    <s v="Standard"/>
    <x v="3"/>
    <n v="65"/>
    <n v="1"/>
    <s v="Smartphone"/>
    <x v="2"/>
    <n v="600"/>
    <n v="395.83"/>
    <n v="4800"/>
    <n v="3166.64"/>
    <n v="1633.3600000000001"/>
    <n v="0.34028333333333338"/>
    <s v="Profitable"/>
    <s v="Medium"/>
  </r>
  <r>
    <s v="ORD-102418"/>
    <x v="222"/>
    <d v="2023-08-09T00:00:00"/>
    <s v="C1532"/>
    <s v="Rahul Iyer"/>
    <x v="0"/>
    <x v="4"/>
    <s v="P1001"/>
    <n v="3"/>
    <n v="0.15"/>
    <s v="Same Day"/>
    <x v="0"/>
    <n v="39"/>
    <n v="3"/>
    <s v="Laptop"/>
    <x v="2"/>
    <n v="900"/>
    <n v="669.14"/>
    <n v="2295"/>
    <n v="2007.42"/>
    <n v="287.57999999999993"/>
    <n v="0.12530718954248363"/>
    <s v="Profitable"/>
    <s v="Medium"/>
  </r>
  <r>
    <s v="ORD-100193"/>
    <x v="356"/>
    <d v="2024-03-07T00:00:00"/>
    <s v="C1781"/>
    <s v="Kabir Das"/>
    <x v="1"/>
    <x v="7"/>
    <s v="P1016"/>
    <n v="3"/>
    <n v="0.15"/>
    <s v="Same Day"/>
    <x v="0"/>
    <n v="57"/>
    <n v="5"/>
    <s v="Paper Ream"/>
    <x v="0"/>
    <n v="9"/>
    <n v="5.46"/>
    <n v="22.95"/>
    <n v="16.38"/>
    <n v="6.57"/>
    <n v="0.28627450980392161"/>
    <s v="Profitable"/>
    <s v="Low"/>
  </r>
  <r>
    <s v="ORD-101440"/>
    <x v="235"/>
    <d v="2023-03-26T00:00:00"/>
    <s v="C1895"/>
    <s v="Dev Das"/>
    <x v="2"/>
    <x v="7"/>
    <s v="P1016"/>
    <n v="9"/>
    <n v="0"/>
    <s v="Standard"/>
    <x v="0"/>
    <n v="39"/>
    <n v="2"/>
    <s v="Paper Ream"/>
    <x v="0"/>
    <n v="9"/>
    <n v="5.46"/>
    <n v="81"/>
    <n v="49.14"/>
    <n v="31.86"/>
    <n v="0.39333333333333331"/>
    <s v="Profitable"/>
    <s v="Low"/>
  </r>
  <r>
    <s v="ORD-102365"/>
    <x v="672"/>
    <d v="2024-03-20T00:00:00"/>
    <s v="C2153"/>
    <s v="Zoya Nair"/>
    <x v="1"/>
    <x v="9"/>
    <s v="P1013"/>
    <n v="5"/>
    <n v="0"/>
    <s v="Standard"/>
    <x v="2"/>
    <n v="22"/>
    <n v="5"/>
    <s v="Notebook"/>
    <x v="0"/>
    <n v="6"/>
    <n v="4.2699999999999996"/>
    <n v="30"/>
    <n v="21.349999999999998"/>
    <n v="8.6500000000000021"/>
    <n v="0.28833333333333339"/>
    <s v="Profitable"/>
    <s v="Low"/>
  </r>
  <r>
    <s v="ORD-100357"/>
    <x v="255"/>
    <d v="2024-01-08T00:00:00"/>
    <s v="C1525"/>
    <s v="Kabir Das"/>
    <x v="2"/>
    <x v="4"/>
    <s v="P1018"/>
    <n v="5"/>
    <n v="0.15"/>
    <s v="Standard"/>
    <x v="3"/>
    <n v="27"/>
    <n v="1"/>
    <s v="Marker Pack"/>
    <x v="0"/>
    <n v="11"/>
    <n v="6.23"/>
    <n v="46.75"/>
    <n v="31.150000000000002"/>
    <n v="15.599999999999998"/>
    <n v="0.33368983957219245"/>
    <s v="Profitable"/>
    <s v="Low"/>
  </r>
  <r>
    <s v="ORD-102734"/>
    <x v="471"/>
    <d v="2024-07-17T00:00:00"/>
    <s v="C1822"/>
    <s v="Arjun Singh"/>
    <x v="1"/>
    <x v="10"/>
    <s v="P1007"/>
    <n v="1"/>
    <n v="0.05"/>
    <s v="Express"/>
    <x v="0"/>
    <n v="36"/>
    <n v="1"/>
    <s v="Printer"/>
    <x v="2"/>
    <n v="180"/>
    <n v="133.25"/>
    <n v="171"/>
    <n v="133.25"/>
    <n v="37.75"/>
    <n v="0.22076023391812866"/>
    <s v="Profitable"/>
    <s v="Low"/>
  </r>
  <r>
    <s v="ORD-100541"/>
    <x v="229"/>
    <d v="2024-09-09T00:00:00"/>
    <s v="C1871"/>
    <s v="Dev Das"/>
    <x v="1"/>
    <x v="10"/>
    <s v="P1001"/>
    <n v="1"/>
    <n v="0"/>
    <s v="Express"/>
    <x v="1"/>
    <n v="39"/>
    <n v="3"/>
    <s v="Laptop"/>
    <x v="2"/>
    <n v="900"/>
    <n v="669.14"/>
    <n v="900"/>
    <n v="669.14"/>
    <n v="230.86"/>
    <n v="0.25651111111111113"/>
    <s v="Profitable"/>
    <s v="Low"/>
  </r>
  <r>
    <s v="ORD-102796"/>
    <x v="450"/>
    <d v="2023-12-06T00:00:00"/>
    <s v="C2196"/>
    <s v="Kabir Nair"/>
    <x v="0"/>
    <x v="3"/>
    <s v="P1015"/>
    <n v="4"/>
    <n v="0"/>
    <s v="Express"/>
    <x v="0"/>
    <n v="31"/>
    <n v="5"/>
    <s v="Stapler"/>
    <x v="0"/>
    <n v="15"/>
    <n v="9.91"/>
    <n v="60"/>
    <n v="39.64"/>
    <n v="20.36"/>
    <n v="0.33933333333333332"/>
    <s v="Profitable"/>
    <s v="Low"/>
  </r>
  <r>
    <s v="ORD-100537"/>
    <x v="581"/>
    <d v="2024-11-11T00:00:00"/>
    <s v="C1133"/>
    <s v="Diya Das"/>
    <x v="1"/>
    <x v="9"/>
    <s v="P1010"/>
    <n v="8"/>
    <n v="0"/>
    <s v="Same Day"/>
    <x v="3"/>
    <n v="35"/>
    <n v="3"/>
    <s v="Bookcase"/>
    <x v="1"/>
    <n v="210"/>
    <n v="139.15"/>
    <n v="1680"/>
    <n v="1113.2"/>
    <n v="566.79999999999995"/>
    <n v="0.33738095238095234"/>
    <s v="Profitable"/>
    <s v="Low"/>
  </r>
  <r>
    <s v="ORD-101780"/>
    <x v="673"/>
    <d v="2024-03-27T00:00:00"/>
    <s v="C1497"/>
    <s v="Ishaan Sharma"/>
    <x v="0"/>
    <x v="1"/>
    <s v="P1005"/>
    <n v="6"/>
    <n v="0"/>
    <s v="Express"/>
    <x v="0"/>
    <n v="42"/>
    <n v="3"/>
    <s v="Headphones"/>
    <x v="2"/>
    <n v="80"/>
    <n v="45.88"/>
    <n v="480"/>
    <n v="275.28000000000003"/>
    <n v="204.71999999999997"/>
    <n v="0.42649999999999993"/>
    <s v="Profitable"/>
    <s v="Low"/>
  </r>
  <r>
    <s v="ORD-100018"/>
    <x v="664"/>
    <d v="2024-10-24T00:00:00"/>
    <s v="C1529"/>
    <s v="Rahul Das"/>
    <x v="1"/>
    <x v="6"/>
    <s v="P1015"/>
    <n v="2"/>
    <n v="0.1"/>
    <s v="Standard"/>
    <x v="2"/>
    <n v="53"/>
    <n v="5"/>
    <s v="Stapler"/>
    <x v="0"/>
    <n v="15"/>
    <n v="9.91"/>
    <n v="27"/>
    <n v="19.82"/>
    <n v="7.18"/>
    <n v="0.2659259259259259"/>
    <s v="Profitable"/>
    <s v="Low"/>
  </r>
  <r>
    <s v="ORD-100645"/>
    <x v="57"/>
    <d v="2024-11-25T00:00:00"/>
    <s v="C1133"/>
    <s v="Priya Sharma"/>
    <x v="0"/>
    <x v="2"/>
    <s v="P1007"/>
    <n v="9"/>
    <n v="0.1"/>
    <s v="Standard"/>
    <x v="0"/>
    <n v="48"/>
    <n v="3"/>
    <s v="Printer"/>
    <x v="2"/>
    <n v="180"/>
    <n v="133.25"/>
    <n v="1458"/>
    <n v="1199.25"/>
    <n v="258.75"/>
    <n v="0.17746913580246915"/>
    <s v="Profitable"/>
    <s v="Low"/>
  </r>
  <r>
    <s v="ORD-100434"/>
    <x v="245"/>
    <d v="2023-07-03T00:00:00"/>
    <s v="C1917"/>
    <s v="Diya Sharma"/>
    <x v="1"/>
    <x v="8"/>
    <s v="P1008"/>
    <n v="1"/>
    <n v="0"/>
    <s v="Standard"/>
    <x v="2"/>
    <n v="21"/>
    <n v="2"/>
    <s v="Office Chair"/>
    <x v="1"/>
    <n v="150"/>
    <n v="111.98"/>
    <n v="150"/>
    <n v="111.98"/>
    <n v="38.019999999999996"/>
    <n v="0.25346666666666662"/>
    <s v="Profitable"/>
    <s v="Low"/>
  </r>
  <r>
    <s v="ORD-101985"/>
    <x v="501"/>
    <d v="2024-05-15T00:00:00"/>
    <s v="C1062"/>
    <s v="Aarav Verma"/>
    <x v="0"/>
    <x v="6"/>
    <s v="P1015"/>
    <n v="4"/>
    <n v="0.1"/>
    <s v="Express"/>
    <x v="0"/>
    <n v="30"/>
    <n v="2"/>
    <s v="Stapler"/>
    <x v="0"/>
    <n v="15"/>
    <n v="9.91"/>
    <n v="54"/>
    <n v="39.64"/>
    <n v="14.36"/>
    <n v="0.2659259259259259"/>
    <s v="Profitable"/>
    <s v="Low"/>
  </r>
  <r>
    <s v="ORD-101662"/>
    <x v="102"/>
    <d v="2023-09-09T00:00:00"/>
    <s v="C2078"/>
    <s v="Priya Iyer"/>
    <x v="2"/>
    <x v="9"/>
    <s v="P1005"/>
    <n v="7"/>
    <n v="0"/>
    <s v="Standard"/>
    <x v="2"/>
    <n v="60"/>
    <n v="4"/>
    <s v="Headphones"/>
    <x v="2"/>
    <n v="80"/>
    <n v="45.88"/>
    <n v="560"/>
    <n v="321.16000000000003"/>
    <n v="238.83999999999997"/>
    <n v="0.42649999999999993"/>
    <s v="Profitable"/>
    <s v="Low"/>
  </r>
  <r>
    <s v="ORD-100445"/>
    <x v="320"/>
    <d v="2024-03-22T00:00:00"/>
    <s v="C1283"/>
    <s v="Tara Das"/>
    <x v="1"/>
    <x v="5"/>
    <s v="P1006"/>
    <n v="6"/>
    <n v="0"/>
    <s v="Express"/>
    <x v="0"/>
    <n v="34"/>
    <n v="5"/>
    <s v="Keyboard"/>
    <x v="2"/>
    <n v="45"/>
    <n v="35.729999999999997"/>
    <n v="270"/>
    <n v="214.38"/>
    <n v="55.620000000000005"/>
    <n v="0.20600000000000002"/>
    <s v="Profitable"/>
    <s v="Low"/>
  </r>
  <r>
    <s v="ORD-101253"/>
    <x v="131"/>
    <d v="2023-10-25T00:00:00"/>
    <s v="C1623"/>
    <s v="Aarav Singh"/>
    <x v="1"/>
    <x v="0"/>
    <s v="P1014"/>
    <n v="1"/>
    <n v="0.05"/>
    <s v="Standard"/>
    <x v="1"/>
    <n v="41"/>
    <n v="3"/>
    <s v="Pen Set"/>
    <x v="0"/>
    <n v="12"/>
    <n v="9.07"/>
    <n v="11.399999999999999"/>
    <n v="9.07"/>
    <n v="2.3299999999999983"/>
    <n v="0.20438596491228059"/>
    <s v="Profitable"/>
    <s v="Low"/>
  </r>
  <r>
    <s v="ORD-101783"/>
    <x v="310"/>
    <d v="2024-12-02T00:00:00"/>
    <s v="C1993"/>
    <s v="Tara Joshi"/>
    <x v="1"/>
    <x v="1"/>
    <s v="P1012"/>
    <n v="2"/>
    <n v="0.05"/>
    <s v="Standard"/>
    <x v="3"/>
    <n v="43"/>
    <n v="3"/>
    <s v="Standing Desk"/>
    <x v="1"/>
    <n v="480"/>
    <n v="375.21"/>
    <n v="912"/>
    <n v="750.42"/>
    <n v="161.58000000000004"/>
    <n v="0.17717105263157898"/>
    <s v="Profitable"/>
    <s v="Low"/>
  </r>
  <r>
    <s v="ORD-100048"/>
    <x v="273"/>
    <d v="2023-06-30T00:00:00"/>
    <s v="C1801"/>
    <s v="Dev Reddy"/>
    <x v="1"/>
    <x v="4"/>
    <s v="P1001"/>
    <n v="4"/>
    <n v="0"/>
    <s v="Economy"/>
    <x v="2"/>
    <n v="56"/>
    <n v="5"/>
    <s v="Laptop"/>
    <x v="2"/>
    <n v="900"/>
    <n v="669.14"/>
    <n v="3600"/>
    <n v="2676.56"/>
    <n v="923.44"/>
    <n v="0.25651111111111113"/>
    <s v="Profitable"/>
    <s v="Medium"/>
  </r>
  <r>
    <s v="ORD-100439"/>
    <x v="279"/>
    <d v="2024-01-25T00:00:00"/>
    <s v="C1696"/>
    <s v="Ishaan Gupta"/>
    <x v="1"/>
    <x v="2"/>
    <s v="P1008"/>
    <n v="2"/>
    <n v="0.2"/>
    <s v="Standard"/>
    <x v="3"/>
    <n v="62"/>
    <n v="3"/>
    <s v="Office Chair"/>
    <x v="1"/>
    <n v="150"/>
    <n v="111.98"/>
    <n v="240"/>
    <n v="223.96"/>
    <n v="16.039999999999992"/>
    <n v="6.68333333333333E-2"/>
    <s v="Profitable"/>
    <s v="Low"/>
  </r>
  <r>
    <s v="ORD-101048"/>
    <x v="307"/>
    <d v="2024-09-04T00:00:00"/>
    <s v="C1384"/>
    <s v="Meera Gupta"/>
    <x v="0"/>
    <x v="6"/>
    <s v="P1014"/>
    <n v="1"/>
    <n v="0.2"/>
    <s v="Express"/>
    <x v="0"/>
    <n v="24"/>
    <n v="1"/>
    <s v="Pen Set"/>
    <x v="0"/>
    <n v="12"/>
    <n v="9.07"/>
    <n v="9.6000000000000014"/>
    <n v="9.07"/>
    <n v="0.53000000000000114"/>
    <n v="5.5208333333333443E-2"/>
    <s v="Profitable"/>
    <s v="Low"/>
  </r>
  <r>
    <s v="ORD-101868"/>
    <x v="319"/>
    <d v="2023-07-28T00:00:00"/>
    <s v="C1197"/>
    <s v="Meera Gupta"/>
    <x v="1"/>
    <x v="12"/>
    <s v="P1006"/>
    <n v="5"/>
    <n v="0"/>
    <s v="Express"/>
    <x v="1"/>
    <n v="26"/>
    <n v="5"/>
    <s v="Keyboard"/>
    <x v="2"/>
    <n v="45"/>
    <n v="35.729999999999997"/>
    <n v="225"/>
    <n v="178.64999999999998"/>
    <n v="46.350000000000023"/>
    <n v="0.2060000000000001"/>
    <s v="Profitable"/>
    <s v="Low"/>
  </r>
  <r>
    <s v="ORD-101028"/>
    <x v="690"/>
    <d v="2024-06-08T00:00:00"/>
    <s v="C1567"/>
    <s v="Aarav Iyer"/>
    <x v="2"/>
    <x v="5"/>
    <s v="P1003"/>
    <n v="7"/>
    <n v="0.1"/>
    <s v="Express"/>
    <x v="1"/>
    <n v="36"/>
    <n v="5"/>
    <s v="Tablet"/>
    <x v="2"/>
    <n v="350"/>
    <n v="267.63"/>
    <n v="2205"/>
    <n v="1873.4099999999999"/>
    <n v="331.59000000000015"/>
    <n v="0.15038095238095245"/>
    <s v="Profitable"/>
    <s v="Medium"/>
  </r>
  <r>
    <s v="ORD-100786"/>
    <x v="34"/>
    <d v="2024-09-18T00:00:00"/>
    <s v="C1279"/>
    <s v="Aarav Khan"/>
    <x v="1"/>
    <x v="9"/>
    <s v="P1013"/>
    <n v="6"/>
    <n v="0.2"/>
    <s v="Standard"/>
    <x v="2"/>
    <n v="35"/>
    <n v="1"/>
    <s v="Notebook"/>
    <x v="0"/>
    <n v="6"/>
    <n v="4.2699999999999996"/>
    <n v="28.8"/>
    <n v="25.619999999999997"/>
    <n v="3.1800000000000033"/>
    <n v="0.11041666666666677"/>
    <s v="Profitable"/>
    <s v="Low"/>
  </r>
  <r>
    <s v="ORD-102202"/>
    <x v="280"/>
    <d v="2024-01-11T00:00:00"/>
    <s v="C1508"/>
    <s v="Meera Iyer"/>
    <x v="1"/>
    <x v="12"/>
    <s v="P1012"/>
    <n v="7"/>
    <n v="0"/>
    <s v="Same Day"/>
    <x v="3"/>
    <n v="22"/>
    <n v="3"/>
    <s v="Standing Desk"/>
    <x v="1"/>
    <n v="480"/>
    <n v="375.21"/>
    <n v="3360"/>
    <n v="2626.47"/>
    <n v="733.5300000000002"/>
    <n v="0.21831250000000005"/>
    <s v="Profitable"/>
    <s v="Medium"/>
  </r>
  <r>
    <s v="ORD-101882"/>
    <x v="45"/>
    <d v="2023-03-14T00:00:00"/>
    <s v="C1670"/>
    <s v="Arjun Gupta"/>
    <x v="1"/>
    <x v="3"/>
    <s v="P1009"/>
    <n v="1"/>
    <n v="0"/>
    <s v="Economy"/>
    <x v="2"/>
    <n v="64"/>
    <n v="5"/>
    <s v="Desk"/>
    <x v="1"/>
    <n v="320"/>
    <n v="186.25"/>
    <n v="320"/>
    <n v="186.25"/>
    <n v="133.75"/>
    <n v="0.41796875"/>
    <s v="Profitable"/>
    <s v="Low"/>
  </r>
  <r>
    <s v="ORD-101894"/>
    <x v="14"/>
    <d v="2024-10-06T00:00:00"/>
    <s v="C1072"/>
    <s v="Arjun Iyer"/>
    <x v="0"/>
    <x v="10"/>
    <s v="P1010"/>
    <n v="5"/>
    <n v="0.1"/>
    <s v="Standard"/>
    <x v="0"/>
    <n v="21"/>
    <n v="4"/>
    <s v="Bookcase"/>
    <x v="1"/>
    <n v="210"/>
    <n v="139.15"/>
    <n v="945"/>
    <n v="695.75"/>
    <n v="249.25"/>
    <n v="0.26375661375661374"/>
    <s v="Profitable"/>
    <s v="Low"/>
  </r>
  <r>
    <s v="ORD-102383"/>
    <x v="498"/>
    <d v="2024-01-24T00:00:00"/>
    <s v="C2020"/>
    <s v="Priya Sharma"/>
    <x v="2"/>
    <x v="7"/>
    <s v="P1016"/>
    <n v="1"/>
    <n v="0"/>
    <s v="Standard"/>
    <x v="1"/>
    <n v="28"/>
    <n v="4"/>
    <s v="Paper Ream"/>
    <x v="0"/>
    <n v="9"/>
    <n v="5.46"/>
    <n v="9"/>
    <n v="5.46"/>
    <n v="3.54"/>
    <n v="0.39333333333333331"/>
    <s v="Profitable"/>
    <s v="Low"/>
  </r>
  <r>
    <s v="ORD-102750"/>
    <x v="21"/>
    <d v="2024-06-03T00:00:00"/>
    <s v="C1929"/>
    <s v="Dev Iyer"/>
    <x v="1"/>
    <x v="12"/>
    <s v="P1015"/>
    <n v="2"/>
    <n v="0.1"/>
    <s v="Standard"/>
    <x v="2"/>
    <n v="21"/>
    <n v="5"/>
    <s v="Stapler"/>
    <x v="0"/>
    <n v="15"/>
    <n v="9.91"/>
    <n v="27"/>
    <n v="19.82"/>
    <n v="7.18"/>
    <n v="0.2659259259259259"/>
    <s v="Profitable"/>
    <s v="Low"/>
  </r>
  <r>
    <s v="ORD-100309"/>
    <x v="62"/>
    <d v="2024-10-19T00:00:00"/>
    <s v="C1451"/>
    <s v="Diya Nair"/>
    <x v="2"/>
    <x v="7"/>
    <s v="P1003"/>
    <n v="6"/>
    <n v="0"/>
    <s v="Same Day"/>
    <x v="2"/>
    <n v="54"/>
    <n v="4"/>
    <s v="Tablet"/>
    <x v="2"/>
    <n v="350"/>
    <n v="267.63"/>
    <n v="2100"/>
    <n v="1605.78"/>
    <n v="494.22"/>
    <n v="0.23534285714285716"/>
    <s v="Profitable"/>
    <s v="Medium"/>
  </r>
  <r>
    <s v="ORD-100809"/>
    <x v="518"/>
    <d v="2023-02-14T00:00:00"/>
    <s v="C1020"/>
    <s v="Sana Iyer"/>
    <x v="2"/>
    <x v="5"/>
    <s v="P1003"/>
    <n v="6"/>
    <n v="0"/>
    <s v="Express"/>
    <x v="0"/>
    <n v="60"/>
    <n v="5"/>
    <s v="Tablet"/>
    <x v="2"/>
    <n v="350"/>
    <n v="267.63"/>
    <n v="2100"/>
    <n v="1605.78"/>
    <n v="494.22"/>
    <n v="0.23534285714285716"/>
    <s v="Profitable"/>
    <s v="Medium"/>
  </r>
  <r>
    <s v="ORD-101377"/>
    <x v="521"/>
    <d v="2024-08-22T00:00:00"/>
    <s v="C1627"/>
    <s v="Ishaan Khan"/>
    <x v="1"/>
    <x v="1"/>
    <s v="P1004"/>
    <n v="9"/>
    <n v="0"/>
    <s v="Economy"/>
    <x v="1"/>
    <n v="57"/>
    <n v="4"/>
    <s v="Monitor"/>
    <x v="2"/>
    <n v="220"/>
    <n v="159.36000000000001"/>
    <n v="1980"/>
    <n v="1434.2400000000002"/>
    <n v="545.75999999999976"/>
    <n v="0.27563636363636351"/>
    <s v="Profitable"/>
    <s v="Low"/>
  </r>
  <r>
    <s v="ORD-101950"/>
    <x v="122"/>
    <d v="2023-07-27T00:00:00"/>
    <s v="C1815"/>
    <s v="Rahul Gupta"/>
    <x v="1"/>
    <x v="9"/>
    <s v="P1008"/>
    <n v="9"/>
    <n v="0.2"/>
    <s v="Express"/>
    <x v="1"/>
    <n v="39"/>
    <n v="3"/>
    <s v="Office Chair"/>
    <x v="1"/>
    <n v="150"/>
    <n v="111.98"/>
    <n v="1080"/>
    <n v="1007.82"/>
    <n v="72.17999999999995"/>
    <n v="6.6833333333333286E-2"/>
    <s v="Profitable"/>
    <s v="Low"/>
  </r>
  <r>
    <s v="ORD-101243"/>
    <x v="667"/>
    <d v="2024-09-25T00:00:00"/>
    <s v="C2198"/>
    <s v="Sana Das"/>
    <x v="2"/>
    <x v="2"/>
    <s v="P1012"/>
    <n v="7"/>
    <n v="0.05"/>
    <s v="Express"/>
    <x v="1"/>
    <n v="67"/>
    <n v="3"/>
    <s v="Standing Desk"/>
    <x v="1"/>
    <n v="480"/>
    <n v="375.21"/>
    <n v="3192"/>
    <n v="2626.47"/>
    <n v="565.5300000000002"/>
    <n v="0.17717105263157901"/>
    <s v="Profitable"/>
    <s v="Medium"/>
  </r>
  <r>
    <s v="ORD-101560"/>
    <x v="38"/>
    <d v="2023-06-28T00:00:00"/>
    <s v="C1448"/>
    <s v="Priya Das"/>
    <x v="1"/>
    <x v="6"/>
    <s v="P1003"/>
    <n v="6"/>
    <n v="0.1"/>
    <s v="Standard"/>
    <x v="0"/>
    <n v="44"/>
    <n v="1"/>
    <s v="Tablet"/>
    <x v="2"/>
    <n v="350"/>
    <n v="267.63"/>
    <n v="1890"/>
    <n v="1605.78"/>
    <n v="284.22000000000003"/>
    <n v="0.15038095238095239"/>
    <s v="Profitable"/>
    <s v="Low"/>
  </r>
  <r>
    <s v="ORD-102492"/>
    <x v="195"/>
    <d v="2023-08-02T00:00:00"/>
    <s v="C1109"/>
    <s v="Aarav Iyer"/>
    <x v="1"/>
    <x v="1"/>
    <s v="P1015"/>
    <n v="8"/>
    <n v="0"/>
    <s v="Economy"/>
    <x v="2"/>
    <n v="65"/>
    <n v="1"/>
    <s v="Stapler"/>
    <x v="0"/>
    <n v="15"/>
    <n v="9.91"/>
    <n v="120"/>
    <n v="79.28"/>
    <n v="40.72"/>
    <n v="0.33933333333333332"/>
    <s v="Profitable"/>
    <s v="Low"/>
  </r>
  <r>
    <s v="ORD-101755"/>
    <x v="253"/>
    <d v="2023-07-15T00:00:00"/>
    <s v="C1326"/>
    <s v="Meera Nair"/>
    <x v="1"/>
    <x v="8"/>
    <s v="P1008"/>
    <n v="8"/>
    <n v="0.1"/>
    <s v="Express"/>
    <x v="2"/>
    <n v="51"/>
    <n v="2"/>
    <s v="Office Chair"/>
    <x v="1"/>
    <n v="150"/>
    <n v="111.98"/>
    <n v="1080"/>
    <n v="895.84"/>
    <n v="184.15999999999997"/>
    <n v="0.17051851851851849"/>
    <s v="Profitable"/>
    <s v="Low"/>
  </r>
  <r>
    <s v="ORD-100558"/>
    <x v="167"/>
    <d v="2023-08-29T00:00:00"/>
    <s v="C2085"/>
    <s v="Kabir Joshi"/>
    <x v="1"/>
    <x v="0"/>
    <s v="P1003"/>
    <n v="9"/>
    <n v="0.05"/>
    <s v="Standard"/>
    <x v="2"/>
    <n v="57"/>
    <n v="1"/>
    <s v="Tablet"/>
    <x v="2"/>
    <n v="350"/>
    <n v="267.63"/>
    <n v="2992.5"/>
    <n v="2408.67"/>
    <n v="583.82999999999993"/>
    <n v="0.19509774436090224"/>
    <s v="Profitable"/>
    <s v="Medium"/>
  </r>
  <r>
    <s v="ORD-102096"/>
    <x v="520"/>
    <d v="2023-09-23T00:00:00"/>
    <s v="C1411"/>
    <s v="Rahul Reddy"/>
    <x v="1"/>
    <x v="10"/>
    <s v="P1007"/>
    <n v="2"/>
    <n v="0.1"/>
    <s v="Standard"/>
    <x v="3"/>
    <n v="42"/>
    <n v="1"/>
    <s v="Printer"/>
    <x v="2"/>
    <n v="180"/>
    <n v="133.25"/>
    <n v="324"/>
    <n v="266.5"/>
    <n v="57.5"/>
    <n v="0.17746913580246915"/>
    <s v="Profitable"/>
    <s v="Low"/>
  </r>
  <r>
    <s v="ORD-101640"/>
    <x v="385"/>
    <d v="2024-11-18T00:00:00"/>
    <s v="C1925"/>
    <s v="Meera Das"/>
    <x v="1"/>
    <x v="2"/>
    <s v="P1005"/>
    <n v="8"/>
    <n v="0"/>
    <s v="Express"/>
    <x v="0"/>
    <n v="18"/>
    <n v="4"/>
    <s v="Headphones"/>
    <x v="2"/>
    <n v="80"/>
    <n v="45.88"/>
    <n v="640"/>
    <n v="367.04"/>
    <n v="272.95999999999998"/>
    <n v="0.42649999999999999"/>
    <s v="Profitable"/>
    <s v="Low"/>
  </r>
  <r>
    <s v="ORD-100407"/>
    <x v="26"/>
    <d v="2024-02-12T00:00:00"/>
    <s v="C1147"/>
    <s v="Ishaan Reddy"/>
    <x v="0"/>
    <x v="3"/>
    <s v="P1006"/>
    <n v="4"/>
    <n v="0.1"/>
    <s v="Standard"/>
    <x v="3"/>
    <n v="61"/>
    <n v="2"/>
    <s v="Keyboard"/>
    <x v="2"/>
    <n v="45"/>
    <n v="35.729999999999997"/>
    <n v="162"/>
    <n v="142.91999999999999"/>
    <n v="19.080000000000013"/>
    <n v="0.11777777777777786"/>
    <s v="Profitable"/>
    <s v="Low"/>
  </r>
  <r>
    <s v="ORD-101644"/>
    <x v="546"/>
    <d v="2024-04-25T00:00:00"/>
    <s v="C1457"/>
    <s v="Arjun Reddy"/>
    <x v="2"/>
    <x v="4"/>
    <s v="P1015"/>
    <n v="6"/>
    <n v="0"/>
    <s v="Standard"/>
    <x v="2"/>
    <n v="62"/>
    <n v="3"/>
    <s v="Stapler"/>
    <x v="0"/>
    <n v="15"/>
    <n v="9.91"/>
    <n v="90"/>
    <n v="59.46"/>
    <n v="30.54"/>
    <n v="0.33933333333333332"/>
    <s v="Profitable"/>
    <s v="Low"/>
  </r>
  <r>
    <s v="ORD-101285"/>
    <x v="431"/>
    <d v="2024-08-17T00:00:00"/>
    <s v="C1596"/>
    <s v="Dev Joshi"/>
    <x v="1"/>
    <x v="9"/>
    <s v="P1001"/>
    <n v="2"/>
    <n v="0.15"/>
    <s v="Standard"/>
    <x v="1"/>
    <n v="32"/>
    <n v="2"/>
    <s v="Laptop"/>
    <x v="2"/>
    <n v="900"/>
    <n v="669.14"/>
    <n v="1530"/>
    <n v="1338.28"/>
    <n v="191.72000000000003"/>
    <n v="0.12530718954248368"/>
    <s v="Profitable"/>
    <s v="Low"/>
  </r>
  <r>
    <s v="ORD-102298"/>
    <x v="429"/>
    <d v="2023-08-30T00:00:00"/>
    <s v="C1938"/>
    <s v="Ishaan Reddy"/>
    <x v="1"/>
    <x v="2"/>
    <s v="P1016"/>
    <n v="3"/>
    <n v="0"/>
    <s v="Express"/>
    <x v="3"/>
    <n v="20"/>
    <n v="4"/>
    <s v="Paper Ream"/>
    <x v="0"/>
    <n v="9"/>
    <n v="5.46"/>
    <n v="27"/>
    <n v="16.38"/>
    <n v="10.620000000000001"/>
    <n v="0.39333333333333337"/>
    <s v="Profitable"/>
    <s v="Low"/>
  </r>
  <r>
    <s v="ORD-102022"/>
    <x v="598"/>
    <d v="2023-05-21T00:00:00"/>
    <s v="C1161"/>
    <s v="Meera Singh"/>
    <x v="1"/>
    <x v="2"/>
    <s v="P1004"/>
    <n v="2"/>
    <n v="0.05"/>
    <s v="Standard"/>
    <x v="2"/>
    <n v="46"/>
    <n v="3"/>
    <s v="Monitor"/>
    <x v="2"/>
    <n v="220"/>
    <n v="159.36000000000001"/>
    <n v="418"/>
    <n v="318.72000000000003"/>
    <n v="99.279999999999973"/>
    <n v="0.23751196172248798"/>
    <s v="Profitable"/>
    <s v="Low"/>
  </r>
  <r>
    <s v="ORD-102012"/>
    <x v="261"/>
    <d v="2024-10-18T00:00:00"/>
    <s v="C1113"/>
    <s v="Dev Sharma"/>
    <x v="2"/>
    <x v="9"/>
    <s v="P1014"/>
    <n v="4"/>
    <n v="0"/>
    <s v="Standard"/>
    <x v="2"/>
    <n v="52"/>
    <n v="5"/>
    <s v="Pen Set"/>
    <x v="0"/>
    <n v="12"/>
    <n v="9.07"/>
    <n v="48"/>
    <n v="36.28"/>
    <n v="11.719999999999999"/>
    <n v="0.24416666666666664"/>
    <s v="Profitable"/>
    <s v="Low"/>
  </r>
  <r>
    <s v="ORD-100872"/>
    <x v="560"/>
    <d v="2024-10-04T00:00:00"/>
    <s v="C1625"/>
    <s v="Kabir Singh"/>
    <x v="2"/>
    <x v="7"/>
    <s v="P1014"/>
    <n v="4"/>
    <n v="0"/>
    <s v="Economy"/>
    <x v="3"/>
    <n v="54"/>
    <n v="2"/>
    <s v="Pen Set"/>
    <x v="0"/>
    <n v="12"/>
    <n v="9.07"/>
    <n v="48"/>
    <n v="36.28"/>
    <n v="11.719999999999999"/>
    <n v="0.24416666666666664"/>
    <s v="Profitable"/>
    <s v="Low"/>
  </r>
  <r>
    <s v="ORD-101722"/>
    <x v="254"/>
    <d v="2023-09-09T00:00:00"/>
    <s v="C1836"/>
    <s v="Priya Das"/>
    <x v="0"/>
    <x v="0"/>
    <s v="P1015"/>
    <n v="1"/>
    <n v="0"/>
    <s v="Standard"/>
    <x v="3"/>
    <n v="46"/>
    <n v="4"/>
    <s v="Stapler"/>
    <x v="0"/>
    <n v="15"/>
    <n v="9.91"/>
    <n v="15"/>
    <n v="9.91"/>
    <n v="5.09"/>
    <n v="0.33933333333333332"/>
    <s v="Profitable"/>
    <s v="Low"/>
  </r>
  <r>
    <s v="ORD-102301"/>
    <x v="119"/>
    <d v="2024-01-09T00:00:00"/>
    <s v="C1569"/>
    <s v="Rahul Reddy"/>
    <x v="1"/>
    <x v="2"/>
    <s v="P1002"/>
    <n v="6"/>
    <n v="0.05"/>
    <s v="Standard"/>
    <x v="3"/>
    <n v="61"/>
    <n v="3"/>
    <s v="Smartphone"/>
    <x v="2"/>
    <n v="600"/>
    <n v="395.83"/>
    <n v="3420"/>
    <n v="2374.98"/>
    <n v="1045.02"/>
    <n v="0.30556140350877192"/>
    <s v="Profitable"/>
    <s v="Medium"/>
  </r>
  <r>
    <s v="ORD-102084"/>
    <x v="117"/>
    <d v="2024-01-22T00:00:00"/>
    <s v="C1616"/>
    <s v="Kabir Verma"/>
    <x v="0"/>
    <x v="6"/>
    <s v="P1003"/>
    <n v="7"/>
    <n v="0"/>
    <s v="Same Day"/>
    <x v="3"/>
    <n v="44"/>
    <n v="4"/>
    <s v="Tablet"/>
    <x v="2"/>
    <n v="350"/>
    <n v="267.63"/>
    <n v="2450"/>
    <n v="1873.4099999999999"/>
    <n v="576.59000000000015"/>
    <n v="0.23534285714285721"/>
    <s v="Profitable"/>
    <s v="Medium"/>
  </r>
  <r>
    <s v="ORD-100485"/>
    <x v="208"/>
    <d v="2023-07-28T00:00:00"/>
    <s v="C1653"/>
    <s v="Tara Sharma"/>
    <x v="1"/>
    <x v="11"/>
    <s v="P1005"/>
    <n v="2"/>
    <n v="0.1"/>
    <s v="Standard"/>
    <x v="2"/>
    <n v="44"/>
    <n v="1"/>
    <s v="Headphones"/>
    <x v="2"/>
    <n v="80"/>
    <n v="45.88"/>
    <n v="144"/>
    <n v="91.76"/>
    <n v="52.239999999999995"/>
    <n v="0.36277777777777775"/>
    <s v="Profitable"/>
    <s v="Low"/>
  </r>
  <r>
    <s v="ORD-101839"/>
    <x v="438"/>
    <d v="2023-11-02T00:00:00"/>
    <s v="C1921"/>
    <s v="Tara Iyer"/>
    <x v="1"/>
    <x v="8"/>
    <s v="P1002"/>
    <n v="2"/>
    <n v="0.1"/>
    <s v="Standard"/>
    <x v="2"/>
    <n v="26"/>
    <n v="5"/>
    <s v="Smartphone"/>
    <x v="2"/>
    <n v="600"/>
    <n v="395.83"/>
    <n v="1080"/>
    <n v="791.66"/>
    <n v="288.34000000000003"/>
    <n v="0.26698148148148149"/>
    <s v="Profitable"/>
    <s v="Low"/>
  </r>
  <r>
    <s v="ORD-100553"/>
    <x v="567"/>
    <d v="2024-07-29T00:00:00"/>
    <s v="C1818"/>
    <s v="Aarav Singh"/>
    <x v="0"/>
    <x v="3"/>
    <s v="P1016"/>
    <n v="6"/>
    <n v="0.15"/>
    <s v="Standard"/>
    <x v="1"/>
    <n v="44"/>
    <n v="1"/>
    <s v="Paper Ream"/>
    <x v="0"/>
    <n v="9"/>
    <n v="5.46"/>
    <n v="45.9"/>
    <n v="32.76"/>
    <n v="13.14"/>
    <n v="0.28627450980392161"/>
    <s v="Profitable"/>
    <s v="Low"/>
  </r>
  <r>
    <s v="ORD-100873"/>
    <x v="15"/>
    <d v="2024-02-27T00:00:00"/>
    <s v="C2110"/>
    <s v="Diya Reddy"/>
    <x v="1"/>
    <x v="5"/>
    <s v="P1011"/>
    <n v="5"/>
    <n v="0.05"/>
    <s v="Standard"/>
    <x v="2"/>
    <n v="27"/>
    <n v="1"/>
    <s v="Filing Cabinet"/>
    <x v="1"/>
    <n v="130"/>
    <n v="83.55"/>
    <n v="617.5"/>
    <n v="417.75"/>
    <n v="199.75"/>
    <n v="0.32348178137651823"/>
    <s v="Profitable"/>
    <s v="Low"/>
  </r>
  <r>
    <s v="ORD-101063"/>
    <x v="218"/>
    <d v="2023-06-20T00:00:00"/>
    <s v="C1086"/>
    <s v="Rahul Reddy"/>
    <x v="1"/>
    <x v="1"/>
    <s v="P1005"/>
    <n v="5"/>
    <n v="0.2"/>
    <s v="Economy"/>
    <x v="0"/>
    <n v="32"/>
    <n v="5"/>
    <s v="Headphones"/>
    <x v="2"/>
    <n v="80"/>
    <n v="45.88"/>
    <n v="320"/>
    <n v="229.4"/>
    <n v="90.6"/>
    <n v="0.28312499999999996"/>
    <s v="Profitable"/>
    <s v="Low"/>
  </r>
  <r>
    <s v="ORD-101040"/>
    <x v="357"/>
    <d v="2024-04-22T00:00:00"/>
    <s v="C2184"/>
    <s v="Zoya Singh"/>
    <x v="1"/>
    <x v="6"/>
    <s v="P1015"/>
    <n v="4"/>
    <n v="0.1"/>
    <s v="Express"/>
    <x v="0"/>
    <n v="22"/>
    <n v="1"/>
    <s v="Stapler"/>
    <x v="0"/>
    <n v="15"/>
    <n v="9.91"/>
    <n v="54"/>
    <n v="39.64"/>
    <n v="14.36"/>
    <n v="0.2659259259259259"/>
    <s v="Profitable"/>
    <s v="Low"/>
  </r>
  <r>
    <s v="ORD-100774"/>
    <x v="163"/>
    <d v="2023-04-15T00:00:00"/>
    <s v="C1835"/>
    <s v="Zoya Verma"/>
    <x v="1"/>
    <x v="3"/>
    <s v="P1001"/>
    <n v="4"/>
    <n v="0"/>
    <s v="Standard"/>
    <x v="0"/>
    <n v="57"/>
    <n v="2"/>
    <s v="Laptop"/>
    <x v="2"/>
    <n v="900"/>
    <n v="669.14"/>
    <n v="3600"/>
    <n v="2676.56"/>
    <n v="923.44"/>
    <n v="0.25651111111111113"/>
    <s v="Profitable"/>
    <s v="Medium"/>
  </r>
  <r>
    <s v="ORD-101506"/>
    <x v="486"/>
    <d v="2023-12-02T00:00:00"/>
    <s v="C1128"/>
    <s v="Aarav Das"/>
    <x v="1"/>
    <x v="6"/>
    <s v="P1013"/>
    <n v="9"/>
    <n v="0"/>
    <s v="Standard"/>
    <x v="3"/>
    <n v="56"/>
    <n v="5"/>
    <s v="Notebook"/>
    <x v="0"/>
    <n v="6"/>
    <n v="4.2699999999999996"/>
    <n v="54"/>
    <n v="38.429999999999993"/>
    <n v="15.570000000000007"/>
    <n v="0.2883333333333335"/>
    <s v="Profitable"/>
    <s v="Low"/>
  </r>
  <r>
    <s v="ORD-100129"/>
    <x v="159"/>
    <d v="2023-05-04T00:00:00"/>
    <s v="C2071"/>
    <s v="Aarav Joshi"/>
    <x v="1"/>
    <x v="11"/>
    <s v="P1018"/>
    <n v="1"/>
    <n v="0.05"/>
    <s v="Express"/>
    <x v="0"/>
    <n v="37"/>
    <n v="4"/>
    <s v="Marker Pack"/>
    <x v="0"/>
    <n v="11"/>
    <n v="6.23"/>
    <n v="10.45"/>
    <n v="6.23"/>
    <n v="4.2199999999999989"/>
    <n v="0.40382775119617215"/>
    <s v="Profitable"/>
    <s v="Low"/>
  </r>
  <r>
    <s v="ORD-100848"/>
    <x v="394"/>
    <d v="2024-01-09T00:00:00"/>
    <s v="C1132"/>
    <s v="Priya Reddy"/>
    <x v="1"/>
    <x v="5"/>
    <s v="P1004"/>
    <n v="9"/>
    <n v="0"/>
    <s v="Express"/>
    <x v="1"/>
    <n v="34"/>
    <n v="4"/>
    <s v="Monitor"/>
    <x v="2"/>
    <n v="220"/>
    <n v="159.36000000000001"/>
    <n v="1980"/>
    <n v="1434.2400000000002"/>
    <n v="545.75999999999976"/>
    <n v="0.27563636363636351"/>
    <s v="Profitable"/>
    <s v="Low"/>
  </r>
  <r>
    <s v="ORD-102345"/>
    <x v="505"/>
    <d v="2023-06-12T00:00:00"/>
    <s v="C1161"/>
    <s v="Priya Reddy"/>
    <x v="0"/>
    <x v="4"/>
    <s v="P1011"/>
    <n v="3"/>
    <n v="0.1"/>
    <s v="Standard"/>
    <x v="2"/>
    <n v="68"/>
    <n v="5"/>
    <s v="Filing Cabinet"/>
    <x v="1"/>
    <n v="130"/>
    <n v="83.55"/>
    <n v="351"/>
    <n v="250.64999999999998"/>
    <n v="100.35000000000002"/>
    <n v="0.28589743589743594"/>
    <s v="Profitable"/>
    <s v="Low"/>
  </r>
  <r>
    <s v="ORD-101162"/>
    <x v="480"/>
    <d v="2024-04-03T00:00:00"/>
    <s v="C1674"/>
    <s v="Rahul Gupta"/>
    <x v="1"/>
    <x v="9"/>
    <s v="P1016"/>
    <n v="9"/>
    <n v="0.2"/>
    <s v="Standard"/>
    <x v="1"/>
    <n v="37"/>
    <n v="2"/>
    <s v="Paper Ream"/>
    <x v="0"/>
    <n v="9"/>
    <n v="5.46"/>
    <n v="64.8"/>
    <n v="49.14"/>
    <n v="15.659999999999997"/>
    <n v="0.24166666666666661"/>
    <s v="Profitable"/>
    <s v="Low"/>
  </r>
  <r>
    <s v="ORD-100455"/>
    <x v="29"/>
    <d v="2024-09-27T00:00:00"/>
    <s v="C2014"/>
    <s v="Tara Sharma"/>
    <x v="2"/>
    <x v="10"/>
    <s v="P1008"/>
    <n v="7"/>
    <n v="0.2"/>
    <s v="Express"/>
    <x v="2"/>
    <n v="68"/>
    <n v="4"/>
    <s v="Office Chair"/>
    <x v="1"/>
    <n v="150"/>
    <n v="111.98"/>
    <n v="840"/>
    <n v="783.86"/>
    <n v="56.139999999999986"/>
    <n v="6.6833333333333314E-2"/>
    <s v="Profitable"/>
    <s v="Low"/>
  </r>
  <r>
    <s v="ORD-102211"/>
    <x v="406"/>
    <d v="2024-12-31T00:00:00"/>
    <s v="C1154"/>
    <s v="Arjun Sharma"/>
    <x v="0"/>
    <x v="7"/>
    <s v="P1006"/>
    <n v="6"/>
    <n v="0.05"/>
    <s v="Same Day"/>
    <x v="0"/>
    <n v="45"/>
    <n v="4"/>
    <s v="Keyboard"/>
    <x v="2"/>
    <n v="45"/>
    <n v="35.729999999999997"/>
    <n v="256.5"/>
    <n v="214.38"/>
    <n v="42.120000000000005"/>
    <n v="0.1642105263157895"/>
    <s v="Profitable"/>
    <s v="Low"/>
  </r>
  <r>
    <s v="ORD-101524"/>
    <x v="66"/>
    <d v="2024-06-25T00:00:00"/>
    <s v="C1259"/>
    <s v="Zoya Nair"/>
    <x v="1"/>
    <x v="4"/>
    <s v="P1002"/>
    <n v="9"/>
    <n v="0.1"/>
    <s v="Standard"/>
    <x v="0"/>
    <n v="52"/>
    <n v="2"/>
    <s v="Smartphone"/>
    <x v="2"/>
    <n v="600"/>
    <n v="395.83"/>
    <n v="4860"/>
    <n v="3562.47"/>
    <n v="1297.5300000000002"/>
    <n v="0.26698148148148154"/>
    <s v="Profitable"/>
    <s v="Medium"/>
  </r>
  <r>
    <s v="ORD-101589"/>
    <x v="53"/>
    <d v="2024-03-30T00:00:00"/>
    <s v="C1027"/>
    <s v="Priya Reddy"/>
    <x v="1"/>
    <x v="8"/>
    <s v="P1008"/>
    <n v="9"/>
    <n v="0.2"/>
    <s v="Standard"/>
    <x v="2"/>
    <n v="50"/>
    <n v="4"/>
    <s v="Office Chair"/>
    <x v="1"/>
    <n v="150"/>
    <n v="111.98"/>
    <n v="1080"/>
    <n v="1007.82"/>
    <n v="72.17999999999995"/>
    <n v="6.6833333333333286E-2"/>
    <s v="Profitable"/>
    <s v="Low"/>
  </r>
  <r>
    <s v="ORD-100031"/>
    <x v="640"/>
    <d v="2024-05-05T00:00:00"/>
    <s v="C1374"/>
    <s v="Tara Iyer"/>
    <x v="1"/>
    <x v="4"/>
    <s v="P1014"/>
    <n v="4"/>
    <n v="0"/>
    <s v="Standard"/>
    <x v="3"/>
    <n v="58"/>
    <n v="5"/>
    <s v="Pen Set"/>
    <x v="0"/>
    <n v="12"/>
    <n v="9.07"/>
    <n v="48"/>
    <n v="36.28"/>
    <n v="11.719999999999999"/>
    <n v="0.24416666666666664"/>
    <s v="Profitable"/>
    <s v="Low"/>
  </r>
  <r>
    <s v="ORD-102596"/>
    <x v="347"/>
    <d v="2023-12-02T00:00:00"/>
    <s v="C1909"/>
    <s v="Dev Reddy"/>
    <x v="1"/>
    <x v="6"/>
    <s v="P1008"/>
    <n v="4"/>
    <n v="0.15"/>
    <s v="Standard"/>
    <x v="2"/>
    <n v="25"/>
    <n v="2"/>
    <s v="Office Chair"/>
    <x v="1"/>
    <n v="150"/>
    <n v="111.98"/>
    <n v="510"/>
    <n v="447.92"/>
    <n v="62.079999999999984"/>
    <n v="0.1217254901960784"/>
    <s v="Profitable"/>
    <s v="Low"/>
  </r>
  <r>
    <s v="ORD-100493"/>
    <x v="257"/>
    <d v="2023-02-14T00:00:00"/>
    <s v="C1316"/>
    <s v="Kabir Gupta"/>
    <x v="1"/>
    <x v="1"/>
    <s v="P1014"/>
    <n v="4"/>
    <n v="0.15"/>
    <s v="Standard"/>
    <x v="0"/>
    <n v="61"/>
    <n v="2"/>
    <s v="Pen Set"/>
    <x v="0"/>
    <n v="12"/>
    <n v="9.07"/>
    <n v="40.799999999999997"/>
    <n v="36.28"/>
    <n v="4.519999999999996"/>
    <n v="0.11078431372549011"/>
    <s v="Profitable"/>
    <s v="Low"/>
  </r>
  <r>
    <s v="ORD-101817"/>
    <x v="626"/>
    <d v="2023-10-28T00:00:00"/>
    <s v="C1804"/>
    <s v="Diya Nair"/>
    <x v="2"/>
    <x v="2"/>
    <s v="P1018"/>
    <n v="9"/>
    <n v="0"/>
    <s v="Standard"/>
    <x v="2"/>
    <n v="69"/>
    <n v="2"/>
    <s v="Marker Pack"/>
    <x v="0"/>
    <n v="11"/>
    <n v="6.23"/>
    <n v="99"/>
    <n v="56.070000000000007"/>
    <n v="42.929999999999993"/>
    <n v="0.43363636363636354"/>
    <s v="Profitable"/>
    <s v="Low"/>
  </r>
  <r>
    <s v="ORD-101280"/>
    <x v="458"/>
    <d v="2024-05-09T00:00:00"/>
    <s v="C2013"/>
    <s v="Meera Khan"/>
    <x v="0"/>
    <x v="3"/>
    <s v="P1012"/>
    <n v="3"/>
    <n v="0.1"/>
    <s v="Express"/>
    <x v="3"/>
    <n v="45"/>
    <n v="2"/>
    <s v="Standing Desk"/>
    <x v="1"/>
    <n v="480"/>
    <n v="375.21"/>
    <n v="1296"/>
    <n v="1125.6299999999999"/>
    <n v="170.37000000000012"/>
    <n v="0.13145833333333343"/>
    <s v="Profitable"/>
    <s v="Low"/>
  </r>
  <r>
    <s v="ORD-101380"/>
    <x v="407"/>
    <d v="2023-07-20T00:00:00"/>
    <s v="C1173"/>
    <s v="Diya Joshi"/>
    <x v="0"/>
    <x v="1"/>
    <s v="P1002"/>
    <n v="6"/>
    <n v="0.1"/>
    <s v="Economy"/>
    <x v="3"/>
    <n v="30"/>
    <n v="5"/>
    <s v="Smartphone"/>
    <x v="2"/>
    <n v="600"/>
    <n v="395.83"/>
    <n v="3240"/>
    <n v="2374.98"/>
    <n v="865.02"/>
    <n v="0.26698148148148149"/>
    <s v="Profitable"/>
    <s v="Medium"/>
  </r>
  <r>
    <s v="ORD-101309"/>
    <x v="16"/>
    <d v="2023-04-15T00:00:00"/>
    <s v="C2115"/>
    <s v="Dev Sharma"/>
    <x v="1"/>
    <x v="11"/>
    <s v="P1008"/>
    <n v="8"/>
    <n v="0.2"/>
    <s v="Standard"/>
    <x v="3"/>
    <n v="43"/>
    <n v="3"/>
    <s v="Office Chair"/>
    <x v="1"/>
    <n v="150"/>
    <n v="111.98"/>
    <n v="960"/>
    <n v="895.84"/>
    <n v="64.159999999999968"/>
    <n v="6.68333333333333E-2"/>
    <s v="Profitable"/>
    <s v="Low"/>
  </r>
  <r>
    <s v="ORD-102090"/>
    <x v="611"/>
    <d v="2024-02-03T00:00:00"/>
    <s v="C1615"/>
    <s v="Arjun Joshi"/>
    <x v="2"/>
    <x v="1"/>
    <s v="P1010"/>
    <n v="1"/>
    <n v="0"/>
    <s v="Express"/>
    <x v="2"/>
    <n v="52"/>
    <n v="1"/>
    <s v="Bookcase"/>
    <x v="1"/>
    <n v="210"/>
    <n v="139.15"/>
    <n v="210"/>
    <n v="139.15"/>
    <n v="70.849999999999994"/>
    <n v="0.33738095238095234"/>
    <s v="Profitable"/>
    <s v="Low"/>
  </r>
  <r>
    <s v="ORD-100885"/>
    <x v="330"/>
    <d v="2024-04-25T00:00:00"/>
    <s v="C1704"/>
    <s v="Ishaan Iyer"/>
    <x v="2"/>
    <x v="4"/>
    <s v="P1011"/>
    <n v="5"/>
    <n v="0.1"/>
    <s v="Standard"/>
    <x v="0"/>
    <n v="45"/>
    <n v="3"/>
    <s v="Filing Cabinet"/>
    <x v="1"/>
    <n v="130"/>
    <n v="83.55"/>
    <n v="585"/>
    <n v="417.75"/>
    <n v="167.25"/>
    <n v="0.28589743589743588"/>
    <s v="Profitable"/>
    <s v="Low"/>
  </r>
  <r>
    <s v="ORD-102038"/>
    <x v="66"/>
    <d v="2024-06-20T00:00:00"/>
    <s v="C2023"/>
    <s v="Zoya Khan"/>
    <x v="2"/>
    <x v="3"/>
    <s v="P1008"/>
    <n v="8"/>
    <n v="0.1"/>
    <s v="Express"/>
    <x v="0"/>
    <n v="44"/>
    <n v="4"/>
    <s v="Office Chair"/>
    <x v="1"/>
    <n v="150"/>
    <n v="111.98"/>
    <n v="1080"/>
    <n v="895.84"/>
    <n v="184.15999999999997"/>
    <n v="0.17051851851851849"/>
    <s v="Profitable"/>
    <s v="Low"/>
  </r>
  <r>
    <s v="ORD-101120"/>
    <x v="363"/>
    <d v="2025-01-03T00:00:00"/>
    <s v="C1510"/>
    <s v="Ishaan Gupta"/>
    <x v="2"/>
    <x v="0"/>
    <s v="P1012"/>
    <n v="4"/>
    <n v="0.15"/>
    <s v="Standard"/>
    <x v="1"/>
    <n v="60"/>
    <n v="4"/>
    <s v="Standing Desk"/>
    <x v="1"/>
    <n v="480"/>
    <n v="375.21"/>
    <n v="1632"/>
    <n v="1500.84"/>
    <n v="131.16000000000008"/>
    <n v="8.0367647058823585E-2"/>
    <s v="Profitable"/>
    <s v="Low"/>
  </r>
  <r>
    <s v="ORD-101299"/>
    <x v="576"/>
    <d v="2024-05-30T00:00:00"/>
    <s v="C1214"/>
    <s v="Diya Khan"/>
    <x v="2"/>
    <x v="6"/>
    <s v="P1018"/>
    <n v="9"/>
    <n v="0.05"/>
    <s v="Standard"/>
    <x v="3"/>
    <n v="57"/>
    <n v="3"/>
    <s v="Marker Pack"/>
    <x v="0"/>
    <n v="11"/>
    <n v="6.23"/>
    <n v="94.05"/>
    <n v="56.070000000000007"/>
    <n v="37.97999999999999"/>
    <n v="0.40382775119617215"/>
    <s v="Profitable"/>
    <s v="Low"/>
  </r>
  <r>
    <s v="ORD-101629"/>
    <x v="72"/>
    <d v="2023-11-09T00:00:00"/>
    <s v="C1963"/>
    <s v="Zoya Gupta"/>
    <x v="1"/>
    <x v="10"/>
    <s v="P1011"/>
    <n v="1"/>
    <n v="0.05"/>
    <s v="Standard"/>
    <x v="3"/>
    <n v="64"/>
    <n v="2"/>
    <s v="Filing Cabinet"/>
    <x v="1"/>
    <n v="130"/>
    <n v="83.55"/>
    <n v="123.5"/>
    <n v="83.55"/>
    <n v="39.950000000000003"/>
    <n v="0.32348178137651823"/>
    <s v="Profitable"/>
    <s v="Low"/>
  </r>
  <r>
    <s v="ORD-101193"/>
    <x v="83"/>
    <d v="2024-07-26T00:00:00"/>
    <s v="C1917"/>
    <s v="Priya Joshi"/>
    <x v="2"/>
    <x v="7"/>
    <s v="P1003"/>
    <n v="7"/>
    <n v="0.15"/>
    <s v="Economy"/>
    <x v="1"/>
    <n v="31"/>
    <n v="3"/>
    <s v="Tablet"/>
    <x v="2"/>
    <n v="350"/>
    <n v="267.63"/>
    <n v="2082.5"/>
    <n v="1873.4099999999999"/>
    <n v="209.09000000000015"/>
    <n v="0.10040336134453788"/>
    <s v="Profitable"/>
    <s v="Medium"/>
  </r>
  <r>
    <s v="ORD-101939"/>
    <x v="220"/>
    <d v="2023-06-06T00:00:00"/>
    <s v="C1392"/>
    <s v="Dev Nair"/>
    <x v="1"/>
    <x v="2"/>
    <s v="P1013"/>
    <n v="9"/>
    <n v="0.05"/>
    <s v="Standard"/>
    <x v="3"/>
    <n v="44"/>
    <n v="2"/>
    <s v="Notebook"/>
    <x v="0"/>
    <n v="6"/>
    <n v="4.2699999999999996"/>
    <n v="51.3"/>
    <n v="38.429999999999993"/>
    <n v="12.870000000000005"/>
    <n v="0.25087719298245625"/>
    <s v="Profitable"/>
    <s v="Low"/>
  </r>
  <r>
    <s v="ORD-100933"/>
    <x v="113"/>
    <d v="2024-06-02T00:00:00"/>
    <s v="C1682"/>
    <s v="Dev Gupta"/>
    <x v="1"/>
    <x v="6"/>
    <s v="P1016"/>
    <n v="8"/>
    <n v="0"/>
    <s v="Express"/>
    <x v="1"/>
    <n v="31"/>
    <n v="5"/>
    <s v="Paper Ream"/>
    <x v="0"/>
    <n v="9"/>
    <n v="5.46"/>
    <n v="72"/>
    <n v="43.68"/>
    <n v="28.32"/>
    <n v="0.39333333333333331"/>
    <s v="Profitable"/>
    <s v="Low"/>
  </r>
  <r>
    <s v="ORD-102814"/>
    <x v="307"/>
    <d v="2024-09-03T00:00:00"/>
    <s v="C1366"/>
    <s v="Sana Joshi"/>
    <x v="1"/>
    <x v="10"/>
    <s v="P1015"/>
    <n v="5"/>
    <n v="0.05"/>
    <s v="Standard"/>
    <x v="2"/>
    <n v="25"/>
    <n v="3"/>
    <s v="Stapler"/>
    <x v="0"/>
    <n v="15"/>
    <n v="9.91"/>
    <n v="71.25"/>
    <n v="49.55"/>
    <n v="21.700000000000003"/>
    <n v="0.30456140350877198"/>
    <s v="Profitable"/>
    <s v="Low"/>
  </r>
  <r>
    <s v="ORD-102576"/>
    <x v="230"/>
    <d v="2024-11-06T00:00:00"/>
    <s v="C1912"/>
    <s v="Kabir Iyer"/>
    <x v="1"/>
    <x v="5"/>
    <s v="P1010"/>
    <n v="6"/>
    <n v="0"/>
    <s v="Standard"/>
    <x v="3"/>
    <n v="49"/>
    <n v="5"/>
    <s v="Bookcase"/>
    <x v="1"/>
    <n v="210"/>
    <n v="139.15"/>
    <n v="1260"/>
    <n v="834.90000000000009"/>
    <n v="425.09999999999991"/>
    <n v="0.33738095238095228"/>
    <s v="Profitable"/>
    <s v="Low"/>
  </r>
  <r>
    <s v="ORD-102344"/>
    <x v="152"/>
    <d v="2024-03-27T00:00:00"/>
    <s v="C1938"/>
    <s v="Arjun Reddy"/>
    <x v="1"/>
    <x v="3"/>
    <s v="P1007"/>
    <n v="3"/>
    <n v="0"/>
    <s v="Express"/>
    <x v="1"/>
    <n v="26"/>
    <n v="4"/>
    <s v="Printer"/>
    <x v="2"/>
    <n v="180"/>
    <n v="133.25"/>
    <n v="540"/>
    <n v="399.75"/>
    <n v="140.25"/>
    <n v="0.25972222222222224"/>
    <s v="Profitable"/>
    <s v="Low"/>
  </r>
  <r>
    <s v="ORD-102218"/>
    <x v="391"/>
    <d v="2024-05-17T00:00:00"/>
    <s v="C1437"/>
    <s v="Rahul Das"/>
    <x v="1"/>
    <x v="4"/>
    <s v="P1004"/>
    <n v="7"/>
    <n v="0.1"/>
    <s v="Standard"/>
    <x v="1"/>
    <n v="38"/>
    <n v="1"/>
    <s v="Monitor"/>
    <x v="2"/>
    <n v="220"/>
    <n v="159.36000000000001"/>
    <n v="1386"/>
    <n v="1115.52"/>
    <n v="270.48"/>
    <n v="0.19515151515151516"/>
    <s v="Profitable"/>
    <s v="Low"/>
  </r>
  <r>
    <s v="ORD-102360"/>
    <x v="260"/>
    <d v="2023-12-07T00:00:00"/>
    <s v="C1834"/>
    <s v="Rahul Joshi"/>
    <x v="1"/>
    <x v="2"/>
    <s v="P1008"/>
    <n v="7"/>
    <n v="0.15"/>
    <s v="Standard"/>
    <x v="3"/>
    <n v="31"/>
    <n v="5"/>
    <s v="Office Chair"/>
    <x v="1"/>
    <n v="150"/>
    <n v="111.98"/>
    <n v="892.5"/>
    <n v="783.86"/>
    <n v="108.63999999999999"/>
    <n v="0.12172549019607842"/>
    <s v="Profitable"/>
    <s v="Low"/>
  </r>
  <r>
    <s v="ORD-101480"/>
    <x v="696"/>
    <d v="2023-01-21T00:00:00"/>
    <s v="C1013"/>
    <s v="Sana Nair"/>
    <x v="0"/>
    <x v="2"/>
    <s v="P1013"/>
    <n v="1"/>
    <n v="0"/>
    <s v="Standard"/>
    <x v="0"/>
    <n v="63"/>
    <n v="3"/>
    <s v="Notebook"/>
    <x v="0"/>
    <n v="6"/>
    <n v="4.2699999999999996"/>
    <n v="6"/>
    <n v="4.2699999999999996"/>
    <n v="1.7300000000000004"/>
    <n v="0.28833333333333339"/>
    <s v="Profitable"/>
    <s v="Low"/>
  </r>
  <r>
    <s v="ORD-101863"/>
    <x v="687"/>
    <d v="2024-10-12T00:00:00"/>
    <s v="C2093"/>
    <s v="Diya Joshi"/>
    <x v="2"/>
    <x v="7"/>
    <s v="P1012"/>
    <n v="8"/>
    <n v="0.15"/>
    <s v="Express"/>
    <x v="0"/>
    <n v="47"/>
    <n v="4"/>
    <s v="Standing Desk"/>
    <x v="1"/>
    <n v="480"/>
    <n v="375.21"/>
    <n v="3264"/>
    <n v="3001.68"/>
    <n v="262.32000000000016"/>
    <n v="8.0367647058823585E-2"/>
    <s v="Profitable"/>
    <s v="Medium"/>
  </r>
  <r>
    <s v="ORD-100056"/>
    <x v="388"/>
    <d v="2024-08-06T00:00:00"/>
    <s v="C1588"/>
    <s v="Zoya Nair"/>
    <x v="2"/>
    <x v="9"/>
    <s v="P1008"/>
    <n v="6"/>
    <n v="0.1"/>
    <s v="Same Day"/>
    <x v="0"/>
    <n v="68"/>
    <n v="3"/>
    <s v="Office Chair"/>
    <x v="1"/>
    <n v="150"/>
    <n v="111.98"/>
    <n v="810"/>
    <n v="671.88"/>
    <n v="138.12"/>
    <n v="0.17051851851851851"/>
    <s v="Profitable"/>
    <s v="Low"/>
  </r>
  <r>
    <s v="ORD-101094"/>
    <x v="68"/>
    <d v="2024-11-16T00:00:00"/>
    <s v="C1394"/>
    <s v="Zoya Nair"/>
    <x v="1"/>
    <x v="5"/>
    <s v="P1012"/>
    <n v="1"/>
    <n v="0"/>
    <s v="Standard"/>
    <x v="0"/>
    <n v="24"/>
    <n v="1"/>
    <s v="Standing Desk"/>
    <x v="1"/>
    <n v="480"/>
    <n v="375.21"/>
    <n v="480"/>
    <n v="375.21"/>
    <n v="104.79000000000002"/>
    <n v="0.21831250000000005"/>
    <s v="Profitable"/>
    <s v="Low"/>
  </r>
  <r>
    <s v="ORD-102286"/>
    <x v="379"/>
    <d v="2024-02-14T00:00:00"/>
    <s v="C2024"/>
    <s v="Aarav Reddy"/>
    <x v="2"/>
    <x v="1"/>
    <s v="P1001"/>
    <n v="5"/>
    <n v="0.05"/>
    <s v="Standard"/>
    <x v="1"/>
    <n v="57"/>
    <n v="5"/>
    <s v="Laptop"/>
    <x v="2"/>
    <n v="900"/>
    <n v="669.14"/>
    <n v="4275"/>
    <n v="3345.7"/>
    <n v="929.30000000000018"/>
    <n v="0.21738011695906437"/>
    <s v="Profitable"/>
    <s v="Medium"/>
  </r>
  <r>
    <s v="ORD-102005"/>
    <x v="224"/>
    <d v="2024-11-27T00:00:00"/>
    <s v="C1959"/>
    <s v="Kabir Joshi"/>
    <x v="1"/>
    <x v="1"/>
    <s v="P1014"/>
    <n v="5"/>
    <n v="0"/>
    <s v="Standard"/>
    <x v="1"/>
    <n v="38"/>
    <n v="4"/>
    <s v="Pen Set"/>
    <x v="0"/>
    <n v="12"/>
    <n v="9.07"/>
    <n v="60"/>
    <n v="45.35"/>
    <n v="14.649999999999999"/>
    <n v="0.24416666666666664"/>
    <s v="Profitable"/>
    <s v="Low"/>
  </r>
  <r>
    <s v="ORD-100596"/>
    <x v="579"/>
    <d v="2024-07-20T00:00:00"/>
    <s v="C1767"/>
    <s v="Priya Das"/>
    <x v="1"/>
    <x v="2"/>
    <s v="P1015"/>
    <n v="2"/>
    <n v="0.1"/>
    <s v="Standard"/>
    <x v="2"/>
    <n v="40"/>
    <n v="2"/>
    <s v="Stapler"/>
    <x v="0"/>
    <n v="15"/>
    <n v="9.91"/>
    <n v="27"/>
    <n v="19.82"/>
    <n v="7.18"/>
    <n v="0.2659259259259259"/>
    <s v="Profitable"/>
    <s v="Low"/>
  </r>
  <r>
    <s v="ORD-100512"/>
    <x v="164"/>
    <d v="2024-01-28T00:00:00"/>
    <s v="C1520"/>
    <s v="Aarav Khan"/>
    <x v="2"/>
    <x v="7"/>
    <s v="P1014"/>
    <n v="4"/>
    <n v="0.1"/>
    <s v="Standard"/>
    <x v="3"/>
    <n v="47"/>
    <n v="4"/>
    <s v="Pen Set"/>
    <x v="0"/>
    <n v="12"/>
    <n v="9.07"/>
    <n v="43.2"/>
    <n v="36.28"/>
    <n v="6.9200000000000017"/>
    <n v="0.16018518518518521"/>
    <s v="Profitable"/>
    <s v="Low"/>
  </r>
  <r>
    <s v="ORD-100134"/>
    <x v="482"/>
    <d v="2024-01-04T00:00:00"/>
    <s v="C2149"/>
    <s v="Arjun Sharma"/>
    <x v="1"/>
    <x v="0"/>
    <s v="P1014"/>
    <n v="8"/>
    <n v="0"/>
    <s v="Standard"/>
    <x v="2"/>
    <n v="46"/>
    <n v="2"/>
    <s v="Pen Set"/>
    <x v="0"/>
    <n v="12"/>
    <n v="9.07"/>
    <n v="96"/>
    <n v="72.56"/>
    <n v="23.439999999999998"/>
    <n v="0.24416666666666664"/>
    <s v="Profitable"/>
    <s v="Low"/>
  </r>
  <r>
    <s v="ORD-102554"/>
    <x v="305"/>
    <d v="2024-07-26T00:00:00"/>
    <s v="C1595"/>
    <s v="Diya Das"/>
    <x v="1"/>
    <x v="2"/>
    <s v="P1003"/>
    <n v="8"/>
    <n v="0.1"/>
    <s v="Economy"/>
    <x v="0"/>
    <n v="66"/>
    <n v="2"/>
    <s v="Tablet"/>
    <x v="2"/>
    <n v="350"/>
    <n v="267.63"/>
    <n v="2520"/>
    <n v="2141.04"/>
    <n v="378.96000000000004"/>
    <n v="0.15038095238095239"/>
    <s v="Profitable"/>
    <s v="Medium"/>
  </r>
  <r>
    <s v="ORD-100155"/>
    <x v="86"/>
    <d v="2024-05-30T00:00:00"/>
    <s v="C1731"/>
    <s v="Tara Khan"/>
    <x v="1"/>
    <x v="3"/>
    <s v="P1003"/>
    <n v="1"/>
    <n v="0"/>
    <s v="Same Day"/>
    <x v="1"/>
    <n v="51"/>
    <n v="3"/>
    <s v="Tablet"/>
    <x v="2"/>
    <n v="350"/>
    <n v="267.63"/>
    <n v="350"/>
    <n v="267.63"/>
    <n v="82.37"/>
    <n v="0.23534285714285716"/>
    <s v="Profitable"/>
    <s v="Low"/>
  </r>
  <r>
    <s v="ORD-102600"/>
    <x v="199"/>
    <d v="2024-11-20T00:00:00"/>
    <s v="C2125"/>
    <s v="Kabir Sharma"/>
    <x v="0"/>
    <x v="8"/>
    <s v="P1004"/>
    <n v="9"/>
    <n v="0"/>
    <s v="Express"/>
    <x v="0"/>
    <n v="57"/>
    <n v="2"/>
    <s v="Monitor"/>
    <x v="2"/>
    <n v="220"/>
    <n v="159.36000000000001"/>
    <n v="1980"/>
    <n v="1434.2400000000002"/>
    <n v="545.75999999999976"/>
    <n v="0.27563636363636351"/>
    <s v="Profitable"/>
    <s v="Low"/>
  </r>
  <r>
    <s v="ORD-101038"/>
    <x v="646"/>
    <d v="2024-08-13T00:00:00"/>
    <s v="C1636"/>
    <s v="Dev Gupta"/>
    <x v="1"/>
    <x v="1"/>
    <s v="P1007"/>
    <n v="6"/>
    <n v="0"/>
    <s v="Express"/>
    <x v="1"/>
    <n v="20"/>
    <n v="3"/>
    <s v="Printer"/>
    <x v="2"/>
    <n v="180"/>
    <n v="133.25"/>
    <n v="1080"/>
    <n v="799.5"/>
    <n v="280.5"/>
    <n v="0.25972222222222224"/>
    <s v="Profitable"/>
    <s v="Low"/>
  </r>
  <r>
    <s v="ORD-100925"/>
    <x v="283"/>
    <d v="2023-12-14T00:00:00"/>
    <s v="C1209"/>
    <s v="Sana Khan"/>
    <x v="2"/>
    <x v="0"/>
    <s v="P1010"/>
    <n v="9"/>
    <n v="0"/>
    <s v="Standard"/>
    <x v="3"/>
    <n v="48"/>
    <n v="2"/>
    <s v="Bookcase"/>
    <x v="1"/>
    <n v="210"/>
    <n v="139.15"/>
    <n v="1890"/>
    <n v="1252.3500000000001"/>
    <n v="637.64999999999986"/>
    <n v="0.33738095238095228"/>
    <s v="Profitable"/>
    <s v="Low"/>
  </r>
  <r>
    <s v="ORD-102467"/>
    <x v="488"/>
    <d v="2024-08-24T00:00:00"/>
    <s v="C1573"/>
    <s v="Arjun Khan"/>
    <x v="0"/>
    <x v="8"/>
    <s v="P1006"/>
    <n v="1"/>
    <n v="0"/>
    <s v="Standard"/>
    <x v="1"/>
    <n v="45"/>
    <n v="5"/>
    <s v="Keyboard"/>
    <x v="2"/>
    <n v="45"/>
    <n v="35.729999999999997"/>
    <n v="45"/>
    <n v="35.729999999999997"/>
    <n v="9.2700000000000031"/>
    <n v="0.20600000000000007"/>
    <s v="Profitable"/>
    <s v="Low"/>
  </r>
  <r>
    <s v="ORD-102481"/>
    <x v="369"/>
    <d v="2024-03-02T00:00:00"/>
    <s v="C1835"/>
    <s v="Kabir Verma"/>
    <x v="2"/>
    <x v="9"/>
    <s v="P1010"/>
    <n v="1"/>
    <n v="0"/>
    <s v="Standard"/>
    <x v="2"/>
    <n v="21"/>
    <n v="5"/>
    <s v="Bookcase"/>
    <x v="1"/>
    <n v="210"/>
    <n v="139.15"/>
    <n v="210"/>
    <n v="139.15"/>
    <n v="70.849999999999994"/>
    <n v="0.33738095238095234"/>
    <s v="Profitable"/>
    <s v="Low"/>
  </r>
  <r>
    <s v="ORD-101133"/>
    <x v="625"/>
    <d v="2024-11-09T00:00:00"/>
    <s v="C1235"/>
    <s v="Arjun Singh"/>
    <x v="0"/>
    <x v="8"/>
    <s v="P1016"/>
    <n v="7"/>
    <n v="0"/>
    <s v="Express"/>
    <x v="1"/>
    <n v="57"/>
    <n v="5"/>
    <s v="Paper Ream"/>
    <x v="0"/>
    <n v="9"/>
    <n v="5.46"/>
    <n v="63"/>
    <n v="38.22"/>
    <n v="24.78"/>
    <n v="0.39333333333333337"/>
    <s v="Profitable"/>
    <s v="Low"/>
  </r>
  <r>
    <s v="ORD-102652"/>
    <x v="531"/>
    <d v="2024-10-11T00:00:00"/>
    <s v="C1721"/>
    <s v="Arjun Nair"/>
    <x v="1"/>
    <x v="5"/>
    <s v="P1011"/>
    <n v="9"/>
    <n v="0.15"/>
    <s v="Standard"/>
    <x v="0"/>
    <n v="36"/>
    <n v="5"/>
    <s v="Filing Cabinet"/>
    <x v="1"/>
    <n v="130"/>
    <n v="83.55"/>
    <n v="994.5"/>
    <n v="751.94999999999993"/>
    <n v="242.55000000000007"/>
    <n v="0.2438914027149322"/>
    <s v="Profitable"/>
    <s v="Low"/>
  </r>
  <r>
    <s v="ORD-100530"/>
    <x v="261"/>
    <d v="2024-10-20T00:00:00"/>
    <s v="C1069"/>
    <s v="Rahul Das"/>
    <x v="1"/>
    <x v="10"/>
    <s v="P1015"/>
    <n v="4"/>
    <n v="0.05"/>
    <s v="Express"/>
    <x v="2"/>
    <n v="55"/>
    <n v="5"/>
    <s v="Stapler"/>
    <x v="0"/>
    <n v="15"/>
    <n v="9.91"/>
    <n v="57"/>
    <n v="39.64"/>
    <n v="17.36"/>
    <n v="0.30456140350877192"/>
    <s v="Profitable"/>
    <s v="Low"/>
  </r>
  <r>
    <s v="ORD-100765"/>
    <x v="208"/>
    <d v="2023-07-28T00:00:00"/>
    <s v="C1154"/>
    <s v="Meera Nair"/>
    <x v="2"/>
    <x v="2"/>
    <s v="P1010"/>
    <n v="6"/>
    <n v="0.15"/>
    <s v="Standard"/>
    <x v="3"/>
    <n v="45"/>
    <n v="3"/>
    <s v="Bookcase"/>
    <x v="1"/>
    <n v="210"/>
    <n v="139.15"/>
    <n v="1071"/>
    <n v="834.90000000000009"/>
    <n v="236.09999999999991"/>
    <n v="0.22044817927170859"/>
    <s v="Profitable"/>
    <s v="Low"/>
  </r>
  <r>
    <s v="ORD-100950"/>
    <x v="467"/>
    <d v="2024-12-06T00:00:00"/>
    <s v="C1886"/>
    <s v="Dev Iyer"/>
    <x v="2"/>
    <x v="3"/>
    <s v="P1016"/>
    <n v="7"/>
    <n v="0"/>
    <s v="Express"/>
    <x v="0"/>
    <n v="35"/>
    <n v="3"/>
    <s v="Paper Ream"/>
    <x v="0"/>
    <n v="9"/>
    <n v="5.46"/>
    <n v="63"/>
    <n v="38.22"/>
    <n v="24.78"/>
    <n v="0.39333333333333337"/>
    <s v="Profitable"/>
    <s v="Low"/>
  </r>
  <r>
    <s v="ORD-102833"/>
    <x v="38"/>
    <d v="2023-06-25T00:00:00"/>
    <s v="C1485"/>
    <s v="Diya Gupta"/>
    <x v="2"/>
    <x v="11"/>
    <s v="P1001"/>
    <n v="4"/>
    <n v="0"/>
    <s v="Express"/>
    <x v="3"/>
    <n v="20"/>
    <n v="5"/>
    <s v="Laptop"/>
    <x v="2"/>
    <n v="900"/>
    <n v="669.14"/>
    <n v="3600"/>
    <n v="2676.56"/>
    <n v="923.44"/>
    <n v="0.25651111111111113"/>
    <s v="Profitable"/>
    <s v="Medium"/>
  </r>
  <r>
    <s v="ORD-102876"/>
    <x v="7"/>
    <d v="2023-11-10T00:00:00"/>
    <s v="C1401"/>
    <s v="Kabir Nair"/>
    <x v="0"/>
    <x v="2"/>
    <s v="P1012"/>
    <n v="2"/>
    <n v="0.2"/>
    <s v="Economy"/>
    <x v="2"/>
    <n v="19"/>
    <n v="4"/>
    <s v="Standing Desk"/>
    <x v="1"/>
    <n v="480"/>
    <n v="375.21"/>
    <n v="768"/>
    <n v="750.42"/>
    <n v="17.580000000000041"/>
    <n v="2.2890625000000053E-2"/>
    <s v="Profitable"/>
    <s v="Low"/>
  </r>
  <r>
    <s v="ORD-100876"/>
    <x v="697"/>
    <d v="2023-07-02T00:00:00"/>
    <s v="C1976"/>
    <s v="Zoya Nair"/>
    <x v="1"/>
    <x v="8"/>
    <s v="P1009"/>
    <n v="3"/>
    <n v="0"/>
    <s v="Standard"/>
    <x v="2"/>
    <n v="64"/>
    <n v="4"/>
    <s v="Desk"/>
    <x v="1"/>
    <n v="320"/>
    <n v="186.25"/>
    <n v="960"/>
    <n v="558.75"/>
    <n v="401.25"/>
    <n v="0.41796875"/>
    <s v="Profitable"/>
    <s v="Low"/>
  </r>
  <r>
    <s v="ORD-100813"/>
    <x v="625"/>
    <d v="2024-11-11T00:00:00"/>
    <s v="C1659"/>
    <s v="Diya Khan"/>
    <x v="0"/>
    <x v="2"/>
    <s v="P1001"/>
    <n v="8"/>
    <n v="0.05"/>
    <s v="Standard"/>
    <x v="0"/>
    <n v="68"/>
    <n v="5"/>
    <s v="Laptop"/>
    <x v="2"/>
    <n v="900"/>
    <n v="669.14"/>
    <n v="6840"/>
    <n v="5353.12"/>
    <n v="1486.88"/>
    <n v="0.21738011695906434"/>
    <s v="Profitable"/>
    <s v="High"/>
  </r>
  <r>
    <s v="ORD-100409"/>
    <x v="136"/>
    <d v="2024-04-11T00:00:00"/>
    <s v="C1843"/>
    <s v="Rahul Joshi"/>
    <x v="2"/>
    <x v="8"/>
    <s v="P1015"/>
    <n v="9"/>
    <n v="0.05"/>
    <s v="Economy"/>
    <x v="3"/>
    <n v="44"/>
    <n v="4"/>
    <s v="Stapler"/>
    <x v="0"/>
    <n v="15"/>
    <n v="9.91"/>
    <n v="128.25"/>
    <n v="89.19"/>
    <n v="39.06"/>
    <n v="0.30456140350877192"/>
    <s v="Profitable"/>
    <s v="Low"/>
  </r>
  <r>
    <s v="ORD-102285"/>
    <x v="417"/>
    <d v="2024-08-26T00:00:00"/>
    <s v="C1284"/>
    <s v="Rahul Reddy"/>
    <x v="2"/>
    <x v="6"/>
    <s v="P1017"/>
    <n v="3"/>
    <n v="0"/>
    <s v="Standard"/>
    <x v="3"/>
    <n v="59"/>
    <n v="3"/>
    <s v="Binder"/>
    <x v="0"/>
    <n v="8"/>
    <n v="5.51"/>
    <n v="24"/>
    <n v="16.53"/>
    <n v="7.4699999999999989"/>
    <n v="0.31124999999999997"/>
    <s v="Profitable"/>
    <s v="Low"/>
  </r>
  <r>
    <s v="ORD-101366"/>
    <x v="639"/>
    <d v="2024-03-09T00:00:00"/>
    <s v="C1082"/>
    <s v="Arjun Iyer"/>
    <x v="0"/>
    <x v="7"/>
    <s v="P1011"/>
    <n v="8"/>
    <n v="0.05"/>
    <s v="Standard"/>
    <x v="1"/>
    <n v="68"/>
    <n v="5"/>
    <s v="Filing Cabinet"/>
    <x v="1"/>
    <n v="130"/>
    <n v="83.55"/>
    <n v="988"/>
    <n v="668.4"/>
    <n v="319.60000000000002"/>
    <n v="0.32348178137651823"/>
    <s v="Profitable"/>
    <s v="Low"/>
  </r>
  <r>
    <s v="ORD-100296"/>
    <x v="664"/>
    <d v="2024-10-26T00:00:00"/>
    <s v="C1893"/>
    <s v="Priya Das"/>
    <x v="2"/>
    <x v="6"/>
    <s v="P1014"/>
    <n v="8"/>
    <n v="0"/>
    <s v="Economy"/>
    <x v="1"/>
    <n v="49"/>
    <n v="3"/>
    <s v="Pen Set"/>
    <x v="0"/>
    <n v="12"/>
    <n v="9.07"/>
    <n v="96"/>
    <n v="72.56"/>
    <n v="23.439999999999998"/>
    <n v="0.24416666666666664"/>
    <s v="Profitable"/>
    <s v="Low"/>
  </r>
  <r>
    <s v="ORD-100200"/>
    <x v="383"/>
    <d v="2024-07-29T00:00:00"/>
    <s v="C1766"/>
    <s v="Sana Reddy"/>
    <x v="2"/>
    <x v="5"/>
    <s v="P1011"/>
    <n v="4"/>
    <n v="0.1"/>
    <s v="Standard"/>
    <x v="2"/>
    <n v="44"/>
    <n v="1"/>
    <s v="Filing Cabinet"/>
    <x v="1"/>
    <n v="130"/>
    <n v="83.55"/>
    <n v="468"/>
    <n v="334.2"/>
    <n v="133.80000000000001"/>
    <n v="0.28589743589743594"/>
    <s v="Profitable"/>
    <s v="Low"/>
  </r>
  <r>
    <s v="ORD-100375"/>
    <x v="54"/>
    <d v="2024-03-05T00:00:00"/>
    <s v="C1904"/>
    <s v="Zoya Gupta"/>
    <x v="1"/>
    <x v="2"/>
    <s v="P1001"/>
    <n v="1"/>
    <n v="0.05"/>
    <s v="Standard"/>
    <x v="0"/>
    <n v="41"/>
    <n v="4"/>
    <s v="Laptop"/>
    <x v="2"/>
    <n v="900"/>
    <n v="669.14"/>
    <n v="855"/>
    <n v="669.14"/>
    <n v="185.86"/>
    <n v="0.21738011695906434"/>
    <s v="Profitable"/>
    <s v="Low"/>
  </r>
  <r>
    <s v="ORD-100585"/>
    <x v="171"/>
    <d v="2023-10-07T00:00:00"/>
    <s v="C1065"/>
    <s v="Rahul Nair"/>
    <x v="1"/>
    <x v="11"/>
    <s v="P1011"/>
    <n v="6"/>
    <n v="0"/>
    <s v="Same Day"/>
    <x v="3"/>
    <n v="31"/>
    <n v="1"/>
    <s v="Filing Cabinet"/>
    <x v="1"/>
    <n v="130"/>
    <n v="83.55"/>
    <n v="780"/>
    <n v="501.29999999999995"/>
    <n v="278.70000000000005"/>
    <n v="0.35730769230769238"/>
    <s v="Profitable"/>
    <s v="Low"/>
  </r>
  <r>
    <s v="ORD-102147"/>
    <x v="698"/>
    <d v="2024-08-21T00:00:00"/>
    <s v="C1841"/>
    <s v="Rahul Singh"/>
    <x v="1"/>
    <x v="0"/>
    <s v="P1001"/>
    <n v="3"/>
    <n v="0"/>
    <s v="Express"/>
    <x v="0"/>
    <n v="47"/>
    <n v="3"/>
    <s v="Laptop"/>
    <x v="2"/>
    <n v="900"/>
    <n v="669.14"/>
    <n v="2700"/>
    <n v="2007.42"/>
    <n v="692.57999999999993"/>
    <n v="0.25651111111111108"/>
    <s v="Profitable"/>
    <s v="Medium"/>
  </r>
  <r>
    <s v="ORD-101740"/>
    <x v="130"/>
    <d v="2023-12-17T00:00:00"/>
    <s v="C1514"/>
    <s v="Aarav Nair"/>
    <x v="1"/>
    <x v="12"/>
    <s v="P1017"/>
    <n v="3"/>
    <n v="0"/>
    <s v="Economy"/>
    <x v="2"/>
    <n v="39"/>
    <n v="1"/>
    <s v="Binder"/>
    <x v="0"/>
    <n v="8"/>
    <n v="5.51"/>
    <n v="24"/>
    <n v="16.53"/>
    <n v="7.4699999999999989"/>
    <n v="0.31124999999999997"/>
    <s v="Profitable"/>
    <s v="Low"/>
  </r>
  <r>
    <s v="ORD-100647"/>
    <x v="666"/>
    <d v="2023-07-10T00:00:00"/>
    <s v="C1941"/>
    <s v="Sana Reddy"/>
    <x v="2"/>
    <x v="9"/>
    <s v="P1005"/>
    <n v="2"/>
    <n v="0"/>
    <s v="Standard"/>
    <x v="0"/>
    <n v="59"/>
    <n v="5"/>
    <s v="Headphones"/>
    <x v="2"/>
    <n v="80"/>
    <n v="45.88"/>
    <n v="160"/>
    <n v="91.76"/>
    <n v="68.239999999999995"/>
    <n v="0.42649999999999999"/>
    <s v="Profitable"/>
    <s v="Low"/>
  </r>
  <r>
    <s v="ORD-100109"/>
    <x v="627"/>
    <d v="2024-02-18T00:00:00"/>
    <s v="C1381"/>
    <s v="Kabir Reddy"/>
    <x v="2"/>
    <x v="11"/>
    <s v="P1001"/>
    <n v="5"/>
    <n v="0.1"/>
    <s v="Express"/>
    <x v="2"/>
    <n v="25"/>
    <n v="4"/>
    <s v="Laptop"/>
    <x v="2"/>
    <n v="900"/>
    <n v="669.14"/>
    <n v="4050"/>
    <n v="3345.7"/>
    <n v="704.30000000000018"/>
    <n v="0.17390123456790127"/>
    <s v="Profitable"/>
    <s v="Medium"/>
  </r>
  <r>
    <s v="ORD-102227"/>
    <x v="212"/>
    <d v="2023-11-13T00:00:00"/>
    <s v="C1452"/>
    <s v="Meera Das"/>
    <x v="1"/>
    <x v="10"/>
    <s v="P1007"/>
    <n v="1"/>
    <n v="0"/>
    <s v="Standard"/>
    <x v="2"/>
    <n v="56"/>
    <n v="4"/>
    <s v="Printer"/>
    <x v="2"/>
    <n v="180"/>
    <n v="133.25"/>
    <n v="180"/>
    <n v="133.25"/>
    <n v="46.75"/>
    <n v="0.25972222222222224"/>
    <s v="Profitable"/>
    <s v="Low"/>
  </r>
  <r>
    <s v="ORD-101578"/>
    <x v="369"/>
    <d v="2024-02-27T00:00:00"/>
    <s v="C1097"/>
    <s v="Aarav Reddy"/>
    <x v="2"/>
    <x v="2"/>
    <s v="P1015"/>
    <n v="3"/>
    <n v="0"/>
    <s v="Standard"/>
    <x v="2"/>
    <n v="54"/>
    <n v="5"/>
    <s v="Stapler"/>
    <x v="0"/>
    <n v="15"/>
    <n v="9.91"/>
    <n v="45"/>
    <n v="29.73"/>
    <n v="15.27"/>
    <n v="0.33933333333333332"/>
    <s v="Profitable"/>
    <s v="Low"/>
  </r>
  <r>
    <s v="ORD-100630"/>
    <x v="498"/>
    <d v="2024-01-24T00:00:00"/>
    <s v="C1410"/>
    <s v="Kabir Das"/>
    <x v="2"/>
    <x v="3"/>
    <s v="P1001"/>
    <n v="4"/>
    <n v="0"/>
    <s v="Economy"/>
    <x v="3"/>
    <n v="24"/>
    <n v="1"/>
    <s v="Laptop"/>
    <x v="2"/>
    <n v="900"/>
    <n v="669.14"/>
    <n v="3600"/>
    <n v="2676.56"/>
    <n v="923.44"/>
    <n v="0.25651111111111113"/>
    <s v="Profitable"/>
    <s v="Medium"/>
  </r>
  <r>
    <s v="ORD-100157"/>
    <x v="407"/>
    <d v="2023-07-20T00:00:00"/>
    <s v="C1255"/>
    <s v="Aarav Reddy"/>
    <x v="1"/>
    <x v="0"/>
    <s v="P1015"/>
    <n v="6"/>
    <n v="0"/>
    <s v="Express"/>
    <x v="0"/>
    <n v="31"/>
    <n v="5"/>
    <s v="Stapler"/>
    <x v="0"/>
    <n v="15"/>
    <n v="9.91"/>
    <n v="90"/>
    <n v="59.46"/>
    <n v="30.54"/>
    <n v="0.33933333333333332"/>
    <s v="Profitable"/>
    <s v="Low"/>
  </r>
  <r>
    <s v="ORD-102206"/>
    <x v="187"/>
    <d v="2023-08-06T00:00:00"/>
    <s v="C2174"/>
    <s v="Zoya Iyer"/>
    <x v="1"/>
    <x v="9"/>
    <s v="P1015"/>
    <n v="7"/>
    <n v="0.05"/>
    <s v="Express"/>
    <x v="2"/>
    <n v="53"/>
    <n v="5"/>
    <s v="Stapler"/>
    <x v="0"/>
    <n v="15"/>
    <n v="9.91"/>
    <n v="99.75"/>
    <n v="69.37"/>
    <n v="30.379999999999995"/>
    <n v="0.30456140350877187"/>
    <s v="Profitable"/>
    <s v="Low"/>
  </r>
  <r>
    <s v="ORD-102861"/>
    <x v="175"/>
    <d v="2023-09-15T00:00:00"/>
    <s v="C1126"/>
    <s v="Sana Singh"/>
    <x v="1"/>
    <x v="7"/>
    <s v="P1008"/>
    <n v="8"/>
    <n v="0.15"/>
    <s v="Same Day"/>
    <x v="1"/>
    <n v="18"/>
    <n v="5"/>
    <s v="Office Chair"/>
    <x v="1"/>
    <n v="150"/>
    <n v="111.98"/>
    <n v="1020"/>
    <n v="895.84"/>
    <n v="124.15999999999997"/>
    <n v="0.1217254901960784"/>
    <s v="Profitable"/>
    <s v="Low"/>
  </r>
  <r>
    <s v="ORD-102182"/>
    <x v="392"/>
    <d v="2024-04-09T00:00:00"/>
    <s v="C1184"/>
    <s v="Meera Das"/>
    <x v="2"/>
    <x v="5"/>
    <s v="P1017"/>
    <n v="4"/>
    <n v="0.05"/>
    <s v="Standard"/>
    <x v="0"/>
    <n v="60"/>
    <n v="5"/>
    <s v="Binder"/>
    <x v="0"/>
    <n v="8"/>
    <n v="5.51"/>
    <n v="30.4"/>
    <n v="22.04"/>
    <n v="8.36"/>
    <n v="0.27499999999999997"/>
    <s v="Profitable"/>
    <s v="Low"/>
  </r>
  <r>
    <s v="ORD-102100"/>
    <x v="248"/>
    <d v="2024-09-11T00:00:00"/>
    <s v="C1982"/>
    <s v="Priya Iyer"/>
    <x v="1"/>
    <x v="9"/>
    <s v="P1002"/>
    <n v="3"/>
    <n v="0.05"/>
    <s v="Standard"/>
    <x v="2"/>
    <n v="64"/>
    <n v="5"/>
    <s v="Smartphone"/>
    <x v="2"/>
    <n v="600"/>
    <n v="395.83"/>
    <n v="1710"/>
    <n v="1187.49"/>
    <n v="522.51"/>
    <n v="0.30556140350877192"/>
    <s v="Profitable"/>
    <s v="Low"/>
  </r>
  <r>
    <s v="ORD-102472"/>
    <x v="297"/>
    <d v="2023-11-27T00:00:00"/>
    <s v="C1568"/>
    <s v="Rahul Sharma"/>
    <x v="1"/>
    <x v="10"/>
    <s v="P1017"/>
    <n v="5"/>
    <n v="0.05"/>
    <s v="Standard"/>
    <x v="2"/>
    <n v="30"/>
    <n v="5"/>
    <s v="Binder"/>
    <x v="0"/>
    <n v="8"/>
    <n v="5.51"/>
    <n v="38"/>
    <n v="27.549999999999997"/>
    <n v="10.450000000000003"/>
    <n v="0.27500000000000008"/>
    <s v="Profitable"/>
    <s v="Low"/>
  </r>
  <r>
    <s v="ORD-102493"/>
    <x v="389"/>
    <d v="2024-12-13T00:00:00"/>
    <s v="C1064"/>
    <s v="Sana Reddy"/>
    <x v="1"/>
    <x v="7"/>
    <s v="P1011"/>
    <n v="1"/>
    <n v="0"/>
    <s v="Standard"/>
    <x v="1"/>
    <n v="45"/>
    <n v="4"/>
    <s v="Filing Cabinet"/>
    <x v="1"/>
    <n v="130"/>
    <n v="83.55"/>
    <n v="130"/>
    <n v="83.55"/>
    <n v="46.45"/>
    <n v="0.35730769230769233"/>
    <s v="Profitable"/>
    <s v="Low"/>
  </r>
  <r>
    <s v="ORD-101665"/>
    <x v="66"/>
    <d v="2024-06-25T00:00:00"/>
    <s v="C1942"/>
    <s v="Ishaan Sharma"/>
    <x v="2"/>
    <x v="9"/>
    <s v="P1018"/>
    <n v="4"/>
    <n v="0"/>
    <s v="Economy"/>
    <x v="3"/>
    <n v="27"/>
    <n v="2"/>
    <s v="Marker Pack"/>
    <x v="0"/>
    <n v="11"/>
    <n v="6.23"/>
    <n v="44"/>
    <n v="24.92"/>
    <n v="19.079999999999998"/>
    <n v="0.4336363636363636"/>
    <s v="Profitable"/>
    <s v="Low"/>
  </r>
  <r>
    <s v="ORD-102424"/>
    <x v="483"/>
    <d v="2023-11-03T00:00:00"/>
    <s v="C1165"/>
    <s v="Dev Reddy"/>
    <x v="1"/>
    <x v="11"/>
    <s v="P1010"/>
    <n v="8"/>
    <n v="0"/>
    <s v="Standard"/>
    <x v="2"/>
    <n v="66"/>
    <n v="2"/>
    <s v="Bookcase"/>
    <x v="1"/>
    <n v="210"/>
    <n v="139.15"/>
    <n v="1680"/>
    <n v="1113.2"/>
    <n v="566.79999999999995"/>
    <n v="0.33738095238095234"/>
    <s v="Profitable"/>
    <s v="Low"/>
  </r>
  <r>
    <s v="ORD-102782"/>
    <x v="114"/>
    <d v="2024-11-05T00:00:00"/>
    <s v="C2015"/>
    <s v="Kabir Verma"/>
    <x v="1"/>
    <x v="2"/>
    <s v="P1018"/>
    <n v="2"/>
    <n v="0"/>
    <s v="Standard"/>
    <x v="0"/>
    <n v="60"/>
    <n v="3"/>
    <s v="Marker Pack"/>
    <x v="0"/>
    <n v="11"/>
    <n v="6.23"/>
    <n v="22"/>
    <n v="12.46"/>
    <n v="9.5399999999999991"/>
    <n v="0.4336363636363636"/>
    <s v="Profitable"/>
    <s v="Low"/>
  </r>
  <r>
    <s v="ORD-101988"/>
    <x v="356"/>
    <d v="2024-03-09T00:00:00"/>
    <s v="C1633"/>
    <s v="Aarav Joshi"/>
    <x v="1"/>
    <x v="11"/>
    <s v="P1018"/>
    <n v="2"/>
    <n v="0"/>
    <s v="Standard"/>
    <x v="2"/>
    <n v="44"/>
    <n v="1"/>
    <s v="Marker Pack"/>
    <x v="0"/>
    <n v="11"/>
    <n v="6.23"/>
    <n v="22"/>
    <n v="12.46"/>
    <n v="9.5399999999999991"/>
    <n v="0.4336363636363636"/>
    <s v="Profitable"/>
    <s v="Low"/>
  </r>
  <r>
    <s v="ORD-102070"/>
    <x v="274"/>
    <d v="2024-02-10T00:00:00"/>
    <s v="C1073"/>
    <s v="Zoya Das"/>
    <x v="2"/>
    <x v="9"/>
    <s v="P1015"/>
    <n v="1"/>
    <n v="0"/>
    <s v="Same Day"/>
    <x v="1"/>
    <n v="64"/>
    <n v="2"/>
    <s v="Stapler"/>
    <x v="0"/>
    <n v="15"/>
    <n v="9.91"/>
    <n v="15"/>
    <n v="9.91"/>
    <n v="5.09"/>
    <n v="0.33933333333333332"/>
    <s v="Profitable"/>
    <s v="Low"/>
  </r>
  <r>
    <s v="ORD-101514"/>
    <x v="697"/>
    <d v="2023-07-02T00:00:00"/>
    <s v="C1559"/>
    <s v="Aarav Verma"/>
    <x v="1"/>
    <x v="9"/>
    <s v="P1001"/>
    <n v="2"/>
    <n v="0.1"/>
    <s v="Standard"/>
    <x v="2"/>
    <n v="28"/>
    <n v="5"/>
    <s v="Laptop"/>
    <x v="2"/>
    <n v="900"/>
    <n v="669.14"/>
    <n v="1620"/>
    <n v="1338.28"/>
    <n v="281.72000000000003"/>
    <n v="0.17390123456790124"/>
    <s v="Profitable"/>
    <s v="Low"/>
  </r>
  <r>
    <s v="ORD-101306"/>
    <x v="353"/>
    <d v="2023-06-11T00:00:00"/>
    <s v="C1864"/>
    <s v="Tara Sharma"/>
    <x v="2"/>
    <x v="2"/>
    <s v="P1015"/>
    <n v="8"/>
    <n v="0.1"/>
    <s v="Express"/>
    <x v="3"/>
    <n v="30"/>
    <n v="5"/>
    <s v="Stapler"/>
    <x v="0"/>
    <n v="15"/>
    <n v="9.91"/>
    <n v="108"/>
    <n v="79.28"/>
    <n v="28.72"/>
    <n v="0.2659259259259259"/>
    <s v="Profitable"/>
    <s v="Low"/>
  </r>
  <r>
    <s v="ORD-100608"/>
    <x v="699"/>
    <d v="2024-07-15T00:00:00"/>
    <s v="C2199"/>
    <s v="Tara Das"/>
    <x v="0"/>
    <x v="8"/>
    <s v="P1012"/>
    <n v="8"/>
    <n v="0"/>
    <s v="Same Day"/>
    <x v="1"/>
    <n v="45"/>
    <n v="1"/>
    <s v="Standing Desk"/>
    <x v="1"/>
    <n v="480"/>
    <n v="375.21"/>
    <n v="3840"/>
    <n v="3001.68"/>
    <n v="838.32000000000016"/>
    <n v="0.21831250000000005"/>
    <s v="Profitable"/>
    <s v="Medium"/>
  </r>
  <r>
    <s v="ORD-102870"/>
    <x v="380"/>
    <d v="2024-09-15T00:00:00"/>
    <s v="C1768"/>
    <s v="Diya Das"/>
    <x v="1"/>
    <x v="5"/>
    <s v="P1010"/>
    <n v="2"/>
    <n v="0.15"/>
    <s v="Standard"/>
    <x v="0"/>
    <n v="57"/>
    <n v="2"/>
    <s v="Bookcase"/>
    <x v="1"/>
    <n v="210"/>
    <n v="139.15"/>
    <n v="357"/>
    <n v="278.3"/>
    <n v="78.699999999999989"/>
    <n v="0.22044817927170865"/>
    <s v="Profitable"/>
    <s v="Low"/>
  </r>
  <r>
    <s v="ORD-101967"/>
    <x v="300"/>
    <d v="2023-08-24T00:00:00"/>
    <s v="C1708"/>
    <s v="Rahul Singh"/>
    <x v="1"/>
    <x v="0"/>
    <s v="P1005"/>
    <n v="5"/>
    <n v="0"/>
    <s v="Standard"/>
    <x v="2"/>
    <n v="23"/>
    <n v="5"/>
    <s v="Headphones"/>
    <x v="2"/>
    <n v="80"/>
    <n v="45.88"/>
    <n v="400"/>
    <n v="229.4"/>
    <n v="170.6"/>
    <n v="0.42649999999999999"/>
    <s v="Profitable"/>
    <s v="Low"/>
  </r>
  <r>
    <s v="ORD-100497"/>
    <x v="97"/>
    <d v="2023-02-13T00:00:00"/>
    <s v="C1672"/>
    <s v="Zoya Gupta"/>
    <x v="0"/>
    <x v="7"/>
    <s v="P1008"/>
    <n v="2"/>
    <n v="0.15"/>
    <s v="Standard"/>
    <x v="3"/>
    <n v="59"/>
    <n v="2"/>
    <s v="Office Chair"/>
    <x v="1"/>
    <n v="150"/>
    <n v="111.98"/>
    <n v="255"/>
    <n v="223.96"/>
    <n v="31.039999999999992"/>
    <n v="0.1217254901960784"/>
    <s v="Profitable"/>
    <s v="Low"/>
  </r>
  <r>
    <s v="ORD-102337"/>
    <x v="14"/>
    <d v="2024-10-02T00:00:00"/>
    <s v="C2150"/>
    <s v="Arjun Nair"/>
    <x v="1"/>
    <x v="10"/>
    <s v="P1009"/>
    <n v="2"/>
    <n v="0"/>
    <s v="Standard"/>
    <x v="3"/>
    <n v="47"/>
    <n v="5"/>
    <s v="Desk"/>
    <x v="1"/>
    <n v="320"/>
    <n v="186.25"/>
    <n v="640"/>
    <n v="372.5"/>
    <n v="267.5"/>
    <n v="0.41796875"/>
    <s v="Profitable"/>
    <s v="Low"/>
  </r>
  <r>
    <s v="ORD-101668"/>
    <x v="580"/>
    <d v="2024-04-17T00:00:00"/>
    <s v="C2123"/>
    <s v="Kabir Gupta"/>
    <x v="1"/>
    <x v="12"/>
    <s v="P1016"/>
    <n v="9"/>
    <n v="0.1"/>
    <s v="Standard"/>
    <x v="0"/>
    <n v="59"/>
    <n v="4"/>
    <s v="Paper Ream"/>
    <x v="0"/>
    <n v="9"/>
    <n v="5.46"/>
    <n v="72.900000000000006"/>
    <n v="49.14"/>
    <n v="23.760000000000005"/>
    <n v="0.32592592592592595"/>
    <s v="Profitable"/>
    <s v="Low"/>
  </r>
  <r>
    <s v="ORD-100604"/>
    <x v="227"/>
    <d v="2023-06-01T00:00:00"/>
    <s v="C1114"/>
    <s v="Meera Nair"/>
    <x v="2"/>
    <x v="8"/>
    <s v="P1008"/>
    <n v="5"/>
    <n v="0.15"/>
    <s v="Standard"/>
    <x v="1"/>
    <n v="37"/>
    <n v="1"/>
    <s v="Office Chair"/>
    <x v="1"/>
    <n v="150"/>
    <n v="111.98"/>
    <n v="637.5"/>
    <n v="559.9"/>
    <n v="77.600000000000023"/>
    <n v="0.12172549019607846"/>
    <s v="Profitable"/>
    <s v="Low"/>
  </r>
  <r>
    <s v="ORD-100066"/>
    <x v="280"/>
    <d v="2024-01-12T00:00:00"/>
    <s v="C1525"/>
    <s v="Arjun Iyer"/>
    <x v="1"/>
    <x v="1"/>
    <s v="P1008"/>
    <n v="4"/>
    <n v="0"/>
    <s v="Standard"/>
    <x v="2"/>
    <n v="43"/>
    <n v="2"/>
    <s v="Office Chair"/>
    <x v="1"/>
    <n v="150"/>
    <n v="111.98"/>
    <n v="600"/>
    <n v="447.92"/>
    <n v="152.07999999999998"/>
    <n v="0.25346666666666662"/>
    <s v="Profitable"/>
    <s v="Low"/>
  </r>
  <r>
    <s v="ORD-100451"/>
    <x v="212"/>
    <d v="2023-11-09T00:00:00"/>
    <s v="C2066"/>
    <s v="Arjun Gupta"/>
    <x v="1"/>
    <x v="0"/>
    <s v="P1003"/>
    <n v="8"/>
    <n v="0.05"/>
    <s v="Same Day"/>
    <x v="3"/>
    <n v="33"/>
    <n v="2"/>
    <s v="Tablet"/>
    <x v="2"/>
    <n v="350"/>
    <n v="267.63"/>
    <n v="2660"/>
    <n v="2141.04"/>
    <n v="518.96"/>
    <n v="0.19509774436090227"/>
    <s v="Profitable"/>
    <s v="Medium"/>
  </r>
  <r>
    <s v="ORD-102551"/>
    <x v="700"/>
    <d v="2023-10-17T00:00:00"/>
    <s v="C1344"/>
    <s v="Diya Reddy"/>
    <x v="2"/>
    <x v="5"/>
    <s v="P1009"/>
    <n v="4"/>
    <n v="0"/>
    <s v="Standard"/>
    <x v="2"/>
    <n v="44"/>
    <n v="2"/>
    <s v="Desk"/>
    <x v="1"/>
    <n v="320"/>
    <n v="186.25"/>
    <n v="1280"/>
    <n v="745"/>
    <n v="535"/>
    <n v="0.41796875"/>
    <s v="Profitable"/>
    <s v="Low"/>
  </r>
  <r>
    <s v="ORD-100143"/>
    <x v="290"/>
    <d v="2024-04-12T00:00:00"/>
    <s v="C1824"/>
    <s v="Aarav Reddy"/>
    <x v="2"/>
    <x v="4"/>
    <s v="P1014"/>
    <n v="8"/>
    <n v="0.1"/>
    <s v="Standard"/>
    <x v="3"/>
    <n v="18"/>
    <n v="4"/>
    <s v="Pen Set"/>
    <x v="0"/>
    <n v="12"/>
    <n v="9.07"/>
    <n v="86.4"/>
    <n v="72.56"/>
    <n v="13.840000000000003"/>
    <n v="0.16018518518518521"/>
    <s v="Profitable"/>
    <s v="Low"/>
  </r>
  <r>
    <s v="ORD-102840"/>
    <x v="242"/>
    <d v="2023-04-22T00:00:00"/>
    <s v="C1621"/>
    <s v="Kabir Joshi"/>
    <x v="2"/>
    <x v="12"/>
    <s v="P1007"/>
    <n v="8"/>
    <n v="0.05"/>
    <s v="Standard"/>
    <x v="3"/>
    <n v="18"/>
    <n v="2"/>
    <s v="Printer"/>
    <x v="2"/>
    <n v="180"/>
    <n v="133.25"/>
    <n v="1368"/>
    <n v="1066"/>
    <n v="302"/>
    <n v="0.22076023391812866"/>
    <s v="Profitable"/>
    <s v="Low"/>
  </r>
  <r>
    <s v="ORD-101797"/>
    <x v="152"/>
    <d v="2024-03-28T00:00:00"/>
    <s v="C2055"/>
    <s v="Aarav Reddy"/>
    <x v="1"/>
    <x v="4"/>
    <s v="P1010"/>
    <n v="6"/>
    <n v="0.2"/>
    <s v="Standard"/>
    <x v="0"/>
    <n v="34"/>
    <n v="2"/>
    <s v="Bookcase"/>
    <x v="1"/>
    <n v="210"/>
    <n v="139.15"/>
    <n v="1008"/>
    <n v="834.90000000000009"/>
    <n v="173.09999999999991"/>
    <n v="0.17172619047619039"/>
    <s v="Profitable"/>
    <s v="Low"/>
  </r>
  <r>
    <s v="ORD-102585"/>
    <x v="654"/>
    <d v="2024-02-18T00:00:00"/>
    <s v="C2006"/>
    <s v="Ishaan Verma"/>
    <x v="2"/>
    <x v="10"/>
    <s v="P1015"/>
    <n v="3"/>
    <n v="0.1"/>
    <s v="Standard"/>
    <x v="2"/>
    <n v="46"/>
    <n v="1"/>
    <s v="Stapler"/>
    <x v="0"/>
    <n v="15"/>
    <n v="9.91"/>
    <n v="40.5"/>
    <n v="29.73"/>
    <n v="10.77"/>
    <n v="0.2659259259259259"/>
    <s v="Profitable"/>
    <s v="Low"/>
  </r>
  <r>
    <s v="ORD-101627"/>
    <x v="591"/>
    <d v="2024-12-25T00:00:00"/>
    <s v="C1740"/>
    <s v="Meera Gupta"/>
    <x v="1"/>
    <x v="3"/>
    <s v="P1018"/>
    <n v="3"/>
    <n v="0"/>
    <s v="Standard"/>
    <x v="3"/>
    <n v="38"/>
    <n v="3"/>
    <s v="Marker Pack"/>
    <x v="0"/>
    <n v="11"/>
    <n v="6.23"/>
    <n v="33"/>
    <n v="18.690000000000001"/>
    <n v="14.309999999999999"/>
    <n v="0.4336363636363636"/>
    <s v="Profitable"/>
    <s v="Low"/>
  </r>
  <r>
    <s v="ORD-101194"/>
    <x v="338"/>
    <d v="2024-12-06T00:00:00"/>
    <s v="C1939"/>
    <s v="Sana Joshi"/>
    <x v="2"/>
    <x v="7"/>
    <s v="P1003"/>
    <n v="2"/>
    <n v="0"/>
    <s v="Standard"/>
    <x v="2"/>
    <n v="42"/>
    <n v="5"/>
    <s v="Tablet"/>
    <x v="2"/>
    <n v="350"/>
    <n v="267.63"/>
    <n v="700"/>
    <n v="535.26"/>
    <n v="164.74"/>
    <n v="0.23534285714285716"/>
    <s v="Profitable"/>
    <s v="Low"/>
  </r>
  <r>
    <s v="ORD-101504"/>
    <x v="12"/>
    <d v="2024-01-28T00:00:00"/>
    <s v="C1291"/>
    <s v="Sana Singh"/>
    <x v="0"/>
    <x v="10"/>
    <s v="P1017"/>
    <n v="5"/>
    <n v="0"/>
    <s v="Economy"/>
    <x v="1"/>
    <n v="36"/>
    <n v="2"/>
    <s v="Binder"/>
    <x v="0"/>
    <n v="8"/>
    <n v="5.51"/>
    <n v="40"/>
    <n v="27.549999999999997"/>
    <n v="12.450000000000003"/>
    <n v="0.31125000000000008"/>
    <s v="Profitable"/>
    <s v="Low"/>
  </r>
  <r>
    <s v="ORD-101144"/>
    <x v="535"/>
    <d v="2023-05-11T00:00:00"/>
    <s v="C1142"/>
    <s v="Diya Nair"/>
    <x v="1"/>
    <x v="10"/>
    <s v="P1004"/>
    <n v="4"/>
    <n v="0"/>
    <s v="Standard"/>
    <x v="2"/>
    <n v="19"/>
    <n v="1"/>
    <s v="Monitor"/>
    <x v="2"/>
    <n v="220"/>
    <n v="159.36000000000001"/>
    <n v="880"/>
    <n v="637.44000000000005"/>
    <n v="242.55999999999995"/>
    <n v="0.27563636363636357"/>
    <s v="Profitable"/>
    <s v="Low"/>
  </r>
  <r>
    <s v="ORD-100682"/>
    <x v="286"/>
    <d v="2024-06-19T00:00:00"/>
    <s v="C1833"/>
    <s v="Meera Singh"/>
    <x v="1"/>
    <x v="5"/>
    <s v="P1011"/>
    <n v="3"/>
    <n v="0.1"/>
    <s v="Standard"/>
    <x v="1"/>
    <n v="33"/>
    <n v="4"/>
    <s v="Filing Cabinet"/>
    <x v="1"/>
    <n v="130"/>
    <n v="83.55"/>
    <n v="351"/>
    <n v="250.64999999999998"/>
    <n v="100.35000000000002"/>
    <n v="0.28589743589743594"/>
    <s v="Profitable"/>
    <s v="Low"/>
  </r>
  <r>
    <s v="ORD-100089"/>
    <x v="182"/>
    <d v="2023-01-30T00:00:00"/>
    <s v="C1500"/>
    <s v="Tara Nair"/>
    <x v="2"/>
    <x v="3"/>
    <s v="P1008"/>
    <n v="5"/>
    <n v="0.1"/>
    <s v="Standard"/>
    <x v="0"/>
    <n v="37"/>
    <n v="1"/>
    <s v="Office Chair"/>
    <x v="1"/>
    <n v="150"/>
    <n v="111.98"/>
    <n v="675"/>
    <n v="559.9"/>
    <n v="115.10000000000002"/>
    <n v="0.17051851851851854"/>
    <s v="Profitable"/>
    <s v="Low"/>
  </r>
  <r>
    <s v="ORD-102269"/>
    <x v="701"/>
    <d v="2023-11-16T00:00:00"/>
    <s v="C1887"/>
    <s v="Diya Sharma"/>
    <x v="1"/>
    <x v="7"/>
    <s v="P1014"/>
    <n v="3"/>
    <n v="0.05"/>
    <s v="Express"/>
    <x v="2"/>
    <n v="28"/>
    <n v="2"/>
    <s v="Pen Set"/>
    <x v="0"/>
    <n v="12"/>
    <n v="9.07"/>
    <n v="34.199999999999996"/>
    <n v="27.21"/>
    <n v="6.9899999999999949"/>
    <n v="0.20438596491228059"/>
    <s v="Profitable"/>
    <s v="Low"/>
  </r>
  <r>
    <s v="ORD-101692"/>
    <x v="143"/>
    <d v="2023-11-14T00:00:00"/>
    <s v="C1045"/>
    <s v="Rahul Das"/>
    <x v="1"/>
    <x v="6"/>
    <s v="P1016"/>
    <n v="6"/>
    <n v="0.05"/>
    <s v="Standard"/>
    <x v="1"/>
    <n v="37"/>
    <n v="5"/>
    <s v="Paper Ream"/>
    <x v="0"/>
    <n v="9"/>
    <n v="5.46"/>
    <n v="51.3"/>
    <n v="32.76"/>
    <n v="18.54"/>
    <n v="0.36140350877192984"/>
    <s v="Profitable"/>
    <s v="Low"/>
  </r>
  <r>
    <s v="ORD-101182"/>
    <x v="441"/>
    <d v="2024-08-27T00:00:00"/>
    <s v="C1744"/>
    <s v="Arjun Iyer"/>
    <x v="2"/>
    <x v="8"/>
    <s v="P1007"/>
    <n v="6"/>
    <n v="0"/>
    <s v="Same Day"/>
    <x v="1"/>
    <n v="62"/>
    <n v="3"/>
    <s v="Printer"/>
    <x v="2"/>
    <n v="180"/>
    <n v="133.25"/>
    <n v="1080"/>
    <n v="799.5"/>
    <n v="280.5"/>
    <n v="0.25972222222222224"/>
    <s v="Profitable"/>
    <s v="Low"/>
  </r>
  <r>
    <s v="ORD-100623"/>
    <x v="673"/>
    <d v="2024-03-28T00:00:00"/>
    <s v="C2158"/>
    <s v="Sana Iyer"/>
    <x v="1"/>
    <x v="5"/>
    <s v="P1009"/>
    <n v="4"/>
    <n v="0"/>
    <s v="Economy"/>
    <x v="0"/>
    <n v="56"/>
    <n v="4"/>
    <s v="Desk"/>
    <x v="1"/>
    <n v="320"/>
    <n v="186.25"/>
    <n v="1280"/>
    <n v="745"/>
    <n v="535"/>
    <n v="0.41796875"/>
    <s v="Profitable"/>
    <s v="Low"/>
  </r>
  <r>
    <s v="ORD-102339"/>
    <x v="77"/>
    <d v="2024-12-19T00:00:00"/>
    <s v="C1244"/>
    <s v="Arjun Gupta"/>
    <x v="1"/>
    <x v="6"/>
    <s v="P1012"/>
    <n v="6"/>
    <n v="0.1"/>
    <s v="Standard"/>
    <x v="0"/>
    <n v="46"/>
    <n v="3"/>
    <s v="Standing Desk"/>
    <x v="1"/>
    <n v="480"/>
    <n v="375.21"/>
    <n v="2592"/>
    <n v="2251.2599999999998"/>
    <n v="340.74000000000024"/>
    <n v="0.13145833333333343"/>
    <s v="Profitable"/>
    <s v="Medium"/>
  </r>
  <r>
    <s v="ORD-101273"/>
    <x v="115"/>
    <d v="2023-07-21T00:00:00"/>
    <s v="C2129"/>
    <s v="Priya Das"/>
    <x v="0"/>
    <x v="9"/>
    <s v="P1004"/>
    <n v="4"/>
    <n v="0.2"/>
    <s v="Same Day"/>
    <x v="0"/>
    <n v="61"/>
    <n v="3"/>
    <s v="Monitor"/>
    <x v="2"/>
    <n v="220"/>
    <n v="159.36000000000001"/>
    <n v="704"/>
    <n v="637.44000000000005"/>
    <n v="66.559999999999945"/>
    <n v="9.4545454545454474E-2"/>
    <s v="Profitable"/>
    <s v="Low"/>
  </r>
  <r>
    <s v="ORD-101978"/>
    <x v="673"/>
    <d v="2024-03-28T00:00:00"/>
    <s v="C2152"/>
    <s v="Tara Sharma"/>
    <x v="2"/>
    <x v="2"/>
    <s v="P1010"/>
    <n v="9"/>
    <n v="0.05"/>
    <s v="Standard"/>
    <x v="0"/>
    <n v="20"/>
    <n v="1"/>
    <s v="Bookcase"/>
    <x v="1"/>
    <n v="210"/>
    <n v="139.15"/>
    <n v="1795.5"/>
    <n v="1252.3500000000001"/>
    <n v="543.14999999999986"/>
    <n v="0.30250626566416033"/>
    <s v="Profitable"/>
    <s v="Low"/>
  </r>
  <r>
    <s v="ORD-102311"/>
    <x v="354"/>
    <d v="2023-06-05T00:00:00"/>
    <s v="C1323"/>
    <s v="Priya Khan"/>
    <x v="1"/>
    <x v="10"/>
    <s v="P1018"/>
    <n v="3"/>
    <n v="0"/>
    <s v="Express"/>
    <x v="0"/>
    <n v="36"/>
    <n v="3"/>
    <s v="Marker Pack"/>
    <x v="0"/>
    <n v="11"/>
    <n v="6.23"/>
    <n v="33"/>
    <n v="18.690000000000001"/>
    <n v="14.309999999999999"/>
    <n v="0.4336363636363636"/>
    <s v="Profitable"/>
    <s v="Low"/>
  </r>
  <r>
    <s v="ORD-100420"/>
    <x v="189"/>
    <d v="2023-05-19T00:00:00"/>
    <s v="C1299"/>
    <s v="Meera Khan"/>
    <x v="2"/>
    <x v="11"/>
    <s v="P1004"/>
    <n v="9"/>
    <n v="0.1"/>
    <s v="Standard"/>
    <x v="1"/>
    <n v="24"/>
    <n v="1"/>
    <s v="Monitor"/>
    <x v="2"/>
    <n v="220"/>
    <n v="159.36000000000001"/>
    <n v="1782"/>
    <n v="1434.2400000000002"/>
    <n v="347.75999999999976"/>
    <n v="0.19515151515151502"/>
    <s v="Profitable"/>
    <s v="Low"/>
  </r>
  <r>
    <s v="ORD-100140"/>
    <x v="273"/>
    <d v="2023-06-29T00:00:00"/>
    <s v="C1290"/>
    <s v="Zoya Gupta"/>
    <x v="2"/>
    <x v="11"/>
    <s v="P1005"/>
    <n v="4"/>
    <n v="0"/>
    <s v="Same Day"/>
    <x v="1"/>
    <n v="30"/>
    <n v="4"/>
    <s v="Headphones"/>
    <x v="2"/>
    <n v="80"/>
    <n v="45.88"/>
    <n v="320"/>
    <n v="183.52"/>
    <n v="136.47999999999999"/>
    <n v="0.42649999999999999"/>
    <s v="Profitable"/>
    <s v="Low"/>
  </r>
  <r>
    <s v="ORD-101490"/>
    <x v="463"/>
    <d v="2024-06-03T00:00:00"/>
    <s v="C1531"/>
    <s v="Zoya Das"/>
    <x v="1"/>
    <x v="9"/>
    <s v="P1005"/>
    <n v="3"/>
    <n v="0"/>
    <s v="Standard"/>
    <x v="0"/>
    <n v="28"/>
    <n v="3"/>
    <s v="Headphones"/>
    <x v="2"/>
    <n v="80"/>
    <n v="45.88"/>
    <n v="240"/>
    <n v="137.64000000000001"/>
    <n v="102.35999999999999"/>
    <n v="0.42649999999999993"/>
    <s v="Profitable"/>
    <s v="Low"/>
  </r>
  <r>
    <s v="ORD-101501"/>
    <x v="221"/>
    <d v="2023-01-11T00:00:00"/>
    <s v="C2075"/>
    <s v="Kabir Nair"/>
    <x v="2"/>
    <x v="7"/>
    <s v="P1017"/>
    <n v="5"/>
    <n v="0.2"/>
    <s v="Express"/>
    <x v="2"/>
    <n v="36"/>
    <n v="1"/>
    <s v="Binder"/>
    <x v="0"/>
    <n v="8"/>
    <n v="5.51"/>
    <n v="32"/>
    <n v="27.549999999999997"/>
    <n v="4.4500000000000028"/>
    <n v="0.13906250000000009"/>
    <s v="Profitable"/>
    <s v="Low"/>
  </r>
  <r>
    <s v="ORD-100911"/>
    <x v="570"/>
    <d v="2023-10-31T00:00:00"/>
    <s v="C2011"/>
    <s v="Meera Reddy"/>
    <x v="1"/>
    <x v="7"/>
    <s v="P1016"/>
    <n v="6"/>
    <n v="0.05"/>
    <s v="Same Day"/>
    <x v="1"/>
    <n v="35"/>
    <n v="1"/>
    <s v="Paper Ream"/>
    <x v="0"/>
    <n v="9"/>
    <n v="5.46"/>
    <n v="51.3"/>
    <n v="32.76"/>
    <n v="18.54"/>
    <n v="0.36140350877192984"/>
    <s v="Profitable"/>
    <s v="Low"/>
  </r>
  <r>
    <s v="ORD-100105"/>
    <x v="479"/>
    <d v="2023-08-05T00:00:00"/>
    <s v="C1585"/>
    <s v="Diya Joshi"/>
    <x v="2"/>
    <x v="11"/>
    <s v="P1013"/>
    <n v="8"/>
    <n v="0.05"/>
    <s v="Same Day"/>
    <x v="0"/>
    <n v="60"/>
    <n v="3"/>
    <s v="Notebook"/>
    <x v="0"/>
    <n v="6"/>
    <n v="4.2699999999999996"/>
    <n v="45.599999999999994"/>
    <n v="34.159999999999997"/>
    <n v="11.439999999999998"/>
    <n v="0.25087719298245614"/>
    <s v="Profitable"/>
    <s v="Low"/>
  </r>
  <r>
    <s v="ORD-102626"/>
    <x v="68"/>
    <d v="2024-11-14T00:00:00"/>
    <s v="C1754"/>
    <s v="Kabir Gupta"/>
    <x v="1"/>
    <x v="12"/>
    <s v="P1008"/>
    <n v="3"/>
    <n v="0"/>
    <s v="Same Day"/>
    <x v="1"/>
    <n v="42"/>
    <n v="2"/>
    <s v="Office Chair"/>
    <x v="1"/>
    <n v="150"/>
    <n v="111.98"/>
    <n v="450"/>
    <n v="335.94"/>
    <n v="114.06"/>
    <n v="0.25346666666666667"/>
    <s v="Profitable"/>
    <s v="Low"/>
  </r>
  <r>
    <s v="ORD-100942"/>
    <x v="102"/>
    <d v="2023-09-09T00:00:00"/>
    <s v="C1666"/>
    <s v="Diya Sharma"/>
    <x v="2"/>
    <x v="8"/>
    <s v="P1009"/>
    <n v="6"/>
    <n v="0.1"/>
    <s v="Standard"/>
    <x v="0"/>
    <n v="67"/>
    <n v="1"/>
    <s v="Desk"/>
    <x v="1"/>
    <n v="320"/>
    <n v="186.25"/>
    <n v="1728"/>
    <n v="1117.5"/>
    <n v="610.5"/>
    <n v="0.3532986111111111"/>
    <s v="Profitable"/>
    <s v="Low"/>
  </r>
  <r>
    <s v="ORD-101520"/>
    <x v="108"/>
    <d v="2024-10-26T00:00:00"/>
    <s v="C1482"/>
    <s v="Arjun Verma"/>
    <x v="2"/>
    <x v="5"/>
    <s v="P1003"/>
    <n v="7"/>
    <n v="0.05"/>
    <s v="Standard"/>
    <x v="0"/>
    <n v="36"/>
    <n v="1"/>
    <s v="Tablet"/>
    <x v="2"/>
    <n v="350"/>
    <n v="267.63"/>
    <n v="2327.5"/>
    <n v="1873.4099999999999"/>
    <n v="454.09000000000015"/>
    <n v="0.19509774436090233"/>
    <s v="Profitable"/>
    <s v="Medium"/>
  </r>
  <r>
    <s v="ORD-102641"/>
    <x v="545"/>
    <d v="2024-12-21T00:00:00"/>
    <s v="C1092"/>
    <s v="Meera Sharma"/>
    <x v="1"/>
    <x v="3"/>
    <s v="P1011"/>
    <n v="3"/>
    <n v="0.05"/>
    <s v="Standard"/>
    <x v="2"/>
    <n v="46"/>
    <n v="2"/>
    <s v="Filing Cabinet"/>
    <x v="1"/>
    <n v="130"/>
    <n v="83.55"/>
    <n v="370.5"/>
    <n v="250.64999999999998"/>
    <n v="119.85000000000002"/>
    <n v="0.32348178137651828"/>
    <s v="Profitable"/>
    <s v="Low"/>
  </r>
  <r>
    <s v="ORD-102509"/>
    <x v="366"/>
    <d v="2024-09-29T00:00:00"/>
    <s v="C1240"/>
    <s v="Tara Joshi"/>
    <x v="1"/>
    <x v="8"/>
    <s v="P1009"/>
    <n v="8"/>
    <n v="0"/>
    <s v="Same Day"/>
    <x v="3"/>
    <n v="68"/>
    <n v="2"/>
    <s v="Desk"/>
    <x v="1"/>
    <n v="320"/>
    <n v="186.25"/>
    <n v="2560"/>
    <n v="1490"/>
    <n v="1070"/>
    <n v="0.41796875"/>
    <s v="Profitable"/>
    <s v="Medium"/>
  </r>
  <r>
    <s v="ORD-101148"/>
    <x v="622"/>
    <d v="2024-06-10T00:00:00"/>
    <s v="C1725"/>
    <s v="Tara Joshi"/>
    <x v="2"/>
    <x v="7"/>
    <s v="P1005"/>
    <n v="1"/>
    <n v="0"/>
    <s v="Economy"/>
    <x v="1"/>
    <n v="69"/>
    <n v="3"/>
    <s v="Headphones"/>
    <x v="2"/>
    <n v="80"/>
    <n v="45.88"/>
    <n v="80"/>
    <n v="45.88"/>
    <n v="34.119999999999997"/>
    <n v="0.42649999999999999"/>
    <s v="Profitable"/>
    <s v="Low"/>
  </r>
  <r>
    <s v="ORD-102319"/>
    <x v="277"/>
    <d v="2023-05-11T00:00:00"/>
    <s v="C1344"/>
    <s v="Rahul Verma"/>
    <x v="1"/>
    <x v="7"/>
    <s v="P1015"/>
    <n v="6"/>
    <n v="0.05"/>
    <s v="Standard"/>
    <x v="2"/>
    <n v="59"/>
    <n v="3"/>
    <s v="Stapler"/>
    <x v="0"/>
    <n v="15"/>
    <n v="9.91"/>
    <n v="85.5"/>
    <n v="59.46"/>
    <n v="26.04"/>
    <n v="0.30456140350877192"/>
    <s v="Profitable"/>
    <s v="Low"/>
  </r>
  <r>
    <s v="ORD-101372"/>
    <x v="328"/>
    <d v="2024-11-26T00:00:00"/>
    <s v="C1007"/>
    <s v="Priya Sharma"/>
    <x v="1"/>
    <x v="2"/>
    <s v="P1001"/>
    <n v="8"/>
    <n v="0.1"/>
    <s v="Standard"/>
    <x v="1"/>
    <n v="47"/>
    <n v="5"/>
    <s v="Laptop"/>
    <x v="2"/>
    <n v="900"/>
    <n v="669.14"/>
    <n v="6480"/>
    <n v="5353.12"/>
    <n v="1126.8800000000001"/>
    <n v="0.17390123456790124"/>
    <s v="Profitable"/>
    <s v="High"/>
  </r>
  <r>
    <s v="ORD-101392"/>
    <x v="305"/>
    <d v="2024-07-30T00:00:00"/>
    <s v="C1067"/>
    <s v="Dev Gupta"/>
    <x v="1"/>
    <x v="6"/>
    <s v="P1014"/>
    <n v="7"/>
    <n v="0.05"/>
    <s v="Standard"/>
    <x v="0"/>
    <n v="27"/>
    <n v="3"/>
    <s v="Pen Set"/>
    <x v="0"/>
    <n v="12"/>
    <n v="9.07"/>
    <n v="79.8"/>
    <n v="63.49"/>
    <n v="16.309999999999995"/>
    <n v="0.20438596491228064"/>
    <s v="Profitable"/>
    <s v="Low"/>
  </r>
  <r>
    <s v="ORD-100350"/>
    <x v="122"/>
    <d v="2023-07-31T00:00:00"/>
    <s v="C1997"/>
    <s v="Meera Iyer"/>
    <x v="1"/>
    <x v="7"/>
    <s v="P1013"/>
    <n v="3"/>
    <n v="0"/>
    <s v="Standard"/>
    <x v="3"/>
    <n v="44"/>
    <n v="3"/>
    <s v="Notebook"/>
    <x v="0"/>
    <n v="6"/>
    <n v="4.2699999999999996"/>
    <n v="18"/>
    <n v="12.809999999999999"/>
    <n v="5.1900000000000013"/>
    <n v="0.28833333333333339"/>
    <s v="Profitable"/>
    <s v="Low"/>
  </r>
  <r>
    <s v="ORD-101045"/>
    <x v="270"/>
    <d v="2023-10-21T00:00:00"/>
    <s v="C1284"/>
    <s v="Sana Joshi"/>
    <x v="1"/>
    <x v="2"/>
    <s v="P1017"/>
    <n v="7"/>
    <n v="0"/>
    <s v="Express"/>
    <x v="2"/>
    <n v="28"/>
    <n v="2"/>
    <s v="Binder"/>
    <x v="0"/>
    <n v="8"/>
    <n v="5.51"/>
    <n v="56"/>
    <n v="38.57"/>
    <n v="17.43"/>
    <n v="0.31124999999999997"/>
    <s v="Profitable"/>
    <s v="Low"/>
  </r>
  <r>
    <s v="ORD-100518"/>
    <x v="373"/>
    <d v="2023-06-22T00:00:00"/>
    <s v="C1935"/>
    <s v="Kabir Das"/>
    <x v="2"/>
    <x v="2"/>
    <s v="P1007"/>
    <n v="8"/>
    <n v="0.15"/>
    <s v="Express"/>
    <x v="0"/>
    <n v="61"/>
    <n v="3"/>
    <s v="Printer"/>
    <x v="2"/>
    <n v="180"/>
    <n v="133.25"/>
    <n v="1224"/>
    <n v="1066"/>
    <n v="158"/>
    <n v="0.12908496732026145"/>
    <s v="Profitable"/>
    <s v="Low"/>
  </r>
  <r>
    <s v="ORD-102474"/>
    <x v="332"/>
    <d v="2023-06-10T00:00:00"/>
    <s v="C1328"/>
    <s v="Meera Reddy"/>
    <x v="1"/>
    <x v="9"/>
    <s v="P1015"/>
    <n v="5"/>
    <n v="0"/>
    <s v="Standard"/>
    <x v="2"/>
    <n v="30"/>
    <n v="2"/>
    <s v="Stapler"/>
    <x v="0"/>
    <n v="15"/>
    <n v="9.91"/>
    <n v="75"/>
    <n v="49.55"/>
    <n v="25.450000000000003"/>
    <n v="0.33933333333333338"/>
    <s v="Profitable"/>
    <s v="Low"/>
  </r>
  <r>
    <s v="ORD-102575"/>
    <x v="508"/>
    <d v="2024-11-09T00:00:00"/>
    <s v="C1545"/>
    <s v="Zoya Joshi"/>
    <x v="0"/>
    <x v="9"/>
    <s v="P1013"/>
    <n v="2"/>
    <n v="0.05"/>
    <s v="Standard"/>
    <x v="0"/>
    <n v="22"/>
    <n v="2"/>
    <s v="Notebook"/>
    <x v="0"/>
    <n v="6"/>
    <n v="4.2699999999999996"/>
    <n v="11.399999999999999"/>
    <n v="8.5399999999999991"/>
    <n v="2.8599999999999994"/>
    <n v="0.25087719298245614"/>
    <s v="Profitable"/>
    <s v="Low"/>
  </r>
  <r>
    <s v="ORD-100049"/>
    <x v="391"/>
    <d v="2024-05-18T00:00:00"/>
    <s v="C1148"/>
    <s v="Arjun Reddy"/>
    <x v="0"/>
    <x v="10"/>
    <s v="P1005"/>
    <n v="1"/>
    <n v="0"/>
    <s v="Express"/>
    <x v="3"/>
    <n v="67"/>
    <n v="1"/>
    <s v="Headphones"/>
    <x v="2"/>
    <n v="80"/>
    <n v="45.88"/>
    <n v="80"/>
    <n v="45.88"/>
    <n v="34.119999999999997"/>
    <n v="0.42649999999999999"/>
    <s v="Profitable"/>
    <s v="Low"/>
  </r>
  <r>
    <s v="ORD-101085"/>
    <x v="471"/>
    <d v="2024-07-15T00:00:00"/>
    <s v="C1597"/>
    <s v="Aarav Sharma"/>
    <x v="0"/>
    <x v="4"/>
    <s v="P1004"/>
    <n v="8"/>
    <n v="0.2"/>
    <s v="Express"/>
    <x v="1"/>
    <n v="33"/>
    <n v="5"/>
    <s v="Monitor"/>
    <x v="2"/>
    <n v="220"/>
    <n v="159.36000000000001"/>
    <n v="1408"/>
    <n v="1274.8800000000001"/>
    <n v="133.11999999999989"/>
    <n v="9.4545454545454474E-2"/>
    <s v="Profitable"/>
    <s v="Low"/>
  </r>
  <r>
    <s v="ORD-100053"/>
    <x v="348"/>
    <d v="2023-05-30T00:00:00"/>
    <s v="C2055"/>
    <s v="Diya Sharma"/>
    <x v="1"/>
    <x v="8"/>
    <s v="P1009"/>
    <n v="5"/>
    <n v="0.1"/>
    <s v="Standard"/>
    <x v="1"/>
    <n v="36"/>
    <n v="3"/>
    <s v="Desk"/>
    <x v="1"/>
    <n v="320"/>
    <n v="186.25"/>
    <n v="1440"/>
    <n v="931.25"/>
    <n v="508.75"/>
    <n v="0.3532986111111111"/>
    <s v="Profitable"/>
    <s v="Low"/>
  </r>
  <r>
    <s v="ORD-101100"/>
    <x v="191"/>
    <d v="2024-05-22T00:00:00"/>
    <s v="C1731"/>
    <s v="Sana Reddy"/>
    <x v="2"/>
    <x v="9"/>
    <s v="P1008"/>
    <n v="8"/>
    <n v="0"/>
    <s v="Standard"/>
    <x v="1"/>
    <n v="43"/>
    <n v="4"/>
    <s v="Office Chair"/>
    <x v="1"/>
    <n v="150"/>
    <n v="111.98"/>
    <n v="1200"/>
    <n v="895.84"/>
    <n v="304.15999999999997"/>
    <n v="0.25346666666666662"/>
    <s v="Profitable"/>
    <s v="Low"/>
  </r>
  <r>
    <s v="ORD-101586"/>
    <x v="483"/>
    <d v="2023-10-31T00:00:00"/>
    <s v="C1371"/>
    <s v="Dev Reddy"/>
    <x v="2"/>
    <x v="10"/>
    <s v="P1017"/>
    <n v="9"/>
    <n v="0"/>
    <s v="Express"/>
    <x v="0"/>
    <n v="44"/>
    <n v="1"/>
    <s v="Binder"/>
    <x v="0"/>
    <n v="8"/>
    <n v="5.51"/>
    <n v="72"/>
    <n v="49.589999999999996"/>
    <n v="22.410000000000004"/>
    <n v="0.31125000000000003"/>
    <s v="Profitable"/>
    <s v="Low"/>
  </r>
  <r>
    <s v="ORD-102546"/>
    <x v="160"/>
    <d v="2023-08-16T00:00:00"/>
    <s v="C1151"/>
    <s v="Arjun Singh"/>
    <x v="1"/>
    <x v="8"/>
    <s v="P1018"/>
    <n v="9"/>
    <n v="0"/>
    <s v="Standard"/>
    <x v="3"/>
    <n v="21"/>
    <n v="5"/>
    <s v="Marker Pack"/>
    <x v="0"/>
    <n v="11"/>
    <n v="6.23"/>
    <n v="99"/>
    <n v="56.070000000000007"/>
    <n v="42.929999999999993"/>
    <n v="0.43363636363636354"/>
    <s v="Profitable"/>
    <s v="Low"/>
  </r>
  <r>
    <s v="ORD-101500"/>
    <x v="52"/>
    <d v="2024-01-02T00:00:00"/>
    <s v="C1621"/>
    <s v="Diya Das"/>
    <x v="1"/>
    <x v="1"/>
    <s v="P1013"/>
    <n v="5"/>
    <n v="0.05"/>
    <s v="Economy"/>
    <x v="1"/>
    <n v="69"/>
    <n v="3"/>
    <s v="Notebook"/>
    <x v="0"/>
    <n v="6"/>
    <n v="4.2699999999999996"/>
    <n v="28.5"/>
    <n v="21.349999999999998"/>
    <n v="7.1500000000000021"/>
    <n v="0.2508771929824562"/>
    <s v="Profitable"/>
    <s v="Low"/>
  </r>
  <r>
    <s v="ORD-100818"/>
    <x v="488"/>
    <d v="2024-08-26T00:00:00"/>
    <s v="C1113"/>
    <s v="Meera Singh"/>
    <x v="0"/>
    <x v="4"/>
    <s v="P1005"/>
    <n v="5"/>
    <n v="0.15"/>
    <s v="Standard"/>
    <x v="2"/>
    <n v="41"/>
    <n v="5"/>
    <s v="Headphones"/>
    <x v="2"/>
    <n v="80"/>
    <n v="45.88"/>
    <n v="340"/>
    <n v="229.4"/>
    <n v="110.6"/>
    <n v="0.32529411764705879"/>
    <s v="Profitable"/>
    <s v="Low"/>
  </r>
  <r>
    <s v="ORD-101168"/>
    <x v="183"/>
    <d v="2024-01-08T00:00:00"/>
    <s v="C1841"/>
    <s v="Ishaan Sharma"/>
    <x v="1"/>
    <x v="5"/>
    <s v="P1017"/>
    <n v="4"/>
    <n v="0.05"/>
    <s v="Express"/>
    <x v="3"/>
    <n v="19"/>
    <n v="4"/>
    <s v="Binder"/>
    <x v="0"/>
    <n v="8"/>
    <n v="5.51"/>
    <n v="30.4"/>
    <n v="22.04"/>
    <n v="8.36"/>
    <n v="0.27499999999999997"/>
    <s v="Profitable"/>
    <s v="Low"/>
  </r>
  <r>
    <s v="ORD-101567"/>
    <x v="519"/>
    <d v="2023-05-12T00:00:00"/>
    <s v="C2019"/>
    <s v="Arjun Verma"/>
    <x v="1"/>
    <x v="6"/>
    <s v="P1002"/>
    <n v="5"/>
    <n v="0.15"/>
    <s v="Standard"/>
    <x v="1"/>
    <n v="33"/>
    <n v="5"/>
    <s v="Smartphone"/>
    <x v="2"/>
    <n v="600"/>
    <n v="395.83"/>
    <n v="2550"/>
    <n v="1979.1499999999999"/>
    <n v="570.85000000000014"/>
    <n v="0.22386274509803927"/>
    <s v="Profitable"/>
    <s v="Medium"/>
  </r>
  <r>
    <s v="ORD-100639"/>
    <x v="8"/>
    <d v="2024-03-16T00:00:00"/>
    <s v="C1316"/>
    <s v="Rahul Verma"/>
    <x v="1"/>
    <x v="11"/>
    <s v="P1014"/>
    <n v="8"/>
    <n v="0.05"/>
    <s v="Express"/>
    <x v="3"/>
    <n v="20"/>
    <n v="4"/>
    <s v="Pen Set"/>
    <x v="0"/>
    <n v="12"/>
    <n v="9.07"/>
    <n v="91.199999999999989"/>
    <n v="72.56"/>
    <n v="18.639999999999986"/>
    <n v="0.20438596491228059"/>
    <s v="Profitable"/>
    <s v="Low"/>
  </r>
  <r>
    <s v="ORD-101604"/>
    <x v="238"/>
    <d v="2023-02-11T00:00:00"/>
    <s v="C1886"/>
    <s v="Dev Verma"/>
    <x v="2"/>
    <x v="9"/>
    <s v="P1015"/>
    <n v="6"/>
    <n v="0"/>
    <s v="Standard"/>
    <x v="3"/>
    <n v="42"/>
    <n v="2"/>
    <s v="Stapler"/>
    <x v="0"/>
    <n v="15"/>
    <n v="9.91"/>
    <n v="90"/>
    <n v="59.46"/>
    <n v="30.54"/>
    <n v="0.33933333333333332"/>
    <s v="Profitable"/>
    <s v="Low"/>
  </r>
  <r>
    <s v="ORD-101050"/>
    <x v="565"/>
    <d v="2023-02-06T00:00:00"/>
    <s v="C1741"/>
    <s v="Rahul Reddy"/>
    <x v="1"/>
    <x v="5"/>
    <s v="P1011"/>
    <n v="1"/>
    <n v="0"/>
    <s v="Express"/>
    <x v="2"/>
    <n v="49"/>
    <n v="2"/>
    <s v="Filing Cabinet"/>
    <x v="1"/>
    <n v="130"/>
    <n v="83.55"/>
    <n v="130"/>
    <n v="83.55"/>
    <n v="46.45"/>
    <n v="0.35730769230769233"/>
    <s v="Profitable"/>
    <s v="Low"/>
  </r>
  <r>
    <s v="ORD-100251"/>
    <x v="696"/>
    <d v="2023-01-17T00:00:00"/>
    <s v="C1433"/>
    <s v="Dev Das"/>
    <x v="1"/>
    <x v="3"/>
    <s v="P1003"/>
    <n v="2"/>
    <n v="0.05"/>
    <s v="Express"/>
    <x v="2"/>
    <n v="41"/>
    <n v="2"/>
    <s v="Tablet"/>
    <x v="2"/>
    <n v="350"/>
    <n v="267.63"/>
    <n v="665"/>
    <n v="535.26"/>
    <n v="129.74"/>
    <n v="0.19509774436090227"/>
    <s v="Profitable"/>
    <s v="Low"/>
  </r>
  <r>
    <s v="ORD-101789"/>
    <x v="81"/>
    <d v="2023-08-14T00:00:00"/>
    <s v="C1651"/>
    <s v="Zoya Reddy"/>
    <x v="0"/>
    <x v="7"/>
    <s v="P1009"/>
    <n v="1"/>
    <n v="0"/>
    <s v="Standard"/>
    <x v="0"/>
    <n v="42"/>
    <n v="5"/>
    <s v="Desk"/>
    <x v="1"/>
    <n v="320"/>
    <n v="186.25"/>
    <n v="320"/>
    <n v="186.25"/>
    <n v="133.75"/>
    <n v="0.41796875"/>
    <s v="Profitable"/>
    <s v="Low"/>
  </r>
  <r>
    <s v="ORD-100956"/>
    <x v="215"/>
    <d v="2023-04-11T00:00:00"/>
    <s v="C1488"/>
    <s v="Rahul Singh"/>
    <x v="1"/>
    <x v="11"/>
    <s v="P1004"/>
    <n v="6"/>
    <n v="0"/>
    <s v="Express"/>
    <x v="2"/>
    <n v="24"/>
    <n v="5"/>
    <s v="Monitor"/>
    <x v="2"/>
    <n v="220"/>
    <n v="159.36000000000001"/>
    <n v="1320"/>
    <n v="956.16000000000008"/>
    <n v="363.83999999999992"/>
    <n v="0.27563636363636357"/>
    <s v="Profitable"/>
    <s v="Low"/>
  </r>
  <r>
    <s v="ORD-101429"/>
    <x v="451"/>
    <d v="2023-10-20T00:00:00"/>
    <s v="C1318"/>
    <s v="Kabir Khan"/>
    <x v="1"/>
    <x v="2"/>
    <s v="P1012"/>
    <n v="4"/>
    <n v="0"/>
    <s v="Same Day"/>
    <x v="1"/>
    <n v="41"/>
    <n v="4"/>
    <s v="Standing Desk"/>
    <x v="1"/>
    <n v="480"/>
    <n v="375.21"/>
    <n v="1920"/>
    <n v="1500.84"/>
    <n v="419.16000000000008"/>
    <n v="0.21831250000000005"/>
    <s v="Profitable"/>
    <s v="Low"/>
  </r>
  <r>
    <s v="ORD-102125"/>
    <x v="318"/>
    <d v="2024-07-14T00:00:00"/>
    <s v="C1010"/>
    <s v="Tara Reddy"/>
    <x v="1"/>
    <x v="10"/>
    <s v="P1006"/>
    <n v="2"/>
    <n v="0"/>
    <s v="Express"/>
    <x v="2"/>
    <n v="68"/>
    <n v="5"/>
    <s v="Keyboard"/>
    <x v="2"/>
    <n v="45"/>
    <n v="35.729999999999997"/>
    <n v="90"/>
    <n v="71.459999999999994"/>
    <n v="18.540000000000006"/>
    <n v="0.20600000000000007"/>
    <s v="Profitable"/>
    <s v="Low"/>
  </r>
  <r>
    <s v="ORD-102296"/>
    <x v="427"/>
    <d v="2024-03-11T00:00:00"/>
    <s v="C1394"/>
    <s v="Zoya Verma"/>
    <x v="1"/>
    <x v="5"/>
    <s v="P1018"/>
    <n v="9"/>
    <n v="0.2"/>
    <s v="Standard"/>
    <x v="1"/>
    <n v="60"/>
    <n v="3"/>
    <s v="Marker Pack"/>
    <x v="0"/>
    <n v="11"/>
    <n v="6.23"/>
    <n v="79.2"/>
    <n v="56.070000000000007"/>
    <n v="23.129999999999995"/>
    <n v="0.2920454545454545"/>
    <s v="Profitable"/>
    <s v="Low"/>
  </r>
  <r>
    <s v="ORD-101409"/>
    <x v="172"/>
    <d v="2023-12-06T00:00:00"/>
    <s v="C1274"/>
    <s v="Aarav Das"/>
    <x v="0"/>
    <x v="2"/>
    <s v="P1008"/>
    <n v="1"/>
    <n v="0.1"/>
    <s v="Standard"/>
    <x v="2"/>
    <n v="64"/>
    <n v="1"/>
    <s v="Office Chair"/>
    <x v="1"/>
    <n v="150"/>
    <n v="111.98"/>
    <n v="135"/>
    <n v="111.98"/>
    <n v="23.019999999999996"/>
    <n v="0.17051851851851849"/>
    <s v="Profitable"/>
    <s v="Low"/>
  </r>
  <r>
    <s v="ORD-102236"/>
    <x v="360"/>
    <d v="2024-05-17T00:00:00"/>
    <s v="C2002"/>
    <s v="Meera Joshi"/>
    <x v="2"/>
    <x v="0"/>
    <s v="P1004"/>
    <n v="7"/>
    <n v="0.15"/>
    <s v="Standard"/>
    <x v="3"/>
    <n v="30"/>
    <n v="2"/>
    <s v="Monitor"/>
    <x v="2"/>
    <n v="220"/>
    <n v="159.36000000000001"/>
    <n v="1309"/>
    <n v="1115.52"/>
    <n v="193.48000000000002"/>
    <n v="0.14780748663101606"/>
    <s v="Profitable"/>
    <s v="Low"/>
  </r>
  <r>
    <s v="ORD-100272"/>
    <x v="179"/>
    <d v="2023-08-24T00:00:00"/>
    <s v="C2195"/>
    <s v="Meera Khan"/>
    <x v="0"/>
    <x v="7"/>
    <s v="P1003"/>
    <n v="5"/>
    <n v="0"/>
    <s v="Express"/>
    <x v="3"/>
    <n v="54"/>
    <n v="5"/>
    <s v="Tablet"/>
    <x v="2"/>
    <n v="350"/>
    <n v="267.63"/>
    <n v="1750"/>
    <n v="1338.15"/>
    <n v="411.84999999999991"/>
    <n v="0.2353428571428571"/>
    <s v="Profitable"/>
    <s v="Low"/>
  </r>
  <r>
    <s v="ORD-102288"/>
    <x v="362"/>
    <d v="2023-12-04T00:00:00"/>
    <s v="C1625"/>
    <s v="Zoya Sharma"/>
    <x v="1"/>
    <x v="1"/>
    <s v="P1005"/>
    <n v="1"/>
    <n v="0"/>
    <s v="Standard"/>
    <x v="3"/>
    <n v="19"/>
    <n v="3"/>
    <s v="Headphones"/>
    <x v="2"/>
    <n v="80"/>
    <n v="45.88"/>
    <n v="80"/>
    <n v="45.88"/>
    <n v="34.119999999999997"/>
    <n v="0.42649999999999999"/>
    <s v="Profitable"/>
    <s v="Low"/>
  </r>
  <r>
    <s v="ORD-100905"/>
    <x v="679"/>
    <d v="2023-11-10T00:00:00"/>
    <s v="C1472"/>
    <s v="Priya Khan"/>
    <x v="2"/>
    <x v="6"/>
    <s v="P1008"/>
    <n v="4"/>
    <n v="0.05"/>
    <s v="Standard"/>
    <x v="1"/>
    <n v="54"/>
    <n v="2"/>
    <s v="Office Chair"/>
    <x v="1"/>
    <n v="150"/>
    <n v="111.98"/>
    <n v="570"/>
    <n v="447.92"/>
    <n v="122.07999999999998"/>
    <n v="0.21417543859649121"/>
    <s v="Profitable"/>
    <s v="Low"/>
  </r>
  <r>
    <s v="ORD-100310"/>
    <x v="502"/>
    <d v="2023-03-11T00:00:00"/>
    <s v="C1933"/>
    <s v="Arjun Singh"/>
    <x v="1"/>
    <x v="10"/>
    <s v="P1015"/>
    <n v="9"/>
    <n v="0"/>
    <s v="Standard"/>
    <x v="1"/>
    <n v="36"/>
    <n v="3"/>
    <s v="Stapler"/>
    <x v="0"/>
    <n v="15"/>
    <n v="9.91"/>
    <n v="135"/>
    <n v="89.19"/>
    <n v="45.81"/>
    <n v="0.33933333333333338"/>
    <s v="Profitable"/>
    <s v="Low"/>
  </r>
  <r>
    <s v="ORD-100984"/>
    <x v="109"/>
    <d v="2024-06-22T00:00:00"/>
    <s v="C2025"/>
    <s v="Zoya Khan"/>
    <x v="0"/>
    <x v="3"/>
    <s v="P1015"/>
    <n v="6"/>
    <n v="0.1"/>
    <s v="Express"/>
    <x v="3"/>
    <n v="39"/>
    <n v="2"/>
    <s v="Stapler"/>
    <x v="0"/>
    <n v="15"/>
    <n v="9.91"/>
    <n v="81"/>
    <n v="59.46"/>
    <n v="21.54"/>
    <n v="0.2659259259259259"/>
    <s v="Profitable"/>
    <s v="Low"/>
  </r>
  <r>
    <s v="ORD-100241"/>
    <x v="130"/>
    <d v="2023-12-18T00:00:00"/>
    <s v="C1887"/>
    <s v="Aarav Joshi"/>
    <x v="2"/>
    <x v="6"/>
    <s v="P1013"/>
    <n v="5"/>
    <n v="0"/>
    <s v="Standard"/>
    <x v="2"/>
    <n v="31"/>
    <n v="3"/>
    <s v="Notebook"/>
    <x v="0"/>
    <n v="6"/>
    <n v="4.2699999999999996"/>
    <n v="30"/>
    <n v="21.349999999999998"/>
    <n v="8.6500000000000021"/>
    <n v="0.28833333333333339"/>
    <s v="Profitable"/>
    <s v="Low"/>
  </r>
  <r>
    <s v="ORD-102442"/>
    <x v="377"/>
    <d v="2023-09-11T00:00:00"/>
    <s v="C1226"/>
    <s v="Zoya Singh"/>
    <x v="2"/>
    <x v="1"/>
    <s v="P1008"/>
    <n v="7"/>
    <n v="0.2"/>
    <s v="Standard"/>
    <x v="2"/>
    <n v="45"/>
    <n v="1"/>
    <s v="Office Chair"/>
    <x v="1"/>
    <n v="150"/>
    <n v="111.98"/>
    <n v="840"/>
    <n v="783.86"/>
    <n v="56.139999999999986"/>
    <n v="6.6833333333333314E-2"/>
    <s v="Profitable"/>
    <s v="Low"/>
  </r>
  <r>
    <s v="ORD-100951"/>
    <x v="205"/>
    <d v="2024-01-13T00:00:00"/>
    <s v="C1104"/>
    <s v="Ishaan Nair"/>
    <x v="1"/>
    <x v="8"/>
    <s v="P1011"/>
    <n v="3"/>
    <n v="0.15"/>
    <s v="Economy"/>
    <x v="3"/>
    <n v="23"/>
    <n v="2"/>
    <s v="Filing Cabinet"/>
    <x v="1"/>
    <n v="130"/>
    <n v="83.55"/>
    <n v="331.5"/>
    <n v="250.64999999999998"/>
    <n v="80.850000000000023"/>
    <n v="0.2438914027149322"/>
    <s v="Profitable"/>
    <s v="Low"/>
  </r>
  <r>
    <s v="ORD-100507"/>
    <x v="119"/>
    <d v="2024-01-08T00:00:00"/>
    <s v="C1791"/>
    <s v="Sana Das"/>
    <x v="1"/>
    <x v="6"/>
    <s v="P1008"/>
    <n v="3"/>
    <n v="0.05"/>
    <s v="Standard"/>
    <x v="3"/>
    <n v="69"/>
    <n v="5"/>
    <s v="Office Chair"/>
    <x v="1"/>
    <n v="150"/>
    <n v="111.98"/>
    <n v="427.5"/>
    <n v="335.94"/>
    <n v="91.56"/>
    <n v="0.21417543859649124"/>
    <s v="Profitable"/>
    <s v="Low"/>
  </r>
  <r>
    <s v="ORD-101086"/>
    <x v="673"/>
    <d v="2024-03-27T00:00:00"/>
    <s v="C1613"/>
    <s v="Diya Sharma"/>
    <x v="0"/>
    <x v="2"/>
    <s v="P1007"/>
    <n v="7"/>
    <n v="0.15"/>
    <s v="Standard"/>
    <x v="2"/>
    <n v="18"/>
    <n v="3"/>
    <s v="Printer"/>
    <x v="2"/>
    <n v="180"/>
    <n v="133.25"/>
    <n v="1071"/>
    <n v="932.75"/>
    <n v="138.25"/>
    <n v="0.12908496732026145"/>
    <s v="Profitable"/>
    <s v="Low"/>
  </r>
  <r>
    <s v="ORD-100898"/>
    <x v="468"/>
    <d v="2024-12-12T00:00:00"/>
    <s v="C1111"/>
    <s v="Kabir Gupta"/>
    <x v="1"/>
    <x v="0"/>
    <s v="P1014"/>
    <n v="8"/>
    <n v="0.1"/>
    <s v="Standard"/>
    <x v="1"/>
    <n v="54"/>
    <n v="1"/>
    <s v="Pen Set"/>
    <x v="0"/>
    <n v="12"/>
    <n v="9.07"/>
    <n v="86.4"/>
    <n v="72.56"/>
    <n v="13.840000000000003"/>
    <n v="0.16018518518518521"/>
    <s v="Profitable"/>
    <s v="Low"/>
  </r>
  <r>
    <s v="ORD-101874"/>
    <x v="414"/>
    <d v="2024-09-01T00:00:00"/>
    <s v="C1355"/>
    <s v="Aarav Khan"/>
    <x v="1"/>
    <x v="3"/>
    <s v="P1015"/>
    <n v="1"/>
    <n v="0.05"/>
    <s v="Standard"/>
    <x v="1"/>
    <n v="44"/>
    <n v="5"/>
    <s v="Stapler"/>
    <x v="0"/>
    <n v="15"/>
    <n v="9.91"/>
    <n v="14.25"/>
    <n v="9.91"/>
    <n v="4.34"/>
    <n v="0.30456140350877192"/>
    <s v="Profitable"/>
    <s v="Low"/>
  </r>
  <r>
    <s v="ORD-100744"/>
    <x v="243"/>
    <d v="2024-06-14T00:00:00"/>
    <s v="C1589"/>
    <s v="Diya Reddy"/>
    <x v="1"/>
    <x v="6"/>
    <s v="P1002"/>
    <n v="5"/>
    <n v="0"/>
    <s v="Economy"/>
    <x v="1"/>
    <n v="35"/>
    <n v="3"/>
    <s v="Smartphone"/>
    <x v="2"/>
    <n v="600"/>
    <n v="395.83"/>
    <n v="3000"/>
    <n v="1979.1499999999999"/>
    <n v="1020.8500000000001"/>
    <n v="0.34028333333333338"/>
    <s v="Profitable"/>
    <s v="Medium"/>
  </r>
  <r>
    <s v="ORD-101179"/>
    <x v="217"/>
    <d v="2024-12-22T00:00:00"/>
    <s v="C1269"/>
    <s v="Dev Verma"/>
    <x v="1"/>
    <x v="10"/>
    <s v="P1010"/>
    <n v="7"/>
    <n v="0.15"/>
    <s v="Economy"/>
    <x v="1"/>
    <n v="42"/>
    <n v="2"/>
    <s v="Bookcase"/>
    <x v="1"/>
    <n v="210"/>
    <n v="139.15"/>
    <n v="1249.5"/>
    <n v="974.05000000000007"/>
    <n v="275.44999999999993"/>
    <n v="0.22044817927170862"/>
    <s v="Profitable"/>
    <s v="Low"/>
  </r>
  <r>
    <s v="ORD-102326"/>
    <x v="86"/>
    <d v="2024-06-01T00:00:00"/>
    <s v="C1773"/>
    <s v="Ishaan Singh"/>
    <x v="0"/>
    <x v="0"/>
    <s v="P1003"/>
    <n v="9"/>
    <n v="0.2"/>
    <s v="Standard"/>
    <x v="3"/>
    <n v="19"/>
    <n v="2"/>
    <s v="Tablet"/>
    <x v="2"/>
    <n v="350"/>
    <n v="267.63"/>
    <n v="2520"/>
    <n v="2408.67"/>
    <n v="111.32999999999993"/>
    <n v="4.41785714285714E-2"/>
    <s v="Profitable"/>
    <s v="Medium"/>
  </r>
  <r>
    <s v="ORD-102851"/>
    <x v="227"/>
    <d v="2023-05-31T00:00:00"/>
    <s v="C1722"/>
    <s v="Priya Singh"/>
    <x v="2"/>
    <x v="11"/>
    <s v="P1011"/>
    <n v="6"/>
    <n v="0.1"/>
    <s v="Standard"/>
    <x v="1"/>
    <n v="45"/>
    <n v="4"/>
    <s v="Filing Cabinet"/>
    <x v="1"/>
    <n v="130"/>
    <n v="83.55"/>
    <n v="702"/>
    <n v="501.29999999999995"/>
    <n v="200.70000000000005"/>
    <n v="0.28589743589743594"/>
    <s v="Profitable"/>
    <s v="Low"/>
  </r>
  <r>
    <s v="ORD-101515"/>
    <x v="247"/>
    <d v="2024-11-02T00:00:00"/>
    <s v="C1914"/>
    <s v="Sana Joshi"/>
    <x v="2"/>
    <x v="4"/>
    <s v="P1011"/>
    <n v="3"/>
    <n v="0.1"/>
    <s v="Express"/>
    <x v="1"/>
    <n v="42"/>
    <n v="1"/>
    <s v="Filing Cabinet"/>
    <x v="1"/>
    <n v="130"/>
    <n v="83.55"/>
    <n v="351"/>
    <n v="250.64999999999998"/>
    <n v="100.35000000000002"/>
    <n v="0.28589743589743594"/>
    <s v="Profitable"/>
    <s v="Low"/>
  </r>
  <r>
    <s v="ORD-100273"/>
    <x v="561"/>
    <d v="2023-03-23T00:00:00"/>
    <s v="C1359"/>
    <s v="Kabir Sharma"/>
    <x v="1"/>
    <x v="10"/>
    <s v="P1011"/>
    <n v="5"/>
    <n v="0.05"/>
    <s v="Standard"/>
    <x v="3"/>
    <n v="52"/>
    <n v="1"/>
    <s v="Filing Cabinet"/>
    <x v="1"/>
    <n v="130"/>
    <n v="83.55"/>
    <n v="617.5"/>
    <n v="417.75"/>
    <n v="199.75"/>
    <n v="0.32348178137651823"/>
    <s v="Profitable"/>
    <s v="Low"/>
  </r>
  <r>
    <s v="ORD-102426"/>
    <x v="135"/>
    <d v="2023-03-21T00:00:00"/>
    <s v="C1005"/>
    <s v="Diya Nair"/>
    <x v="2"/>
    <x v="1"/>
    <s v="P1005"/>
    <n v="5"/>
    <n v="0.15"/>
    <s v="Same Day"/>
    <x v="2"/>
    <n v="67"/>
    <n v="1"/>
    <s v="Headphones"/>
    <x v="2"/>
    <n v="80"/>
    <n v="45.88"/>
    <n v="340"/>
    <n v="229.4"/>
    <n v="110.6"/>
    <n v="0.32529411764705879"/>
    <s v="Profitable"/>
    <s v="Low"/>
  </r>
  <r>
    <s v="ORD-100306"/>
    <x v="568"/>
    <d v="2024-12-13T00:00:00"/>
    <s v="C1297"/>
    <s v="Meera Nair"/>
    <x v="1"/>
    <x v="5"/>
    <s v="P1017"/>
    <n v="6"/>
    <n v="0"/>
    <s v="Standard"/>
    <x v="1"/>
    <n v="63"/>
    <n v="3"/>
    <s v="Binder"/>
    <x v="0"/>
    <n v="8"/>
    <n v="5.51"/>
    <n v="48"/>
    <n v="33.06"/>
    <n v="14.939999999999998"/>
    <n v="0.31124999999999997"/>
    <s v="Profitable"/>
    <s v="Low"/>
  </r>
  <r>
    <s v="ORD-102110"/>
    <x v="613"/>
    <d v="2024-08-23T00:00:00"/>
    <s v="C1375"/>
    <s v="Rahul Singh"/>
    <x v="1"/>
    <x v="7"/>
    <s v="P1012"/>
    <n v="9"/>
    <n v="0.1"/>
    <s v="Standard"/>
    <x v="3"/>
    <n v="34"/>
    <n v="2"/>
    <s v="Standing Desk"/>
    <x v="1"/>
    <n v="480"/>
    <n v="375.21"/>
    <n v="3888"/>
    <n v="3376.89"/>
    <n v="511.11000000000013"/>
    <n v="0.13145833333333337"/>
    <s v="Profitable"/>
    <s v="Medium"/>
  </r>
  <r>
    <s v="ORD-100260"/>
    <x v="588"/>
    <d v="2023-08-21T00:00:00"/>
    <s v="C2060"/>
    <s v="Meera Nair"/>
    <x v="2"/>
    <x v="8"/>
    <s v="P1001"/>
    <n v="6"/>
    <n v="0"/>
    <s v="Express"/>
    <x v="3"/>
    <n v="50"/>
    <n v="5"/>
    <s v="Laptop"/>
    <x v="2"/>
    <n v="900"/>
    <n v="669.14"/>
    <n v="5400"/>
    <n v="4014.84"/>
    <n v="1385.1599999999999"/>
    <n v="0.25651111111111108"/>
    <s v="Profitable"/>
    <s v="High"/>
  </r>
  <r>
    <s v="ORD-101751"/>
    <x v="498"/>
    <d v="2024-01-22T00:00:00"/>
    <s v="C1693"/>
    <s v="Dev Singh"/>
    <x v="0"/>
    <x v="8"/>
    <s v="P1004"/>
    <n v="4"/>
    <n v="0"/>
    <s v="Standard"/>
    <x v="1"/>
    <n v="60"/>
    <n v="5"/>
    <s v="Monitor"/>
    <x v="2"/>
    <n v="220"/>
    <n v="159.36000000000001"/>
    <n v="880"/>
    <n v="637.44000000000005"/>
    <n v="242.55999999999995"/>
    <n v="0.27563636363636357"/>
    <s v="Profitable"/>
    <s v="Low"/>
  </r>
  <r>
    <s v="ORD-102516"/>
    <x v="456"/>
    <d v="2023-11-24T00:00:00"/>
    <s v="C1746"/>
    <s v="Aarav Singh"/>
    <x v="1"/>
    <x v="2"/>
    <s v="P1006"/>
    <n v="4"/>
    <n v="0.05"/>
    <s v="Standard"/>
    <x v="3"/>
    <n v="29"/>
    <n v="3"/>
    <s v="Keyboard"/>
    <x v="2"/>
    <n v="45"/>
    <n v="35.729999999999997"/>
    <n v="171"/>
    <n v="142.91999999999999"/>
    <n v="28.080000000000013"/>
    <n v="0.16421052631578956"/>
    <s v="Profitable"/>
    <s v="Low"/>
  </r>
  <r>
    <s v="ORD-100502"/>
    <x v="181"/>
    <d v="2024-08-15T00:00:00"/>
    <s v="C1652"/>
    <s v="Kabir Singh"/>
    <x v="2"/>
    <x v="3"/>
    <s v="P1006"/>
    <n v="4"/>
    <n v="0"/>
    <s v="Express"/>
    <x v="0"/>
    <n v="59"/>
    <n v="4"/>
    <s v="Keyboard"/>
    <x v="2"/>
    <n v="45"/>
    <n v="35.729999999999997"/>
    <n v="180"/>
    <n v="142.91999999999999"/>
    <n v="37.080000000000013"/>
    <n v="0.20600000000000007"/>
    <s v="Profitable"/>
    <s v="Low"/>
  </r>
  <r>
    <s v="ORD-101651"/>
    <x v="466"/>
    <d v="2024-12-09T00:00:00"/>
    <s v="C1431"/>
    <s v="Priya Das"/>
    <x v="2"/>
    <x v="2"/>
    <s v="P1006"/>
    <n v="1"/>
    <n v="0"/>
    <s v="Standard"/>
    <x v="2"/>
    <n v="55"/>
    <n v="3"/>
    <s v="Keyboard"/>
    <x v="2"/>
    <n v="45"/>
    <n v="35.729999999999997"/>
    <n v="45"/>
    <n v="35.729999999999997"/>
    <n v="9.2700000000000031"/>
    <n v="0.20600000000000007"/>
    <s v="Profitable"/>
    <s v="Low"/>
  </r>
  <r>
    <s v="ORD-102047"/>
    <x v="567"/>
    <d v="2024-07-25T00:00:00"/>
    <s v="C1267"/>
    <s v="Rahul Verma"/>
    <x v="2"/>
    <x v="1"/>
    <s v="P1013"/>
    <n v="9"/>
    <n v="0.1"/>
    <s v="Express"/>
    <x v="0"/>
    <n v="64"/>
    <n v="3"/>
    <s v="Notebook"/>
    <x v="0"/>
    <n v="6"/>
    <n v="4.2699999999999996"/>
    <n v="48.6"/>
    <n v="38.429999999999993"/>
    <n v="10.170000000000009"/>
    <n v="0.20925925925925942"/>
    <s v="Profitable"/>
    <s v="Low"/>
  </r>
  <r>
    <s v="ORD-101135"/>
    <x v="28"/>
    <d v="2023-11-30T00:00:00"/>
    <s v="C1954"/>
    <s v="Aarav Reddy"/>
    <x v="0"/>
    <x v="5"/>
    <s v="P1010"/>
    <n v="9"/>
    <n v="0"/>
    <s v="Express"/>
    <x v="2"/>
    <n v="29"/>
    <n v="5"/>
    <s v="Bookcase"/>
    <x v="1"/>
    <n v="210"/>
    <n v="139.15"/>
    <n v="1890"/>
    <n v="1252.3500000000001"/>
    <n v="637.64999999999986"/>
    <n v="0.33738095238095228"/>
    <s v="Profitable"/>
    <s v="Low"/>
  </r>
  <r>
    <s v="ORD-102103"/>
    <x v="167"/>
    <d v="2023-08-26T00:00:00"/>
    <s v="C1042"/>
    <s v="Aarav Nair"/>
    <x v="2"/>
    <x v="10"/>
    <s v="P1003"/>
    <n v="2"/>
    <n v="0"/>
    <s v="Express"/>
    <x v="3"/>
    <n v="40"/>
    <n v="1"/>
    <s v="Tablet"/>
    <x v="2"/>
    <n v="350"/>
    <n v="267.63"/>
    <n v="700"/>
    <n v="535.26"/>
    <n v="164.74"/>
    <n v="0.23534285714285716"/>
    <s v="Profitable"/>
    <s v="Low"/>
  </r>
  <r>
    <s v="ORD-100252"/>
    <x v="213"/>
    <d v="2023-09-29T00:00:00"/>
    <s v="C1556"/>
    <s v="Rahul Iyer"/>
    <x v="1"/>
    <x v="3"/>
    <s v="P1002"/>
    <n v="7"/>
    <n v="0.05"/>
    <s v="Standard"/>
    <x v="1"/>
    <n v="67"/>
    <n v="3"/>
    <s v="Smartphone"/>
    <x v="2"/>
    <n v="600"/>
    <n v="395.83"/>
    <n v="3990"/>
    <n v="2770.81"/>
    <n v="1219.19"/>
    <n v="0.30556140350877192"/>
    <s v="Profitable"/>
    <s v="Medium"/>
  </r>
  <r>
    <s v="ORD-100214"/>
    <x v="350"/>
    <d v="2023-08-14T00:00:00"/>
    <s v="C1591"/>
    <s v="Dev Singh"/>
    <x v="1"/>
    <x v="4"/>
    <s v="P1014"/>
    <n v="8"/>
    <n v="0"/>
    <s v="Standard"/>
    <x v="0"/>
    <n v="28"/>
    <n v="1"/>
    <s v="Pen Set"/>
    <x v="0"/>
    <n v="12"/>
    <n v="9.07"/>
    <n v="96"/>
    <n v="72.56"/>
    <n v="23.439999999999998"/>
    <n v="0.24416666666666664"/>
    <s v="Profitable"/>
    <s v="Low"/>
  </r>
  <r>
    <s v="ORD-100875"/>
    <x v="412"/>
    <d v="2023-04-20T00:00:00"/>
    <s v="C1568"/>
    <s v="Sana Das"/>
    <x v="0"/>
    <x v="8"/>
    <s v="P1001"/>
    <n v="2"/>
    <n v="0.2"/>
    <s v="Standard"/>
    <x v="3"/>
    <n v="54"/>
    <n v="4"/>
    <s v="Laptop"/>
    <x v="2"/>
    <n v="900"/>
    <n v="669.14"/>
    <n v="1440"/>
    <n v="1338.28"/>
    <n v="101.72000000000003"/>
    <n v="7.0638888888888904E-2"/>
    <s v="Profitable"/>
    <s v="Low"/>
  </r>
  <r>
    <s v="ORD-102706"/>
    <x v="683"/>
    <d v="2024-12-30T00:00:00"/>
    <s v="C1698"/>
    <s v="Diya Iyer"/>
    <x v="1"/>
    <x v="1"/>
    <s v="P1016"/>
    <n v="5"/>
    <n v="0"/>
    <s v="Express"/>
    <x v="2"/>
    <n v="20"/>
    <n v="2"/>
    <s v="Paper Ream"/>
    <x v="0"/>
    <n v="9"/>
    <n v="5.46"/>
    <n v="45"/>
    <n v="27.3"/>
    <n v="17.7"/>
    <n v="0.39333333333333331"/>
    <s v="Profitable"/>
    <s v="Low"/>
  </r>
  <r>
    <s v="ORD-102647"/>
    <x v="542"/>
    <d v="2023-10-03T00:00:00"/>
    <s v="C1190"/>
    <s v="Diya Joshi"/>
    <x v="1"/>
    <x v="5"/>
    <s v="P1011"/>
    <n v="6"/>
    <n v="0.15"/>
    <s v="Express"/>
    <x v="3"/>
    <n v="44"/>
    <n v="2"/>
    <s v="Filing Cabinet"/>
    <x v="1"/>
    <n v="130"/>
    <n v="83.55"/>
    <n v="663"/>
    <n v="501.29999999999995"/>
    <n v="161.70000000000005"/>
    <n v="0.2438914027149322"/>
    <s v="Profitable"/>
    <s v="Low"/>
  </r>
  <r>
    <s v="ORD-102373"/>
    <x v="549"/>
    <d v="2024-07-14T00:00:00"/>
    <s v="C2001"/>
    <s v="Sana Das"/>
    <x v="2"/>
    <x v="7"/>
    <s v="P1002"/>
    <n v="7"/>
    <n v="0"/>
    <s v="Express"/>
    <x v="2"/>
    <n v="44"/>
    <n v="2"/>
    <s v="Smartphone"/>
    <x v="2"/>
    <n v="600"/>
    <n v="395.83"/>
    <n v="4200"/>
    <n v="2770.81"/>
    <n v="1429.19"/>
    <n v="0.34028333333333333"/>
    <s v="Profitable"/>
    <s v="Medium"/>
  </r>
  <r>
    <s v="ORD-101221"/>
    <x v="487"/>
    <d v="2023-02-12T00:00:00"/>
    <s v="C1737"/>
    <s v="Aarav Joshi"/>
    <x v="1"/>
    <x v="0"/>
    <s v="P1009"/>
    <n v="6"/>
    <n v="0"/>
    <s v="Standard"/>
    <x v="1"/>
    <n v="44"/>
    <n v="3"/>
    <s v="Desk"/>
    <x v="1"/>
    <n v="320"/>
    <n v="186.25"/>
    <n v="1920"/>
    <n v="1117.5"/>
    <n v="802.5"/>
    <n v="0.41796875"/>
    <s v="Profitable"/>
    <s v="Low"/>
  </r>
  <r>
    <s v="ORD-102735"/>
    <x v="311"/>
    <d v="2024-09-06T00:00:00"/>
    <s v="C1409"/>
    <s v="Diya Iyer"/>
    <x v="2"/>
    <x v="4"/>
    <s v="P1004"/>
    <n v="7"/>
    <n v="0"/>
    <s v="Standard"/>
    <x v="1"/>
    <n v="63"/>
    <n v="4"/>
    <s v="Monitor"/>
    <x v="2"/>
    <n v="220"/>
    <n v="159.36000000000001"/>
    <n v="1540"/>
    <n v="1115.52"/>
    <n v="424.48"/>
    <n v="0.27563636363636362"/>
    <s v="Profitable"/>
    <s v="Low"/>
  </r>
  <r>
    <s v="ORD-102116"/>
    <x v="688"/>
    <d v="2024-11-29T00:00:00"/>
    <s v="C1362"/>
    <s v="Arjun Iyer"/>
    <x v="0"/>
    <x v="1"/>
    <s v="P1004"/>
    <n v="1"/>
    <n v="0"/>
    <s v="Express"/>
    <x v="2"/>
    <n v="32"/>
    <n v="5"/>
    <s v="Monitor"/>
    <x v="2"/>
    <n v="220"/>
    <n v="159.36000000000001"/>
    <n v="220"/>
    <n v="159.36000000000001"/>
    <n v="60.639999999999986"/>
    <n v="0.27563636363636357"/>
    <s v="Profitable"/>
    <s v="Low"/>
  </r>
  <r>
    <s v="ORD-101671"/>
    <x v="67"/>
    <d v="2024-01-16T00:00:00"/>
    <s v="C2102"/>
    <s v="Diya Reddy"/>
    <x v="1"/>
    <x v="9"/>
    <s v="P1001"/>
    <n v="3"/>
    <n v="0"/>
    <s v="Standard"/>
    <x v="2"/>
    <n v="66"/>
    <n v="2"/>
    <s v="Laptop"/>
    <x v="2"/>
    <n v="900"/>
    <n v="669.14"/>
    <n v="2700"/>
    <n v="2007.42"/>
    <n v="692.57999999999993"/>
    <n v="0.25651111111111108"/>
    <s v="Profitable"/>
    <s v="Medium"/>
  </r>
  <r>
    <s v="ORD-102698"/>
    <x v="204"/>
    <d v="2023-06-14T00:00:00"/>
    <s v="C1393"/>
    <s v="Priya Reddy"/>
    <x v="0"/>
    <x v="4"/>
    <s v="P1017"/>
    <n v="9"/>
    <n v="0.05"/>
    <s v="Same Day"/>
    <x v="1"/>
    <n v="68"/>
    <n v="1"/>
    <s v="Binder"/>
    <x v="0"/>
    <n v="8"/>
    <n v="5.51"/>
    <n v="68.399999999999991"/>
    <n v="49.589999999999996"/>
    <n v="18.809999999999995"/>
    <n v="0.27499999999999997"/>
    <s v="Profitable"/>
    <s v="Low"/>
  </r>
  <r>
    <s v="ORD-101918"/>
    <x v="542"/>
    <d v="2023-10-02T00:00:00"/>
    <s v="C1667"/>
    <s v="Zoya Das"/>
    <x v="2"/>
    <x v="10"/>
    <s v="P1006"/>
    <n v="7"/>
    <n v="0"/>
    <s v="Express"/>
    <x v="2"/>
    <n v="36"/>
    <n v="3"/>
    <s v="Keyboard"/>
    <x v="2"/>
    <n v="45"/>
    <n v="35.729999999999997"/>
    <n v="315"/>
    <n v="250.10999999999999"/>
    <n v="64.890000000000015"/>
    <n v="0.20600000000000004"/>
    <s v="Profitable"/>
    <s v="Low"/>
  </r>
  <r>
    <s v="ORD-101953"/>
    <x v="653"/>
    <d v="2023-02-19T00:00:00"/>
    <s v="C1788"/>
    <s v="Kabir Nair"/>
    <x v="2"/>
    <x v="7"/>
    <s v="P1008"/>
    <n v="1"/>
    <n v="0.05"/>
    <s v="Standard"/>
    <x v="0"/>
    <n v="33"/>
    <n v="1"/>
    <s v="Office Chair"/>
    <x v="1"/>
    <n v="150"/>
    <n v="111.98"/>
    <n v="142.5"/>
    <n v="111.98"/>
    <n v="30.519999999999996"/>
    <n v="0.21417543859649121"/>
    <s v="Profitable"/>
    <s v="Low"/>
  </r>
  <r>
    <s v="ORD-101945"/>
    <x v="684"/>
    <d v="2024-04-17T00:00:00"/>
    <s v="C1099"/>
    <s v="Priya Iyer"/>
    <x v="2"/>
    <x v="6"/>
    <s v="P1004"/>
    <n v="8"/>
    <n v="0"/>
    <s v="Economy"/>
    <x v="1"/>
    <n v="44"/>
    <n v="2"/>
    <s v="Monitor"/>
    <x v="2"/>
    <n v="220"/>
    <n v="159.36000000000001"/>
    <n v="1760"/>
    <n v="1274.8800000000001"/>
    <n v="485.11999999999989"/>
    <n v="0.27563636363636357"/>
    <s v="Profitable"/>
    <s v="Low"/>
  </r>
  <r>
    <s v="ORD-101211"/>
    <x v="646"/>
    <d v="2024-08-14T00:00:00"/>
    <s v="C1813"/>
    <s v="Ishaan Verma"/>
    <x v="1"/>
    <x v="5"/>
    <s v="P1010"/>
    <n v="2"/>
    <n v="0.1"/>
    <s v="Express"/>
    <x v="3"/>
    <n v="32"/>
    <n v="5"/>
    <s v="Bookcase"/>
    <x v="1"/>
    <n v="210"/>
    <n v="139.15"/>
    <n v="378"/>
    <n v="278.3"/>
    <n v="99.699999999999989"/>
    <n v="0.26375661375661374"/>
    <s v="Profitable"/>
    <s v="Low"/>
  </r>
  <r>
    <s v="ORD-102042"/>
    <x v="202"/>
    <d v="2024-10-12T00:00:00"/>
    <s v="C1590"/>
    <s v="Sana Das"/>
    <x v="2"/>
    <x v="10"/>
    <s v="P1004"/>
    <n v="3"/>
    <n v="0.05"/>
    <s v="Standard"/>
    <x v="1"/>
    <n v="64"/>
    <n v="3"/>
    <s v="Monitor"/>
    <x v="2"/>
    <n v="220"/>
    <n v="159.36000000000001"/>
    <n v="627"/>
    <n v="478.08000000000004"/>
    <n v="148.91999999999996"/>
    <n v="0.23751196172248798"/>
    <s v="Profitable"/>
    <s v="Low"/>
  </r>
  <r>
    <s v="ORD-102444"/>
    <x v="285"/>
    <d v="2024-11-15T00:00:00"/>
    <s v="C1117"/>
    <s v="Dev Iyer"/>
    <x v="2"/>
    <x v="0"/>
    <s v="P1006"/>
    <n v="8"/>
    <n v="0.2"/>
    <s v="Same Day"/>
    <x v="1"/>
    <n v="65"/>
    <n v="2"/>
    <s v="Keyboard"/>
    <x v="2"/>
    <n v="45"/>
    <n v="35.729999999999997"/>
    <n v="288"/>
    <n v="285.83999999999997"/>
    <n v="2.160000000000025"/>
    <n v="7.5000000000000865E-3"/>
    <s v="Profitable"/>
    <s v="Low"/>
  </r>
  <r>
    <s v="ORD-102522"/>
    <x v="646"/>
    <d v="2024-08-12T00:00:00"/>
    <s v="C1815"/>
    <s v="Rahul Gupta"/>
    <x v="0"/>
    <x v="2"/>
    <s v="P1016"/>
    <n v="9"/>
    <n v="0.1"/>
    <s v="Economy"/>
    <x v="3"/>
    <n v="26"/>
    <n v="5"/>
    <s v="Paper Ream"/>
    <x v="0"/>
    <n v="9"/>
    <n v="5.46"/>
    <n v="72.900000000000006"/>
    <n v="49.14"/>
    <n v="23.760000000000005"/>
    <n v="0.32592592592592595"/>
    <s v="Profitable"/>
    <s v="Low"/>
  </r>
  <r>
    <s v="ORD-102112"/>
    <x v="110"/>
    <d v="2024-08-15T00:00:00"/>
    <s v="C1916"/>
    <s v="Priya Sharma"/>
    <x v="2"/>
    <x v="0"/>
    <s v="P1002"/>
    <n v="7"/>
    <n v="0.05"/>
    <s v="Economy"/>
    <x v="0"/>
    <n v="23"/>
    <n v="2"/>
    <s v="Smartphone"/>
    <x v="2"/>
    <n v="600"/>
    <n v="395.83"/>
    <n v="3990"/>
    <n v="2770.81"/>
    <n v="1219.19"/>
    <n v="0.30556140350877192"/>
    <s v="Profitable"/>
    <s v="Medium"/>
  </r>
  <r>
    <s v="ORD-100854"/>
    <x v="617"/>
    <d v="2023-06-11T00:00:00"/>
    <s v="C2130"/>
    <s v="Kabir Sharma"/>
    <x v="0"/>
    <x v="12"/>
    <s v="P1018"/>
    <n v="5"/>
    <n v="0.2"/>
    <s v="Standard"/>
    <x v="2"/>
    <n v="55"/>
    <n v="2"/>
    <s v="Marker Pack"/>
    <x v="0"/>
    <n v="11"/>
    <n v="6.23"/>
    <n v="44"/>
    <n v="31.150000000000002"/>
    <n v="12.849999999999998"/>
    <n v="0.2920454545454545"/>
    <s v="Profitable"/>
    <s v="Low"/>
  </r>
  <r>
    <s v="ORD-101139"/>
    <x v="126"/>
    <d v="2024-03-17T00:00:00"/>
    <s v="C1908"/>
    <s v="Arjun Joshi"/>
    <x v="0"/>
    <x v="4"/>
    <s v="P1004"/>
    <n v="4"/>
    <n v="0"/>
    <s v="Standard"/>
    <x v="0"/>
    <n v="65"/>
    <n v="4"/>
    <s v="Monitor"/>
    <x v="2"/>
    <n v="220"/>
    <n v="159.36000000000001"/>
    <n v="880"/>
    <n v="637.44000000000005"/>
    <n v="242.55999999999995"/>
    <n v="0.27563636363636357"/>
    <s v="Profitable"/>
    <s v="Low"/>
  </r>
  <r>
    <s v="ORD-102764"/>
    <x v="287"/>
    <d v="2023-05-26T00:00:00"/>
    <s v="C1091"/>
    <s v="Meera Singh"/>
    <x v="2"/>
    <x v="10"/>
    <s v="P1006"/>
    <n v="4"/>
    <n v="0"/>
    <s v="Standard"/>
    <x v="3"/>
    <n v="54"/>
    <n v="5"/>
    <s v="Keyboard"/>
    <x v="2"/>
    <n v="45"/>
    <n v="35.729999999999997"/>
    <n v="180"/>
    <n v="142.91999999999999"/>
    <n v="37.080000000000013"/>
    <n v="0.20600000000000007"/>
    <s v="Profitable"/>
    <s v="Low"/>
  </r>
  <r>
    <s v="ORD-102411"/>
    <x v="633"/>
    <d v="2023-02-20T00:00:00"/>
    <s v="C1272"/>
    <s v="Arjun Khan"/>
    <x v="1"/>
    <x v="4"/>
    <s v="P1012"/>
    <n v="1"/>
    <n v="0"/>
    <s v="Express"/>
    <x v="0"/>
    <n v="26"/>
    <n v="5"/>
    <s v="Standing Desk"/>
    <x v="1"/>
    <n v="480"/>
    <n v="375.21"/>
    <n v="480"/>
    <n v="375.21"/>
    <n v="104.79000000000002"/>
    <n v="0.21831250000000005"/>
    <s v="Profitable"/>
    <s v="Low"/>
  </r>
  <r>
    <s v="ORD-101337"/>
    <x v="342"/>
    <d v="2023-06-25T00:00:00"/>
    <s v="C1507"/>
    <s v="Dev Verma"/>
    <x v="0"/>
    <x v="7"/>
    <s v="P1011"/>
    <n v="5"/>
    <n v="0"/>
    <s v="Express"/>
    <x v="2"/>
    <n v="44"/>
    <n v="2"/>
    <s v="Filing Cabinet"/>
    <x v="1"/>
    <n v="130"/>
    <n v="83.55"/>
    <n v="650"/>
    <n v="417.75"/>
    <n v="232.25"/>
    <n v="0.35730769230769233"/>
    <s v="Profitable"/>
    <s v="Low"/>
  </r>
  <r>
    <s v="ORD-100128"/>
    <x v="48"/>
    <d v="2024-06-13T00:00:00"/>
    <s v="C2058"/>
    <s v="Rahul Verma"/>
    <x v="1"/>
    <x v="1"/>
    <s v="P1001"/>
    <n v="7"/>
    <n v="0.2"/>
    <s v="Standard"/>
    <x v="1"/>
    <n v="40"/>
    <n v="5"/>
    <s v="Laptop"/>
    <x v="2"/>
    <n v="900"/>
    <n v="669.14"/>
    <n v="5040"/>
    <n v="4683.9799999999996"/>
    <n v="356.02000000000044"/>
    <n v="7.0638888888888973E-2"/>
    <s v="Profitable"/>
    <s v="High"/>
  </r>
  <r>
    <s v="ORD-100760"/>
    <x v="678"/>
    <d v="2023-10-19T00:00:00"/>
    <s v="C1973"/>
    <s v="Kabir Reddy"/>
    <x v="1"/>
    <x v="7"/>
    <s v="P1004"/>
    <n v="3"/>
    <n v="0.1"/>
    <s v="Express"/>
    <x v="3"/>
    <n v="42"/>
    <n v="4"/>
    <s v="Monitor"/>
    <x v="2"/>
    <n v="220"/>
    <n v="159.36000000000001"/>
    <n v="594"/>
    <n v="478.08000000000004"/>
    <n v="115.91999999999996"/>
    <n v="0.19515151515151508"/>
    <s v="Profitable"/>
    <s v="Low"/>
  </r>
  <r>
    <s v="ORD-102488"/>
    <x v="429"/>
    <d v="2023-08-31T00:00:00"/>
    <s v="C1682"/>
    <s v="Kabir Reddy"/>
    <x v="0"/>
    <x v="0"/>
    <s v="P1015"/>
    <n v="6"/>
    <n v="0.15"/>
    <s v="Standard"/>
    <x v="0"/>
    <n v="62"/>
    <n v="4"/>
    <s v="Stapler"/>
    <x v="0"/>
    <n v="15"/>
    <n v="9.91"/>
    <n v="76.5"/>
    <n v="59.46"/>
    <n v="17.04"/>
    <n v="0.22274509803921569"/>
    <s v="Profitable"/>
    <s v="Low"/>
  </r>
  <r>
    <s v="ORD-101043"/>
    <x v="28"/>
    <d v="2023-12-01T00:00:00"/>
    <s v="C1819"/>
    <s v="Ishaan Das"/>
    <x v="1"/>
    <x v="7"/>
    <s v="P1002"/>
    <n v="1"/>
    <n v="0"/>
    <s v="Standard"/>
    <x v="0"/>
    <n v="36"/>
    <n v="5"/>
    <s v="Smartphone"/>
    <x v="2"/>
    <n v="600"/>
    <n v="395.83"/>
    <n v="600"/>
    <n v="395.83"/>
    <n v="204.17000000000002"/>
    <n v="0.34028333333333338"/>
    <s v="Profitable"/>
    <s v="Low"/>
  </r>
  <r>
    <s v="ORD-101248"/>
    <x v="41"/>
    <d v="2023-07-17T00:00:00"/>
    <s v="C1391"/>
    <s v="Meera Verma"/>
    <x v="1"/>
    <x v="2"/>
    <s v="P1005"/>
    <n v="5"/>
    <n v="0.05"/>
    <s v="Standard"/>
    <x v="0"/>
    <n v="46"/>
    <n v="1"/>
    <s v="Headphones"/>
    <x v="2"/>
    <n v="80"/>
    <n v="45.88"/>
    <n v="380"/>
    <n v="229.4"/>
    <n v="150.6"/>
    <n v="0.39631578947368418"/>
    <s v="Profitable"/>
    <s v="Low"/>
  </r>
  <r>
    <s v="ORD-102785"/>
    <x v="274"/>
    <d v="2024-02-04T00:00:00"/>
    <s v="C1019"/>
    <s v="Arjun Reddy"/>
    <x v="0"/>
    <x v="6"/>
    <s v="P1017"/>
    <n v="2"/>
    <n v="0"/>
    <s v="Standard"/>
    <x v="0"/>
    <n v="43"/>
    <n v="2"/>
    <s v="Binder"/>
    <x v="0"/>
    <n v="8"/>
    <n v="5.51"/>
    <n v="16"/>
    <n v="11.02"/>
    <n v="4.9800000000000004"/>
    <n v="0.31125000000000003"/>
    <s v="Profitable"/>
    <s v="Low"/>
  </r>
  <r>
    <s v="ORD-102290"/>
    <x v="527"/>
    <d v="2023-02-03T00:00:00"/>
    <s v="C2103"/>
    <s v="Arjun Gupta"/>
    <x v="0"/>
    <x v="8"/>
    <s v="P1007"/>
    <n v="1"/>
    <n v="0"/>
    <s v="Express"/>
    <x v="0"/>
    <n v="43"/>
    <n v="1"/>
    <s v="Printer"/>
    <x v="2"/>
    <n v="180"/>
    <n v="133.25"/>
    <n v="180"/>
    <n v="133.25"/>
    <n v="46.75"/>
    <n v="0.25972222222222224"/>
    <s v="Profitable"/>
    <s v="Low"/>
  </r>
  <r>
    <s v="ORD-101099"/>
    <x v="702"/>
    <d v="2024-07-16T00:00:00"/>
    <s v="C1172"/>
    <s v="Priya Khan"/>
    <x v="1"/>
    <x v="4"/>
    <s v="P1007"/>
    <n v="5"/>
    <n v="0.2"/>
    <s v="Standard"/>
    <x v="1"/>
    <n v="67"/>
    <n v="2"/>
    <s v="Printer"/>
    <x v="2"/>
    <n v="180"/>
    <n v="133.25"/>
    <n v="720"/>
    <n v="666.25"/>
    <n v="53.75"/>
    <n v="7.4652777777777776E-2"/>
    <s v="Profitable"/>
    <s v="Low"/>
  </r>
  <r>
    <s v="ORD-100829"/>
    <x v="624"/>
    <d v="2024-06-28T00:00:00"/>
    <s v="C1713"/>
    <s v="Kabir Gupta"/>
    <x v="2"/>
    <x v="5"/>
    <s v="P1007"/>
    <n v="5"/>
    <n v="0.1"/>
    <s v="Standard"/>
    <x v="3"/>
    <n v="53"/>
    <n v="2"/>
    <s v="Printer"/>
    <x v="2"/>
    <n v="180"/>
    <n v="133.25"/>
    <n v="810"/>
    <n v="666.25"/>
    <n v="143.75"/>
    <n v="0.17746913580246915"/>
    <s v="Profitable"/>
    <s v="Low"/>
  </r>
  <r>
    <s v="ORD-102604"/>
    <x v="157"/>
    <d v="2024-12-28T00:00:00"/>
    <s v="C1484"/>
    <s v="Kabir Singh"/>
    <x v="2"/>
    <x v="5"/>
    <s v="P1003"/>
    <n v="2"/>
    <n v="0.05"/>
    <s v="Express"/>
    <x v="1"/>
    <n v="48"/>
    <n v="3"/>
    <s v="Tablet"/>
    <x v="2"/>
    <n v="350"/>
    <n v="267.63"/>
    <n v="665"/>
    <n v="535.26"/>
    <n v="129.74"/>
    <n v="0.19509774436090227"/>
    <s v="Profitable"/>
    <s v="Low"/>
  </r>
  <r>
    <s v="ORD-102858"/>
    <x v="188"/>
    <d v="2024-04-02T00:00:00"/>
    <s v="C1955"/>
    <s v="Rahul Das"/>
    <x v="2"/>
    <x v="6"/>
    <s v="P1008"/>
    <n v="9"/>
    <n v="0"/>
    <s v="Same Day"/>
    <x v="3"/>
    <n v="22"/>
    <n v="5"/>
    <s v="Office Chair"/>
    <x v="1"/>
    <n v="150"/>
    <n v="111.98"/>
    <n v="1350"/>
    <n v="1007.82"/>
    <n v="342.17999999999995"/>
    <n v="0.25346666666666662"/>
    <s v="Profitable"/>
    <s v="Low"/>
  </r>
  <r>
    <s v="ORD-100359"/>
    <x v="412"/>
    <d v="2023-04-18T00:00:00"/>
    <s v="C2146"/>
    <s v="Aarav Das"/>
    <x v="1"/>
    <x v="3"/>
    <s v="P1011"/>
    <n v="3"/>
    <n v="0.1"/>
    <s v="Standard"/>
    <x v="1"/>
    <n v="32"/>
    <n v="4"/>
    <s v="Filing Cabinet"/>
    <x v="1"/>
    <n v="130"/>
    <n v="83.55"/>
    <n v="351"/>
    <n v="250.64999999999998"/>
    <n v="100.35000000000002"/>
    <n v="0.28589743589743594"/>
    <s v="Profitable"/>
    <s v="Low"/>
  </r>
  <r>
    <s v="ORD-101855"/>
    <x v="697"/>
    <d v="2023-07-04T00:00:00"/>
    <s v="C1315"/>
    <s v="Tara Singh"/>
    <x v="0"/>
    <x v="1"/>
    <s v="P1009"/>
    <n v="8"/>
    <n v="0"/>
    <s v="Standard"/>
    <x v="3"/>
    <n v="47"/>
    <n v="2"/>
    <s v="Desk"/>
    <x v="1"/>
    <n v="320"/>
    <n v="186.25"/>
    <n v="2560"/>
    <n v="1490"/>
    <n v="1070"/>
    <n v="0.41796875"/>
    <s v="Profitable"/>
    <s v="Medium"/>
  </r>
  <r>
    <s v="ORD-101247"/>
    <x v="147"/>
    <d v="2024-01-18T00:00:00"/>
    <s v="C1734"/>
    <s v="Priya Das"/>
    <x v="2"/>
    <x v="0"/>
    <s v="P1014"/>
    <n v="2"/>
    <n v="0.15"/>
    <s v="Standard"/>
    <x v="0"/>
    <n v="69"/>
    <n v="5"/>
    <s v="Pen Set"/>
    <x v="0"/>
    <n v="12"/>
    <n v="9.07"/>
    <n v="20.399999999999999"/>
    <n v="18.14"/>
    <n v="2.259999999999998"/>
    <n v="0.11078431372549011"/>
    <s v="Profitable"/>
    <s v="Low"/>
  </r>
  <r>
    <s v="ORD-102417"/>
    <x v="630"/>
    <d v="2023-05-27T00:00:00"/>
    <s v="C1673"/>
    <s v="Priya Reddy"/>
    <x v="2"/>
    <x v="0"/>
    <s v="P1014"/>
    <n v="9"/>
    <n v="0"/>
    <s v="Standard"/>
    <x v="2"/>
    <n v="19"/>
    <n v="5"/>
    <s v="Pen Set"/>
    <x v="0"/>
    <n v="12"/>
    <n v="9.07"/>
    <n v="108"/>
    <n v="81.63"/>
    <n v="26.370000000000005"/>
    <n v="0.2441666666666667"/>
    <s v="Profitable"/>
    <s v="Low"/>
  </r>
  <r>
    <s v="ORD-100268"/>
    <x v="109"/>
    <d v="2024-06-18T00:00:00"/>
    <s v="C1618"/>
    <s v="Ishaan Joshi"/>
    <x v="2"/>
    <x v="12"/>
    <s v="P1017"/>
    <n v="8"/>
    <n v="0.1"/>
    <s v="Economy"/>
    <x v="0"/>
    <n v="32"/>
    <n v="3"/>
    <s v="Binder"/>
    <x v="0"/>
    <n v="8"/>
    <n v="5.51"/>
    <n v="57.6"/>
    <n v="44.08"/>
    <n v="13.520000000000003"/>
    <n v="0.23472222222222228"/>
    <s v="Profitable"/>
    <s v="Low"/>
  </r>
  <r>
    <s v="ORD-101540"/>
    <x v="462"/>
    <d v="2024-09-27T00:00:00"/>
    <s v="C1745"/>
    <s v="Tara Nair"/>
    <x v="1"/>
    <x v="10"/>
    <s v="P1003"/>
    <n v="8"/>
    <n v="0"/>
    <s v="Standard"/>
    <x v="3"/>
    <n v="59"/>
    <n v="3"/>
    <s v="Tablet"/>
    <x v="2"/>
    <n v="350"/>
    <n v="267.63"/>
    <n v="2800"/>
    <n v="2141.04"/>
    <n v="658.96"/>
    <n v="0.23534285714285716"/>
    <s v="Profitable"/>
    <s v="Medium"/>
  </r>
  <r>
    <s v="ORD-100794"/>
    <x v="108"/>
    <d v="2024-10-29T00:00:00"/>
    <s v="C1848"/>
    <s v="Dev Nair"/>
    <x v="1"/>
    <x v="1"/>
    <s v="P1009"/>
    <n v="9"/>
    <n v="0"/>
    <s v="Express"/>
    <x v="0"/>
    <n v="51"/>
    <n v="5"/>
    <s v="Desk"/>
    <x v="1"/>
    <n v="320"/>
    <n v="186.25"/>
    <n v="2880"/>
    <n v="1676.25"/>
    <n v="1203.75"/>
    <n v="0.41796875"/>
    <s v="Profitable"/>
    <s v="Medium"/>
  </r>
  <r>
    <s v="ORD-101664"/>
    <x v="291"/>
    <d v="2024-10-06T00:00:00"/>
    <s v="C2174"/>
    <s v="Aarav Khan"/>
    <x v="2"/>
    <x v="8"/>
    <s v="P1008"/>
    <n v="3"/>
    <n v="0.1"/>
    <s v="Standard"/>
    <x v="0"/>
    <n v="48"/>
    <n v="2"/>
    <s v="Office Chair"/>
    <x v="1"/>
    <n v="150"/>
    <n v="111.98"/>
    <n v="405"/>
    <n v="335.94"/>
    <n v="69.06"/>
    <n v="0.17051851851851851"/>
    <s v="Profitable"/>
    <s v="Low"/>
  </r>
  <r>
    <s v="ORD-101984"/>
    <x v="502"/>
    <d v="2023-03-15T00:00:00"/>
    <s v="C1355"/>
    <s v="Kabir Gupta"/>
    <x v="1"/>
    <x v="8"/>
    <s v="P1008"/>
    <n v="8"/>
    <n v="0"/>
    <s v="Express"/>
    <x v="1"/>
    <n v="18"/>
    <n v="2"/>
    <s v="Office Chair"/>
    <x v="1"/>
    <n v="150"/>
    <n v="111.98"/>
    <n v="1200"/>
    <n v="895.84"/>
    <n v="304.15999999999997"/>
    <n v="0.25346666666666662"/>
    <s v="Profitable"/>
    <s v="Low"/>
  </r>
  <r>
    <s v="ORD-101551"/>
    <x v="21"/>
    <d v="2024-06-04T00:00:00"/>
    <s v="C1935"/>
    <s v="Tara Khan"/>
    <x v="1"/>
    <x v="12"/>
    <s v="P1002"/>
    <n v="3"/>
    <n v="0"/>
    <s v="Standard"/>
    <x v="3"/>
    <n v="39"/>
    <n v="5"/>
    <s v="Smartphone"/>
    <x v="2"/>
    <n v="600"/>
    <n v="395.83"/>
    <n v="1800"/>
    <n v="1187.49"/>
    <n v="612.51"/>
    <n v="0.34028333333333333"/>
    <s v="Profitable"/>
    <s v="Low"/>
  </r>
  <r>
    <s v="ORD-102428"/>
    <x v="551"/>
    <d v="2024-01-17T00:00:00"/>
    <s v="C1223"/>
    <s v="Tara Singh"/>
    <x v="1"/>
    <x v="9"/>
    <s v="P1012"/>
    <n v="9"/>
    <n v="0"/>
    <s v="Standard"/>
    <x v="2"/>
    <n v="55"/>
    <n v="3"/>
    <s v="Standing Desk"/>
    <x v="1"/>
    <n v="480"/>
    <n v="375.21"/>
    <n v="4320"/>
    <n v="3376.89"/>
    <n v="943.11000000000013"/>
    <n v="0.21831250000000002"/>
    <s v="Profitable"/>
    <s v="Medium"/>
  </r>
  <r>
    <s v="ORD-102634"/>
    <x v="700"/>
    <d v="2023-10-14T00:00:00"/>
    <s v="C2114"/>
    <s v="Kabir Reddy"/>
    <x v="1"/>
    <x v="1"/>
    <s v="P1012"/>
    <n v="8"/>
    <n v="0.05"/>
    <s v="Standard"/>
    <x v="1"/>
    <n v="39"/>
    <n v="3"/>
    <s v="Standing Desk"/>
    <x v="1"/>
    <n v="480"/>
    <n v="375.21"/>
    <n v="3648"/>
    <n v="3001.68"/>
    <n v="646.32000000000016"/>
    <n v="0.17717105263157898"/>
    <s v="Profitable"/>
    <s v="Medium"/>
  </r>
  <r>
    <s v="ORD-100536"/>
    <x v="612"/>
    <d v="2023-10-26T00:00:00"/>
    <s v="C1659"/>
    <s v="Rahul Iyer"/>
    <x v="1"/>
    <x v="0"/>
    <s v="P1001"/>
    <n v="1"/>
    <n v="0"/>
    <s v="Economy"/>
    <x v="1"/>
    <n v="60"/>
    <n v="3"/>
    <s v="Laptop"/>
    <x v="2"/>
    <n v="900"/>
    <n v="669.14"/>
    <n v="900"/>
    <n v="669.14"/>
    <n v="230.86"/>
    <n v="0.25651111111111113"/>
    <s v="Profitable"/>
    <s v="Low"/>
  </r>
  <r>
    <s v="ORD-102727"/>
    <x v="343"/>
    <d v="2023-08-14T00:00:00"/>
    <s v="C1429"/>
    <s v="Meera Sharma"/>
    <x v="1"/>
    <x v="3"/>
    <s v="P1004"/>
    <n v="7"/>
    <n v="0.2"/>
    <s v="Same Day"/>
    <x v="0"/>
    <n v="46"/>
    <n v="5"/>
    <s v="Monitor"/>
    <x v="2"/>
    <n v="220"/>
    <n v="159.36000000000001"/>
    <n v="1232"/>
    <n v="1115.52"/>
    <n v="116.48000000000002"/>
    <n v="9.4545454545454558E-2"/>
    <s v="Profitable"/>
    <s v="Low"/>
  </r>
  <r>
    <s v="ORD-102710"/>
    <x v="59"/>
    <d v="2023-09-21T00:00:00"/>
    <s v="C1806"/>
    <s v="Diya Verma"/>
    <x v="2"/>
    <x v="11"/>
    <s v="P1011"/>
    <n v="8"/>
    <n v="0.15"/>
    <s v="Economy"/>
    <x v="2"/>
    <n v="34"/>
    <n v="2"/>
    <s v="Filing Cabinet"/>
    <x v="1"/>
    <n v="130"/>
    <n v="83.55"/>
    <n v="884"/>
    <n v="668.4"/>
    <n v="215.60000000000002"/>
    <n v="0.24389140271493215"/>
    <s v="Profitable"/>
    <s v="Low"/>
  </r>
  <r>
    <s v="ORD-101927"/>
    <x v="225"/>
    <d v="2023-02-12T00:00:00"/>
    <s v="C1517"/>
    <s v="Meera Iyer"/>
    <x v="1"/>
    <x v="9"/>
    <s v="P1008"/>
    <n v="5"/>
    <n v="0"/>
    <s v="Express"/>
    <x v="2"/>
    <n v="18"/>
    <n v="3"/>
    <s v="Office Chair"/>
    <x v="1"/>
    <n v="150"/>
    <n v="111.98"/>
    <n v="750"/>
    <n v="559.9"/>
    <n v="190.10000000000002"/>
    <n v="0.25346666666666667"/>
    <s v="Profitable"/>
    <s v="Low"/>
  </r>
  <r>
    <s v="ORD-102104"/>
    <x v="216"/>
    <d v="2024-09-19T00:00:00"/>
    <s v="C2012"/>
    <s v="Diya Nair"/>
    <x v="2"/>
    <x v="0"/>
    <s v="P1006"/>
    <n v="3"/>
    <n v="0"/>
    <s v="Standard"/>
    <x v="2"/>
    <n v="20"/>
    <n v="3"/>
    <s v="Keyboard"/>
    <x v="2"/>
    <n v="45"/>
    <n v="35.729999999999997"/>
    <n v="135"/>
    <n v="107.19"/>
    <n v="27.810000000000002"/>
    <n v="0.20600000000000002"/>
    <s v="Profitable"/>
    <s v="Low"/>
  </r>
  <r>
    <s v="ORD-101407"/>
    <x v="46"/>
    <d v="2023-02-19T00:00:00"/>
    <s v="C1351"/>
    <s v="Tara Khan"/>
    <x v="2"/>
    <x v="4"/>
    <s v="P1004"/>
    <n v="6"/>
    <n v="0.05"/>
    <s v="Standard"/>
    <x v="2"/>
    <n v="44"/>
    <n v="3"/>
    <s v="Monitor"/>
    <x v="2"/>
    <n v="220"/>
    <n v="159.36000000000001"/>
    <n v="1254"/>
    <n v="956.16000000000008"/>
    <n v="297.83999999999992"/>
    <n v="0.23751196172248798"/>
    <s v="Profitable"/>
    <s v="Low"/>
  </r>
  <r>
    <s v="ORD-102405"/>
    <x v="465"/>
    <d v="2023-12-15T00:00:00"/>
    <s v="C1311"/>
    <s v="Aarav Iyer"/>
    <x v="1"/>
    <x v="10"/>
    <s v="P1004"/>
    <n v="6"/>
    <n v="0.1"/>
    <s v="Standard"/>
    <x v="0"/>
    <n v="33"/>
    <n v="3"/>
    <s v="Monitor"/>
    <x v="2"/>
    <n v="220"/>
    <n v="159.36000000000001"/>
    <n v="1188"/>
    <n v="956.16000000000008"/>
    <n v="231.83999999999992"/>
    <n v="0.19515151515151508"/>
    <s v="Profitable"/>
    <s v="Low"/>
  </r>
  <r>
    <s v="ORD-101898"/>
    <x v="496"/>
    <d v="2023-04-28T00:00:00"/>
    <s v="C1453"/>
    <s v="Sana Gupta"/>
    <x v="1"/>
    <x v="3"/>
    <s v="P1011"/>
    <n v="2"/>
    <n v="0.15"/>
    <s v="Standard"/>
    <x v="3"/>
    <n v="20"/>
    <n v="4"/>
    <s v="Filing Cabinet"/>
    <x v="1"/>
    <n v="130"/>
    <n v="83.55"/>
    <n v="221"/>
    <n v="167.1"/>
    <n v="53.900000000000006"/>
    <n v="0.24389140271493215"/>
    <s v="Profitable"/>
    <s v="Low"/>
  </r>
  <r>
    <s v="ORD-100510"/>
    <x v="413"/>
    <d v="2024-08-04T00:00:00"/>
    <s v="C2075"/>
    <s v="Aarav Joshi"/>
    <x v="1"/>
    <x v="7"/>
    <s v="P1002"/>
    <n v="8"/>
    <n v="0.15"/>
    <s v="Economy"/>
    <x v="1"/>
    <n v="27"/>
    <n v="2"/>
    <s v="Smartphone"/>
    <x v="2"/>
    <n v="600"/>
    <n v="395.83"/>
    <n v="4080"/>
    <n v="3166.64"/>
    <n v="913.36000000000013"/>
    <n v="0.22386274509803925"/>
    <s v="Profitable"/>
    <s v="Medium"/>
  </r>
  <r>
    <s v="ORD-101570"/>
    <x v="442"/>
    <d v="2023-03-31T00:00:00"/>
    <s v="C1921"/>
    <s v="Arjun Joshi"/>
    <x v="1"/>
    <x v="3"/>
    <s v="P1012"/>
    <n v="7"/>
    <n v="0.05"/>
    <s v="Standard"/>
    <x v="3"/>
    <n v="69"/>
    <n v="4"/>
    <s v="Standing Desk"/>
    <x v="1"/>
    <n v="480"/>
    <n v="375.21"/>
    <n v="3192"/>
    <n v="2626.47"/>
    <n v="565.5300000000002"/>
    <n v="0.17717105263157901"/>
    <s v="Profitable"/>
    <s v="Medium"/>
  </r>
  <r>
    <s v="ORD-102588"/>
    <x v="537"/>
    <d v="2023-09-09T00:00:00"/>
    <s v="C1535"/>
    <s v="Sana Iyer"/>
    <x v="1"/>
    <x v="5"/>
    <s v="P1008"/>
    <n v="4"/>
    <n v="0.1"/>
    <s v="Same Day"/>
    <x v="2"/>
    <n v="41"/>
    <n v="4"/>
    <s v="Office Chair"/>
    <x v="1"/>
    <n v="150"/>
    <n v="111.98"/>
    <n v="540"/>
    <n v="447.92"/>
    <n v="92.079999999999984"/>
    <n v="0.17051851851851849"/>
    <s v="Profitable"/>
    <s v="Low"/>
  </r>
  <r>
    <s v="ORD-102755"/>
    <x v="614"/>
    <d v="2023-02-19T00:00:00"/>
    <s v="C1748"/>
    <s v="Rahul Nair"/>
    <x v="2"/>
    <x v="4"/>
    <s v="P1002"/>
    <n v="5"/>
    <n v="0"/>
    <s v="Express"/>
    <x v="3"/>
    <n v="49"/>
    <n v="4"/>
    <s v="Smartphone"/>
    <x v="2"/>
    <n v="600"/>
    <n v="395.83"/>
    <n v="3000"/>
    <n v="1979.1499999999999"/>
    <n v="1020.8500000000001"/>
    <n v="0.34028333333333338"/>
    <s v="Profitable"/>
    <s v="Medium"/>
  </r>
  <r>
    <s v="ORD-101249"/>
    <x v="40"/>
    <d v="2024-05-16T00:00:00"/>
    <s v="C1932"/>
    <s v="Sana Iyer"/>
    <x v="1"/>
    <x v="9"/>
    <s v="P1008"/>
    <n v="6"/>
    <n v="0"/>
    <s v="Standard"/>
    <x v="3"/>
    <n v="44"/>
    <n v="4"/>
    <s v="Office Chair"/>
    <x v="1"/>
    <n v="150"/>
    <n v="111.98"/>
    <n v="900"/>
    <n v="671.88"/>
    <n v="228.12"/>
    <n v="0.25346666666666667"/>
    <s v="Profitable"/>
    <s v="Low"/>
  </r>
  <r>
    <s v="ORD-101210"/>
    <x v="536"/>
    <d v="2024-02-05T00:00:00"/>
    <s v="C1542"/>
    <s v="Ishaan Sharma"/>
    <x v="2"/>
    <x v="12"/>
    <s v="P1001"/>
    <n v="4"/>
    <n v="0.1"/>
    <s v="Economy"/>
    <x v="0"/>
    <n v="69"/>
    <n v="3"/>
    <s v="Laptop"/>
    <x v="2"/>
    <n v="900"/>
    <n v="669.14"/>
    <n v="3240"/>
    <n v="2676.56"/>
    <n v="563.44000000000005"/>
    <n v="0.17390123456790124"/>
    <s v="Profitable"/>
    <s v="Medium"/>
  </r>
  <r>
    <s v="ORD-102058"/>
    <x v="699"/>
    <d v="2024-07-15T00:00:00"/>
    <s v="C1282"/>
    <s v="Ishaan Das"/>
    <x v="1"/>
    <x v="7"/>
    <s v="P1004"/>
    <n v="1"/>
    <n v="0.05"/>
    <s v="Standard"/>
    <x v="0"/>
    <n v="52"/>
    <n v="2"/>
    <s v="Monitor"/>
    <x v="2"/>
    <n v="220"/>
    <n v="159.36000000000001"/>
    <n v="209"/>
    <n v="159.36000000000001"/>
    <n v="49.639999999999986"/>
    <n v="0.23751196172248798"/>
    <s v="Profitable"/>
    <s v="Low"/>
  </r>
  <r>
    <s v="ORD-101710"/>
    <x v="15"/>
    <d v="2024-02-24T00:00:00"/>
    <s v="C1435"/>
    <s v="Diya Verma"/>
    <x v="1"/>
    <x v="6"/>
    <s v="P1013"/>
    <n v="1"/>
    <n v="0.15"/>
    <s v="Express"/>
    <x v="3"/>
    <n v="25"/>
    <n v="2"/>
    <s v="Notebook"/>
    <x v="0"/>
    <n v="6"/>
    <n v="4.2699999999999996"/>
    <n v="5.0999999999999996"/>
    <n v="4.2699999999999996"/>
    <n v="0.83000000000000007"/>
    <n v="0.16274509803921572"/>
    <s v="Profitable"/>
    <s v="Low"/>
  </r>
  <r>
    <s v="ORD-102230"/>
    <x v="650"/>
    <d v="2023-10-04T00:00:00"/>
    <s v="C1986"/>
    <s v="Tara Das"/>
    <x v="0"/>
    <x v="11"/>
    <s v="P1001"/>
    <n v="5"/>
    <n v="0"/>
    <s v="Same Day"/>
    <x v="1"/>
    <n v="53"/>
    <n v="1"/>
    <s v="Laptop"/>
    <x v="2"/>
    <n v="900"/>
    <n v="669.14"/>
    <n v="4500"/>
    <n v="3345.7"/>
    <n v="1154.3000000000002"/>
    <n v="0.25651111111111113"/>
    <s v="Profitable"/>
    <s v="Medium"/>
  </r>
  <r>
    <s v="ORD-100627"/>
    <x v="111"/>
    <d v="2024-06-16T00:00:00"/>
    <s v="C1100"/>
    <s v="Kabir Joshi"/>
    <x v="1"/>
    <x v="4"/>
    <s v="P1007"/>
    <n v="5"/>
    <n v="0.15"/>
    <s v="Same Day"/>
    <x v="3"/>
    <n v="53"/>
    <n v="2"/>
    <s v="Printer"/>
    <x v="2"/>
    <n v="180"/>
    <n v="133.25"/>
    <n v="765"/>
    <n v="666.25"/>
    <n v="98.75"/>
    <n v="0.12908496732026145"/>
    <s v="Profitable"/>
    <s v="Low"/>
  </r>
  <r>
    <s v="ORD-101140"/>
    <x v="201"/>
    <d v="2024-02-19T00:00:00"/>
    <s v="C1538"/>
    <s v="Priya Joshi"/>
    <x v="1"/>
    <x v="9"/>
    <s v="P1015"/>
    <n v="8"/>
    <n v="0.05"/>
    <s v="Standard"/>
    <x v="2"/>
    <n v="39"/>
    <n v="1"/>
    <s v="Stapler"/>
    <x v="0"/>
    <n v="15"/>
    <n v="9.91"/>
    <n v="114"/>
    <n v="79.28"/>
    <n v="34.72"/>
    <n v="0.30456140350877192"/>
    <s v="Profitable"/>
    <s v="Low"/>
  </r>
  <r>
    <s v="ORD-100946"/>
    <x v="151"/>
    <d v="2024-01-28T00:00:00"/>
    <s v="C1472"/>
    <s v="Diya Gupta"/>
    <x v="1"/>
    <x v="6"/>
    <s v="P1017"/>
    <n v="8"/>
    <n v="0.2"/>
    <s v="Standard"/>
    <x v="2"/>
    <n v="33"/>
    <n v="2"/>
    <s v="Binder"/>
    <x v="0"/>
    <n v="8"/>
    <n v="5.51"/>
    <n v="51.2"/>
    <n v="44.08"/>
    <n v="7.1200000000000045"/>
    <n v="0.13906250000000009"/>
    <s v="Profitable"/>
    <s v="Low"/>
  </r>
  <r>
    <s v="ORD-102185"/>
    <x v="400"/>
    <d v="2023-04-18T00:00:00"/>
    <s v="C1020"/>
    <s v="Arjun Nair"/>
    <x v="1"/>
    <x v="8"/>
    <s v="P1009"/>
    <n v="1"/>
    <n v="0.1"/>
    <s v="Economy"/>
    <x v="3"/>
    <n v="26"/>
    <n v="3"/>
    <s v="Desk"/>
    <x v="1"/>
    <n v="320"/>
    <n v="186.25"/>
    <n v="288"/>
    <n v="186.25"/>
    <n v="101.75"/>
    <n v="0.3532986111111111"/>
    <s v="Profitable"/>
    <s v="Low"/>
  </r>
  <r>
    <s v="ORD-101593"/>
    <x v="225"/>
    <d v="2023-02-07T00:00:00"/>
    <s v="C1194"/>
    <s v="Diya Das"/>
    <x v="1"/>
    <x v="9"/>
    <s v="P1005"/>
    <n v="8"/>
    <n v="0.1"/>
    <s v="Standard"/>
    <x v="2"/>
    <n v="22"/>
    <n v="2"/>
    <s v="Headphones"/>
    <x v="2"/>
    <n v="80"/>
    <n v="45.88"/>
    <n v="576"/>
    <n v="367.04"/>
    <n v="208.95999999999998"/>
    <n v="0.36277777777777775"/>
    <s v="Profitable"/>
    <s v="Low"/>
  </r>
  <r>
    <s v="ORD-100865"/>
    <x v="500"/>
    <d v="2024-12-21T00:00:00"/>
    <s v="C1827"/>
    <s v="Sana Reddy"/>
    <x v="2"/>
    <x v="6"/>
    <s v="P1018"/>
    <n v="5"/>
    <n v="0"/>
    <s v="Express"/>
    <x v="3"/>
    <n v="26"/>
    <n v="1"/>
    <s v="Marker Pack"/>
    <x v="0"/>
    <n v="11"/>
    <n v="6.23"/>
    <n v="55"/>
    <n v="31.150000000000002"/>
    <n v="23.849999999999998"/>
    <n v="0.4336363636363636"/>
    <s v="Profitable"/>
    <s v="Low"/>
  </r>
  <r>
    <s v="ORD-101793"/>
    <x v="10"/>
    <d v="2023-03-14T00:00:00"/>
    <s v="C1963"/>
    <s v="Arjun Reddy"/>
    <x v="1"/>
    <x v="1"/>
    <s v="P1008"/>
    <n v="6"/>
    <n v="0"/>
    <s v="Same Day"/>
    <x v="3"/>
    <n v="64"/>
    <n v="5"/>
    <s v="Office Chair"/>
    <x v="1"/>
    <n v="150"/>
    <n v="111.98"/>
    <n v="900"/>
    <n v="671.88"/>
    <n v="228.12"/>
    <n v="0.25346666666666667"/>
    <s v="Profitable"/>
    <s v="Low"/>
  </r>
  <r>
    <s v="ORD-102064"/>
    <x v="75"/>
    <d v="2024-11-04T00:00:00"/>
    <s v="C1832"/>
    <s v="Sana Sharma"/>
    <x v="1"/>
    <x v="7"/>
    <s v="P1018"/>
    <n v="7"/>
    <n v="0.05"/>
    <s v="Standard"/>
    <x v="3"/>
    <n v="37"/>
    <n v="1"/>
    <s v="Marker Pack"/>
    <x v="0"/>
    <n v="11"/>
    <n v="6.23"/>
    <n v="73.149999999999991"/>
    <n v="43.61"/>
    <n v="29.539999999999992"/>
    <n v="0.4038277511961722"/>
    <s v="Profitable"/>
    <s v="Low"/>
  </r>
  <r>
    <s v="ORD-100700"/>
    <x v="192"/>
    <d v="2023-08-18T00:00:00"/>
    <s v="C1127"/>
    <s v="Priya Joshi"/>
    <x v="0"/>
    <x v="10"/>
    <s v="P1009"/>
    <n v="3"/>
    <n v="0.15"/>
    <s v="Same Day"/>
    <x v="1"/>
    <n v="44"/>
    <n v="3"/>
    <s v="Desk"/>
    <x v="1"/>
    <n v="320"/>
    <n v="186.25"/>
    <n v="816"/>
    <n v="558.75"/>
    <n v="257.25"/>
    <n v="0.31525735294117646"/>
    <s v="Profitable"/>
    <s v="Low"/>
  </r>
  <r>
    <s v="ORD-100717"/>
    <x v="305"/>
    <d v="2024-07-28T00:00:00"/>
    <s v="C1019"/>
    <s v="Priya Joshi"/>
    <x v="1"/>
    <x v="5"/>
    <s v="P1006"/>
    <n v="1"/>
    <n v="0"/>
    <s v="Standard"/>
    <x v="3"/>
    <n v="44"/>
    <n v="1"/>
    <s v="Keyboard"/>
    <x v="2"/>
    <n v="45"/>
    <n v="35.729999999999997"/>
    <n v="45"/>
    <n v="35.729999999999997"/>
    <n v="9.2700000000000031"/>
    <n v="0.20600000000000007"/>
    <s v="Profitable"/>
    <s v="Low"/>
  </r>
  <r>
    <s v="ORD-101872"/>
    <x v="451"/>
    <d v="2023-10-19T00:00:00"/>
    <s v="C1572"/>
    <s v="Meera Iyer"/>
    <x v="1"/>
    <x v="6"/>
    <s v="P1014"/>
    <n v="8"/>
    <n v="0.05"/>
    <s v="Same Day"/>
    <x v="1"/>
    <n v="67"/>
    <n v="3"/>
    <s v="Pen Set"/>
    <x v="0"/>
    <n v="12"/>
    <n v="9.07"/>
    <n v="91.199999999999989"/>
    <n v="72.56"/>
    <n v="18.639999999999986"/>
    <n v="0.20438596491228059"/>
    <s v="Profitable"/>
    <s v="Low"/>
  </r>
  <r>
    <s v="ORD-100125"/>
    <x v="243"/>
    <d v="2024-06-17T00:00:00"/>
    <s v="C2087"/>
    <s v="Kabir Das"/>
    <x v="1"/>
    <x v="0"/>
    <s v="P1011"/>
    <n v="9"/>
    <n v="0"/>
    <s v="Express"/>
    <x v="2"/>
    <n v="60"/>
    <n v="5"/>
    <s v="Filing Cabinet"/>
    <x v="1"/>
    <n v="130"/>
    <n v="83.55"/>
    <n v="1170"/>
    <n v="751.94999999999993"/>
    <n v="418.05000000000007"/>
    <n v="0.35730769230769238"/>
    <s v="Profitable"/>
    <s v="Low"/>
  </r>
  <r>
    <s v="ORD-100256"/>
    <x v="618"/>
    <d v="2024-02-06T00:00:00"/>
    <s v="C1507"/>
    <s v="Tara Reddy"/>
    <x v="0"/>
    <x v="6"/>
    <s v="P1012"/>
    <n v="5"/>
    <n v="0.05"/>
    <s v="Express"/>
    <x v="2"/>
    <n v="35"/>
    <n v="5"/>
    <s v="Standing Desk"/>
    <x v="1"/>
    <n v="480"/>
    <n v="375.21"/>
    <n v="2280"/>
    <n v="1876.05"/>
    <n v="403.95000000000005"/>
    <n v="0.17717105263157898"/>
    <s v="Profitable"/>
    <s v="Medium"/>
  </r>
  <r>
    <s v="ORD-101853"/>
    <x v="279"/>
    <d v="2024-01-24T00:00:00"/>
    <s v="C1453"/>
    <s v="Dev Singh"/>
    <x v="0"/>
    <x v="6"/>
    <s v="P1017"/>
    <n v="2"/>
    <n v="0.1"/>
    <s v="Standard"/>
    <x v="2"/>
    <n v="51"/>
    <n v="1"/>
    <s v="Binder"/>
    <x v="0"/>
    <n v="8"/>
    <n v="5.51"/>
    <n v="14.4"/>
    <n v="11.02"/>
    <n v="3.3800000000000008"/>
    <n v="0.23472222222222228"/>
    <s v="Profitable"/>
    <s v="Low"/>
  </r>
  <r>
    <s v="ORD-102624"/>
    <x v="424"/>
    <d v="2024-09-18T00:00:00"/>
    <s v="C1769"/>
    <s v="Meera Reddy"/>
    <x v="0"/>
    <x v="6"/>
    <s v="P1010"/>
    <n v="6"/>
    <n v="0"/>
    <s v="Standard"/>
    <x v="1"/>
    <n v="45"/>
    <n v="2"/>
    <s v="Bookcase"/>
    <x v="1"/>
    <n v="210"/>
    <n v="139.15"/>
    <n v="1260"/>
    <n v="834.90000000000009"/>
    <n v="425.09999999999991"/>
    <n v="0.33738095238095228"/>
    <s v="Profitable"/>
    <s v="Low"/>
  </r>
  <r>
    <s v="ORD-101577"/>
    <x v="406"/>
    <d v="2024-12-29T00:00:00"/>
    <s v="C2044"/>
    <s v="Kabir Reddy"/>
    <x v="2"/>
    <x v="0"/>
    <s v="P1018"/>
    <n v="6"/>
    <n v="0"/>
    <s v="Standard"/>
    <x v="3"/>
    <n v="60"/>
    <n v="2"/>
    <s v="Marker Pack"/>
    <x v="0"/>
    <n v="11"/>
    <n v="6.23"/>
    <n v="66"/>
    <n v="37.380000000000003"/>
    <n v="28.619999999999997"/>
    <n v="0.4336363636363636"/>
    <s v="Profitable"/>
    <s v="Low"/>
  </r>
  <r>
    <s v="ORD-100582"/>
    <x v="70"/>
    <d v="2024-06-27T00:00:00"/>
    <s v="C1710"/>
    <s v="Ishaan Singh"/>
    <x v="2"/>
    <x v="7"/>
    <s v="P1007"/>
    <n v="2"/>
    <n v="0.1"/>
    <s v="Standard"/>
    <x v="3"/>
    <n v="21"/>
    <n v="1"/>
    <s v="Printer"/>
    <x v="2"/>
    <n v="180"/>
    <n v="133.25"/>
    <n v="324"/>
    <n v="266.5"/>
    <n v="57.5"/>
    <n v="0.17746913580246915"/>
    <s v="Profitable"/>
    <s v="Low"/>
  </r>
  <r>
    <s v="ORD-100091"/>
    <x v="701"/>
    <d v="2023-11-21T00:00:00"/>
    <s v="C1811"/>
    <s v="Dev Khan"/>
    <x v="1"/>
    <x v="9"/>
    <s v="P1005"/>
    <n v="8"/>
    <n v="0"/>
    <s v="Standard"/>
    <x v="1"/>
    <n v="40"/>
    <n v="1"/>
    <s v="Headphones"/>
    <x v="2"/>
    <n v="80"/>
    <n v="45.88"/>
    <n v="640"/>
    <n v="367.04"/>
    <n v="272.95999999999998"/>
    <n v="0.42649999999999999"/>
    <s v="Profitable"/>
    <s v="Low"/>
  </r>
  <r>
    <s v="ORD-102728"/>
    <x v="498"/>
    <d v="2024-01-22T00:00:00"/>
    <s v="C1231"/>
    <s v="Dev Sharma"/>
    <x v="1"/>
    <x v="1"/>
    <s v="P1008"/>
    <n v="4"/>
    <n v="0.15"/>
    <s v="Same Day"/>
    <x v="3"/>
    <n v="41"/>
    <n v="2"/>
    <s v="Office Chair"/>
    <x v="1"/>
    <n v="150"/>
    <n v="111.98"/>
    <n v="510"/>
    <n v="447.92"/>
    <n v="62.079999999999984"/>
    <n v="0.1217254901960784"/>
    <s v="Profitable"/>
    <s v="Low"/>
  </r>
  <r>
    <s v="ORD-101807"/>
    <x v="424"/>
    <d v="2024-09-16T00:00:00"/>
    <s v="C1776"/>
    <s v="Kabir Das"/>
    <x v="1"/>
    <x v="4"/>
    <s v="P1005"/>
    <n v="8"/>
    <n v="0.2"/>
    <s v="Same Day"/>
    <x v="2"/>
    <n v="53"/>
    <n v="5"/>
    <s v="Headphones"/>
    <x v="2"/>
    <n v="80"/>
    <n v="45.88"/>
    <n v="512"/>
    <n v="367.04"/>
    <n v="144.95999999999998"/>
    <n v="0.28312499999999996"/>
    <s v="Profitable"/>
    <s v="Low"/>
  </r>
  <r>
    <s v="ORD-100016"/>
    <x v="140"/>
    <d v="2023-10-30T00:00:00"/>
    <s v="C1977"/>
    <s v="Rahul Verma"/>
    <x v="0"/>
    <x v="1"/>
    <s v="P1012"/>
    <n v="4"/>
    <n v="0.05"/>
    <s v="Same Day"/>
    <x v="0"/>
    <n v="60"/>
    <n v="4"/>
    <s v="Standing Desk"/>
    <x v="1"/>
    <n v="480"/>
    <n v="375.21"/>
    <n v="1824"/>
    <n v="1500.84"/>
    <n v="323.16000000000008"/>
    <n v="0.17717105263157898"/>
    <s v="Profitable"/>
    <s v="Low"/>
  </r>
  <r>
    <s v="ORD-102877"/>
    <x v="93"/>
    <d v="2023-05-21T00:00:00"/>
    <s v="C1513"/>
    <s v="Priya Iyer"/>
    <x v="0"/>
    <x v="11"/>
    <s v="P1016"/>
    <n v="5"/>
    <n v="0.1"/>
    <s v="Express"/>
    <x v="0"/>
    <n v="45"/>
    <n v="3"/>
    <s v="Paper Ream"/>
    <x v="0"/>
    <n v="9"/>
    <n v="5.46"/>
    <n v="40.5"/>
    <n v="27.3"/>
    <n v="13.2"/>
    <n v="0.3259259259259259"/>
    <s v="Profitable"/>
    <s v="Low"/>
  </r>
  <r>
    <s v="ORD-102205"/>
    <x v="255"/>
    <d v="2024-01-07T00:00:00"/>
    <s v="C1610"/>
    <s v="Arjun Singh"/>
    <x v="0"/>
    <x v="8"/>
    <s v="P1013"/>
    <n v="4"/>
    <n v="0.15"/>
    <s v="Express"/>
    <x v="0"/>
    <n v="38"/>
    <n v="2"/>
    <s v="Notebook"/>
    <x v="0"/>
    <n v="6"/>
    <n v="4.2699999999999996"/>
    <n v="20.399999999999999"/>
    <n v="17.079999999999998"/>
    <n v="3.3200000000000003"/>
    <n v="0.16274509803921572"/>
    <s v="Profitable"/>
    <s v="Low"/>
  </r>
  <r>
    <s v="ORD-101374"/>
    <x v="641"/>
    <d v="2024-03-06T00:00:00"/>
    <s v="C1334"/>
    <s v="Arjun Joshi"/>
    <x v="1"/>
    <x v="11"/>
    <s v="P1018"/>
    <n v="1"/>
    <n v="0.05"/>
    <s v="Standard"/>
    <x v="1"/>
    <n v="34"/>
    <n v="5"/>
    <s v="Marker Pack"/>
    <x v="0"/>
    <n v="11"/>
    <n v="6.23"/>
    <n v="10.45"/>
    <n v="6.23"/>
    <n v="4.2199999999999989"/>
    <n v="0.40382775119617215"/>
    <s v="Profitable"/>
    <s v="Low"/>
  </r>
  <r>
    <s v="ORD-101313"/>
    <x v="522"/>
    <d v="2023-02-24T00:00:00"/>
    <s v="C1222"/>
    <s v="Aarav Nair"/>
    <x v="1"/>
    <x v="2"/>
    <s v="P1014"/>
    <n v="5"/>
    <n v="0.2"/>
    <s v="Standard"/>
    <x v="0"/>
    <n v="62"/>
    <n v="3"/>
    <s v="Pen Set"/>
    <x v="0"/>
    <n v="12"/>
    <n v="9.07"/>
    <n v="48"/>
    <n v="45.35"/>
    <n v="2.6499999999999986"/>
    <n v="5.5208333333333304E-2"/>
    <s v="Profitable"/>
    <s v="Low"/>
  </r>
  <r>
    <s v="ORD-101770"/>
    <x v="16"/>
    <d v="2023-04-13T00:00:00"/>
    <s v="C1479"/>
    <s v="Diya Iyer"/>
    <x v="2"/>
    <x v="2"/>
    <s v="P1003"/>
    <n v="8"/>
    <n v="0.05"/>
    <s v="Standard"/>
    <x v="2"/>
    <n v="39"/>
    <n v="2"/>
    <s v="Tablet"/>
    <x v="2"/>
    <n v="350"/>
    <n v="267.63"/>
    <n v="2660"/>
    <n v="2141.04"/>
    <n v="518.96"/>
    <n v="0.19509774436090227"/>
    <s v="Profitable"/>
    <s v="Medium"/>
  </r>
  <r>
    <s v="ORD-101565"/>
    <x v="268"/>
    <d v="2024-05-22T00:00:00"/>
    <s v="C1625"/>
    <s v="Zoya Iyer"/>
    <x v="1"/>
    <x v="2"/>
    <s v="P1002"/>
    <n v="6"/>
    <n v="0.15"/>
    <s v="Standard"/>
    <x v="3"/>
    <n v="54"/>
    <n v="2"/>
    <s v="Smartphone"/>
    <x v="2"/>
    <n v="600"/>
    <n v="395.83"/>
    <n v="3060"/>
    <n v="2374.98"/>
    <n v="685.02"/>
    <n v="0.22386274509803922"/>
    <s v="Profitable"/>
    <s v="Medium"/>
  </r>
  <r>
    <s v="ORD-100990"/>
    <x v="701"/>
    <d v="2023-11-21T00:00:00"/>
    <s v="C1301"/>
    <s v="Arjun Singh"/>
    <x v="0"/>
    <x v="8"/>
    <s v="P1004"/>
    <n v="4"/>
    <n v="0"/>
    <s v="Standard"/>
    <x v="3"/>
    <n v="68"/>
    <n v="1"/>
    <s v="Monitor"/>
    <x v="2"/>
    <n v="220"/>
    <n v="159.36000000000001"/>
    <n v="880"/>
    <n v="637.44000000000005"/>
    <n v="242.55999999999995"/>
    <n v="0.27563636363636357"/>
    <s v="Profitable"/>
    <s v="Low"/>
  </r>
  <r>
    <s v="ORD-100971"/>
    <x v="132"/>
    <d v="2023-03-27T00:00:00"/>
    <s v="C1688"/>
    <s v="Sana Iyer"/>
    <x v="1"/>
    <x v="7"/>
    <s v="P1012"/>
    <n v="1"/>
    <n v="0.05"/>
    <s v="Express"/>
    <x v="3"/>
    <n v="37"/>
    <n v="1"/>
    <s v="Standing Desk"/>
    <x v="1"/>
    <n v="480"/>
    <n v="375.21"/>
    <n v="456"/>
    <n v="375.21"/>
    <n v="80.79000000000002"/>
    <n v="0.17717105263157898"/>
    <s v="Profitable"/>
    <s v="Low"/>
  </r>
  <r>
    <s v="ORD-100658"/>
    <x v="420"/>
    <d v="2023-01-12T00:00:00"/>
    <s v="C1223"/>
    <s v="Priya Singh"/>
    <x v="0"/>
    <x v="4"/>
    <s v="P1006"/>
    <n v="2"/>
    <n v="0"/>
    <s v="Express"/>
    <x v="3"/>
    <n v="26"/>
    <n v="3"/>
    <s v="Keyboard"/>
    <x v="2"/>
    <n v="45"/>
    <n v="35.729999999999997"/>
    <n v="90"/>
    <n v="71.459999999999994"/>
    <n v="18.540000000000006"/>
    <n v="0.20600000000000007"/>
    <s v="Profitable"/>
    <s v="Low"/>
  </r>
  <r>
    <s v="ORD-100382"/>
    <x v="346"/>
    <d v="2023-03-06T00:00:00"/>
    <s v="C1515"/>
    <s v="Arjun Reddy"/>
    <x v="2"/>
    <x v="5"/>
    <s v="P1001"/>
    <n v="7"/>
    <n v="0.1"/>
    <s v="Standard"/>
    <x v="0"/>
    <n v="66"/>
    <n v="3"/>
    <s v="Laptop"/>
    <x v="2"/>
    <n v="900"/>
    <n v="669.14"/>
    <n v="5670"/>
    <n v="4683.9799999999996"/>
    <n v="986.02000000000044"/>
    <n v="0.17390123456790132"/>
    <s v="Profitable"/>
    <s v="High"/>
  </r>
  <r>
    <s v="ORD-101242"/>
    <x v="547"/>
    <d v="2023-06-27T00:00:00"/>
    <s v="C1795"/>
    <s v="Tara Verma"/>
    <x v="1"/>
    <x v="0"/>
    <s v="P1003"/>
    <n v="2"/>
    <n v="0"/>
    <s v="Express"/>
    <x v="2"/>
    <n v="37"/>
    <n v="5"/>
    <s v="Tablet"/>
    <x v="2"/>
    <n v="350"/>
    <n v="267.63"/>
    <n v="700"/>
    <n v="535.26"/>
    <n v="164.74"/>
    <n v="0.23534285714285716"/>
    <s v="Profitable"/>
    <s v="Low"/>
  </r>
  <r>
    <s v="ORD-102832"/>
    <x v="298"/>
    <d v="2023-02-02T00:00:00"/>
    <s v="C1114"/>
    <s v="Diya Verma"/>
    <x v="2"/>
    <x v="11"/>
    <s v="P1002"/>
    <n v="1"/>
    <n v="0"/>
    <s v="Standard"/>
    <x v="1"/>
    <n v="26"/>
    <n v="2"/>
    <s v="Smartphone"/>
    <x v="2"/>
    <n v="600"/>
    <n v="395.83"/>
    <n v="600"/>
    <n v="395.83"/>
    <n v="204.17000000000002"/>
    <n v="0.34028333333333338"/>
    <s v="Profitable"/>
    <s v="Low"/>
  </r>
  <r>
    <s v="ORD-102138"/>
    <x v="81"/>
    <d v="2023-08-17T00:00:00"/>
    <s v="C2070"/>
    <s v="Dev Verma"/>
    <x v="1"/>
    <x v="5"/>
    <s v="P1001"/>
    <n v="5"/>
    <n v="0.1"/>
    <s v="Standard"/>
    <x v="1"/>
    <n v="24"/>
    <n v="4"/>
    <s v="Laptop"/>
    <x v="2"/>
    <n v="900"/>
    <n v="669.14"/>
    <n v="4050"/>
    <n v="3345.7"/>
    <n v="704.30000000000018"/>
    <n v="0.17390123456790127"/>
    <s v="Profitable"/>
    <s v="Medium"/>
  </r>
  <r>
    <s v="ORD-102477"/>
    <x v="469"/>
    <d v="2023-08-30T00:00:00"/>
    <s v="C1391"/>
    <s v="Tara Joshi"/>
    <x v="2"/>
    <x v="0"/>
    <s v="P1008"/>
    <n v="4"/>
    <n v="0"/>
    <s v="Standard"/>
    <x v="1"/>
    <n v="62"/>
    <n v="4"/>
    <s v="Office Chair"/>
    <x v="1"/>
    <n v="150"/>
    <n v="111.98"/>
    <n v="600"/>
    <n v="447.92"/>
    <n v="152.07999999999998"/>
    <n v="0.25346666666666662"/>
    <s v="Profitable"/>
    <s v="Low"/>
  </r>
  <r>
    <s v="ORD-100102"/>
    <x v="294"/>
    <d v="2024-09-22T00:00:00"/>
    <s v="C1108"/>
    <s v="Dev Sharma"/>
    <x v="2"/>
    <x v="9"/>
    <s v="P1010"/>
    <n v="3"/>
    <n v="0.2"/>
    <s v="Express"/>
    <x v="2"/>
    <n v="30"/>
    <n v="4"/>
    <s v="Bookcase"/>
    <x v="1"/>
    <n v="210"/>
    <n v="139.15"/>
    <n v="504"/>
    <n v="417.45000000000005"/>
    <n v="86.549999999999955"/>
    <n v="0.17172619047619039"/>
    <s v="Profitable"/>
    <s v="Low"/>
  </r>
  <r>
    <s v="ORD-102721"/>
    <x v="316"/>
    <d v="2024-12-05T00:00:00"/>
    <s v="C2048"/>
    <s v="Diya Nair"/>
    <x v="2"/>
    <x v="7"/>
    <s v="P1005"/>
    <n v="8"/>
    <n v="0"/>
    <s v="Express"/>
    <x v="0"/>
    <n v="55"/>
    <n v="2"/>
    <s v="Headphones"/>
    <x v="2"/>
    <n v="80"/>
    <n v="45.88"/>
    <n v="640"/>
    <n v="367.04"/>
    <n v="272.95999999999998"/>
    <n v="0.42649999999999999"/>
    <s v="Profitable"/>
    <s v="Low"/>
  </r>
  <r>
    <s v="ORD-100614"/>
    <x v="403"/>
    <d v="2023-02-01T00:00:00"/>
    <s v="C1908"/>
    <s v="Ishaan Khan"/>
    <x v="2"/>
    <x v="11"/>
    <s v="P1010"/>
    <n v="1"/>
    <n v="0.1"/>
    <s v="Standard"/>
    <x v="1"/>
    <n v="58"/>
    <n v="1"/>
    <s v="Bookcase"/>
    <x v="1"/>
    <n v="210"/>
    <n v="139.15"/>
    <n v="189"/>
    <n v="139.15"/>
    <n v="49.849999999999994"/>
    <n v="0.26375661375661374"/>
    <s v="Profitable"/>
    <s v="Low"/>
  </r>
  <r>
    <s v="ORD-101552"/>
    <x v="343"/>
    <d v="2023-08-15T00:00:00"/>
    <s v="C2131"/>
    <s v="Sana Nair"/>
    <x v="1"/>
    <x v="4"/>
    <s v="P1012"/>
    <n v="2"/>
    <n v="0.05"/>
    <s v="Standard"/>
    <x v="0"/>
    <n v="58"/>
    <n v="4"/>
    <s v="Standing Desk"/>
    <x v="1"/>
    <n v="480"/>
    <n v="375.21"/>
    <n v="912"/>
    <n v="750.42"/>
    <n v="161.58000000000004"/>
    <n v="0.17717105263157898"/>
    <s v="Profitable"/>
    <s v="Low"/>
  </r>
  <r>
    <s v="ORD-100913"/>
    <x v="511"/>
    <d v="2023-11-01T00:00:00"/>
    <s v="C1403"/>
    <s v="Aarav Gupta"/>
    <x v="1"/>
    <x v="4"/>
    <s v="P1008"/>
    <n v="6"/>
    <n v="0"/>
    <s v="Standard"/>
    <x v="2"/>
    <n v="59"/>
    <n v="4"/>
    <s v="Office Chair"/>
    <x v="1"/>
    <n v="150"/>
    <n v="111.98"/>
    <n v="900"/>
    <n v="671.88"/>
    <n v="228.12"/>
    <n v="0.25346666666666667"/>
    <s v="Profitable"/>
    <s v="Low"/>
  </r>
  <r>
    <s v="ORD-101151"/>
    <x v="308"/>
    <d v="2024-03-31T00:00:00"/>
    <s v="C1513"/>
    <s v="Aarav Iyer"/>
    <x v="0"/>
    <x v="1"/>
    <s v="P1015"/>
    <n v="5"/>
    <n v="0.05"/>
    <s v="Same Day"/>
    <x v="1"/>
    <n v="37"/>
    <n v="3"/>
    <s v="Stapler"/>
    <x v="0"/>
    <n v="15"/>
    <n v="9.91"/>
    <n v="71.25"/>
    <n v="49.55"/>
    <n v="21.700000000000003"/>
    <n v="0.30456140350877198"/>
    <s v="Profitable"/>
    <s v="Low"/>
  </r>
  <r>
    <s v="ORD-102532"/>
    <x v="13"/>
    <d v="2023-10-12T00:00:00"/>
    <s v="C1262"/>
    <s v="Diya Khan"/>
    <x v="0"/>
    <x v="10"/>
    <s v="P1012"/>
    <n v="9"/>
    <n v="0.1"/>
    <s v="Standard"/>
    <x v="3"/>
    <n v="26"/>
    <n v="5"/>
    <s v="Standing Desk"/>
    <x v="1"/>
    <n v="480"/>
    <n v="375.21"/>
    <n v="3888"/>
    <n v="3376.89"/>
    <n v="511.11000000000013"/>
    <n v="0.13145833333333337"/>
    <s v="Profitable"/>
    <s v="Medium"/>
  </r>
  <r>
    <s v="ORD-102091"/>
    <x v="131"/>
    <d v="2023-10-24T00:00:00"/>
    <s v="C1828"/>
    <s v="Zoya Gupta"/>
    <x v="1"/>
    <x v="6"/>
    <s v="P1015"/>
    <n v="7"/>
    <n v="0.2"/>
    <s v="Standard"/>
    <x v="2"/>
    <n v="55"/>
    <n v="2"/>
    <s v="Stapler"/>
    <x v="0"/>
    <n v="15"/>
    <n v="9.91"/>
    <n v="84"/>
    <n v="69.37"/>
    <n v="14.629999999999995"/>
    <n v="0.17416666666666661"/>
    <s v="Profitable"/>
    <s v="Low"/>
  </r>
  <r>
    <s v="ORD-100422"/>
    <x v="490"/>
    <d v="2024-06-23T00:00:00"/>
    <s v="C1095"/>
    <s v="Ishaan Reddy"/>
    <x v="1"/>
    <x v="11"/>
    <s v="P1004"/>
    <n v="1"/>
    <n v="0"/>
    <s v="Express"/>
    <x v="3"/>
    <n v="68"/>
    <n v="3"/>
    <s v="Monitor"/>
    <x v="2"/>
    <n v="220"/>
    <n v="159.36000000000001"/>
    <n v="220"/>
    <n v="159.36000000000001"/>
    <n v="60.639999999999986"/>
    <n v="0.27563636363636357"/>
    <s v="Profitable"/>
    <s v="Low"/>
  </r>
  <r>
    <s v="ORD-100593"/>
    <x v="139"/>
    <d v="2024-11-03T00:00:00"/>
    <s v="C2112"/>
    <s v="Priya Das"/>
    <x v="2"/>
    <x v="2"/>
    <s v="P1018"/>
    <n v="2"/>
    <n v="0.1"/>
    <s v="Express"/>
    <x v="1"/>
    <n v="27"/>
    <n v="3"/>
    <s v="Marker Pack"/>
    <x v="0"/>
    <n v="11"/>
    <n v="6.23"/>
    <n v="19.8"/>
    <n v="12.46"/>
    <n v="7.34"/>
    <n v="0.37070707070707071"/>
    <s v="Profitable"/>
    <s v="Low"/>
  </r>
  <r>
    <s v="ORD-102590"/>
    <x v="669"/>
    <d v="2023-04-23T00:00:00"/>
    <s v="C1446"/>
    <s v="Diya Das"/>
    <x v="0"/>
    <x v="5"/>
    <s v="P1004"/>
    <n v="3"/>
    <n v="0.2"/>
    <s v="Express"/>
    <x v="3"/>
    <n v="26"/>
    <n v="4"/>
    <s v="Monitor"/>
    <x v="2"/>
    <n v="220"/>
    <n v="159.36000000000001"/>
    <n v="528"/>
    <n v="478.08000000000004"/>
    <n v="49.919999999999959"/>
    <n v="9.4545454545454474E-2"/>
    <s v="Profitable"/>
    <s v="Low"/>
  </r>
  <r>
    <s v="ORD-102086"/>
    <x v="660"/>
    <d v="2023-11-24T00:00:00"/>
    <s v="C1866"/>
    <s v="Rahul Nair"/>
    <x v="1"/>
    <x v="6"/>
    <s v="P1007"/>
    <n v="6"/>
    <n v="0"/>
    <s v="Standard"/>
    <x v="2"/>
    <n v="69"/>
    <n v="2"/>
    <s v="Printer"/>
    <x v="2"/>
    <n v="180"/>
    <n v="133.25"/>
    <n v="1080"/>
    <n v="799.5"/>
    <n v="280.5"/>
    <n v="0.25972222222222224"/>
    <s v="Profitable"/>
    <s v="Low"/>
  </r>
  <r>
    <s v="ORD-101136"/>
    <x v="72"/>
    <d v="2023-11-04T00:00:00"/>
    <s v="C2054"/>
    <s v="Rahul Khan"/>
    <x v="1"/>
    <x v="1"/>
    <s v="P1004"/>
    <n v="1"/>
    <n v="0"/>
    <s v="Economy"/>
    <x v="3"/>
    <n v="44"/>
    <n v="4"/>
    <s v="Monitor"/>
    <x v="2"/>
    <n v="220"/>
    <n v="159.36000000000001"/>
    <n v="220"/>
    <n v="159.36000000000001"/>
    <n v="60.639999999999986"/>
    <n v="0.27563636363636357"/>
    <s v="Profitable"/>
    <s v="Low"/>
  </r>
  <r>
    <s v="ORD-101999"/>
    <x v="279"/>
    <d v="2024-01-25T00:00:00"/>
    <s v="C1735"/>
    <s v="Tara Verma"/>
    <x v="0"/>
    <x v="6"/>
    <s v="P1010"/>
    <n v="1"/>
    <n v="0.1"/>
    <s v="Standard"/>
    <x v="2"/>
    <n v="23"/>
    <n v="3"/>
    <s v="Bookcase"/>
    <x v="1"/>
    <n v="210"/>
    <n v="139.15"/>
    <n v="189"/>
    <n v="139.15"/>
    <n v="49.849999999999994"/>
    <n v="0.26375661375661374"/>
    <s v="Profitable"/>
    <s v="Low"/>
  </r>
  <r>
    <s v="ORD-100588"/>
    <x v="342"/>
    <d v="2023-06-24T00:00:00"/>
    <s v="C1729"/>
    <s v="Diya Reddy"/>
    <x v="0"/>
    <x v="3"/>
    <s v="P1004"/>
    <n v="8"/>
    <n v="0.1"/>
    <s v="Standard"/>
    <x v="1"/>
    <n v="35"/>
    <n v="1"/>
    <s v="Monitor"/>
    <x v="2"/>
    <n v="220"/>
    <n v="159.36000000000001"/>
    <n v="1584"/>
    <n v="1274.8800000000001"/>
    <n v="309.11999999999989"/>
    <n v="0.19515151515151508"/>
    <s v="Profitable"/>
    <s v="Low"/>
  </r>
  <r>
    <s v="ORD-100998"/>
    <x v="273"/>
    <d v="2023-06-29T00:00:00"/>
    <s v="C1445"/>
    <s v="Rahul Das"/>
    <x v="2"/>
    <x v="5"/>
    <s v="P1005"/>
    <n v="5"/>
    <n v="0"/>
    <s v="Standard"/>
    <x v="2"/>
    <n v="31"/>
    <n v="3"/>
    <s v="Headphones"/>
    <x v="2"/>
    <n v="80"/>
    <n v="45.88"/>
    <n v="400"/>
    <n v="229.4"/>
    <n v="170.6"/>
    <n v="0.42649999999999999"/>
    <s v="Profitable"/>
    <s v="Low"/>
  </r>
  <r>
    <s v="ORD-102501"/>
    <x v="215"/>
    <d v="2023-04-11T00:00:00"/>
    <s v="C1555"/>
    <s v="Diya Joshi"/>
    <x v="2"/>
    <x v="10"/>
    <s v="P1013"/>
    <n v="2"/>
    <n v="0.15"/>
    <s v="Standard"/>
    <x v="2"/>
    <n v="32"/>
    <n v="5"/>
    <s v="Notebook"/>
    <x v="0"/>
    <n v="6"/>
    <n v="4.2699999999999996"/>
    <n v="10.199999999999999"/>
    <n v="8.5399999999999991"/>
    <n v="1.6600000000000001"/>
    <n v="0.16274509803921572"/>
    <s v="Profitable"/>
    <s v="Low"/>
  </r>
  <r>
    <s v="ORD-102463"/>
    <x v="112"/>
    <d v="2024-09-17T00:00:00"/>
    <s v="C1042"/>
    <s v="Aarav Singh"/>
    <x v="2"/>
    <x v="11"/>
    <s v="P1004"/>
    <n v="9"/>
    <n v="0.15"/>
    <s v="Economy"/>
    <x v="3"/>
    <n v="56"/>
    <n v="1"/>
    <s v="Monitor"/>
    <x v="2"/>
    <n v="220"/>
    <n v="159.36000000000001"/>
    <n v="1683"/>
    <n v="1434.2400000000002"/>
    <n v="248.75999999999976"/>
    <n v="0.14780748663101589"/>
    <s v="Profitable"/>
    <s v="Low"/>
  </r>
  <r>
    <s v="ORD-100160"/>
    <x v="649"/>
    <d v="2023-07-19T00:00:00"/>
    <s v="C1449"/>
    <s v="Tara Joshi"/>
    <x v="1"/>
    <x v="3"/>
    <s v="P1004"/>
    <n v="9"/>
    <n v="0"/>
    <s v="Standard"/>
    <x v="2"/>
    <n v="56"/>
    <n v="5"/>
    <s v="Monitor"/>
    <x v="2"/>
    <n v="220"/>
    <n v="159.36000000000001"/>
    <n v="1980"/>
    <n v="1434.2400000000002"/>
    <n v="545.75999999999976"/>
    <n v="0.27563636363636351"/>
    <s v="Profitable"/>
    <s v="Low"/>
  </r>
  <r>
    <s v="ORD-101169"/>
    <x v="703"/>
    <d v="2024-06-20T00:00:00"/>
    <s v="C1576"/>
    <s v="Tara Gupta"/>
    <x v="1"/>
    <x v="11"/>
    <s v="P1009"/>
    <n v="5"/>
    <n v="0.1"/>
    <s v="Standard"/>
    <x v="0"/>
    <n v="24"/>
    <n v="5"/>
    <s v="Desk"/>
    <x v="1"/>
    <n v="320"/>
    <n v="186.25"/>
    <n v="1440"/>
    <n v="931.25"/>
    <n v="508.75"/>
    <n v="0.3532986111111111"/>
    <s v="Profitable"/>
    <s v="Low"/>
  </r>
  <r>
    <s v="ORD-100474"/>
    <x v="95"/>
    <d v="2023-05-25T00:00:00"/>
    <s v="C1566"/>
    <s v="Ishaan Iyer"/>
    <x v="1"/>
    <x v="11"/>
    <s v="P1007"/>
    <n v="5"/>
    <n v="0"/>
    <s v="Express"/>
    <x v="0"/>
    <n v="48"/>
    <n v="1"/>
    <s v="Printer"/>
    <x v="2"/>
    <n v="180"/>
    <n v="133.25"/>
    <n v="900"/>
    <n v="666.25"/>
    <n v="233.75"/>
    <n v="0.25972222222222224"/>
    <s v="Profitable"/>
    <s v="Low"/>
  </r>
  <r>
    <s v="ORD-101734"/>
    <x v="440"/>
    <d v="2023-01-22T00:00:00"/>
    <s v="C1302"/>
    <s v="Dev Iyer"/>
    <x v="1"/>
    <x v="11"/>
    <s v="P1017"/>
    <n v="6"/>
    <n v="0"/>
    <s v="Standard"/>
    <x v="1"/>
    <n v="49"/>
    <n v="2"/>
    <s v="Binder"/>
    <x v="0"/>
    <n v="8"/>
    <n v="5.51"/>
    <n v="48"/>
    <n v="33.06"/>
    <n v="14.939999999999998"/>
    <n v="0.31124999999999997"/>
    <s v="Profitable"/>
    <s v="Low"/>
  </r>
  <r>
    <s v="ORD-101281"/>
    <x v="377"/>
    <d v="2023-09-08T00:00:00"/>
    <s v="C1927"/>
    <s v="Kabir Gupta"/>
    <x v="0"/>
    <x v="6"/>
    <s v="P1006"/>
    <n v="1"/>
    <n v="0"/>
    <s v="Same Day"/>
    <x v="3"/>
    <n v="41"/>
    <n v="4"/>
    <s v="Keyboard"/>
    <x v="2"/>
    <n v="45"/>
    <n v="35.729999999999997"/>
    <n v="45"/>
    <n v="35.729999999999997"/>
    <n v="9.2700000000000031"/>
    <n v="0.20600000000000007"/>
    <s v="Profitable"/>
    <s v="Low"/>
  </r>
  <r>
    <s v="ORD-102144"/>
    <x v="449"/>
    <d v="2023-08-03T00:00:00"/>
    <s v="C1954"/>
    <s v="Meera Gupta"/>
    <x v="1"/>
    <x v="3"/>
    <s v="P1007"/>
    <n v="8"/>
    <n v="0.1"/>
    <s v="Standard"/>
    <x v="2"/>
    <n v="65"/>
    <n v="3"/>
    <s v="Printer"/>
    <x v="2"/>
    <n v="180"/>
    <n v="133.25"/>
    <n v="1296"/>
    <n v="1066"/>
    <n v="230"/>
    <n v="0.17746913580246915"/>
    <s v="Profitable"/>
    <s v="Low"/>
  </r>
  <r>
    <s v="ORD-101209"/>
    <x v="26"/>
    <d v="2024-02-16T00:00:00"/>
    <s v="C1774"/>
    <s v="Sana Iyer"/>
    <x v="2"/>
    <x v="2"/>
    <s v="P1016"/>
    <n v="9"/>
    <n v="0.1"/>
    <s v="Standard"/>
    <x v="3"/>
    <n v="36"/>
    <n v="4"/>
    <s v="Paper Ream"/>
    <x v="0"/>
    <n v="9"/>
    <n v="5.46"/>
    <n v="72.900000000000006"/>
    <n v="49.14"/>
    <n v="23.760000000000005"/>
    <n v="0.32592592592592595"/>
    <s v="Profitable"/>
    <s v="Low"/>
  </r>
  <r>
    <s v="ORD-101339"/>
    <x v="120"/>
    <d v="2023-08-30T00:00:00"/>
    <s v="C1702"/>
    <s v="Tara Sharma"/>
    <x v="2"/>
    <x v="7"/>
    <s v="P1016"/>
    <n v="3"/>
    <n v="0"/>
    <s v="Same Day"/>
    <x v="1"/>
    <n v="64"/>
    <n v="5"/>
    <s v="Paper Ream"/>
    <x v="0"/>
    <n v="9"/>
    <n v="5.46"/>
    <n v="27"/>
    <n v="16.38"/>
    <n v="10.620000000000001"/>
    <n v="0.39333333333333337"/>
    <s v="Profitable"/>
    <s v="Low"/>
  </r>
  <r>
    <s v="ORD-102613"/>
    <x v="587"/>
    <d v="2024-07-22T00:00:00"/>
    <s v="C1186"/>
    <s v="Dev Verma"/>
    <x v="1"/>
    <x v="11"/>
    <s v="P1010"/>
    <n v="5"/>
    <n v="0.05"/>
    <s v="Same Day"/>
    <x v="0"/>
    <n v="53"/>
    <n v="3"/>
    <s v="Bookcase"/>
    <x v="1"/>
    <n v="210"/>
    <n v="139.15"/>
    <n v="997.5"/>
    <n v="695.75"/>
    <n v="301.75"/>
    <n v="0.30250626566416039"/>
    <s v="Profitable"/>
    <s v="Low"/>
  </r>
  <r>
    <s v="ORD-101122"/>
    <x v="578"/>
    <d v="2024-04-10T00:00:00"/>
    <s v="C2141"/>
    <s v="Arjun Joshi"/>
    <x v="2"/>
    <x v="2"/>
    <s v="P1001"/>
    <n v="8"/>
    <n v="0.1"/>
    <s v="Standard"/>
    <x v="3"/>
    <n v="45"/>
    <n v="5"/>
    <s v="Laptop"/>
    <x v="2"/>
    <n v="900"/>
    <n v="669.14"/>
    <n v="6480"/>
    <n v="5353.12"/>
    <n v="1126.8800000000001"/>
    <n v="0.17390123456790124"/>
    <s v="Profitable"/>
    <s v="High"/>
  </r>
  <r>
    <s v="ORD-102274"/>
    <x v="254"/>
    <d v="2023-09-10T00:00:00"/>
    <s v="C2026"/>
    <s v="Zoya Iyer"/>
    <x v="2"/>
    <x v="10"/>
    <s v="P1017"/>
    <n v="2"/>
    <n v="0.2"/>
    <s v="Standard"/>
    <x v="0"/>
    <n v="22"/>
    <n v="1"/>
    <s v="Binder"/>
    <x v="0"/>
    <n v="8"/>
    <n v="5.51"/>
    <n v="12.8"/>
    <n v="11.02"/>
    <n v="1.7800000000000011"/>
    <n v="0.13906250000000009"/>
    <s v="Profitable"/>
    <s v="Low"/>
  </r>
  <r>
    <s v="ORD-102498"/>
    <x v="176"/>
    <d v="2024-08-04T00:00:00"/>
    <s v="C1503"/>
    <s v="Diya Singh"/>
    <x v="1"/>
    <x v="1"/>
    <s v="P1013"/>
    <n v="5"/>
    <n v="0.05"/>
    <s v="Express"/>
    <x v="0"/>
    <n v="45"/>
    <n v="4"/>
    <s v="Notebook"/>
    <x v="0"/>
    <n v="6"/>
    <n v="4.2699999999999996"/>
    <n v="28.5"/>
    <n v="21.349999999999998"/>
    <n v="7.1500000000000021"/>
    <n v="0.2508771929824562"/>
    <s v="Profitable"/>
    <s v="Low"/>
  </r>
  <r>
    <s v="ORD-100381"/>
    <x v="704"/>
    <d v="2024-06-12T00:00:00"/>
    <s v="C1073"/>
    <s v="Priya Gupta"/>
    <x v="2"/>
    <x v="12"/>
    <s v="P1017"/>
    <n v="9"/>
    <n v="0.2"/>
    <s v="Standard"/>
    <x v="1"/>
    <n v="40"/>
    <n v="3"/>
    <s v="Binder"/>
    <x v="0"/>
    <n v="8"/>
    <n v="5.51"/>
    <n v="57.6"/>
    <n v="49.589999999999996"/>
    <n v="8.0100000000000051"/>
    <n v="0.13906250000000009"/>
    <s v="Profitable"/>
    <s v="Low"/>
  </r>
  <r>
    <s v="ORD-100761"/>
    <x v="585"/>
    <d v="2024-12-29T00:00:00"/>
    <s v="C1313"/>
    <s v="Zoya Nair"/>
    <x v="1"/>
    <x v="3"/>
    <s v="P1012"/>
    <n v="9"/>
    <n v="0"/>
    <s v="Standard"/>
    <x v="3"/>
    <n v="31"/>
    <n v="4"/>
    <s v="Standing Desk"/>
    <x v="1"/>
    <n v="480"/>
    <n v="375.21"/>
    <n v="4320"/>
    <n v="3376.89"/>
    <n v="943.11000000000013"/>
    <n v="0.21831250000000002"/>
    <s v="Profitable"/>
    <s v="Medium"/>
  </r>
  <r>
    <s v="ORD-101301"/>
    <x v="88"/>
    <d v="2024-03-13T00:00:00"/>
    <s v="C1773"/>
    <s v="Priya Verma"/>
    <x v="2"/>
    <x v="8"/>
    <s v="P1014"/>
    <n v="6"/>
    <n v="0.15"/>
    <s v="Standard"/>
    <x v="3"/>
    <n v="24"/>
    <n v="5"/>
    <s v="Pen Set"/>
    <x v="0"/>
    <n v="12"/>
    <n v="9.07"/>
    <n v="61.199999999999996"/>
    <n v="54.42"/>
    <n v="6.779999999999994"/>
    <n v="0.11078431372549011"/>
    <s v="Profitable"/>
    <s v="Low"/>
  </r>
  <r>
    <s v="ORD-101785"/>
    <x v="374"/>
    <d v="2023-02-27T00:00:00"/>
    <s v="C1419"/>
    <s v="Ishaan Sharma"/>
    <x v="2"/>
    <x v="4"/>
    <s v="P1016"/>
    <n v="4"/>
    <n v="0"/>
    <s v="Standard"/>
    <x v="3"/>
    <n v="31"/>
    <n v="1"/>
    <s v="Paper Ream"/>
    <x v="0"/>
    <n v="9"/>
    <n v="5.46"/>
    <n v="36"/>
    <n v="21.84"/>
    <n v="14.16"/>
    <n v="0.39333333333333331"/>
    <s v="Profitable"/>
    <s v="Low"/>
  </r>
  <r>
    <s v="ORD-102369"/>
    <x v="253"/>
    <d v="2023-07-14T00:00:00"/>
    <s v="C1520"/>
    <s v="Rahul Gupta"/>
    <x v="0"/>
    <x v="6"/>
    <s v="P1003"/>
    <n v="6"/>
    <n v="0.1"/>
    <s v="Standard"/>
    <x v="2"/>
    <n v="38"/>
    <n v="3"/>
    <s v="Tablet"/>
    <x v="2"/>
    <n v="350"/>
    <n v="267.63"/>
    <n v="1890"/>
    <n v="1605.78"/>
    <n v="284.22000000000003"/>
    <n v="0.15038095238095239"/>
    <s v="Profitable"/>
    <s v="Low"/>
  </r>
  <r>
    <s v="ORD-102490"/>
    <x v="279"/>
    <d v="2024-01-27T00:00:00"/>
    <s v="C1374"/>
    <s v="Sana Gupta"/>
    <x v="1"/>
    <x v="5"/>
    <s v="P1010"/>
    <n v="9"/>
    <n v="0"/>
    <s v="Express"/>
    <x v="1"/>
    <n v="41"/>
    <n v="2"/>
    <s v="Bookcase"/>
    <x v="1"/>
    <n v="210"/>
    <n v="139.15"/>
    <n v="1890"/>
    <n v="1252.3500000000001"/>
    <n v="637.64999999999986"/>
    <n v="0.33738095238095228"/>
    <s v="Profitable"/>
    <s v="Low"/>
  </r>
  <r>
    <s v="ORD-101527"/>
    <x v="300"/>
    <d v="2023-08-26T00:00:00"/>
    <s v="C1061"/>
    <s v="Ishaan Gupta"/>
    <x v="0"/>
    <x v="8"/>
    <s v="P1008"/>
    <n v="6"/>
    <n v="0.05"/>
    <s v="Standard"/>
    <x v="1"/>
    <n v="46"/>
    <n v="3"/>
    <s v="Office Chair"/>
    <x v="1"/>
    <n v="150"/>
    <n v="111.98"/>
    <n v="855"/>
    <n v="671.88"/>
    <n v="183.12"/>
    <n v="0.21417543859649124"/>
    <s v="Profitable"/>
    <s v="Low"/>
  </r>
  <r>
    <s v="ORD-102029"/>
    <x v="660"/>
    <d v="2023-11-23T00:00:00"/>
    <s v="C1531"/>
    <s v="Sana Das"/>
    <x v="1"/>
    <x v="0"/>
    <s v="P1016"/>
    <n v="6"/>
    <n v="0.1"/>
    <s v="Express"/>
    <x v="1"/>
    <n v="33"/>
    <n v="2"/>
    <s v="Paper Ream"/>
    <x v="0"/>
    <n v="9"/>
    <n v="5.46"/>
    <n v="48.6"/>
    <n v="32.76"/>
    <n v="15.840000000000003"/>
    <n v="0.32592592592592601"/>
    <s v="Profitable"/>
    <s v="Low"/>
  </r>
  <r>
    <s v="ORD-100750"/>
    <x v="588"/>
    <d v="2023-08-26T00:00:00"/>
    <s v="C2069"/>
    <s v="Ishaan Reddy"/>
    <x v="1"/>
    <x v="5"/>
    <s v="P1014"/>
    <n v="3"/>
    <n v="0.1"/>
    <s v="Express"/>
    <x v="1"/>
    <n v="68"/>
    <n v="1"/>
    <s v="Pen Set"/>
    <x v="0"/>
    <n v="12"/>
    <n v="9.07"/>
    <n v="32.4"/>
    <n v="27.21"/>
    <n v="5.1899999999999977"/>
    <n v="0.16018518518518512"/>
    <s v="Profitable"/>
    <s v="Low"/>
  </r>
  <r>
    <s v="ORD-102679"/>
    <x v="298"/>
    <d v="2023-02-01T00:00:00"/>
    <s v="C1060"/>
    <s v="Kabir Iyer"/>
    <x v="2"/>
    <x v="12"/>
    <s v="P1017"/>
    <n v="8"/>
    <n v="0.05"/>
    <s v="Economy"/>
    <x v="3"/>
    <n v="25"/>
    <n v="3"/>
    <s v="Binder"/>
    <x v="0"/>
    <n v="8"/>
    <n v="5.51"/>
    <n v="60.8"/>
    <n v="44.08"/>
    <n v="16.72"/>
    <n v="0.27499999999999997"/>
    <s v="Profitable"/>
    <s v="Low"/>
  </r>
  <r>
    <s v="ORD-101600"/>
    <x v="77"/>
    <d v="2024-12-14T00:00:00"/>
    <s v="C2165"/>
    <s v="Priya Verma"/>
    <x v="1"/>
    <x v="4"/>
    <s v="P1017"/>
    <n v="4"/>
    <n v="0.15"/>
    <s v="Standard"/>
    <x v="0"/>
    <n v="25"/>
    <n v="3"/>
    <s v="Binder"/>
    <x v="0"/>
    <n v="8"/>
    <n v="5.51"/>
    <n v="27.2"/>
    <n v="22.04"/>
    <n v="5.16"/>
    <n v="0.1897058823529412"/>
    <s v="Profitable"/>
    <s v="Low"/>
  </r>
  <r>
    <s v="ORD-101010"/>
    <x v="288"/>
    <d v="2023-11-07T00:00:00"/>
    <s v="C2171"/>
    <s v="Sana Joshi"/>
    <x v="1"/>
    <x v="9"/>
    <s v="P1018"/>
    <n v="4"/>
    <n v="0.15"/>
    <s v="Economy"/>
    <x v="3"/>
    <n v="18"/>
    <n v="4"/>
    <s v="Marker Pack"/>
    <x v="0"/>
    <n v="11"/>
    <n v="6.23"/>
    <n v="37.4"/>
    <n v="24.92"/>
    <n v="12.479999999999997"/>
    <n v="0.33368983957219245"/>
    <s v="Profitable"/>
    <s v="Low"/>
  </r>
  <r>
    <s v="ORD-101697"/>
    <x v="244"/>
    <d v="2024-12-18T00:00:00"/>
    <s v="C1436"/>
    <s v="Ishaan Joshi"/>
    <x v="0"/>
    <x v="0"/>
    <s v="P1018"/>
    <n v="8"/>
    <n v="0.1"/>
    <s v="Standard"/>
    <x v="2"/>
    <n v="41"/>
    <n v="1"/>
    <s v="Marker Pack"/>
    <x v="0"/>
    <n v="11"/>
    <n v="6.23"/>
    <n v="79.2"/>
    <n v="49.84"/>
    <n v="29.36"/>
    <n v="0.37070707070707071"/>
    <s v="Profitable"/>
    <s v="Low"/>
  </r>
  <r>
    <s v="ORD-101869"/>
    <x v="180"/>
    <d v="2023-12-30T00:00:00"/>
    <s v="C1663"/>
    <s v="Sana Reddy"/>
    <x v="1"/>
    <x v="11"/>
    <s v="P1008"/>
    <n v="6"/>
    <n v="0"/>
    <s v="Standard"/>
    <x v="3"/>
    <n v="40"/>
    <n v="2"/>
    <s v="Office Chair"/>
    <x v="1"/>
    <n v="150"/>
    <n v="111.98"/>
    <n v="900"/>
    <n v="671.88"/>
    <n v="228.12"/>
    <n v="0.25346666666666667"/>
    <s v="Profitable"/>
    <s v="Low"/>
  </r>
  <r>
    <s v="ORD-101989"/>
    <x v="298"/>
    <d v="2023-02-02T00:00:00"/>
    <s v="C1188"/>
    <s v="Priya Sharma"/>
    <x v="1"/>
    <x v="2"/>
    <s v="P1012"/>
    <n v="4"/>
    <n v="0"/>
    <s v="Economy"/>
    <x v="0"/>
    <n v="19"/>
    <n v="5"/>
    <s v="Standing Desk"/>
    <x v="1"/>
    <n v="480"/>
    <n v="375.21"/>
    <n v="1920"/>
    <n v="1500.84"/>
    <n v="419.16000000000008"/>
    <n v="0.21831250000000005"/>
    <s v="Profitable"/>
    <s v="Low"/>
  </r>
  <r>
    <s v="ORD-100713"/>
    <x v="379"/>
    <d v="2024-02-09T00:00:00"/>
    <s v="C2167"/>
    <s v="Tara Reddy"/>
    <x v="1"/>
    <x v="7"/>
    <s v="P1002"/>
    <n v="2"/>
    <n v="0"/>
    <s v="Standard"/>
    <x v="3"/>
    <n v="30"/>
    <n v="2"/>
    <s v="Smartphone"/>
    <x v="2"/>
    <n v="600"/>
    <n v="395.83"/>
    <n v="1200"/>
    <n v="791.66"/>
    <n v="408.34000000000003"/>
    <n v="0.34028333333333338"/>
    <s v="Profitable"/>
    <s v="Low"/>
  </r>
  <r>
    <s v="ORD-102419"/>
    <x v="69"/>
    <d v="2024-05-18T00:00:00"/>
    <s v="C1210"/>
    <s v="Priya Sharma"/>
    <x v="1"/>
    <x v="4"/>
    <s v="P1003"/>
    <n v="5"/>
    <n v="0"/>
    <s v="Standard"/>
    <x v="1"/>
    <n v="32"/>
    <n v="2"/>
    <s v="Tablet"/>
    <x v="2"/>
    <n v="350"/>
    <n v="267.63"/>
    <n v="1750"/>
    <n v="1338.15"/>
    <n v="411.84999999999991"/>
    <n v="0.2353428571428571"/>
    <s v="Profitable"/>
    <s v="Low"/>
  </r>
  <r>
    <s v="ORD-100397"/>
    <x v="190"/>
    <d v="2024-05-01T00:00:00"/>
    <s v="C1733"/>
    <s v="Rahul Khan"/>
    <x v="1"/>
    <x v="1"/>
    <s v="P1015"/>
    <n v="8"/>
    <n v="0.1"/>
    <s v="Standard"/>
    <x v="1"/>
    <n v="48"/>
    <n v="1"/>
    <s v="Stapler"/>
    <x v="0"/>
    <n v="15"/>
    <n v="9.91"/>
    <n v="108"/>
    <n v="79.28"/>
    <n v="28.72"/>
    <n v="0.2659259259259259"/>
    <s v="Profitable"/>
    <s v="Low"/>
  </r>
  <r>
    <s v="ORD-100389"/>
    <x v="625"/>
    <d v="2024-11-10T00:00:00"/>
    <s v="C1699"/>
    <s v="Sana Sharma"/>
    <x v="1"/>
    <x v="0"/>
    <s v="P1014"/>
    <n v="2"/>
    <n v="0.05"/>
    <s v="Express"/>
    <x v="0"/>
    <n v="57"/>
    <n v="1"/>
    <s v="Pen Set"/>
    <x v="0"/>
    <n v="12"/>
    <n v="9.07"/>
    <n v="22.799999999999997"/>
    <n v="18.14"/>
    <n v="4.6599999999999966"/>
    <n v="0.20438596491228059"/>
    <s v="Profitable"/>
    <s v="Low"/>
  </r>
  <r>
    <s v="ORD-100188"/>
    <x v="50"/>
    <d v="2024-05-02T00:00:00"/>
    <s v="C2195"/>
    <s v="Rahul Gupta"/>
    <x v="0"/>
    <x v="6"/>
    <s v="P1005"/>
    <n v="1"/>
    <n v="0"/>
    <s v="Economy"/>
    <x v="3"/>
    <n v="28"/>
    <n v="5"/>
    <s v="Headphones"/>
    <x v="2"/>
    <n v="80"/>
    <n v="45.88"/>
    <n v="80"/>
    <n v="45.88"/>
    <n v="34.119999999999997"/>
    <n v="0.42649999999999999"/>
    <s v="Profitable"/>
    <s v="Low"/>
  </r>
  <r>
    <s v="ORD-100921"/>
    <x v="20"/>
    <d v="2023-01-30T00:00:00"/>
    <s v="C1754"/>
    <s v="Meera Gupta"/>
    <x v="2"/>
    <x v="3"/>
    <s v="P1009"/>
    <n v="2"/>
    <n v="0.05"/>
    <s v="Express"/>
    <x v="1"/>
    <n v="25"/>
    <n v="1"/>
    <s v="Desk"/>
    <x v="1"/>
    <n v="320"/>
    <n v="186.25"/>
    <n v="608"/>
    <n v="372.5"/>
    <n v="235.5"/>
    <n v="0.38733552631578949"/>
    <s v="Profitable"/>
    <s v="Low"/>
  </r>
  <r>
    <s v="ORD-100320"/>
    <x v="141"/>
    <d v="2023-01-18T00:00:00"/>
    <s v="C2004"/>
    <s v="Rahul Joshi"/>
    <x v="1"/>
    <x v="11"/>
    <s v="P1012"/>
    <n v="9"/>
    <n v="0.05"/>
    <s v="Standard"/>
    <x v="0"/>
    <n v="52"/>
    <n v="3"/>
    <s v="Standing Desk"/>
    <x v="1"/>
    <n v="480"/>
    <n v="375.21"/>
    <n v="4104"/>
    <n v="3376.89"/>
    <n v="727.11000000000013"/>
    <n v="0.17717105263157898"/>
    <s v="Profitable"/>
    <s v="Medium"/>
  </r>
  <r>
    <s v="ORD-101199"/>
    <x v="371"/>
    <d v="2023-12-13T00:00:00"/>
    <s v="C1803"/>
    <s v="Ishaan Khan"/>
    <x v="1"/>
    <x v="11"/>
    <s v="P1006"/>
    <n v="7"/>
    <n v="0.2"/>
    <s v="Express"/>
    <x v="3"/>
    <n v="21"/>
    <n v="1"/>
    <s v="Keyboard"/>
    <x v="2"/>
    <n v="45"/>
    <n v="35.729999999999997"/>
    <n v="252"/>
    <n v="250.10999999999999"/>
    <n v="1.8900000000000148"/>
    <n v="7.5000000000000587E-3"/>
    <s v="Profitable"/>
    <s v="Low"/>
  </r>
  <r>
    <s v="ORD-100122"/>
    <x v="375"/>
    <d v="2023-03-20T00:00:00"/>
    <s v="C1946"/>
    <s v="Meera Khan"/>
    <x v="1"/>
    <x v="10"/>
    <s v="P1014"/>
    <n v="1"/>
    <n v="0"/>
    <s v="Express"/>
    <x v="0"/>
    <n v="35"/>
    <n v="1"/>
    <s v="Pen Set"/>
    <x v="0"/>
    <n v="12"/>
    <n v="9.07"/>
    <n v="12"/>
    <n v="9.07"/>
    <n v="2.9299999999999997"/>
    <n v="0.24416666666666664"/>
    <s v="Profitable"/>
    <s v="Low"/>
  </r>
  <r>
    <s v="ORD-102057"/>
    <x v="115"/>
    <d v="2023-07-24T00:00:00"/>
    <s v="C1218"/>
    <s v="Dev Joshi"/>
    <x v="1"/>
    <x v="8"/>
    <s v="P1003"/>
    <n v="4"/>
    <n v="0.2"/>
    <s v="Standard"/>
    <x v="1"/>
    <n v="36"/>
    <n v="2"/>
    <s v="Tablet"/>
    <x v="2"/>
    <n v="350"/>
    <n v="267.63"/>
    <n v="1120"/>
    <n v="1070.52"/>
    <n v="49.480000000000018"/>
    <n v="4.4178571428571442E-2"/>
    <s v="Profitable"/>
    <s v="Low"/>
  </r>
  <r>
    <s v="ORD-100067"/>
    <x v="663"/>
    <d v="2024-02-22T00:00:00"/>
    <s v="C1817"/>
    <s v="Priya Sharma"/>
    <x v="2"/>
    <x v="6"/>
    <s v="P1011"/>
    <n v="2"/>
    <n v="0"/>
    <s v="Standard"/>
    <x v="0"/>
    <n v="27"/>
    <n v="4"/>
    <s v="Filing Cabinet"/>
    <x v="1"/>
    <n v="130"/>
    <n v="83.55"/>
    <n v="260"/>
    <n v="167.1"/>
    <n v="92.9"/>
    <n v="0.35730769230769233"/>
    <s v="Profitable"/>
    <s v="Low"/>
  </r>
  <r>
    <s v="ORD-102212"/>
    <x v="440"/>
    <d v="2023-01-23T00:00:00"/>
    <s v="C1300"/>
    <s v="Tara Reddy"/>
    <x v="2"/>
    <x v="0"/>
    <s v="P1018"/>
    <n v="3"/>
    <n v="0"/>
    <s v="Economy"/>
    <x v="2"/>
    <n v="67"/>
    <n v="4"/>
    <s v="Marker Pack"/>
    <x v="0"/>
    <n v="11"/>
    <n v="6.23"/>
    <n v="33"/>
    <n v="18.690000000000001"/>
    <n v="14.309999999999999"/>
    <n v="0.4336363636363636"/>
    <s v="Profitable"/>
    <s v="Low"/>
  </r>
  <r>
    <s v="ORD-100804"/>
    <x v="338"/>
    <d v="2024-12-06T00:00:00"/>
    <s v="C1415"/>
    <s v="Sana Reddy"/>
    <x v="1"/>
    <x v="0"/>
    <s v="P1014"/>
    <n v="1"/>
    <n v="0.2"/>
    <s v="Standard"/>
    <x v="1"/>
    <n v="37"/>
    <n v="3"/>
    <s v="Pen Set"/>
    <x v="0"/>
    <n v="12"/>
    <n v="9.07"/>
    <n v="9.6000000000000014"/>
    <n v="9.07"/>
    <n v="0.53000000000000114"/>
    <n v="5.5208333333333443E-2"/>
    <s v="Profitable"/>
    <s v="Low"/>
  </r>
  <r>
    <s v="ORD-101810"/>
    <x v="493"/>
    <d v="2024-01-25T00:00:00"/>
    <s v="C1044"/>
    <s v="Meera Iyer"/>
    <x v="2"/>
    <x v="0"/>
    <s v="P1004"/>
    <n v="5"/>
    <n v="0.05"/>
    <s v="Same Day"/>
    <x v="1"/>
    <n v="47"/>
    <n v="2"/>
    <s v="Monitor"/>
    <x v="2"/>
    <n v="220"/>
    <n v="159.36000000000001"/>
    <n v="1045"/>
    <n v="796.80000000000007"/>
    <n v="248.19999999999993"/>
    <n v="0.23751196172248798"/>
    <s v="Profitable"/>
    <s v="Low"/>
  </r>
  <r>
    <s v="ORD-101973"/>
    <x v="430"/>
    <d v="2024-05-01T00:00:00"/>
    <s v="C1663"/>
    <s v="Meera Reddy"/>
    <x v="2"/>
    <x v="6"/>
    <s v="P1001"/>
    <n v="4"/>
    <n v="0"/>
    <s v="Standard"/>
    <x v="1"/>
    <n v="58"/>
    <n v="3"/>
    <s v="Laptop"/>
    <x v="2"/>
    <n v="900"/>
    <n v="669.14"/>
    <n v="3600"/>
    <n v="2676.56"/>
    <n v="923.44"/>
    <n v="0.25651111111111113"/>
    <s v="Profitable"/>
    <s v="Medium"/>
  </r>
  <r>
    <s v="ORD-102279"/>
    <x v="619"/>
    <d v="2023-05-07T00:00:00"/>
    <s v="C1774"/>
    <s v="Meera Iyer"/>
    <x v="2"/>
    <x v="1"/>
    <s v="P1014"/>
    <n v="5"/>
    <n v="0"/>
    <s v="Same Day"/>
    <x v="1"/>
    <n v="67"/>
    <n v="3"/>
    <s v="Pen Set"/>
    <x v="0"/>
    <n v="12"/>
    <n v="9.07"/>
    <n v="60"/>
    <n v="45.35"/>
    <n v="14.649999999999999"/>
    <n v="0.24416666666666664"/>
    <s v="Profitable"/>
    <s v="Low"/>
  </r>
  <r>
    <s v="ORD-101375"/>
    <x v="458"/>
    <d v="2024-05-14T00:00:00"/>
    <s v="C1979"/>
    <s v="Rahul Iyer"/>
    <x v="2"/>
    <x v="8"/>
    <s v="P1001"/>
    <n v="6"/>
    <n v="0.05"/>
    <s v="Express"/>
    <x v="0"/>
    <n v="50"/>
    <n v="2"/>
    <s v="Laptop"/>
    <x v="2"/>
    <n v="900"/>
    <n v="669.14"/>
    <n v="5130"/>
    <n v="4014.84"/>
    <n v="1115.1599999999999"/>
    <n v="0.21738011695906431"/>
    <s v="Profitable"/>
    <s v="High"/>
  </r>
  <r>
    <s v="ORD-100373"/>
    <x v="705"/>
    <d v="2024-05-28T00:00:00"/>
    <s v="C1366"/>
    <s v="Priya Verma"/>
    <x v="2"/>
    <x v="2"/>
    <s v="P1013"/>
    <n v="4"/>
    <n v="0.1"/>
    <s v="Express"/>
    <x v="2"/>
    <n v="55"/>
    <n v="4"/>
    <s v="Notebook"/>
    <x v="0"/>
    <n v="6"/>
    <n v="4.2699999999999996"/>
    <n v="21.6"/>
    <n v="17.079999999999998"/>
    <n v="4.5200000000000031"/>
    <n v="0.20925925925925939"/>
    <s v="Profitable"/>
    <s v="Low"/>
  </r>
  <r>
    <s v="ORD-100571"/>
    <x v="43"/>
    <d v="2023-04-19T00:00:00"/>
    <s v="C1231"/>
    <s v="Zoya Gupta"/>
    <x v="1"/>
    <x v="4"/>
    <s v="P1006"/>
    <n v="2"/>
    <n v="0.1"/>
    <s v="Standard"/>
    <x v="3"/>
    <n v="23"/>
    <n v="1"/>
    <s v="Keyboard"/>
    <x v="2"/>
    <n v="45"/>
    <n v="35.729999999999997"/>
    <n v="81"/>
    <n v="71.459999999999994"/>
    <n v="9.5400000000000063"/>
    <n v="0.11777777777777786"/>
    <s v="Profitable"/>
    <s v="Low"/>
  </r>
  <r>
    <s v="ORD-102830"/>
    <x v="162"/>
    <d v="2024-09-30T00:00:00"/>
    <s v="C1667"/>
    <s v="Meera Reddy"/>
    <x v="1"/>
    <x v="5"/>
    <s v="P1007"/>
    <n v="8"/>
    <n v="0.15"/>
    <s v="Standard"/>
    <x v="2"/>
    <n v="44"/>
    <n v="2"/>
    <s v="Printer"/>
    <x v="2"/>
    <n v="180"/>
    <n v="133.25"/>
    <n v="1224"/>
    <n v="1066"/>
    <n v="158"/>
    <n v="0.12908496732026145"/>
    <s v="Profitable"/>
    <s v="Low"/>
  </r>
  <r>
    <s v="ORD-100726"/>
    <x v="56"/>
    <d v="2024-09-16T00:00:00"/>
    <s v="C2133"/>
    <s v="Dev Verma"/>
    <x v="1"/>
    <x v="12"/>
    <s v="P1005"/>
    <n v="7"/>
    <n v="0.1"/>
    <s v="Same Day"/>
    <x v="2"/>
    <n v="44"/>
    <n v="5"/>
    <s v="Headphones"/>
    <x v="2"/>
    <n v="80"/>
    <n v="45.88"/>
    <n v="504"/>
    <n v="321.16000000000003"/>
    <n v="182.83999999999997"/>
    <n v="0.36277777777777775"/>
    <s v="Profitable"/>
    <s v="Low"/>
  </r>
  <r>
    <s v="ORD-100271"/>
    <x v="702"/>
    <d v="2024-07-19T00:00:00"/>
    <s v="C1481"/>
    <s v="Meera Das"/>
    <x v="1"/>
    <x v="2"/>
    <s v="P1005"/>
    <n v="3"/>
    <n v="0.1"/>
    <s v="Express"/>
    <x v="0"/>
    <n v="41"/>
    <n v="5"/>
    <s v="Headphones"/>
    <x v="2"/>
    <n v="80"/>
    <n v="45.88"/>
    <n v="216"/>
    <n v="137.64000000000001"/>
    <n v="78.359999999999985"/>
    <n v="0.3627777777777777"/>
    <s v="Profitable"/>
    <s v="Low"/>
  </r>
  <r>
    <s v="ORD-101645"/>
    <x v="499"/>
    <d v="2023-10-23T00:00:00"/>
    <s v="C1669"/>
    <s v="Kabir Reddy"/>
    <x v="1"/>
    <x v="12"/>
    <s v="P1006"/>
    <n v="8"/>
    <n v="0.1"/>
    <s v="Standard"/>
    <x v="1"/>
    <n v="67"/>
    <n v="2"/>
    <s v="Keyboard"/>
    <x v="2"/>
    <n v="45"/>
    <n v="35.729999999999997"/>
    <n v="324"/>
    <n v="285.83999999999997"/>
    <n v="38.160000000000025"/>
    <n v="0.11777777777777786"/>
    <s v="Profitable"/>
    <s v="Low"/>
  </r>
  <r>
    <s v="ORD-102739"/>
    <x v="633"/>
    <d v="2023-02-16T00:00:00"/>
    <s v="C1098"/>
    <s v="Tara Singh"/>
    <x v="1"/>
    <x v="1"/>
    <s v="P1011"/>
    <n v="6"/>
    <n v="0.2"/>
    <s v="Express"/>
    <x v="2"/>
    <n v="56"/>
    <n v="4"/>
    <s v="Filing Cabinet"/>
    <x v="1"/>
    <n v="130"/>
    <n v="83.55"/>
    <n v="624"/>
    <n v="501.29999999999995"/>
    <n v="122.70000000000005"/>
    <n v="0.19663461538461546"/>
    <s v="Profitable"/>
    <s v="Low"/>
  </r>
  <r>
    <s v="ORD-101669"/>
    <x v="344"/>
    <d v="2023-10-05T00:00:00"/>
    <s v="C1452"/>
    <s v="Tara Gupta"/>
    <x v="1"/>
    <x v="8"/>
    <s v="P1005"/>
    <n v="3"/>
    <n v="0"/>
    <s v="Standard"/>
    <x v="2"/>
    <n v="58"/>
    <n v="3"/>
    <s v="Headphones"/>
    <x v="2"/>
    <n v="80"/>
    <n v="45.88"/>
    <n v="240"/>
    <n v="137.64000000000001"/>
    <n v="102.35999999999999"/>
    <n v="0.42649999999999993"/>
    <s v="Profitable"/>
    <s v="Low"/>
  </r>
  <r>
    <s v="ORD-100239"/>
    <x v="15"/>
    <d v="2024-02-28T00:00:00"/>
    <s v="C1848"/>
    <s v="Meera Das"/>
    <x v="1"/>
    <x v="2"/>
    <s v="P1013"/>
    <n v="8"/>
    <n v="0.2"/>
    <s v="Express"/>
    <x v="1"/>
    <n v="22"/>
    <n v="1"/>
    <s v="Notebook"/>
    <x v="0"/>
    <n v="6"/>
    <n v="4.2699999999999996"/>
    <n v="38.400000000000006"/>
    <n v="34.159999999999997"/>
    <n v="4.2400000000000091"/>
    <n v="0.11041666666666689"/>
    <s v="Profitable"/>
    <s v="Low"/>
  </r>
  <r>
    <s v="ORD-102124"/>
    <x v="585"/>
    <d v="2025-01-02T00:00:00"/>
    <s v="C1995"/>
    <s v="Zoya Gupta"/>
    <x v="2"/>
    <x v="7"/>
    <s v="P1011"/>
    <n v="6"/>
    <n v="0.1"/>
    <s v="Express"/>
    <x v="0"/>
    <n v="48"/>
    <n v="4"/>
    <s v="Filing Cabinet"/>
    <x v="1"/>
    <n v="130"/>
    <n v="83.55"/>
    <n v="702"/>
    <n v="501.29999999999995"/>
    <n v="200.70000000000005"/>
    <n v="0.28589743589743594"/>
    <s v="Profitable"/>
    <s v="Low"/>
  </r>
  <r>
    <s v="ORD-102271"/>
    <x v="587"/>
    <d v="2024-07-24T00:00:00"/>
    <s v="C1164"/>
    <s v="Priya Joshi"/>
    <x v="1"/>
    <x v="7"/>
    <s v="P1015"/>
    <n v="6"/>
    <n v="0"/>
    <s v="Economy"/>
    <x v="1"/>
    <n v="47"/>
    <n v="1"/>
    <s v="Stapler"/>
    <x v="0"/>
    <n v="15"/>
    <n v="9.91"/>
    <n v="90"/>
    <n v="59.46"/>
    <n v="30.54"/>
    <n v="0.33933333333333332"/>
    <s v="Profitable"/>
    <s v="Low"/>
  </r>
  <r>
    <s v="ORD-101917"/>
    <x v="145"/>
    <d v="2024-06-30T00:00:00"/>
    <s v="C1276"/>
    <s v="Rahul Sharma"/>
    <x v="1"/>
    <x v="1"/>
    <s v="P1018"/>
    <n v="1"/>
    <n v="0.2"/>
    <s v="Standard"/>
    <x v="1"/>
    <n v="53"/>
    <n v="4"/>
    <s v="Marker Pack"/>
    <x v="0"/>
    <n v="11"/>
    <n v="6.23"/>
    <n v="8.8000000000000007"/>
    <n v="6.23"/>
    <n v="2.5700000000000003"/>
    <n v="0.29204545454545455"/>
    <s v="Profitable"/>
    <s v="Low"/>
  </r>
  <r>
    <s v="ORD-101854"/>
    <x v="252"/>
    <d v="2024-06-16T00:00:00"/>
    <s v="C1514"/>
    <s v="Ishaan Verma"/>
    <x v="1"/>
    <x v="0"/>
    <s v="P1013"/>
    <n v="6"/>
    <n v="0"/>
    <s v="Express"/>
    <x v="3"/>
    <n v="48"/>
    <n v="1"/>
    <s v="Notebook"/>
    <x v="0"/>
    <n v="6"/>
    <n v="4.2699999999999996"/>
    <n v="36"/>
    <n v="25.619999999999997"/>
    <n v="10.380000000000003"/>
    <n v="0.28833333333333339"/>
    <s v="Profitable"/>
    <s v="Low"/>
  </r>
  <r>
    <s v="ORD-101594"/>
    <x v="23"/>
    <d v="2023-11-26T00:00:00"/>
    <s v="C1645"/>
    <s v="Arjun Verma"/>
    <x v="0"/>
    <x v="5"/>
    <s v="P1014"/>
    <n v="9"/>
    <n v="0.1"/>
    <s v="Standard"/>
    <x v="0"/>
    <n v="56"/>
    <n v="3"/>
    <s v="Pen Set"/>
    <x v="0"/>
    <n v="12"/>
    <n v="9.07"/>
    <n v="97.2"/>
    <n v="81.63"/>
    <n v="15.570000000000007"/>
    <n v="0.16018518518518526"/>
    <s v="Profitable"/>
    <s v="Low"/>
  </r>
  <r>
    <s v="ORD-101966"/>
    <x v="628"/>
    <d v="2024-04-20T00:00:00"/>
    <s v="C1601"/>
    <s v="Aarav Gupta"/>
    <x v="1"/>
    <x v="4"/>
    <s v="P1016"/>
    <n v="4"/>
    <n v="0.05"/>
    <s v="Standard"/>
    <x v="3"/>
    <n v="38"/>
    <n v="2"/>
    <s v="Paper Ream"/>
    <x v="0"/>
    <n v="9"/>
    <n v="5.46"/>
    <n v="34.199999999999996"/>
    <n v="21.84"/>
    <n v="12.359999999999996"/>
    <n v="0.36140350877192973"/>
    <s v="Profitable"/>
    <s v="Low"/>
  </r>
  <r>
    <s v="ORD-100981"/>
    <x v="154"/>
    <d v="2023-09-08T00:00:00"/>
    <s v="C1962"/>
    <s v="Rahul Nair"/>
    <x v="1"/>
    <x v="10"/>
    <s v="P1002"/>
    <n v="1"/>
    <n v="0"/>
    <s v="Standard"/>
    <x v="2"/>
    <n v="54"/>
    <n v="4"/>
    <s v="Smartphone"/>
    <x v="2"/>
    <n v="600"/>
    <n v="395.83"/>
    <n v="600"/>
    <n v="395.83"/>
    <n v="204.17000000000002"/>
    <n v="0.34028333333333338"/>
    <s v="Profitable"/>
    <s v="Low"/>
  </r>
  <r>
    <s v="ORD-102692"/>
    <x v="470"/>
    <d v="2023-05-18T00:00:00"/>
    <s v="C1409"/>
    <s v="Arjun Reddy"/>
    <x v="0"/>
    <x v="8"/>
    <s v="P1002"/>
    <n v="9"/>
    <n v="0"/>
    <s v="Economy"/>
    <x v="3"/>
    <n v="38"/>
    <n v="1"/>
    <s v="Smartphone"/>
    <x v="2"/>
    <n v="600"/>
    <n v="395.83"/>
    <n v="5400"/>
    <n v="3562.47"/>
    <n v="1837.5300000000002"/>
    <n v="0.34028333333333338"/>
    <s v="Profitable"/>
    <s v="High"/>
  </r>
  <r>
    <s v="ORD-100460"/>
    <x v="562"/>
    <d v="2023-07-18T00:00:00"/>
    <s v="C1568"/>
    <s v="Kabir Joshi"/>
    <x v="1"/>
    <x v="2"/>
    <s v="P1012"/>
    <n v="5"/>
    <n v="0"/>
    <s v="Standard"/>
    <x v="1"/>
    <n v="43"/>
    <n v="5"/>
    <s v="Standing Desk"/>
    <x v="1"/>
    <n v="480"/>
    <n v="375.21"/>
    <n v="2400"/>
    <n v="1876.05"/>
    <n v="523.95000000000005"/>
    <n v="0.21831250000000002"/>
    <s v="Profitable"/>
    <s v="Medium"/>
  </r>
  <r>
    <s v="ORD-102359"/>
    <x v="228"/>
    <d v="2024-06-07T00:00:00"/>
    <s v="C1092"/>
    <s v="Meera Singh"/>
    <x v="0"/>
    <x v="10"/>
    <s v="P1016"/>
    <n v="4"/>
    <n v="0.15"/>
    <s v="Standard"/>
    <x v="2"/>
    <n v="20"/>
    <n v="4"/>
    <s v="Paper Ream"/>
    <x v="0"/>
    <n v="9"/>
    <n v="5.46"/>
    <n v="30.599999999999998"/>
    <n v="21.84"/>
    <n v="8.759999999999998"/>
    <n v="0.28627450980392155"/>
    <s v="Profitable"/>
    <s v="Low"/>
  </r>
  <r>
    <s v="ORD-102461"/>
    <x v="302"/>
    <d v="2023-04-02T00:00:00"/>
    <s v="C1127"/>
    <s v="Dev Das"/>
    <x v="0"/>
    <x v="10"/>
    <s v="P1006"/>
    <n v="3"/>
    <n v="0"/>
    <s v="Same Day"/>
    <x v="2"/>
    <n v="63"/>
    <n v="2"/>
    <s v="Keyboard"/>
    <x v="2"/>
    <n v="45"/>
    <n v="35.729999999999997"/>
    <n v="135"/>
    <n v="107.19"/>
    <n v="27.810000000000002"/>
    <n v="0.20600000000000002"/>
    <s v="Profitable"/>
    <s v="Low"/>
  </r>
  <r>
    <s v="ORD-102328"/>
    <x v="34"/>
    <d v="2024-09-22T00:00:00"/>
    <s v="C1269"/>
    <s v="Arjun Verma"/>
    <x v="1"/>
    <x v="8"/>
    <s v="P1005"/>
    <n v="9"/>
    <n v="0.1"/>
    <s v="Same Day"/>
    <x v="3"/>
    <n v="24"/>
    <n v="3"/>
    <s v="Headphones"/>
    <x v="2"/>
    <n v="80"/>
    <n v="45.88"/>
    <n v="648"/>
    <n v="412.92"/>
    <n v="235.07999999999998"/>
    <n v="0.36277777777777775"/>
    <s v="Profitable"/>
    <s v="Low"/>
  </r>
  <r>
    <s v="ORD-100499"/>
    <x v="681"/>
    <d v="2024-03-13T00:00:00"/>
    <s v="C1891"/>
    <s v="Sana Nair"/>
    <x v="0"/>
    <x v="10"/>
    <s v="P1008"/>
    <n v="1"/>
    <n v="0"/>
    <s v="Standard"/>
    <x v="0"/>
    <n v="66"/>
    <n v="3"/>
    <s v="Office Chair"/>
    <x v="1"/>
    <n v="150"/>
    <n v="111.98"/>
    <n v="150"/>
    <n v="111.98"/>
    <n v="38.019999999999996"/>
    <n v="0.25346666666666662"/>
    <s v="Profitable"/>
    <s v="Low"/>
  </r>
  <r>
    <s v="ORD-102376"/>
    <x v="492"/>
    <d v="2023-09-13T00:00:00"/>
    <s v="C2021"/>
    <s v="Zoya Nair"/>
    <x v="0"/>
    <x v="3"/>
    <s v="P1010"/>
    <n v="7"/>
    <n v="0.05"/>
    <s v="Express"/>
    <x v="2"/>
    <n v="58"/>
    <n v="2"/>
    <s v="Bookcase"/>
    <x v="1"/>
    <n v="210"/>
    <n v="139.15"/>
    <n v="1396.5"/>
    <n v="974.05000000000007"/>
    <n v="422.44999999999993"/>
    <n v="0.30250626566416033"/>
    <s v="Profitable"/>
    <s v="Low"/>
  </r>
  <r>
    <s v="ORD-102048"/>
    <x v="161"/>
    <d v="2024-11-20T00:00:00"/>
    <s v="C1219"/>
    <s v="Sana Reddy"/>
    <x v="1"/>
    <x v="5"/>
    <s v="P1009"/>
    <n v="7"/>
    <n v="0.2"/>
    <s v="Express"/>
    <x v="0"/>
    <n v="69"/>
    <n v="3"/>
    <s v="Desk"/>
    <x v="1"/>
    <n v="320"/>
    <n v="186.25"/>
    <n v="1792"/>
    <n v="1303.75"/>
    <n v="488.25"/>
    <n v="0.2724609375"/>
    <s v="Profitable"/>
    <s v="Low"/>
  </r>
  <r>
    <s v="ORD-100572"/>
    <x v="481"/>
    <d v="2023-11-16T00:00:00"/>
    <s v="C1631"/>
    <s v="Rahul Sharma"/>
    <x v="0"/>
    <x v="8"/>
    <s v="P1012"/>
    <n v="4"/>
    <n v="0"/>
    <s v="Standard"/>
    <x v="1"/>
    <n v="54"/>
    <n v="3"/>
    <s v="Standing Desk"/>
    <x v="1"/>
    <n v="480"/>
    <n v="375.21"/>
    <n v="1920"/>
    <n v="1500.84"/>
    <n v="419.16000000000008"/>
    <n v="0.21831250000000005"/>
    <s v="Profitable"/>
    <s v="Low"/>
  </r>
  <r>
    <s v="ORD-101900"/>
    <x v="398"/>
    <d v="2023-01-06T00:00:00"/>
    <s v="C1484"/>
    <s v="Diya Khan"/>
    <x v="0"/>
    <x v="7"/>
    <s v="P1012"/>
    <n v="5"/>
    <n v="0.15"/>
    <s v="Standard"/>
    <x v="1"/>
    <n v="37"/>
    <n v="5"/>
    <s v="Standing Desk"/>
    <x v="1"/>
    <n v="480"/>
    <n v="375.21"/>
    <n v="2040"/>
    <n v="1876.05"/>
    <n v="163.95000000000005"/>
    <n v="8.0367647058823558E-2"/>
    <s v="Profitable"/>
    <s v="Medium"/>
  </r>
  <r>
    <s v="ORD-101779"/>
    <x v="217"/>
    <d v="2024-12-21T00:00:00"/>
    <s v="C1216"/>
    <s v="Dev Reddy"/>
    <x v="2"/>
    <x v="5"/>
    <s v="P1016"/>
    <n v="4"/>
    <n v="0"/>
    <s v="Economy"/>
    <x v="3"/>
    <n v="53"/>
    <n v="2"/>
    <s v="Paper Ream"/>
    <x v="0"/>
    <n v="9"/>
    <n v="5.46"/>
    <n v="36"/>
    <n v="21.84"/>
    <n v="14.16"/>
    <n v="0.39333333333333331"/>
    <s v="Profitable"/>
    <s v="Low"/>
  </r>
  <r>
    <s v="ORD-100609"/>
    <x v="136"/>
    <d v="2024-04-10T00:00:00"/>
    <s v="C1776"/>
    <s v="Dev Das"/>
    <x v="0"/>
    <x v="11"/>
    <s v="P1005"/>
    <n v="4"/>
    <n v="0.1"/>
    <s v="Standard"/>
    <x v="1"/>
    <n v="31"/>
    <n v="4"/>
    <s v="Headphones"/>
    <x v="2"/>
    <n v="80"/>
    <n v="45.88"/>
    <n v="288"/>
    <n v="183.52"/>
    <n v="104.47999999999999"/>
    <n v="0.36277777777777775"/>
    <s v="Profitable"/>
    <s v="Low"/>
  </r>
  <r>
    <s v="ORD-101185"/>
    <x v="607"/>
    <d v="2024-07-07T00:00:00"/>
    <s v="C1563"/>
    <s v="Tara Gupta"/>
    <x v="1"/>
    <x v="12"/>
    <s v="P1008"/>
    <n v="3"/>
    <n v="0.1"/>
    <s v="Express"/>
    <x v="0"/>
    <n v="59"/>
    <n v="5"/>
    <s v="Office Chair"/>
    <x v="1"/>
    <n v="150"/>
    <n v="111.98"/>
    <n v="405"/>
    <n v="335.94"/>
    <n v="69.06"/>
    <n v="0.17051851851851851"/>
    <s v="Profitable"/>
    <s v="Low"/>
  </r>
  <r>
    <s v="ORD-101930"/>
    <x v="518"/>
    <d v="2023-02-15T00:00:00"/>
    <s v="C1729"/>
    <s v="Tara Reddy"/>
    <x v="1"/>
    <x v="2"/>
    <s v="P1005"/>
    <n v="2"/>
    <n v="0.05"/>
    <s v="Standard"/>
    <x v="2"/>
    <n v="54"/>
    <n v="2"/>
    <s v="Headphones"/>
    <x v="2"/>
    <n v="80"/>
    <n v="45.88"/>
    <n v="152"/>
    <n v="91.76"/>
    <n v="60.239999999999995"/>
    <n v="0.39631578947368418"/>
    <s v="Profitable"/>
    <s v="Low"/>
  </r>
  <r>
    <s v="ORD-102387"/>
    <x v="706"/>
    <d v="2024-02-17T00:00:00"/>
    <s v="C2051"/>
    <s v="Aarav Verma"/>
    <x v="1"/>
    <x v="5"/>
    <s v="P1003"/>
    <n v="2"/>
    <n v="0.1"/>
    <s v="Express"/>
    <x v="2"/>
    <n v="66"/>
    <n v="4"/>
    <s v="Tablet"/>
    <x v="2"/>
    <n v="350"/>
    <n v="267.63"/>
    <n v="630"/>
    <n v="535.26"/>
    <n v="94.740000000000009"/>
    <n v="0.15038095238095239"/>
    <s v="Profitable"/>
    <s v="Low"/>
  </r>
  <r>
    <s v="ORD-101206"/>
    <x v="623"/>
    <d v="2024-04-21T00:00:00"/>
    <s v="C1913"/>
    <s v="Ishaan Verma"/>
    <x v="1"/>
    <x v="7"/>
    <s v="P1010"/>
    <n v="2"/>
    <n v="0"/>
    <s v="Economy"/>
    <x v="3"/>
    <n v="57"/>
    <n v="4"/>
    <s v="Bookcase"/>
    <x v="1"/>
    <n v="210"/>
    <n v="139.15"/>
    <n v="420"/>
    <n v="278.3"/>
    <n v="141.69999999999999"/>
    <n v="0.33738095238095234"/>
    <s v="Profitable"/>
    <s v="Low"/>
  </r>
  <r>
    <s v="ORD-102541"/>
    <x v="656"/>
    <d v="2023-09-11T00:00:00"/>
    <s v="C1075"/>
    <s v="Rahul Verma"/>
    <x v="1"/>
    <x v="2"/>
    <s v="P1015"/>
    <n v="2"/>
    <n v="0.05"/>
    <s v="Standard"/>
    <x v="1"/>
    <n v="31"/>
    <n v="3"/>
    <s v="Stapler"/>
    <x v="0"/>
    <n v="15"/>
    <n v="9.91"/>
    <n v="28.5"/>
    <n v="19.82"/>
    <n v="8.68"/>
    <n v="0.30456140350877192"/>
    <s v="Profitable"/>
    <s v="Low"/>
  </r>
  <r>
    <s v="ORD-102252"/>
    <x v="236"/>
    <d v="2023-07-17T00:00:00"/>
    <s v="C1296"/>
    <s v="Diya Iyer"/>
    <x v="1"/>
    <x v="10"/>
    <s v="P1018"/>
    <n v="4"/>
    <n v="0.05"/>
    <s v="Standard"/>
    <x v="1"/>
    <n v="37"/>
    <n v="5"/>
    <s v="Marker Pack"/>
    <x v="0"/>
    <n v="11"/>
    <n v="6.23"/>
    <n v="41.8"/>
    <n v="24.92"/>
    <n v="16.879999999999995"/>
    <n v="0.40382775119617215"/>
    <s v="Profitable"/>
    <s v="Low"/>
  </r>
  <r>
    <s v="ORD-102045"/>
    <x v="287"/>
    <d v="2023-05-28T00:00:00"/>
    <s v="C1425"/>
    <s v="Arjun Iyer"/>
    <x v="2"/>
    <x v="1"/>
    <s v="P1012"/>
    <n v="5"/>
    <n v="0.15"/>
    <s v="Standard"/>
    <x v="3"/>
    <n v="53"/>
    <n v="3"/>
    <s v="Standing Desk"/>
    <x v="1"/>
    <n v="480"/>
    <n v="375.21"/>
    <n v="2040"/>
    <n v="1876.05"/>
    <n v="163.95000000000005"/>
    <n v="8.0367647058823558E-2"/>
    <s v="Profitable"/>
    <s v="Medium"/>
  </r>
  <r>
    <s v="ORD-101690"/>
    <x v="178"/>
    <d v="2023-01-08T00:00:00"/>
    <s v="C1308"/>
    <s v="Meera Sharma"/>
    <x v="1"/>
    <x v="6"/>
    <s v="P1005"/>
    <n v="4"/>
    <n v="0.05"/>
    <s v="Express"/>
    <x v="2"/>
    <n v="46"/>
    <n v="2"/>
    <s v="Headphones"/>
    <x v="2"/>
    <n v="80"/>
    <n v="45.88"/>
    <n v="304"/>
    <n v="183.52"/>
    <n v="120.47999999999999"/>
    <n v="0.39631578947368418"/>
    <s v="Profitable"/>
    <s v="Low"/>
  </r>
  <r>
    <s v="ORD-100927"/>
    <x v="544"/>
    <d v="2023-06-20T00:00:00"/>
    <s v="C1997"/>
    <s v="Sana Khan"/>
    <x v="2"/>
    <x v="9"/>
    <s v="P1015"/>
    <n v="9"/>
    <n v="0.05"/>
    <s v="Standard"/>
    <x v="1"/>
    <n v="51"/>
    <n v="3"/>
    <s v="Stapler"/>
    <x v="0"/>
    <n v="15"/>
    <n v="9.91"/>
    <n v="128.25"/>
    <n v="89.19"/>
    <n v="39.06"/>
    <n v="0.30456140350877192"/>
    <s v="Profitable"/>
    <s v="Low"/>
  </r>
  <r>
    <s v="ORD-100055"/>
    <x v="420"/>
    <d v="2023-01-10T00:00:00"/>
    <s v="C1127"/>
    <s v="Zoya Iyer"/>
    <x v="0"/>
    <x v="1"/>
    <s v="P1004"/>
    <n v="1"/>
    <n v="0.1"/>
    <s v="Standard"/>
    <x v="1"/>
    <n v="50"/>
    <n v="2"/>
    <s v="Monitor"/>
    <x v="2"/>
    <n v="220"/>
    <n v="159.36000000000001"/>
    <n v="198"/>
    <n v="159.36000000000001"/>
    <n v="38.639999999999986"/>
    <n v="0.19515151515151508"/>
    <s v="Profitable"/>
    <s v="Low"/>
  </r>
  <r>
    <s v="ORD-102398"/>
    <x v="269"/>
    <d v="2024-07-22T00:00:00"/>
    <s v="C1969"/>
    <s v="Dev Gupta"/>
    <x v="2"/>
    <x v="5"/>
    <s v="P1006"/>
    <n v="4"/>
    <n v="0.2"/>
    <s v="Standard"/>
    <x v="3"/>
    <n v="62"/>
    <n v="1"/>
    <s v="Keyboard"/>
    <x v="2"/>
    <n v="45"/>
    <n v="35.729999999999997"/>
    <n v="144"/>
    <n v="142.91999999999999"/>
    <n v="1.0800000000000125"/>
    <n v="7.5000000000000865E-3"/>
    <s v="Profitable"/>
    <s v="Low"/>
  </r>
  <r>
    <s v="ORD-102759"/>
    <x v="265"/>
    <d v="2023-08-20T00:00:00"/>
    <s v="C1838"/>
    <s v="Zoya Sharma"/>
    <x v="1"/>
    <x v="3"/>
    <s v="P1012"/>
    <n v="8"/>
    <n v="0.05"/>
    <s v="Standard"/>
    <x v="1"/>
    <n v="52"/>
    <n v="3"/>
    <s v="Standing Desk"/>
    <x v="1"/>
    <n v="480"/>
    <n v="375.21"/>
    <n v="3648"/>
    <n v="3001.68"/>
    <n v="646.32000000000016"/>
    <n v="0.17717105263157898"/>
    <s v="Profitable"/>
    <s v="Medium"/>
  </r>
  <r>
    <s v="ORD-100940"/>
    <x v="448"/>
    <d v="2023-07-03T00:00:00"/>
    <s v="C1787"/>
    <s v="Diya Das"/>
    <x v="0"/>
    <x v="3"/>
    <s v="P1013"/>
    <n v="3"/>
    <n v="0"/>
    <s v="Express"/>
    <x v="1"/>
    <n v="64"/>
    <n v="5"/>
    <s v="Notebook"/>
    <x v="0"/>
    <n v="6"/>
    <n v="4.2699999999999996"/>
    <n v="18"/>
    <n v="12.809999999999999"/>
    <n v="5.1900000000000013"/>
    <n v="0.28833333333333339"/>
    <s v="Profitable"/>
    <s v="Low"/>
  </r>
  <r>
    <s v="ORD-100771"/>
    <x v="632"/>
    <d v="2025-01-04T00:00:00"/>
    <s v="C1763"/>
    <s v="Diya Sharma"/>
    <x v="0"/>
    <x v="1"/>
    <s v="P1012"/>
    <n v="7"/>
    <n v="0"/>
    <s v="Standard"/>
    <x v="2"/>
    <n v="60"/>
    <n v="2"/>
    <s v="Standing Desk"/>
    <x v="1"/>
    <n v="480"/>
    <n v="375.21"/>
    <n v="3360"/>
    <n v="2626.47"/>
    <n v="733.5300000000002"/>
    <n v="0.21831250000000005"/>
    <s v="Profitable"/>
    <s v="Medium"/>
  </r>
  <r>
    <s v="ORD-102087"/>
    <x v="507"/>
    <d v="2024-05-22T00:00:00"/>
    <s v="C1057"/>
    <s v="Tara Khan"/>
    <x v="0"/>
    <x v="7"/>
    <s v="P1012"/>
    <n v="8"/>
    <n v="0.05"/>
    <s v="Same Day"/>
    <x v="2"/>
    <n v="64"/>
    <n v="4"/>
    <s v="Standing Desk"/>
    <x v="1"/>
    <n v="480"/>
    <n v="375.21"/>
    <n v="3648"/>
    <n v="3001.68"/>
    <n v="646.32000000000016"/>
    <n v="0.17717105263157898"/>
    <s v="Profitable"/>
    <s v="Medium"/>
  </r>
  <r>
    <s v="ORD-100522"/>
    <x v="386"/>
    <d v="2024-11-28T00:00:00"/>
    <s v="C1918"/>
    <s v="Meera Iyer"/>
    <x v="1"/>
    <x v="4"/>
    <s v="P1004"/>
    <n v="5"/>
    <n v="0.05"/>
    <s v="Standard"/>
    <x v="0"/>
    <n v="59"/>
    <n v="3"/>
    <s v="Monitor"/>
    <x v="2"/>
    <n v="220"/>
    <n v="159.36000000000001"/>
    <n v="1045"/>
    <n v="796.80000000000007"/>
    <n v="248.19999999999993"/>
    <n v="0.23751196172248798"/>
    <s v="Profitable"/>
    <s v="Low"/>
  </r>
  <r>
    <s v="ORD-100491"/>
    <x v="696"/>
    <d v="2023-01-17T00:00:00"/>
    <s v="C1994"/>
    <s v="Zoya Das"/>
    <x v="0"/>
    <x v="2"/>
    <s v="P1013"/>
    <n v="2"/>
    <n v="0"/>
    <s v="Same Day"/>
    <x v="2"/>
    <n v="64"/>
    <n v="1"/>
    <s v="Notebook"/>
    <x v="0"/>
    <n v="6"/>
    <n v="4.2699999999999996"/>
    <n v="12"/>
    <n v="8.5399999999999991"/>
    <n v="3.4600000000000009"/>
    <n v="0.28833333333333339"/>
    <s v="Profitable"/>
    <s v="Low"/>
  </r>
  <r>
    <s v="ORD-102352"/>
    <x v="416"/>
    <d v="2023-01-10T00:00:00"/>
    <s v="C1905"/>
    <s v="Diya Nair"/>
    <x v="2"/>
    <x v="9"/>
    <s v="P1013"/>
    <n v="3"/>
    <n v="0"/>
    <s v="Standard"/>
    <x v="0"/>
    <n v="44"/>
    <n v="3"/>
    <s v="Notebook"/>
    <x v="0"/>
    <n v="6"/>
    <n v="4.2699999999999996"/>
    <n v="18"/>
    <n v="12.809999999999999"/>
    <n v="5.1900000000000013"/>
    <n v="0.28833333333333339"/>
    <s v="Profitable"/>
    <s v="Low"/>
  </r>
  <r>
    <s v="ORD-100215"/>
    <x v="581"/>
    <d v="2024-11-10T00:00:00"/>
    <s v="C1500"/>
    <s v="Arjun Khan"/>
    <x v="1"/>
    <x v="5"/>
    <s v="P1007"/>
    <n v="6"/>
    <n v="0.2"/>
    <s v="Express"/>
    <x v="2"/>
    <n v="54"/>
    <n v="5"/>
    <s v="Printer"/>
    <x v="2"/>
    <n v="180"/>
    <n v="133.25"/>
    <n v="864"/>
    <n v="799.5"/>
    <n v="64.5"/>
    <n v="7.4652777777777776E-2"/>
    <s v="Profitable"/>
    <s v="Low"/>
  </r>
  <r>
    <s v="ORD-101849"/>
    <x v="14"/>
    <d v="2024-10-06T00:00:00"/>
    <s v="C1592"/>
    <s v="Aarav Joshi"/>
    <x v="1"/>
    <x v="9"/>
    <s v="P1018"/>
    <n v="6"/>
    <n v="0.1"/>
    <s v="Standard"/>
    <x v="0"/>
    <n v="44"/>
    <n v="1"/>
    <s v="Marker Pack"/>
    <x v="0"/>
    <n v="11"/>
    <n v="6.23"/>
    <n v="59.4"/>
    <n v="37.380000000000003"/>
    <n v="22.019999999999996"/>
    <n v="0.37070707070707065"/>
    <s v="Profitable"/>
    <s v="Low"/>
  </r>
  <r>
    <s v="ORD-101322"/>
    <x v="291"/>
    <d v="2024-10-06T00:00:00"/>
    <s v="C1137"/>
    <s v="Arjun Verma"/>
    <x v="2"/>
    <x v="4"/>
    <s v="P1009"/>
    <n v="1"/>
    <n v="0.1"/>
    <s v="Standard"/>
    <x v="0"/>
    <n v="31"/>
    <n v="5"/>
    <s v="Desk"/>
    <x v="1"/>
    <n v="320"/>
    <n v="186.25"/>
    <n v="288"/>
    <n v="186.25"/>
    <n v="101.75"/>
    <n v="0.3532986111111111"/>
    <s v="Profitable"/>
    <s v="Low"/>
  </r>
  <r>
    <s v="ORD-100538"/>
    <x v="191"/>
    <d v="2024-05-22T00:00:00"/>
    <s v="C1065"/>
    <s v="Arjun Singh"/>
    <x v="1"/>
    <x v="5"/>
    <s v="P1015"/>
    <n v="7"/>
    <n v="0"/>
    <s v="Standard"/>
    <x v="0"/>
    <n v="53"/>
    <n v="4"/>
    <s v="Stapler"/>
    <x v="0"/>
    <n v="15"/>
    <n v="9.91"/>
    <n v="105"/>
    <n v="69.37"/>
    <n v="35.629999999999995"/>
    <n v="0.33933333333333326"/>
    <s v="Profitable"/>
    <s v="Low"/>
  </r>
  <r>
    <s v="ORD-101261"/>
    <x v="112"/>
    <d v="2024-09-18T00:00:00"/>
    <s v="C1309"/>
    <s v="Kabir Iyer"/>
    <x v="1"/>
    <x v="10"/>
    <s v="P1008"/>
    <n v="5"/>
    <n v="0"/>
    <s v="Standard"/>
    <x v="1"/>
    <n v="23"/>
    <n v="2"/>
    <s v="Office Chair"/>
    <x v="1"/>
    <n v="150"/>
    <n v="111.98"/>
    <n v="750"/>
    <n v="559.9"/>
    <n v="190.10000000000002"/>
    <n v="0.25346666666666667"/>
    <s v="Profitable"/>
    <s v="Low"/>
  </r>
  <r>
    <s v="ORD-101112"/>
    <x v="590"/>
    <d v="2024-03-05T00:00:00"/>
    <s v="C1730"/>
    <s v="Ishaan Nair"/>
    <x v="1"/>
    <x v="2"/>
    <s v="P1001"/>
    <n v="5"/>
    <n v="0.15"/>
    <s v="Standard"/>
    <x v="0"/>
    <n v="39"/>
    <n v="2"/>
    <s v="Laptop"/>
    <x v="2"/>
    <n v="900"/>
    <n v="669.14"/>
    <n v="3825"/>
    <n v="3345.7"/>
    <n v="479.30000000000018"/>
    <n v="0.12530718954248371"/>
    <s v="Profitable"/>
    <s v="Medium"/>
  </r>
  <r>
    <s v="ORD-101553"/>
    <x v="455"/>
    <d v="2024-06-25T00:00:00"/>
    <s v="C1126"/>
    <s v="Ishaan Nair"/>
    <x v="2"/>
    <x v="2"/>
    <s v="P1003"/>
    <n v="5"/>
    <n v="0.1"/>
    <s v="Standard"/>
    <x v="2"/>
    <n v="40"/>
    <n v="5"/>
    <s v="Tablet"/>
    <x v="2"/>
    <n v="350"/>
    <n v="267.63"/>
    <n v="1575"/>
    <n v="1338.15"/>
    <n v="236.84999999999991"/>
    <n v="0.15038095238095231"/>
    <s v="Profitable"/>
    <s v="Low"/>
  </r>
  <r>
    <s v="ORD-100005"/>
    <x v="596"/>
    <d v="2023-12-10T00:00:00"/>
    <s v="C1392"/>
    <s v="Priya Reddy"/>
    <x v="2"/>
    <x v="4"/>
    <s v="P1012"/>
    <n v="8"/>
    <n v="0.2"/>
    <s v="Express"/>
    <x v="2"/>
    <n v="42"/>
    <n v="2"/>
    <s v="Standing Desk"/>
    <x v="1"/>
    <n v="480"/>
    <n v="375.21"/>
    <n v="3072"/>
    <n v="3001.68"/>
    <n v="70.320000000000164"/>
    <n v="2.2890625000000053E-2"/>
    <s v="Profitable"/>
    <s v="Medium"/>
  </r>
  <r>
    <s v="ORD-102316"/>
    <x v="289"/>
    <d v="2024-07-13T00:00:00"/>
    <s v="C1561"/>
    <s v="Diya Reddy"/>
    <x v="1"/>
    <x v="0"/>
    <s v="P1009"/>
    <n v="5"/>
    <n v="0.2"/>
    <s v="Standard"/>
    <x v="0"/>
    <n v="44"/>
    <n v="3"/>
    <s v="Desk"/>
    <x v="1"/>
    <n v="320"/>
    <n v="186.25"/>
    <n v="1280"/>
    <n v="931.25"/>
    <n v="348.75"/>
    <n v="0.2724609375"/>
    <s v="Profitable"/>
    <s v="Low"/>
  </r>
  <r>
    <s v="ORD-100152"/>
    <x v="497"/>
    <d v="2023-09-26T00:00:00"/>
    <s v="C1709"/>
    <s v="Tara Verma"/>
    <x v="2"/>
    <x v="4"/>
    <s v="P1011"/>
    <n v="5"/>
    <n v="0"/>
    <s v="Express"/>
    <x v="2"/>
    <n v="55"/>
    <n v="3"/>
    <s v="Filing Cabinet"/>
    <x v="1"/>
    <n v="130"/>
    <n v="83.55"/>
    <n v="650"/>
    <n v="417.75"/>
    <n v="232.25"/>
    <n v="0.35730769230769233"/>
    <s v="Profitable"/>
    <s v="Low"/>
  </r>
  <r>
    <s v="ORD-102127"/>
    <x v="471"/>
    <d v="2024-07-15T00:00:00"/>
    <s v="C2060"/>
    <s v="Kabir Das"/>
    <x v="0"/>
    <x v="10"/>
    <s v="P1014"/>
    <n v="4"/>
    <n v="0.05"/>
    <s v="Economy"/>
    <x v="3"/>
    <n v="31"/>
    <n v="3"/>
    <s v="Pen Set"/>
    <x v="0"/>
    <n v="12"/>
    <n v="9.07"/>
    <n v="45.599999999999994"/>
    <n v="36.28"/>
    <n v="9.3199999999999932"/>
    <n v="0.20438596491228059"/>
    <s v="Profitable"/>
    <s v="Low"/>
  </r>
  <r>
    <s v="ORD-101453"/>
    <x v="691"/>
    <d v="2023-07-13T00:00:00"/>
    <s v="C1912"/>
    <s v="Meera Khan"/>
    <x v="1"/>
    <x v="12"/>
    <s v="P1003"/>
    <n v="8"/>
    <n v="0.1"/>
    <s v="Standard"/>
    <x v="2"/>
    <n v="64"/>
    <n v="2"/>
    <s v="Tablet"/>
    <x v="2"/>
    <n v="350"/>
    <n v="267.63"/>
    <n v="2520"/>
    <n v="2141.04"/>
    <n v="378.96000000000004"/>
    <n v="0.15038095238095239"/>
    <s v="Profitable"/>
    <s v="Medium"/>
  </r>
  <r>
    <s v="ORD-100844"/>
    <x v="498"/>
    <d v="2024-01-18T00:00:00"/>
    <s v="C1869"/>
    <s v="Ishaan Verma"/>
    <x v="1"/>
    <x v="5"/>
    <s v="P1005"/>
    <n v="4"/>
    <n v="0"/>
    <s v="Express"/>
    <x v="1"/>
    <n v="60"/>
    <n v="2"/>
    <s v="Headphones"/>
    <x v="2"/>
    <n v="80"/>
    <n v="45.88"/>
    <n v="320"/>
    <n v="183.52"/>
    <n v="136.47999999999999"/>
    <n v="0.42649999999999999"/>
    <s v="Profitable"/>
    <s v="Low"/>
  </r>
  <r>
    <s v="ORD-102437"/>
    <x v="292"/>
    <d v="2023-09-28T00:00:00"/>
    <s v="C1614"/>
    <s v="Ishaan Joshi"/>
    <x v="1"/>
    <x v="11"/>
    <s v="P1015"/>
    <n v="6"/>
    <n v="0.1"/>
    <s v="Standard"/>
    <x v="0"/>
    <n v="40"/>
    <n v="3"/>
    <s v="Stapler"/>
    <x v="0"/>
    <n v="15"/>
    <n v="9.91"/>
    <n v="81"/>
    <n v="59.46"/>
    <n v="21.54"/>
    <n v="0.2659259259259259"/>
    <s v="Profitable"/>
    <s v="Low"/>
  </r>
  <r>
    <s v="ORD-102393"/>
    <x v="399"/>
    <d v="2023-01-08T00:00:00"/>
    <s v="C1600"/>
    <s v="Aarav Khan"/>
    <x v="1"/>
    <x v="10"/>
    <s v="P1013"/>
    <n v="9"/>
    <n v="0"/>
    <s v="Standard"/>
    <x v="1"/>
    <n v="69"/>
    <n v="2"/>
    <s v="Notebook"/>
    <x v="0"/>
    <n v="6"/>
    <n v="4.2699999999999996"/>
    <n v="54"/>
    <n v="38.429999999999993"/>
    <n v="15.570000000000007"/>
    <n v="0.2883333333333335"/>
    <s v="Profitable"/>
    <s v="Low"/>
  </r>
  <r>
    <s v="ORD-101916"/>
    <x v="461"/>
    <d v="2024-08-24T00:00:00"/>
    <s v="C1141"/>
    <s v="Sana Nair"/>
    <x v="2"/>
    <x v="1"/>
    <s v="P1014"/>
    <n v="3"/>
    <n v="0.05"/>
    <s v="Standard"/>
    <x v="2"/>
    <n v="66"/>
    <n v="4"/>
    <s v="Pen Set"/>
    <x v="0"/>
    <n v="12"/>
    <n v="9.07"/>
    <n v="34.199999999999996"/>
    <n v="27.21"/>
    <n v="6.9899999999999949"/>
    <n v="0.20438596491228059"/>
    <s v="Profitable"/>
    <s v="Low"/>
  </r>
  <r>
    <s v="ORD-100174"/>
    <x v="685"/>
    <d v="2024-06-02T00:00:00"/>
    <s v="C1814"/>
    <s v="Meera Singh"/>
    <x v="2"/>
    <x v="8"/>
    <s v="P1001"/>
    <n v="6"/>
    <n v="0.2"/>
    <s v="Express"/>
    <x v="2"/>
    <n v="20"/>
    <n v="3"/>
    <s v="Laptop"/>
    <x v="2"/>
    <n v="900"/>
    <n v="669.14"/>
    <n v="4320"/>
    <n v="4014.84"/>
    <n v="305.15999999999985"/>
    <n v="7.0638888888888848E-2"/>
    <s v="Profitable"/>
    <s v="Medium"/>
  </r>
  <r>
    <s v="ORD-100276"/>
    <x v="620"/>
    <d v="2024-12-14T00:00:00"/>
    <s v="C1296"/>
    <s v="Diya Gupta"/>
    <x v="0"/>
    <x v="2"/>
    <s v="P1014"/>
    <n v="2"/>
    <n v="0"/>
    <s v="Express"/>
    <x v="3"/>
    <n v="57"/>
    <n v="4"/>
    <s v="Pen Set"/>
    <x v="0"/>
    <n v="12"/>
    <n v="9.07"/>
    <n v="24"/>
    <n v="18.14"/>
    <n v="5.8599999999999994"/>
    <n v="0.24416666666666664"/>
    <s v="Profitable"/>
    <s v="Low"/>
  </r>
  <r>
    <s v="ORD-102781"/>
    <x v="2"/>
    <d v="2023-04-09T00:00:00"/>
    <s v="C1833"/>
    <s v="Zoya Sharma"/>
    <x v="1"/>
    <x v="1"/>
    <s v="P1002"/>
    <n v="4"/>
    <n v="0"/>
    <s v="Express"/>
    <x v="2"/>
    <n v="54"/>
    <n v="3"/>
    <s v="Smartphone"/>
    <x v="2"/>
    <n v="600"/>
    <n v="395.83"/>
    <n v="2400"/>
    <n v="1583.32"/>
    <n v="816.68000000000006"/>
    <n v="0.34028333333333338"/>
    <s v="Profitable"/>
    <s v="Medium"/>
  </r>
  <r>
    <s v="ORD-102072"/>
    <x v="702"/>
    <d v="2024-07-18T00:00:00"/>
    <s v="C1925"/>
    <s v="Diya Das"/>
    <x v="1"/>
    <x v="3"/>
    <s v="P1013"/>
    <n v="4"/>
    <n v="0"/>
    <s v="Standard"/>
    <x v="0"/>
    <n v="25"/>
    <n v="1"/>
    <s v="Notebook"/>
    <x v="0"/>
    <n v="6"/>
    <n v="4.2699999999999996"/>
    <n v="24"/>
    <n v="17.079999999999998"/>
    <n v="6.9200000000000017"/>
    <n v="0.28833333333333339"/>
    <s v="Profitable"/>
    <s v="Low"/>
  </r>
  <r>
    <s v="ORD-102209"/>
    <x v="206"/>
    <d v="2024-04-27T00:00:00"/>
    <s v="C1974"/>
    <s v="Ishaan Das"/>
    <x v="0"/>
    <x v="6"/>
    <s v="P1008"/>
    <n v="6"/>
    <n v="0.05"/>
    <s v="Standard"/>
    <x v="3"/>
    <n v="18"/>
    <n v="1"/>
    <s v="Office Chair"/>
    <x v="1"/>
    <n v="150"/>
    <n v="111.98"/>
    <n v="855"/>
    <n v="671.88"/>
    <n v="183.12"/>
    <n v="0.21417543859649124"/>
    <s v="Profitable"/>
    <s v="Low"/>
  </r>
  <r>
    <s v="ORD-100605"/>
    <x v="263"/>
    <d v="2024-08-15T00:00:00"/>
    <s v="C1938"/>
    <s v="Priya Verma"/>
    <x v="1"/>
    <x v="7"/>
    <s v="P1002"/>
    <n v="5"/>
    <n v="0"/>
    <s v="Standard"/>
    <x v="3"/>
    <n v="49"/>
    <n v="5"/>
    <s v="Smartphone"/>
    <x v="2"/>
    <n v="600"/>
    <n v="395.83"/>
    <n v="3000"/>
    <n v="1979.1499999999999"/>
    <n v="1020.8500000000001"/>
    <n v="0.34028333333333338"/>
    <s v="Profitable"/>
    <s v="Medium"/>
  </r>
  <r>
    <s v="ORD-100694"/>
    <x v="5"/>
    <d v="2024-04-13T00:00:00"/>
    <s v="C1826"/>
    <s v="Kabir Nair"/>
    <x v="0"/>
    <x v="2"/>
    <s v="P1009"/>
    <n v="3"/>
    <n v="0.2"/>
    <s v="Economy"/>
    <x v="1"/>
    <n v="66"/>
    <n v="4"/>
    <s v="Desk"/>
    <x v="1"/>
    <n v="320"/>
    <n v="186.25"/>
    <n v="768"/>
    <n v="558.75"/>
    <n v="209.25"/>
    <n v="0.2724609375"/>
    <s v="Profitable"/>
    <s v="Low"/>
  </r>
  <r>
    <s v="ORD-102167"/>
    <x v="700"/>
    <d v="2023-10-14T00:00:00"/>
    <s v="C1602"/>
    <s v="Rahul Singh"/>
    <x v="1"/>
    <x v="3"/>
    <s v="P1004"/>
    <n v="1"/>
    <n v="0.15"/>
    <s v="Express"/>
    <x v="3"/>
    <n v="37"/>
    <n v="2"/>
    <s v="Monitor"/>
    <x v="2"/>
    <n v="220"/>
    <n v="159.36000000000001"/>
    <n v="187"/>
    <n v="159.36000000000001"/>
    <n v="27.639999999999986"/>
    <n v="0.14780748663101598"/>
    <s v="Profitable"/>
    <s v="Low"/>
  </r>
  <r>
    <s v="ORD-102310"/>
    <x v="188"/>
    <d v="2024-04-06T00:00:00"/>
    <s v="C1065"/>
    <s v="Aarav Joshi"/>
    <x v="1"/>
    <x v="10"/>
    <s v="P1009"/>
    <n v="8"/>
    <n v="0.2"/>
    <s v="Standard"/>
    <x v="0"/>
    <n v="45"/>
    <n v="4"/>
    <s v="Desk"/>
    <x v="1"/>
    <n v="320"/>
    <n v="186.25"/>
    <n v="2048"/>
    <n v="1490"/>
    <n v="558"/>
    <n v="0.2724609375"/>
    <s v="Profitable"/>
    <s v="Medium"/>
  </r>
  <r>
    <s v="ORD-101802"/>
    <x v="563"/>
    <d v="2023-03-06T00:00:00"/>
    <s v="C1403"/>
    <s v="Ishaan Joshi"/>
    <x v="1"/>
    <x v="7"/>
    <s v="P1009"/>
    <n v="3"/>
    <n v="0.1"/>
    <s v="Same Day"/>
    <x v="1"/>
    <n v="23"/>
    <n v="5"/>
    <s v="Desk"/>
    <x v="1"/>
    <n v="320"/>
    <n v="186.25"/>
    <n v="864"/>
    <n v="558.75"/>
    <n v="305.25"/>
    <n v="0.3532986111111111"/>
    <s v="Profitable"/>
    <s v="Low"/>
  </r>
  <r>
    <s v="ORD-102618"/>
    <x v="457"/>
    <d v="2023-07-01T00:00:00"/>
    <s v="C1219"/>
    <s v="Arjun Reddy"/>
    <x v="1"/>
    <x v="11"/>
    <s v="P1008"/>
    <n v="5"/>
    <n v="0"/>
    <s v="Same Day"/>
    <x v="3"/>
    <n v="29"/>
    <n v="4"/>
    <s v="Office Chair"/>
    <x v="1"/>
    <n v="150"/>
    <n v="111.98"/>
    <n v="750"/>
    <n v="559.9"/>
    <n v="190.10000000000002"/>
    <n v="0.25346666666666667"/>
    <s v="Profitable"/>
    <s v="Low"/>
  </r>
  <r>
    <s v="ORD-102129"/>
    <x v="635"/>
    <d v="2023-12-18T00:00:00"/>
    <s v="C1873"/>
    <s v="Tara Reddy"/>
    <x v="2"/>
    <x v="1"/>
    <s v="P1011"/>
    <n v="2"/>
    <n v="0.1"/>
    <s v="Standard"/>
    <x v="0"/>
    <n v="25"/>
    <n v="1"/>
    <s v="Filing Cabinet"/>
    <x v="1"/>
    <n v="130"/>
    <n v="83.55"/>
    <n v="234"/>
    <n v="167.1"/>
    <n v="66.900000000000006"/>
    <n v="0.28589743589743594"/>
    <s v="Profitable"/>
    <s v="Low"/>
  </r>
  <r>
    <s v="ORD-102733"/>
    <x v="199"/>
    <d v="2024-11-21T00:00:00"/>
    <s v="C1478"/>
    <s v="Dev Singh"/>
    <x v="2"/>
    <x v="3"/>
    <s v="P1015"/>
    <n v="6"/>
    <n v="0"/>
    <s v="Standard"/>
    <x v="3"/>
    <n v="27"/>
    <n v="5"/>
    <s v="Stapler"/>
    <x v="0"/>
    <n v="15"/>
    <n v="9.91"/>
    <n v="90"/>
    <n v="59.46"/>
    <n v="30.54"/>
    <n v="0.33933333333333332"/>
    <s v="Profitable"/>
    <s v="Low"/>
  </r>
  <r>
    <s v="ORD-101800"/>
    <x v="551"/>
    <d v="2024-01-19T00:00:00"/>
    <s v="C1958"/>
    <s v="Aarav Sharma"/>
    <x v="1"/>
    <x v="11"/>
    <s v="P1002"/>
    <n v="5"/>
    <n v="0.1"/>
    <s v="Standard"/>
    <x v="1"/>
    <n v="57"/>
    <n v="4"/>
    <s v="Smartphone"/>
    <x v="2"/>
    <n v="600"/>
    <n v="395.83"/>
    <n v="2700"/>
    <n v="1979.1499999999999"/>
    <n v="720.85000000000014"/>
    <n v="0.26698148148148154"/>
    <s v="Profitable"/>
    <s v="Medium"/>
  </r>
  <r>
    <s v="ORD-100738"/>
    <x v="574"/>
    <d v="2023-01-28T00:00:00"/>
    <s v="C1802"/>
    <s v="Sana Verma"/>
    <x v="0"/>
    <x v="6"/>
    <s v="P1013"/>
    <n v="9"/>
    <n v="0"/>
    <s v="Economy"/>
    <x v="1"/>
    <n v="48"/>
    <n v="5"/>
    <s v="Notebook"/>
    <x v="0"/>
    <n v="6"/>
    <n v="4.2699999999999996"/>
    <n v="54"/>
    <n v="38.429999999999993"/>
    <n v="15.570000000000007"/>
    <n v="0.2883333333333335"/>
    <s v="Profitable"/>
    <s v="Low"/>
  </r>
  <r>
    <s v="ORD-101870"/>
    <x v="652"/>
    <d v="2023-11-28T00:00:00"/>
    <s v="C1483"/>
    <s v="Priya Khan"/>
    <x v="1"/>
    <x v="0"/>
    <s v="P1011"/>
    <n v="4"/>
    <n v="0"/>
    <s v="Standard"/>
    <x v="1"/>
    <n v="25"/>
    <n v="5"/>
    <s v="Filing Cabinet"/>
    <x v="1"/>
    <n v="130"/>
    <n v="83.55"/>
    <n v="520"/>
    <n v="334.2"/>
    <n v="185.8"/>
    <n v="0.35730769230769233"/>
    <s v="Profitable"/>
    <s v="Low"/>
  </r>
  <r>
    <s v="ORD-102162"/>
    <x v="86"/>
    <d v="2024-05-27T00:00:00"/>
    <s v="C1384"/>
    <s v="Zoya Sharma"/>
    <x v="2"/>
    <x v="10"/>
    <s v="P1008"/>
    <n v="3"/>
    <n v="0.15"/>
    <s v="Standard"/>
    <x v="1"/>
    <n v="42"/>
    <n v="3"/>
    <s v="Office Chair"/>
    <x v="1"/>
    <n v="150"/>
    <n v="111.98"/>
    <n v="382.5"/>
    <n v="335.94"/>
    <n v="46.56"/>
    <n v="0.12172549019607844"/>
    <s v="Profitable"/>
    <s v="Low"/>
  </r>
  <r>
    <s v="ORD-102458"/>
    <x v="158"/>
    <d v="2023-12-04T00:00:00"/>
    <s v="C2159"/>
    <s v="Kabir Das"/>
    <x v="1"/>
    <x v="3"/>
    <s v="P1009"/>
    <n v="4"/>
    <n v="0.2"/>
    <s v="Express"/>
    <x v="1"/>
    <n v="68"/>
    <n v="3"/>
    <s v="Desk"/>
    <x v="1"/>
    <n v="320"/>
    <n v="186.25"/>
    <n v="1024"/>
    <n v="745"/>
    <n v="279"/>
    <n v="0.2724609375"/>
    <s v="Profitable"/>
    <s v="Low"/>
  </r>
  <r>
    <s v="ORD-101808"/>
    <x v="453"/>
    <d v="2023-10-03T00:00:00"/>
    <s v="C1937"/>
    <s v="Diya Das"/>
    <x v="2"/>
    <x v="8"/>
    <s v="P1014"/>
    <n v="4"/>
    <n v="0"/>
    <s v="Express"/>
    <x v="0"/>
    <n v="66"/>
    <n v="3"/>
    <s v="Pen Set"/>
    <x v="0"/>
    <n v="12"/>
    <n v="9.07"/>
    <n v="48"/>
    <n v="36.28"/>
    <n v="11.719999999999999"/>
    <n v="0.24416666666666664"/>
    <s v="Profitable"/>
    <s v="Low"/>
  </r>
  <r>
    <s v="ORD-102161"/>
    <x v="400"/>
    <d v="2023-04-14T00:00:00"/>
    <s v="C1079"/>
    <s v="Arjun Verma"/>
    <x v="2"/>
    <x v="5"/>
    <s v="P1006"/>
    <n v="5"/>
    <n v="0.05"/>
    <s v="Express"/>
    <x v="2"/>
    <n v="66"/>
    <n v="4"/>
    <s v="Keyboard"/>
    <x v="2"/>
    <n v="45"/>
    <n v="35.729999999999997"/>
    <n v="213.75"/>
    <n v="178.64999999999998"/>
    <n v="35.100000000000023"/>
    <n v="0.16421052631578958"/>
    <s v="Profitable"/>
    <s v="Low"/>
  </r>
  <r>
    <s v="ORD-100725"/>
    <x v="48"/>
    <d v="2024-06-12T00:00:00"/>
    <s v="C1460"/>
    <s v="Arjun Nair"/>
    <x v="1"/>
    <x v="5"/>
    <s v="P1007"/>
    <n v="7"/>
    <n v="0.2"/>
    <s v="Standard"/>
    <x v="1"/>
    <n v="69"/>
    <n v="2"/>
    <s v="Printer"/>
    <x v="2"/>
    <n v="180"/>
    <n v="133.25"/>
    <n v="1008"/>
    <n v="932.75"/>
    <n v="75.25"/>
    <n v="7.4652777777777776E-2"/>
    <s v="Profitable"/>
    <s v="Low"/>
  </r>
  <r>
    <s v="ORD-100435"/>
    <x v="388"/>
    <d v="2024-08-06T00:00:00"/>
    <s v="C1631"/>
    <s v="Tara Das"/>
    <x v="2"/>
    <x v="1"/>
    <s v="P1008"/>
    <n v="2"/>
    <n v="0.05"/>
    <s v="Same Day"/>
    <x v="3"/>
    <n v="54"/>
    <n v="3"/>
    <s v="Office Chair"/>
    <x v="1"/>
    <n v="150"/>
    <n v="111.98"/>
    <n v="285"/>
    <n v="223.96"/>
    <n v="61.039999999999992"/>
    <n v="0.21417543859649121"/>
    <s v="Profitable"/>
    <s v="Low"/>
  </r>
  <r>
    <s v="ORD-100083"/>
    <x v="592"/>
    <d v="2024-02-11T00:00:00"/>
    <s v="C2104"/>
    <s v="Diya Gupta"/>
    <x v="2"/>
    <x v="5"/>
    <s v="P1009"/>
    <n v="2"/>
    <n v="0.1"/>
    <s v="Economy"/>
    <x v="3"/>
    <n v="18"/>
    <n v="2"/>
    <s v="Desk"/>
    <x v="1"/>
    <n v="320"/>
    <n v="186.25"/>
    <n v="576"/>
    <n v="372.5"/>
    <n v="203.5"/>
    <n v="0.3532986111111111"/>
    <s v="Profitable"/>
    <s v="Low"/>
  </r>
  <r>
    <s v="ORD-102140"/>
    <x v="24"/>
    <d v="2023-12-05T00:00:00"/>
    <s v="C2073"/>
    <s v="Ishaan Gupta"/>
    <x v="1"/>
    <x v="8"/>
    <s v="P1018"/>
    <n v="3"/>
    <n v="0.1"/>
    <s v="Standard"/>
    <x v="2"/>
    <n v="19"/>
    <n v="5"/>
    <s v="Marker Pack"/>
    <x v="0"/>
    <n v="11"/>
    <n v="6.23"/>
    <n v="29.7"/>
    <n v="18.690000000000001"/>
    <n v="11.009999999999998"/>
    <n v="0.37070707070707065"/>
    <s v="Profitable"/>
    <s v="Low"/>
  </r>
  <r>
    <s v="ORD-102349"/>
    <x v="195"/>
    <d v="2023-08-01T00:00:00"/>
    <s v="C1488"/>
    <s v="Tara Sharma"/>
    <x v="0"/>
    <x v="1"/>
    <s v="P1012"/>
    <n v="4"/>
    <n v="0.1"/>
    <s v="Standard"/>
    <x v="3"/>
    <n v="25"/>
    <n v="4"/>
    <s v="Standing Desk"/>
    <x v="1"/>
    <n v="480"/>
    <n v="375.21"/>
    <n v="1728"/>
    <n v="1500.84"/>
    <n v="227.16000000000008"/>
    <n v="0.13145833333333337"/>
    <s v="Profitable"/>
    <s v="Low"/>
  </r>
  <r>
    <s v="ORD-100019"/>
    <x v="542"/>
    <d v="2023-09-29T00:00:00"/>
    <s v="C2032"/>
    <s v="Zoya Reddy"/>
    <x v="2"/>
    <x v="4"/>
    <s v="P1005"/>
    <n v="2"/>
    <n v="0.15"/>
    <s v="Standard"/>
    <x v="1"/>
    <n v="52"/>
    <n v="5"/>
    <s v="Headphones"/>
    <x v="2"/>
    <n v="80"/>
    <n v="45.88"/>
    <n v="136"/>
    <n v="91.76"/>
    <n v="44.239999999999995"/>
    <n v="0.32529411764705879"/>
    <s v="Profitable"/>
    <s v="Low"/>
  </r>
  <r>
    <s v="ORD-101582"/>
    <x v="707"/>
    <d v="2024-03-01T00:00:00"/>
    <s v="C1936"/>
    <s v="Diya Das"/>
    <x v="2"/>
    <x v="2"/>
    <s v="P1001"/>
    <n v="3"/>
    <n v="0"/>
    <s v="Express"/>
    <x v="0"/>
    <n v="53"/>
    <n v="3"/>
    <s v="Laptop"/>
    <x v="2"/>
    <n v="900"/>
    <n v="669.14"/>
    <n v="2700"/>
    <n v="2007.42"/>
    <n v="692.57999999999993"/>
    <n v="0.25651111111111108"/>
    <s v="Profitable"/>
    <s v="Medium"/>
  </r>
  <r>
    <s v="ORD-100185"/>
    <x v="549"/>
    <d v="2024-07-08T00:00:00"/>
    <s v="C1118"/>
    <s v="Ishaan Reddy"/>
    <x v="0"/>
    <x v="7"/>
    <s v="P1015"/>
    <n v="6"/>
    <n v="0"/>
    <s v="Standard"/>
    <x v="3"/>
    <n v="55"/>
    <n v="1"/>
    <s v="Stapler"/>
    <x v="0"/>
    <n v="15"/>
    <n v="9.91"/>
    <n v="90"/>
    <n v="59.46"/>
    <n v="30.54"/>
    <n v="0.33933333333333332"/>
    <s v="Profitable"/>
    <s v="Low"/>
  </r>
  <r>
    <s v="ORD-102275"/>
    <x v="206"/>
    <d v="2024-04-24T00:00:00"/>
    <s v="C1094"/>
    <s v="Sana Gupta"/>
    <x v="2"/>
    <x v="9"/>
    <s v="P1016"/>
    <n v="8"/>
    <n v="0"/>
    <s v="Same Day"/>
    <x v="1"/>
    <n v="24"/>
    <n v="2"/>
    <s v="Paper Ream"/>
    <x v="0"/>
    <n v="9"/>
    <n v="5.46"/>
    <n v="72"/>
    <n v="43.68"/>
    <n v="28.32"/>
    <n v="0.39333333333333331"/>
    <s v="Profitable"/>
    <s v="Low"/>
  </r>
  <r>
    <s v="ORD-101233"/>
    <x v="455"/>
    <d v="2024-06-29T00:00:00"/>
    <s v="C1208"/>
    <s v="Diya Reddy"/>
    <x v="0"/>
    <x v="0"/>
    <s v="P1016"/>
    <n v="2"/>
    <n v="0.15"/>
    <s v="Standard"/>
    <x v="0"/>
    <n v="60"/>
    <n v="2"/>
    <s v="Paper Ream"/>
    <x v="0"/>
    <n v="9"/>
    <n v="5.46"/>
    <n v="15.299999999999999"/>
    <n v="10.92"/>
    <n v="4.379999999999999"/>
    <n v="0.28627450980392155"/>
    <s v="Profitable"/>
    <s v="Low"/>
  </r>
  <r>
    <s v="ORD-100333"/>
    <x v="199"/>
    <d v="2024-11-15T00:00:00"/>
    <s v="C1835"/>
    <s v="Diya Nair"/>
    <x v="1"/>
    <x v="4"/>
    <s v="P1007"/>
    <n v="4"/>
    <n v="0"/>
    <s v="Standard"/>
    <x v="1"/>
    <n v="65"/>
    <n v="5"/>
    <s v="Printer"/>
    <x v="2"/>
    <n v="180"/>
    <n v="133.25"/>
    <n v="720"/>
    <n v="533"/>
    <n v="187"/>
    <n v="0.25972222222222224"/>
    <s v="Profitable"/>
    <s v="Low"/>
  </r>
  <r>
    <s v="ORD-101255"/>
    <x v="708"/>
    <d v="2024-10-22T00:00:00"/>
    <s v="C1042"/>
    <s v="Zoya Khan"/>
    <x v="1"/>
    <x v="10"/>
    <s v="P1010"/>
    <n v="7"/>
    <n v="0.15"/>
    <s v="Express"/>
    <x v="1"/>
    <n v="20"/>
    <n v="3"/>
    <s v="Bookcase"/>
    <x v="1"/>
    <n v="210"/>
    <n v="139.15"/>
    <n v="1249.5"/>
    <n v="974.05000000000007"/>
    <n v="275.44999999999993"/>
    <n v="0.22044817927170862"/>
    <s v="Profitable"/>
    <s v="Low"/>
  </r>
  <r>
    <s v="ORD-100508"/>
    <x v="70"/>
    <d v="2024-06-22T00:00:00"/>
    <s v="C1150"/>
    <s v="Sana Verma"/>
    <x v="2"/>
    <x v="2"/>
    <s v="P1016"/>
    <n v="7"/>
    <n v="0"/>
    <s v="Standard"/>
    <x v="1"/>
    <n v="62"/>
    <n v="3"/>
    <s v="Paper Ream"/>
    <x v="0"/>
    <n v="9"/>
    <n v="5.46"/>
    <n v="63"/>
    <n v="38.22"/>
    <n v="24.78"/>
    <n v="0.39333333333333337"/>
    <s v="Profitable"/>
    <s v="Low"/>
  </r>
  <r>
    <s v="ORD-102362"/>
    <x v="279"/>
    <d v="2024-01-25T00:00:00"/>
    <s v="C1919"/>
    <s v="Diya Nair"/>
    <x v="1"/>
    <x v="1"/>
    <s v="P1004"/>
    <n v="9"/>
    <n v="0"/>
    <s v="Standard"/>
    <x v="1"/>
    <n v="39"/>
    <n v="1"/>
    <s v="Monitor"/>
    <x v="2"/>
    <n v="220"/>
    <n v="159.36000000000001"/>
    <n v="1980"/>
    <n v="1434.2400000000002"/>
    <n v="545.75999999999976"/>
    <n v="0.27563636363636351"/>
    <s v="Profitable"/>
    <s v="Low"/>
  </r>
  <r>
    <s v="ORD-102599"/>
    <x v="383"/>
    <d v="2024-07-29T00:00:00"/>
    <s v="C1207"/>
    <s v="Sana Nair"/>
    <x v="2"/>
    <x v="2"/>
    <s v="P1005"/>
    <n v="2"/>
    <n v="0.05"/>
    <s v="Express"/>
    <x v="1"/>
    <n v="20"/>
    <n v="4"/>
    <s v="Headphones"/>
    <x v="2"/>
    <n v="80"/>
    <n v="45.88"/>
    <n v="152"/>
    <n v="91.76"/>
    <n v="60.239999999999995"/>
    <n v="0.39631578947368418"/>
    <s v="Profitable"/>
    <s v="Low"/>
  </r>
  <r>
    <s v="ORD-102719"/>
    <x v="51"/>
    <d v="2025-01-02T00:00:00"/>
    <s v="C1347"/>
    <s v="Sana Reddy"/>
    <x v="2"/>
    <x v="12"/>
    <s v="P1015"/>
    <n v="1"/>
    <n v="0.05"/>
    <s v="Standard"/>
    <x v="2"/>
    <n v="31"/>
    <n v="4"/>
    <s v="Stapler"/>
    <x v="0"/>
    <n v="15"/>
    <n v="9.91"/>
    <n v="14.25"/>
    <n v="9.91"/>
    <n v="4.34"/>
    <n v="0.30456140350877192"/>
    <s v="Profitable"/>
    <s v="Low"/>
  </r>
  <r>
    <s v="ORD-101782"/>
    <x v="251"/>
    <d v="2023-09-20T00:00:00"/>
    <s v="C1047"/>
    <s v="Meera Joshi"/>
    <x v="1"/>
    <x v="2"/>
    <s v="P1012"/>
    <n v="1"/>
    <n v="0"/>
    <s v="Economy"/>
    <x v="1"/>
    <n v="30"/>
    <n v="1"/>
    <s v="Standing Desk"/>
    <x v="1"/>
    <n v="480"/>
    <n v="375.21"/>
    <n v="480"/>
    <n v="375.21"/>
    <n v="104.79000000000002"/>
    <n v="0.21831250000000005"/>
    <s v="Profitable"/>
    <s v="Low"/>
  </r>
  <r>
    <s v="ORD-102046"/>
    <x v="197"/>
    <d v="2023-05-05T00:00:00"/>
    <s v="C1005"/>
    <s v="Dev Verma"/>
    <x v="1"/>
    <x v="1"/>
    <s v="P1012"/>
    <n v="1"/>
    <n v="0"/>
    <s v="Standard"/>
    <x v="3"/>
    <n v="18"/>
    <n v="2"/>
    <s v="Standing Desk"/>
    <x v="1"/>
    <n v="480"/>
    <n v="375.21"/>
    <n v="480"/>
    <n v="375.21"/>
    <n v="104.79000000000002"/>
    <n v="0.21831250000000005"/>
    <s v="Profitable"/>
    <s v="Low"/>
  </r>
  <r>
    <s v="ORD-102122"/>
    <x v="696"/>
    <d v="2023-01-23T00:00:00"/>
    <s v="C2009"/>
    <s v="Sana Nair"/>
    <x v="1"/>
    <x v="4"/>
    <s v="P1012"/>
    <n v="8"/>
    <n v="0"/>
    <s v="Express"/>
    <x v="3"/>
    <n v="68"/>
    <n v="2"/>
    <s v="Standing Desk"/>
    <x v="1"/>
    <n v="480"/>
    <n v="375.21"/>
    <n v="3840"/>
    <n v="3001.68"/>
    <n v="838.32000000000016"/>
    <n v="0.21831250000000005"/>
    <s v="Profitable"/>
    <s v="Medium"/>
  </r>
  <r>
    <s v="ORD-102388"/>
    <x v="684"/>
    <d v="2024-04-12T00:00:00"/>
    <s v="C2175"/>
    <s v="Tara Reddy"/>
    <x v="0"/>
    <x v="5"/>
    <s v="P1016"/>
    <n v="7"/>
    <n v="0.1"/>
    <s v="Express"/>
    <x v="2"/>
    <n v="52"/>
    <n v="3"/>
    <s v="Paper Ream"/>
    <x v="0"/>
    <n v="9"/>
    <n v="5.46"/>
    <n v="56.7"/>
    <n v="38.22"/>
    <n v="18.480000000000004"/>
    <n v="0.32592592592592595"/>
    <s v="Profitable"/>
    <s v="Low"/>
  </r>
  <r>
    <s v="ORD-100307"/>
    <x v="406"/>
    <d v="2025-01-01T00:00:00"/>
    <s v="C1492"/>
    <s v="Dev Iyer"/>
    <x v="2"/>
    <x v="5"/>
    <s v="P1006"/>
    <n v="4"/>
    <n v="0"/>
    <s v="Standard"/>
    <x v="2"/>
    <n v="53"/>
    <n v="3"/>
    <s v="Keyboard"/>
    <x v="2"/>
    <n v="45"/>
    <n v="35.729999999999997"/>
    <n v="180"/>
    <n v="142.91999999999999"/>
    <n v="37.080000000000013"/>
    <n v="0.20600000000000007"/>
    <s v="Profitable"/>
    <s v="Low"/>
  </r>
  <r>
    <s v="ORD-102799"/>
    <x v="495"/>
    <d v="2023-10-16T00:00:00"/>
    <s v="C1735"/>
    <s v="Rahul Das"/>
    <x v="2"/>
    <x v="12"/>
    <s v="P1014"/>
    <n v="4"/>
    <n v="0.2"/>
    <s v="Standard"/>
    <x v="3"/>
    <n v="48"/>
    <n v="2"/>
    <s v="Pen Set"/>
    <x v="0"/>
    <n v="12"/>
    <n v="9.07"/>
    <n v="38.400000000000006"/>
    <n v="36.28"/>
    <n v="2.1200000000000045"/>
    <n v="5.5208333333333443E-2"/>
    <s v="Profitable"/>
    <s v="Low"/>
  </r>
  <r>
    <s v="ORD-100922"/>
    <x v="350"/>
    <d v="2023-08-09T00:00:00"/>
    <s v="C1330"/>
    <s v="Sana Sharma"/>
    <x v="1"/>
    <x v="9"/>
    <s v="P1008"/>
    <n v="5"/>
    <n v="0"/>
    <s v="Standard"/>
    <x v="0"/>
    <n v="20"/>
    <n v="3"/>
    <s v="Office Chair"/>
    <x v="1"/>
    <n v="150"/>
    <n v="111.98"/>
    <n v="750"/>
    <n v="559.9"/>
    <n v="190.10000000000002"/>
    <n v="0.25346666666666667"/>
    <s v="Profitable"/>
    <s v="Low"/>
  </r>
  <r>
    <s v="ORD-101547"/>
    <x v="315"/>
    <d v="2023-05-03T00:00:00"/>
    <s v="C1595"/>
    <s v="Priya Singh"/>
    <x v="0"/>
    <x v="2"/>
    <s v="P1008"/>
    <n v="2"/>
    <n v="0.2"/>
    <s v="Express"/>
    <x v="2"/>
    <n v="60"/>
    <n v="3"/>
    <s v="Office Chair"/>
    <x v="1"/>
    <n v="150"/>
    <n v="111.98"/>
    <n v="240"/>
    <n v="223.96"/>
    <n v="16.039999999999992"/>
    <n v="6.68333333333333E-2"/>
    <s v="Profitable"/>
    <s v="Low"/>
  </r>
  <r>
    <s v="ORD-101776"/>
    <x v="269"/>
    <d v="2024-07-20T00:00:00"/>
    <s v="C1718"/>
    <s v="Zoya Verma"/>
    <x v="0"/>
    <x v="9"/>
    <s v="P1014"/>
    <n v="6"/>
    <n v="0.15"/>
    <s v="Standard"/>
    <x v="3"/>
    <n v="34"/>
    <n v="3"/>
    <s v="Pen Set"/>
    <x v="0"/>
    <n v="12"/>
    <n v="9.07"/>
    <n v="61.199999999999996"/>
    <n v="54.42"/>
    <n v="6.779999999999994"/>
    <n v="0.11078431372549011"/>
    <s v="Profitable"/>
    <s v="Low"/>
  </r>
  <r>
    <s v="ORD-100017"/>
    <x v="120"/>
    <d v="2023-09-02T00:00:00"/>
    <s v="C1391"/>
    <s v="Arjun Verma"/>
    <x v="1"/>
    <x v="11"/>
    <s v="P1011"/>
    <n v="2"/>
    <n v="0"/>
    <s v="Standard"/>
    <x v="1"/>
    <n v="23"/>
    <n v="1"/>
    <s v="Filing Cabinet"/>
    <x v="1"/>
    <n v="130"/>
    <n v="83.55"/>
    <n v="260"/>
    <n v="167.1"/>
    <n v="92.9"/>
    <n v="0.35730769230769233"/>
    <s v="Profitable"/>
    <s v="Low"/>
  </r>
  <r>
    <s v="ORD-101743"/>
    <x v="531"/>
    <d v="2024-10-07T00:00:00"/>
    <s v="C1335"/>
    <s v="Arjun Verma"/>
    <x v="1"/>
    <x v="9"/>
    <s v="P1017"/>
    <n v="4"/>
    <n v="0"/>
    <s v="Economy"/>
    <x v="2"/>
    <n v="67"/>
    <n v="1"/>
    <s v="Binder"/>
    <x v="0"/>
    <n v="8"/>
    <n v="5.51"/>
    <n v="32"/>
    <n v="22.04"/>
    <n v="9.9600000000000009"/>
    <n v="0.31125000000000003"/>
    <s v="Profitable"/>
    <s v="Low"/>
  </r>
  <r>
    <s v="ORD-102115"/>
    <x v="401"/>
    <d v="2024-11-02T00:00:00"/>
    <s v="C1863"/>
    <s v="Arjun Verma"/>
    <x v="1"/>
    <x v="5"/>
    <s v="P1014"/>
    <n v="9"/>
    <n v="0"/>
    <s v="Standard"/>
    <x v="2"/>
    <n v="53"/>
    <n v="4"/>
    <s v="Pen Set"/>
    <x v="0"/>
    <n v="12"/>
    <n v="9.07"/>
    <n v="108"/>
    <n v="81.63"/>
    <n v="26.370000000000005"/>
    <n v="0.2441666666666667"/>
    <s v="Profitable"/>
    <s v="Low"/>
  </r>
  <r>
    <s v="ORD-102803"/>
    <x v="678"/>
    <d v="2023-10-19T00:00:00"/>
    <s v="C1362"/>
    <s v="Ishaan Gupta"/>
    <x v="0"/>
    <x v="11"/>
    <s v="P1017"/>
    <n v="4"/>
    <n v="0"/>
    <s v="Same Day"/>
    <x v="3"/>
    <n v="47"/>
    <n v="3"/>
    <s v="Binder"/>
    <x v="0"/>
    <n v="8"/>
    <n v="5.51"/>
    <n v="32"/>
    <n v="22.04"/>
    <n v="9.9600000000000009"/>
    <n v="0.31125000000000003"/>
    <s v="Profitable"/>
    <s v="Low"/>
  </r>
  <r>
    <s v="ORD-100721"/>
    <x v="658"/>
    <d v="2023-10-03T00:00:00"/>
    <s v="C1301"/>
    <s v="Dev Khan"/>
    <x v="2"/>
    <x v="9"/>
    <s v="P1002"/>
    <n v="6"/>
    <n v="0"/>
    <s v="Standard"/>
    <x v="2"/>
    <n v="40"/>
    <n v="2"/>
    <s v="Smartphone"/>
    <x v="2"/>
    <n v="600"/>
    <n v="395.83"/>
    <n v="3600"/>
    <n v="2374.98"/>
    <n v="1225.02"/>
    <n v="0.34028333333333333"/>
    <s v="Profitable"/>
    <s v="Medium"/>
  </r>
  <r>
    <s v="ORD-102160"/>
    <x v="342"/>
    <d v="2023-06-28T00:00:00"/>
    <s v="C1626"/>
    <s v="Priya Joshi"/>
    <x v="0"/>
    <x v="11"/>
    <s v="P1009"/>
    <n v="5"/>
    <n v="0.05"/>
    <s v="Standard"/>
    <x v="1"/>
    <n v="48"/>
    <n v="3"/>
    <s v="Desk"/>
    <x v="1"/>
    <n v="320"/>
    <n v="186.25"/>
    <n v="1520"/>
    <n v="931.25"/>
    <n v="588.75"/>
    <n v="0.38733552631578949"/>
    <s v="Profitable"/>
    <s v="Low"/>
  </r>
  <r>
    <s v="ORD-101888"/>
    <x v="554"/>
    <d v="2023-10-05T00:00:00"/>
    <s v="C1156"/>
    <s v="Priya Verma"/>
    <x v="1"/>
    <x v="10"/>
    <s v="P1016"/>
    <n v="2"/>
    <n v="0.05"/>
    <s v="Standard"/>
    <x v="1"/>
    <n v="45"/>
    <n v="4"/>
    <s v="Paper Ream"/>
    <x v="0"/>
    <n v="9"/>
    <n v="5.46"/>
    <n v="17.099999999999998"/>
    <n v="10.92"/>
    <n v="6.1799999999999979"/>
    <n v="0.36140350877192973"/>
    <s v="Profitable"/>
    <s v="Low"/>
  </r>
  <r>
    <s v="ORD-101860"/>
    <x v="20"/>
    <d v="2023-02-03T00:00:00"/>
    <s v="C1157"/>
    <s v="Arjun Verma"/>
    <x v="1"/>
    <x v="12"/>
    <s v="P1015"/>
    <n v="1"/>
    <n v="0"/>
    <s v="Standard"/>
    <x v="2"/>
    <n v="59"/>
    <n v="3"/>
    <s v="Stapler"/>
    <x v="0"/>
    <n v="15"/>
    <n v="9.91"/>
    <n v="15"/>
    <n v="9.91"/>
    <n v="5.09"/>
    <n v="0.33933333333333332"/>
    <s v="Profitable"/>
    <s v="Low"/>
  </r>
  <r>
    <s v="ORD-102867"/>
    <x v="331"/>
    <d v="2023-11-22T00:00:00"/>
    <s v="C1196"/>
    <s v="Kabir Reddy"/>
    <x v="0"/>
    <x v="3"/>
    <s v="P1004"/>
    <n v="7"/>
    <n v="0"/>
    <s v="Standard"/>
    <x v="2"/>
    <n v="38"/>
    <n v="4"/>
    <s v="Monitor"/>
    <x v="2"/>
    <n v="220"/>
    <n v="159.36000000000001"/>
    <n v="1540"/>
    <n v="1115.52"/>
    <n v="424.48"/>
    <n v="0.27563636363636362"/>
    <s v="Profitable"/>
    <s v="Low"/>
  </r>
  <r>
    <s v="ORD-102564"/>
    <x v="189"/>
    <d v="2023-05-16T00:00:00"/>
    <s v="C1394"/>
    <s v="Zoya Iyer"/>
    <x v="2"/>
    <x v="3"/>
    <s v="P1018"/>
    <n v="8"/>
    <n v="0"/>
    <s v="Standard"/>
    <x v="0"/>
    <n v="44"/>
    <n v="1"/>
    <s v="Marker Pack"/>
    <x v="0"/>
    <n v="11"/>
    <n v="6.23"/>
    <n v="88"/>
    <n v="49.84"/>
    <n v="38.159999999999997"/>
    <n v="0.4336363636363636"/>
    <s v="Profitable"/>
    <s v="Low"/>
  </r>
  <r>
    <s v="ORD-101126"/>
    <x v="322"/>
    <d v="2023-01-12T00:00:00"/>
    <s v="C2057"/>
    <s v="Aarav Das"/>
    <x v="2"/>
    <x v="8"/>
    <s v="P1004"/>
    <n v="4"/>
    <n v="0.2"/>
    <s v="Standard"/>
    <x v="2"/>
    <n v="36"/>
    <n v="1"/>
    <s v="Monitor"/>
    <x v="2"/>
    <n v="220"/>
    <n v="159.36000000000001"/>
    <n v="704"/>
    <n v="637.44000000000005"/>
    <n v="66.559999999999945"/>
    <n v="9.4545454545454474E-2"/>
    <s v="Profitable"/>
    <s v="Low"/>
  </r>
  <r>
    <s v="ORD-100415"/>
    <x v="358"/>
    <d v="2023-11-05T00:00:00"/>
    <s v="C1586"/>
    <s v="Ishaan Khan"/>
    <x v="1"/>
    <x v="6"/>
    <s v="P1012"/>
    <n v="7"/>
    <n v="0"/>
    <s v="Standard"/>
    <x v="2"/>
    <n v="40"/>
    <n v="2"/>
    <s v="Standing Desk"/>
    <x v="1"/>
    <n v="480"/>
    <n v="375.21"/>
    <n v="3360"/>
    <n v="2626.47"/>
    <n v="733.5300000000002"/>
    <n v="0.21831250000000005"/>
    <s v="Profitable"/>
    <s v="Medium"/>
  </r>
  <r>
    <s v="ORD-101590"/>
    <x v="93"/>
    <d v="2023-05-17T00:00:00"/>
    <s v="C2137"/>
    <s v="Dev Joshi"/>
    <x v="1"/>
    <x v="9"/>
    <s v="P1010"/>
    <n v="1"/>
    <n v="0.2"/>
    <s v="Standard"/>
    <x v="3"/>
    <n v="32"/>
    <n v="1"/>
    <s v="Bookcase"/>
    <x v="1"/>
    <n v="210"/>
    <n v="139.15"/>
    <n v="168"/>
    <n v="139.15"/>
    <n v="28.849999999999994"/>
    <n v="0.17172619047619045"/>
    <s v="Profitable"/>
    <s v="Low"/>
  </r>
  <r>
    <s v="ORD-101497"/>
    <x v="361"/>
    <d v="2024-03-09T00:00:00"/>
    <s v="C1727"/>
    <s v="Diya Reddy"/>
    <x v="2"/>
    <x v="10"/>
    <s v="P1006"/>
    <n v="7"/>
    <n v="0.05"/>
    <s v="Standard"/>
    <x v="0"/>
    <n v="44"/>
    <n v="5"/>
    <s v="Keyboard"/>
    <x v="2"/>
    <n v="45"/>
    <n v="35.729999999999997"/>
    <n v="299.25"/>
    <n v="250.10999999999999"/>
    <n v="49.140000000000015"/>
    <n v="0.16421052631578953"/>
    <s v="Profitable"/>
    <s v="Low"/>
  </r>
  <r>
    <s v="ORD-100263"/>
    <x v="586"/>
    <d v="2024-05-09T00:00:00"/>
    <s v="C1299"/>
    <s v="Priya Gupta"/>
    <x v="1"/>
    <x v="9"/>
    <s v="P1007"/>
    <n v="6"/>
    <n v="0"/>
    <s v="Standard"/>
    <x v="3"/>
    <n v="48"/>
    <n v="5"/>
    <s v="Printer"/>
    <x v="2"/>
    <n v="180"/>
    <n v="133.25"/>
    <n v="1080"/>
    <n v="799.5"/>
    <n v="280.5"/>
    <n v="0.25972222222222224"/>
    <s v="Profitable"/>
    <s v="Low"/>
  </r>
  <r>
    <s v="ORD-100393"/>
    <x v="222"/>
    <d v="2023-08-11T00:00:00"/>
    <s v="C1293"/>
    <s v="Ishaan Singh"/>
    <x v="1"/>
    <x v="11"/>
    <s v="P1004"/>
    <n v="5"/>
    <n v="0.1"/>
    <s v="Economy"/>
    <x v="3"/>
    <n v="44"/>
    <n v="3"/>
    <s v="Monitor"/>
    <x v="2"/>
    <n v="220"/>
    <n v="159.36000000000001"/>
    <n v="990"/>
    <n v="796.80000000000007"/>
    <n v="193.19999999999993"/>
    <n v="0.19515151515151508"/>
    <s v="Profitable"/>
    <s v="Low"/>
  </r>
  <r>
    <s v="ORD-100846"/>
    <x v="607"/>
    <d v="2024-07-02T00:00:00"/>
    <s v="C2078"/>
    <s v="Tara Reddy"/>
    <x v="1"/>
    <x v="4"/>
    <s v="P1007"/>
    <n v="1"/>
    <n v="0.05"/>
    <s v="Standard"/>
    <x v="1"/>
    <n v="33"/>
    <n v="2"/>
    <s v="Printer"/>
    <x v="2"/>
    <n v="180"/>
    <n v="133.25"/>
    <n v="171"/>
    <n v="133.25"/>
    <n v="37.75"/>
    <n v="0.22076023391812866"/>
    <s v="Profitable"/>
    <s v="Low"/>
  </r>
  <r>
    <s v="ORD-100291"/>
    <x v="310"/>
    <d v="2024-12-02T00:00:00"/>
    <s v="C2116"/>
    <s v="Sana Gupta"/>
    <x v="1"/>
    <x v="4"/>
    <s v="P1015"/>
    <n v="1"/>
    <n v="0.05"/>
    <s v="Same Day"/>
    <x v="1"/>
    <n v="55"/>
    <n v="2"/>
    <s v="Stapler"/>
    <x v="0"/>
    <n v="15"/>
    <n v="9.91"/>
    <n v="14.25"/>
    <n v="9.91"/>
    <n v="4.34"/>
    <n v="0.30456140350877192"/>
    <s v="Profitable"/>
    <s v="Low"/>
  </r>
  <r>
    <s v="ORD-101287"/>
    <x v="632"/>
    <d v="2025-01-03T00:00:00"/>
    <s v="C2002"/>
    <s v="Zoya Khan"/>
    <x v="2"/>
    <x v="7"/>
    <s v="P1011"/>
    <n v="4"/>
    <n v="0.05"/>
    <s v="Standard"/>
    <x v="1"/>
    <n v="29"/>
    <n v="3"/>
    <s v="Filing Cabinet"/>
    <x v="1"/>
    <n v="130"/>
    <n v="83.55"/>
    <n v="494"/>
    <n v="334.2"/>
    <n v="159.80000000000001"/>
    <n v="0.32348178137651823"/>
    <s v="Profitable"/>
    <s v="Low"/>
  </r>
  <r>
    <s v="ORD-101926"/>
    <x v="682"/>
    <d v="2024-02-15T00:00:00"/>
    <s v="C2071"/>
    <s v="Aarav Sharma"/>
    <x v="2"/>
    <x v="8"/>
    <s v="P1012"/>
    <n v="1"/>
    <n v="0"/>
    <s v="Express"/>
    <x v="0"/>
    <n v="44"/>
    <n v="4"/>
    <s v="Standing Desk"/>
    <x v="1"/>
    <n v="480"/>
    <n v="375.21"/>
    <n v="480"/>
    <n v="375.21"/>
    <n v="104.79000000000002"/>
    <n v="0.21831250000000005"/>
    <s v="Profitable"/>
    <s v="Low"/>
  </r>
  <r>
    <s v="ORD-102653"/>
    <x v="176"/>
    <d v="2024-08-05T00:00:00"/>
    <s v="C1158"/>
    <s v="Sana Reddy"/>
    <x v="1"/>
    <x v="10"/>
    <s v="P1014"/>
    <n v="9"/>
    <n v="0.15"/>
    <s v="Standard"/>
    <x v="2"/>
    <n v="51"/>
    <n v="2"/>
    <s v="Pen Set"/>
    <x v="0"/>
    <n v="12"/>
    <n v="9.07"/>
    <n v="91.8"/>
    <n v="81.63"/>
    <n v="10.170000000000002"/>
    <n v="0.11078431372549022"/>
    <s v="Profitable"/>
    <s v="Low"/>
  </r>
  <r>
    <s v="ORD-101025"/>
    <x v="447"/>
    <d v="2024-01-22T00:00:00"/>
    <s v="C1362"/>
    <s v="Arjun Singh"/>
    <x v="0"/>
    <x v="4"/>
    <s v="P1015"/>
    <n v="8"/>
    <n v="0"/>
    <s v="Standard"/>
    <x v="3"/>
    <n v="26"/>
    <n v="4"/>
    <s v="Stapler"/>
    <x v="0"/>
    <n v="15"/>
    <n v="9.91"/>
    <n v="120"/>
    <n v="79.28"/>
    <n v="40.72"/>
    <n v="0.33933333333333332"/>
    <s v="Profitable"/>
    <s v="Low"/>
  </r>
  <r>
    <s v="ORD-101399"/>
    <x v="73"/>
    <d v="2024-12-05T00:00:00"/>
    <s v="C1073"/>
    <s v="Zoya Singh"/>
    <x v="1"/>
    <x v="4"/>
    <s v="P1001"/>
    <n v="7"/>
    <n v="0.1"/>
    <s v="Same Day"/>
    <x v="1"/>
    <n v="44"/>
    <n v="2"/>
    <s v="Laptop"/>
    <x v="2"/>
    <n v="900"/>
    <n v="669.14"/>
    <n v="5670"/>
    <n v="4683.9799999999996"/>
    <n v="986.02000000000044"/>
    <n v="0.17390123456790132"/>
    <s v="Profitable"/>
    <s v="High"/>
  </r>
  <r>
    <s v="ORD-100380"/>
    <x v="555"/>
    <d v="2023-01-20T00:00:00"/>
    <s v="C1980"/>
    <s v="Tara Joshi"/>
    <x v="1"/>
    <x v="8"/>
    <s v="P1006"/>
    <n v="2"/>
    <n v="0.15"/>
    <s v="Standard"/>
    <x v="0"/>
    <n v="48"/>
    <n v="3"/>
    <s v="Keyboard"/>
    <x v="2"/>
    <n v="45"/>
    <n v="35.729999999999997"/>
    <n v="76.5"/>
    <n v="71.459999999999994"/>
    <n v="5.0400000000000063"/>
    <n v="6.5882352941176558E-2"/>
    <s v="Profitable"/>
    <s v="Low"/>
  </r>
  <r>
    <s v="ORD-102240"/>
    <x v="199"/>
    <d v="2024-11-18T00:00:00"/>
    <s v="C1174"/>
    <s v="Kabir Iyer"/>
    <x v="1"/>
    <x v="0"/>
    <s v="P1007"/>
    <n v="1"/>
    <n v="0.2"/>
    <s v="Same Day"/>
    <x v="1"/>
    <n v="40"/>
    <n v="1"/>
    <s v="Printer"/>
    <x v="2"/>
    <n v="180"/>
    <n v="133.25"/>
    <n v="144"/>
    <n v="133.25"/>
    <n v="10.75"/>
    <n v="7.4652777777777776E-2"/>
    <s v="Profitable"/>
    <s v="Low"/>
  </r>
  <r>
    <s v="ORD-100967"/>
    <x v="311"/>
    <d v="2024-09-06T00:00:00"/>
    <s v="C2166"/>
    <s v="Dev Verma"/>
    <x v="1"/>
    <x v="7"/>
    <s v="P1001"/>
    <n v="8"/>
    <n v="0.15"/>
    <s v="Standard"/>
    <x v="2"/>
    <n v="60"/>
    <n v="1"/>
    <s v="Laptop"/>
    <x v="2"/>
    <n v="900"/>
    <n v="669.14"/>
    <n v="6120"/>
    <n v="5353.12"/>
    <n v="766.88000000000011"/>
    <n v="0.12530718954248368"/>
    <s v="Profitable"/>
    <s v="High"/>
  </r>
  <r>
    <s v="ORD-102415"/>
    <x v="639"/>
    <d v="2024-03-08T00:00:00"/>
    <s v="C1703"/>
    <s v="Aarav Reddy"/>
    <x v="1"/>
    <x v="4"/>
    <s v="P1017"/>
    <n v="3"/>
    <n v="0"/>
    <s v="Standard"/>
    <x v="3"/>
    <n v="30"/>
    <n v="3"/>
    <s v="Binder"/>
    <x v="0"/>
    <n v="8"/>
    <n v="5.51"/>
    <n v="24"/>
    <n v="16.53"/>
    <n v="7.4699999999999989"/>
    <n v="0.31124999999999997"/>
    <s v="Profitable"/>
    <s v="Low"/>
  </r>
  <r>
    <s v="ORD-102450"/>
    <x v="574"/>
    <d v="2023-01-30T00:00:00"/>
    <s v="C2088"/>
    <s v="Tara Nair"/>
    <x v="0"/>
    <x v="4"/>
    <s v="P1016"/>
    <n v="6"/>
    <n v="0.05"/>
    <s v="Standard"/>
    <x v="3"/>
    <n v="47"/>
    <n v="2"/>
    <s v="Paper Ream"/>
    <x v="0"/>
    <n v="9"/>
    <n v="5.46"/>
    <n v="51.3"/>
    <n v="32.76"/>
    <n v="18.54"/>
    <n v="0.36140350877192984"/>
    <s v="Profitable"/>
    <s v="Low"/>
  </r>
  <r>
    <s v="ORD-102726"/>
    <x v="148"/>
    <d v="2024-02-07T00:00:00"/>
    <s v="C1919"/>
    <s v="Arjun Das"/>
    <x v="1"/>
    <x v="3"/>
    <s v="P1003"/>
    <n v="4"/>
    <n v="0"/>
    <s v="Economy"/>
    <x v="0"/>
    <n v="19"/>
    <n v="5"/>
    <s v="Tablet"/>
    <x v="2"/>
    <n v="350"/>
    <n v="267.63"/>
    <n v="1400"/>
    <n v="1070.52"/>
    <n v="329.48"/>
    <n v="0.23534285714285716"/>
    <s v="Profitable"/>
    <s v="Low"/>
  </r>
  <r>
    <s v="ORD-100566"/>
    <x v="507"/>
    <d v="2024-05-21T00:00:00"/>
    <s v="C2027"/>
    <s v="Ishaan Singh"/>
    <x v="1"/>
    <x v="7"/>
    <s v="P1010"/>
    <n v="8"/>
    <n v="0.1"/>
    <s v="Standard"/>
    <x v="0"/>
    <n v="18"/>
    <n v="5"/>
    <s v="Bookcase"/>
    <x v="1"/>
    <n v="210"/>
    <n v="139.15"/>
    <n v="1512"/>
    <n v="1113.2"/>
    <n v="398.79999999999995"/>
    <n v="0.26375661375661374"/>
    <s v="Profitable"/>
    <s v="Low"/>
  </r>
  <r>
    <s v="ORD-101026"/>
    <x v="596"/>
    <d v="2023-12-11T00:00:00"/>
    <s v="C1217"/>
    <s v="Zoya Das"/>
    <x v="2"/>
    <x v="12"/>
    <s v="P1007"/>
    <n v="9"/>
    <n v="0"/>
    <s v="Express"/>
    <x v="1"/>
    <n v="40"/>
    <n v="2"/>
    <s v="Printer"/>
    <x v="2"/>
    <n v="180"/>
    <n v="133.25"/>
    <n v="1620"/>
    <n v="1199.25"/>
    <n v="420.75"/>
    <n v="0.25972222222222224"/>
    <s v="Profitable"/>
    <s v="Low"/>
  </r>
  <r>
    <s v="ORD-101119"/>
    <x v="272"/>
    <d v="2023-10-25T00:00:00"/>
    <s v="C1933"/>
    <s v="Priya Gupta"/>
    <x v="0"/>
    <x v="3"/>
    <s v="P1013"/>
    <n v="5"/>
    <n v="0"/>
    <s v="Express"/>
    <x v="3"/>
    <n v="43"/>
    <n v="3"/>
    <s v="Notebook"/>
    <x v="0"/>
    <n v="6"/>
    <n v="4.2699999999999996"/>
    <n v="30"/>
    <n v="21.349999999999998"/>
    <n v="8.6500000000000021"/>
    <n v="0.28833333333333339"/>
    <s v="Profitable"/>
    <s v="Low"/>
  </r>
  <r>
    <s v="ORD-100899"/>
    <x v="631"/>
    <d v="2023-04-14T00:00:00"/>
    <s v="C1037"/>
    <s v="Aarav Nair"/>
    <x v="1"/>
    <x v="5"/>
    <s v="P1015"/>
    <n v="3"/>
    <n v="0"/>
    <s v="Standard"/>
    <x v="3"/>
    <n v="68"/>
    <n v="2"/>
    <s v="Stapler"/>
    <x v="0"/>
    <n v="15"/>
    <n v="9.91"/>
    <n v="45"/>
    <n v="29.73"/>
    <n v="15.27"/>
    <n v="0.33933333333333332"/>
    <s v="Profitable"/>
    <s v="Low"/>
  </r>
  <r>
    <s v="ORD-100535"/>
    <x v="238"/>
    <d v="2023-02-12T00:00:00"/>
    <s v="C1023"/>
    <s v="Meera Reddy"/>
    <x v="2"/>
    <x v="8"/>
    <s v="P1001"/>
    <n v="5"/>
    <n v="0.05"/>
    <s v="Standard"/>
    <x v="2"/>
    <n v="62"/>
    <n v="1"/>
    <s v="Laptop"/>
    <x v="2"/>
    <n v="900"/>
    <n v="669.14"/>
    <n v="4275"/>
    <n v="3345.7"/>
    <n v="929.30000000000018"/>
    <n v="0.21738011695906437"/>
    <s v="Profitable"/>
    <s v="Medium"/>
  </r>
  <r>
    <s v="ORD-102544"/>
    <x v="184"/>
    <d v="2024-01-30T00:00:00"/>
    <s v="C1144"/>
    <s v="Arjun Gupta"/>
    <x v="2"/>
    <x v="1"/>
    <s v="P1001"/>
    <n v="3"/>
    <n v="0.1"/>
    <s v="Standard"/>
    <x v="1"/>
    <n v="31"/>
    <n v="2"/>
    <s v="Laptop"/>
    <x v="2"/>
    <n v="900"/>
    <n v="669.14"/>
    <n v="2430"/>
    <n v="2007.42"/>
    <n v="422.57999999999993"/>
    <n v="0.17390123456790121"/>
    <s v="Profitable"/>
    <s v="Medium"/>
  </r>
  <r>
    <s v="ORD-100547"/>
    <x v="646"/>
    <d v="2024-08-11T00:00:00"/>
    <s v="C1306"/>
    <s v="Rahul Joshi"/>
    <x v="2"/>
    <x v="3"/>
    <s v="P1002"/>
    <n v="6"/>
    <n v="0"/>
    <s v="Standard"/>
    <x v="1"/>
    <n v="29"/>
    <n v="1"/>
    <s v="Smartphone"/>
    <x v="2"/>
    <n v="600"/>
    <n v="395.83"/>
    <n v="3600"/>
    <n v="2374.98"/>
    <n v="1225.02"/>
    <n v="0.34028333333333333"/>
    <s v="Profitable"/>
    <s v="Medium"/>
  </r>
  <r>
    <s v="ORD-100459"/>
    <x v="573"/>
    <d v="2023-07-01T00:00:00"/>
    <s v="C1009"/>
    <s v="Kabir Khan"/>
    <x v="2"/>
    <x v="9"/>
    <s v="P1007"/>
    <n v="6"/>
    <n v="0.15"/>
    <s v="Economy"/>
    <x v="3"/>
    <n v="19"/>
    <n v="2"/>
    <s v="Printer"/>
    <x v="2"/>
    <n v="180"/>
    <n v="133.25"/>
    <n v="918"/>
    <n v="799.5"/>
    <n v="118.5"/>
    <n v="0.12908496732026145"/>
    <s v="Profitable"/>
    <s v="Low"/>
  </r>
  <r>
    <s v="ORD-101308"/>
    <x v="237"/>
    <d v="2023-09-10T00:00:00"/>
    <s v="C1801"/>
    <s v="Zoya Das"/>
    <x v="1"/>
    <x v="7"/>
    <s v="P1005"/>
    <n v="8"/>
    <n v="0"/>
    <s v="Standard"/>
    <x v="1"/>
    <n v="22"/>
    <n v="4"/>
    <s v="Headphones"/>
    <x v="2"/>
    <n v="80"/>
    <n v="45.88"/>
    <n v="640"/>
    <n v="367.04"/>
    <n v="272.95999999999998"/>
    <n v="0.42649999999999999"/>
    <s v="Profitable"/>
    <s v="Low"/>
  </r>
  <r>
    <s v="ORD-100211"/>
    <x v="427"/>
    <d v="2024-03-05T00:00:00"/>
    <s v="C1430"/>
    <s v="Meera Iyer"/>
    <x v="2"/>
    <x v="4"/>
    <s v="P1007"/>
    <n v="1"/>
    <n v="0.05"/>
    <s v="Express"/>
    <x v="2"/>
    <n v="50"/>
    <n v="3"/>
    <s v="Printer"/>
    <x v="2"/>
    <n v="180"/>
    <n v="133.25"/>
    <n v="171"/>
    <n v="133.25"/>
    <n v="37.75"/>
    <n v="0.22076023391812866"/>
    <s v="Profitable"/>
    <s v="Low"/>
  </r>
  <r>
    <s v="ORD-100937"/>
    <x v="206"/>
    <d v="2024-04-28T00:00:00"/>
    <s v="C1507"/>
    <s v="Meera Iyer"/>
    <x v="2"/>
    <x v="1"/>
    <s v="P1011"/>
    <n v="4"/>
    <n v="0.05"/>
    <s v="Express"/>
    <x v="2"/>
    <n v="66"/>
    <n v="4"/>
    <s v="Filing Cabinet"/>
    <x v="1"/>
    <n v="130"/>
    <n v="83.55"/>
    <n v="494"/>
    <n v="334.2"/>
    <n v="159.80000000000001"/>
    <n v="0.32348178137651823"/>
    <s v="Profitable"/>
    <s v="Low"/>
  </r>
  <r>
    <s v="ORD-102221"/>
    <x v="77"/>
    <d v="2024-12-15T00:00:00"/>
    <s v="C1187"/>
    <s v="Diya Gupta"/>
    <x v="1"/>
    <x v="5"/>
    <s v="P1002"/>
    <n v="2"/>
    <n v="0"/>
    <s v="Express"/>
    <x v="1"/>
    <n v="68"/>
    <n v="1"/>
    <s v="Smartphone"/>
    <x v="2"/>
    <n v="600"/>
    <n v="395.83"/>
    <n v="1200"/>
    <n v="791.66"/>
    <n v="408.34000000000003"/>
    <n v="0.34028333333333338"/>
    <s v="Profitable"/>
    <s v="Low"/>
  </r>
  <r>
    <s v="ORD-101311"/>
    <x v="556"/>
    <d v="2023-09-27T00:00:00"/>
    <s v="C2080"/>
    <s v="Aarav Khan"/>
    <x v="1"/>
    <x v="12"/>
    <s v="P1010"/>
    <n v="6"/>
    <n v="0"/>
    <s v="Express"/>
    <x v="2"/>
    <n v="52"/>
    <n v="4"/>
    <s v="Bookcase"/>
    <x v="1"/>
    <n v="210"/>
    <n v="139.15"/>
    <n v="1260"/>
    <n v="834.90000000000009"/>
    <n v="425.09999999999991"/>
    <n v="0.33738095238095228"/>
    <s v="Profitable"/>
    <s v="Low"/>
  </r>
  <r>
    <s v="ORD-100192"/>
    <x v="43"/>
    <d v="2023-04-14T00:00:00"/>
    <s v="C1936"/>
    <s v="Aarav Singh"/>
    <x v="1"/>
    <x v="6"/>
    <s v="P1007"/>
    <n v="2"/>
    <n v="0"/>
    <s v="Same Day"/>
    <x v="1"/>
    <n v="24"/>
    <n v="2"/>
    <s v="Printer"/>
    <x v="2"/>
    <n v="180"/>
    <n v="133.25"/>
    <n v="360"/>
    <n v="266.5"/>
    <n v="93.5"/>
    <n v="0.25972222222222224"/>
    <s v="Profitable"/>
    <s v="Low"/>
  </r>
  <r>
    <s v="ORD-102190"/>
    <x v="303"/>
    <d v="2023-12-20T00:00:00"/>
    <s v="C1293"/>
    <s v="Tara Nair"/>
    <x v="0"/>
    <x v="10"/>
    <s v="P1007"/>
    <n v="9"/>
    <n v="0.15"/>
    <s v="Same Day"/>
    <x v="3"/>
    <n v="18"/>
    <n v="4"/>
    <s v="Printer"/>
    <x v="2"/>
    <n v="180"/>
    <n v="133.25"/>
    <n v="1377"/>
    <n v="1199.25"/>
    <n v="177.75"/>
    <n v="0.12908496732026145"/>
    <s v="Profitable"/>
    <s v="Low"/>
  </r>
  <r>
    <s v="ORD-101928"/>
    <x v="27"/>
    <d v="2024-11-17T00:00:00"/>
    <s v="C1345"/>
    <s v="Meera Nair"/>
    <x v="2"/>
    <x v="10"/>
    <s v="P1007"/>
    <n v="7"/>
    <n v="0.05"/>
    <s v="Standard"/>
    <x v="3"/>
    <n v="26"/>
    <n v="2"/>
    <s v="Printer"/>
    <x v="2"/>
    <n v="180"/>
    <n v="133.25"/>
    <n v="1197"/>
    <n v="932.75"/>
    <n v="264.25"/>
    <n v="0.22076023391812866"/>
    <s v="Profitable"/>
    <s v="Low"/>
  </r>
  <r>
    <s v="ORD-101216"/>
    <x v="273"/>
    <d v="2023-07-01T00:00:00"/>
    <s v="C1548"/>
    <s v="Rahul Das"/>
    <x v="0"/>
    <x v="11"/>
    <s v="P1002"/>
    <n v="9"/>
    <n v="0.1"/>
    <s v="Same Day"/>
    <x v="3"/>
    <n v="44"/>
    <n v="4"/>
    <s v="Smartphone"/>
    <x v="2"/>
    <n v="600"/>
    <n v="395.83"/>
    <n v="4860"/>
    <n v="3562.47"/>
    <n v="1297.5300000000002"/>
    <n v="0.26698148148148154"/>
    <s v="Profitable"/>
    <s v="Medium"/>
  </r>
  <r>
    <s v="ORD-101137"/>
    <x v="370"/>
    <d v="2023-08-19T00:00:00"/>
    <s v="C1351"/>
    <s v="Sana Joshi"/>
    <x v="2"/>
    <x v="0"/>
    <s v="P1003"/>
    <n v="7"/>
    <n v="0.2"/>
    <s v="Standard"/>
    <x v="2"/>
    <n v="61"/>
    <n v="2"/>
    <s v="Tablet"/>
    <x v="2"/>
    <n v="350"/>
    <n v="267.63"/>
    <n v="1960"/>
    <n v="1873.4099999999999"/>
    <n v="86.590000000000146"/>
    <n v="4.4178571428571504E-2"/>
    <s v="Profitable"/>
    <s v="Low"/>
  </r>
  <r>
    <s v="ORD-101425"/>
    <x v="71"/>
    <d v="2023-06-04T00:00:00"/>
    <s v="C1893"/>
    <s v="Rahul Sharma"/>
    <x v="0"/>
    <x v="0"/>
    <s v="P1003"/>
    <n v="4"/>
    <n v="0.1"/>
    <s v="Standard"/>
    <x v="2"/>
    <n v="20"/>
    <n v="5"/>
    <s v="Tablet"/>
    <x v="2"/>
    <n v="350"/>
    <n v="267.63"/>
    <n v="1260"/>
    <n v="1070.52"/>
    <n v="189.48000000000002"/>
    <n v="0.15038095238095239"/>
    <s v="Profitable"/>
    <s v="Low"/>
  </r>
  <r>
    <s v="ORD-100229"/>
    <x v="295"/>
    <d v="2024-07-27T00:00:00"/>
    <s v="C1071"/>
    <s v="Sana Sharma"/>
    <x v="1"/>
    <x v="7"/>
    <s v="P1015"/>
    <n v="5"/>
    <n v="0.1"/>
    <s v="Express"/>
    <x v="1"/>
    <n v="21"/>
    <n v="1"/>
    <s v="Stapler"/>
    <x v="0"/>
    <n v="15"/>
    <n v="9.91"/>
    <n v="67.5"/>
    <n v="49.55"/>
    <n v="17.950000000000003"/>
    <n v="0.26592592592592595"/>
    <s v="Profitable"/>
    <s v="Low"/>
  </r>
  <r>
    <s v="ORD-102617"/>
    <x v="164"/>
    <d v="2024-02-02T00:00:00"/>
    <s v="C1983"/>
    <s v="Tara Reddy"/>
    <x v="1"/>
    <x v="10"/>
    <s v="P1003"/>
    <n v="8"/>
    <n v="0"/>
    <s v="Express"/>
    <x v="2"/>
    <n v="36"/>
    <n v="3"/>
    <s v="Tablet"/>
    <x v="2"/>
    <n v="350"/>
    <n v="267.63"/>
    <n v="2800"/>
    <n v="2141.04"/>
    <n v="658.96"/>
    <n v="0.23534285714285716"/>
    <s v="Profitable"/>
    <s v="Medium"/>
  </r>
  <r>
    <s v="ORD-101241"/>
    <x v="53"/>
    <d v="2024-03-30T00:00:00"/>
    <s v="C2183"/>
    <s v="Ishaan Reddy"/>
    <x v="1"/>
    <x v="9"/>
    <s v="P1004"/>
    <n v="2"/>
    <n v="0.05"/>
    <s v="Standard"/>
    <x v="3"/>
    <n v="68"/>
    <n v="5"/>
    <s v="Monitor"/>
    <x v="2"/>
    <n v="220"/>
    <n v="159.36000000000001"/>
    <n v="418"/>
    <n v="318.72000000000003"/>
    <n v="99.279999999999973"/>
    <n v="0.23751196172248798"/>
    <s v="Profitable"/>
    <s v="Low"/>
  </r>
  <r>
    <s v="ORD-100597"/>
    <x v="124"/>
    <d v="2023-09-03T00:00:00"/>
    <s v="C1607"/>
    <s v="Zoya Joshi"/>
    <x v="2"/>
    <x v="3"/>
    <s v="P1002"/>
    <n v="6"/>
    <n v="0"/>
    <s v="Express"/>
    <x v="3"/>
    <n v="50"/>
    <n v="1"/>
    <s v="Smartphone"/>
    <x v="2"/>
    <n v="600"/>
    <n v="395.83"/>
    <n v="3600"/>
    <n v="2374.98"/>
    <n v="1225.02"/>
    <n v="0.34028333333333333"/>
    <s v="Profitable"/>
    <s v="Medium"/>
  </r>
  <r>
    <s v="ORD-100154"/>
    <x v="603"/>
    <d v="2023-12-31T00:00:00"/>
    <s v="C1376"/>
    <s v="Arjun Verma"/>
    <x v="1"/>
    <x v="2"/>
    <s v="P1004"/>
    <n v="6"/>
    <n v="0.05"/>
    <s v="Same Day"/>
    <x v="3"/>
    <n v="68"/>
    <n v="2"/>
    <s v="Monitor"/>
    <x v="2"/>
    <n v="220"/>
    <n v="159.36000000000001"/>
    <n v="1254"/>
    <n v="956.16000000000008"/>
    <n v="297.83999999999992"/>
    <n v="0.23751196172248798"/>
    <s v="Profitable"/>
    <s v="Low"/>
  </r>
  <r>
    <s v="ORD-101454"/>
    <x v="575"/>
    <d v="2023-06-19T00:00:00"/>
    <s v="C1552"/>
    <s v="Ishaan Verma"/>
    <x v="1"/>
    <x v="0"/>
    <s v="P1001"/>
    <n v="1"/>
    <n v="0.1"/>
    <s v="Same Day"/>
    <x v="0"/>
    <n v="56"/>
    <n v="4"/>
    <s v="Laptop"/>
    <x v="2"/>
    <n v="900"/>
    <n v="669.14"/>
    <n v="810"/>
    <n v="669.14"/>
    <n v="140.86000000000001"/>
    <n v="0.17390123456790124"/>
    <s v="Profitable"/>
    <s v="Low"/>
  </r>
  <r>
    <s v="ORD-100884"/>
    <x v="553"/>
    <d v="2023-07-10T00:00:00"/>
    <s v="C1351"/>
    <s v="Aarav Singh"/>
    <x v="1"/>
    <x v="9"/>
    <s v="P1011"/>
    <n v="8"/>
    <n v="0.1"/>
    <s v="Economy"/>
    <x v="3"/>
    <n v="26"/>
    <n v="3"/>
    <s v="Filing Cabinet"/>
    <x v="1"/>
    <n v="130"/>
    <n v="83.55"/>
    <n v="936"/>
    <n v="668.4"/>
    <n v="267.60000000000002"/>
    <n v="0.28589743589743594"/>
    <s v="Profitable"/>
    <s v="Low"/>
  </r>
  <r>
    <s v="ORD-101205"/>
    <x v="543"/>
    <d v="2024-08-08T00:00:00"/>
    <s v="C2176"/>
    <s v="Dev Das"/>
    <x v="2"/>
    <x v="5"/>
    <s v="P1009"/>
    <n v="3"/>
    <n v="0.05"/>
    <s v="Standard"/>
    <x v="0"/>
    <n v="54"/>
    <n v="4"/>
    <s v="Desk"/>
    <x v="1"/>
    <n v="320"/>
    <n v="186.25"/>
    <n v="912"/>
    <n v="558.75"/>
    <n v="353.25"/>
    <n v="0.38733552631578949"/>
    <s v="Profitable"/>
    <s v="Low"/>
  </r>
  <r>
    <s v="ORD-101359"/>
    <x v="14"/>
    <d v="2024-10-07T00:00:00"/>
    <s v="C1299"/>
    <s v="Tara Iyer"/>
    <x v="0"/>
    <x v="1"/>
    <s v="P1015"/>
    <n v="3"/>
    <n v="0"/>
    <s v="Economy"/>
    <x v="2"/>
    <n v="64"/>
    <n v="4"/>
    <s v="Stapler"/>
    <x v="0"/>
    <n v="15"/>
    <n v="9.91"/>
    <n v="45"/>
    <n v="29.73"/>
    <n v="15.27"/>
    <n v="0.33933333333333332"/>
    <s v="Profitable"/>
    <s v="Low"/>
  </r>
  <r>
    <s v="ORD-102863"/>
    <x v="502"/>
    <d v="2023-03-15T00:00:00"/>
    <s v="C1290"/>
    <s v="Arjun Khan"/>
    <x v="2"/>
    <x v="11"/>
    <s v="P1010"/>
    <n v="1"/>
    <n v="0.15"/>
    <s v="Express"/>
    <x v="1"/>
    <n v="67"/>
    <n v="1"/>
    <s v="Bookcase"/>
    <x v="1"/>
    <n v="210"/>
    <n v="139.15"/>
    <n v="178.5"/>
    <n v="139.15"/>
    <n v="39.349999999999994"/>
    <n v="0.22044817927170865"/>
    <s v="Profitable"/>
    <s v="Low"/>
  </r>
  <r>
    <s v="ORD-100074"/>
    <x v="558"/>
    <d v="2024-04-27T00:00:00"/>
    <s v="C1458"/>
    <s v="Kabir Singh"/>
    <x v="2"/>
    <x v="7"/>
    <s v="P1001"/>
    <n v="3"/>
    <n v="0.2"/>
    <s v="Standard"/>
    <x v="1"/>
    <n v="49"/>
    <n v="2"/>
    <s v="Laptop"/>
    <x v="2"/>
    <n v="900"/>
    <n v="669.14"/>
    <n v="2160"/>
    <n v="2007.42"/>
    <n v="152.57999999999993"/>
    <n v="7.0638888888888848E-2"/>
    <s v="Profitable"/>
    <s v="Medium"/>
  </r>
  <r>
    <s v="ORD-101459"/>
    <x v="635"/>
    <d v="2023-12-18T00:00:00"/>
    <s v="C1821"/>
    <s v="Aarav Sharma"/>
    <x v="0"/>
    <x v="8"/>
    <s v="P1009"/>
    <n v="7"/>
    <n v="0.15"/>
    <s v="Standard"/>
    <x v="2"/>
    <n v="29"/>
    <n v="5"/>
    <s v="Desk"/>
    <x v="1"/>
    <n v="320"/>
    <n v="186.25"/>
    <n v="1904"/>
    <n v="1303.75"/>
    <n v="600.25"/>
    <n v="0.31525735294117646"/>
    <s v="Profitable"/>
    <s v="Low"/>
  </r>
  <r>
    <s v="ORD-101230"/>
    <x v="420"/>
    <d v="2023-01-08T00:00:00"/>
    <s v="C1463"/>
    <s v="Priya Khan"/>
    <x v="2"/>
    <x v="3"/>
    <s v="P1002"/>
    <n v="5"/>
    <n v="0"/>
    <s v="Standard"/>
    <x v="1"/>
    <n v="35"/>
    <n v="1"/>
    <s v="Smartphone"/>
    <x v="2"/>
    <n v="600"/>
    <n v="395.83"/>
    <n v="3000"/>
    <n v="1979.1499999999999"/>
    <n v="1020.8500000000001"/>
    <n v="0.34028333333333338"/>
    <s v="Profitable"/>
    <s v="Medium"/>
  </r>
  <r>
    <s v="ORD-100930"/>
    <x v="365"/>
    <d v="2023-09-18T00:00:00"/>
    <s v="C1319"/>
    <s v="Kabir Iyer"/>
    <x v="1"/>
    <x v="2"/>
    <s v="P1009"/>
    <n v="3"/>
    <n v="0.1"/>
    <s v="Express"/>
    <x v="3"/>
    <n v="23"/>
    <n v="4"/>
    <s v="Desk"/>
    <x v="1"/>
    <n v="320"/>
    <n v="186.25"/>
    <n v="864"/>
    <n v="558.75"/>
    <n v="305.25"/>
    <n v="0.3532986111111111"/>
    <s v="Profitable"/>
    <s v="Low"/>
  </r>
  <r>
    <s v="ORD-101649"/>
    <x v="550"/>
    <d v="2023-04-27T00:00:00"/>
    <s v="C2075"/>
    <s v="Dev Iyer"/>
    <x v="2"/>
    <x v="3"/>
    <s v="P1017"/>
    <n v="1"/>
    <n v="0.1"/>
    <s v="Standard"/>
    <x v="3"/>
    <n v="44"/>
    <n v="5"/>
    <s v="Binder"/>
    <x v="0"/>
    <n v="8"/>
    <n v="5.51"/>
    <n v="7.2"/>
    <n v="5.51"/>
    <n v="1.6900000000000004"/>
    <n v="0.23472222222222228"/>
    <s v="Profitable"/>
    <s v="Low"/>
  </r>
  <r>
    <s v="ORD-102688"/>
    <x v="423"/>
    <d v="2024-02-27T00:00:00"/>
    <s v="C1514"/>
    <s v="Diya Khan"/>
    <x v="2"/>
    <x v="1"/>
    <s v="P1002"/>
    <n v="8"/>
    <n v="0.15"/>
    <s v="Express"/>
    <x v="1"/>
    <n v="34"/>
    <n v="2"/>
    <s v="Smartphone"/>
    <x v="2"/>
    <n v="600"/>
    <n v="395.83"/>
    <n v="4080"/>
    <n v="3166.64"/>
    <n v="913.36000000000013"/>
    <n v="0.22386274509803925"/>
    <s v="Profitable"/>
    <s v="Medium"/>
  </r>
  <r>
    <s v="ORD-100233"/>
    <x v="515"/>
    <d v="2023-12-27T00:00:00"/>
    <s v="C1963"/>
    <s v="Diya Reddy"/>
    <x v="1"/>
    <x v="10"/>
    <s v="P1016"/>
    <n v="8"/>
    <n v="0.15"/>
    <s v="Standard"/>
    <x v="1"/>
    <n v="19"/>
    <n v="3"/>
    <s v="Paper Ream"/>
    <x v="0"/>
    <n v="9"/>
    <n v="5.46"/>
    <n v="61.199999999999996"/>
    <n v="43.68"/>
    <n v="17.519999999999996"/>
    <n v="0.28627450980392155"/>
    <s v="Profitable"/>
    <s v="Low"/>
  </r>
  <r>
    <s v="ORD-102068"/>
    <x v="466"/>
    <d v="2024-12-06T00:00:00"/>
    <s v="C1435"/>
    <s v="Diya Sharma"/>
    <x v="1"/>
    <x v="9"/>
    <s v="P1011"/>
    <n v="2"/>
    <n v="0.1"/>
    <s v="Express"/>
    <x v="3"/>
    <n v="44"/>
    <n v="5"/>
    <s v="Filing Cabinet"/>
    <x v="1"/>
    <n v="130"/>
    <n v="83.55"/>
    <n v="234"/>
    <n v="167.1"/>
    <n v="66.900000000000006"/>
    <n v="0.28589743589743594"/>
    <s v="Profitable"/>
    <s v="Low"/>
  </r>
  <r>
    <s v="ORD-102077"/>
    <x v="301"/>
    <d v="2023-07-09T00:00:00"/>
    <s v="C1860"/>
    <s v="Sana Nair"/>
    <x v="1"/>
    <x v="7"/>
    <s v="P1013"/>
    <n v="5"/>
    <n v="0"/>
    <s v="Express"/>
    <x v="1"/>
    <n v="44"/>
    <n v="1"/>
    <s v="Notebook"/>
    <x v="0"/>
    <n v="6"/>
    <n v="4.2699999999999996"/>
    <n v="30"/>
    <n v="21.349999999999998"/>
    <n v="8.6500000000000021"/>
    <n v="0.28833333333333339"/>
    <s v="Profitable"/>
    <s v="Low"/>
  </r>
  <r>
    <s v="ORD-100803"/>
    <x v="646"/>
    <d v="2024-08-15T00:00:00"/>
    <s v="C1907"/>
    <s v="Priya Verma"/>
    <x v="2"/>
    <x v="10"/>
    <s v="P1017"/>
    <n v="7"/>
    <n v="0.1"/>
    <s v="Standard"/>
    <x v="1"/>
    <n v="32"/>
    <n v="3"/>
    <s v="Binder"/>
    <x v="0"/>
    <n v="8"/>
    <n v="5.51"/>
    <n v="50.4"/>
    <n v="38.57"/>
    <n v="11.829999999999998"/>
    <n v="0.23472222222222219"/>
    <s v="Profitable"/>
    <s v="Low"/>
  </r>
  <r>
    <s v="ORD-100882"/>
    <x v="709"/>
    <d v="2024-01-30T00:00:00"/>
    <s v="C1981"/>
    <s v="Diya Nair"/>
    <x v="0"/>
    <x v="3"/>
    <s v="P1014"/>
    <n v="6"/>
    <n v="0"/>
    <s v="Express"/>
    <x v="3"/>
    <n v="61"/>
    <n v="1"/>
    <s v="Pen Set"/>
    <x v="0"/>
    <n v="12"/>
    <n v="9.07"/>
    <n v="72"/>
    <n v="54.42"/>
    <n v="17.579999999999998"/>
    <n v="0.24416666666666664"/>
    <s v="Profitable"/>
    <s v="Low"/>
  </r>
  <r>
    <s v="ORD-101633"/>
    <x v="710"/>
    <d v="2023-01-11T00:00:00"/>
    <s v="C1632"/>
    <s v="Tara Verma"/>
    <x v="0"/>
    <x v="4"/>
    <s v="P1015"/>
    <n v="1"/>
    <n v="0"/>
    <s v="Standard"/>
    <x v="3"/>
    <n v="32"/>
    <n v="4"/>
    <s v="Stapler"/>
    <x v="0"/>
    <n v="15"/>
    <n v="9.91"/>
    <n v="15"/>
    <n v="9.91"/>
    <n v="5.09"/>
    <n v="0.33933333333333332"/>
    <s v="Profitable"/>
    <s v="Low"/>
  </r>
  <r>
    <s v="ORD-101054"/>
    <x v="247"/>
    <d v="2024-11-06T00:00:00"/>
    <s v="C2153"/>
    <s v="Diya Das"/>
    <x v="1"/>
    <x v="9"/>
    <s v="P1004"/>
    <n v="3"/>
    <n v="0.2"/>
    <s v="Express"/>
    <x v="3"/>
    <n v="20"/>
    <n v="1"/>
    <s v="Monitor"/>
    <x v="2"/>
    <n v="220"/>
    <n v="159.36000000000001"/>
    <n v="528"/>
    <n v="478.08000000000004"/>
    <n v="49.919999999999959"/>
    <n v="9.4545454545454474E-2"/>
    <s v="Profitable"/>
    <s v="Low"/>
  </r>
  <r>
    <s v="ORD-100290"/>
    <x v="227"/>
    <d v="2023-06-01T00:00:00"/>
    <s v="C1751"/>
    <s v="Rahul Reddy"/>
    <x v="2"/>
    <x v="7"/>
    <s v="P1014"/>
    <n v="3"/>
    <n v="0.1"/>
    <s v="Standard"/>
    <x v="1"/>
    <n v="60"/>
    <n v="2"/>
    <s v="Pen Set"/>
    <x v="0"/>
    <n v="12"/>
    <n v="9.07"/>
    <n v="32.4"/>
    <n v="27.21"/>
    <n v="5.1899999999999977"/>
    <n v="0.16018518518518512"/>
    <s v="Profitable"/>
    <s v="Low"/>
  </r>
  <r>
    <s v="ORD-100914"/>
    <x v="194"/>
    <d v="2024-09-07T00:00:00"/>
    <s v="C2135"/>
    <s v="Sana Joshi"/>
    <x v="2"/>
    <x v="5"/>
    <s v="P1009"/>
    <n v="1"/>
    <n v="0"/>
    <s v="Express"/>
    <x v="0"/>
    <n v="29"/>
    <n v="1"/>
    <s v="Desk"/>
    <x v="1"/>
    <n v="320"/>
    <n v="186.25"/>
    <n v="320"/>
    <n v="186.25"/>
    <n v="133.75"/>
    <n v="0.41796875"/>
    <s v="Profitable"/>
    <s v="Low"/>
  </r>
  <r>
    <s v="ORD-101956"/>
    <x v="608"/>
    <d v="2024-08-09T00:00:00"/>
    <s v="C1842"/>
    <s v="Aarav Nair"/>
    <x v="2"/>
    <x v="8"/>
    <s v="P1010"/>
    <n v="6"/>
    <n v="0.05"/>
    <s v="Same Day"/>
    <x v="2"/>
    <n v="57"/>
    <n v="2"/>
    <s v="Bookcase"/>
    <x v="1"/>
    <n v="210"/>
    <n v="139.15"/>
    <n v="1197"/>
    <n v="834.90000000000009"/>
    <n v="362.09999999999991"/>
    <n v="0.30250626566416033"/>
    <s v="Profitable"/>
    <s v="Low"/>
  </r>
  <r>
    <s v="ORD-101093"/>
    <x v="306"/>
    <d v="2023-09-06T00:00:00"/>
    <s v="C1869"/>
    <s v="Priya Khan"/>
    <x v="1"/>
    <x v="8"/>
    <s v="P1009"/>
    <n v="4"/>
    <n v="0.15"/>
    <s v="Express"/>
    <x v="3"/>
    <n v="25"/>
    <n v="3"/>
    <s v="Desk"/>
    <x v="1"/>
    <n v="320"/>
    <n v="186.25"/>
    <n v="1088"/>
    <n v="745"/>
    <n v="343"/>
    <n v="0.31525735294117646"/>
    <s v="Profitable"/>
    <s v="Low"/>
  </r>
  <r>
    <s v="ORD-101111"/>
    <x v="485"/>
    <d v="2023-09-13T00:00:00"/>
    <s v="C1573"/>
    <s v="Diya Sharma"/>
    <x v="2"/>
    <x v="0"/>
    <s v="P1013"/>
    <n v="7"/>
    <n v="0.1"/>
    <s v="Standard"/>
    <x v="3"/>
    <n v="44"/>
    <n v="4"/>
    <s v="Notebook"/>
    <x v="0"/>
    <n v="6"/>
    <n v="4.2699999999999996"/>
    <n v="37.800000000000004"/>
    <n v="29.889999999999997"/>
    <n v="7.9100000000000072"/>
    <n v="0.20925925925925942"/>
    <s v="Profitable"/>
    <s v="Low"/>
  </r>
  <r>
    <s v="ORD-101889"/>
    <x v="592"/>
    <d v="2024-02-10T00:00:00"/>
    <s v="C1443"/>
    <s v="Tara Verma"/>
    <x v="0"/>
    <x v="2"/>
    <s v="P1005"/>
    <n v="7"/>
    <n v="0.05"/>
    <s v="Express"/>
    <x v="0"/>
    <n v="52"/>
    <n v="5"/>
    <s v="Headphones"/>
    <x v="2"/>
    <n v="80"/>
    <n v="45.88"/>
    <n v="532"/>
    <n v="321.16000000000003"/>
    <n v="210.83999999999997"/>
    <n v="0.39631578947368418"/>
    <s v="Profitable"/>
    <s v="Low"/>
  </r>
  <r>
    <s v="ORD-100114"/>
    <x v="511"/>
    <d v="2023-10-30T00:00:00"/>
    <s v="C1002"/>
    <s v="Zoya Nair"/>
    <x v="1"/>
    <x v="2"/>
    <s v="P1008"/>
    <n v="9"/>
    <n v="0"/>
    <s v="Standard"/>
    <x v="3"/>
    <n v="40"/>
    <n v="1"/>
    <s v="Office Chair"/>
    <x v="1"/>
    <n v="150"/>
    <n v="111.98"/>
    <n v="1350"/>
    <n v="1007.82"/>
    <n v="342.17999999999995"/>
    <n v="0.25346666666666662"/>
    <s v="Profitable"/>
    <s v="Low"/>
  </r>
  <r>
    <s v="ORD-100465"/>
    <x v="461"/>
    <d v="2024-08-21T00:00:00"/>
    <s v="C1725"/>
    <s v="Aarav Khan"/>
    <x v="1"/>
    <x v="3"/>
    <s v="P1014"/>
    <n v="2"/>
    <n v="0"/>
    <s v="Standard"/>
    <x v="1"/>
    <n v="38"/>
    <n v="4"/>
    <s v="Pen Set"/>
    <x v="0"/>
    <n v="12"/>
    <n v="9.07"/>
    <n v="24"/>
    <n v="18.14"/>
    <n v="5.8599999999999994"/>
    <n v="0.24416666666666664"/>
    <s v="Profitable"/>
    <s v="Low"/>
  </r>
  <r>
    <s v="ORD-100167"/>
    <x v="711"/>
    <d v="2023-07-21T00:00:00"/>
    <s v="C1417"/>
    <s v="Diya Sharma"/>
    <x v="0"/>
    <x v="1"/>
    <s v="P1014"/>
    <n v="7"/>
    <n v="0"/>
    <s v="Standard"/>
    <x v="2"/>
    <n v="32"/>
    <n v="4"/>
    <s v="Pen Set"/>
    <x v="0"/>
    <n v="12"/>
    <n v="9.07"/>
    <n v="84"/>
    <n v="63.49"/>
    <n v="20.509999999999998"/>
    <n v="0.24416666666666664"/>
    <s v="Profitable"/>
    <s v="Low"/>
  </r>
  <r>
    <s v="ORD-102455"/>
    <x v="561"/>
    <d v="2023-03-26T00:00:00"/>
    <s v="C2147"/>
    <s v="Arjun Iyer"/>
    <x v="0"/>
    <x v="0"/>
    <s v="P1001"/>
    <n v="9"/>
    <n v="0.05"/>
    <s v="Standard"/>
    <x v="1"/>
    <n v="65"/>
    <n v="5"/>
    <s v="Laptop"/>
    <x v="2"/>
    <n v="900"/>
    <n v="669.14"/>
    <n v="7695"/>
    <n v="6022.26"/>
    <n v="1672.7399999999998"/>
    <n v="0.21738011695906431"/>
    <s v="Profitable"/>
    <s v="High"/>
  </r>
  <r>
    <s v="ORD-102368"/>
    <x v="308"/>
    <d v="2024-04-04T00:00:00"/>
    <s v="C2096"/>
    <s v="Aarav Iyer"/>
    <x v="0"/>
    <x v="8"/>
    <s v="P1017"/>
    <n v="5"/>
    <n v="0.2"/>
    <s v="Same Day"/>
    <x v="1"/>
    <n v="23"/>
    <n v="5"/>
    <s v="Binder"/>
    <x v="0"/>
    <n v="8"/>
    <n v="5.51"/>
    <n v="32"/>
    <n v="27.549999999999997"/>
    <n v="4.4500000000000028"/>
    <n v="0.13906250000000009"/>
    <s v="Profitable"/>
    <s v="Low"/>
  </r>
  <r>
    <s v="ORD-100897"/>
    <x v="47"/>
    <d v="2023-04-01T00:00:00"/>
    <s v="C2113"/>
    <s v="Kabir Reddy"/>
    <x v="1"/>
    <x v="10"/>
    <s v="P1007"/>
    <n v="8"/>
    <n v="0.05"/>
    <s v="Express"/>
    <x v="1"/>
    <n v="64"/>
    <n v="5"/>
    <s v="Printer"/>
    <x v="2"/>
    <n v="180"/>
    <n v="133.25"/>
    <n v="1368"/>
    <n v="1066"/>
    <n v="302"/>
    <n v="0.22076023391812866"/>
    <s v="Profitable"/>
    <s v="Low"/>
  </r>
  <r>
    <s v="ORD-101609"/>
    <x v="560"/>
    <d v="2024-10-03T00:00:00"/>
    <s v="C1971"/>
    <s v="Rahul Iyer"/>
    <x v="1"/>
    <x v="9"/>
    <s v="P1018"/>
    <n v="8"/>
    <n v="0.05"/>
    <s v="Express"/>
    <x v="2"/>
    <n v="43"/>
    <n v="3"/>
    <s v="Marker Pack"/>
    <x v="0"/>
    <n v="11"/>
    <n v="6.23"/>
    <n v="83.6"/>
    <n v="49.84"/>
    <n v="33.759999999999991"/>
    <n v="0.40382775119617215"/>
    <s v="Profitable"/>
    <s v="Low"/>
  </r>
  <r>
    <s v="ORD-101101"/>
    <x v="424"/>
    <d v="2024-09-15T00:00:00"/>
    <s v="C1402"/>
    <s v="Kabir Singh"/>
    <x v="1"/>
    <x v="0"/>
    <s v="P1016"/>
    <n v="7"/>
    <n v="0"/>
    <s v="Same Day"/>
    <x v="2"/>
    <n v="45"/>
    <n v="4"/>
    <s v="Paper Ream"/>
    <x v="0"/>
    <n v="9"/>
    <n v="5.46"/>
    <n v="63"/>
    <n v="38.22"/>
    <n v="24.78"/>
    <n v="0.39333333333333337"/>
    <s v="Profitable"/>
    <s v="Low"/>
  </r>
  <r>
    <s v="ORD-102752"/>
    <x v="413"/>
    <d v="2024-08-08T00:00:00"/>
    <s v="C1666"/>
    <s v="Dev Khan"/>
    <x v="0"/>
    <x v="3"/>
    <s v="P1001"/>
    <n v="9"/>
    <n v="0.1"/>
    <s v="Standard"/>
    <x v="3"/>
    <n v="28"/>
    <n v="5"/>
    <s v="Laptop"/>
    <x v="2"/>
    <n v="900"/>
    <n v="669.14"/>
    <n v="7290"/>
    <n v="6022.26"/>
    <n v="1267.7399999999998"/>
    <n v="0.17390123456790121"/>
    <s v="Profitable"/>
    <s v="High"/>
  </r>
  <r>
    <s v="ORD-100920"/>
    <x v="532"/>
    <d v="2024-11-08T00:00:00"/>
    <s v="C1812"/>
    <s v="Arjun Verma"/>
    <x v="2"/>
    <x v="9"/>
    <s v="P1010"/>
    <n v="2"/>
    <n v="0.1"/>
    <s v="Same Day"/>
    <x v="1"/>
    <n v="28"/>
    <n v="3"/>
    <s v="Bookcase"/>
    <x v="1"/>
    <n v="210"/>
    <n v="139.15"/>
    <n v="378"/>
    <n v="278.3"/>
    <n v="99.699999999999989"/>
    <n v="0.26375661375661374"/>
    <s v="Profitable"/>
    <s v="Low"/>
  </r>
  <r>
    <s v="ORD-102614"/>
    <x v="550"/>
    <d v="2023-04-27T00:00:00"/>
    <s v="C1238"/>
    <s v="Dev Verma"/>
    <x v="1"/>
    <x v="2"/>
    <s v="P1001"/>
    <n v="7"/>
    <n v="0.15"/>
    <s v="Express"/>
    <x v="0"/>
    <n v="43"/>
    <n v="2"/>
    <s v="Laptop"/>
    <x v="2"/>
    <n v="900"/>
    <n v="669.14"/>
    <n v="5355"/>
    <n v="4683.9799999999996"/>
    <n v="671.02000000000044"/>
    <n v="0.12530718954248374"/>
    <s v="Profitable"/>
    <s v="High"/>
  </r>
  <r>
    <s v="ORD-101555"/>
    <x v="37"/>
    <d v="2023-08-27T00:00:00"/>
    <s v="C2028"/>
    <s v="Tara Khan"/>
    <x v="0"/>
    <x v="8"/>
    <s v="P1013"/>
    <n v="4"/>
    <n v="0"/>
    <s v="Standard"/>
    <x v="0"/>
    <n v="36"/>
    <n v="4"/>
    <s v="Notebook"/>
    <x v="0"/>
    <n v="6"/>
    <n v="4.2699999999999996"/>
    <n v="24"/>
    <n v="17.079999999999998"/>
    <n v="6.9200000000000017"/>
    <n v="0.28833333333333339"/>
    <s v="Profitable"/>
    <s v="Low"/>
  </r>
  <r>
    <s v="ORD-100598"/>
    <x v="602"/>
    <d v="2023-12-04T00:00:00"/>
    <s v="C2166"/>
    <s v="Kabir Verma"/>
    <x v="1"/>
    <x v="11"/>
    <s v="P1009"/>
    <n v="6"/>
    <n v="0"/>
    <s v="Same Day"/>
    <x v="1"/>
    <n v="64"/>
    <n v="1"/>
    <s v="Desk"/>
    <x v="1"/>
    <n v="320"/>
    <n v="186.25"/>
    <n v="1920"/>
    <n v="1117.5"/>
    <n v="802.5"/>
    <n v="0.41796875"/>
    <s v="Profitable"/>
    <s v="Low"/>
  </r>
  <r>
    <s v="ORD-101943"/>
    <x v="331"/>
    <d v="2023-11-18T00:00:00"/>
    <s v="C1378"/>
    <s v="Meera Iyer"/>
    <x v="2"/>
    <x v="7"/>
    <s v="P1005"/>
    <n v="1"/>
    <n v="0"/>
    <s v="Standard"/>
    <x v="1"/>
    <n v="43"/>
    <n v="2"/>
    <s v="Headphones"/>
    <x v="2"/>
    <n v="80"/>
    <n v="45.88"/>
    <n v="80"/>
    <n v="45.88"/>
    <n v="34.119999999999997"/>
    <n v="0.42649999999999999"/>
    <s v="Profitable"/>
    <s v="Low"/>
  </r>
  <r>
    <s v="ORD-100257"/>
    <x v="43"/>
    <d v="2023-04-19T00:00:00"/>
    <s v="C1401"/>
    <s v="Ishaan Nair"/>
    <x v="0"/>
    <x v="7"/>
    <s v="P1002"/>
    <n v="5"/>
    <n v="0.2"/>
    <s v="Standard"/>
    <x v="0"/>
    <n v="23"/>
    <n v="1"/>
    <s v="Smartphone"/>
    <x v="2"/>
    <n v="600"/>
    <n v="395.83"/>
    <n v="2400"/>
    <n v="1979.1499999999999"/>
    <n v="420.85000000000014"/>
    <n v="0.17535416666666673"/>
    <s v="Profitable"/>
    <s v="Medium"/>
  </r>
  <r>
    <s v="ORD-100255"/>
    <x v="275"/>
    <d v="2024-10-17T00:00:00"/>
    <s v="C1915"/>
    <s v="Zoya Iyer"/>
    <x v="1"/>
    <x v="8"/>
    <s v="P1010"/>
    <n v="1"/>
    <n v="0.2"/>
    <s v="Standard"/>
    <x v="2"/>
    <n v="44"/>
    <n v="1"/>
    <s v="Bookcase"/>
    <x v="1"/>
    <n v="210"/>
    <n v="139.15"/>
    <n v="168"/>
    <n v="139.15"/>
    <n v="28.849999999999994"/>
    <n v="0.17172619047619045"/>
    <s v="Profitable"/>
    <s v="Low"/>
  </r>
  <r>
    <s v="ORD-100727"/>
    <x v="408"/>
    <d v="2024-11-29T00:00:00"/>
    <s v="C1239"/>
    <s v="Sana Nair"/>
    <x v="0"/>
    <x v="4"/>
    <s v="P1007"/>
    <n v="3"/>
    <n v="0.1"/>
    <s v="Standard"/>
    <x v="1"/>
    <n v="64"/>
    <n v="3"/>
    <s v="Printer"/>
    <x v="2"/>
    <n v="180"/>
    <n v="133.25"/>
    <n v="486"/>
    <n v="399.75"/>
    <n v="86.25"/>
    <n v="0.17746913580246915"/>
    <s v="Profitable"/>
    <s v="Low"/>
  </r>
  <r>
    <s v="ORD-102753"/>
    <x v="219"/>
    <d v="2023-11-27T00:00:00"/>
    <s v="C1748"/>
    <s v="Priya Iyer"/>
    <x v="2"/>
    <x v="1"/>
    <s v="P1018"/>
    <n v="6"/>
    <n v="0.15"/>
    <s v="Standard"/>
    <x v="3"/>
    <n v="30"/>
    <n v="5"/>
    <s v="Marker Pack"/>
    <x v="0"/>
    <n v="11"/>
    <n v="6.23"/>
    <n v="56.1"/>
    <n v="37.380000000000003"/>
    <n v="18.72"/>
    <n v="0.3336898395721925"/>
    <s v="Profitable"/>
    <s v="Low"/>
  </r>
  <r>
    <s v="ORD-102545"/>
    <x v="17"/>
    <d v="2023-03-15T00:00:00"/>
    <s v="C2077"/>
    <s v="Zoya Nair"/>
    <x v="1"/>
    <x v="3"/>
    <s v="P1016"/>
    <n v="8"/>
    <n v="0"/>
    <s v="Standard"/>
    <x v="1"/>
    <n v="52"/>
    <n v="4"/>
    <s v="Paper Ream"/>
    <x v="0"/>
    <n v="9"/>
    <n v="5.46"/>
    <n v="72"/>
    <n v="43.68"/>
    <n v="28.32"/>
    <n v="0.39333333333333331"/>
    <s v="Profitable"/>
    <s v="Low"/>
  </r>
  <r>
    <s v="ORD-102178"/>
    <x v="665"/>
    <d v="2024-10-08T00:00:00"/>
    <s v="C1371"/>
    <s v="Zoya Sharma"/>
    <x v="1"/>
    <x v="1"/>
    <s v="P1013"/>
    <n v="2"/>
    <n v="0.05"/>
    <s v="Express"/>
    <x v="1"/>
    <n v="44"/>
    <n v="2"/>
    <s v="Notebook"/>
    <x v="0"/>
    <n v="6"/>
    <n v="4.2699999999999996"/>
    <n v="11.399999999999999"/>
    <n v="8.5399999999999991"/>
    <n v="2.8599999999999994"/>
    <n v="0.25087719298245614"/>
    <s v="Profitable"/>
    <s v="Low"/>
  </r>
  <r>
    <s v="ORD-100768"/>
    <x v="527"/>
    <d v="2023-02-06T00:00:00"/>
    <s v="C1339"/>
    <s v="Sana Das"/>
    <x v="1"/>
    <x v="2"/>
    <s v="P1014"/>
    <n v="9"/>
    <n v="0"/>
    <s v="Standard"/>
    <x v="1"/>
    <n v="46"/>
    <n v="3"/>
    <s v="Pen Set"/>
    <x v="0"/>
    <n v="12"/>
    <n v="9.07"/>
    <n v="108"/>
    <n v="81.63"/>
    <n v="26.370000000000005"/>
    <n v="0.2441666666666667"/>
    <s v="Profitable"/>
    <s v="Low"/>
  </r>
  <r>
    <s v="ORD-102148"/>
    <x v="293"/>
    <d v="2023-08-05T00:00:00"/>
    <s v="C1251"/>
    <s v="Aarav Joshi"/>
    <x v="2"/>
    <x v="2"/>
    <s v="P1006"/>
    <n v="6"/>
    <n v="0.1"/>
    <s v="Standard"/>
    <x v="0"/>
    <n v="59"/>
    <n v="5"/>
    <s v="Keyboard"/>
    <x v="2"/>
    <n v="45"/>
    <n v="35.729999999999997"/>
    <n v="243"/>
    <n v="214.38"/>
    <n v="28.620000000000005"/>
    <n v="0.1177777777777778"/>
    <s v="Profitable"/>
    <s v="Low"/>
  </r>
  <r>
    <s v="ORD-102219"/>
    <x v="604"/>
    <d v="2024-06-21T00:00:00"/>
    <s v="C1095"/>
    <s v="Kabir Joshi"/>
    <x v="2"/>
    <x v="1"/>
    <s v="P1017"/>
    <n v="2"/>
    <n v="0"/>
    <s v="Standard"/>
    <x v="1"/>
    <n v="22"/>
    <n v="1"/>
    <s v="Binder"/>
    <x v="0"/>
    <n v="8"/>
    <n v="5.51"/>
    <n v="16"/>
    <n v="11.02"/>
    <n v="4.9800000000000004"/>
    <n v="0.31125000000000003"/>
    <s v="Profitable"/>
    <s v="Low"/>
  </r>
  <r>
    <s v="ORD-102539"/>
    <x v="179"/>
    <d v="2023-08-27T00:00:00"/>
    <s v="C2152"/>
    <s v="Diya Sharma"/>
    <x v="2"/>
    <x v="0"/>
    <s v="P1018"/>
    <n v="4"/>
    <n v="0"/>
    <s v="Standard"/>
    <x v="1"/>
    <n v="23"/>
    <n v="4"/>
    <s v="Marker Pack"/>
    <x v="0"/>
    <n v="11"/>
    <n v="6.23"/>
    <n v="44"/>
    <n v="24.92"/>
    <n v="19.079999999999998"/>
    <n v="0.4336363636363636"/>
    <s v="Profitable"/>
    <s v="Low"/>
  </r>
  <r>
    <s v="ORD-101726"/>
    <x v="702"/>
    <d v="2024-07-19T00:00:00"/>
    <s v="C1679"/>
    <s v="Tara Gupta"/>
    <x v="1"/>
    <x v="11"/>
    <s v="P1009"/>
    <n v="3"/>
    <n v="0"/>
    <s v="Standard"/>
    <x v="2"/>
    <n v="69"/>
    <n v="5"/>
    <s v="Desk"/>
    <x v="1"/>
    <n v="320"/>
    <n v="186.25"/>
    <n v="960"/>
    <n v="558.75"/>
    <n v="401.25"/>
    <n v="0.41796875"/>
    <s v="Profitable"/>
    <s v="Low"/>
  </r>
  <r>
    <s v="ORD-101477"/>
    <x v="30"/>
    <d v="2023-02-11T00:00:00"/>
    <s v="C1293"/>
    <s v="Kabir Reddy"/>
    <x v="1"/>
    <x v="10"/>
    <s v="P1003"/>
    <n v="1"/>
    <n v="0.05"/>
    <s v="Standard"/>
    <x v="3"/>
    <n v="24"/>
    <n v="3"/>
    <s v="Tablet"/>
    <x v="2"/>
    <n v="350"/>
    <n v="267.63"/>
    <n v="332.5"/>
    <n v="267.63"/>
    <n v="64.87"/>
    <n v="0.19509774436090227"/>
    <s v="Profitable"/>
    <s v="Low"/>
  </r>
  <r>
    <s v="ORD-100110"/>
    <x v="119"/>
    <d v="2024-01-11T00:00:00"/>
    <s v="C2087"/>
    <s v="Tara Gupta"/>
    <x v="1"/>
    <x v="2"/>
    <s v="P1010"/>
    <n v="1"/>
    <n v="0"/>
    <s v="Standard"/>
    <x v="3"/>
    <n v="26"/>
    <n v="5"/>
    <s v="Bookcase"/>
    <x v="1"/>
    <n v="210"/>
    <n v="139.15"/>
    <n v="210"/>
    <n v="139.15"/>
    <n v="70.849999999999994"/>
    <n v="0.33738095238095234"/>
    <s v="Profitable"/>
    <s v="Low"/>
  </r>
  <r>
    <s v="ORD-101679"/>
    <x v="334"/>
    <d v="2024-02-23T00:00:00"/>
    <s v="C1545"/>
    <s v="Ishaan Sharma"/>
    <x v="0"/>
    <x v="4"/>
    <s v="P1013"/>
    <n v="4"/>
    <n v="0"/>
    <s v="Standard"/>
    <x v="0"/>
    <n v="52"/>
    <n v="1"/>
    <s v="Notebook"/>
    <x v="0"/>
    <n v="6"/>
    <n v="4.2699999999999996"/>
    <n v="24"/>
    <n v="17.079999999999998"/>
    <n v="6.9200000000000017"/>
    <n v="0.28833333333333339"/>
    <s v="Profitable"/>
    <s v="Low"/>
  </r>
  <r>
    <s v="ORD-101226"/>
    <x v="471"/>
    <d v="2024-07-15T00:00:00"/>
    <s v="C1766"/>
    <s v="Diya Iyer"/>
    <x v="2"/>
    <x v="3"/>
    <s v="P1003"/>
    <n v="5"/>
    <n v="0.2"/>
    <s v="Express"/>
    <x v="3"/>
    <n v="59"/>
    <n v="2"/>
    <s v="Tablet"/>
    <x v="2"/>
    <n v="350"/>
    <n v="267.63"/>
    <n v="1400"/>
    <n v="1338.15"/>
    <n v="61.849999999999909"/>
    <n v="4.4178571428571366E-2"/>
    <s v="Profitable"/>
    <s v="Low"/>
  </r>
  <r>
    <s v="ORD-100712"/>
    <x v="277"/>
    <d v="2023-05-10T00:00:00"/>
    <s v="C2117"/>
    <s v="Kabir Das"/>
    <x v="1"/>
    <x v="9"/>
    <s v="P1003"/>
    <n v="7"/>
    <n v="0"/>
    <s v="Express"/>
    <x v="1"/>
    <n v="58"/>
    <n v="4"/>
    <s v="Tablet"/>
    <x v="2"/>
    <n v="350"/>
    <n v="267.63"/>
    <n v="2450"/>
    <n v="1873.4099999999999"/>
    <n v="576.59000000000015"/>
    <n v="0.23534285714285721"/>
    <s v="Profitable"/>
    <s v="Medium"/>
  </r>
  <r>
    <s v="ORD-101479"/>
    <x v="400"/>
    <d v="2023-04-18T00:00:00"/>
    <s v="C1966"/>
    <s v="Arjun Joshi"/>
    <x v="1"/>
    <x v="3"/>
    <s v="P1001"/>
    <n v="2"/>
    <n v="0"/>
    <s v="Standard"/>
    <x v="0"/>
    <n v="23"/>
    <n v="2"/>
    <s v="Laptop"/>
    <x v="2"/>
    <n v="900"/>
    <n v="669.14"/>
    <n v="1800"/>
    <n v="1338.28"/>
    <n v="461.72"/>
    <n v="0.25651111111111113"/>
    <s v="Profitable"/>
    <s v="Low"/>
  </r>
  <r>
    <s v="ORD-101019"/>
    <x v="712"/>
    <d v="2024-04-15T00:00:00"/>
    <s v="C1170"/>
    <s v="Tara Iyer"/>
    <x v="0"/>
    <x v="0"/>
    <s v="P1003"/>
    <n v="9"/>
    <n v="0"/>
    <s v="Economy"/>
    <x v="2"/>
    <n v="51"/>
    <n v="3"/>
    <s v="Tablet"/>
    <x v="2"/>
    <n v="350"/>
    <n v="267.63"/>
    <n v="3150"/>
    <n v="2408.67"/>
    <n v="741.32999999999993"/>
    <n v="0.23534285714285713"/>
    <s v="Profitable"/>
    <s v="Medium"/>
  </r>
  <r>
    <s v="ORD-101160"/>
    <x v="208"/>
    <d v="2023-07-29T00:00:00"/>
    <s v="C2146"/>
    <s v="Tara Singh"/>
    <x v="1"/>
    <x v="7"/>
    <s v="P1004"/>
    <n v="9"/>
    <n v="0"/>
    <s v="Standard"/>
    <x v="3"/>
    <n v="51"/>
    <n v="4"/>
    <s v="Monitor"/>
    <x v="2"/>
    <n v="220"/>
    <n v="159.36000000000001"/>
    <n v="1980"/>
    <n v="1434.2400000000002"/>
    <n v="545.75999999999976"/>
    <n v="0.27563636363636351"/>
    <s v="Profitable"/>
    <s v="Low"/>
  </r>
  <r>
    <s v="ORD-100960"/>
    <x v="66"/>
    <d v="2024-06-21T00:00:00"/>
    <s v="C1208"/>
    <s v="Aarav Nair"/>
    <x v="0"/>
    <x v="11"/>
    <s v="P1018"/>
    <n v="7"/>
    <n v="0"/>
    <s v="Standard"/>
    <x v="1"/>
    <n v="38"/>
    <n v="4"/>
    <s v="Marker Pack"/>
    <x v="0"/>
    <n v="11"/>
    <n v="6.23"/>
    <n v="77"/>
    <n v="43.61"/>
    <n v="33.39"/>
    <n v="0.43363636363636365"/>
    <s v="Profitable"/>
    <s v="Low"/>
  </r>
  <r>
    <s v="ORD-102707"/>
    <x v="250"/>
    <d v="2024-10-01T00:00:00"/>
    <s v="C1063"/>
    <s v="Priya Reddy"/>
    <x v="2"/>
    <x v="6"/>
    <s v="P1009"/>
    <n v="3"/>
    <n v="0.1"/>
    <s v="Standard"/>
    <x v="1"/>
    <n v="60"/>
    <n v="1"/>
    <s v="Desk"/>
    <x v="1"/>
    <n v="320"/>
    <n v="186.25"/>
    <n v="864"/>
    <n v="558.75"/>
    <n v="305.25"/>
    <n v="0.3532986111111111"/>
    <s v="Profitable"/>
    <s v="Low"/>
  </r>
  <r>
    <s v="ORD-100270"/>
    <x v="385"/>
    <d v="2024-11-22T00:00:00"/>
    <s v="C1851"/>
    <s v="Sana Verma"/>
    <x v="2"/>
    <x v="7"/>
    <s v="P1014"/>
    <n v="3"/>
    <n v="0.15"/>
    <s v="Standard"/>
    <x v="3"/>
    <n v="45"/>
    <n v="2"/>
    <s v="Pen Set"/>
    <x v="0"/>
    <n v="12"/>
    <n v="9.07"/>
    <n v="30.599999999999998"/>
    <n v="27.21"/>
    <n v="3.389999999999997"/>
    <n v="0.11078431372549011"/>
    <s v="Profitable"/>
    <s v="Low"/>
  </r>
  <r>
    <s v="ORD-100063"/>
    <x v="305"/>
    <d v="2024-07-26T00:00:00"/>
    <s v="C1252"/>
    <s v="Zoya Joshi"/>
    <x v="1"/>
    <x v="6"/>
    <s v="P1011"/>
    <n v="8"/>
    <n v="0"/>
    <s v="Standard"/>
    <x v="2"/>
    <n v="61"/>
    <n v="5"/>
    <s v="Filing Cabinet"/>
    <x v="1"/>
    <n v="130"/>
    <n v="83.55"/>
    <n v="1040"/>
    <n v="668.4"/>
    <n v="371.6"/>
    <n v="0.35730769230769233"/>
    <s v="Profitable"/>
    <s v="Low"/>
  </r>
  <r>
    <s v="ORD-102441"/>
    <x v="713"/>
    <d v="2023-09-20T00:00:00"/>
    <s v="C1179"/>
    <s v="Tara Das"/>
    <x v="1"/>
    <x v="2"/>
    <s v="P1010"/>
    <n v="9"/>
    <n v="0.1"/>
    <s v="Standard"/>
    <x v="1"/>
    <n v="64"/>
    <n v="3"/>
    <s v="Bookcase"/>
    <x v="1"/>
    <n v="210"/>
    <n v="139.15"/>
    <n v="1701"/>
    <n v="1252.3500000000001"/>
    <n v="448.64999999999986"/>
    <n v="0.26375661375661369"/>
    <s v="Profitable"/>
    <s v="Low"/>
  </r>
  <r>
    <s v="ORD-100892"/>
    <x v="271"/>
    <d v="2024-05-20T00:00:00"/>
    <s v="C1812"/>
    <s v="Dev Joshi"/>
    <x v="2"/>
    <x v="11"/>
    <s v="P1004"/>
    <n v="5"/>
    <n v="0.05"/>
    <s v="Standard"/>
    <x v="3"/>
    <n v="62"/>
    <n v="2"/>
    <s v="Monitor"/>
    <x v="2"/>
    <n v="220"/>
    <n v="159.36000000000001"/>
    <n v="1045"/>
    <n v="796.80000000000007"/>
    <n v="248.19999999999993"/>
    <n v="0.23751196172248798"/>
    <s v="Profitable"/>
    <s v="Low"/>
  </r>
  <r>
    <s v="ORD-101295"/>
    <x v="423"/>
    <d v="2024-02-25T00:00:00"/>
    <s v="C1318"/>
    <s v="Meera Reddy"/>
    <x v="1"/>
    <x v="5"/>
    <s v="P1011"/>
    <n v="4"/>
    <n v="0"/>
    <s v="Economy"/>
    <x v="1"/>
    <n v="26"/>
    <n v="4"/>
    <s v="Filing Cabinet"/>
    <x v="1"/>
    <n v="130"/>
    <n v="83.55"/>
    <n v="520"/>
    <n v="334.2"/>
    <n v="185.8"/>
    <n v="0.35730769230769233"/>
    <s v="Profitable"/>
    <s v="Low"/>
  </r>
  <r>
    <s v="ORD-102591"/>
    <x v="112"/>
    <d v="2024-09-17T00:00:00"/>
    <s v="C2173"/>
    <s v="Tara Verma"/>
    <x v="1"/>
    <x v="5"/>
    <s v="P1014"/>
    <n v="9"/>
    <n v="0"/>
    <s v="Standard"/>
    <x v="3"/>
    <n v="48"/>
    <n v="2"/>
    <s v="Pen Set"/>
    <x v="0"/>
    <n v="12"/>
    <n v="9.07"/>
    <n v="108"/>
    <n v="81.63"/>
    <n v="26.370000000000005"/>
    <n v="0.2441666666666667"/>
    <s v="Profitable"/>
    <s v="Low"/>
  </r>
  <r>
    <s v="ORD-100778"/>
    <x v="69"/>
    <d v="2024-05-14T00:00:00"/>
    <s v="C1788"/>
    <s v="Priya Nair"/>
    <x v="1"/>
    <x v="11"/>
    <s v="P1009"/>
    <n v="8"/>
    <n v="0"/>
    <s v="Standard"/>
    <x v="3"/>
    <n v="34"/>
    <n v="5"/>
    <s v="Desk"/>
    <x v="1"/>
    <n v="320"/>
    <n v="186.25"/>
    <n v="2560"/>
    <n v="1490"/>
    <n v="1070"/>
    <n v="0.41796875"/>
    <s v="Profitable"/>
    <s v="Medium"/>
  </r>
  <r>
    <s v="ORD-102217"/>
    <x v="17"/>
    <d v="2023-03-14T00:00:00"/>
    <s v="C1374"/>
    <s v="Zoya Singh"/>
    <x v="1"/>
    <x v="1"/>
    <s v="P1017"/>
    <n v="1"/>
    <n v="0.2"/>
    <s v="Standard"/>
    <x v="2"/>
    <n v="64"/>
    <n v="5"/>
    <s v="Binder"/>
    <x v="0"/>
    <n v="8"/>
    <n v="5.51"/>
    <n v="6.4"/>
    <n v="5.51"/>
    <n v="0.89000000000000057"/>
    <n v="0.13906250000000009"/>
    <s v="Profitable"/>
    <s v="Low"/>
  </r>
  <r>
    <s v="ORD-100036"/>
    <x v="578"/>
    <d v="2024-04-08T00:00:00"/>
    <s v="C1392"/>
    <s v="Meera Singh"/>
    <x v="0"/>
    <x v="9"/>
    <s v="P1004"/>
    <n v="7"/>
    <n v="0.15"/>
    <s v="Standard"/>
    <x v="2"/>
    <n v="63"/>
    <n v="5"/>
    <s v="Monitor"/>
    <x v="2"/>
    <n v="220"/>
    <n v="159.36000000000001"/>
    <n v="1309"/>
    <n v="1115.52"/>
    <n v="193.48000000000002"/>
    <n v="0.14780748663101606"/>
    <s v="Profitable"/>
    <s v="Low"/>
  </r>
  <r>
    <s v="ORD-100243"/>
    <x v="407"/>
    <d v="2023-07-15T00:00:00"/>
    <s v="C1869"/>
    <s v="Sana Nair"/>
    <x v="2"/>
    <x v="7"/>
    <s v="P1013"/>
    <n v="8"/>
    <n v="0"/>
    <s v="Standard"/>
    <x v="3"/>
    <n v="26"/>
    <n v="5"/>
    <s v="Notebook"/>
    <x v="0"/>
    <n v="6"/>
    <n v="4.2699999999999996"/>
    <n v="48"/>
    <n v="34.159999999999997"/>
    <n v="13.840000000000003"/>
    <n v="0.28833333333333339"/>
    <s v="Profitable"/>
    <s v="Low"/>
  </r>
  <r>
    <s v="ORD-100082"/>
    <x v="264"/>
    <d v="2024-02-23T00:00:00"/>
    <s v="C1248"/>
    <s v="Tara Verma"/>
    <x v="1"/>
    <x v="0"/>
    <s v="P1014"/>
    <n v="5"/>
    <n v="0"/>
    <s v="Standard"/>
    <x v="1"/>
    <n v="42"/>
    <n v="5"/>
    <s v="Pen Set"/>
    <x v="0"/>
    <n v="12"/>
    <n v="9.07"/>
    <n v="60"/>
    <n v="45.35"/>
    <n v="14.649999999999999"/>
    <n v="0.24416666666666664"/>
    <s v="Profitable"/>
    <s v="Low"/>
  </r>
  <r>
    <s v="ORD-100860"/>
    <x v="542"/>
    <d v="2023-10-05T00:00:00"/>
    <s v="C1296"/>
    <s v="Priya Joshi"/>
    <x v="1"/>
    <x v="7"/>
    <s v="P1002"/>
    <n v="9"/>
    <n v="0"/>
    <s v="Economy"/>
    <x v="0"/>
    <n v="46"/>
    <n v="3"/>
    <s v="Smartphone"/>
    <x v="2"/>
    <n v="600"/>
    <n v="395.83"/>
    <n v="5400"/>
    <n v="3562.47"/>
    <n v="1837.5300000000002"/>
    <n v="0.34028333333333338"/>
    <s v="Profitable"/>
    <s v="High"/>
  </r>
  <r>
    <s v="ORD-100372"/>
    <x v="625"/>
    <d v="2024-11-10T00:00:00"/>
    <s v="C1220"/>
    <s v="Aarav Nair"/>
    <x v="1"/>
    <x v="6"/>
    <s v="P1003"/>
    <n v="3"/>
    <n v="0"/>
    <s v="Express"/>
    <x v="1"/>
    <n v="32"/>
    <n v="3"/>
    <s v="Tablet"/>
    <x v="2"/>
    <n v="350"/>
    <n v="267.63"/>
    <n v="1050"/>
    <n v="802.89"/>
    <n v="247.11"/>
    <n v="0.23534285714285716"/>
    <s v="Profitable"/>
    <s v="Low"/>
  </r>
  <r>
    <s v="ORD-102003"/>
    <x v="343"/>
    <d v="2023-08-14T00:00:00"/>
    <s v="C1207"/>
    <s v="Zoya Gupta"/>
    <x v="1"/>
    <x v="9"/>
    <s v="P1018"/>
    <n v="5"/>
    <n v="0.1"/>
    <s v="Standard"/>
    <x v="0"/>
    <n v="42"/>
    <n v="4"/>
    <s v="Marker Pack"/>
    <x v="0"/>
    <n v="11"/>
    <n v="6.23"/>
    <n v="49.5"/>
    <n v="31.150000000000002"/>
    <n v="18.349999999999998"/>
    <n v="0.37070707070707065"/>
    <s v="Profitable"/>
    <s v="Low"/>
  </r>
  <r>
    <s v="ORD-101850"/>
    <x v="321"/>
    <d v="2024-07-04T00:00:00"/>
    <s v="C1148"/>
    <s v="Dev Nair"/>
    <x v="0"/>
    <x v="11"/>
    <s v="P1013"/>
    <n v="4"/>
    <n v="0.1"/>
    <s v="Standard"/>
    <x v="3"/>
    <n v="30"/>
    <n v="1"/>
    <s v="Notebook"/>
    <x v="0"/>
    <n v="6"/>
    <n v="4.2699999999999996"/>
    <n v="21.6"/>
    <n v="17.079999999999998"/>
    <n v="4.5200000000000031"/>
    <n v="0.20925925925925939"/>
    <s v="Profitable"/>
    <s v="Low"/>
  </r>
  <r>
    <s v="ORD-101361"/>
    <x v="319"/>
    <d v="2023-07-30T00:00:00"/>
    <s v="C2187"/>
    <s v="Rahul Gupta"/>
    <x v="2"/>
    <x v="2"/>
    <s v="P1002"/>
    <n v="6"/>
    <n v="0"/>
    <s v="Same Day"/>
    <x v="0"/>
    <n v="66"/>
    <n v="4"/>
    <s v="Smartphone"/>
    <x v="2"/>
    <n v="600"/>
    <n v="395.83"/>
    <n v="3600"/>
    <n v="2374.98"/>
    <n v="1225.02"/>
    <n v="0.34028333333333333"/>
    <s v="Profitable"/>
    <s v="Medium"/>
  </r>
  <r>
    <s v="ORD-100751"/>
    <x v="336"/>
    <d v="2023-11-22T00:00:00"/>
    <s v="C2075"/>
    <s v="Meera Nair"/>
    <x v="1"/>
    <x v="9"/>
    <s v="P1016"/>
    <n v="9"/>
    <n v="0.15"/>
    <s v="Express"/>
    <x v="3"/>
    <n v="67"/>
    <n v="3"/>
    <s v="Paper Ream"/>
    <x v="0"/>
    <n v="9"/>
    <n v="5.46"/>
    <n v="68.849999999999994"/>
    <n v="49.14"/>
    <n v="19.709999999999994"/>
    <n v="0.2862745098039215"/>
    <s v="Profitable"/>
    <s v="Low"/>
  </r>
  <r>
    <s v="ORD-102555"/>
    <x v="654"/>
    <d v="2024-02-21T00:00:00"/>
    <s v="C1230"/>
    <s v="Zoya Das"/>
    <x v="1"/>
    <x v="10"/>
    <s v="P1016"/>
    <n v="1"/>
    <n v="0.15"/>
    <s v="Standard"/>
    <x v="1"/>
    <n v="20"/>
    <n v="4"/>
    <s v="Paper Ream"/>
    <x v="0"/>
    <n v="9"/>
    <n v="5.46"/>
    <n v="7.6499999999999995"/>
    <n v="5.46"/>
    <n v="2.1899999999999995"/>
    <n v="0.28627450980392155"/>
    <s v="Profitable"/>
    <s v="Low"/>
  </r>
  <r>
    <s v="ORD-101037"/>
    <x v="92"/>
    <d v="2024-09-09T00:00:00"/>
    <s v="C2089"/>
    <s v="Priya Iyer"/>
    <x v="1"/>
    <x v="10"/>
    <s v="P1002"/>
    <n v="5"/>
    <n v="0"/>
    <s v="Standard"/>
    <x v="3"/>
    <n v="62"/>
    <n v="3"/>
    <s v="Smartphone"/>
    <x v="2"/>
    <n v="600"/>
    <n v="395.83"/>
    <n v="3000"/>
    <n v="1979.1499999999999"/>
    <n v="1020.8500000000001"/>
    <n v="0.34028333333333338"/>
    <s v="Profitable"/>
    <s v="Medium"/>
  </r>
  <r>
    <s v="ORD-101234"/>
    <x v="451"/>
    <d v="2023-10-21T00:00:00"/>
    <s v="C1502"/>
    <s v="Meera Joshi"/>
    <x v="2"/>
    <x v="5"/>
    <s v="P1002"/>
    <n v="3"/>
    <n v="0.1"/>
    <s v="Standard"/>
    <x v="0"/>
    <n v="22"/>
    <n v="1"/>
    <s v="Smartphone"/>
    <x v="2"/>
    <n v="600"/>
    <n v="395.83"/>
    <n v="1620"/>
    <n v="1187.49"/>
    <n v="432.51"/>
    <n v="0.26698148148148149"/>
    <s v="Profitable"/>
    <s v="Low"/>
  </r>
  <r>
    <s v="ORD-102632"/>
    <x v="411"/>
    <d v="2023-03-31T00:00:00"/>
    <s v="C2184"/>
    <s v="Rahul Iyer"/>
    <x v="1"/>
    <x v="4"/>
    <s v="P1018"/>
    <n v="8"/>
    <n v="0.1"/>
    <s v="Standard"/>
    <x v="3"/>
    <n v="57"/>
    <n v="1"/>
    <s v="Marker Pack"/>
    <x v="0"/>
    <n v="11"/>
    <n v="6.23"/>
    <n v="79.2"/>
    <n v="49.84"/>
    <n v="29.36"/>
    <n v="0.37070707070707071"/>
    <s v="Profitable"/>
    <s v="Low"/>
  </r>
  <r>
    <s v="ORD-102559"/>
    <x v="553"/>
    <d v="2023-07-08T00:00:00"/>
    <s v="C1640"/>
    <s v="Zoya Sharma"/>
    <x v="2"/>
    <x v="1"/>
    <s v="P1011"/>
    <n v="1"/>
    <n v="0"/>
    <s v="Economy"/>
    <x v="1"/>
    <n v="21"/>
    <n v="5"/>
    <s v="Filing Cabinet"/>
    <x v="1"/>
    <n v="130"/>
    <n v="83.55"/>
    <n v="130"/>
    <n v="83.55"/>
    <n v="46.45"/>
    <n v="0.35730769230769233"/>
    <s v="Profitable"/>
    <s v="Low"/>
  </r>
  <r>
    <s v="ORD-102225"/>
    <x v="602"/>
    <d v="2023-12-09T00:00:00"/>
    <s v="C2064"/>
    <s v="Zoya Verma"/>
    <x v="0"/>
    <x v="9"/>
    <s v="P1006"/>
    <n v="9"/>
    <n v="0"/>
    <s v="Standard"/>
    <x v="3"/>
    <n v="20"/>
    <n v="2"/>
    <s v="Keyboard"/>
    <x v="2"/>
    <n v="45"/>
    <n v="35.729999999999997"/>
    <n v="405"/>
    <n v="321.57"/>
    <n v="83.43"/>
    <n v="0.20600000000000002"/>
    <s v="Profitable"/>
    <s v="Low"/>
  </r>
  <r>
    <s v="ORD-102324"/>
    <x v="525"/>
    <d v="2023-02-18T00:00:00"/>
    <s v="C2028"/>
    <s v="Aarav Verma"/>
    <x v="1"/>
    <x v="9"/>
    <s v="P1003"/>
    <n v="8"/>
    <n v="0.05"/>
    <s v="Standard"/>
    <x v="3"/>
    <n v="18"/>
    <n v="5"/>
    <s v="Tablet"/>
    <x v="2"/>
    <n v="350"/>
    <n v="267.63"/>
    <n v="2660"/>
    <n v="2141.04"/>
    <n v="518.96"/>
    <n v="0.19509774436090227"/>
    <s v="Profitable"/>
    <s v="Medium"/>
  </r>
  <r>
    <s v="ORD-100879"/>
    <x v="222"/>
    <d v="2023-08-12T00:00:00"/>
    <s v="C1927"/>
    <s v="Ishaan Joshi"/>
    <x v="1"/>
    <x v="11"/>
    <s v="P1005"/>
    <n v="2"/>
    <n v="0.1"/>
    <s v="Standard"/>
    <x v="2"/>
    <n v="39"/>
    <n v="5"/>
    <s v="Headphones"/>
    <x v="2"/>
    <n v="80"/>
    <n v="45.88"/>
    <n v="144"/>
    <n v="91.76"/>
    <n v="52.239999999999995"/>
    <n v="0.36277777777777775"/>
    <s v="Profitable"/>
    <s v="Low"/>
  </r>
  <r>
    <s v="ORD-102595"/>
    <x v="596"/>
    <d v="2023-12-08T00:00:00"/>
    <s v="C1687"/>
    <s v="Zoya Das"/>
    <x v="1"/>
    <x v="7"/>
    <s v="P1001"/>
    <n v="8"/>
    <n v="0.15"/>
    <s v="Express"/>
    <x v="2"/>
    <n v="51"/>
    <n v="2"/>
    <s v="Laptop"/>
    <x v="2"/>
    <n v="900"/>
    <n v="669.14"/>
    <n v="6120"/>
    <n v="5353.12"/>
    <n v="766.88000000000011"/>
    <n v="0.12530718954248368"/>
    <s v="Profitable"/>
    <s v="High"/>
  </r>
  <r>
    <s v="ORD-101862"/>
    <x v="281"/>
    <d v="2023-03-01T00:00:00"/>
    <s v="C1308"/>
    <s v="Ishaan Singh"/>
    <x v="2"/>
    <x v="3"/>
    <s v="P1014"/>
    <n v="4"/>
    <n v="0"/>
    <s v="Standard"/>
    <x v="1"/>
    <n v="64"/>
    <n v="3"/>
    <s v="Pen Set"/>
    <x v="0"/>
    <n v="12"/>
    <n v="9.07"/>
    <n v="48"/>
    <n v="36.28"/>
    <n v="11.719999999999999"/>
    <n v="0.24416666666666664"/>
    <s v="Profitable"/>
    <s v="Low"/>
  </r>
  <r>
    <s v="ORD-102767"/>
    <x v="491"/>
    <d v="2023-03-14T00:00:00"/>
    <s v="C2044"/>
    <s v="Arjun Reddy"/>
    <x v="0"/>
    <x v="8"/>
    <s v="P1013"/>
    <n v="2"/>
    <n v="0"/>
    <s v="Standard"/>
    <x v="2"/>
    <n v="25"/>
    <n v="4"/>
    <s v="Notebook"/>
    <x v="0"/>
    <n v="6"/>
    <n v="4.2699999999999996"/>
    <n v="12"/>
    <n v="8.5399999999999991"/>
    <n v="3.4600000000000009"/>
    <n v="0.28833333333333339"/>
    <s v="Profitable"/>
    <s v="Low"/>
  </r>
  <r>
    <s v="ORD-100476"/>
    <x v="300"/>
    <d v="2023-08-25T00:00:00"/>
    <s v="C1920"/>
    <s v="Kabir Das"/>
    <x v="1"/>
    <x v="0"/>
    <s v="P1017"/>
    <n v="7"/>
    <n v="0"/>
    <s v="Standard"/>
    <x v="3"/>
    <n v="21"/>
    <n v="5"/>
    <s v="Binder"/>
    <x v="0"/>
    <n v="8"/>
    <n v="5.51"/>
    <n v="56"/>
    <n v="38.57"/>
    <n v="17.43"/>
    <n v="0.31124999999999997"/>
    <s v="Profitable"/>
    <s v="Low"/>
  </r>
  <r>
    <s v="ORD-100225"/>
    <x v="316"/>
    <d v="2024-12-04T00:00:00"/>
    <s v="C1832"/>
    <s v="Ishaan Verma"/>
    <x v="0"/>
    <x v="1"/>
    <s v="P1016"/>
    <n v="2"/>
    <n v="0.05"/>
    <s v="Standard"/>
    <x v="0"/>
    <n v="42"/>
    <n v="1"/>
    <s v="Paper Ream"/>
    <x v="0"/>
    <n v="9"/>
    <n v="5.46"/>
    <n v="17.099999999999998"/>
    <n v="10.92"/>
    <n v="6.1799999999999979"/>
    <n v="0.36140350877192973"/>
    <s v="Profitable"/>
    <s v="Low"/>
  </r>
  <r>
    <s v="ORD-100216"/>
    <x v="49"/>
    <d v="2024-12-25T00:00:00"/>
    <s v="C2038"/>
    <s v="Ishaan Iyer"/>
    <x v="1"/>
    <x v="1"/>
    <s v="P1007"/>
    <n v="3"/>
    <n v="0.15"/>
    <s v="Standard"/>
    <x v="3"/>
    <n v="22"/>
    <n v="3"/>
    <s v="Printer"/>
    <x v="2"/>
    <n v="180"/>
    <n v="133.25"/>
    <n v="459"/>
    <n v="399.75"/>
    <n v="59.25"/>
    <n v="0.12908496732026145"/>
    <s v="Profitable"/>
    <s v="Low"/>
  </r>
  <r>
    <s v="ORD-101053"/>
    <x v="326"/>
    <d v="2023-12-10T00:00:00"/>
    <s v="C1197"/>
    <s v="Tara Verma"/>
    <x v="0"/>
    <x v="11"/>
    <s v="P1008"/>
    <n v="2"/>
    <n v="0.1"/>
    <s v="Standard"/>
    <x v="1"/>
    <n v="61"/>
    <n v="4"/>
    <s v="Office Chair"/>
    <x v="1"/>
    <n v="150"/>
    <n v="111.98"/>
    <n v="270"/>
    <n v="223.96"/>
    <n v="46.039999999999992"/>
    <n v="0.17051851851851849"/>
    <s v="Profitable"/>
    <s v="Low"/>
  </r>
  <r>
    <s v="ORD-101883"/>
    <x v="443"/>
    <d v="2023-12-19T00:00:00"/>
    <s v="C1965"/>
    <s v="Aarav Iyer"/>
    <x v="2"/>
    <x v="3"/>
    <s v="P1016"/>
    <n v="4"/>
    <n v="0.05"/>
    <s v="Standard"/>
    <x v="1"/>
    <n v="65"/>
    <n v="4"/>
    <s v="Paper Ream"/>
    <x v="0"/>
    <n v="9"/>
    <n v="5.46"/>
    <n v="34.199999999999996"/>
    <n v="21.84"/>
    <n v="12.359999999999996"/>
    <n v="0.36140350877192973"/>
    <s v="Profitable"/>
    <s v="Low"/>
  </r>
  <r>
    <s v="ORD-100180"/>
    <x v="597"/>
    <d v="2024-02-05T00:00:00"/>
    <s v="C1945"/>
    <s v="Ishaan Verma"/>
    <x v="2"/>
    <x v="10"/>
    <s v="P1015"/>
    <n v="1"/>
    <n v="0.05"/>
    <s v="Standard"/>
    <x v="1"/>
    <n v="44"/>
    <n v="2"/>
    <s v="Stapler"/>
    <x v="0"/>
    <n v="15"/>
    <n v="9.91"/>
    <n v="14.25"/>
    <n v="9.91"/>
    <n v="4.34"/>
    <n v="0.30456140350877192"/>
    <s v="Profitable"/>
    <s v="Low"/>
  </r>
  <r>
    <s v="ORD-102793"/>
    <x v="267"/>
    <d v="2024-05-31T00:00:00"/>
    <s v="C1622"/>
    <s v="Meera Gupta"/>
    <x v="0"/>
    <x v="0"/>
    <s v="P1007"/>
    <n v="3"/>
    <n v="0.1"/>
    <s v="Same Day"/>
    <x v="1"/>
    <n v="50"/>
    <n v="3"/>
    <s v="Printer"/>
    <x v="2"/>
    <n v="180"/>
    <n v="133.25"/>
    <n v="486"/>
    <n v="399.75"/>
    <n v="86.25"/>
    <n v="0.17746913580246915"/>
    <s v="Profitable"/>
    <s v="Low"/>
  </r>
  <r>
    <s v="ORD-102142"/>
    <x v="520"/>
    <d v="2023-09-28T00:00:00"/>
    <s v="C1403"/>
    <s v="Dev Nair"/>
    <x v="1"/>
    <x v="10"/>
    <s v="P1001"/>
    <n v="1"/>
    <n v="0.1"/>
    <s v="Standard"/>
    <x v="1"/>
    <n v="47"/>
    <n v="2"/>
    <s v="Laptop"/>
    <x v="2"/>
    <n v="900"/>
    <n v="669.14"/>
    <n v="810"/>
    <n v="669.14"/>
    <n v="140.86000000000001"/>
    <n v="0.17390123456790124"/>
    <s v="Profitable"/>
    <s v="Low"/>
  </r>
  <r>
    <s v="ORD-102725"/>
    <x v="463"/>
    <d v="2024-06-03T00:00:00"/>
    <s v="C1518"/>
    <s v="Tara Joshi"/>
    <x v="1"/>
    <x v="4"/>
    <s v="P1014"/>
    <n v="4"/>
    <n v="0.05"/>
    <s v="Standard"/>
    <x v="1"/>
    <n v="38"/>
    <n v="2"/>
    <s v="Pen Set"/>
    <x v="0"/>
    <n v="12"/>
    <n v="9.07"/>
    <n v="45.599999999999994"/>
    <n v="36.28"/>
    <n v="9.3199999999999932"/>
    <n v="0.20438596491228059"/>
    <s v="Profitable"/>
    <s v="Low"/>
  </r>
  <r>
    <s v="ORD-100638"/>
    <x v="138"/>
    <d v="2023-10-31T00:00:00"/>
    <s v="C1691"/>
    <s v="Aarav Das"/>
    <x v="0"/>
    <x v="4"/>
    <s v="P1014"/>
    <n v="3"/>
    <n v="0"/>
    <s v="Economy"/>
    <x v="0"/>
    <n v="63"/>
    <n v="4"/>
    <s v="Pen Set"/>
    <x v="0"/>
    <n v="12"/>
    <n v="9.07"/>
    <n v="36"/>
    <n v="27.21"/>
    <n v="8.7899999999999991"/>
    <n v="0.24416666666666664"/>
    <s v="Profitable"/>
    <s v="Low"/>
  </r>
  <r>
    <s v="ORD-100044"/>
    <x v="100"/>
    <d v="2024-09-09T00:00:00"/>
    <s v="C1349"/>
    <s v="Kabir Das"/>
    <x v="0"/>
    <x v="6"/>
    <s v="P1017"/>
    <n v="8"/>
    <n v="0.2"/>
    <s v="Standard"/>
    <x v="3"/>
    <n v="44"/>
    <n v="1"/>
    <s v="Binder"/>
    <x v="0"/>
    <n v="8"/>
    <n v="5.51"/>
    <n v="51.2"/>
    <n v="44.08"/>
    <n v="7.1200000000000045"/>
    <n v="0.13906250000000009"/>
    <s v="Profitable"/>
    <s v="Low"/>
  </r>
  <r>
    <s v="ORD-101498"/>
    <x v="313"/>
    <d v="2024-05-22T00:00:00"/>
    <s v="C1297"/>
    <s v="Ishaan Khan"/>
    <x v="1"/>
    <x v="2"/>
    <s v="P1002"/>
    <n v="7"/>
    <n v="0.1"/>
    <s v="Standard"/>
    <x v="0"/>
    <n v="49"/>
    <n v="4"/>
    <s v="Smartphone"/>
    <x v="2"/>
    <n v="600"/>
    <n v="395.83"/>
    <n v="3780"/>
    <n v="2770.81"/>
    <n v="1009.19"/>
    <n v="0.26698148148148149"/>
    <s v="Profitable"/>
    <s v="Medium"/>
  </r>
  <r>
    <s v="ORD-100264"/>
    <x v="0"/>
    <d v="2023-03-29T00:00:00"/>
    <s v="C1746"/>
    <s v="Priya Khan"/>
    <x v="1"/>
    <x v="9"/>
    <s v="P1013"/>
    <n v="6"/>
    <n v="0"/>
    <s v="Standard"/>
    <x v="3"/>
    <n v="51"/>
    <n v="3"/>
    <s v="Notebook"/>
    <x v="0"/>
    <n v="6"/>
    <n v="4.2699999999999996"/>
    <n v="36"/>
    <n v="25.619999999999997"/>
    <n v="10.380000000000003"/>
    <n v="0.28833333333333339"/>
    <s v="Profitable"/>
    <s v="Low"/>
  </r>
  <r>
    <s v="ORD-101088"/>
    <x v="111"/>
    <d v="2024-06-19T00:00:00"/>
    <s v="C1391"/>
    <s v="Ishaan Khan"/>
    <x v="1"/>
    <x v="2"/>
    <s v="P1013"/>
    <n v="3"/>
    <n v="0"/>
    <s v="Economy"/>
    <x v="3"/>
    <n v="46"/>
    <n v="3"/>
    <s v="Notebook"/>
    <x v="0"/>
    <n v="6"/>
    <n v="4.2699999999999996"/>
    <n v="18"/>
    <n v="12.809999999999999"/>
    <n v="5.1900000000000013"/>
    <n v="0.28833333333333339"/>
    <s v="Profitable"/>
    <s v="Low"/>
  </r>
  <r>
    <s v="ORD-101238"/>
    <x v="35"/>
    <d v="2024-10-30T00:00:00"/>
    <s v="C2066"/>
    <s v="Arjun Gupta"/>
    <x v="1"/>
    <x v="4"/>
    <s v="P1001"/>
    <n v="1"/>
    <n v="0.1"/>
    <s v="Express"/>
    <x v="2"/>
    <n v="63"/>
    <n v="4"/>
    <s v="Laptop"/>
    <x v="2"/>
    <n v="900"/>
    <n v="669.14"/>
    <n v="810"/>
    <n v="669.14"/>
    <n v="140.86000000000001"/>
    <n v="0.17390123456790124"/>
    <s v="Profitable"/>
    <s v="Low"/>
  </r>
  <r>
    <s v="ORD-100850"/>
    <x v="670"/>
    <d v="2023-02-26T00:00:00"/>
    <s v="C1831"/>
    <s v="Priya Reddy"/>
    <x v="1"/>
    <x v="7"/>
    <s v="P1007"/>
    <n v="2"/>
    <n v="0.2"/>
    <s v="Standard"/>
    <x v="0"/>
    <n v="36"/>
    <n v="1"/>
    <s v="Printer"/>
    <x v="2"/>
    <n v="180"/>
    <n v="133.25"/>
    <n v="288"/>
    <n v="266.5"/>
    <n v="21.5"/>
    <n v="7.4652777777777776E-2"/>
    <s v="Profitable"/>
    <s v="Low"/>
  </r>
  <r>
    <s v="ORD-100094"/>
    <x v="137"/>
    <d v="2023-07-26T00:00:00"/>
    <s v="C1941"/>
    <s v="Priya Joshi"/>
    <x v="0"/>
    <x v="0"/>
    <s v="P1014"/>
    <n v="8"/>
    <n v="0.05"/>
    <s v="Economy"/>
    <x v="1"/>
    <n v="53"/>
    <n v="4"/>
    <s v="Pen Set"/>
    <x v="0"/>
    <n v="12"/>
    <n v="9.07"/>
    <n v="91.199999999999989"/>
    <n v="72.56"/>
    <n v="18.639999999999986"/>
    <n v="0.20438596491228059"/>
    <s v="Profitable"/>
    <s v="Low"/>
  </r>
  <r>
    <s v="ORD-102223"/>
    <x v="300"/>
    <d v="2023-08-23T00:00:00"/>
    <s v="C1109"/>
    <s v="Dev Joshi"/>
    <x v="1"/>
    <x v="6"/>
    <s v="P1007"/>
    <n v="2"/>
    <n v="0.05"/>
    <s v="Standard"/>
    <x v="2"/>
    <n v="25"/>
    <n v="3"/>
    <s v="Printer"/>
    <x v="2"/>
    <n v="180"/>
    <n v="133.25"/>
    <n v="342"/>
    <n v="266.5"/>
    <n v="75.5"/>
    <n v="0.22076023391812866"/>
    <s v="Profitable"/>
    <s v="Low"/>
  </r>
  <r>
    <s v="ORD-102446"/>
    <x v="358"/>
    <d v="2023-11-06T00:00:00"/>
    <s v="C1594"/>
    <s v="Dev Singh"/>
    <x v="0"/>
    <x v="9"/>
    <s v="P1011"/>
    <n v="2"/>
    <n v="0"/>
    <s v="Express"/>
    <x v="0"/>
    <n v="24"/>
    <n v="2"/>
    <s v="Filing Cabinet"/>
    <x v="1"/>
    <n v="130"/>
    <n v="83.55"/>
    <n v="260"/>
    <n v="167.1"/>
    <n v="92.9"/>
    <n v="0.35730769230769233"/>
    <s v="Profitable"/>
    <s v="Low"/>
  </r>
  <r>
    <s v="ORD-100332"/>
    <x v="221"/>
    <d v="2023-01-05T00:00:00"/>
    <s v="C1860"/>
    <s v="Zoya Sharma"/>
    <x v="0"/>
    <x v="4"/>
    <s v="P1002"/>
    <n v="9"/>
    <n v="0"/>
    <s v="Standard"/>
    <x v="3"/>
    <n v="25"/>
    <n v="5"/>
    <s v="Smartphone"/>
    <x v="2"/>
    <n v="600"/>
    <n v="395.83"/>
    <n v="5400"/>
    <n v="3562.47"/>
    <n v="1837.5300000000002"/>
    <n v="0.34028333333333338"/>
    <s v="Profitable"/>
    <s v="High"/>
  </r>
  <r>
    <s v="ORD-102079"/>
    <x v="188"/>
    <d v="2024-04-03T00:00:00"/>
    <s v="C1030"/>
    <s v="Priya Sharma"/>
    <x v="1"/>
    <x v="1"/>
    <s v="P1010"/>
    <n v="1"/>
    <n v="0.05"/>
    <s v="Economy"/>
    <x v="2"/>
    <n v="62"/>
    <n v="3"/>
    <s v="Bookcase"/>
    <x v="1"/>
    <n v="210"/>
    <n v="139.15"/>
    <n v="199.5"/>
    <n v="139.15"/>
    <n v="60.349999999999994"/>
    <n v="0.30250626566416039"/>
    <s v="Profitable"/>
    <s v="Low"/>
  </r>
  <r>
    <s v="ORD-102792"/>
    <x v="331"/>
    <d v="2023-11-23T00:00:00"/>
    <s v="C1921"/>
    <s v="Meera Reddy"/>
    <x v="1"/>
    <x v="7"/>
    <s v="P1002"/>
    <n v="5"/>
    <n v="0.1"/>
    <s v="Standard"/>
    <x v="2"/>
    <n v="50"/>
    <n v="2"/>
    <s v="Smartphone"/>
    <x v="2"/>
    <n v="600"/>
    <n v="395.83"/>
    <n v="2700"/>
    <n v="1979.1499999999999"/>
    <n v="720.85000000000014"/>
    <n v="0.26698148148148154"/>
    <s v="Profitable"/>
    <s v="Medium"/>
  </r>
  <r>
    <s v="ORD-100374"/>
    <x v="699"/>
    <d v="2024-07-14T00:00:00"/>
    <s v="C1071"/>
    <s v="Arjun Singh"/>
    <x v="1"/>
    <x v="6"/>
    <s v="P1001"/>
    <n v="4"/>
    <n v="0.05"/>
    <s v="Economy"/>
    <x v="0"/>
    <n v="35"/>
    <n v="5"/>
    <s v="Laptop"/>
    <x v="2"/>
    <n v="900"/>
    <n v="669.14"/>
    <n v="3420"/>
    <n v="2676.56"/>
    <n v="743.44"/>
    <n v="0.21738011695906434"/>
    <s v="Profitable"/>
    <s v="Medium"/>
  </r>
  <r>
    <s v="ORD-101421"/>
    <x v="525"/>
    <d v="2023-02-18T00:00:00"/>
    <s v="C1121"/>
    <s v="Dev Singh"/>
    <x v="2"/>
    <x v="0"/>
    <s v="P1012"/>
    <n v="8"/>
    <n v="0"/>
    <s v="Express"/>
    <x v="3"/>
    <n v="65"/>
    <n v="1"/>
    <s v="Standing Desk"/>
    <x v="1"/>
    <n v="480"/>
    <n v="375.21"/>
    <n v="3840"/>
    <n v="3001.68"/>
    <n v="838.32000000000016"/>
    <n v="0.21831250000000005"/>
    <s v="Profitable"/>
    <s v="Medium"/>
  </r>
  <r>
    <s v="ORD-100408"/>
    <x v="242"/>
    <d v="2023-04-21T00:00:00"/>
    <s v="C1253"/>
    <s v="Sana Gupta"/>
    <x v="2"/>
    <x v="5"/>
    <s v="P1008"/>
    <n v="5"/>
    <n v="0.15"/>
    <s v="Standard"/>
    <x v="2"/>
    <n v="35"/>
    <n v="2"/>
    <s v="Office Chair"/>
    <x v="1"/>
    <n v="150"/>
    <n v="111.98"/>
    <n v="637.5"/>
    <n v="559.9"/>
    <n v="77.600000000000023"/>
    <n v="0.12172549019607846"/>
    <s v="Profitable"/>
    <s v="Low"/>
  </r>
  <r>
    <s v="ORD-100685"/>
    <x v="587"/>
    <d v="2024-07-24T00:00:00"/>
    <s v="C2017"/>
    <s v="Kabir Iyer"/>
    <x v="1"/>
    <x v="8"/>
    <s v="P1011"/>
    <n v="3"/>
    <n v="0"/>
    <s v="Express"/>
    <x v="2"/>
    <n v="67"/>
    <n v="3"/>
    <s v="Filing Cabinet"/>
    <x v="1"/>
    <n v="130"/>
    <n v="83.55"/>
    <n v="390"/>
    <n v="250.64999999999998"/>
    <n v="139.35000000000002"/>
    <n v="0.35730769230769238"/>
    <s v="Profitable"/>
    <s v="Low"/>
  </r>
  <r>
    <s v="ORD-100418"/>
    <x v="395"/>
    <d v="2023-05-08T00:00:00"/>
    <s v="C1644"/>
    <s v="Dev Joshi"/>
    <x v="2"/>
    <x v="6"/>
    <s v="P1004"/>
    <n v="5"/>
    <n v="0"/>
    <s v="Standard"/>
    <x v="3"/>
    <n v="27"/>
    <n v="3"/>
    <s v="Monitor"/>
    <x v="2"/>
    <n v="220"/>
    <n v="159.36000000000001"/>
    <n v="1100"/>
    <n v="796.80000000000007"/>
    <n v="303.19999999999993"/>
    <n v="0.27563636363636357"/>
    <s v="Profitable"/>
    <s v="Low"/>
  </r>
  <r>
    <s v="ORD-101413"/>
    <x v="192"/>
    <d v="2023-08-23T00:00:00"/>
    <s v="C1466"/>
    <s v="Meera Singh"/>
    <x v="2"/>
    <x v="4"/>
    <s v="P1006"/>
    <n v="3"/>
    <n v="0"/>
    <s v="Standard"/>
    <x v="1"/>
    <n v="51"/>
    <n v="4"/>
    <s v="Keyboard"/>
    <x v="2"/>
    <n v="45"/>
    <n v="35.729999999999997"/>
    <n v="135"/>
    <n v="107.19"/>
    <n v="27.810000000000002"/>
    <n v="0.20600000000000002"/>
    <s v="Profitable"/>
    <s v="Low"/>
  </r>
  <r>
    <s v="ORD-100144"/>
    <x v="166"/>
    <d v="2024-03-26T00:00:00"/>
    <s v="C1488"/>
    <s v="Dev Joshi"/>
    <x v="0"/>
    <x v="3"/>
    <s v="P1018"/>
    <n v="8"/>
    <n v="0.2"/>
    <s v="Express"/>
    <x v="2"/>
    <n v="23"/>
    <n v="5"/>
    <s v="Marker Pack"/>
    <x v="0"/>
    <n v="11"/>
    <n v="6.23"/>
    <n v="70.400000000000006"/>
    <n v="49.84"/>
    <n v="20.560000000000002"/>
    <n v="0.29204545454545455"/>
    <s v="Profitable"/>
    <s v="Low"/>
  </r>
  <r>
    <s v="ORD-101574"/>
    <x v="508"/>
    <d v="2024-11-08T00:00:00"/>
    <s v="C1026"/>
    <s v="Tara Verma"/>
    <x v="0"/>
    <x v="7"/>
    <s v="P1013"/>
    <n v="1"/>
    <n v="0"/>
    <s v="Standard"/>
    <x v="2"/>
    <n v="54"/>
    <n v="2"/>
    <s v="Notebook"/>
    <x v="0"/>
    <n v="6"/>
    <n v="4.2699999999999996"/>
    <n v="6"/>
    <n v="4.2699999999999996"/>
    <n v="1.7300000000000004"/>
    <n v="0.28833333333333339"/>
    <s v="Profitable"/>
    <s v="Low"/>
  </r>
  <r>
    <s v="ORD-102313"/>
    <x v="378"/>
    <d v="2024-07-05T00:00:00"/>
    <s v="C1672"/>
    <s v="Sana Khan"/>
    <x v="1"/>
    <x v="10"/>
    <s v="P1002"/>
    <n v="7"/>
    <n v="0"/>
    <s v="Standard"/>
    <x v="2"/>
    <n v="50"/>
    <n v="2"/>
    <s v="Smartphone"/>
    <x v="2"/>
    <n v="600"/>
    <n v="395.83"/>
    <n v="4200"/>
    <n v="2770.81"/>
    <n v="1429.19"/>
    <n v="0.34028333333333333"/>
    <s v="Profitable"/>
    <s v="Medium"/>
  </r>
  <r>
    <s v="ORD-100986"/>
    <x v="239"/>
    <d v="2023-02-22T00:00:00"/>
    <s v="C1364"/>
    <s v="Aarav Singh"/>
    <x v="1"/>
    <x v="1"/>
    <s v="P1011"/>
    <n v="6"/>
    <n v="0.05"/>
    <s v="Standard"/>
    <x v="2"/>
    <n v="29"/>
    <n v="2"/>
    <s v="Filing Cabinet"/>
    <x v="1"/>
    <n v="130"/>
    <n v="83.55"/>
    <n v="741"/>
    <n v="501.29999999999995"/>
    <n v="239.70000000000005"/>
    <n v="0.32348178137651828"/>
    <s v="Profitable"/>
    <s v="Low"/>
  </r>
  <r>
    <s v="ORD-100014"/>
    <x v="497"/>
    <d v="2023-09-27T00:00:00"/>
    <s v="C1525"/>
    <s v="Ishaan Sharma"/>
    <x v="1"/>
    <x v="1"/>
    <s v="P1007"/>
    <n v="2"/>
    <n v="0.05"/>
    <s v="Express"/>
    <x v="3"/>
    <n v="43"/>
    <n v="5"/>
    <s v="Printer"/>
    <x v="2"/>
    <n v="180"/>
    <n v="133.25"/>
    <n v="342"/>
    <n v="266.5"/>
    <n v="75.5"/>
    <n v="0.22076023391812866"/>
    <s v="Profitable"/>
    <s v="Low"/>
  </r>
  <r>
    <s v="ORD-100528"/>
    <x v="581"/>
    <d v="2024-11-10T00:00:00"/>
    <s v="C1030"/>
    <s v="Zoya Iyer"/>
    <x v="0"/>
    <x v="1"/>
    <s v="P1001"/>
    <n v="3"/>
    <n v="0"/>
    <s v="Standard"/>
    <x v="2"/>
    <n v="55"/>
    <n v="4"/>
    <s v="Laptop"/>
    <x v="2"/>
    <n v="900"/>
    <n v="669.14"/>
    <n v="2700"/>
    <n v="2007.42"/>
    <n v="692.57999999999993"/>
    <n v="0.25651111111111108"/>
    <s v="Profitable"/>
    <s v="Medium"/>
  </r>
  <r>
    <s v="ORD-100391"/>
    <x v="272"/>
    <d v="2023-10-25T00:00:00"/>
    <s v="C2184"/>
    <s v="Kabir Gupta"/>
    <x v="0"/>
    <x v="8"/>
    <s v="P1005"/>
    <n v="6"/>
    <n v="0.15"/>
    <s v="Express"/>
    <x v="2"/>
    <n v="44"/>
    <n v="2"/>
    <s v="Headphones"/>
    <x v="2"/>
    <n v="80"/>
    <n v="45.88"/>
    <n v="408"/>
    <n v="275.28000000000003"/>
    <n v="132.71999999999997"/>
    <n v="0.32529411764705873"/>
    <s v="Profitable"/>
    <s v="Low"/>
  </r>
  <r>
    <s v="ORD-100853"/>
    <x v="565"/>
    <d v="2023-02-06T00:00:00"/>
    <s v="C1834"/>
    <s v="Priya Joshi"/>
    <x v="1"/>
    <x v="3"/>
    <s v="P1011"/>
    <n v="1"/>
    <n v="0"/>
    <s v="Standard"/>
    <x v="3"/>
    <n v="35"/>
    <n v="3"/>
    <s v="Filing Cabinet"/>
    <x v="1"/>
    <n v="130"/>
    <n v="83.55"/>
    <n v="130"/>
    <n v="83.55"/>
    <n v="46.45"/>
    <n v="0.35730769230769233"/>
    <s v="Profitable"/>
    <s v="Low"/>
  </r>
  <r>
    <s v="ORD-100801"/>
    <x v="418"/>
    <d v="2024-03-23T00:00:00"/>
    <s v="C1930"/>
    <s v="Dev Sharma"/>
    <x v="1"/>
    <x v="6"/>
    <s v="P1003"/>
    <n v="2"/>
    <n v="0.05"/>
    <s v="Standard"/>
    <x v="0"/>
    <n v="67"/>
    <n v="5"/>
    <s v="Tablet"/>
    <x v="2"/>
    <n v="350"/>
    <n v="267.63"/>
    <n v="665"/>
    <n v="535.26"/>
    <n v="129.74"/>
    <n v="0.19509774436090227"/>
    <s v="Profitable"/>
    <s v="Low"/>
  </r>
  <r>
    <s v="ORD-101947"/>
    <x v="398"/>
    <d v="2023-01-09T00:00:00"/>
    <s v="C1624"/>
    <s v="Tara Reddy"/>
    <x v="2"/>
    <x v="6"/>
    <s v="P1018"/>
    <n v="8"/>
    <n v="0.1"/>
    <s v="Express"/>
    <x v="0"/>
    <n v="44"/>
    <n v="4"/>
    <s v="Marker Pack"/>
    <x v="0"/>
    <n v="11"/>
    <n v="6.23"/>
    <n v="79.2"/>
    <n v="49.84"/>
    <n v="29.36"/>
    <n v="0.37070707070707071"/>
    <s v="Profitable"/>
    <s v="Low"/>
  </r>
  <r>
    <s v="ORD-102126"/>
    <x v="547"/>
    <d v="2023-06-24T00:00:00"/>
    <s v="C1042"/>
    <s v="Priya Sharma"/>
    <x v="1"/>
    <x v="8"/>
    <s v="P1002"/>
    <n v="1"/>
    <n v="0.1"/>
    <s v="Same Day"/>
    <x v="2"/>
    <n v="54"/>
    <n v="2"/>
    <s v="Smartphone"/>
    <x v="2"/>
    <n v="600"/>
    <n v="395.83"/>
    <n v="540"/>
    <n v="395.83"/>
    <n v="144.17000000000002"/>
    <n v="0.26698148148148149"/>
    <s v="Profitable"/>
    <s v="Low"/>
  </r>
  <r>
    <s v="ORD-100387"/>
    <x v="368"/>
    <d v="2023-04-08T00:00:00"/>
    <s v="C1508"/>
    <s v="Tara Reddy"/>
    <x v="2"/>
    <x v="10"/>
    <s v="P1013"/>
    <n v="4"/>
    <n v="0.1"/>
    <s v="Express"/>
    <x v="3"/>
    <n v="56"/>
    <n v="4"/>
    <s v="Notebook"/>
    <x v="0"/>
    <n v="6"/>
    <n v="4.2699999999999996"/>
    <n v="21.6"/>
    <n v="17.079999999999998"/>
    <n v="4.5200000000000031"/>
    <n v="0.20925925925925939"/>
    <s v="Profitable"/>
    <s v="Low"/>
  </r>
  <r>
    <s v="ORD-102231"/>
    <x v="586"/>
    <d v="2024-05-07T00:00:00"/>
    <s v="C1922"/>
    <s v="Priya Verma"/>
    <x v="2"/>
    <x v="7"/>
    <s v="P1015"/>
    <n v="9"/>
    <n v="0"/>
    <s v="Standard"/>
    <x v="1"/>
    <n v="67"/>
    <n v="1"/>
    <s v="Stapler"/>
    <x v="0"/>
    <n v="15"/>
    <n v="9.91"/>
    <n v="135"/>
    <n v="89.19"/>
    <n v="45.81"/>
    <n v="0.33933333333333338"/>
    <s v="Profitable"/>
    <s v="Low"/>
  </r>
  <r>
    <s v="ORD-100835"/>
    <x v="434"/>
    <d v="2023-04-30T00:00:00"/>
    <s v="C1899"/>
    <s v="Kabir Gupta"/>
    <x v="1"/>
    <x v="6"/>
    <s v="P1014"/>
    <n v="5"/>
    <n v="0.15"/>
    <s v="Standard"/>
    <x v="0"/>
    <n v="60"/>
    <n v="1"/>
    <s v="Pen Set"/>
    <x v="0"/>
    <n v="12"/>
    <n v="9.07"/>
    <n v="51"/>
    <n v="45.35"/>
    <n v="5.6499999999999986"/>
    <n v="0.11078431372549016"/>
    <s v="Profitable"/>
    <s v="Low"/>
  </r>
  <r>
    <s v="ORD-100190"/>
    <x v="198"/>
    <d v="2023-08-20T00:00:00"/>
    <s v="C1060"/>
    <s v="Diya Nair"/>
    <x v="1"/>
    <x v="8"/>
    <s v="P1004"/>
    <n v="9"/>
    <n v="0.1"/>
    <s v="Same Day"/>
    <x v="0"/>
    <n v="44"/>
    <n v="3"/>
    <s v="Monitor"/>
    <x v="2"/>
    <n v="220"/>
    <n v="159.36000000000001"/>
    <n v="1782"/>
    <n v="1434.2400000000002"/>
    <n v="347.75999999999976"/>
    <n v="0.19515151515151502"/>
    <s v="Profitable"/>
    <s v="Low"/>
  </r>
  <r>
    <s v="ORD-101694"/>
    <x v="172"/>
    <d v="2023-12-03T00:00:00"/>
    <s v="C2185"/>
    <s v="Kabir Singh"/>
    <x v="1"/>
    <x v="1"/>
    <s v="P1004"/>
    <n v="6"/>
    <n v="0.15"/>
    <s v="Standard"/>
    <x v="0"/>
    <n v="69"/>
    <n v="5"/>
    <s v="Monitor"/>
    <x v="2"/>
    <n v="220"/>
    <n v="159.36000000000001"/>
    <n v="1122"/>
    <n v="956.16000000000008"/>
    <n v="165.83999999999992"/>
    <n v="0.14780748663101598"/>
    <s v="Profitable"/>
    <s v="Low"/>
  </r>
  <r>
    <s v="ORD-100364"/>
    <x v="638"/>
    <d v="2023-07-28T00:00:00"/>
    <s v="C1397"/>
    <s v="Diya Das"/>
    <x v="0"/>
    <x v="3"/>
    <s v="P1017"/>
    <n v="1"/>
    <n v="0.1"/>
    <s v="Standard"/>
    <x v="1"/>
    <n v="65"/>
    <n v="2"/>
    <s v="Binder"/>
    <x v="0"/>
    <n v="8"/>
    <n v="5.51"/>
    <n v="7.2"/>
    <n v="5.51"/>
    <n v="1.6900000000000004"/>
    <n v="0.23472222222222228"/>
    <s v="Profitable"/>
    <s v="Low"/>
  </r>
  <r>
    <s v="ORD-101159"/>
    <x v="384"/>
    <d v="2024-06-13T00:00:00"/>
    <s v="C2017"/>
    <s v="Tara Das"/>
    <x v="2"/>
    <x v="7"/>
    <s v="P1011"/>
    <n v="2"/>
    <n v="0"/>
    <s v="Express"/>
    <x v="1"/>
    <n v="61"/>
    <n v="1"/>
    <s v="Filing Cabinet"/>
    <x v="1"/>
    <n v="130"/>
    <n v="83.55"/>
    <n v="260"/>
    <n v="167.1"/>
    <n v="92.9"/>
    <n v="0.35730769230769233"/>
    <s v="Profitable"/>
    <s v="Low"/>
  </r>
  <r>
    <s v="ORD-100245"/>
    <x v="647"/>
    <d v="2023-09-01T00:00:00"/>
    <s v="C1885"/>
    <s v="Tara Singh"/>
    <x v="1"/>
    <x v="0"/>
    <s v="P1008"/>
    <n v="6"/>
    <n v="0.05"/>
    <s v="Standard"/>
    <x v="3"/>
    <n v="55"/>
    <n v="3"/>
    <s v="Office Chair"/>
    <x v="1"/>
    <n v="150"/>
    <n v="111.98"/>
    <n v="855"/>
    <n v="671.88"/>
    <n v="183.12"/>
    <n v="0.21417543859649124"/>
    <s v="Profitable"/>
    <s v="Low"/>
  </r>
  <r>
    <s v="ORD-100881"/>
    <x v="369"/>
    <d v="2024-03-04T00:00:00"/>
    <s v="C1291"/>
    <s v="Kabir Joshi"/>
    <x v="0"/>
    <x v="6"/>
    <s v="P1011"/>
    <n v="5"/>
    <n v="0"/>
    <s v="Standard"/>
    <x v="2"/>
    <n v="63"/>
    <n v="3"/>
    <s v="Filing Cabinet"/>
    <x v="1"/>
    <n v="130"/>
    <n v="83.55"/>
    <n v="650"/>
    <n v="417.75"/>
    <n v="232.25"/>
    <n v="0.35730769230769233"/>
    <s v="Profitable"/>
    <s v="Low"/>
  </r>
  <r>
    <s v="ORD-100274"/>
    <x v="673"/>
    <d v="2024-03-25T00:00:00"/>
    <s v="C1432"/>
    <s v="Aarav Khan"/>
    <x v="1"/>
    <x v="1"/>
    <s v="P1010"/>
    <n v="7"/>
    <n v="0.1"/>
    <s v="Standard"/>
    <x v="3"/>
    <n v="65"/>
    <n v="4"/>
    <s v="Bookcase"/>
    <x v="1"/>
    <n v="210"/>
    <n v="139.15"/>
    <n v="1323"/>
    <n v="974.05000000000007"/>
    <n v="348.94999999999993"/>
    <n v="0.26375661375661369"/>
    <s v="Profitable"/>
    <s v="Low"/>
  </r>
  <r>
    <s v="ORD-100147"/>
    <x v="421"/>
    <d v="2023-03-06T00:00:00"/>
    <s v="C1878"/>
    <s v="Tara Gupta"/>
    <x v="1"/>
    <x v="9"/>
    <s v="P1014"/>
    <n v="5"/>
    <n v="0.15"/>
    <s v="Express"/>
    <x v="2"/>
    <n v="48"/>
    <n v="4"/>
    <s v="Pen Set"/>
    <x v="0"/>
    <n v="12"/>
    <n v="9.07"/>
    <n v="51"/>
    <n v="45.35"/>
    <n v="5.6499999999999986"/>
    <n v="0.11078431372549016"/>
    <s v="Profitable"/>
    <s v="Low"/>
  </r>
  <r>
    <s v="ORD-101129"/>
    <x v="25"/>
    <d v="2023-05-25T00:00:00"/>
    <s v="C1215"/>
    <s v="Ishaan Joshi"/>
    <x v="2"/>
    <x v="5"/>
    <s v="P1018"/>
    <n v="5"/>
    <n v="0"/>
    <s v="Express"/>
    <x v="0"/>
    <n v="24"/>
    <n v="4"/>
    <s v="Marker Pack"/>
    <x v="0"/>
    <n v="11"/>
    <n v="6.23"/>
    <n v="55"/>
    <n v="31.150000000000002"/>
    <n v="23.849999999999998"/>
    <n v="0.4336363636363636"/>
    <s v="Profitable"/>
    <s v="Low"/>
  </r>
  <r>
    <s v="ORD-100294"/>
    <x v="53"/>
    <d v="2024-04-03T00:00:00"/>
    <s v="C1137"/>
    <s v="Priya Iyer"/>
    <x v="1"/>
    <x v="1"/>
    <s v="P1003"/>
    <n v="6"/>
    <n v="0"/>
    <s v="Express"/>
    <x v="3"/>
    <n v="40"/>
    <n v="3"/>
    <s v="Tablet"/>
    <x v="2"/>
    <n v="350"/>
    <n v="267.63"/>
    <n v="2100"/>
    <n v="1605.78"/>
    <n v="494.22"/>
    <n v="0.23534285714285716"/>
    <s v="Profitable"/>
    <s v="Medium"/>
  </r>
  <r>
    <s v="ORD-100324"/>
    <x v="140"/>
    <d v="2023-11-02T00:00:00"/>
    <s v="C1124"/>
    <s v="Priya Sharma"/>
    <x v="2"/>
    <x v="11"/>
    <s v="P1005"/>
    <n v="2"/>
    <n v="0"/>
    <s v="Standard"/>
    <x v="0"/>
    <n v="32"/>
    <n v="3"/>
    <s v="Headphones"/>
    <x v="2"/>
    <n v="80"/>
    <n v="45.88"/>
    <n v="160"/>
    <n v="91.76"/>
    <n v="68.239999999999995"/>
    <n v="0.42649999999999999"/>
    <s v="Profitable"/>
    <s v="Low"/>
  </r>
  <r>
    <s v="ORD-100770"/>
    <x v="676"/>
    <d v="2024-05-05T00:00:00"/>
    <s v="C1288"/>
    <s v="Tara Reddy"/>
    <x v="2"/>
    <x v="2"/>
    <s v="P1005"/>
    <n v="1"/>
    <n v="0"/>
    <s v="Express"/>
    <x v="0"/>
    <n v="19"/>
    <n v="4"/>
    <s v="Headphones"/>
    <x v="2"/>
    <n v="80"/>
    <n v="45.88"/>
    <n v="80"/>
    <n v="45.88"/>
    <n v="34.119999999999997"/>
    <n v="0.42649999999999999"/>
    <s v="Profitable"/>
    <s v="Low"/>
  </r>
  <r>
    <s v="ORD-102847"/>
    <x v="709"/>
    <d v="2024-01-30T00:00:00"/>
    <s v="C1868"/>
    <s v="Sana Nair"/>
    <x v="1"/>
    <x v="7"/>
    <s v="P1016"/>
    <n v="1"/>
    <n v="0.2"/>
    <s v="Standard"/>
    <x v="2"/>
    <n v="53"/>
    <n v="2"/>
    <s v="Paper Ream"/>
    <x v="0"/>
    <n v="9"/>
    <n v="5.46"/>
    <n v="7.2"/>
    <n v="5.46"/>
    <n v="1.7400000000000002"/>
    <n v="0.2416666666666667"/>
    <s v="Profitable"/>
    <s v="Low"/>
  </r>
  <r>
    <s v="ORD-102587"/>
    <x v="323"/>
    <d v="2023-01-23T00:00:00"/>
    <s v="C1859"/>
    <s v="Priya Singh"/>
    <x v="2"/>
    <x v="9"/>
    <s v="P1011"/>
    <n v="9"/>
    <n v="0"/>
    <s v="Economy"/>
    <x v="1"/>
    <n v="65"/>
    <n v="2"/>
    <s v="Filing Cabinet"/>
    <x v="1"/>
    <n v="130"/>
    <n v="83.55"/>
    <n v="1170"/>
    <n v="751.94999999999993"/>
    <n v="418.05000000000007"/>
    <n v="0.35730769230769238"/>
    <s v="Profitable"/>
    <s v="Low"/>
  </r>
  <r>
    <s v="ORD-101715"/>
    <x v="672"/>
    <d v="2024-03-22T00:00:00"/>
    <s v="C1225"/>
    <s v="Sana Reddy"/>
    <x v="2"/>
    <x v="8"/>
    <s v="P1006"/>
    <n v="8"/>
    <n v="0.2"/>
    <s v="Same Day"/>
    <x v="2"/>
    <n v="52"/>
    <n v="4"/>
    <s v="Keyboard"/>
    <x v="2"/>
    <n v="45"/>
    <n v="35.729999999999997"/>
    <n v="288"/>
    <n v="285.83999999999997"/>
    <n v="2.160000000000025"/>
    <n v="7.5000000000000865E-3"/>
    <s v="Profitable"/>
    <s v="Low"/>
  </r>
  <r>
    <s v="ORD-102724"/>
    <x v="566"/>
    <d v="2023-06-05T00:00:00"/>
    <s v="C2055"/>
    <s v="Diya Das"/>
    <x v="1"/>
    <x v="8"/>
    <s v="P1014"/>
    <n v="2"/>
    <n v="0.1"/>
    <s v="Express"/>
    <x v="0"/>
    <n v="38"/>
    <n v="5"/>
    <s v="Pen Set"/>
    <x v="0"/>
    <n v="12"/>
    <n v="9.07"/>
    <n v="21.6"/>
    <n v="18.14"/>
    <n v="3.4600000000000009"/>
    <n v="0.16018518518518521"/>
    <s v="Profitable"/>
    <s v="Low"/>
  </r>
  <r>
    <s v="ORD-100900"/>
    <x v="224"/>
    <d v="2024-11-26T00:00:00"/>
    <s v="C1192"/>
    <s v="Sana Khan"/>
    <x v="1"/>
    <x v="9"/>
    <s v="P1015"/>
    <n v="4"/>
    <n v="0.2"/>
    <s v="Standard"/>
    <x v="2"/>
    <n v="39"/>
    <n v="3"/>
    <s v="Stapler"/>
    <x v="0"/>
    <n v="15"/>
    <n v="9.91"/>
    <n v="48"/>
    <n v="39.64"/>
    <n v="8.36"/>
    <n v="0.17416666666666666"/>
    <s v="Profitable"/>
    <s v="Low"/>
  </r>
  <r>
    <s v="ORD-102000"/>
    <x v="378"/>
    <d v="2024-07-06T00:00:00"/>
    <s v="C2088"/>
    <s v="Sana Das"/>
    <x v="2"/>
    <x v="3"/>
    <s v="P1012"/>
    <n v="6"/>
    <n v="0"/>
    <s v="Standard"/>
    <x v="0"/>
    <n v="31"/>
    <n v="2"/>
    <s v="Standing Desk"/>
    <x v="1"/>
    <n v="480"/>
    <n v="375.21"/>
    <n v="2880"/>
    <n v="2251.2599999999998"/>
    <n v="628.74000000000024"/>
    <n v="0.21831250000000008"/>
    <s v="Profitable"/>
    <s v="Medium"/>
  </r>
  <r>
    <s v="ORD-102816"/>
    <x v="421"/>
    <d v="2023-03-07T00:00:00"/>
    <s v="C2108"/>
    <s v="Dev Das"/>
    <x v="2"/>
    <x v="8"/>
    <s v="P1004"/>
    <n v="7"/>
    <n v="0"/>
    <s v="Standard"/>
    <x v="1"/>
    <n v="42"/>
    <n v="1"/>
    <s v="Monitor"/>
    <x v="2"/>
    <n v="220"/>
    <n v="159.36000000000001"/>
    <n v="1540"/>
    <n v="1115.52"/>
    <n v="424.48"/>
    <n v="0.27563636363636362"/>
    <s v="Profitable"/>
    <s v="Low"/>
  </r>
  <r>
    <s v="ORD-102053"/>
    <x v="125"/>
    <d v="2024-05-04T00:00:00"/>
    <s v="C1288"/>
    <s v="Kabir Sharma"/>
    <x v="1"/>
    <x v="7"/>
    <s v="P1007"/>
    <n v="2"/>
    <n v="0"/>
    <s v="Same Day"/>
    <x v="0"/>
    <n v="26"/>
    <n v="1"/>
    <s v="Printer"/>
    <x v="2"/>
    <n v="180"/>
    <n v="133.25"/>
    <n v="360"/>
    <n v="266.5"/>
    <n v="93.5"/>
    <n v="0.25972222222222224"/>
    <s v="Profitable"/>
    <s v="Low"/>
  </r>
  <r>
    <s v="ORD-100974"/>
    <x v="714"/>
    <d v="2024-09-27T00:00:00"/>
    <s v="C1225"/>
    <s v="Zoya Iyer"/>
    <x v="1"/>
    <x v="5"/>
    <s v="P1016"/>
    <n v="1"/>
    <n v="0.05"/>
    <s v="Standard"/>
    <x v="0"/>
    <n v="66"/>
    <n v="3"/>
    <s v="Paper Ream"/>
    <x v="0"/>
    <n v="9"/>
    <n v="5.46"/>
    <n v="8.5499999999999989"/>
    <n v="5.46"/>
    <n v="3.089999999999999"/>
    <n v="0.36140350877192973"/>
    <s v="Profitable"/>
    <s v="Low"/>
  </r>
  <r>
    <s v="ORD-100103"/>
    <x v="106"/>
    <d v="2023-08-01T00:00:00"/>
    <s v="C1408"/>
    <s v="Meera Verma"/>
    <x v="1"/>
    <x v="2"/>
    <s v="P1002"/>
    <n v="1"/>
    <n v="0.05"/>
    <s v="Standard"/>
    <x v="1"/>
    <n v="21"/>
    <n v="5"/>
    <s v="Smartphone"/>
    <x v="2"/>
    <n v="600"/>
    <n v="395.83"/>
    <n v="570"/>
    <n v="395.83"/>
    <n v="174.17000000000002"/>
    <n v="0.30556140350877198"/>
    <s v="Profitable"/>
    <s v="Low"/>
  </r>
  <r>
    <s v="ORD-102258"/>
    <x v="120"/>
    <d v="2023-08-29T00:00:00"/>
    <s v="C2170"/>
    <s v="Rahul Khan"/>
    <x v="1"/>
    <x v="10"/>
    <s v="P1013"/>
    <n v="4"/>
    <n v="0.2"/>
    <s v="Standard"/>
    <x v="1"/>
    <n v="19"/>
    <n v="3"/>
    <s v="Notebook"/>
    <x v="0"/>
    <n v="6"/>
    <n v="4.2699999999999996"/>
    <n v="19.200000000000003"/>
    <n v="17.079999999999998"/>
    <n v="2.1200000000000045"/>
    <n v="0.11041666666666689"/>
    <s v="Profitable"/>
    <s v="Low"/>
  </r>
  <r>
    <s v="ORD-101921"/>
    <x v="101"/>
    <d v="2023-04-25T00:00:00"/>
    <s v="C1266"/>
    <s v="Priya Joshi"/>
    <x v="1"/>
    <x v="10"/>
    <s v="P1018"/>
    <n v="1"/>
    <n v="0.1"/>
    <s v="Standard"/>
    <x v="2"/>
    <n v="18"/>
    <n v="3"/>
    <s v="Marker Pack"/>
    <x v="0"/>
    <n v="11"/>
    <n v="6.23"/>
    <n v="9.9"/>
    <n v="6.23"/>
    <n v="3.67"/>
    <n v="0.37070707070707071"/>
    <s v="Profitable"/>
    <s v="Low"/>
  </r>
  <r>
    <s v="ORD-101470"/>
    <x v="603"/>
    <d v="2024-01-03T00:00:00"/>
    <s v="C2133"/>
    <s v="Rahul Reddy"/>
    <x v="2"/>
    <x v="8"/>
    <s v="P1017"/>
    <n v="4"/>
    <n v="0.1"/>
    <s v="Standard"/>
    <x v="2"/>
    <n v="42"/>
    <n v="4"/>
    <s v="Binder"/>
    <x v="0"/>
    <n v="8"/>
    <n v="5.51"/>
    <n v="28.8"/>
    <n v="22.04"/>
    <n v="6.7600000000000016"/>
    <n v="0.23472222222222228"/>
    <s v="Profitable"/>
    <s v="Low"/>
  </r>
  <r>
    <s v="ORD-100041"/>
    <x v="419"/>
    <d v="2024-09-02T00:00:00"/>
    <s v="C1196"/>
    <s v="Tara Singh"/>
    <x v="1"/>
    <x v="6"/>
    <s v="P1018"/>
    <n v="5"/>
    <n v="0"/>
    <s v="Economy"/>
    <x v="3"/>
    <n v="53"/>
    <n v="2"/>
    <s v="Marker Pack"/>
    <x v="0"/>
    <n v="11"/>
    <n v="6.23"/>
    <n v="55"/>
    <n v="31.150000000000002"/>
    <n v="23.849999999999998"/>
    <n v="0.4336363636363636"/>
    <s v="Profitable"/>
    <s v="Low"/>
  </r>
  <r>
    <s v="ORD-101386"/>
    <x v="76"/>
    <d v="2023-08-24T00:00:00"/>
    <s v="C1232"/>
    <s v="Tara Joshi"/>
    <x v="1"/>
    <x v="1"/>
    <s v="P1012"/>
    <n v="3"/>
    <n v="0"/>
    <s v="Express"/>
    <x v="3"/>
    <n v="25"/>
    <n v="5"/>
    <s v="Standing Desk"/>
    <x v="1"/>
    <n v="480"/>
    <n v="375.21"/>
    <n v="1440"/>
    <n v="1125.6299999999999"/>
    <n v="314.37000000000012"/>
    <n v="0.21831250000000008"/>
    <s v="Profitable"/>
    <s v="Low"/>
  </r>
  <r>
    <s v="ORD-100377"/>
    <x v="348"/>
    <d v="2023-05-31T00:00:00"/>
    <s v="C2015"/>
    <s v="Arjun Iyer"/>
    <x v="1"/>
    <x v="2"/>
    <s v="P1005"/>
    <n v="5"/>
    <n v="0.2"/>
    <s v="Express"/>
    <x v="0"/>
    <n v="69"/>
    <n v="4"/>
    <s v="Headphones"/>
    <x v="2"/>
    <n v="80"/>
    <n v="45.88"/>
    <n v="320"/>
    <n v="229.4"/>
    <n v="90.6"/>
    <n v="0.28312499999999996"/>
    <s v="Profitable"/>
    <s v="Low"/>
  </r>
  <r>
    <s v="ORD-101278"/>
    <x v="501"/>
    <d v="2024-05-16T00:00:00"/>
    <s v="C1614"/>
    <s v="Zoya Das"/>
    <x v="2"/>
    <x v="10"/>
    <s v="P1018"/>
    <n v="4"/>
    <n v="0"/>
    <s v="Standard"/>
    <x v="1"/>
    <n v="32"/>
    <n v="3"/>
    <s v="Marker Pack"/>
    <x v="0"/>
    <n v="11"/>
    <n v="6.23"/>
    <n v="44"/>
    <n v="24.92"/>
    <n v="19.079999999999998"/>
    <n v="0.4336363636363636"/>
    <s v="Profitable"/>
    <s v="Low"/>
  </r>
  <r>
    <s v="ORD-102194"/>
    <x v="347"/>
    <d v="2023-12-03T00:00:00"/>
    <s v="C1261"/>
    <s v="Rahul Reddy"/>
    <x v="0"/>
    <x v="6"/>
    <s v="P1017"/>
    <n v="8"/>
    <n v="0.05"/>
    <s v="Economy"/>
    <x v="3"/>
    <n v="56"/>
    <n v="3"/>
    <s v="Binder"/>
    <x v="0"/>
    <n v="8"/>
    <n v="5.51"/>
    <n v="60.8"/>
    <n v="44.08"/>
    <n v="16.72"/>
    <n v="0.27499999999999997"/>
    <s v="Profitable"/>
    <s v="Low"/>
  </r>
  <r>
    <s v="ORD-102004"/>
    <x v="292"/>
    <d v="2023-09-25T00:00:00"/>
    <s v="C1192"/>
    <s v="Zoya Singh"/>
    <x v="2"/>
    <x v="10"/>
    <s v="P1017"/>
    <n v="1"/>
    <n v="0.1"/>
    <s v="Standard"/>
    <x v="2"/>
    <n v="33"/>
    <n v="1"/>
    <s v="Binder"/>
    <x v="0"/>
    <n v="8"/>
    <n v="5.51"/>
    <n v="7.2"/>
    <n v="5.51"/>
    <n v="1.6900000000000004"/>
    <n v="0.23472222222222228"/>
    <s v="Profitable"/>
    <s v="Low"/>
  </r>
  <r>
    <s v="ORD-100205"/>
    <x v="564"/>
    <d v="2023-09-05T00:00:00"/>
    <s v="C1613"/>
    <s v="Sana Khan"/>
    <x v="0"/>
    <x v="8"/>
    <s v="P1001"/>
    <n v="3"/>
    <n v="0.2"/>
    <s v="Express"/>
    <x v="1"/>
    <n v="47"/>
    <n v="2"/>
    <s v="Laptop"/>
    <x v="2"/>
    <n v="900"/>
    <n v="669.14"/>
    <n v="2160"/>
    <n v="2007.42"/>
    <n v="152.57999999999993"/>
    <n v="7.0638888888888848E-2"/>
    <s v="Profitable"/>
    <s v="Medium"/>
  </r>
  <r>
    <s v="ORD-101068"/>
    <x v="415"/>
    <d v="2024-12-29T00:00:00"/>
    <s v="C2012"/>
    <s v="Ishaan Iyer"/>
    <x v="2"/>
    <x v="8"/>
    <s v="P1008"/>
    <n v="8"/>
    <n v="0.05"/>
    <s v="Standard"/>
    <x v="0"/>
    <n v="62"/>
    <n v="3"/>
    <s v="Office Chair"/>
    <x v="1"/>
    <n v="150"/>
    <n v="111.98"/>
    <n v="1140"/>
    <n v="895.84"/>
    <n v="244.15999999999997"/>
    <n v="0.21417543859649121"/>
    <s v="Profitable"/>
    <s v="Low"/>
  </r>
  <r>
    <s v="ORD-102075"/>
    <x v="474"/>
    <d v="2024-03-26T00:00:00"/>
    <s v="C1350"/>
    <s v="Diya Joshi"/>
    <x v="0"/>
    <x v="9"/>
    <s v="P1010"/>
    <n v="9"/>
    <n v="0"/>
    <s v="Express"/>
    <x v="3"/>
    <n v="18"/>
    <n v="4"/>
    <s v="Bookcase"/>
    <x v="1"/>
    <n v="210"/>
    <n v="139.15"/>
    <n v="1890"/>
    <n v="1252.3500000000001"/>
    <n v="637.64999999999986"/>
    <n v="0.33738095238095228"/>
    <s v="Profitable"/>
    <s v="Low"/>
  </r>
  <r>
    <s v="ORD-101461"/>
    <x v="391"/>
    <d v="2024-05-15T00:00:00"/>
    <s v="C1395"/>
    <s v="Diya Gupta"/>
    <x v="1"/>
    <x v="6"/>
    <s v="P1001"/>
    <n v="2"/>
    <n v="0"/>
    <s v="Express"/>
    <x v="3"/>
    <n v="44"/>
    <n v="3"/>
    <s v="Laptop"/>
    <x v="2"/>
    <n v="900"/>
    <n v="669.14"/>
    <n v="1800"/>
    <n v="1338.28"/>
    <n v="461.72"/>
    <n v="0.25651111111111113"/>
    <s v="Profitable"/>
    <s v="Low"/>
  </r>
  <r>
    <s v="ORD-100204"/>
    <x v="478"/>
    <d v="2023-05-22T00:00:00"/>
    <s v="C1046"/>
    <s v="Sana Sharma"/>
    <x v="1"/>
    <x v="1"/>
    <s v="P1005"/>
    <n v="4"/>
    <n v="0.05"/>
    <s v="Standard"/>
    <x v="3"/>
    <n v="39"/>
    <n v="1"/>
    <s v="Headphones"/>
    <x v="2"/>
    <n v="80"/>
    <n v="45.88"/>
    <n v="304"/>
    <n v="183.52"/>
    <n v="120.47999999999999"/>
    <n v="0.39631578947368418"/>
    <s v="Profitable"/>
    <s v="Low"/>
  </r>
  <r>
    <s v="ORD-102718"/>
    <x v="650"/>
    <d v="2023-10-03T00:00:00"/>
    <s v="C1737"/>
    <s v="Priya Nair"/>
    <x v="2"/>
    <x v="10"/>
    <s v="P1007"/>
    <n v="4"/>
    <n v="0.1"/>
    <s v="Standard"/>
    <x v="3"/>
    <n v="40"/>
    <n v="1"/>
    <s v="Printer"/>
    <x v="2"/>
    <n v="180"/>
    <n v="133.25"/>
    <n v="648"/>
    <n v="533"/>
    <n v="115"/>
    <n v="0.17746913580246915"/>
    <s v="Profitable"/>
    <s v="Low"/>
  </r>
  <r>
    <s v="ORD-102672"/>
    <x v="104"/>
    <d v="2024-04-05T00:00:00"/>
    <s v="C1397"/>
    <s v="Priya Gupta"/>
    <x v="0"/>
    <x v="0"/>
    <s v="P1008"/>
    <n v="7"/>
    <n v="0.1"/>
    <s v="Same Day"/>
    <x v="0"/>
    <n v="20"/>
    <n v="2"/>
    <s v="Office Chair"/>
    <x v="1"/>
    <n v="150"/>
    <n v="111.98"/>
    <n v="945"/>
    <n v="783.86"/>
    <n v="161.13999999999999"/>
    <n v="0.17051851851851851"/>
    <s v="Profitable"/>
    <s v="Low"/>
  </r>
  <r>
    <s v="ORD-102459"/>
    <x v="308"/>
    <d v="2024-04-03T00:00:00"/>
    <s v="C1498"/>
    <s v="Zoya Das"/>
    <x v="0"/>
    <x v="7"/>
    <s v="P1006"/>
    <n v="7"/>
    <n v="0"/>
    <s v="Standard"/>
    <x v="0"/>
    <n v="23"/>
    <n v="5"/>
    <s v="Keyboard"/>
    <x v="2"/>
    <n v="45"/>
    <n v="35.729999999999997"/>
    <n v="315"/>
    <n v="250.10999999999999"/>
    <n v="64.890000000000015"/>
    <n v="0.20600000000000004"/>
    <s v="Profitable"/>
    <s v="Low"/>
  </r>
  <r>
    <s v="ORD-101982"/>
    <x v="26"/>
    <d v="2024-02-12T00:00:00"/>
    <s v="C2108"/>
    <s v="Meera Gupta"/>
    <x v="1"/>
    <x v="7"/>
    <s v="P1003"/>
    <n v="5"/>
    <n v="0.1"/>
    <s v="Express"/>
    <x v="0"/>
    <n v="59"/>
    <n v="5"/>
    <s v="Tablet"/>
    <x v="2"/>
    <n v="350"/>
    <n v="267.63"/>
    <n v="1575"/>
    <n v="1338.15"/>
    <n v="236.84999999999991"/>
    <n v="0.15038095238095231"/>
    <s v="Profitable"/>
    <s v="Low"/>
  </r>
  <r>
    <s v="ORD-100740"/>
    <x v="148"/>
    <d v="2024-02-06T00:00:00"/>
    <s v="C1329"/>
    <s v="Zoya Nair"/>
    <x v="1"/>
    <x v="4"/>
    <s v="P1006"/>
    <n v="8"/>
    <n v="0"/>
    <s v="Express"/>
    <x v="0"/>
    <n v="24"/>
    <n v="5"/>
    <s v="Keyboard"/>
    <x v="2"/>
    <n v="45"/>
    <n v="35.729999999999997"/>
    <n v="360"/>
    <n v="285.83999999999997"/>
    <n v="74.160000000000025"/>
    <n v="0.20600000000000007"/>
    <s v="Profitable"/>
    <s v="Low"/>
  </r>
  <r>
    <s v="ORD-101032"/>
    <x v="532"/>
    <d v="2024-11-06T00:00:00"/>
    <s v="C2091"/>
    <s v="Ishaan Gupta"/>
    <x v="1"/>
    <x v="7"/>
    <s v="P1002"/>
    <n v="8"/>
    <n v="0"/>
    <s v="Standard"/>
    <x v="2"/>
    <n v="33"/>
    <n v="3"/>
    <s v="Smartphone"/>
    <x v="2"/>
    <n v="600"/>
    <n v="395.83"/>
    <n v="4800"/>
    <n v="3166.64"/>
    <n v="1633.3600000000001"/>
    <n v="0.34028333333333338"/>
    <s v="Profitable"/>
    <s v="Medium"/>
  </r>
  <r>
    <s v="ORD-102121"/>
    <x v="244"/>
    <d v="2024-12-16T00:00:00"/>
    <s v="C1993"/>
    <s v="Ishaan Joshi"/>
    <x v="2"/>
    <x v="10"/>
    <s v="P1015"/>
    <n v="6"/>
    <n v="0.05"/>
    <s v="Standard"/>
    <x v="2"/>
    <n v="55"/>
    <n v="1"/>
    <s v="Stapler"/>
    <x v="0"/>
    <n v="15"/>
    <n v="9.91"/>
    <n v="85.5"/>
    <n v="59.46"/>
    <n v="26.04"/>
    <n v="0.30456140350877192"/>
    <s v="Profitable"/>
    <s v="Low"/>
  </r>
  <r>
    <s v="ORD-101424"/>
    <x v="28"/>
    <d v="2023-11-27T00:00:00"/>
    <s v="C1771"/>
    <s v="Priya Iyer"/>
    <x v="0"/>
    <x v="5"/>
    <s v="P1018"/>
    <n v="6"/>
    <n v="0.05"/>
    <s v="Standard"/>
    <x v="3"/>
    <n v="33"/>
    <n v="3"/>
    <s v="Marker Pack"/>
    <x v="0"/>
    <n v="11"/>
    <n v="6.23"/>
    <n v="62.699999999999996"/>
    <n v="37.380000000000003"/>
    <n v="25.319999999999993"/>
    <n v="0.40382775119617215"/>
    <s v="Profitable"/>
    <s v="Low"/>
  </r>
  <r>
    <s v="ORD-101725"/>
    <x v="451"/>
    <d v="2023-10-22T00:00:00"/>
    <s v="C1615"/>
    <s v="Tara Iyer"/>
    <x v="1"/>
    <x v="3"/>
    <s v="P1001"/>
    <n v="1"/>
    <n v="0"/>
    <s v="Express"/>
    <x v="1"/>
    <n v="65"/>
    <n v="5"/>
    <s v="Laptop"/>
    <x v="2"/>
    <n v="900"/>
    <n v="669.14"/>
    <n v="900"/>
    <n v="669.14"/>
    <n v="230.86"/>
    <n v="0.25651111111111113"/>
    <s v="Profitable"/>
    <s v="Low"/>
  </r>
  <r>
    <s v="ORD-102254"/>
    <x v="334"/>
    <d v="2024-02-24T00:00:00"/>
    <s v="C1375"/>
    <s v="Zoya Nair"/>
    <x v="1"/>
    <x v="6"/>
    <s v="P1016"/>
    <n v="3"/>
    <n v="0"/>
    <s v="Standard"/>
    <x v="3"/>
    <n v="59"/>
    <n v="1"/>
    <s v="Paper Ream"/>
    <x v="0"/>
    <n v="9"/>
    <n v="5.46"/>
    <n v="27"/>
    <n v="16.38"/>
    <n v="10.620000000000001"/>
    <n v="0.39333333333333337"/>
    <s v="Profitable"/>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34815E-0C04-4080-8B81-DC2872B1CED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18:C23" firstHeaderRow="1" firstDataRow="1" firstDataCol="1"/>
  <pivotFields count="27">
    <pivotField showAll="0"/>
    <pivotField numFmtId="14" showAll="0">
      <items count="716">
        <item x="399"/>
        <item x="398"/>
        <item x="178"/>
        <item x="221"/>
        <item x="416"/>
        <item x="420"/>
        <item x="322"/>
        <item x="593"/>
        <item x="509"/>
        <item x="710"/>
        <item x="150"/>
        <item x="103"/>
        <item x="6"/>
        <item x="504"/>
        <item x="600"/>
        <item x="696"/>
        <item x="141"/>
        <item x="440"/>
        <item x="555"/>
        <item x="323"/>
        <item x="209"/>
        <item x="182"/>
        <item x="574"/>
        <item x="403"/>
        <item x="20"/>
        <item x="90"/>
        <item x="577"/>
        <item x="298"/>
        <item x="565"/>
        <item x="527"/>
        <item x="96"/>
        <item x="30"/>
        <item x="487"/>
        <item x="225"/>
        <item x="238"/>
        <item x="97"/>
        <item x="146"/>
        <item x="257"/>
        <item x="518"/>
        <item x="533"/>
        <item x="633"/>
        <item x="525"/>
        <item x="653"/>
        <item x="614"/>
        <item x="46"/>
        <item x="239"/>
        <item x="522"/>
        <item x="79"/>
        <item x="670"/>
        <item x="374"/>
        <item x="605"/>
        <item x="281"/>
        <item x="351"/>
        <item x="503"/>
        <item x="452"/>
        <item x="534"/>
        <item x="563"/>
        <item x="169"/>
        <item x="346"/>
        <item x="234"/>
        <item x="421"/>
        <item x="327"/>
        <item x="45"/>
        <item x="502"/>
        <item x="695"/>
        <item x="491"/>
        <item x="17"/>
        <item x="10"/>
        <item x="476"/>
        <item x="36"/>
        <item x="435"/>
        <item x="349"/>
        <item x="135"/>
        <item x="375"/>
        <item x="561"/>
        <item x="540"/>
        <item x="309"/>
        <item x="235"/>
        <item x="584"/>
        <item x="276"/>
        <item x="132"/>
        <item x="411"/>
        <item x="0"/>
        <item x="47"/>
        <item x="442"/>
        <item x="302"/>
        <item x="368"/>
        <item x="64"/>
        <item x="2"/>
        <item x="215"/>
        <item x="127"/>
        <item x="231"/>
        <item x="85"/>
        <item x="631"/>
        <item x="16"/>
        <item x="163"/>
        <item x="400"/>
        <item x="91"/>
        <item x="43"/>
        <item x="226"/>
        <item x="477"/>
        <item x="412"/>
        <item x="372"/>
        <item x="436"/>
        <item x="242"/>
        <item x="550"/>
        <item x="669"/>
        <item x="101"/>
        <item x="134"/>
        <item x="434"/>
        <item x="496"/>
        <item x="203"/>
        <item x="200"/>
        <item x="159"/>
        <item x="197"/>
        <item x="404"/>
        <item x="315"/>
        <item x="395"/>
        <item x="619"/>
        <item x="155"/>
        <item x="535"/>
        <item x="512"/>
        <item x="519"/>
        <item x="223"/>
        <item x="277"/>
        <item x="439"/>
        <item x="526"/>
        <item x="94"/>
        <item x="189"/>
        <item x="93"/>
        <item x="541"/>
        <item x="470"/>
        <item x="196"/>
        <item x="478"/>
        <item x="598"/>
        <item x="25"/>
        <item x="95"/>
        <item x="494"/>
        <item x="630"/>
        <item x="233"/>
        <item x="287"/>
        <item x="348"/>
        <item x="345"/>
        <item x="227"/>
        <item x="566"/>
        <item x="165"/>
        <item x="594"/>
        <item x="71"/>
        <item x="354"/>
        <item x="332"/>
        <item x="220"/>
        <item x="168"/>
        <item x="397"/>
        <item x="583"/>
        <item x="617"/>
        <item x="353"/>
        <item x="505"/>
        <item x="193"/>
        <item x="204"/>
        <item x="544"/>
        <item x="524"/>
        <item x="373"/>
        <item x="575"/>
        <item x="78"/>
        <item x="218"/>
        <item x="547"/>
        <item x="342"/>
        <item x="38"/>
        <item x="645"/>
        <item x="273"/>
        <item x="457"/>
        <item x="659"/>
        <item x="572"/>
        <item x="33"/>
        <item x="448"/>
        <item x="573"/>
        <item x="697"/>
        <item x="245"/>
        <item x="693"/>
        <item x="666"/>
        <item x="382"/>
        <item x="301"/>
        <item x="553"/>
        <item x="409"/>
        <item x="253"/>
        <item x="691"/>
        <item x="41"/>
        <item x="649"/>
        <item x="329"/>
        <item x="407"/>
        <item x="236"/>
        <item x="562"/>
        <item x="174"/>
        <item x="711"/>
        <item x="671"/>
        <item x="115"/>
        <item x="137"/>
        <item x="335"/>
        <item x="638"/>
        <item x="122"/>
        <item x="106"/>
        <item x="319"/>
        <item x="208"/>
        <item x="616"/>
        <item x="449"/>
        <item x="22"/>
        <item x="195"/>
        <item x="293"/>
        <item x="339"/>
        <item x="479"/>
        <item x="187"/>
        <item x="19"/>
        <item x="44"/>
        <item x="350"/>
        <item x="222"/>
        <item x="343"/>
        <item x="437"/>
        <item x="81"/>
        <item x="160"/>
        <item x="370"/>
        <item x="198"/>
        <item x="265"/>
        <item x="177"/>
        <item x="192"/>
        <item x="317"/>
        <item x="588"/>
        <item x="37"/>
        <item x="300"/>
        <item x="76"/>
        <item x="179"/>
        <item x="167"/>
        <item x="469"/>
        <item x="120"/>
        <item x="429"/>
        <item x="124"/>
        <item x="564"/>
        <item x="87"/>
        <item x="647"/>
        <item x="154"/>
        <item x="537"/>
        <item x="63"/>
        <item x="254"/>
        <item x="306"/>
        <item x="485"/>
        <item x="377"/>
        <item x="102"/>
        <item x="237"/>
        <item x="656"/>
        <item x="175"/>
        <item x="492"/>
        <item x="432"/>
        <item x="365"/>
        <item x="210"/>
        <item x="251"/>
        <item x="713"/>
        <item x="433"/>
        <item x="59"/>
        <item x="292"/>
        <item x="520"/>
        <item x="213"/>
        <item x="556"/>
        <item x="497"/>
        <item x="662"/>
        <item x="650"/>
        <item x="542"/>
        <item x="554"/>
        <item x="61"/>
        <item x="453"/>
        <item x="658"/>
        <item x="3"/>
        <item x="344"/>
        <item x="171"/>
        <item x="472"/>
        <item x="530"/>
        <item x="13"/>
        <item x="668"/>
        <item x="495"/>
        <item x="98"/>
        <item x="700"/>
        <item x="678"/>
        <item x="270"/>
        <item x="451"/>
        <item x="499"/>
        <item x="144"/>
        <item x="272"/>
        <item x="571"/>
        <item x="131"/>
        <item x="636"/>
        <item x="612"/>
        <item x="626"/>
        <item x="138"/>
        <item x="548"/>
        <item x="511"/>
        <item x="140"/>
        <item x="570"/>
        <item x="438"/>
        <item x="483"/>
        <item x="89"/>
        <item x="211"/>
        <item x="358"/>
        <item x="72"/>
        <item x="7"/>
        <item x="288"/>
        <item x="212"/>
        <item x="31"/>
        <item x="679"/>
        <item x="459"/>
        <item x="143"/>
        <item x="74"/>
        <item x="481"/>
        <item x="241"/>
        <item x="701"/>
        <item x="331"/>
        <item x="456"/>
        <item x="660"/>
        <item x="336"/>
        <item x="297"/>
        <item x="219"/>
        <item x="58"/>
        <item x="23"/>
        <item x="28"/>
        <item x="249"/>
        <item x="652"/>
        <item x="347"/>
        <item x="362"/>
        <item x="172"/>
        <item x="450"/>
        <item x="486"/>
        <item x="158"/>
        <item x="602"/>
        <item x="24"/>
        <item x="260"/>
        <item x="371"/>
        <item x="596"/>
        <item x="259"/>
        <item x="326"/>
        <item x="465"/>
        <item x="454"/>
        <item x="130"/>
        <item x="283"/>
        <item x="303"/>
        <item x="341"/>
        <item x="655"/>
        <item x="635"/>
        <item x="443"/>
        <item x="105"/>
        <item x="599"/>
        <item x="515"/>
        <item x="381"/>
        <item x="11"/>
        <item x="180"/>
        <item x="170"/>
        <item x="52"/>
        <item x="603"/>
        <item x="258"/>
        <item x="482"/>
        <item x="393"/>
        <item x="255"/>
        <item x="686"/>
        <item x="444"/>
        <item x="119"/>
        <item x="280"/>
        <item x="183"/>
        <item x="394"/>
        <item x="634"/>
        <item x="692"/>
        <item x="205"/>
        <item x="147"/>
        <item x="240"/>
        <item x="67"/>
        <item x="324"/>
        <item x="117"/>
        <item x="551"/>
        <item x="498"/>
        <item x="493"/>
        <item x="447"/>
        <item x="642"/>
        <item x="689"/>
        <item x="151"/>
        <item x="279"/>
        <item x="184"/>
        <item x="12"/>
        <item x="156"/>
        <item x="164"/>
        <item x="709"/>
        <item x="611"/>
        <item x="536"/>
        <item x="510"/>
        <item x="618"/>
        <item x="148"/>
        <item x="274"/>
        <item x="597"/>
        <item x="55"/>
        <item x="609"/>
        <item x="128"/>
        <item x="379"/>
        <item x="592"/>
        <item x="26"/>
        <item x="627"/>
        <item x="610"/>
        <item x="682"/>
        <item x="396"/>
        <item x="654"/>
        <item x="706"/>
        <item x="264"/>
        <item x="201"/>
        <item x="426"/>
        <item x="663"/>
        <item x="334"/>
        <item x="15"/>
        <item x="707"/>
        <item x="423"/>
        <item x="601"/>
        <item x="369"/>
        <item x="446"/>
        <item x="1"/>
        <item x="54"/>
        <item x="590"/>
        <item x="356"/>
        <item x="639"/>
        <item x="427"/>
        <item x="641"/>
        <item x="361"/>
        <item x="681"/>
        <item x="314"/>
        <item x="8"/>
        <item x="88"/>
        <item x="80"/>
        <item x="126"/>
        <item x="149"/>
        <item x="214"/>
        <item x="672"/>
        <item x="320"/>
        <item x="296"/>
        <item x="418"/>
        <item x="166"/>
        <item x="559"/>
        <item x="474"/>
        <item x="107"/>
        <item x="299"/>
        <item x="673"/>
        <item x="246"/>
        <item x="152"/>
        <item x="153"/>
        <item x="308"/>
        <item x="53"/>
        <item x="4"/>
        <item x="480"/>
        <item x="188"/>
        <item x="104"/>
        <item x="513"/>
        <item x="578"/>
        <item x="290"/>
        <item x="392"/>
        <item x="136"/>
        <item x="5"/>
        <item x="304"/>
        <item x="207"/>
        <item x="684"/>
        <item x="712"/>
        <item x="514"/>
        <item x="615"/>
        <item x="580"/>
        <item x="628"/>
        <item x="330"/>
        <item x="623"/>
        <item x="357"/>
        <item x="206"/>
        <item x="558"/>
        <item x="60"/>
        <item x="546"/>
        <item x="118"/>
        <item x="430"/>
        <item x="445"/>
        <item x="190"/>
        <item x="50"/>
        <item x="676"/>
        <item x="333"/>
        <item x="125"/>
        <item x="640"/>
        <item x="84"/>
        <item x="586"/>
        <item x="325"/>
        <item x="458"/>
        <item x="675"/>
        <item x="40"/>
        <item x="501"/>
        <item x="69"/>
        <item x="360"/>
        <item x="391"/>
        <item x="282"/>
        <item x="507"/>
        <item x="313"/>
        <item x="191"/>
        <item x="271"/>
        <item x="268"/>
        <item x="705"/>
        <item x="589"/>
        <item x="402"/>
        <item x="569"/>
        <item x="86"/>
        <item x="576"/>
        <item x="113"/>
        <item x="685"/>
        <item x="267"/>
        <item x="463"/>
        <item x="21"/>
        <item x="516"/>
        <item x="228"/>
        <item x="690"/>
        <item x="622"/>
        <item x="484"/>
        <item x="704"/>
        <item x="48"/>
        <item x="173"/>
        <item x="252"/>
        <item x="384"/>
        <item x="243"/>
        <item x="129"/>
        <item x="111"/>
        <item x="367"/>
        <item x="604"/>
        <item x="286"/>
        <item x="109"/>
        <item x="703"/>
        <item x="66"/>
        <item x="185"/>
        <item x="70"/>
        <item x="490"/>
        <item x="455"/>
        <item x="606"/>
        <item x="145"/>
        <item x="142"/>
        <item x="624"/>
        <item x="32"/>
        <item x="321"/>
        <item x="657"/>
        <item x="607"/>
        <item x="378"/>
        <item x="460"/>
        <item x="464"/>
        <item x="376"/>
        <item x="582"/>
        <item x="549"/>
        <item x="289"/>
        <item x="473"/>
        <item x="471"/>
        <item x="410"/>
        <item x="318"/>
        <item x="699"/>
        <item x="651"/>
        <item x="702"/>
        <item x="579"/>
        <item x="133"/>
        <item x="269"/>
        <item x="587"/>
        <item x="637"/>
        <item x="83"/>
        <item x="567"/>
        <item x="305"/>
        <item x="405"/>
        <item x="295"/>
        <item x="121"/>
        <item x="528"/>
        <item x="383"/>
        <item x="523"/>
        <item x="644"/>
        <item x="355"/>
        <item x="413"/>
        <item x="543"/>
        <item x="176"/>
        <item x="388"/>
        <item x="608"/>
        <item x="312"/>
        <item x="266"/>
        <item x="646"/>
        <item x="181"/>
        <item x="263"/>
        <item x="621"/>
        <item x="431"/>
        <item x="110"/>
        <item x="539"/>
        <item x="613"/>
        <item x="521"/>
        <item x="698"/>
        <item x="461"/>
        <item x="538"/>
        <item x="488"/>
        <item x="441"/>
        <item x="417"/>
        <item x="414"/>
        <item x="186"/>
        <item x="595"/>
        <item x="337"/>
        <item x="677"/>
        <item x="419"/>
        <item x="489"/>
        <item x="307"/>
        <item x="359"/>
        <item x="311"/>
        <item x="92"/>
        <item x="194"/>
        <item x="100"/>
        <item x="229"/>
        <item x="262"/>
        <item x="56"/>
        <item x="248"/>
        <item x="278"/>
        <item x="380"/>
        <item x="424"/>
        <item x="112"/>
        <item x="34"/>
        <item x="294"/>
        <item x="216"/>
        <item x="667"/>
        <item x="422"/>
        <item x="99"/>
        <item x="462"/>
        <item x="82"/>
        <item x="529"/>
        <item x="366"/>
        <item x="29"/>
        <item x="714"/>
        <item x="162"/>
        <item x="250"/>
        <item x="560"/>
        <item x="14"/>
        <item x="694"/>
        <item x="665"/>
        <item x="116"/>
        <item x="291"/>
        <item x="531"/>
        <item x="65"/>
        <item x="517"/>
        <item x="202"/>
        <item x="687"/>
        <item x="352"/>
        <item x="62"/>
        <item x="256"/>
        <item x="261"/>
        <item x="708"/>
        <item x="275"/>
        <item x="39"/>
        <item x="557"/>
        <item x="648"/>
        <item x="9"/>
        <item x="428"/>
        <item x="664"/>
        <item x="35"/>
        <item x="108"/>
        <item x="18"/>
        <item x="643"/>
        <item x="401"/>
        <item x="75"/>
        <item x="139"/>
        <item x="364"/>
        <item x="247"/>
        <item x="532"/>
        <item x="230"/>
        <item x="114"/>
        <item x="508"/>
        <item x="581"/>
        <item x="661"/>
        <item x="625"/>
        <item x="285"/>
        <item x="68"/>
        <item x="27"/>
        <item x="390"/>
        <item x="284"/>
        <item x="199"/>
        <item x="42"/>
        <item x="385"/>
        <item x="161"/>
        <item x="506"/>
        <item x="387"/>
        <item x="57"/>
        <item x="224"/>
        <item x="386"/>
        <item x="328"/>
        <item x="408"/>
        <item x="310"/>
        <item x="688"/>
        <item x="475"/>
        <item x="552"/>
        <item x="316"/>
        <item x="73"/>
        <item x="466"/>
        <item x="467"/>
        <item x="338"/>
        <item x="674"/>
        <item x="425"/>
        <item x="232"/>
        <item x="568"/>
        <item x="389"/>
        <item x="123"/>
        <item x="468"/>
        <item x="620"/>
        <item x="77"/>
        <item x="680"/>
        <item x="244"/>
        <item x="500"/>
        <item x="545"/>
        <item x="591"/>
        <item x="217"/>
        <item x="340"/>
        <item x="629"/>
        <item x="157"/>
        <item x="49"/>
        <item x="683"/>
        <item x="406"/>
        <item x="51"/>
        <item x="415"/>
        <item x="585"/>
        <item x="363"/>
        <item x="632"/>
        <item t="default"/>
      </items>
    </pivotField>
    <pivotField numFmtId="14" showAll="0"/>
    <pivotField showAll="0"/>
    <pivotField showAll="0"/>
    <pivotField showAll="0">
      <items count="4">
        <item x="1"/>
        <item x="2"/>
        <item x="0"/>
        <item t="default"/>
      </items>
    </pivotField>
    <pivotField showAll="0">
      <items count="14">
        <item x="7"/>
        <item x="0"/>
        <item x="6"/>
        <item x="11"/>
        <item x="2"/>
        <item x="8"/>
        <item x="4"/>
        <item x="3"/>
        <item x="5"/>
        <item x="1"/>
        <item x="9"/>
        <item x="10"/>
        <item x="12"/>
        <item t="default"/>
      </items>
    </pivotField>
    <pivotField showAll="0"/>
    <pivotField numFmtId="1" showAll="0"/>
    <pivotField numFmtId="9" showAll="0"/>
    <pivotField showAll="0"/>
    <pivotField axis="axisRow" showAll="0">
      <items count="5">
        <item x="3"/>
        <item x="2"/>
        <item x="1"/>
        <item x="0"/>
        <item t="default"/>
      </items>
    </pivotField>
    <pivotField numFmtId="1" showAll="0"/>
    <pivotField numFmtId="1" showAll="0"/>
    <pivotField showAll="0"/>
    <pivotField showAll="0">
      <items count="4">
        <item x="1"/>
        <item x="0"/>
        <item x="2"/>
        <item t="default"/>
      </items>
    </pivotField>
    <pivotField numFmtId="165" showAll="0"/>
    <pivotField numFmtId="164" showAll="0"/>
    <pivotField dataField="1" numFmtId="164" showAll="0"/>
    <pivotField numFmtId="164" showAll="0"/>
    <pivotField numFmtId="164"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5">
    <i>
      <x/>
    </i>
    <i>
      <x v="1"/>
    </i>
    <i>
      <x v="2"/>
    </i>
    <i>
      <x v="3"/>
    </i>
    <i t="grand">
      <x/>
    </i>
  </rowItems>
  <colItems count="1">
    <i/>
  </colItems>
  <dataFields count="1">
    <dataField name="Sum of Sales" fld="18" baseField="0" baseItem="0" numFmtId="164"/>
  </dataFields>
  <formats count="28">
    <format dxfId="28">
      <pivotArea field="11" type="button" dataOnly="0" labelOnly="1" outline="0" axis="axisRow" fieldPosition="0"/>
    </format>
    <format dxfId="27">
      <pivotArea dataOnly="0" labelOnly="1" outline="0" axis="axisValues" fieldPosition="0"/>
    </format>
    <format dxfId="26">
      <pivotArea grandRow="1" outline="0" collapsedLevelsAreSubtotals="1" fieldPosition="0"/>
    </format>
    <format dxfId="25">
      <pivotArea dataOnly="0" labelOnly="1" grandRow="1" outline="0" fieldPosition="0"/>
    </format>
    <format dxfId="24">
      <pivotArea type="all" dataOnly="0" outline="0" fieldPosition="0"/>
    </format>
    <format dxfId="23">
      <pivotArea outline="0" collapsedLevelsAreSubtotals="1" fieldPosition="0"/>
    </format>
    <format dxfId="22">
      <pivotArea field="11" type="button" dataOnly="0" labelOnly="1" outline="0" axis="axisRow" fieldPosition="0"/>
    </format>
    <format dxfId="21">
      <pivotArea dataOnly="0" labelOnly="1" fieldPosition="0">
        <references count="1">
          <reference field="11"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1" type="button" dataOnly="0" labelOnly="1" outline="0" axis="axisRow" fieldPosition="0"/>
    </format>
    <format dxfId="15">
      <pivotArea dataOnly="0" labelOnly="1" fieldPosition="0">
        <references count="1">
          <reference field="11"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1" type="button" dataOnly="0" labelOnly="1" outline="0" axis="axisRow" fieldPosition="0"/>
    </format>
    <format dxfId="9">
      <pivotArea dataOnly="0" labelOnly="1" fieldPosition="0">
        <references count="1">
          <reference field="11"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1" type="button" dataOnly="0" labelOnly="1" outline="0" axis="axisRow" fieldPosition="0"/>
    </format>
    <format dxfId="3">
      <pivotArea dataOnly="0" labelOnly="1" fieldPosition="0">
        <references count="1">
          <reference field="11" count="0"/>
        </references>
      </pivotArea>
    </format>
    <format dxfId="2">
      <pivotArea dataOnly="0" labelOnly="1" grandRow="1" outline="0" fieldPosition="0"/>
    </format>
    <format dxfId="1">
      <pivotArea dataOnly="0" labelOnly="1" outline="0" axis="axisValues" fieldPosition="0"/>
    </format>
  </formats>
  <chartFormats count="10">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1" count="1" selected="0">
            <x v="0"/>
          </reference>
        </references>
      </pivotArea>
    </chartFormat>
    <chartFormat chart="9" format="18">
      <pivotArea type="data" outline="0" fieldPosition="0">
        <references count="2">
          <reference field="4294967294" count="1" selected="0">
            <x v="0"/>
          </reference>
          <reference field="11" count="1" selected="0">
            <x v="1"/>
          </reference>
        </references>
      </pivotArea>
    </chartFormat>
    <chartFormat chart="9" format="19">
      <pivotArea type="data" outline="0" fieldPosition="0">
        <references count="2">
          <reference field="4294967294" count="1" selected="0">
            <x v="0"/>
          </reference>
          <reference field="11" count="1" selected="0">
            <x v="2"/>
          </reference>
        </references>
      </pivotArea>
    </chartFormat>
    <chartFormat chart="9" format="20">
      <pivotArea type="data" outline="0" fieldPosition="0">
        <references count="2">
          <reference field="4294967294" count="1" selected="0">
            <x v="0"/>
          </reference>
          <reference field="11" count="1" selected="0">
            <x v="3"/>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1" count="1" selected="0">
            <x v="0"/>
          </reference>
        </references>
      </pivotArea>
    </chartFormat>
    <chartFormat chart="10" format="18">
      <pivotArea type="data" outline="0" fieldPosition="0">
        <references count="2">
          <reference field="4294967294" count="1" selected="0">
            <x v="0"/>
          </reference>
          <reference field="11" count="1" selected="0">
            <x v="1"/>
          </reference>
        </references>
      </pivotArea>
    </chartFormat>
    <chartFormat chart="10" format="19">
      <pivotArea type="data" outline="0" fieldPosition="0">
        <references count="2">
          <reference field="4294967294" count="1" selected="0">
            <x v="0"/>
          </reference>
          <reference field="11" count="1" selected="0">
            <x v="2"/>
          </reference>
        </references>
      </pivotArea>
    </chartFormat>
    <chartFormat chart="10" format="2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63187-8A30-448D-A2E8-B0ED18AD26B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E11:F17" firstHeaderRow="1" firstDataRow="1" firstDataCol="1"/>
  <pivotFields count="27">
    <pivotField showAll="0"/>
    <pivotField numFmtId="14" showAll="0">
      <items count="716">
        <item x="399"/>
        <item x="398"/>
        <item x="178"/>
        <item x="221"/>
        <item x="416"/>
        <item x="420"/>
        <item x="322"/>
        <item x="593"/>
        <item x="509"/>
        <item x="710"/>
        <item x="150"/>
        <item x="103"/>
        <item x="6"/>
        <item x="504"/>
        <item x="600"/>
        <item x="696"/>
        <item x="141"/>
        <item x="440"/>
        <item x="555"/>
        <item x="323"/>
        <item x="209"/>
        <item x="182"/>
        <item x="574"/>
        <item x="403"/>
        <item x="20"/>
        <item x="90"/>
        <item x="577"/>
        <item x="298"/>
        <item x="565"/>
        <item x="527"/>
        <item x="96"/>
        <item x="30"/>
        <item x="487"/>
        <item x="225"/>
        <item x="238"/>
        <item x="97"/>
        <item x="146"/>
        <item x="257"/>
        <item x="518"/>
        <item x="533"/>
        <item x="633"/>
        <item x="525"/>
        <item x="653"/>
        <item x="614"/>
        <item x="46"/>
        <item x="239"/>
        <item x="522"/>
        <item x="79"/>
        <item x="670"/>
        <item x="374"/>
        <item x="605"/>
        <item x="281"/>
        <item x="351"/>
        <item x="503"/>
        <item x="452"/>
        <item x="534"/>
        <item x="563"/>
        <item x="169"/>
        <item x="346"/>
        <item x="234"/>
        <item x="421"/>
        <item x="327"/>
        <item x="45"/>
        <item x="502"/>
        <item x="695"/>
        <item x="491"/>
        <item x="17"/>
        <item x="10"/>
        <item x="476"/>
        <item x="36"/>
        <item x="435"/>
        <item x="349"/>
        <item x="135"/>
        <item x="375"/>
        <item x="561"/>
        <item x="540"/>
        <item x="309"/>
        <item x="235"/>
        <item x="584"/>
        <item x="276"/>
        <item x="132"/>
        <item x="411"/>
        <item x="0"/>
        <item x="47"/>
        <item x="442"/>
        <item x="302"/>
        <item x="368"/>
        <item x="64"/>
        <item x="2"/>
        <item x="215"/>
        <item x="127"/>
        <item x="231"/>
        <item x="85"/>
        <item x="631"/>
        <item x="16"/>
        <item x="163"/>
        <item x="400"/>
        <item x="91"/>
        <item x="43"/>
        <item x="226"/>
        <item x="477"/>
        <item x="412"/>
        <item x="372"/>
        <item x="436"/>
        <item x="242"/>
        <item x="550"/>
        <item x="669"/>
        <item x="101"/>
        <item x="134"/>
        <item x="434"/>
        <item x="496"/>
        <item x="203"/>
        <item x="200"/>
        <item x="159"/>
        <item x="197"/>
        <item x="404"/>
        <item x="315"/>
        <item x="395"/>
        <item x="619"/>
        <item x="155"/>
        <item x="535"/>
        <item x="512"/>
        <item x="519"/>
        <item x="223"/>
        <item x="277"/>
        <item x="439"/>
        <item x="526"/>
        <item x="94"/>
        <item x="189"/>
        <item x="93"/>
        <item x="541"/>
        <item x="470"/>
        <item x="196"/>
        <item x="478"/>
        <item x="598"/>
        <item x="25"/>
        <item x="95"/>
        <item x="494"/>
        <item x="630"/>
        <item x="233"/>
        <item x="287"/>
        <item x="348"/>
        <item x="345"/>
        <item x="227"/>
        <item x="566"/>
        <item x="165"/>
        <item x="594"/>
        <item x="71"/>
        <item x="354"/>
        <item x="332"/>
        <item x="220"/>
        <item x="168"/>
        <item x="397"/>
        <item x="583"/>
        <item x="617"/>
        <item x="353"/>
        <item x="505"/>
        <item x="193"/>
        <item x="204"/>
        <item x="544"/>
        <item x="524"/>
        <item x="373"/>
        <item x="575"/>
        <item x="78"/>
        <item x="218"/>
        <item x="547"/>
        <item x="342"/>
        <item x="38"/>
        <item x="645"/>
        <item x="273"/>
        <item x="457"/>
        <item x="659"/>
        <item x="572"/>
        <item x="33"/>
        <item x="448"/>
        <item x="573"/>
        <item x="697"/>
        <item x="245"/>
        <item x="693"/>
        <item x="666"/>
        <item x="382"/>
        <item x="301"/>
        <item x="553"/>
        <item x="409"/>
        <item x="253"/>
        <item x="691"/>
        <item x="41"/>
        <item x="649"/>
        <item x="329"/>
        <item x="407"/>
        <item x="236"/>
        <item x="562"/>
        <item x="174"/>
        <item x="711"/>
        <item x="671"/>
        <item x="115"/>
        <item x="137"/>
        <item x="335"/>
        <item x="638"/>
        <item x="122"/>
        <item x="106"/>
        <item x="319"/>
        <item x="208"/>
        <item x="616"/>
        <item x="449"/>
        <item x="22"/>
        <item x="195"/>
        <item x="293"/>
        <item x="339"/>
        <item x="479"/>
        <item x="187"/>
        <item x="19"/>
        <item x="44"/>
        <item x="350"/>
        <item x="222"/>
        <item x="343"/>
        <item x="437"/>
        <item x="81"/>
        <item x="160"/>
        <item x="370"/>
        <item x="198"/>
        <item x="265"/>
        <item x="177"/>
        <item x="192"/>
        <item x="317"/>
        <item x="588"/>
        <item x="37"/>
        <item x="300"/>
        <item x="76"/>
        <item x="179"/>
        <item x="167"/>
        <item x="469"/>
        <item x="120"/>
        <item x="429"/>
        <item x="124"/>
        <item x="564"/>
        <item x="87"/>
        <item x="647"/>
        <item x="154"/>
        <item x="537"/>
        <item x="63"/>
        <item x="254"/>
        <item x="306"/>
        <item x="485"/>
        <item x="377"/>
        <item x="102"/>
        <item x="237"/>
        <item x="656"/>
        <item x="175"/>
        <item x="492"/>
        <item x="432"/>
        <item x="365"/>
        <item x="210"/>
        <item x="251"/>
        <item x="713"/>
        <item x="433"/>
        <item x="59"/>
        <item x="292"/>
        <item x="520"/>
        <item x="213"/>
        <item x="556"/>
        <item x="497"/>
        <item x="662"/>
        <item x="650"/>
        <item x="542"/>
        <item x="554"/>
        <item x="61"/>
        <item x="453"/>
        <item x="658"/>
        <item x="3"/>
        <item x="344"/>
        <item x="171"/>
        <item x="472"/>
        <item x="530"/>
        <item x="13"/>
        <item x="668"/>
        <item x="495"/>
        <item x="98"/>
        <item x="700"/>
        <item x="678"/>
        <item x="270"/>
        <item x="451"/>
        <item x="499"/>
        <item x="144"/>
        <item x="272"/>
        <item x="571"/>
        <item x="131"/>
        <item x="636"/>
        <item x="612"/>
        <item x="626"/>
        <item x="138"/>
        <item x="548"/>
        <item x="511"/>
        <item x="140"/>
        <item x="570"/>
        <item x="438"/>
        <item x="483"/>
        <item x="89"/>
        <item x="211"/>
        <item x="358"/>
        <item x="72"/>
        <item x="7"/>
        <item x="288"/>
        <item x="212"/>
        <item x="31"/>
        <item x="679"/>
        <item x="459"/>
        <item x="143"/>
        <item x="74"/>
        <item x="481"/>
        <item x="241"/>
        <item x="701"/>
        <item x="331"/>
        <item x="456"/>
        <item x="660"/>
        <item x="336"/>
        <item x="297"/>
        <item x="219"/>
        <item x="58"/>
        <item x="23"/>
        <item x="28"/>
        <item x="249"/>
        <item x="652"/>
        <item x="347"/>
        <item x="362"/>
        <item x="172"/>
        <item x="450"/>
        <item x="486"/>
        <item x="158"/>
        <item x="602"/>
        <item x="24"/>
        <item x="260"/>
        <item x="371"/>
        <item x="596"/>
        <item x="259"/>
        <item x="326"/>
        <item x="465"/>
        <item x="454"/>
        <item x="130"/>
        <item x="283"/>
        <item x="303"/>
        <item x="341"/>
        <item x="655"/>
        <item x="635"/>
        <item x="443"/>
        <item x="105"/>
        <item x="599"/>
        <item x="515"/>
        <item x="381"/>
        <item x="11"/>
        <item x="180"/>
        <item x="170"/>
        <item x="52"/>
        <item x="603"/>
        <item x="258"/>
        <item x="482"/>
        <item x="393"/>
        <item x="255"/>
        <item x="686"/>
        <item x="444"/>
        <item x="119"/>
        <item x="280"/>
        <item x="183"/>
        <item x="394"/>
        <item x="634"/>
        <item x="692"/>
        <item x="205"/>
        <item x="147"/>
        <item x="240"/>
        <item x="67"/>
        <item x="324"/>
        <item x="117"/>
        <item x="551"/>
        <item x="498"/>
        <item x="493"/>
        <item x="447"/>
        <item x="642"/>
        <item x="689"/>
        <item x="151"/>
        <item x="279"/>
        <item x="184"/>
        <item x="12"/>
        <item x="156"/>
        <item x="164"/>
        <item x="709"/>
        <item x="611"/>
        <item x="536"/>
        <item x="510"/>
        <item x="618"/>
        <item x="148"/>
        <item x="274"/>
        <item x="597"/>
        <item x="55"/>
        <item x="609"/>
        <item x="128"/>
        <item x="379"/>
        <item x="592"/>
        <item x="26"/>
        <item x="627"/>
        <item x="610"/>
        <item x="682"/>
        <item x="396"/>
        <item x="654"/>
        <item x="706"/>
        <item x="264"/>
        <item x="201"/>
        <item x="426"/>
        <item x="663"/>
        <item x="334"/>
        <item x="15"/>
        <item x="707"/>
        <item x="423"/>
        <item x="601"/>
        <item x="369"/>
        <item x="446"/>
        <item x="1"/>
        <item x="54"/>
        <item x="590"/>
        <item x="356"/>
        <item x="639"/>
        <item x="427"/>
        <item x="641"/>
        <item x="361"/>
        <item x="681"/>
        <item x="314"/>
        <item x="8"/>
        <item x="88"/>
        <item x="80"/>
        <item x="126"/>
        <item x="149"/>
        <item x="214"/>
        <item x="672"/>
        <item x="320"/>
        <item x="296"/>
        <item x="418"/>
        <item x="166"/>
        <item x="559"/>
        <item x="474"/>
        <item x="107"/>
        <item x="299"/>
        <item x="673"/>
        <item x="246"/>
        <item x="152"/>
        <item x="153"/>
        <item x="308"/>
        <item x="53"/>
        <item x="4"/>
        <item x="480"/>
        <item x="188"/>
        <item x="104"/>
        <item x="513"/>
        <item x="578"/>
        <item x="290"/>
        <item x="392"/>
        <item x="136"/>
        <item x="5"/>
        <item x="304"/>
        <item x="207"/>
        <item x="684"/>
        <item x="712"/>
        <item x="514"/>
        <item x="615"/>
        <item x="580"/>
        <item x="628"/>
        <item x="330"/>
        <item x="623"/>
        <item x="357"/>
        <item x="206"/>
        <item x="558"/>
        <item x="60"/>
        <item x="546"/>
        <item x="118"/>
        <item x="430"/>
        <item x="445"/>
        <item x="190"/>
        <item x="50"/>
        <item x="676"/>
        <item x="333"/>
        <item x="125"/>
        <item x="640"/>
        <item x="84"/>
        <item x="586"/>
        <item x="325"/>
        <item x="458"/>
        <item x="675"/>
        <item x="40"/>
        <item x="501"/>
        <item x="69"/>
        <item x="360"/>
        <item x="391"/>
        <item x="282"/>
        <item x="507"/>
        <item x="313"/>
        <item x="191"/>
        <item x="271"/>
        <item x="268"/>
        <item x="705"/>
        <item x="589"/>
        <item x="402"/>
        <item x="569"/>
        <item x="86"/>
        <item x="576"/>
        <item x="113"/>
        <item x="685"/>
        <item x="267"/>
        <item x="463"/>
        <item x="21"/>
        <item x="516"/>
        <item x="228"/>
        <item x="690"/>
        <item x="622"/>
        <item x="484"/>
        <item x="704"/>
        <item x="48"/>
        <item x="173"/>
        <item x="252"/>
        <item x="384"/>
        <item x="243"/>
        <item x="129"/>
        <item x="111"/>
        <item x="367"/>
        <item x="604"/>
        <item x="286"/>
        <item x="109"/>
        <item x="703"/>
        <item x="66"/>
        <item x="185"/>
        <item x="70"/>
        <item x="490"/>
        <item x="455"/>
        <item x="606"/>
        <item x="145"/>
        <item x="142"/>
        <item x="624"/>
        <item x="32"/>
        <item x="321"/>
        <item x="657"/>
        <item x="607"/>
        <item x="378"/>
        <item x="460"/>
        <item x="464"/>
        <item x="376"/>
        <item x="582"/>
        <item x="549"/>
        <item x="289"/>
        <item x="473"/>
        <item x="471"/>
        <item x="410"/>
        <item x="318"/>
        <item x="699"/>
        <item x="651"/>
        <item x="702"/>
        <item x="579"/>
        <item x="133"/>
        <item x="269"/>
        <item x="587"/>
        <item x="637"/>
        <item x="83"/>
        <item x="567"/>
        <item x="305"/>
        <item x="405"/>
        <item x="295"/>
        <item x="121"/>
        <item x="528"/>
        <item x="383"/>
        <item x="523"/>
        <item x="644"/>
        <item x="355"/>
        <item x="413"/>
        <item x="543"/>
        <item x="176"/>
        <item x="388"/>
        <item x="608"/>
        <item x="312"/>
        <item x="266"/>
        <item x="646"/>
        <item x="181"/>
        <item x="263"/>
        <item x="621"/>
        <item x="431"/>
        <item x="110"/>
        <item x="539"/>
        <item x="613"/>
        <item x="521"/>
        <item x="698"/>
        <item x="461"/>
        <item x="538"/>
        <item x="488"/>
        <item x="441"/>
        <item x="417"/>
        <item x="414"/>
        <item x="186"/>
        <item x="595"/>
        <item x="337"/>
        <item x="677"/>
        <item x="419"/>
        <item x="489"/>
        <item x="307"/>
        <item x="359"/>
        <item x="311"/>
        <item x="92"/>
        <item x="194"/>
        <item x="100"/>
        <item x="229"/>
        <item x="262"/>
        <item x="56"/>
        <item x="248"/>
        <item x="278"/>
        <item x="380"/>
        <item x="424"/>
        <item x="112"/>
        <item x="34"/>
        <item x="294"/>
        <item x="216"/>
        <item x="667"/>
        <item x="422"/>
        <item x="99"/>
        <item x="462"/>
        <item x="82"/>
        <item x="529"/>
        <item x="366"/>
        <item x="29"/>
        <item x="714"/>
        <item x="162"/>
        <item x="250"/>
        <item x="560"/>
        <item x="14"/>
        <item x="694"/>
        <item x="665"/>
        <item x="116"/>
        <item x="291"/>
        <item x="531"/>
        <item x="65"/>
        <item x="517"/>
        <item x="202"/>
        <item x="687"/>
        <item x="352"/>
        <item x="62"/>
        <item x="256"/>
        <item x="261"/>
        <item x="708"/>
        <item x="275"/>
        <item x="39"/>
        <item x="557"/>
        <item x="648"/>
        <item x="9"/>
        <item x="428"/>
        <item x="664"/>
        <item x="35"/>
        <item x="108"/>
        <item x="18"/>
        <item x="643"/>
        <item x="401"/>
        <item x="75"/>
        <item x="139"/>
        <item x="364"/>
        <item x="247"/>
        <item x="532"/>
        <item x="230"/>
        <item x="114"/>
        <item x="508"/>
        <item x="581"/>
        <item x="661"/>
        <item x="625"/>
        <item x="285"/>
        <item x="68"/>
        <item x="27"/>
        <item x="390"/>
        <item x="284"/>
        <item x="199"/>
        <item x="42"/>
        <item x="385"/>
        <item x="161"/>
        <item x="506"/>
        <item x="387"/>
        <item x="57"/>
        <item x="224"/>
        <item x="386"/>
        <item x="328"/>
        <item x="408"/>
        <item x="310"/>
        <item x="688"/>
        <item x="475"/>
        <item x="552"/>
        <item x="316"/>
        <item x="73"/>
        <item x="466"/>
        <item x="467"/>
        <item x="338"/>
        <item x="674"/>
        <item x="425"/>
        <item x="232"/>
        <item x="568"/>
        <item x="389"/>
        <item x="123"/>
        <item x="468"/>
        <item x="620"/>
        <item x="77"/>
        <item x="680"/>
        <item x="244"/>
        <item x="500"/>
        <item x="545"/>
        <item x="591"/>
        <item x="217"/>
        <item x="340"/>
        <item x="629"/>
        <item x="157"/>
        <item x="49"/>
        <item x="683"/>
        <item x="406"/>
        <item x="51"/>
        <item x="415"/>
        <item x="585"/>
        <item x="363"/>
        <item x="632"/>
        <item t="default"/>
      </items>
    </pivotField>
    <pivotField numFmtId="14" showAll="0"/>
    <pivotField showAll="0"/>
    <pivotField showAll="0"/>
    <pivotField showAll="0">
      <items count="4">
        <item x="1"/>
        <item x="2"/>
        <item x="0"/>
        <item t="default"/>
      </items>
    </pivotField>
    <pivotField axis="axisRow" showAll="0" measureFilter="1" maxSubtotal="1">
      <items count="14">
        <item x="7"/>
        <item x="0"/>
        <item x="6"/>
        <item x="11"/>
        <item x="2"/>
        <item x="8"/>
        <item x="4"/>
        <item x="3"/>
        <item x="5"/>
        <item x="1"/>
        <item x="9"/>
        <item x="10"/>
        <item x="12"/>
        <item t="max"/>
      </items>
    </pivotField>
    <pivotField showAll="0"/>
    <pivotField numFmtId="1" showAll="0"/>
    <pivotField numFmtId="9" showAll="0"/>
    <pivotField showAll="0"/>
    <pivotField showAll="0">
      <items count="5">
        <item x="3"/>
        <item x="2"/>
        <item x="1"/>
        <item x="0"/>
        <item t="default"/>
      </items>
    </pivotField>
    <pivotField numFmtId="1" showAll="0"/>
    <pivotField numFmtId="1" showAll="0"/>
    <pivotField showAll="0"/>
    <pivotField showAll="0">
      <items count="4">
        <item x="1"/>
        <item x="0"/>
        <item x="2"/>
        <item t="default"/>
      </items>
    </pivotField>
    <pivotField numFmtId="165" showAll="0"/>
    <pivotField numFmtId="164" showAll="0"/>
    <pivotField dataField="1" numFmtId="164" showAll="0"/>
    <pivotField numFmtId="164" showAll="0"/>
    <pivotField numFmtId="164"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4"/>
    </i>
    <i>
      <x v="7"/>
    </i>
    <i>
      <x v="9"/>
    </i>
    <i t="grand">
      <x/>
    </i>
  </rowItems>
  <colItems count="1">
    <i/>
  </colItems>
  <dataFields count="1">
    <dataField name="Sum of Sales" fld="18" baseField="0" baseItem="0" numFmtId="164"/>
  </dataFields>
  <formats count="28">
    <format dxfId="56">
      <pivotArea grandRow="1" outline="0" collapsedLevelsAreSubtotals="1" fieldPosition="0"/>
    </format>
    <format dxfId="55">
      <pivotArea dataOnly="0" labelOnly="1" grandRow="1" outline="0" fieldPosition="0"/>
    </format>
    <format dxfId="54">
      <pivotArea field="6" type="button" dataOnly="0" labelOnly="1" outline="0" axis="axisRow"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6" type="button" dataOnly="0" labelOnly="1" outline="0" axis="axisRow" fieldPosition="0"/>
    </format>
    <format dxfId="49">
      <pivotArea dataOnly="0" labelOnly="1" fieldPosition="0">
        <references count="1">
          <reference field="6"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6" type="button" dataOnly="0" labelOnly="1" outline="0" axis="axisRow" fieldPosition="0"/>
    </format>
    <format dxfId="43">
      <pivotArea dataOnly="0" labelOnly="1" fieldPosition="0">
        <references count="1">
          <reference field="6"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6" type="button" dataOnly="0" labelOnly="1" outline="0" axis="axisRow" fieldPosition="0"/>
    </format>
    <format dxfId="37">
      <pivotArea dataOnly="0" labelOnly="1" fieldPosition="0">
        <references count="1">
          <reference field="6" count="0"/>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fieldPosition="0">
        <references count="1">
          <reference field="6" count="0"/>
        </references>
      </pivotArea>
    </format>
    <format dxfId="30">
      <pivotArea dataOnly="0" labelOnly="1" grandRow="1" outline="0" fieldPosition="0"/>
    </format>
    <format dxfId="29">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ED5130-0B83-4701-BB5C-6ED0D844CC5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11:C15" firstHeaderRow="1" firstDataRow="1" firstDataCol="1"/>
  <pivotFields count="27">
    <pivotField showAll="0"/>
    <pivotField numFmtId="14" showAll="0">
      <items count="716">
        <item x="399"/>
        <item x="398"/>
        <item x="178"/>
        <item x="221"/>
        <item x="416"/>
        <item x="420"/>
        <item x="322"/>
        <item x="593"/>
        <item x="509"/>
        <item x="710"/>
        <item x="150"/>
        <item x="103"/>
        <item x="6"/>
        <item x="504"/>
        <item x="600"/>
        <item x="696"/>
        <item x="141"/>
        <item x="440"/>
        <item x="555"/>
        <item x="323"/>
        <item x="209"/>
        <item x="182"/>
        <item x="574"/>
        <item x="403"/>
        <item x="20"/>
        <item x="90"/>
        <item x="577"/>
        <item x="298"/>
        <item x="565"/>
        <item x="527"/>
        <item x="96"/>
        <item x="30"/>
        <item x="487"/>
        <item x="225"/>
        <item x="238"/>
        <item x="97"/>
        <item x="146"/>
        <item x="257"/>
        <item x="518"/>
        <item x="533"/>
        <item x="633"/>
        <item x="525"/>
        <item x="653"/>
        <item x="614"/>
        <item x="46"/>
        <item x="239"/>
        <item x="522"/>
        <item x="79"/>
        <item x="670"/>
        <item x="374"/>
        <item x="605"/>
        <item x="281"/>
        <item x="351"/>
        <item x="503"/>
        <item x="452"/>
        <item x="534"/>
        <item x="563"/>
        <item x="169"/>
        <item x="346"/>
        <item x="234"/>
        <item x="421"/>
        <item x="327"/>
        <item x="45"/>
        <item x="502"/>
        <item x="695"/>
        <item x="491"/>
        <item x="17"/>
        <item x="10"/>
        <item x="476"/>
        <item x="36"/>
        <item x="435"/>
        <item x="349"/>
        <item x="135"/>
        <item x="375"/>
        <item x="561"/>
        <item x="540"/>
        <item x="309"/>
        <item x="235"/>
        <item x="584"/>
        <item x="276"/>
        <item x="132"/>
        <item x="411"/>
        <item x="0"/>
        <item x="47"/>
        <item x="442"/>
        <item x="302"/>
        <item x="368"/>
        <item x="64"/>
        <item x="2"/>
        <item x="215"/>
        <item x="127"/>
        <item x="231"/>
        <item x="85"/>
        <item x="631"/>
        <item x="16"/>
        <item x="163"/>
        <item x="400"/>
        <item x="91"/>
        <item x="43"/>
        <item x="226"/>
        <item x="477"/>
        <item x="412"/>
        <item x="372"/>
        <item x="436"/>
        <item x="242"/>
        <item x="550"/>
        <item x="669"/>
        <item x="101"/>
        <item x="134"/>
        <item x="434"/>
        <item x="496"/>
        <item x="203"/>
        <item x="200"/>
        <item x="159"/>
        <item x="197"/>
        <item x="404"/>
        <item x="315"/>
        <item x="395"/>
        <item x="619"/>
        <item x="155"/>
        <item x="535"/>
        <item x="512"/>
        <item x="519"/>
        <item x="223"/>
        <item x="277"/>
        <item x="439"/>
        <item x="526"/>
        <item x="94"/>
        <item x="189"/>
        <item x="93"/>
        <item x="541"/>
        <item x="470"/>
        <item x="196"/>
        <item x="478"/>
        <item x="598"/>
        <item x="25"/>
        <item x="95"/>
        <item x="494"/>
        <item x="630"/>
        <item x="233"/>
        <item x="287"/>
        <item x="348"/>
        <item x="345"/>
        <item x="227"/>
        <item x="566"/>
        <item x="165"/>
        <item x="594"/>
        <item x="71"/>
        <item x="354"/>
        <item x="332"/>
        <item x="220"/>
        <item x="168"/>
        <item x="397"/>
        <item x="583"/>
        <item x="617"/>
        <item x="353"/>
        <item x="505"/>
        <item x="193"/>
        <item x="204"/>
        <item x="544"/>
        <item x="524"/>
        <item x="373"/>
        <item x="575"/>
        <item x="78"/>
        <item x="218"/>
        <item x="547"/>
        <item x="342"/>
        <item x="38"/>
        <item x="645"/>
        <item x="273"/>
        <item x="457"/>
        <item x="659"/>
        <item x="572"/>
        <item x="33"/>
        <item x="448"/>
        <item x="573"/>
        <item x="697"/>
        <item x="245"/>
        <item x="693"/>
        <item x="666"/>
        <item x="382"/>
        <item x="301"/>
        <item x="553"/>
        <item x="409"/>
        <item x="253"/>
        <item x="691"/>
        <item x="41"/>
        <item x="649"/>
        <item x="329"/>
        <item x="407"/>
        <item x="236"/>
        <item x="562"/>
        <item x="174"/>
        <item x="711"/>
        <item x="671"/>
        <item x="115"/>
        <item x="137"/>
        <item x="335"/>
        <item x="638"/>
        <item x="122"/>
        <item x="106"/>
        <item x="319"/>
        <item x="208"/>
        <item x="616"/>
        <item x="449"/>
        <item x="22"/>
        <item x="195"/>
        <item x="293"/>
        <item x="339"/>
        <item x="479"/>
        <item x="187"/>
        <item x="19"/>
        <item x="44"/>
        <item x="350"/>
        <item x="222"/>
        <item x="343"/>
        <item x="437"/>
        <item x="81"/>
        <item x="160"/>
        <item x="370"/>
        <item x="198"/>
        <item x="265"/>
        <item x="177"/>
        <item x="192"/>
        <item x="317"/>
        <item x="588"/>
        <item x="37"/>
        <item x="300"/>
        <item x="76"/>
        <item x="179"/>
        <item x="167"/>
        <item x="469"/>
        <item x="120"/>
        <item x="429"/>
        <item x="124"/>
        <item x="564"/>
        <item x="87"/>
        <item x="647"/>
        <item x="154"/>
        <item x="537"/>
        <item x="63"/>
        <item x="254"/>
        <item x="306"/>
        <item x="485"/>
        <item x="377"/>
        <item x="102"/>
        <item x="237"/>
        <item x="656"/>
        <item x="175"/>
        <item x="492"/>
        <item x="432"/>
        <item x="365"/>
        <item x="210"/>
        <item x="251"/>
        <item x="713"/>
        <item x="433"/>
        <item x="59"/>
        <item x="292"/>
        <item x="520"/>
        <item x="213"/>
        <item x="556"/>
        <item x="497"/>
        <item x="662"/>
        <item x="650"/>
        <item x="542"/>
        <item x="554"/>
        <item x="61"/>
        <item x="453"/>
        <item x="658"/>
        <item x="3"/>
        <item x="344"/>
        <item x="171"/>
        <item x="472"/>
        <item x="530"/>
        <item x="13"/>
        <item x="668"/>
        <item x="495"/>
        <item x="98"/>
        <item x="700"/>
        <item x="678"/>
        <item x="270"/>
        <item x="451"/>
        <item x="499"/>
        <item x="144"/>
        <item x="272"/>
        <item x="571"/>
        <item x="131"/>
        <item x="636"/>
        <item x="612"/>
        <item x="626"/>
        <item x="138"/>
        <item x="548"/>
        <item x="511"/>
        <item x="140"/>
        <item x="570"/>
        <item x="438"/>
        <item x="483"/>
        <item x="89"/>
        <item x="211"/>
        <item x="358"/>
        <item x="72"/>
        <item x="7"/>
        <item x="288"/>
        <item x="212"/>
        <item x="31"/>
        <item x="679"/>
        <item x="459"/>
        <item x="143"/>
        <item x="74"/>
        <item x="481"/>
        <item x="241"/>
        <item x="701"/>
        <item x="331"/>
        <item x="456"/>
        <item x="660"/>
        <item x="336"/>
        <item x="297"/>
        <item x="219"/>
        <item x="58"/>
        <item x="23"/>
        <item x="28"/>
        <item x="249"/>
        <item x="652"/>
        <item x="347"/>
        <item x="362"/>
        <item x="172"/>
        <item x="450"/>
        <item x="486"/>
        <item x="158"/>
        <item x="602"/>
        <item x="24"/>
        <item x="260"/>
        <item x="371"/>
        <item x="596"/>
        <item x="259"/>
        <item x="326"/>
        <item x="465"/>
        <item x="454"/>
        <item x="130"/>
        <item x="283"/>
        <item x="303"/>
        <item x="341"/>
        <item x="655"/>
        <item x="635"/>
        <item x="443"/>
        <item x="105"/>
        <item x="599"/>
        <item x="515"/>
        <item x="381"/>
        <item x="11"/>
        <item x="180"/>
        <item x="170"/>
        <item x="52"/>
        <item x="603"/>
        <item x="258"/>
        <item x="482"/>
        <item x="393"/>
        <item x="255"/>
        <item x="686"/>
        <item x="444"/>
        <item x="119"/>
        <item x="280"/>
        <item x="183"/>
        <item x="394"/>
        <item x="634"/>
        <item x="692"/>
        <item x="205"/>
        <item x="147"/>
        <item x="240"/>
        <item x="67"/>
        <item x="324"/>
        <item x="117"/>
        <item x="551"/>
        <item x="498"/>
        <item x="493"/>
        <item x="447"/>
        <item x="642"/>
        <item x="689"/>
        <item x="151"/>
        <item x="279"/>
        <item x="184"/>
        <item x="12"/>
        <item x="156"/>
        <item x="164"/>
        <item x="709"/>
        <item x="611"/>
        <item x="536"/>
        <item x="510"/>
        <item x="618"/>
        <item x="148"/>
        <item x="274"/>
        <item x="597"/>
        <item x="55"/>
        <item x="609"/>
        <item x="128"/>
        <item x="379"/>
        <item x="592"/>
        <item x="26"/>
        <item x="627"/>
        <item x="610"/>
        <item x="682"/>
        <item x="396"/>
        <item x="654"/>
        <item x="706"/>
        <item x="264"/>
        <item x="201"/>
        <item x="426"/>
        <item x="663"/>
        <item x="334"/>
        <item x="15"/>
        <item x="707"/>
        <item x="423"/>
        <item x="601"/>
        <item x="369"/>
        <item x="446"/>
        <item x="1"/>
        <item x="54"/>
        <item x="590"/>
        <item x="356"/>
        <item x="639"/>
        <item x="427"/>
        <item x="641"/>
        <item x="361"/>
        <item x="681"/>
        <item x="314"/>
        <item x="8"/>
        <item x="88"/>
        <item x="80"/>
        <item x="126"/>
        <item x="149"/>
        <item x="214"/>
        <item x="672"/>
        <item x="320"/>
        <item x="296"/>
        <item x="418"/>
        <item x="166"/>
        <item x="559"/>
        <item x="474"/>
        <item x="107"/>
        <item x="299"/>
        <item x="673"/>
        <item x="246"/>
        <item x="152"/>
        <item x="153"/>
        <item x="308"/>
        <item x="53"/>
        <item x="4"/>
        <item x="480"/>
        <item x="188"/>
        <item x="104"/>
        <item x="513"/>
        <item x="578"/>
        <item x="290"/>
        <item x="392"/>
        <item x="136"/>
        <item x="5"/>
        <item x="304"/>
        <item x="207"/>
        <item x="684"/>
        <item x="712"/>
        <item x="514"/>
        <item x="615"/>
        <item x="580"/>
        <item x="628"/>
        <item x="330"/>
        <item x="623"/>
        <item x="357"/>
        <item x="206"/>
        <item x="558"/>
        <item x="60"/>
        <item x="546"/>
        <item x="118"/>
        <item x="430"/>
        <item x="445"/>
        <item x="190"/>
        <item x="50"/>
        <item x="676"/>
        <item x="333"/>
        <item x="125"/>
        <item x="640"/>
        <item x="84"/>
        <item x="586"/>
        <item x="325"/>
        <item x="458"/>
        <item x="675"/>
        <item x="40"/>
        <item x="501"/>
        <item x="69"/>
        <item x="360"/>
        <item x="391"/>
        <item x="282"/>
        <item x="507"/>
        <item x="313"/>
        <item x="191"/>
        <item x="271"/>
        <item x="268"/>
        <item x="705"/>
        <item x="589"/>
        <item x="402"/>
        <item x="569"/>
        <item x="86"/>
        <item x="576"/>
        <item x="113"/>
        <item x="685"/>
        <item x="267"/>
        <item x="463"/>
        <item x="21"/>
        <item x="516"/>
        <item x="228"/>
        <item x="690"/>
        <item x="622"/>
        <item x="484"/>
        <item x="704"/>
        <item x="48"/>
        <item x="173"/>
        <item x="252"/>
        <item x="384"/>
        <item x="243"/>
        <item x="129"/>
        <item x="111"/>
        <item x="367"/>
        <item x="604"/>
        <item x="286"/>
        <item x="109"/>
        <item x="703"/>
        <item x="66"/>
        <item x="185"/>
        <item x="70"/>
        <item x="490"/>
        <item x="455"/>
        <item x="606"/>
        <item x="145"/>
        <item x="142"/>
        <item x="624"/>
        <item x="32"/>
        <item x="321"/>
        <item x="657"/>
        <item x="607"/>
        <item x="378"/>
        <item x="460"/>
        <item x="464"/>
        <item x="376"/>
        <item x="582"/>
        <item x="549"/>
        <item x="289"/>
        <item x="473"/>
        <item x="471"/>
        <item x="410"/>
        <item x="318"/>
        <item x="699"/>
        <item x="651"/>
        <item x="702"/>
        <item x="579"/>
        <item x="133"/>
        <item x="269"/>
        <item x="587"/>
        <item x="637"/>
        <item x="83"/>
        <item x="567"/>
        <item x="305"/>
        <item x="405"/>
        <item x="295"/>
        <item x="121"/>
        <item x="528"/>
        <item x="383"/>
        <item x="523"/>
        <item x="644"/>
        <item x="355"/>
        <item x="413"/>
        <item x="543"/>
        <item x="176"/>
        <item x="388"/>
        <item x="608"/>
        <item x="312"/>
        <item x="266"/>
        <item x="646"/>
        <item x="181"/>
        <item x="263"/>
        <item x="621"/>
        <item x="431"/>
        <item x="110"/>
        <item x="539"/>
        <item x="613"/>
        <item x="521"/>
        <item x="698"/>
        <item x="461"/>
        <item x="538"/>
        <item x="488"/>
        <item x="441"/>
        <item x="417"/>
        <item x="414"/>
        <item x="186"/>
        <item x="595"/>
        <item x="337"/>
        <item x="677"/>
        <item x="419"/>
        <item x="489"/>
        <item x="307"/>
        <item x="359"/>
        <item x="311"/>
        <item x="92"/>
        <item x="194"/>
        <item x="100"/>
        <item x="229"/>
        <item x="262"/>
        <item x="56"/>
        <item x="248"/>
        <item x="278"/>
        <item x="380"/>
        <item x="424"/>
        <item x="112"/>
        <item x="34"/>
        <item x="294"/>
        <item x="216"/>
        <item x="667"/>
        <item x="422"/>
        <item x="99"/>
        <item x="462"/>
        <item x="82"/>
        <item x="529"/>
        <item x="366"/>
        <item x="29"/>
        <item x="714"/>
        <item x="162"/>
        <item x="250"/>
        <item x="560"/>
        <item x="14"/>
        <item x="694"/>
        <item x="665"/>
        <item x="116"/>
        <item x="291"/>
        <item x="531"/>
        <item x="65"/>
        <item x="517"/>
        <item x="202"/>
        <item x="687"/>
        <item x="352"/>
        <item x="62"/>
        <item x="256"/>
        <item x="261"/>
        <item x="708"/>
        <item x="275"/>
        <item x="39"/>
        <item x="557"/>
        <item x="648"/>
        <item x="9"/>
        <item x="428"/>
        <item x="664"/>
        <item x="35"/>
        <item x="108"/>
        <item x="18"/>
        <item x="643"/>
        <item x="401"/>
        <item x="75"/>
        <item x="139"/>
        <item x="364"/>
        <item x="247"/>
        <item x="532"/>
        <item x="230"/>
        <item x="114"/>
        <item x="508"/>
        <item x="581"/>
        <item x="661"/>
        <item x="625"/>
        <item x="285"/>
        <item x="68"/>
        <item x="27"/>
        <item x="390"/>
        <item x="284"/>
        <item x="199"/>
        <item x="42"/>
        <item x="385"/>
        <item x="161"/>
        <item x="506"/>
        <item x="387"/>
        <item x="57"/>
        <item x="224"/>
        <item x="386"/>
        <item x="328"/>
        <item x="408"/>
        <item x="310"/>
        <item x="688"/>
        <item x="475"/>
        <item x="552"/>
        <item x="316"/>
        <item x="73"/>
        <item x="466"/>
        <item x="467"/>
        <item x="338"/>
        <item x="674"/>
        <item x="425"/>
        <item x="232"/>
        <item x="568"/>
        <item x="389"/>
        <item x="123"/>
        <item x="468"/>
        <item x="620"/>
        <item x="77"/>
        <item x="680"/>
        <item x="244"/>
        <item x="500"/>
        <item x="545"/>
        <item x="591"/>
        <item x="217"/>
        <item x="340"/>
        <item x="629"/>
        <item x="157"/>
        <item x="49"/>
        <item x="683"/>
        <item x="406"/>
        <item x="51"/>
        <item x="415"/>
        <item x="585"/>
        <item x="363"/>
        <item x="632"/>
        <item t="default"/>
      </items>
    </pivotField>
    <pivotField numFmtId="14" showAll="0"/>
    <pivotField showAll="0"/>
    <pivotField showAll="0"/>
    <pivotField axis="axisRow" showAll="0">
      <items count="4">
        <item x="1"/>
        <item x="2"/>
        <item x="0"/>
        <item t="default"/>
      </items>
    </pivotField>
    <pivotField showAll="0">
      <items count="14">
        <item x="7"/>
        <item x="0"/>
        <item x="6"/>
        <item x="11"/>
        <item x="2"/>
        <item x="8"/>
        <item x="4"/>
        <item x="3"/>
        <item x="5"/>
        <item x="1"/>
        <item x="9"/>
        <item x="10"/>
        <item x="12"/>
        <item t="default"/>
      </items>
    </pivotField>
    <pivotField showAll="0"/>
    <pivotField numFmtId="1" showAll="0"/>
    <pivotField numFmtId="9" showAll="0"/>
    <pivotField showAll="0"/>
    <pivotField showAll="0">
      <items count="5">
        <item x="3"/>
        <item x="2"/>
        <item x="1"/>
        <item x="0"/>
        <item t="default"/>
      </items>
    </pivotField>
    <pivotField numFmtId="1" showAll="0"/>
    <pivotField numFmtId="1" showAll="0"/>
    <pivotField showAll="0"/>
    <pivotField showAll="0">
      <items count="4">
        <item x="1"/>
        <item x="0"/>
        <item x="2"/>
        <item t="default"/>
      </items>
    </pivotField>
    <pivotField numFmtId="165" showAll="0"/>
    <pivotField numFmtId="164" showAll="0"/>
    <pivotField dataField="1" numFmtId="164" showAll="0"/>
    <pivotField numFmtId="164" showAll="0"/>
    <pivotField numFmtId="164"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Sales" fld="18" baseField="0" baseItem="0" numFmtId="164"/>
  </dataFields>
  <formats count="12">
    <format dxfId="68">
      <pivotArea type="all" dataOnly="0" outline="0" fieldPosition="0"/>
    </format>
    <format dxfId="67">
      <pivotArea outline="0" collapsedLevelsAreSubtotals="1" fieldPosition="0"/>
    </format>
    <format dxfId="66">
      <pivotArea field="5" type="button" dataOnly="0" labelOnly="1" outline="0" axis="axisRow" fieldPosition="0"/>
    </format>
    <format dxfId="65">
      <pivotArea dataOnly="0" labelOnly="1" fieldPosition="0">
        <references count="1">
          <reference field="5"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5" type="button" dataOnly="0" labelOnly="1" outline="0" axis="axisRow" fieldPosition="0"/>
    </format>
    <format dxfId="59">
      <pivotArea dataOnly="0" labelOnly="1" fieldPosition="0">
        <references count="1">
          <reference field="5" count="0"/>
        </references>
      </pivotArea>
    </format>
    <format dxfId="58">
      <pivotArea dataOnly="0" labelOnly="1" grandRow="1" outline="0" fieldPosition="0"/>
    </format>
    <format dxfId="57">
      <pivotArea dataOnly="0" labelOnly="1" outline="0" axis="axisValues" fieldPosition="0"/>
    </format>
  </formats>
  <chartFormats count="2">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28921E-B492-4E21-9FA4-7F86F68C4DC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4:C8" firstHeaderRow="1" firstDataRow="1" firstDataCol="1"/>
  <pivotFields count="27">
    <pivotField showAll="0"/>
    <pivotField numFmtId="14" showAll="0">
      <items count="716">
        <item x="399"/>
        <item x="398"/>
        <item x="178"/>
        <item x="221"/>
        <item x="416"/>
        <item x="420"/>
        <item x="322"/>
        <item x="593"/>
        <item x="509"/>
        <item x="710"/>
        <item x="150"/>
        <item x="103"/>
        <item x="6"/>
        <item x="504"/>
        <item x="600"/>
        <item x="696"/>
        <item x="141"/>
        <item x="440"/>
        <item x="555"/>
        <item x="323"/>
        <item x="209"/>
        <item x="182"/>
        <item x="574"/>
        <item x="403"/>
        <item x="20"/>
        <item x="90"/>
        <item x="577"/>
        <item x="298"/>
        <item x="565"/>
        <item x="527"/>
        <item x="96"/>
        <item x="30"/>
        <item x="487"/>
        <item x="225"/>
        <item x="238"/>
        <item x="97"/>
        <item x="146"/>
        <item x="257"/>
        <item x="518"/>
        <item x="533"/>
        <item x="633"/>
        <item x="525"/>
        <item x="653"/>
        <item x="614"/>
        <item x="46"/>
        <item x="239"/>
        <item x="522"/>
        <item x="79"/>
        <item x="670"/>
        <item x="374"/>
        <item x="605"/>
        <item x="281"/>
        <item x="351"/>
        <item x="503"/>
        <item x="452"/>
        <item x="534"/>
        <item x="563"/>
        <item x="169"/>
        <item x="346"/>
        <item x="234"/>
        <item x="421"/>
        <item x="327"/>
        <item x="45"/>
        <item x="502"/>
        <item x="695"/>
        <item x="491"/>
        <item x="17"/>
        <item x="10"/>
        <item x="476"/>
        <item x="36"/>
        <item x="435"/>
        <item x="349"/>
        <item x="135"/>
        <item x="375"/>
        <item x="561"/>
        <item x="540"/>
        <item x="309"/>
        <item x="235"/>
        <item x="584"/>
        <item x="276"/>
        <item x="132"/>
        <item x="411"/>
        <item x="0"/>
        <item x="47"/>
        <item x="442"/>
        <item x="302"/>
        <item x="368"/>
        <item x="64"/>
        <item x="2"/>
        <item x="215"/>
        <item x="127"/>
        <item x="231"/>
        <item x="85"/>
        <item x="631"/>
        <item x="16"/>
        <item x="163"/>
        <item x="400"/>
        <item x="91"/>
        <item x="43"/>
        <item x="226"/>
        <item x="477"/>
        <item x="412"/>
        <item x="372"/>
        <item x="436"/>
        <item x="242"/>
        <item x="550"/>
        <item x="669"/>
        <item x="101"/>
        <item x="134"/>
        <item x="434"/>
        <item x="496"/>
        <item x="203"/>
        <item x="200"/>
        <item x="159"/>
        <item x="197"/>
        <item x="404"/>
        <item x="315"/>
        <item x="395"/>
        <item x="619"/>
        <item x="155"/>
        <item x="535"/>
        <item x="512"/>
        <item x="519"/>
        <item x="223"/>
        <item x="277"/>
        <item x="439"/>
        <item x="526"/>
        <item x="94"/>
        <item x="189"/>
        <item x="93"/>
        <item x="541"/>
        <item x="470"/>
        <item x="196"/>
        <item x="478"/>
        <item x="598"/>
        <item x="25"/>
        <item x="95"/>
        <item x="494"/>
        <item x="630"/>
        <item x="233"/>
        <item x="287"/>
        <item x="348"/>
        <item x="345"/>
        <item x="227"/>
        <item x="566"/>
        <item x="165"/>
        <item x="594"/>
        <item x="71"/>
        <item x="354"/>
        <item x="332"/>
        <item x="220"/>
        <item x="168"/>
        <item x="397"/>
        <item x="583"/>
        <item x="617"/>
        <item x="353"/>
        <item x="505"/>
        <item x="193"/>
        <item x="204"/>
        <item x="544"/>
        <item x="524"/>
        <item x="373"/>
        <item x="575"/>
        <item x="78"/>
        <item x="218"/>
        <item x="547"/>
        <item x="342"/>
        <item x="38"/>
        <item x="645"/>
        <item x="273"/>
        <item x="457"/>
        <item x="659"/>
        <item x="572"/>
        <item x="33"/>
        <item x="448"/>
        <item x="573"/>
        <item x="697"/>
        <item x="245"/>
        <item x="693"/>
        <item x="666"/>
        <item x="382"/>
        <item x="301"/>
        <item x="553"/>
        <item x="409"/>
        <item x="253"/>
        <item x="691"/>
        <item x="41"/>
        <item x="649"/>
        <item x="329"/>
        <item x="407"/>
        <item x="236"/>
        <item x="562"/>
        <item x="174"/>
        <item x="711"/>
        <item x="671"/>
        <item x="115"/>
        <item x="137"/>
        <item x="335"/>
        <item x="638"/>
        <item x="122"/>
        <item x="106"/>
        <item x="319"/>
        <item x="208"/>
        <item x="616"/>
        <item x="449"/>
        <item x="22"/>
        <item x="195"/>
        <item x="293"/>
        <item x="339"/>
        <item x="479"/>
        <item x="187"/>
        <item x="19"/>
        <item x="44"/>
        <item x="350"/>
        <item x="222"/>
        <item x="343"/>
        <item x="437"/>
        <item x="81"/>
        <item x="160"/>
        <item x="370"/>
        <item x="198"/>
        <item x="265"/>
        <item x="177"/>
        <item x="192"/>
        <item x="317"/>
        <item x="588"/>
        <item x="37"/>
        <item x="300"/>
        <item x="76"/>
        <item x="179"/>
        <item x="167"/>
        <item x="469"/>
        <item x="120"/>
        <item x="429"/>
        <item x="124"/>
        <item x="564"/>
        <item x="87"/>
        <item x="647"/>
        <item x="154"/>
        <item x="537"/>
        <item x="63"/>
        <item x="254"/>
        <item x="306"/>
        <item x="485"/>
        <item x="377"/>
        <item x="102"/>
        <item x="237"/>
        <item x="656"/>
        <item x="175"/>
        <item x="492"/>
        <item x="432"/>
        <item x="365"/>
        <item x="210"/>
        <item x="251"/>
        <item x="713"/>
        <item x="433"/>
        <item x="59"/>
        <item x="292"/>
        <item x="520"/>
        <item x="213"/>
        <item x="556"/>
        <item x="497"/>
        <item x="662"/>
        <item x="650"/>
        <item x="542"/>
        <item x="554"/>
        <item x="61"/>
        <item x="453"/>
        <item x="658"/>
        <item x="3"/>
        <item x="344"/>
        <item x="171"/>
        <item x="472"/>
        <item x="530"/>
        <item x="13"/>
        <item x="668"/>
        <item x="495"/>
        <item x="98"/>
        <item x="700"/>
        <item x="678"/>
        <item x="270"/>
        <item x="451"/>
        <item x="499"/>
        <item x="144"/>
        <item x="272"/>
        <item x="571"/>
        <item x="131"/>
        <item x="636"/>
        <item x="612"/>
        <item x="626"/>
        <item x="138"/>
        <item x="548"/>
        <item x="511"/>
        <item x="140"/>
        <item x="570"/>
        <item x="438"/>
        <item x="483"/>
        <item x="89"/>
        <item x="211"/>
        <item x="358"/>
        <item x="72"/>
        <item x="7"/>
        <item x="288"/>
        <item x="212"/>
        <item x="31"/>
        <item x="679"/>
        <item x="459"/>
        <item x="143"/>
        <item x="74"/>
        <item x="481"/>
        <item x="241"/>
        <item x="701"/>
        <item x="331"/>
        <item x="456"/>
        <item x="660"/>
        <item x="336"/>
        <item x="297"/>
        <item x="219"/>
        <item x="58"/>
        <item x="23"/>
        <item x="28"/>
        <item x="249"/>
        <item x="652"/>
        <item x="347"/>
        <item x="362"/>
        <item x="172"/>
        <item x="450"/>
        <item x="486"/>
        <item x="158"/>
        <item x="602"/>
        <item x="24"/>
        <item x="260"/>
        <item x="371"/>
        <item x="596"/>
        <item x="259"/>
        <item x="326"/>
        <item x="465"/>
        <item x="454"/>
        <item x="130"/>
        <item x="283"/>
        <item x="303"/>
        <item x="341"/>
        <item x="655"/>
        <item x="635"/>
        <item x="443"/>
        <item x="105"/>
        <item x="599"/>
        <item x="515"/>
        <item x="381"/>
        <item x="11"/>
        <item x="180"/>
        <item x="170"/>
        <item x="52"/>
        <item x="603"/>
        <item x="258"/>
        <item x="482"/>
        <item x="393"/>
        <item x="255"/>
        <item x="686"/>
        <item x="444"/>
        <item x="119"/>
        <item x="280"/>
        <item x="183"/>
        <item x="394"/>
        <item x="634"/>
        <item x="692"/>
        <item x="205"/>
        <item x="147"/>
        <item x="240"/>
        <item x="67"/>
        <item x="324"/>
        <item x="117"/>
        <item x="551"/>
        <item x="498"/>
        <item x="493"/>
        <item x="447"/>
        <item x="642"/>
        <item x="689"/>
        <item x="151"/>
        <item x="279"/>
        <item x="184"/>
        <item x="12"/>
        <item x="156"/>
        <item x="164"/>
        <item x="709"/>
        <item x="611"/>
        <item x="536"/>
        <item x="510"/>
        <item x="618"/>
        <item x="148"/>
        <item x="274"/>
        <item x="597"/>
        <item x="55"/>
        <item x="609"/>
        <item x="128"/>
        <item x="379"/>
        <item x="592"/>
        <item x="26"/>
        <item x="627"/>
        <item x="610"/>
        <item x="682"/>
        <item x="396"/>
        <item x="654"/>
        <item x="706"/>
        <item x="264"/>
        <item x="201"/>
        <item x="426"/>
        <item x="663"/>
        <item x="334"/>
        <item x="15"/>
        <item x="707"/>
        <item x="423"/>
        <item x="601"/>
        <item x="369"/>
        <item x="446"/>
        <item x="1"/>
        <item x="54"/>
        <item x="590"/>
        <item x="356"/>
        <item x="639"/>
        <item x="427"/>
        <item x="641"/>
        <item x="361"/>
        <item x="681"/>
        <item x="314"/>
        <item x="8"/>
        <item x="88"/>
        <item x="80"/>
        <item x="126"/>
        <item x="149"/>
        <item x="214"/>
        <item x="672"/>
        <item x="320"/>
        <item x="296"/>
        <item x="418"/>
        <item x="166"/>
        <item x="559"/>
        <item x="474"/>
        <item x="107"/>
        <item x="299"/>
        <item x="673"/>
        <item x="246"/>
        <item x="152"/>
        <item x="153"/>
        <item x="308"/>
        <item x="53"/>
        <item x="4"/>
        <item x="480"/>
        <item x="188"/>
        <item x="104"/>
        <item x="513"/>
        <item x="578"/>
        <item x="290"/>
        <item x="392"/>
        <item x="136"/>
        <item x="5"/>
        <item x="304"/>
        <item x="207"/>
        <item x="684"/>
        <item x="712"/>
        <item x="514"/>
        <item x="615"/>
        <item x="580"/>
        <item x="628"/>
        <item x="330"/>
        <item x="623"/>
        <item x="357"/>
        <item x="206"/>
        <item x="558"/>
        <item x="60"/>
        <item x="546"/>
        <item x="118"/>
        <item x="430"/>
        <item x="445"/>
        <item x="190"/>
        <item x="50"/>
        <item x="676"/>
        <item x="333"/>
        <item x="125"/>
        <item x="640"/>
        <item x="84"/>
        <item x="586"/>
        <item x="325"/>
        <item x="458"/>
        <item x="675"/>
        <item x="40"/>
        <item x="501"/>
        <item x="69"/>
        <item x="360"/>
        <item x="391"/>
        <item x="282"/>
        <item x="507"/>
        <item x="313"/>
        <item x="191"/>
        <item x="271"/>
        <item x="268"/>
        <item x="705"/>
        <item x="589"/>
        <item x="402"/>
        <item x="569"/>
        <item x="86"/>
        <item x="576"/>
        <item x="113"/>
        <item x="685"/>
        <item x="267"/>
        <item x="463"/>
        <item x="21"/>
        <item x="516"/>
        <item x="228"/>
        <item x="690"/>
        <item x="622"/>
        <item x="484"/>
        <item x="704"/>
        <item x="48"/>
        <item x="173"/>
        <item x="252"/>
        <item x="384"/>
        <item x="243"/>
        <item x="129"/>
        <item x="111"/>
        <item x="367"/>
        <item x="604"/>
        <item x="286"/>
        <item x="109"/>
        <item x="703"/>
        <item x="66"/>
        <item x="185"/>
        <item x="70"/>
        <item x="490"/>
        <item x="455"/>
        <item x="606"/>
        <item x="145"/>
        <item x="142"/>
        <item x="624"/>
        <item x="32"/>
        <item x="321"/>
        <item x="657"/>
        <item x="607"/>
        <item x="378"/>
        <item x="460"/>
        <item x="464"/>
        <item x="376"/>
        <item x="582"/>
        <item x="549"/>
        <item x="289"/>
        <item x="473"/>
        <item x="471"/>
        <item x="410"/>
        <item x="318"/>
        <item x="699"/>
        <item x="651"/>
        <item x="702"/>
        <item x="579"/>
        <item x="133"/>
        <item x="269"/>
        <item x="587"/>
        <item x="637"/>
        <item x="83"/>
        <item x="567"/>
        <item x="305"/>
        <item x="405"/>
        <item x="295"/>
        <item x="121"/>
        <item x="528"/>
        <item x="383"/>
        <item x="523"/>
        <item x="644"/>
        <item x="355"/>
        <item x="413"/>
        <item x="543"/>
        <item x="176"/>
        <item x="388"/>
        <item x="608"/>
        <item x="312"/>
        <item x="266"/>
        <item x="646"/>
        <item x="181"/>
        <item x="263"/>
        <item x="621"/>
        <item x="431"/>
        <item x="110"/>
        <item x="539"/>
        <item x="613"/>
        <item x="521"/>
        <item x="698"/>
        <item x="461"/>
        <item x="538"/>
        <item x="488"/>
        <item x="441"/>
        <item x="417"/>
        <item x="414"/>
        <item x="186"/>
        <item x="595"/>
        <item x="337"/>
        <item x="677"/>
        <item x="419"/>
        <item x="489"/>
        <item x="307"/>
        <item x="359"/>
        <item x="311"/>
        <item x="92"/>
        <item x="194"/>
        <item x="100"/>
        <item x="229"/>
        <item x="262"/>
        <item x="56"/>
        <item x="248"/>
        <item x="278"/>
        <item x="380"/>
        <item x="424"/>
        <item x="112"/>
        <item x="34"/>
        <item x="294"/>
        <item x="216"/>
        <item x="667"/>
        <item x="422"/>
        <item x="99"/>
        <item x="462"/>
        <item x="82"/>
        <item x="529"/>
        <item x="366"/>
        <item x="29"/>
        <item x="714"/>
        <item x="162"/>
        <item x="250"/>
        <item x="560"/>
        <item x="14"/>
        <item x="694"/>
        <item x="665"/>
        <item x="116"/>
        <item x="291"/>
        <item x="531"/>
        <item x="65"/>
        <item x="517"/>
        <item x="202"/>
        <item x="687"/>
        <item x="352"/>
        <item x="62"/>
        <item x="256"/>
        <item x="261"/>
        <item x="708"/>
        <item x="275"/>
        <item x="39"/>
        <item x="557"/>
        <item x="648"/>
        <item x="9"/>
        <item x="428"/>
        <item x="664"/>
        <item x="35"/>
        <item x="108"/>
        <item x="18"/>
        <item x="643"/>
        <item x="401"/>
        <item x="75"/>
        <item x="139"/>
        <item x="364"/>
        <item x="247"/>
        <item x="532"/>
        <item x="230"/>
        <item x="114"/>
        <item x="508"/>
        <item x="581"/>
        <item x="661"/>
        <item x="625"/>
        <item x="285"/>
        <item x="68"/>
        <item x="27"/>
        <item x="390"/>
        <item x="284"/>
        <item x="199"/>
        <item x="42"/>
        <item x="385"/>
        <item x="161"/>
        <item x="506"/>
        <item x="387"/>
        <item x="57"/>
        <item x="224"/>
        <item x="386"/>
        <item x="328"/>
        <item x="408"/>
        <item x="310"/>
        <item x="688"/>
        <item x="475"/>
        <item x="552"/>
        <item x="316"/>
        <item x="73"/>
        <item x="466"/>
        <item x="467"/>
        <item x="338"/>
        <item x="674"/>
        <item x="425"/>
        <item x="232"/>
        <item x="568"/>
        <item x="389"/>
        <item x="123"/>
        <item x="468"/>
        <item x="620"/>
        <item x="77"/>
        <item x="680"/>
        <item x="244"/>
        <item x="500"/>
        <item x="545"/>
        <item x="591"/>
        <item x="217"/>
        <item x="340"/>
        <item x="629"/>
        <item x="157"/>
        <item x="49"/>
        <item x="683"/>
        <item x="406"/>
        <item x="51"/>
        <item x="415"/>
        <item x="585"/>
        <item x="363"/>
        <item x="632"/>
        <item t="default"/>
      </items>
    </pivotField>
    <pivotField numFmtId="14" showAll="0"/>
    <pivotField showAll="0"/>
    <pivotField showAll="0"/>
    <pivotField showAll="0">
      <items count="4">
        <item x="1"/>
        <item x="2"/>
        <item x="0"/>
        <item t="default"/>
      </items>
    </pivotField>
    <pivotField showAll="0">
      <items count="14">
        <item x="7"/>
        <item x="0"/>
        <item x="6"/>
        <item x="11"/>
        <item x="2"/>
        <item x="8"/>
        <item x="4"/>
        <item x="3"/>
        <item x="5"/>
        <item x="1"/>
        <item x="9"/>
        <item x="10"/>
        <item x="12"/>
        <item t="default"/>
      </items>
    </pivotField>
    <pivotField showAll="0"/>
    <pivotField numFmtId="1" showAll="0"/>
    <pivotField numFmtId="9" showAll="0"/>
    <pivotField showAll="0"/>
    <pivotField showAll="0">
      <items count="5">
        <item x="3"/>
        <item x="2"/>
        <item x="1"/>
        <item x="0"/>
        <item t="default"/>
      </items>
    </pivotField>
    <pivotField numFmtId="1" showAll="0"/>
    <pivotField numFmtId="1" showAll="0"/>
    <pivotField showAll="0"/>
    <pivotField axis="axisRow" showAll="0">
      <items count="4">
        <item x="1"/>
        <item x="0"/>
        <item x="2"/>
        <item t="default"/>
      </items>
    </pivotField>
    <pivotField numFmtId="165" showAll="0"/>
    <pivotField numFmtId="164" showAll="0"/>
    <pivotField dataField="1" numFmtId="164" showAll="0"/>
    <pivotField numFmtId="164" showAll="0"/>
    <pivotField numFmtId="164"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Items count="1">
    <i/>
  </colItems>
  <dataFields count="1">
    <dataField name="Sum of Sales" fld="18" baseField="0" baseItem="0" numFmtId="164"/>
  </dataFields>
  <formats count="28">
    <format dxfId="96">
      <pivotArea type="all" dataOnly="0" outline="0" fieldPosition="0"/>
    </format>
    <format dxfId="95">
      <pivotArea outline="0" collapsedLevelsAreSubtotals="1" fieldPosition="0"/>
    </format>
    <format dxfId="94">
      <pivotArea field="15" type="button" dataOnly="0" labelOnly="1" outline="0" axis="axisRow" fieldPosition="0"/>
    </format>
    <format dxfId="93">
      <pivotArea dataOnly="0" labelOnly="1" fieldPosition="0">
        <references count="1">
          <reference field="15" count="0"/>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15" type="button" dataOnly="0" labelOnly="1" outline="0" axis="axisRow" fieldPosition="0"/>
    </format>
    <format dxfId="87">
      <pivotArea dataOnly="0" labelOnly="1" fieldPosition="0">
        <references count="1">
          <reference field="15"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5" type="button" dataOnly="0" labelOnly="1" outline="0" axis="axisRow" fieldPosition="0"/>
    </format>
    <format dxfId="81">
      <pivotArea dataOnly="0" labelOnly="1" fieldPosition="0">
        <references count="1">
          <reference field="15"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5" type="button" dataOnly="0" labelOnly="1" outline="0" axis="axisRow" fieldPosition="0"/>
    </format>
    <format dxfId="75">
      <pivotArea dataOnly="0" labelOnly="1" fieldPosition="0">
        <references count="1">
          <reference field="15" count="0"/>
        </references>
      </pivotArea>
    </format>
    <format dxfId="74">
      <pivotArea dataOnly="0" labelOnly="1" grandRow="1" outline="0" fieldPosition="0"/>
    </format>
    <format dxfId="73">
      <pivotArea dataOnly="0" labelOnly="1" outline="0" axis="axisValues" fieldPosition="0"/>
    </format>
    <format dxfId="72">
      <pivotArea field="15" type="button" dataOnly="0" labelOnly="1" outline="0" axis="axisRow" fieldPosition="0"/>
    </format>
    <format dxfId="71">
      <pivotArea dataOnly="0" labelOnly="1" outline="0" axis="axisValues" fieldPosition="0"/>
    </format>
    <format dxfId="70">
      <pivotArea grandRow="1" outline="0" collapsedLevelsAreSubtotals="1" fieldPosition="0"/>
    </format>
    <format dxfId="69">
      <pivotArea dataOnly="0" labelOnly="1" grandRow="1" outline="0" fieldPosition="0"/>
    </format>
  </formats>
  <chartFormats count="4">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5"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EB31D-1453-4ADE-A398-F9C809BBB39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E4:F8" firstHeaderRow="1" firstDataRow="1" firstDataCol="1"/>
  <pivotFields count="27">
    <pivotField showAll="0"/>
    <pivotField numFmtId="14" showAll="0">
      <items count="716">
        <item x="399"/>
        <item x="398"/>
        <item x="178"/>
        <item x="221"/>
        <item x="416"/>
        <item x="420"/>
        <item x="322"/>
        <item x="593"/>
        <item x="509"/>
        <item x="710"/>
        <item x="150"/>
        <item x="103"/>
        <item x="6"/>
        <item x="504"/>
        <item x="600"/>
        <item x="696"/>
        <item x="141"/>
        <item x="440"/>
        <item x="555"/>
        <item x="323"/>
        <item x="209"/>
        <item x="182"/>
        <item x="574"/>
        <item x="403"/>
        <item x="20"/>
        <item x="90"/>
        <item x="577"/>
        <item x="298"/>
        <item x="565"/>
        <item x="527"/>
        <item x="96"/>
        <item x="30"/>
        <item x="487"/>
        <item x="225"/>
        <item x="238"/>
        <item x="97"/>
        <item x="146"/>
        <item x="257"/>
        <item x="518"/>
        <item x="533"/>
        <item x="633"/>
        <item x="525"/>
        <item x="653"/>
        <item x="614"/>
        <item x="46"/>
        <item x="239"/>
        <item x="522"/>
        <item x="79"/>
        <item x="670"/>
        <item x="374"/>
        <item x="605"/>
        <item x="281"/>
        <item x="351"/>
        <item x="503"/>
        <item x="452"/>
        <item x="534"/>
        <item x="563"/>
        <item x="169"/>
        <item x="346"/>
        <item x="234"/>
        <item x="421"/>
        <item x="327"/>
        <item x="45"/>
        <item x="502"/>
        <item x="695"/>
        <item x="491"/>
        <item x="17"/>
        <item x="10"/>
        <item x="476"/>
        <item x="36"/>
        <item x="435"/>
        <item x="349"/>
        <item x="135"/>
        <item x="375"/>
        <item x="561"/>
        <item x="540"/>
        <item x="309"/>
        <item x="235"/>
        <item x="584"/>
        <item x="276"/>
        <item x="132"/>
        <item x="411"/>
        <item x="0"/>
        <item x="47"/>
        <item x="442"/>
        <item x="302"/>
        <item x="368"/>
        <item x="64"/>
        <item x="2"/>
        <item x="215"/>
        <item x="127"/>
        <item x="231"/>
        <item x="85"/>
        <item x="631"/>
        <item x="16"/>
        <item x="163"/>
        <item x="400"/>
        <item x="91"/>
        <item x="43"/>
        <item x="226"/>
        <item x="477"/>
        <item x="412"/>
        <item x="372"/>
        <item x="436"/>
        <item x="242"/>
        <item x="550"/>
        <item x="669"/>
        <item x="101"/>
        <item x="134"/>
        <item x="434"/>
        <item x="496"/>
        <item x="203"/>
        <item x="200"/>
        <item x="159"/>
        <item x="197"/>
        <item x="404"/>
        <item x="315"/>
        <item x="395"/>
        <item x="619"/>
        <item x="155"/>
        <item x="535"/>
        <item x="512"/>
        <item x="519"/>
        <item x="223"/>
        <item x="277"/>
        <item x="439"/>
        <item x="526"/>
        <item x="94"/>
        <item x="189"/>
        <item x="93"/>
        <item x="541"/>
        <item x="470"/>
        <item x="196"/>
        <item x="478"/>
        <item x="598"/>
        <item x="25"/>
        <item x="95"/>
        <item x="494"/>
        <item x="630"/>
        <item x="233"/>
        <item x="287"/>
        <item x="348"/>
        <item x="345"/>
        <item x="227"/>
        <item x="566"/>
        <item x="165"/>
        <item x="594"/>
        <item x="71"/>
        <item x="354"/>
        <item x="332"/>
        <item x="220"/>
        <item x="168"/>
        <item x="397"/>
        <item x="583"/>
        <item x="617"/>
        <item x="353"/>
        <item x="505"/>
        <item x="193"/>
        <item x="204"/>
        <item x="544"/>
        <item x="524"/>
        <item x="373"/>
        <item x="575"/>
        <item x="78"/>
        <item x="218"/>
        <item x="547"/>
        <item x="342"/>
        <item x="38"/>
        <item x="645"/>
        <item x="273"/>
        <item x="457"/>
        <item x="659"/>
        <item x="572"/>
        <item x="33"/>
        <item x="448"/>
        <item x="573"/>
        <item x="697"/>
        <item x="245"/>
        <item x="693"/>
        <item x="666"/>
        <item x="382"/>
        <item x="301"/>
        <item x="553"/>
        <item x="409"/>
        <item x="253"/>
        <item x="691"/>
        <item x="41"/>
        <item x="649"/>
        <item x="329"/>
        <item x="407"/>
        <item x="236"/>
        <item x="562"/>
        <item x="174"/>
        <item x="711"/>
        <item x="671"/>
        <item x="115"/>
        <item x="137"/>
        <item x="335"/>
        <item x="638"/>
        <item x="122"/>
        <item x="106"/>
        <item x="319"/>
        <item x="208"/>
        <item x="616"/>
        <item x="449"/>
        <item x="22"/>
        <item x="195"/>
        <item x="293"/>
        <item x="339"/>
        <item x="479"/>
        <item x="187"/>
        <item x="19"/>
        <item x="44"/>
        <item x="350"/>
        <item x="222"/>
        <item x="343"/>
        <item x="437"/>
        <item x="81"/>
        <item x="160"/>
        <item x="370"/>
        <item x="198"/>
        <item x="265"/>
        <item x="177"/>
        <item x="192"/>
        <item x="317"/>
        <item x="588"/>
        <item x="37"/>
        <item x="300"/>
        <item x="76"/>
        <item x="179"/>
        <item x="167"/>
        <item x="469"/>
        <item x="120"/>
        <item x="429"/>
        <item x="124"/>
        <item x="564"/>
        <item x="87"/>
        <item x="647"/>
        <item x="154"/>
        <item x="537"/>
        <item x="63"/>
        <item x="254"/>
        <item x="306"/>
        <item x="485"/>
        <item x="377"/>
        <item x="102"/>
        <item x="237"/>
        <item x="656"/>
        <item x="175"/>
        <item x="492"/>
        <item x="432"/>
        <item x="365"/>
        <item x="210"/>
        <item x="251"/>
        <item x="713"/>
        <item x="433"/>
        <item x="59"/>
        <item x="292"/>
        <item x="520"/>
        <item x="213"/>
        <item x="556"/>
        <item x="497"/>
        <item x="662"/>
        <item x="650"/>
        <item x="542"/>
        <item x="554"/>
        <item x="61"/>
        <item x="453"/>
        <item x="658"/>
        <item x="3"/>
        <item x="344"/>
        <item x="171"/>
        <item x="472"/>
        <item x="530"/>
        <item x="13"/>
        <item x="668"/>
        <item x="495"/>
        <item x="98"/>
        <item x="700"/>
        <item x="678"/>
        <item x="270"/>
        <item x="451"/>
        <item x="499"/>
        <item x="144"/>
        <item x="272"/>
        <item x="571"/>
        <item x="131"/>
        <item x="636"/>
        <item x="612"/>
        <item x="626"/>
        <item x="138"/>
        <item x="548"/>
        <item x="511"/>
        <item x="140"/>
        <item x="570"/>
        <item x="438"/>
        <item x="483"/>
        <item x="89"/>
        <item x="211"/>
        <item x="358"/>
        <item x="72"/>
        <item x="7"/>
        <item x="288"/>
        <item x="212"/>
        <item x="31"/>
        <item x="679"/>
        <item x="459"/>
        <item x="143"/>
        <item x="74"/>
        <item x="481"/>
        <item x="241"/>
        <item x="701"/>
        <item x="331"/>
        <item x="456"/>
        <item x="660"/>
        <item x="336"/>
        <item x="297"/>
        <item x="219"/>
        <item x="58"/>
        <item x="23"/>
        <item x="28"/>
        <item x="249"/>
        <item x="652"/>
        <item x="347"/>
        <item x="362"/>
        <item x="172"/>
        <item x="450"/>
        <item x="486"/>
        <item x="158"/>
        <item x="602"/>
        <item x="24"/>
        <item x="260"/>
        <item x="371"/>
        <item x="596"/>
        <item x="259"/>
        <item x="326"/>
        <item x="465"/>
        <item x="454"/>
        <item x="130"/>
        <item x="283"/>
        <item x="303"/>
        <item x="341"/>
        <item x="655"/>
        <item x="635"/>
        <item x="443"/>
        <item x="105"/>
        <item x="599"/>
        <item x="515"/>
        <item x="381"/>
        <item x="11"/>
        <item x="180"/>
        <item x="170"/>
        <item x="52"/>
        <item x="603"/>
        <item x="258"/>
        <item x="482"/>
        <item x="393"/>
        <item x="255"/>
        <item x="686"/>
        <item x="444"/>
        <item x="119"/>
        <item x="280"/>
        <item x="183"/>
        <item x="394"/>
        <item x="634"/>
        <item x="692"/>
        <item x="205"/>
        <item x="147"/>
        <item x="240"/>
        <item x="67"/>
        <item x="324"/>
        <item x="117"/>
        <item x="551"/>
        <item x="498"/>
        <item x="493"/>
        <item x="447"/>
        <item x="642"/>
        <item x="689"/>
        <item x="151"/>
        <item x="279"/>
        <item x="184"/>
        <item x="12"/>
        <item x="156"/>
        <item x="164"/>
        <item x="709"/>
        <item x="611"/>
        <item x="536"/>
        <item x="510"/>
        <item x="618"/>
        <item x="148"/>
        <item x="274"/>
        <item x="597"/>
        <item x="55"/>
        <item x="609"/>
        <item x="128"/>
        <item x="379"/>
        <item x="592"/>
        <item x="26"/>
        <item x="627"/>
        <item x="610"/>
        <item x="682"/>
        <item x="396"/>
        <item x="654"/>
        <item x="706"/>
        <item x="264"/>
        <item x="201"/>
        <item x="426"/>
        <item x="663"/>
        <item x="334"/>
        <item x="15"/>
        <item x="707"/>
        <item x="423"/>
        <item x="601"/>
        <item x="369"/>
        <item x="446"/>
        <item x="1"/>
        <item x="54"/>
        <item x="590"/>
        <item x="356"/>
        <item x="639"/>
        <item x="427"/>
        <item x="641"/>
        <item x="361"/>
        <item x="681"/>
        <item x="314"/>
        <item x="8"/>
        <item x="88"/>
        <item x="80"/>
        <item x="126"/>
        <item x="149"/>
        <item x="214"/>
        <item x="672"/>
        <item x="320"/>
        <item x="296"/>
        <item x="418"/>
        <item x="166"/>
        <item x="559"/>
        <item x="474"/>
        <item x="107"/>
        <item x="299"/>
        <item x="673"/>
        <item x="246"/>
        <item x="152"/>
        <item x="153"/>
        <item x="308"/>
        <item x="53"/>
        <item x="4"/>
        <item x="480"/>
        <item x="188"/>
        <item x="104"/>
        <item x="513"/>
        <item x="578"/>
        <item x="290"/>
        <item x="392"/>
        <item x="136"/>
        <item x="5"/>
        <item x="304"/>
        <item x="207"/>
        <item x="684"/>
        <item x="712"/>
        <item x="514"/>
        <item x="615"/>
        <item x="580"/>
        <item x="628"/>
        <item x="330"/>
        <item x="623"/>
        <item x="357"/>
        <item x="206"/>
        <item x="558"/>
        <item x="60"/>
        <item x="546"/>
        <item x="118"/>
        <item x="430"/>
        <item x="445"/>
        <item x="190"/>
        <item x="50"/>
        <item x="676"/>
        <item x="333"/>
        <item x="125"/>
        <item x="640"/>
        <item x="84"/>
        <item x="586"/>
        <item x="325"/>
        <item x="458"/>
        <item x="675"/>
        <item x="40"/>
        <item x="501"/>
        <item x="69"/>
        <item x="360"/>
        <item x="391"/>
        <item x="282"/>
        <item x="507"/>
        <item x="313"/>
        <item x="191"/>
        <item x="271"/>
        <item x="268"/>
        <item x="705"/>
        <item x="589"/>
        <item x="402"/>
        <item x="569"/>
        <item x="86"/>
        <item x="576"/>
        <item x="113"/>
        <item x="685"/>
        <item x="267"/>
        <item x="463"/>
        <item x="21"/>
        <item x="516"/>
        <item x="228"/>
        <item x="690"/>
        <item x="622"/>
        <item x="484"/>
        <item x="704"/>
        <item x="48"/>
        <item x="173"/>
        <item x="252"/>
        <item x="384"/>
        <item x="243"/>
        <item x="129"/>
        <item x="111"/>
        <item x="367"/>
        <item x="604"/>
        <item x="286"/>
        <item x="109"/>
        <item x="703"/>
        <item x="66"/>
        <item x="185"/>
        <item x="70"/>
        <item x="490"/>
        <item x="455"/>
        <item x="606"/>
        <item x="145"/>
        <item x="142"/>
        <item x="624"/>
        <item x="32"/>
        <item x="321"/>
        <item x="657"/>
        <item x="607"/>
        <item x="378"/>
        <item x="460"/>
        <item x="464"/>
        <item x="376"/>
        <item x="582"/>
        <item x="549"/>
        <item x="289"/>
        <item x="473"/>
        <item x="471"/>
        <item x="410"/>
        <item x="318"/>
        <item x="699"/>
        <item x="651"/>
        <item x="702"/>
        <item x="579"/>
        <item x="133"/>
        <item x="269"/>
        <item x="587"/>
        <item x="637"/>
        <item x="83"/>
        <item x="567"/>
        <item x="305"/>
        <item x="405"/>
        <item x="295"/>
        <item x="121"/>
        <item x="528"/>
        <item x="383"/>
        <item x="523"/>
        <item x="644"/>
        <item x="355"/>
        <item x="413"/>
        <item x="543"/>
        <item x="176"/>
        <item x="388"/>
        <item x="608"/>
        <item x="312"/>
        <item x="266"/>
        <item x="646"/>
        <item x="181"/>
        <item x="263"/>
        <item x="621"/>
        <item x="431"/>
        <item x="110"/>
        <item x="539"/>
        <item x="613"/>
        <item x="521"/>
        <item x="698"/>
        <item x="461"/>
        <item x="538"/>
        <item x="488"/>
        <item x="441"/>
        <item x="417"/>
        <item x="414"/>
        <item x="186"/>
        <item x="595"/>
        <item x="337"/>
        <item x="677"/>
        <item x="419"/>
        <item x="489"/>
        <item x="307"/>
        <item x="359"/>
        <item x="311"/>
        <item x="92"/>
        <item x="194"/>
        <item x="100"/>
        <item x="229"/>
        <item x="262"/>
        <item x="56"/>
        <item x="248"/>
        <item x="278"/>
        <item x="380"/>
        <item x="424"/>
        <item x="112"/>
        <item x="34"/>
        <item x="294"/>
        <item x="216"/>
        <item x="667"/>
        <item x="422"/>
        <item x="99"/>
        <item x="462"/>
        <item x="82"/>
        <item x="529"/>
        <item x="366"/>
        <item x="29"/>
        <item x="714"/>
        <item x="162"/>
        <item x="250"/>
        <item x="560"/>
        <item x="14"/>
        <item x="694"/>
        <item x="665"/>
        <item x="116"/>
        <item x="291"/>
        <item x="531"/>
        <item x="65"/>
        <item x="517"/>
        <item x="202"/>
        <item x="687"/>
        <item x="352"/>
        <item x="62"/>
        <item x="256"/>
        <item x="261"/>
        <item x="708"/>
        <item x="275"/>
        <item x="39"/>
        <item x="557"/>
        <item x="648"/>
        <item x="9"/>
        <item x="428"/>
        <item x="664"/>
        <item x="35"/>
        <item x="108"/>
        <item x="18"/>
        <item x="643"/>
        <item x="401"/>
        <item x="75"/>
        <item x="139"/>
        <item x="364"/>
        <item x="247"/>
        <item x="532"/>
        <item x="230"/>
        <item x="114"/>
        <item x="508"/>
        <item x="581"/>
        <item x="661"/>
        <item x="625"/>
        <item x="285"/>
        <item x="68"/>
        <item x="27"/>
        <item x="390"/>
        <item x="284"/>
        <item x="199"/>
        <item x="42"/>
        <item x="385"/>
        <item x="161"/>
        <item x="506"/>
        <item x="387"/>
        <item x="57"/>
        <item x="224"/>
        <item x="386"/>
        <item x="328"/>
        <item x="408"/>
        <item x="310"/>
        <item x="688"/>
        <item x="475"/>
        <item x="552"/>
        <item x="316"/>
        <item x="73"/>
        <item x="466"/>
        <item x="467"/>
        <item x="338"/>
        <item x="674"/>
        <item x="425"/>
        <item x="232"/>
        <item x="568"/>
        <item x="389"/>
        <item x="123"/>
        <item x="468"/>
        <item x="620"/>
        <item x="77"/>
        <item x="680"/>
        <item x="244"/>
        <item x="500"/>
        <item x="545"/>
        <item x="591"/>
        <item x="217"/>
        <item x="340"/>
        <item x="629"/>
        <item x="157"/>
        <item x="49"/>
        <item x="683"/>
        <item x="406"/>
        <item x="51"/>
        <item x="415"/>
        <item x="585"/>
        <item x="363"/>
        <item x="632"/>
        <item t="default"/>
      </items>
    </pivotField>
    <pivotField numFmtId="14" showAll="0"/>
    <pivotField showAll="0"/>
    <pivotField showAll="0"/>
    <pivotField showAll="0">
      <items count="4">
        <item x="1"/>
        <item x="2"/>
        <item x="0"/>
        <item t="default"/>
      </items>
    </pivotField>
    <pivotField showAll="0">
      <items count="14">
        <item x="7"/>
        <item x="0"/>
        <item x="6"/>
        <item x="11"/>
        <item x="2"/>
        <item x="8"/>
        <item x="4"/>
        <item x="3"/>
        <item x="5"/>
        <item x="1"/>
        <item x="9"/>
        <item x="10"/>
        <item x="12"/>
        <item t="default"/>
      </items>
    </pivotField>
    <pivotField showAll="0"/>
    <pivotField numFmtId="1" showAll="0"/>
    <pivotField numFmtId="9" showAll="0"/>
    <pivotField showAll="0"/>
    <pivotField showAll="0">
      <items count="5">
        <item x="3"/>
        <item x="2"/>
        <item x="1"/>
        <item x="0"/>
        <item t="default"/>
      </items>
    </pivotField>
    <pivotField numFmtId="1" showAll="0"/>
    <pivotField numFmtId="1" showAll="0"/>
    <pivotField showAll="0"/>
    <pivotField axis="axisRow" showAll="0">
      <items count="4">
        <item x="1"/>
        <item x="0"/>
        <item x="2"/>
        <item t="default"/>
      </items>
    </pivotField>
    <pivotField numFmtId="165" showAll="0"/>
    <pivotField numFmtId="164" showAll="0"/>
    <pivotField numFmtId="164" showAll="0"/>
    <pivotField numFmtId="164" showAll="0"/>
    <pivotField dataField="1" numFmtId="164" showAll="0"/>
    <pivotField numFmtId="10"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4">
    <i>
      <x/>
    </i>
    <i>
      <x v="1"/>
    </i>
    <i>
      <x v="2"/>
    </i>
    <i t="grand">
      <x/>
    </i>
  </rowItems>
  <colItems count="1">
    <i/>
  </colItems>
  <dataFields count="1">
    <dataField name="Sum of Profit" fld="20" baseField="0" baseItem="0" numFmtId="164"/>
  </dataFields>
  <formats count="28">
    <format dxfId="124">
      <pivotArea field="15" type="button" dataOnly="0" labelOnly="1" outline="0" axis="axisRow" fieldPosition="0"/>
    </format>
    <format dxfId="123">
      <pivotArea dataOnly="0" labelOnly="1" outline="0" axis="axisValues" fieldPosition="0"/>
    </format>
    <format dxfId="122">
      <pivotArea grandRow="1" outline="0" collapsedLevelsAreSubtotals="1" fieldPosition="0"/>
    </format>
    <format dxfId="121">
      <pivotArea dataOnly="0" labelOnly="1" grandRow="1" outline="0" fieldPosition="0"/>
    </format>
    <format dxfId="120">
      <pivotArea type="all" dataOnly="0" outline="0" fieldPosition="0"/>
    </format>
    <format dxfId="119">
      <pivotArea outline="0" collapsedLevelsAreSubtotals="1" fieldPosition="0"/>
    </format>
    <format dxfId="118">
      <pivotArea field="15" type="button" dataOnly="0" labelOnly="1" outline="0" axis="axisRow" fieldPosition="0"/>
    </format>
    <format dxfId="117">
      <pivotArea dataOnly="0" labelOnly="1" fieldPosition="0">
        <references count="1">
          <reference field="15" count="0"/>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15" type="button" dataOnly="0" labelOnly="1" outline="0" axis="axisRow" fieldPosition="0"/>
    </format>
    <format dxfId="111">
      <pivotArea dataOnly="0" labelOnly="1" fieldPosition="0">
        <references count="1">
          <reference field="15" count="0"/>
        </references>
      </pivotArea>
    </format>
    <format dxfId="110">
      <pivotArea dataOnly="0" labelOnly="1" grandRow="1" outline="0"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15" type="button" dataOnly="0" labelOnly="1" outline="0" axis="axisRow" fieldPosition="0"/>
    </format>
    <format dxfId="105">
      <pivotArea dataOnly="0" labelOnly="1" fieldPosition="0">
        <references count="1">
          <reference field="15" count="0"/>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15" type="button" dataOnly="0" labelOnly="1" outline="0" axis="axisRow" fieldPosition="0"/>
    </format>
    <format dxfId="99">
      <pivotArea dataOnly="0" labelOnly="1" fieldPosition="0">
        <references count="1">
          <reference field="15" count="0"/>
        </references>
      </pivotArea>
    </format>
    <format dxfId="98">
      <pivotArea dataOnly="0" labelOnly="1" grandRow="1" outline="0" fieldPosition="0"/>
    </format>
    <format dxfId="97">
      <pivotArea dataOnly="0" labelOnly="1" outline="0" axis="axisValues" fieldPosition="0"/>
    </format>
  </formats>
  <chartFormats count="8">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5" count="1" selected="0">
            <x v="0"/>
          </reference>
        </references>
      </pivotArea>
    </chartFormat>
    <chartFormat chart="17" format="12">
      <pivotArea type="data" outline="0" fieldPosition="0">
        <references count="2">
          <reference field="4294967294" count="1" selected="0">
            <x v="0"/>
          </reference>
          <reference field="15" count="1" selected="0">
            <x v="1"/>
          </reference>
        </references>
      </pivotArea>
    </chartFormat>
    <chartFormat chart="17" format="13">
      <pivotArea type="data" outline="0" fieldPosition="0">
        <references count="2">
          <reference field="4294967294" count="1" selected="0">
            <x v="0"/>
          </reference>
          <reference field="15" count="1" selected="0">
            <x v="2"/>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5" count="1" selected="0">
            <x v="0"/>
          </reference>
        </references>
      </pivotArea>
    </chartFormat>
    <chartFormat chart="18" format="12">
      <pivotArea type="data" outline="0" fieldPosition="0">
        <references count="2">
          <reference field="4294967294" count="1" selected="0">
            <x v="0"/>
          </reference>
          <reference field="15" count="1" selected="0">
            <x v="1"/>
          </reference>
        </references>
      </pivotArea>
    </chartFormat>
    <chartFormat chart="18" format="1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A92B4A-844C-4A35-B607-20A008E9EB11}"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3">
  <location ref="H4:I17" firstHeaderRow="1" firstDataRow="1" firstDataCol="1"/>
  <pivotFields count="27">
    <pivotField showAll="0"/>
    <pivotField numFmtId="14" showAll="0">
      <items count="716">
        <item x="399"/>
        <item x="398"/>
        <item x="178"/>
        <item x="221"/>
        <item x="416"/>
        <item x="420"/>
        <item x="322"/>
        <item x="593"/>
        <item x="509"/>
        <item x="710"/>
        <item x="150"/>
        <item x="103"/>
        <item x="6"/>
        <item x="504"/>
        <item x="600"/>
        <item x="696"/>
        <item x="141"/>
        <item x="440"/>
        <item x="555"/>
        <item x="323"/>
        <item x="209"/>
        <item x="182"/>
        <item x="574"/>
        <item x="403"/>
        <item x="20"/>
        <item x="90"/>
        <item x="577"/>
        <item x="298"/>
        <item x="565"/>
        <item x="527"/>
        <item x="96"/>
        <item x="30"/>
        <item x="487"/>
        <item x="225"/>
        <item x="238"/>
        <item x="97"/>
        <item x="146"/>
        <item x="257"/>
        <item x="518"/>
        <item x="533"/>
        <item x="633"/>
        <item x="525"/>
        <item x="653"/>
        <item x="614"/>
        <item x="46"/>
        <item x="239"/>
        <item x="522"/>
        <item x="79"/>
        <item x="670"/>
        <item x="374"/>
        <item x="605"/>
        <item x="281"/>
        <item x="351"/>
        <item x="503"/>
        <item x="452"/>
        <item x="534"/>
        <item x="563"/>
        <item x="169"/>
        <item x="346"/>
        <item x="234"/>
        <item x="421"/>
        <item x="327"/>
        <item x="45"/>
        <item x="502"/>
        <item x="695"/>
        <item x="491"/>
        <item x="17"/>
        <item x="10"/>
        <item x="476"/>
        <item x="36"/>
        <item x="435"/>
        <item x="349"/>
        <item x="135"/>
        <item x="375"/>
        <item x="561"/>
        <item x="540"/>
        <item x="309"/>
        <item x="235"/>
        <item x="584"/>
        <item x="276"/>
        <item x="132"/>
        <item x="411"/>
        <item x="0"/>
        <item x="47"/>
        <item x="442"/>
        <item x="302"/>
        <item x="368"/>
        <item x="64"/>
        <item x="2"/>
        <item x="215"/>
        <item x="127"/>
        <item x="231"/>
        <item x="85"/>
        <item x="631"/>
        <item x="16"/>
        <item x="163"/>
        <item x="400"/>
        <item x="91"/>
        <item x="43"/>
        <item x="226"/>
        <item x="477"/>
        <item x="412"/>
        <item x="372"/>
        <item x="436"/>
        <item x="242"/>
        <item x="550"/>
        <item x="669"/>
        <item x="101"/>
        <item x="134"/>
        <item x="434"/>
        <item x="496"/>
        <item x="203"/>
        <item x="200"/>
        <item x="159"/>
        <item x="197"/>
        <item x="404"/>
        <item x="315"/>
        <item x="395"/>
        <item x="619"/>
        <item x="155"/>
        <item x="535"/>
        <item x="512"/>
        <item x="519"/>
        <item x="223"/>
        <item x="277"/>
        <item x="439"/>
        <item x="526"/>
        <item x="94"/>
        <item x="189"/>
        <item x="93"/>
        <item x="541"/>
        <item x="470"/>
        <item x="196"/>
        <item x="478"/>
        <item x="598"/>
        <item x="25"/>
        <item x="95"/>
        <item x="494"/>
        <item x="630"/>
        <item x="233"/>
        <item x="287"/>
        <item x="348"/>
        <item x="345"/>
        <item x="227"/>
        <item x="566"/>
        <item x="165"/>
        <item x="594"/>
        <item x="71"/>
        <item x="354"/>
        <item x="332"/>
        <item x="220"/>
        <item x="168"/>
        <item x="397"/>
        <item x="583"/>
        <item x="617"/>
        <item x="353"/>
        <item x="505"/>
        <item x="193"/>
        <item x="204"/>
        <item x="544"/>
        <item x="524"/>
        <item x="373"/>
        <item x="575"/>
        <item x="78"/>
        <item x="218"/>
        <item x="547"/>
        <item x="342"/>
        <item x="38"/>
        <item x="645"/>
        <item x="273"/>
        <item x="457"/>
        <item x="659"/>
        <item x="572"/>
        <item x="33"/>
        <item x="448"/>
        <item x="573"/>
        <item x="697"/>
        <item x="245"/>
        <item x="693"/>
        <item x="666"/>
        <item x="382"/>
        <item x="301"/>
        <item x="553"/>
        <item x="409"/>
        <item x="253"/>
        <item x="691"/>
        <item x="41"/>
        <item x="649"/>
        <item x="329"/>
        <item x="407"/>
        <item x="236"/>
        <item x="562"/>
        <item x="174"/>
        <item x="711"/>
        <item x="671"/>
        <item x="115"/>
        <item x="137"/>
        <item x="335"/>
        <item x="638"/>
        <item x="122"/>
        <item x="106"/>
        <item x="319"/>
        <item x="208"/>
        <item x="616"/>
        <item x="449"/>
        <item x="22"/>
        <item x="195"/>
        <item x="293"/>
        <item x="339"/>
        <item x="479"/>
        <item x="187"/>
        <item x="19"/>
        <item x="44"/>
        <item x="350"/>
        <item x="222"/>
        <item x="343"/>
        <item x="437"/>
        <item x="81"/>
        <item x="160"/>
        <item x="370"/>
        <item x="198"/>
        <item x="265"/>
        <item x="177"/>
        <item x="192"/>
        <item x="317"/>
        <item x="588"/>
        <item x="37"/>
        <item x="300"/>
        <item x="76"/>
        <item x="179"/>
        <item x="167"/>
        <item x="469"/>
        <item x="120"/>
        <item x="429"/>
        <item x="124"/>
        <item x="564"/>
        <item x="87"/>
        <item x="647"/>
        <item x="154"/>
        <item x="537"/>
        <item x="63"/>
        <item x="254"/>
        <item x="306"/>
        <item x="485"/>
        <item x="377"/>
        <item x="102"/>
        <item x="237"/>
        <item x="656"/>
        <item x="175"/>
        <item x="492"/>
        <item x="432"/>
        <item x="365"/>
        <item x="210"/>
        <item x="251"/>
        <item x="713"/>
        <item x="433"/>
        <item x="59"/>
        <item x="292"/>
        <item x="520"/>
        <item x="213"/>
        <item x="556"/>
        <item x="497"/>
        <item x="662"/>
        <item x="650"/>
        <item x="542"/>
        <item x="554"/>
        <item x="61"/>
        <item x="453"/>
        <item x="658"/>
        <item x="3"/>
        <item x="344"/>
        <item x="171"/>
        <item x="472"/>
        <item x="530"/>
        <item x="13"/>
        <item x="668"/>
        <item x="495"/>
        <item x="98"/>
        <item x="700"/>
        <item x="678"/>
        <item x="270"/>
        <item x="451"/>
        <item x="499"/>
        <item x="144"/>
        <item x="272"/>
        <item x="571"/>
        <item x="131"/>
        <item x="636"/>
        <item x="612"/>
        <item x="626"/>
        <item x="138"/>
        <item x="548"/>
        <item x="511"/>
        <item x="140"/>
        <item x="570"/>
        <item x="438"/>
        <item x="483"/>
        <item x="89"/>
        <item x="211"/>
        <item x="358"/>
        <item x="72"/>
        <item x="7"/>
        <item x="288"/>
        <item x="212"/>
        <item x="31"/>
        <item x="679"/>
        <item x="459"/>
        <item x="143"/>
        <item x="74"/>
        <item x="481"/>
        <item x="241"/>
        <item x="701"/>
        <item x="331"/>
        <item x="456"/>
        <item x="660"/>
        <item x="336"/>
        <item x="297"/>
        <item x="219"/>
        <item x="58"/>
        <item x="23"/>
        <item x="28"/>
        <item x="249"/>
        <item x="652"/>
        <item x="347"/>
        <item x="362"/>
        <item x="172"/>
        <item x="450"/>
        <item x="486"/>
        <item x="158"/>
        <item x="602"/>
        <item x="24"/>
        <item x="260"/>
        <item x="371"/>
        <item x="596"/>
        <item x="259"/>
        <item x="326"/>
        <item x="465"/>
        <item x="454"/>
        <item x="130"/>
        <item x="283"/>
        <item x="303"/>
        <item x="341"/>
        <item x="655"/>
        <item x="635"/>
        <item x="443"/>
        <item x="105"/>
        <item x="599"/>
        <item x="515"/>
        <item x="381"/>
        <item x="11"/>
        <item x="180"/>
        <item x="170"/>
        <item x="52"/>
        <item x="603"/>
        <item x="258"/>
        <item x="482"/>
        <item x="393"/>
        <item x="255"/>
        <item x="686"/>
        <item x="444"/>
        <item x="119"/>
        <item x="280"/>
        <item x="183"/>
        <item x="394"/>
        <item x="634"/>
        <item x="692"/>
        <item x="205"/>
        <item x="147"/>
        <item x="240"/>
        <item x="67"/>
        <item x="324"/>
        <item x="117"/>
        <item x="551"/>
        <item x="498"/>
        <item x="493"/>
        <item x="447"/>
        <item x="642"/>
        <item x="689"/>
        <item x="151"/>
        <item x="279"/>
        <item x="184"/>
        <item x="12"/>
        <item x="156"/>
        <item x="164"/>
        <item x="709"/>
        <item x="611"/>
        <item x="536"/>
        <item x="510"/>
        <item x="618"/>
        <item x="148"/>
        <item x="274"/>
        <item x="597"/>
        <item x="55"/>
        <item x="609"/>
        <item x="128"/>
        <item x="379"/>
        <item x="592"/>
        <item x="26"/>
        <item x="627"/>
        <item x="610"/>
        <item x="682"/>
        <item x="396"/>
        <item x="654"/>
        <item x="706"/>
        <item x="264"/>
        <item x="201"/>
        <item x="426"/>
        <item x="663"/>
        <item x="334"/>
        <item x="15"/>
        <item x="707"/>
        <item x="423"/>
        <item x="601"/>
        <item x="369"/>
        <item x="446"/>
        <item x="1"/>
        <item x="54"/>
        <item x="590"/>
        <item x="356"/>
        <item x="639"/>
        <item x="427"/>
        <item x="641"/>
        <item x="361"/>
        <item x="681"/>
        <item x="314"/>
        <item x="8"/>
        <item x="88"/>
        <item x="80"/>
        <item x="126"/>
        <item x="149"/>
        <item x="214"/>
        <item x="672"/>
        <item x="320"/>
        <item x="296"/>
        <item x="418"/>
        <item x="166"/>
        <item x="559"/>
        <item x="474"/>
        <item x="107"/>
        <item x="299"/>
        <item x="673"/>
        <item x="246"/>
        <item x="152"/>
        <item x="153"/>
        <item x="308"/>
        <item x="53"/>
        <item x="4"/>
        <item x="480"/>
        <item x="188"/>
        <item x="104"/>
        <item x="513"/>
        <item x="578"/>
        <item x="290"/>
        <item x="392"/>
        <item x="136"/>
        <item x="5"/>
        <item x="304"/>
        <item x="207"/>
        <item x="684"/>
        <item x="712"/>
        <item x="514"/>
        <item x="615"/>
        <item x="580"/>
        <item x="628"/>
        <item x="330"/>
        <item x="623"/>
        <item x="357"/>
        <item x="206"/>
        <item x="558"/>
        <item x="60"/>
        <item x="546"/>
        <item x="118"/>
        <item x="430"/>
        <item x="445"/>
        <item x="190"/>
        <item x="50"/>
        <item x="676"/>
        <item x="333"/>
        <item x="125"/>
        <item x="640"/>
        <item x="84"/>
        <item x="586"/>
        <item x="325"/>
        <item x="458"/>
        <item x="675"/>
        <item x="40"/>
        <item x="501"/>
        <item x="69"/>
        <item x="360"/>
        <item x="391"/>
        <item x="282"/>
        <item x="507"/>
        <item x="313"/>
        <item x="191"/>
        <item x="271"/>
        <item x="268"/>
        <item x="705"/>
        <item x="589"/>
        <item x="402"/>
        <item x="569"/>
        <item x="86"/>
        <item x="576"/>
        <item x="113"/>
        <item x="685"/>
        <item x="267"/>
        <item x="463"/>
        <item x="21"/>
        <item x="516"/>
        <item x="228"/>
        <item x="690"/>
        <item x="622"/>
        <item x="484"/>
        <item x="704"/>
        <item x="48"/>
        <item x="173"/>
        <item x="252"/>
        <item x="384"/>
        <item x="243"/>
        <item x="129"/>
        <item x="111"/>
        <item x="367"/>
        <item x="604"/>
        <item x="286"/>
        <item x="109"/>
        <item x="703"/>
        <item x="66"/>
        <item x="185"/>
        <item x="70"/>
        <item x="490"/>
        <item x="455"/>
        <item x="606"/>
        <item x="145"/>
        <item x="142"/>
        <item x="624"/>
        <item x="32"/>
        <item x="321"/>
        <item x="657"/>
        <item x="607"/>
        <item x="378"/>
        <item x="460"/>
        <item x="464"/>
        <item x="376"/>
        <item x="582"/>
        <item x="549"/>
        <item x="289"/>
        <item x="473"/>
        <item x="471"/>
        <item x="410"/>
        <item x="318"/>
        <item x="699"/>
        <item x="651"/>
        <item x="702"/>
        <item x="579"/>
        <item x="133"/>
        <item x="269"/>
        <item x="587"/>
        <item x="637"/>
        <item x="83"/>
        <item x="567"/>
        <item x="305"/>
        <item x="405"/>
        <item x="295"/>
        <item x="121"/>
        <item x="528"/>
        <item x="383"/>
        <item x="523"/>
        <item x="644"/>
        <item x="355"/>
        <item x="413"/>
        <item x="543"/>
        <item x="176"/>
        <item x="388"/>
        <item x="608"/>
        <item x="312"/>
        <item x="266"/>
        <item x="646"/>
        <item x="181"/>
        <item x="263"/>
        <item x="621"/>
        <item x="431"/>
        <item x="110"/>
        <item x="539"/>
        <item x="613"/>
        <item x="521"/>
        <item x="698"/>
        <item x="461"/>
        <item x="538"/>
        <item x="488"/>
        <item x="441"/>
        <item x="417"/>
        <item x="414"/>
        <item x="186"/>
        <item x="595"/>
        <item x="337"/>
        <item x="677"/>
        <item x="419"/>
        <item x="489"/>
        <item x="307"/>
        <item x="359"/>
        <item x="311"/>
        <item x="92"/>
        <item x="194"/>
        <item x="100"/>
        <item x="229"/>
        <item x="262"/>
        <item x="56"/>
        <item x="248"/>
        <item x="278"/>
        <item x="380"/>
        <item x="424"/>
        <item x="112"/>
        <item x="34"/>
        <item x="294"/>
        <item x="216"/>
        <item x="667"/>
        <item x="422"/>
        <item x="99"/>
        <item x="462"/>
        <item x="82"/>
        <item x="529"/>
        <item x="366"/>
        <item x="29"/>
        <item x="714"/>
        <item x="162"/>
        <item x="250"/>
        <item x="560"/>
        <item x="14"/>
        <item x="694"/>
        <item x="665"/>
        <item x="116"/>
        <item x="291"/>
        <item x="531"/>
        <item x="65"/>
        <item x="517"/>
        <item x="202"/>
        <item x="687"/>
        <item x="352"/>
        <item x="62"/>
        <item x="256"/>
        <item x="261"/>
        <item x="708"/>
        <item x="275"/>
        <item x="39"/>
        <item x="557"/>
        <item x="648"/>
        <item x="9"/>
        <item x="428"/>
        <item x="664"/>
        <item x="35"/>
        <item x="108"/>
        <item x="18"/>
        <item x="643"/>
        <item x="401"/>
        <item x="75"/>
        <item x="139"/>
        <item x="364"/>
        <item x="247"/>
        <item x="532"/>
        <item x="230"/>
        <item x="114"/>
        <item x="508"/>
        <item x="581"/>
        <item x="661"/>
        <item x="625"/>
        <item x="285"/>
        <item x="68"/>
        <item x="27"/>
        <item x="390"/>
        <item x="284"/>
        <item x="199"/>
        <item x="42"/>
        <item x="385"/>
        <item x="161"/>
        <item x="506"/>
        <item x="387"/>
        <item x="57"/>
        <item x="224"/>
        <item x="386"/>
        <item x="328"/>
        <item x="408"/>
        <item x="310"/>
        <item x="688"/>
        <item x="475"/>
        <item x="552"/>
        <item x="316"/>
        <item x="73"/>
        <item x="466"/>
        <item x="467"/>
        <item x="338"/>
        <item x="674"/>
        <item x="425"/>
        <item x="232"/>
        <item x="568"/>
        <item x="389"/>
        <item x="123"/>
        <item x="468"/>
        <item x="620"/>
        <item x="77"/>
        <item x="680"/>
        <item x="244"/>
        <item x="500"/>
        <item x="545"/>
        <item x="591"/>
        <item x="217"/>
        <item x="340"/>
        <item x="629"/>
        <item x="157"/>
        <item x="49"/>
        <item x="683"/>
        <item x="406"/>
        <item x="51"/>
        <item x="415"/>
        <item x="585"/>
        <item x="363"/>
        <item x="632"/>
        <item t="default"/>
      </items>
    </pivotField>
    <pivotField numFmtId="14" showAll="0"/>
    <pivotField showAll="0"/>
    <pivotField showAll="0"/>
    <pivotField showAll="0">
      <items count="4">
        <item x="1"/>
        <item x="2"/>
        <item x="0"/>
        <item t="default"/>
      </items>
    </pivotField>
    <pivotField showAll="0">
      <items count="14">
        <item x="7"/>
        <item x="0"/>
        <item x="6"/>
        <item x="11"/>
        <item x="2"/>
        <item x="8"/>
        <item x="4"/>
        <item x="3"/>
        <item x="5"/>
        <item x="1"/>
        <item x="9"/>
        <item x="10"/>
        <item x="12"/>
        <item t="default"/>
      </items>
    </pivotField>
    <pivotField showAll="0"/>
    <pivotField numFmtId="1" showAll="0"/>
    <pivotField numFmtId="9" showAll="0"/>
    <pivotField showAll="0"/>
    <pivotField showAll="0">
      <items count="5">
        <item x="3"/>
        <item x="2"/>
        <item x="1"/>
        <item x="0"/>
        <item t="default"/>
      </items>
    </pivotField>
    <pivotField numFmtId="1" showAll="0"/>
    <pivotField numFmtId="1" showAll="0"/>
    <pivotField showAll="0"/>
    <pivotField showAll="0">
      <items count="4">
        <item x="1"/>
        <item x="0"/>
        <item x="2"/>
        <item t="default"/>
      </items>
    </pivotField>
    <pivotField numFmtId="165" showAll="0"/>
    <pivotField numFmtId="164" showAll="0"/>
    <pivotField dataField="1" numFmtId="164" showAll="0"/>
    <pivotField numFmtId="164" showAll="0"/>
    <pivotField numFmtId="164" showAll="0"/>
    <pivotField numFmtId="10"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sd="0" x="2"/>
        <item sd="0" x="3"/>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 fld="18" baseField="0" baseItem="0" numFmtId="164"/>
  </dataFields>
  <formats count="25">
    <format dxfId="149">
      <pivotArea grandRow="1" outline="0" collapsedLevelsAreSubtotals="1" fieldPosition="0"/>
    </format>
    <format dxfId="148">
      <pivotArea dataOnly="0" labelOnly="1" grandRow="1" outline="0" fieldPosition="0"/>
    </format>
    <format dxfId="147">
      <pivotArea field="26" type="button" dataOnly="0" labelOnly="1" outline="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26" type="button" dataOnly="0" labelOnly="1" outline="0"/>
    </format>
    <format dxfId="142">
      <pivotArea dataOnly="0" labelOnly="1" grandRow="1" outline="0"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26" type="button" dataOnly="0" labelOnly="1" outline="0"/>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26" type="button" dataOnly="0" labelOnly="1" outline="0"/>
    </format>
    <format dxfId="132">
      <pivotArea dataOnly="0" labelOnly="1" grandRow="1" outline="0"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26" type="button" dataOnly="0" labelOnly="1" outline="0"/>
    </format>
    <format dxfId="127">
      <pivotArea dataOnly="0" labelOnly="1" grandRow="1" outline="0" fieldPosition="0"/>
    </format>
    <format dxfId="126">
      <pivotArea dataOnly="0" labelOnly="1" outline="0" axis="axisValues" fieldPosition="0"/>
    </format>
    <format dxfId="125">
      <pivotArea field="24" type="button" dataOnly="0" labelOnly="1" outline="0" axis="axisRow" fieldPosition="0"/>
    </format>
  </formats>
  <chartFormats count="2">
    <chartFormat chart="39" format="5"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BE2583-FF52-417E-A101-0F22E2ADB397}" sourceName="Category">
  <pivotTables>
    <pivotTable tabId="4" name="PivotTable1"/>
    <pivotTable tabId="4" name="PivotTable3"/>
    <pivotTable tabId="4" name="PivotTable4"/>
    <pivotTable tabId="4" name="PivotTable5"/>
    <pivotTable tabId="4" name="PivotTable6"/>
    <pivotTable tabId="4" name="PivotTable8"/>
  </pivotTables>
  <data>
    <tabular pivotCacheId="80674488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36A3972-F6A7-4B50-8D63-6D920C4B3368}" sourceName="Payment Method">
  <pivotTables>
    <pivotTable tabId="4" name="PivotTable4"/>
    <pivotTable tabId="4" name="PivotTable1"/>
    <pivotTable tabId="4" name="PivotTable3"/>
    <pivotTable tabId="4" name="PivotTable5"/>
    <pivotTable tabId="4" name="PivotTable6"/>
    <pivotTable tabId="4" name="PivotTable8"/>
  </pivotTables>
  <data>
    <tabular pivotCacheId="806744880">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1C205B0-4D4A-4F69-9882-79738DAF6CD0}" sourceName="City">
  <pivotTables>
    <pivotTable tabId="4" name="PivotTable4"/>
    <pivotTable tabId="4" name="PivotTable1"/>
    <pivotTable tabId="4" name="PivotTable3"/>
    <pivotTable tabId="4" name="PivotTable5"/>
    <pivotTable tabId="4" name="PivotTable6"/>
    <pivotTable tabId="4" name="PivotTable8"/>
  </pivotTables>
  <data>
    <tabular pivotCacheId="806744880">
      <items count="13">
        <i x="7" s="1"/>
        <i x="0" s="1"/>
        <i x="6" s="1"/>
        <i x="11" s="1"/>
        <i x="2" s="1"/>
        <i x="8" s="1"/>
        <i x="4" s="1"/>
        <i x="3" s="1"/>
        <i x="5" s="1"/>
        <i x="1" s="1"/>
        <i x="9" s="1"/>
        <i x="10"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0A77A19-4DAC-4D51-97C0-1120E3963268}" sourceName="Segment">
  <pivotTables>
    <pivotTable tabId="4" name="PivotTable8"/>
    <pivotTable tabId="4" name="PivotTable1"/>
    <pivotTable tabId="4" name="PivotTable3"/>
    <pivotTable tabId="4" name="PivotTable4"/>
    <pivotTable tabId="4" name="PivotTable5"/>
    <pivotTable tabId="4" name="PivotTable6"/>
  </pivotTables>
  <data>
    <tabular pivotCacheId="80674488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A2509FE-1E1D-4DF5-BD47-2D6A847D7D19}" cache="Slicer_Category" caption="Category" style="SlicerStyleDark3" rowHeight="234950"/>
  <slicer name="Payment Method" xr10:uid="{9D259586-DE2F-4CD5-97DD-1FF81EB630B6}" cache="Slicer_Payment_Method" caption="Payment Method" style="SlicerStyleDark3" rowHeight="234950"/>
  <slicer name="City" xr10:uid="{5458A7EF-5CF3-4BAC-BCD3-E0B8A89F9C73}" cache="Slicer_City" caption="City" style="SlicerStyleDark3" rowHeight="234950"/>
  <slicer name="Segment" xr10:uid="{27DD3270-32B0-45F8-8EB8-B89A5DD17EF4}" cache="Slicer_Segment" caption="Segment"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227E4C-2B1A-453B-A284-A8CDBC786FAF}" name="SalesData" displayName="SalesData" ref="A1:X2881" totalsRowShown="0" headerRowDxfId="175" dataDxfId="174">
  <autoFilter ref="A1:X2881" xr:uid="{61227E4C-2B1A-453B-A284-A8CDBC786FAF}"/>
  <tableColumns count="24">
    <tableColumn id="1" xr3:uid="{744E03E9-A946-4001-A2B3-3CDCA03EB035}" name="Order ID" dataDxfId="173"/>
    <tableColumn id="2" xr3:uid="{135F7EFC-A347-46ED-A423-B9CD15DBB3A8}" name="Order Date" dataDxfId="172"/>
    <tableColumn id="3" xr3:uid="{93F0B648-A7BD-457F-AC37-E64B99B619EB}" name="Ship Date" dataDxfId="171"/>
    <tableColumn id="4" xr3:uid="{0B377D18-AFDE-4AFB-8462-1D0D0A0C97CC}" name="Customer ID" dataDxfId="170"/>
    <tableColumn id="5" xr3:uid="{21200D47-A205-4492-9C3C-F6435AE23D73}" name="Customer Name" dataDxfId="169"/>
    <tableColumn id="6" xr3:uid="{8DF8689B-0419-42A2-81E2-5B9E258659D3}" name="Segment" dataDxfId="168"/>
    <tableColumn id="7" xr3:uid="{00810709-133E-48F7-92E6-AF390C76FEDC}" name="City" dataDxfId="167"/>
    <tableColumn id="8" xr3:uid="{A212EF26-240D-487E-A703-83C81B14BEC5}" name="Product ID" dataDxfId="166"/>
    <tableColumn id="9" xr3:uid="{9153D129-F29C-47C4-9D78-358710AB78FB}" name="Quantity" dataDxfId="165"/>
    <tableColumn id="10" xr3:uid="{F3455E3C-280C-490E-94F6-B76142766656}" name="Discount" dataDxfId="164"/>
    <tableColumn id="11" xr3:uid="{D0DA27EC-C7A4-4CE1-A850-F79A645E10DB}" name="Ship Mode" dataDxfId="163"/>
    <tableColumn id="12" xr3:uid="{83F64AA4-D646-45CA-8C72-86C3C0D71D58}" name="Payment Method" dataDxfId="162"/>
    <tableColumn id="13" xr3:uid="{713F41C9-8646-4EF0-A765-440F62AF2DF2}" name="Customer Age" dataDxfId="161"/>
    <tableColumn id="14" xr3:uid="{E95BFD18-B7AC-434A-B082-492A99227051}" name="Rating" dataDxfId="160"/>
    <tableColumn id="18" xr3:uid="{39426DD9-9478-4F93-B7EB-A81D2A1B63A0}" name="Product Name" dataDxfId="159">
      <calculatedColumnFormula>VLOOKUP(H2,Product_Master!$A$2:$E$19,2,FALSE)</calculatedColumnFormula>
    </tableColumn>
    <tableColumn id="19" xr3:uid="{08A2F6AE-710F-4B9D-91ED-BA48D6486078}" name="Category" dataDxfId="158">
      <calculatedColumnFormula>VLOOKUP(H2,Product_Master!$A$2:$E$19,3,FALSE)</calculatedColumnFormula>
    </tableColumn>
    <tableColumn id="20" xr3:uid="{EBC9355B-14F5-455F-A2D6-A03FAF3C09EF}" name="Unit Price" dataDxfId="157">
      <calculatedColumnFormula>INDEX(Product_Master!$D$2:$D$19,MATCH(H2,Product_Master!$A$2:$A$19,0))</calculatedColumnFormula>
    </tableColumn>
    <tableColumn id="21" xr3:uid="{FDA268FA-A8BA-48E0-BD92-7477EC4395A5}" name="Unit Cost" dataDxfId="156">
      <calculatedColumnFormula>INDEX(Product_Master!$E$2:$E$19,MATCH(H2,Product_Master!$A$2:$A$19,0))</calculatedColumnFormula>
    </tableColumn>
    <tableColumn id="22" xr3:uid="{9CDDF2C5-B775-4453-9318-E8EA8F1591B5}" name="Sales" dataDxfId="155">
      <calculatedColumnFormula>I2*Q2*(1-J2)</calculatedColumnFormula>
    </tableColumn>
    <tableColumn id="23" xr3:uid="{15CE4A63-C1F2-4FA2-9DE9-BA7DC49A4B9F}" name="Cost" dataDxfId="154">
      <calculatedColumnFormula>I2*R2</calculatedColumnFormula>
    </tableColumn>
    <tableColumn id="24" xr3:uid="{CE59B723-2497-4E2B-8D40-B62057156D7A}" name="Profit" dataDxfId="153">
      <calculatedColumnFormula>S2-T2</calculatedColumnFormula>
    </tableColumn>
    <tableColumn id="25" xr3:uid="{9AF82F5C-8272-4D89-A848-1012BABA5E7A}" name="Profit Margin" dataDxfId="152">
      <calculatedColumnFormula>IFERROR(U2/S2,0)</calculatedColumnFormula>
    </tableColumn>
    <tableColumn id="26" xr3:uid="{2A797758-5205-4433-AD56-63A6AE23E5DB}" name="Profit Status" dataDxfId="151">
      <calculatedColumnFormula>IF(U2&gt;0,"Profitable","Loss")</calculatedColumnFormula>
    </tableColumn>
    <tableColumn id="27" xr3:uid="{D94A2728-DC03-432B-98B5-5CB3A8AA99D9}" name="Sales Category" dataDxfId="150">
      <calculatedColumnFormula>IF(S2&gt;=5000,"High",IF(S2&gt;=2000,"Medium","Low"))</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7222DAE-0856-43C4-A4C6-D1807A650E14}" sourceName="Order Date">
  <pivotTables>
    <pivotTable tabId="4" name="PivotTable6"/>
    <pivotTable tabId="4" name="PivotTable1"/>
    <pivotTable tabId="4" name="PivotTable3"/>
    <pivotTable tabId="4" name="PivotTable4"/>
    <pivotTable tabId="4" name="PivotTable5"/>
    <pivotTable tabId="4" name="PivotTable8"/>
  </pivotTables>
  <state minimalRefreshVersion="6" lastRefreshVersion="6" pivotCacheId="80674488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E02201B-A7A2-40CA-AE0E-9A720CE6B991}" cache="NativeTimeline_Order_Date" caption="Order Date" level="2" selectionLevel="2" scrollPosition="2023-01-01T00:00:00" style="TimeSlicerStyleDark3"/>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01"/>
  <sheetViews>
    <sheetView topLeftCell="C1" workbookViewId="0">
      <pane ySplit="1" topLeftCell="A2" activePane="bottomLeft" state="frozen"/>
      <selection pane="bottomLeft" activeCell="P10" sqref="P10"/>
    </sheetView>
  </sheetViews>
  <sheetFormatPr defaultRowHeight="14.4" x14ac:dyDescent="0.3"/>
  <cols>
    <col min="1" max="3" width="14" customWidth="1"/>
    <col min="4" max="4" width="15" customWidth="1"/>
    <col min="5" max="5" width="17" customWidth="1"/>
    <col min="6" max="11" width="14" customWidth="1"/>
    <col min="12" max="12" width="18" customWidth="1"/>
    <col min="13" max="13" width="16" customWidth="1"/>
    <col min="14" max="14" width="14"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v>2</v>
      </c>
      <c r="J2">
        <v>0</v>
      </c>
      <c r="K2" t="s">
        <v>22</v>
      </c>
      <c r="L2" t="s">
        <v>23</v>
      </c>
      <c r="M2">
        <v>25</v>
      </c>
      <c r="N2">
        <v>5</v>
      </c>
    </row>
    <row r="3" spans="1:14" x14ac:dyDescent="0.3">
      <c r="A3" t="s">
        <v>24</v>
      </c>
      <c r="B3" t="s">
        <v>25</v>
      </c>
      <c r="C3" t="s">
        <v>26</v>
      </c>
      <c r="D3" t="s">
        <v>27</v>
      </c>
      <c r="E3" t="s">
        <v>28</v>
      </c>
      <c r="F3" t="s">
        <v>29</v>
      </c>
      <c r="G3" t="s">
        <v>30</v>
      </c>
      <c r="H3" t="s">
        <v>31</v>
      </c>
      <c r="I3">
        <v>3</v>
      </c>
      <c r="J3">
        <v>0.05</v>
      </c>
      <c r="K3" t="s">
        <v>32</v>
      </c>
      <c r="L3" t="s">
        <v>33</v>
      </c>
      <c r="M3">
        <v>18</v>
      </c>
    </row>
    <row r="4" spans="1:14" x14ac:dyDescent="0.3">
      <c r="A4" t="s">
        <v>34</v>
      </c>
      <c r="B4" t="s">
        <v>35</v>
      </c>
      <c r="C4" t="s">
        <v>36</v>
      </c>
      <c r="D4" t="s">
        <v>37</v>
      </c>
      <c r="E4" t="s">
        <v>38</v>
      </c>
      <c r="F4" t="s">
        <v>39</v>
      </c>
      <c r="G4" t="s">
        <v>40</v>
      </c>
      <c r="H4" t="s">
        <v>31</v>
      </c>
      <c r="I4">
        <v>3</v>
      </c>
      <c r="J4">
        <v>0</v>
      </c>
      <c r="K4" t="s">
        <v>22</v>
      </c>
      <c r="L4" t="s">
        <v>41</v>
      </c>
      <c r="M4">
        <v>27</v>
      </c>
      <c r="N4">
        <v>4</v>
      </c>
    </row>
    <row r="5" spans="1:14" x14ac:dyDescent="0.3">
      <c r="A5" t="s">
        <v>42</v>
      </c>
      <c r="B5" t="s">
        <v>43</v>
      </c>
      <c r="C5" t="s">
        <v>44</v>
      </c>
      <c r="D5" t="s">
        <v>45</v>
      </c>
      <c r="E5" t="s">
        <v>46</v>
      </c>
      <c r="F5" t="s">
        <v>39</v>
      </c>
      <c r="G5" t="s">
        <v>47</v>
      </c>
      <c r="H5" t="s">
        <v>48</v>
      </c>
      <c r="I5" t="s">
        <v>49</v>
      </c>
      <c r="J5">
        <v>0</v>
      </c>
      <c r="K5" t="s">
        <v>32</v>
      </c>
      <c r="L5" t="s">
        <v>50</v>
      </c>
      <c r="M5">
        <v>46</v>
      </c>
      <c r="N5">
        <v>2</v>
      </c>
    </row>
    <row r="6" spans="1:14" x14ac:dyDescent="0.3">
      <c r="A6" t="s">
        <v>51</v>
      </c>
      <c r="B6" t="s">
        <v>52</v>
      </c>
      <c r="C6" t="s">
        <v>53</v>
      </c>
      <c r="D6" t="s">
        <v>54</v>
      </c>
      <c r="E6" t="s">
        <v>55</v>
      </c>
      <c r="F6" t="s">
        <v>29</v>
      </c>
      <c r="G6" t="s">
        <v>30</v>
      </c>
      <c r="H6" t="s">
        <v>56</v>
      </c>
      <c r="I6">
        <v>1</v>
      </c>
      <c r="J6">
        <v>0</v>
      </c>
      <c r="K6" t="s">
        <v>22</v>
      </c>
      <c r="L6" t="s">
        <v>23</v>
      </c>
      <c r="M6">
        <v>32</v>
      </c>
      <c r="N6">
        <v>1</v>
      </c>
    </row>
    <row r="7" spans="1:14" x14ac:dyDescent="0.3">
      <c r="A7" t="s">
        <v>57</v>
      </c>
      <c r="B7" t="s">
        <v>58</v>
      </c>
      <c r="C7" t="s">
        <v>59</v>
      </c>
      <c r="D7" t="s">
        <v>60</v>
      </c>
      <c r="E7" t="s">
        <v>61</v>
      </c>
      <c r="F7" t="s">
        <v>19</v>
      </c>
      <c r="G7" t="s">
        <v>62</v>
      </c>
      <c r="H7" t="s">
        <v>63</v>
      </c>
      <c r="I7">
        <v>6</v>
      </c>
      <c r="J7">
        <v>0.15</v>
      </c>
      <c r="K7" t="s">
        <v>32</v>
      </c>
      <c r="L7" t="s">
        <v>33</v>
      </c>
      <c r="M7">
        <v>63</v>
      </c>
      <c r="N7">
        <v>4</v>
      </c>
    </row>
    <row r="8" spans="1:14" x14ac:dyDescent="0.3">
      <c r="A8" t="s">
        <v>64</v>
      </c>
      <c r="B8" t="s">
        <v>65</v>
      </c>
      <c r="C8" t="s">
        <v>66</v>
      </c>
      <c r="D8" t="s">
        <v>67</v>
      </c>
      <c r="E8" t="s">
        <v>68</v>
      </c>
      <c r="F8" t="s">
        <v>29</v>
      </c>
      <c r="G8" t="s">
        <v>40</v>
      </c>
      <c r="H8" t="s">
        <v>69</v>
      </c>
      <c r="I8">
        <v>8</v>
      </c>
      <c r="J8">
        <v>0</v>
      </c>
      <c r="K8" t="s">
        <v>70</v>
      </c>
      <c r="L8" t="s">
        <v>23</v>
      </c>
      <c r="M8">
        <v>60</v>
      </c>
      <c r="N8">
        <v>2</v>
      </c>
    </row>
    <row r="9" spans="1:14" x14ac:dyDescent="0.3">
      <c r="A9" t="s">
        <v>71</v>
      </c>
      <c r="B9" t="s">
        <v>72</v>
      </c>
      <c r="C9" t="s">
        <v>73</v>
      </c>
      <c r="D9" t="s">
        <v>74</v>
      </c>
      <c r="E9" t="s">
        <v>75</v>
      </c>
      <c r="F9" t="s">
        <v>39</v>
      </c>
      <c r="G9" t="s">
        <v>30</v>
      </c>
      <c r="H9" t="s">
        <v>76</v>
      </c>
      <c r="I9" t="s">
        <v>77</v>
      </c>
      <c r="J9">
        <v>0.15</v>
      </c>
      <c r="K9" t="s">
        <v>32</v>
      </c>
      <c r="L9" t="s">
        <v>41</v>
      </c>
      <c r="M9">
        <v>59</v>
      </c>
      <c r="N9">
        <v>5</v>
      </c>
    </row>
    <row r="10" spans="1:14" x14ac:dyDescent="0.3">
      <c r="A10" t="s">
        <v>78</v>
      </c>
      <c r="B10" t="s">
        <v>79</v>
      </c>
      <c r="C10" t="s">
        <v>80</v>
      </c>
      <c r="D10" t="s">
        <v>81</v>
      </c>
      <c r="E10" t="s">
        <v>82</v>
      </c>
      <c r="F10" t="s">
        <v>83</v>
      </c>
      <c r="G10" t="s">
        <v>40</v>
      </c>
      <c r="H10" t="s">
        <v>84</v>
      </c>
      <c r="I10">
        <v>9</v>
      </c>
      <c r="J10">
        <v>0</v>
      </c>
      <c r="K10" t="s">
        <v>22</v>
      </c>
      <c r="L10" t="s">
        <v>33</v>
      </c>
      <c r="M10">
        <v>52</v>
      </c>
      <c r="N10">
        <v>4</v>
      </c>
    </row>
    <row r="11" spans="1:14" x14ac:dyDescent="0.3">
      <c r="A11" t="s">
        <v>85</v>
      </c>
      <c r="B11" t="s">
        <v>86</v>
      </c>
      <c r="C11" t="s">
        <v>87</v>
      </c>
      <c r="D11" t="s">
        <v>88</v>
      </c>
      <c r="E11" t="s">
        <v>89</v>
      </c>
      <c r="F11" t="s">
        <v>19</v>
      </c>
      <c r="G11" t="s">
        <v>90</v>
      </c>
      <c r="H11" t="s">
        <v>91</v>
      </c>
      <c r="I11">
        <v>3</v>
      </c>
      <c r="J11">
        <v>0</v>
      </c>
      <c r="K11" t="s">
        <v>22</v>
      </c>
      <c r="L11" t="s">
        <v>23</v>
      </c>
      <c r="M11">
        <v>42</v>
      </c>
      <c r="N11">
        <v>2</v>
      </c>
    </row>
    <row r="12" spans="1:14" x14ac:dyDescent="0.3">
      <c r="A12" t="s">
        <v>92</v>
      </c>
      <c r="B12" t="s">
        <v>93</v>
      </c>
      <c r="C12" t="s">
        <v>94</v>
      </c>
      <c r="D12" t="s">
        <v>95</v>
      </c>
      <c r="E12" t="s">
        <v>96</v>
      </c>
      <c r="F12" t="s">
        <v>19</v>
      </c>
      <c r="G12" t="s">
        <v>97</v>
      </c>
      <c r="H12" t="s">
        <v>98</v>
      </c>
      <c r="I12">
        <v>6</v>
      </c>
      <c r="K12" t="s">
        <v>22</v>
      </c>
      <c r="L12" t="s">
        <v>50</v>
      </c>
      <c r="M12">
        <v>52</v>
      </c>
      <c r="N12">
        <v>3</v>
      </c>
    </row>
    <row r="13" spans="1:14" x14ac:dyDescent="0.3">
      <c r="A13" t="s">
        <v>99</v>
      </c>
      <c r="B13" t="s">
        <v>100</v>
      </c>
      <c r="C13" t="s">
        <v>101</v>
      </c>
      <c r="D13" t="s">
        <v>102</v>
      </c>
      <c r="E13" t="s">
        <v>103</v>
      </c>
      <c r="F13" t="s">
        <v>29</v>
      </c>
      <c r="G13" t="s">
        <v>20</v>
      </c>
      <c r="H13" t="s">
        <v>63</v>
      </c>
      <c r="I13">
        <v>7</v>
      </c>
      <c r="J13">
        <v>0.1</v>
      </c>
      <c r="K13" t="s">
        <v>32</v>
      </c>
      <c r="L13" t="s">
        <v>50</v>
      </c>
      <c r="M13">
        <v>43</v>
      </c>
      <c r="N13">
        <v>3</v>
      </c>
    </row>
    <row r="14" spans="1:14" x14ac:dyDescent="0.3">
      <c r="A14" t="s">
        <v>104</v>
      </c>
      <c r="B14" t="s">
        <v>105</v>
      </c>
      <c r="C14" t="s">
        <v>106</v>
      </c>
      <c r="D14" t="s">
        <v>107</v>
      </c>
      <c r="E14" t="s">
        <v>108</v>
      </c>
      <c r="F14" t="s">
        <v>39</v>
      </c>
      <c r="G14" t="s">
        <v>40</v>
      </c>
      <c r="H14" t="s">
        <v>109</v>
      </c>
      <c r="I14">
        <v>7</v>
      </c>
      <c r="J14">
        <v>0</v>
      </c>
      <c r="K14" t="s">
        <v>32</v>
      </c>
      <c r="L14" t="s">
        <v>50</v>
      </c>
      <c r="M14">
        <v>32</v>
      </c>
      <c r="N14">
        <v>5</v>
      </c>
    </row>
    <row r="15" spans="1:14" x14ac:dyDescent="0.3">
      <c r="A15" t="s">
        <v>110</v>
      </c>
      <c r="B15" t="s">
        <v>111</v>
      </c>
      <c r="C15" t="s">
        <v>112</v>
      </c>
      <c r="D15" t="s">
        <v>113</v>
      </c>
      <c r="E15" t="s">
        <v>114</v>
      </c>
      <c r="F15" t="s">
        <v>39</v>
      </c>
      <c r="G15" t="s">
        <v>115</v>
      </c>
      <c r="H15" t="s">
        <v>63</v>
      </c>
      <c r="I15">
        <v>9</v>
      </c>
      <c r="J15">
        <v>0.1</v>
      </c>
      <c r="K15" t="s">
        <v>32</v>
      </c>
      <c r="L15" t="s">
        <v>41</v>
      </c>
      <c r="M15">
        <v>36</v>
      </c>
      <c r="N15">
        <v>5</v>
      </c>
    </row>
    <row r="16" spans="1:14" x14ac:dyDescent="0.3">
      <c r="A16" t="s">
        <v>116</v>
      </c>
      <c r="B16" t="s">
        <v>117</v>
      </c>
      <c r="C16" t="s">
        <v>118</v>
      </c>
      <c r="D16" t="s">
        <v>119</v>
      </c>
      <c r="E16" t="s">
        <v>120</v>
      </c>
      <c r="F16" t="s">
        <v>39</v>
      </c>
      <c r="G16" t="s">
        <v>115</v>
      </c>
      <c r="H16" t="s">
        <v>76</v>
      </c>
      <c r="I16">
        <v>1</v>
      </c>
      <c r="J16">
        <v>0.2</v>
      </c>
      <c r="K16" t="s">
        <v>32</v>
      </c>
      <c r="L16" t="s">
        <v>23</v>
      </c>
      <c r="M16">
        <v>33</v>
      </c>
      <c r="N16">
        <v>4</v>
      </c>
    </row>
    <row r="17" spans="1:14" x14ac:dyDescent="0.3">
      <c r="A17" t="s">
        <v>121</v>
      </c>
      <c r="B17" t="s">
        <v>122</v>
      </c>
      <c r="C17" t="s">
        <v>123</v>
      </c>
      <c r="D17" t="s">
        <v>124</v>
      </c>
      <c r="E17" t="s">
        <v>125</v>
      </c>
      <c r="F17" t="s">
        <v>39</v>
      </c>
      <c r="G17" t="s">
        <v>115</v>
      </c>
      <c r="H17" t="s">
        <v>76</v>
      </c>
      <c r="I17">
        <v>1</v>
      </c>
      <c r="J17">
        <v>0.05</v>
      </c>
      <c r="L17" t="s">
        <v>50</v>
      </c>
      <c r="M17">
        <v>20</v>
      </c>
      <c r="N17">
        <v>2</v>
      </c>
    </row>
    <row r="18" spans="1:14" x14ac:dyDescent="0.3">
      <c r="A18" t="s">
        <v>126</v>
      </c>
      <c r="B18" t="s">
        <v>127</v>
      </c>
      <c r="C18" t="s">
        <v>128</v>
      </c>
      <c r="D18" t="s">
        <v>129</v>
      </c>
      <c r="E18" t="s">
        <v>130</v>
      </c>
      <c r="F18" t="s">
        <v>131</v>
      </c>
      <c r="G18" t="s">
        <v>20</v>
      </c>
      <c r="H18" t="s">
        <v>63</v>
      </c>
      <c r="I18">
        <v>7</v>
      </c>
      <c r="J18">
        <v>0.15</v>
      </c>
      <c r="K18" t="s">
        <v>70</v>
      </c>
      <c r="L18" t="s">
        <v>23</v>
      </c>
      <c r="M18">
        <v>29</v>
      </c>
      <c r="N18">
        <v>2</v>
      </c>
    </row>
    <row r="19" spans="1:14" x14ac:dyDescent="0.3">
      <c r="A19" t="s">
        <v>132</v>
      </c>
      <c r="B19" t="s">
        <v>133</v>
      </c>
      <c r="C19" t="s">
        <v>94</v>
      </c>
      <c r="D19" t="s">
        <v>134</v>
      </c>
      <c r="E19" t="s">
        <v>135</v>
      </c>
      <c r="F19" t="s">
        <v>29</v>
      </c>
      <c r="G19" t="s">
        <v>62</v>
      </c>
      <c r="H19" t="s">
        <v>98</v>
      </c>
      <c r="I19">
        <v>2</v>
      </c>
      <c r="J19">
        <v>0.05</v>
      </c>
      <c r="K19" t="s">
        <v>32</v>
      </c>
      <c r="L19" t="s">
        <v>23</v>
      </c>
      <c r="M19">
        <v>35</v>
      </c>
      <c r="N19">
        <v>2</v>
      </c>
    </row>
    <row r="20" spans="1:14" x14ac:dyDescent="0.3">
      <c r="A20" t="s">
        <v>136</v>
      </c>
      <c r="B20" t="s">
        <v>137</v>
      </c>
      <c r="C20" t="s">
        <v>138</v>
      </c>
      <c r="D20" t="s">
        <v>139</v>
      </c>
      <c r="E20" t="s">
        <v>140</v>
      </c>
      <c r="F20" t="s">
        <v>29</v>
      </c>
      <c r="G20" t="s">
        <v>40</v>
      </c>
      <c r="H20" t="s">
        <v>109</v>
      </c>
      <c r="I20">
        <v>4</v>
      </c>
      <c r="J20">
        <v>0</v>
      </c>
      <c r="K20" t="s">
        <v>32</v>
      </c>
      <c r="L20" t="s">
        <v>23</v>
      </c>
      <c r="M20">
        <v>59</v>
      </c>
      <c r="N20">
        <v>3</v>
      </c>
    </row>
    <row r="21" spans="1:14" x14ac:dyDescent="0.3">
      <c r="A21" t="s">
        <v>141</v>
      </c>
      <c r="B21" t="s">
        <v>142</v>
      </c>
      <c r="C21" t="s">
        <v>143</v>
      </c>
      <c r="D21" t="s">
        <v>144</v>
      </c>
      <c r="E21" t="s">
        <v>145</v>
      </c>
      <c r="F21" t="s">
        <v>19</v>
      </c>
      <c r="G21" t="s">
        <v>90</v>
      </c>
      <c r="H21" t="s">
        <v>146</v>
      </c>
      <c r="I21" t="s">
        <v>147</v>
      </c>
      <c r="J21">
        <v>0</v>
      </c>
      <c r="K21" t="s">
        <v>32</v>
      </c>
      <c r="L21" t="s">
        <v>41</v>
      </c>
      <c r="M21">
        <v>57</v>
      </c>
      <c r="N21">
        <v>4</v>
      </c>
    </row>
    <row r="22" spans="1:14" x14ac:dyDescent="0.3">
      <c r="A22" t="s">
        <v>148</v>
      </c>
      <c r="B22" t="s">
        <v>149</v>
      </c>
      <c r="C22" t="s">
        <v>150</v>
      </c>
      <c r="D22" t="s">
        <v>151</v>
      </c>
      <c r="E22" t="s">
        <v>152</v>
      </c>
      <c r="F22" t="s">
        <v>153</v>
      </c>
      <c r="G22" t="s">
        <v>115</v>
      </c>
      <c r="H22" t="s">
        <v>154</v>
      </c>
      <c r="I22">
        <v>5</v>
      </c>
      <c r="J22">
        <v>0.1</v>
      </c>
      <c r="K22" t="s">
        <v>22</v>
      </c>
      <c r="L22" t="s">
        <v>50</v>
      </c>
      <c r="M22">
        <v>64</v>
      </c>
      <c r="N22">
        <v>5</v>
      </c>
    </row>
    <row r="23" spans="1:14" x14ac:dyDescent="0.3">
      <c r="A23" t="s">
        <v>155</v>
      </c>
      <c r="B23" t="s">
        <v>156</v>
      </c>
      <c r="C23" t="s">
        <v>157</v>
      </c>
      <c r="D23" t="s">
        <v>158</v>
      </c>
      <c r="E23" t="s">
        <v>159</v>
      </c>
      <c r="F23" t="s">
        <v>19</v>
      </c>
      <c r="G23" t="s">
        <v>20</v>
      </c>
      <c r="H23" t="s">
        <v>160</v>
      </c>
      <c r="I23">
        <v>1</v>
      </c>
      <c r="J23">
        <v>0.05</v>
      </c>
      <c r="K23" t="s">
        <v>32</v>
      </c>
      <c r="L23" t="s">
        <v>41</v>
      </c>
      <c r="M23">
        <v>60</v>
      </c>
      <c r="N23">
        <v>1</v>
      </c>
    </row>
    <row r="24" spans="1:14" x14ac:dyDescent="0.3">
      <c r="A24" t="s">
        <v>161</v>
      </c>
      <c r="B24" t="s">
        <v>162</v>
      </c>
      <c r="C24" t="s">
        <v>163</v>
      </c>
      <c r="D24" t="s">
        <v>164</v>
      </c>
      <c r="E24" t="s">
        <v>165</v>
      </c>
      <c r="F24" t="s">
        <v>39</v>
      </c>
      <c r="G24" t="s">
        <v>62</v>
      </c>
      <c r="H24" t="s">
        <v>63</v>
      </c>
      <c r="I24">
        <v>8</v>
      </c>
      <c r="J24">
        <v>0.2</v>
      </c>
      <c r="K24" t="s">
        <v>32</v>
      </c>
      <c r="L24" t="s">
        <v>50</v>
      </c>
      <c r="M24">
        <v>22</v>
      </c>
      <c r="N24">
        <v>3</v>
      </c>
    </row>
    <row r="25" spans="1:14" x14ac:dyDescent="0.3">
      <c r="A25" t="s">
        <v>166</v>
      </c>
      <c r="B25" t="s">
        <v>167</v>
      </c>
      <c r="C25" t="s">
        <v>168</v>
      </c>
      <c r="D25" t="s">
        <v>169</v>
      </c>
      <c r="E25" t="s">
        <v>170</v>
      </c>
      <c r="F25" t="s">
        <v>19</v>
      </c>
      <c r="G25" t="s">
        <v>47</v>
      </c>
      <c r="H25" t="s">
        <v>31</v>
      </c>
      <c r="I25">
        <v>2</v>
      </c>
      <c r="J25">
        <v>0.15</v>
      </c>
      <c r="K25" t="s">
        <v>70</v>
      </c>
      <c r="L25" t="s">
        <v>33</v>
      </c>
      <c r="M25">
        <v>40</v>
      </c>
      <c r="N25">
        <v>4</v>
      </c>
    </row>
    <row r="26" spans="1:14" x14ac:dyDescent="0.3">
      <c r="A26" t="s">
        <v>171</v>
      </c>
      <c r="B26" t="s">
        <v>172</v>
      </c>
      <c r="C26" t="s">
        <v>173</v>
      </c>
      <c r="D26" t="s">
        <v>174</v>
      </c>
      <c r="E26" t="s">
        <v>175</v>
      </c>
      <c r="F26" t="s">
        <v>153</v>
      </c>
      <c r="G26" t="s">
        <v>176</v>
      </c>
      <c r="H26" t="s">
        <v>177</v>
      </c>
      <c r="I26">
        <v>9</v>
      </c>
      <c r="J26">
        <v>0.05</v>
      </c>
      <c r="K26" t="s">
        <v>32</v>
      </c>
      <c r="L26" t="s">
        <v>41</v>
      </c>
      <c r="M26">
        <v>66</v>
      </c>
      <c r="N26">
        <v>4</v>
      </c>
    </row>
    <row r="27" spans="1:14" x14ac:dyDescent="0.3">
      <c r="A27" t="s">
        <v>178</v>
      </c>
      <c r="B27" t="s">
        <v>179</v>
      </c>
      <c r="C27" t="s">
        <v>180</v>
      </c>
      <c r="D27" t="s">
        <v>181</v>
      </c>
      <c r="E27" t="s">
        <v>18</v>
      </c>
      <c r="F27" t="s">
        <v>83</v>
      </c>
      <c r="G27" t="s">
        <v>20</v>
      </c>
      <c r="H27" t="s">
        <v>154</v>
      </c>
      <c r="I27">
        <v>3</v>
      </c>
      <c r="K27" t="s">
        <v>32</v>
      </c>
      <c r="L27" t="s">
        <v>33</v>
      </c>
      <c r="M27">
        <v>56</v>
      </c>
      <c r="N27">
        <v>4</v>
      </c>
    </row>
    <row r="28" spans="1:14" x14ac:dyDescent="0.3">
      <c r="A28" t="s">
        <v>182</v>
      </c>
      <c r="B28" t="s">
        <v>183</v>
      </c>
      <c r="C28" t="s">
        <v>184</v>
      </c>
      <c r="D28" t="s">
        <v>185</v>
      </c>
      <c r="E28" t="s">
        <v>186</v>
      </c>
      <c r="F28" t="s">
        <v>29</v>
      </c>
      <c r="G28" t="s">
        <v>20</v>
      </c>
      <c r="H28" t="s">
        <v>76</v>
      </c>
      <c r="I28">
        <v>6</v>
      </c>
      <c r="J28">
        <v>0</v>
      </c>
      <c r="K28" t="s">
        <v>22</v>
      </c>
      <c r="L28" t="s">
        <v>33</v>
      </c>
      <c r="M28">
        <v>30</v>
      </c>
      <c r="N28">
        <v>2</v>
      </c>
    </row>
    <row r="29" spans="1:14" x14ac:dyDescent="0.3">
      <c r="A29" t="s">
        <v>187</v>
      </c>
      <c r="B29" t="s">
        <v>188</v>
      </c>
      <c r="C29" t="s">
        <v>189</v>
      </c>
      <c r="D29" t="s">
        <v>190</v>
      </c>
      <c r="E29" t="s">
        <v>191</v>
      </c>
      <c r="F29" t="s">
        <v>19</v>
      </c>
      <c r="G29" t="s">
        <v>192</v>
      </c>
      <c r="H29" t="s">
        <v>48</v>
      </c>
      <c r="I29">
        <v>9</v>
      </c>
      <c r="J29">
        <v>0.15</v>
      </c>
      <c r="K29" t="s">
        <v>22</v>
      </c>
      <c r="L29" t="s">
        <v>23</v>
      </c>
      <c r="M29">
        <v>67</v>
      </c>
      <c r="N29">
        <v>4</v>
      </c>
    </row>
    <row r="30" spans="1:14" x14ac:dyDescent="0.3">
      <c r="A30" t="s">
        <v>193</v>
      </c>
      <c r="B30" t="s">
        <v>194</v>
      </c>
      <c r="C30" t="s">
        <v>195</v>
      </c>
      <c r="D30" t="s">
        <v>196</v>
      </c>
      <c r="E30" t="s">
        <v>197</v>
      </c>
      <c r="F30" t="s">
        <v>39</v>
      </c>
      <c r="G30" t="s">
        <v>115</v>
      </c>
      <c r="H30" t="s">
        <v>146</v>
      </c>
      <c r="I30">
        <v>6</v>
      </c>
      <c r="J30">
        <v>0.1</v>
      </c>
      <c r="L30" t="s">
        <v>33</v>
      </c>
      <c r="M30">
        <v>42</v>
      </c>
      <c r="N30">
        <v>4</v>
      </c>
    </row>
    <row r="31" spans="1:14" x14ac:dyDescent="0.3">
      <c r="A31" t="s">
        <v>198</v>
      </c>
      <c r="B31" t="s">
        <v>199</v>
      </c>
      <c r="C31" t="s">
        <v>200</v>
      </c>
      <c r="D31" t="s">
        <v>201</v>
      </c>
      <c r="E31" t="s">
        <v>202</v>
      </c>
      <c r="F31" t="s">
        <v>131</v>
      </c>
      <c r="G31" t="s">
        <v>30</v>
      </c>
      <c r="H31" t="s">
        <v>91</v>
      </c>
      <c r="I31">
        <v>5</v>
      </c>
      <c r="J31">
        <v>0</v>
      </c>
      <c r="K31" t="s">
        <v>32</v>
      </c>
      <c r="L31" t="s">
        <v>41</v>
      </c>
      <c r="M31">
        <v>36</v>
      </c>
      <c r="N31">
        <v>3</v>
      </c>
    </row>
    <row r="32" spans="1:14" x14ac:dyDescent="0.3">
      <c r="A32" t="s">
        <v>203</v>
      </c>
      <c r="B32" t="s">
        <v>204</v>
      </c>
      <c r="C32" t="s">
        <v>205</v>
      </c>
      <c r="D32" t="s">
        <v>206</v>
      </c>
      <c r="E32" t="s">
        <v>191</v>
      </c>
      <c r="F32" t="s">
        <v>29</v>
      </c>
      <c r="G32" t="s">
        <v>30</v>
      </c>
      <c r="H32" t="s">
        <v>84</v>
      </c>
      <c r="I32">
        <v>7</v>
      </c>
      <c r="J32">
        <v>0.1</v>
      </c>
      <c r="K32" t="s">
        <v>32</v>
      </c>
      <c r="L32" t="s">
        <v>33</v>
      </c>
      <c r="M32">
        <v>69</v>
      </c>
    </row>
    <row r="33" spans="1:14" x14ac:dyDescent="0.3">
      <c r="A33" t="s">
        <v>207</v>
      </c>
      <c r="B33" t="s">
        <v>172</v>
      </c>
      <c r="C33" t="s">
        <v>208</v>
      </c>
      <c r="D33" t="s">
        <v>209</v>
      </c>
      <c r="E33" t="s">
        <v>210</v>
      </c>
      <c r="F33" t="s">
        <v>39</v>
      </c>
      <c r="G33" t="s">
        <v>97</v>
      </c>
      <c r="H33" t="s">
        <v>109</v>
      </c>
      <c r="I33">
        <v>5</v>
      </c>
      <c r="J33">
        <v>0</v>
      </c>
      <c r="K33" t="s">
        <v>22</v>
      </c>
      <c r="L33" t="s">
        <v>41</v>
      </c>
      <c r="M33">
        <v>28</v>
      </c>
      <c r="N33">
        <v>2</v>
      </c>
    </row>
    <row r="34" spans="1:14" x14ac:dyDescent="0.3">
      <c r="A34" t="s">
        <v>211</v>
      </c>
      <c r="B34" t="s">
        <v>212</v>
      </c>
      <c r="C34" t="s">
        <v>213</v>
      </c>
      <c r="D34" t="s">
        <v>214</v>
      </c>
      <c r="E34" t="s">
        <v>215</v>
      </c>
      <c r="F34" t="s">
        <v>29</v>
      </c>
      <c r="G34" t="s">
        <v>115</v>
      </c>
      <c r="H34" t="s">
        <v>216</v>
      </c>
      <c r="I34">
        <v>5</v>
      </c>
      <c r="J34">
        <v>0.1</v>
      </c>
      <c r="K34" t="s">
        <v>32</v>
      </c>
      <c r="L34" t="s">
        <v>50</v>
      </c>
      <c r="M34">
        <v>58</v>
      </c>
      <c r="N34">
        <v>2</v>
      </c>
    </row>
    <row r="35" spans="1:14" x14ac:dyDescent="0.3">
      <c r="A35" t="s">
        <v>217</v>
      </c>
      <c r="B35" t="s">
        <v>218</v>
      </c>
      <c r="C35" t="s">
        <v>219</v>
      </c>
      <c r="D35" t="s">
        <v>220</v>
      </c>
      <c r="E35" t="s">
        <v>221</v>
      </c>
      <c r="F35" t="s">
        <v>39</v>
      </c>
      <c r="G35" t="s">
        <v>90</v>
      </c>
      <c r="H35" t="s">
        <v>63</v>
      </c>
      <c r="I35">
        <v>1</v>
      </c>
      <c r="J35">
        <v>0.1</v>
      </c>
      <c r="K35" t="s">
        <v>222</v>
      </c>
      <c r="L35" t="s">
        <v>41</v>
      </c>
      <c r="M35">
        <v>33</v>
      </c>
      <c r="N35">
        <v>4</v>
      </c>
    </row>
    <row r="36" spans="1:14" x14ac:dyDescent="0.3">
      <c r="A36" t="s">
        <v>223</v>
      </c>
      <c r="B36" t="s">
        <v>224</v>
      </c>
      <c r="C36" t="s">
        <v>225</v>
      </c>
      <c r="D36" t="s">
        <v>226</v>
      </c>
      <c r="E36" t="s">
        <v>227</v>
      </c>
      <c r="F36" t="s">
        <v>83</v>
      </c>
      <c r="G36" t="s">
        <v>176</v>
      </c>
      <c r="H36" t="s">
        <v>48</v>
      </c>
      <c r="I36">
        <v>7</v>
      </c>
      <c r="J36">
        <v>0</v>
      </c>
      <c r="K36" t="s">
        <v>222</v>
      </c>
      <c r="L36" t="s">
        <v>50</v>
      </c>
      <c r="M36">
        <v>65</v>
      </c>
      <c r="N36">
        <v>3</v>
      </c>
    </row>
    <row r="37" spans="1:14" x14ac:dyDescent="0.3">
      <c r="A37" t="s">
        <v>228</v>
      </c>
      <c r="B37" t="s">
        <v>229</v>
      </c>
      <c r="C37" t="s">
        <v>230</v>
      </c>
      <c r="D37" t="s">
        <v>231</v>
      </c>
      <c r="E37" t="s">
        <v>232</v>
      </c>
      <c r="F37" t="s">
        <v>29</v>
      </c>
      <c r="G37" t="s">
        <v>20</v>
      </c>
      <c r="H37" t="s">
        <v>63</v>
      </c>
      <c r="I37">
        <v>2</v>
      </c>
      <c r="J37">
        <v>0.2</v>
      </c>
      <c r="K37" t="s">
        <v>222</v>
      </c>
      <c r="L37" t="s">
        <v>50</v>
      </c>
      <c r="M37">
        <v>37</v>
      </c>
      <c r="N37">
        <v>5</v>
      </c>
    </row>
    <row r="38" spans="1:14" x14ac:dyDescent="0.3">
      <c r="A38" t="s">
        <v>233</v>
      </c>
      <c r="B38" t="s">
        <v>234</v>
      </c>
      <c r="C38" t="s">
        <v>235</v>
      </c>
      <c r="D38" t="s">
        <v>236</v>
      </c>
      <c r="E38" t="s">
        <v>237</v>
      </c>
      <c r="F38" t="s">
        <v>29</v>
      </c>
      <c r="G38" t="s">
        <v>62</v>
      </c>
      <c r="H38" t="s">
        <v>56</v>
      </c>
      <c r="I38">
        <v>9</v>
      </c>
      <c r="J38">
        <v>0</v>
      </c>
      <c r="K38" t="s">
        <v>32</v>
      </c>
      <c r="L38" t="s">
        <v>41</v>
      </c>
      <c r="M38">
        <v>61</v>
      </c>
      <c r="N38">
        <v>4</v>
      </c>
    </row>
    <row r="39" spans="1:14" x14ac:dyDescent="0.3">
      <c r="A39" t="s">
        <v>238</v>
      </c>
      <c r="B39" t="s">
        <v>239</v>
      </c>
      <c r="C39" t="s">
        <v>137</v>
      </c>
      <c r="D39" t="s">
        <v>240</v>
      </c>
      <c r="E39" t="s">
        <v>232</v>
      </c>
      <c r="F39" t="s">
        <v>29</v>
      </c>
      <c r="G39" t="s">
        <v>176</v>
      </c>
      <c r="H39" t="s">
        <v>241</v>
      </c>
      <c r="I39">
        <v>2</v>
      </c>
      <c r="J39">
        <v>0.05</v>
      </c>
      <c r="K39" t="s">
        <v>32</v>
      </c>
      <c r="L39" t="s">
        <v>23</v>
      </c>
      <c r="M39">
        <v>69</v>
      </c>
      <c r="N39">
        <v>1</v>
      </c>
    </row>
    <row r="40" spans="1:14" x14ac:dyDescent="0.3">
      <c r="A40" t="s">
        <v>242</v>
      </c>
      <c r="B40" t="s">
        <v>243</v>
      </c>
      <c r="C40" t="s">
        <v>244</v>
      </c>
      <c r="D40" t="s">
        <v>245</v>
      </c>
      <c r="E40" t="s">
        <v>246</v>
      </c>
      <c r="F40" t="s">
        <v>39</v>
      </c>
      <c r="G40" t="s">
        <v>192</v>
      </c>
      <c r="H40" t="s">
        <v>69</v>
      </c>
      <c r="I40">
        <v>6</v>
      </c>
      <c r="J40">
        <v>0.2</v>
      </c>
      <c r="K40" t="s">
        <v>222</v>
      </c>
      <c r="L40" t="s">
        <v>50</v>
      </c>
      <c r="M40">
        <v>20</v>
      </c>
      <c r="N40">
        <v>2</v>
      </c>
    </row>
    <row r="41" spans="1:14" x14ac:dyDescent="0.3">
      <c r="A41" t="s">
        <v>247</v>
      </c>
      <c r="B41" t="s">
        <v>248</v>
      </c>
      <c r="C41" t="s">
        <v>249</v>
      </c>
      <c r="D41" t="s">
        <v>250</v>
      </c>
      <c r="E41" t="s">
        <v>159</v>
      </c>
      <c r="F41" t="s">
        <v>39</v>
      </c>
      <c r="G41" t="s">
        <v>251</v>
      </c>
      <c r="H41" t="s">
        <v>56</v>
      </c>
      <c r="I41" t="s">
        <v>252</v>
      </c>
      <c r="J41">
        <v>0.15</v>
      </c>
      <c r="K41" t="s">
        <v>32</v>
      </c>
      <c r="L41" t="s">
        <v>33</v>
      </c>
      <c r="M41">
        <v>29</v>
      </c>
      <c r="N41">
        <v>1</v>
      </c>
    </row>
    <row r="42" spans="1:14" x14ac:dyDescent="0.3">
      <c r="A42" t="s">
        <v>253</v>
      </c>
      <c r="B42" t="s">
        <v>254</v>
      </c>
      <c r="C42" t="s">
        <v>225</v>
      </c>
      <c r="D42" t="s">
        <v>255</v>
      </c>
      <c r="E42" t="s">
        <v>256</v>
      </c>
      <c r="F42" t="s">
        <v>29</v>
      </c>
      <c r="G42" t="s">
        <v>115</v>
      </c>
      <c r="H42" t="s">
        <v>154</v>
      </c>
      <c r="I42">
        <v>8</v>
      </c>
      <c r="J42">
        <v>0</v>
      </c>
      <c r="K42" t="s">
        <v>22</v>
      </c>
      <c r="L42" t="s">
        <v>41</v>
      </c>
      <c r="M42">
        <v>66</v>
      </c>
      <c r="N42">
        <v>5</v>
      </c>
    </row>
    <row r="43" spans="1:14" x14ac:dyDescent="0.3">
      <c r="A43" t="s">
        <v>257</v>
      </c>
      <c r="B43" t="s">
        <v>258</v>
      </c>
      <c r="C43" t="s">
        <v>259</v>
      </c>
      <c r="D43" t="s">
        <v>260</v>
      </c>
      <c r="E43" t="s">
        <v>261</v>
      </c>
      <c r="F43" t="s">
        <v>29</v>
      </c>
      <c r="G43" t="s">
        <v>90</v>
      </c>
      <c r="H43" t="s">
        <v>56</v>
      </c>
      <c r="I43">
        <v>6</v>
      </c>
      <c r="J43">
        <v>0.1</v>
      </c>
      <c r="K43" t="s">
        <v>22</v>
      </c>
      <c r="L43" t="s">
        <v>23</v>
      </c>
      <c r="M43">
        <v>58</v>
      </c>
      <c r="N43">
        <v>1</v>
      </c>
    </row>
    <row r="44" spans="1:14" x14ac:dyDescent="0.3">
      <c r="A44" t="s">
        <v>262</v>
      </c>
      <c r="B44" t="s">
        <v>263</v>
      </c>
      <c r="C44" t="s">
        <v>264</v>
      </c>
      <c r="D44" t="s">
        <v>265</v>
      </c>
      <c r="E44" t="s">
        <v>266</v>
      </c>
      <c r="F44" t="s">
        <v>29</v>
      </c>
      <c r="G44" t="s">
        <v>47</v>
      </c>
      <c r="H44" t="s">
        <v>216</v>
      </c>
      <c r="I44">
        <v>5</v>
      </c>
      <c r="J44">
        <v>0.1</v>
      </c>
      <c r="K44" t="s">
        <v>32</v>
      </c>
      <c r="L44" t="s">
        <v>33</v>
      </c>
      <c r="M44">
        <v>65</v>
      </c>
      <c r="N44">
        <v>1</v>
      </c>
    </row>
    <row r="45" spans="1:14" x14ac:dyDescent="0.3">
      <c r="A45" t="s">
        <v>267</v>
      </c>
      <c r="B45" t="s">
        <v>268</v>
      </c>
      <c r="C45" t="s">
        <v>269</v>
      </c>
      <c r="D45" t="s">
        <v>270</v>
      </c>
      <c r="E45" t="s">
        <v>271</v>
      </c>
      <c r="F45" t="s">
        <v>29</v>
      </c>
      <c r="G45" t="s">
        <v>20</v>
      </c>
      <c r="H45" t="s">
        <v>160</v>
      </c>
      <c r="I45" t="s">
        <v>49</v>
      </c>
      <c r="J45">
        <v>0.2</v>
      </c>
      <c r="K45" t="s">
        <v>32</v>
      </c>
      <c r="L45" t="s">
        <v>23</v>
      </c>
      <c r="M45">
        <v>43</v>
      </c>
      <c r="N45">
        <v>2</v>
      </c>
    </row>
    <row r="46" spans="1:14" x14ac:dyDescent="0.3">
      <c r="A46" t="s">
        <v>272</v>
      </c>
      <c r="B46" t="s">
        <v>273</v>
      </c>
      <c r="C46" t="s">
        <v>274</v>
      </c>
      <c r="D46" t="s">
        <v>275</v>
      </c>
      <c r="E46" t="s">
        <v>276</v>
      </c>
      <c r="F46" t="s">
        <v>19</v>
      </c>
      <c r="G46" t="s">
        <v>251</v>
      </c>
      <c r="H46" t="s">
        <v>146</v>
      </c>
      <c r="I46">
        <v>8</v>
      </c>
      <c r="J46">
        <v>0</v>
      </c>
      <c r="K46" t="s">
        <v>22</v>
      </c>
      <c r="L46" t="s">
        <v>23</v>
      </c>
      <c r="M46">
        <v>68</v>
      </c>
      <c r="N46">
        <v>4</v>
      </c>
    </row>
    <row r="47" spans="1:14" x14ac:dyDescent="0.3">
      <c r="A47" t="s">
        <v>277</v>
      </c>
      <c r="B47" t="s">
        <v>278</v>
      </c>
      <c r="C47" t="s">
        <v>279</v>
      </c>
      <c r="D47" t="s">
        <v>280</v>
      </c>
      <c r="E47" t="s">
        <v>281</v>
      </c>
      <c r="F47" t="s">
        <v>29</v>
      </c>
      <c r="G47" t="s">
        <v>40</v>
      </c>
      <c r="H47" t="s">
        <v>91</v>
      </c>
      <c r="I47">
        <v>1</v>
      </c>
      <c r="J47">
        <v>0.2</v>
      </c>
      <c r="K47" t="s">
        <v>32</v>
      </c>
      <c r="L47" t="s">
        <v>41</v>
      </c>
      <c r="N47">
        <v>5</v>
      </c>
    </row>
    <row r="48" spans="1:14" x14ac:dyDescent="0.3">
      <c r="A48" t="s">
        <v>282</v>
      </c>
      <c r="B48" t="s">
        <v>163</v>
      </c>
      <c r="C48" t="s">
        <v>283</v>
      </c>
      <c r="D48" t="s">
        <v>250</v>
      </c>
      <c r="E48" t="s">
        <v>159</v>
      </c>
      <c r="F48" t="s">
        <v>153</v>
      </c>
      <c r="G48" t="s">
        <v>47</v>
      </c>
      <c r="H48" t="s">
        <v>63</v>
      </c>
      <c r="I48">
        <v>8</v>
      </c>
      <c r="J48">
        <v>0</v>
      </c>
      <c r="K48" t="s">
        <v>22</v>
      </c>
      <c r="L48" t="s">
        <v>50</v>
      </c>
      <c r="M48">
        <v>57</v>
      </c>
      <c r="N48">
        <v>1</v>
      </c>
    </row>
    <row r="49" spans="1:14" x14ac:dyDescent="0.3">
      <c r="A49" t="s">
        <v>284</v>
      </c>
      <c r="B49" t="s">
        <v>285</v>
      </c>
      <c r="C49" t="s">
        <v>93</v>
      </c>
      <c r="D49" t="s">
        <v>286</v>
      </c>
      <c r="E49" t="s">
        <v>287</v>
      </c>
      <c r="F49" t="s">
        <v>39</v>
      </c>
      <c r="G49" t="s">
        <v>20</v>
      </c>
      <c r="H49" t="s">
        <v>109</v>
      </c>
      <c r="I49">
        <v>3</v>
      </c>
      <c r="J49">
        <v>0.1</v>
      </c>
      <c r="K49" t="s">
        <v>70</v>
      </c>
      <c r="L49" t="s">
        <v>23</v>
      </c>
      <c r="M49">
        <v>18</v>
      </c>
      <c r="N49">
        <v>3</v>
      </c>
    </row>
    <row r="50" spans="1:14" x14ac:dyDescent="0.3">
      <c r="A50" t="s">
        <v>288</v>
      </c>
      <c r="B50" t="s">
        <v>289</v>
      </c>
      <c r="C50" t="s">
        <v>290</v>
      </c>
      <c r="D50" t="s">
        <v>291</v>
      </c>
      <c r="E50" t="s">
        <v>292</v>
      </c>
      <c r="F50" t="s">
        <v>29</v>
      </c>
      <c r="G50" t="s">
        <v>293</v>
      </c>
      <c r="H50" t="s">
        <v>76</v>
      </c>
      <c r="I50">
        <v>3</v>
      </c>
      <c r="J50">
        <v>0.05</v>
      </c>
      <c r="K50" t="s">
        <v>32</v>
      </c>
      <c r="L50" t="s">
        <v>50</v>
      </c>
      <c r="M50">
        <v>37</v>
      </c>
      <c r="N50">
        <v>1</v>
      </c>
    </row>
    <row r="51" spans="1:14" x14ac:dyDescent="0.3">
      <c r="A51" t="s">
        <v>294</v>
      </c>
      <c r="B51" t="s">
        <v>295</v>
      </c>
      <c r="C51" t="s">
        <v>296</v>
      </c>
      <c r="D51" t="s">
        <v>297</v>
      </c>
      <c r="E51" t="s">
        <v>298</v>
      </c>
      <c r="F51" t="s">
        <v>39</v>
      </c>
      <c r="G51" t="s">
        <v>115</v>
      </c>
      <c r="H51" t="s">
        <v>48</v>
      </c>
      <c r="I51">
        <v>3</v>
      </c>
      <c r="K51" t="s">
        <v>22</v>
      </c>
      <c r="L51" t="s">
        <v>50</v>
      </c>
      <c r="M51">
        <v>46</v>
      </c>
      <c r="N51">
        <v>2</v>
      </c>
    </row>
    <row r="52" spans="1:14" x14ac:dyDescent="0.3">
      <c r="A52" t="s">
        <v>299</v>
      </c>
      <c r="B52" t="s">
        <v>16</v>
      </c>
      <c r="C52" t="s">
        <v>300</v>
      </c>
      <c r="D52" t="s">
        <v>301</v>
      </c>
      <c r="E52" t="s">
        <v>302</v>
      </c>
      <c r="F52" t="s">
        <v>19</v>
      </c>
      <c r="G52" t="s">
        <v>192</v>
      </c>
      <c r="H52" t="s">
        <v>76</v>
      </c>
      <c r="I52">
        <v>5</v>
      </c>
      <c r="J52">
        <v>0</v>
      </c>
      <c r="K52" t="s">
        <v>32</v>
      </c>
      <c r="L52" t="s">
        <v>41</v>
      </c>
      <c r="M52">
        <v>52</v>
      </c>
      <c r="N52">
        <v>3</v>
      </c>
    </row>
    <row r="53" spans="1:14" x14ac:dyDescent="0.3">
      <c r="A53" t="s">
        <v>303</v>
      </c>
      <c r="B53" t="s">
        <v>304</v>
      </c>
      <c r="C53" t="s">
        <v>305</v>
      </c>
      <c r="D53" t="s">
        <v>306</v>
      </c>
      <c r="E53" t="s">
        <v>307</v>
      </c>
      <c r="F53" t="s">
        <v>29</v>
      </c>
      <c r="G53" t="s">
        <v>20</v>
      </c>
      <c r="H53" t="s">
        <v>308</v>
      </c>
      <c r="I53">
        <v>3</v>
      </c>
      <c r="J53">
        <v>0</v>
      </c>
      <c r="K53" t="s">
        <v>32</v>
      </c>
      <c r="L53" t="s">
        <v>50</v>
      </c>
      <c r="M53">
        <v>28</v>
      </c>
      <c r="N53">
        <v>1</v>
      </c>
    </row>
    <row r="54" spans="1:14" x14ac:dyDescent="0.3">
      <c r="A54" t="s">
        <v>309</v>
      </c>
      <c r="B54" t="s">
        <v>310</v>
      </c>
      <c r="C54" t="s">
        <v>311</v>
      </c>
      <c r="D54" t="s">
        <v>113</v>
      </c>
      <c r="E54" t="s">
        <v>312</v>
      </c>
      <c r="F54" t="s">
        <v>39</v>
      </c>
      <c r="G54" t="s">
        <v>47</v>
      </c>
      <c r="H54" t="s">
        <v>91</v>
      </c>
      <c r="I54">
        <v>2</v>
      </c>
      <c r="J54">
        <v>0.2</v>
      </c>
      <c r="K54" t="s">
        <v>22</v>
      </c>
      <c r="L54" t="s">
        <v>41</v>
      </c>
      <c r="M54">
        <v>22</v>
      </c>
      <c r="N54">
        <v>5</v>
      </c>
    </row>
    <row r="55" spans="1:14" x14ac:dyDescent="0.3">
      <c r="A55" t="s">
        <v>313</v>
      </c>
      <c r="B55" t="s">
        <v>314</v>
      </c>
      <c r="C55" t="s">
        <v>315</v>
      </c>
      <c r="D55" t="s">
        <v>316</v>
      </c>
      <c r="E55" t="s">
        <v>317</v>
      </c>
      <c r="F55" t="s">
        <v>29</v>
      </c>
      <c r="G55" t="s">
        <v>47</v>
      </c>
      <c r="H55" t="s">
        <v>154</v>
      </c>
      <c r="I55">
        <v>4</v>
      </c>
      <c r="J55">
        <v>0</v>
      </c>
      <c r="K55" t="s">
        <v>32</v>
      </c>
      <c r="L55" t="s">
        <v>23</v>
      </c>
      <c r="M55">
        <v>52</v>
      </c>
      <c r="N55">
        <v>5</v>
      </c>
    </row>
    <row r="56" spans="1:14" x14ac:dyDescent="0.3">
      <c r="A56" t="s">
        <v>318</v>
      </c>
      <c r="B56" t="s">
        <v>311</v>
      </c>
      <c r="C56" t="s">
        <v>319</v>
      </c>
      <c r="D56" t="s">
        <v>320</v>
      </c>
      <c r="E56" t="s">
        <v>321</v>
      </c>
      <c r="F56" t="s">
        <v>29</v>
      </c>
      <c r="G56" t="s">
        <v>62</v>
      </c>
      <c r="H56" t="s">
        <v>146</v>
      </c>
      <c r="I56">
        <v>4</v>
      </c>
      <c r="J56">
        <v>0</v>
      </c>
      <c r="K56" t="s">
        <v>32</v>
      </c>
      <c r="L56" t="s">
        <v>33</v>
      </c>
      <c r="M56">
        <v>35</v>
      </c>
      <c r="N56">
        <v>1</v>
      </c>
    </row>
    <row r="57" spans="1:14" x14ac:dyDescent="0.3">
      <c r="A57" t="s">
        <v>322</v>
      </c>
      <c r="B57" t="s">
        <v>323</v>
      </c>
      <c r="C57" t="s">
        <v>324</v>
      </c>
      <c r="D57" t="s">
        <v>325</v>
      </c>
      <c r="E57" t="s">
        <v>326</v>
      </c>
      <c r="F57" t="s">
        <v>29</v>
      </c>
      <c r="G57" t="s">
        <v>90</v>
      </c>
      <c r="H57" t="s">
        <v>177</v>
      </c>
      <c r="I57">
        <v>6</v>
      </c>
      <c r="J57">
        <v>0.05</v>
      </c>
      <c r="K57" t="s">
        <v>22</v>
      </c>
      <c r="L57" t="s">
        <v>23</v>
      </c>
      <c r="M57">
        <v>47</v>
      </c>
      <c r="N57">
        <v>4</v>
      </c>
    </row>
    <row r="58" spans="1:14" x14ac:dyDescent="0.3">
      <c r="A58" t="s">
        <v>327</v>
      </c>
      <c r="B58" t="s">
        <v>328</v>
      </c>
      <c r="C58" t="s">
        <v>329</v>
      </c>
      <c r="D58" t="s">
        <v>330</v>
      </c>
      <c r="E58" t="s">
        <v>145</v>
      </c>
      <c r="F58" t="s">
        <v>153</v>
      </c>
      <c r="G58" t="s">
        <v>20</v>
      </c>
      <c r="H58" t="s">
        <v>160</v>
      </c>
      <c r="I58">
        <v>1</v>
      </c>
      <c r="J58">
        <v>0.05</v>
      </c>
      <c r="K58" t="s">
        <v>32</v>
      </c>
      <c r="L58" t="s">
        <v>33</v>
      </c>
      <c r="M58">
        <v>24</v>
      </c>
      <c r="N58">
        <v>3</v>
      </c>
    </row>
    <row r="59" spans="1:14" x14ac:dyDescent="0.3">
      <c r="A59" t="s">
        <v>331</v>
      </c>
      <c r="B59" t="s">
        <v>332</v>
      </c>
      <c r="C59" t="s">
        <v>26</v>
      </c>
      <c r="D59" t="s">
        <v>333</v>
      </c>
      <c r="E59" t="s">
        <v>334</v>
      </c>
      <c r="F59" t="s">
        <v>29</v>
      </c>
      <c r="G59" t="s">
        <v>115</v>
      </c>
      <c r="H59" t="s">
        <v>31</v>
      </c>
      <c r="I59">
        <v>4</v>
      </c>
      <c r="J59">
        <v>0.2</v>
      </c>
      <c r="K59" t="s">
        <v>32</v>
      </c>
      <c r="L59" t="s">
        <v>33</v>
      </c>
      <c r="M59">
        <v>37</v>
      </c>
    </row>
    <row r="60" spans="1:14" x14ac:dyDescent="0.3">
      <c r="A60" t="s">
        <v>335</v>
      </c>
      <c r="B60" t="s">
        <v>336</v>
      </c>
      <c r="C60" t="s">
        <v>337</v>
      </c>
      <c r="D60" t="s">
        <v>338</v>
      </c>
      <c r="E60" t="s">
        <v>292</v>
      </c>
      <c r="F60" t="s">
        <v>19</v>
      </c>
      <c r="G60" t="s">
        <v>97</v>
      </c>
      <c r="H60" t="s">
        <v>109</v>
      </c>
      <c r="I60">
        <v>1</v>
      </c>
      <c r="J60">
        <v>0.1</v>
      </c>
      <c r="K60" t="s">
        <v>22</v>
      </c>
      <c r="L60" t="s">
        <v>50</v>
      </c>
      <c r="M60">
        <v>28</v>
      </c>
      <c r="N60">
        <v>5</v>
      </c>
    </row>
    <row r="61" spans="1:14" x14ac:dyDescent="0.3">
      <c r="A61" t="s">
        <v>339</v>
      </c>
      <c r="B61" t="s">
        <v>340</v>
      </c>
      <c r="C61" t="s">
        <v>341</v>
      </c>
      <c r="D61" t="s">
        <v>342</v>
      </c>
      <c r="E61" t="s">
        <v>281</v>
      </c>
      <c r="F61" t="s">
        <v>39</v>
      </c>
      <c r="G61" t="s">
        <v>251</v>
      </c>
      <c r="H61" t="s">
        <v>84</v>
      </c>
      <c r="I61">
        <v>6</v>
      </c>
      <c r="J61">
        <v>0.1</v>
      </c>
      <c r="K61" t="s">
        <v>32</v>
      </c>
      <c r="L61" t="s">
        <v>23</v>
      </c>
      <c r="M61">
        <v>30</v>
      </c>
    </row>
    <row r="62" spans="1:14" x14ac:dyDescent="0.3">
      <c r="A62" t="s">
        <v>343</v>
      </c>
      <c r="B62" t="s">
        <v>344</v>
      </c>
      <c r="C62" t="s">
        <v>345</v>
      </c>
      <c r="D62" t="s">
        <v>346</v>
      </c>
      <c r="E62" t="s">
        <v>347</v>
      </c>
      <c r="F62" t="s">
        <v>29</v>
      </c>
      <c r="G62" t="s">
        <v>176</v>
      </c>
      <c r="H62" t="s">
        <v>63</v>
      </c>
      <c r="I62">
        <v>7</v>
      </c>
      <c r="J62">
        <v>0.1</v>
      </c>
      <c r="K62" t="s">
        <v>32</v>
      </c>
      <c r="L62" t="s">
        <v>41</v>
      </c>
      <c r="M62">
        <v>24</v>
      </c>
      <c r="N62">
        <v>1</v>
      </c>
    </row>
    <row r="63" spans="1:14" x14ac:dyDescent="0.3">
      <c r="A63" t="s">
        <v>348</v>
      </c>
      <c r="B63" t="s">
        <v>349</v>
      </c>
      <c r="C63" t="s">
        <v>350</v>
      </c>
      <c r="D63" t="s">
        <v>351</v>
      </c>
      <c r="E63" t="s">
        <v>352</v>
      </c>
      <c r="F63" t="s">
        <v>39</v>
      </c>
      <c r="G63" t="s">
        <v>30</v>
      </c>
      <c r="H63" t="s">
        <v>69</v>
      </c>
      <c r="I63" t="s">
        <v>353</v>
      </c>
      <c r="J63">
        <v>0.05</v>
      </c>
      <c r="K63" t="s">
        <v>22</v>
      </c>
      <c r="L63" t="s">
        <v>23</v>
      </c>
      <c r="M63">
        <v>40</v>
      </c>
      <c r="N63">
        <v>1</v>
      </c>
    </row>
    <row r="64" spans="1:14" x14ac:dyDescent="0.3">
      <c r="A64" t="s">
        <v>354</v>
      </c>
      <c r="B64" t="s">
        <v>183</v>
      </c>
      <c r="C64" t="s">
        <v>355</v>
      </c>
      <c r="D64" t="s">
        <v>356</v>
      </c>
      <c r="E64" t="s">
        <v>357</v>
      </c>
      <c r="F64" t="s">
        <v>29</v>
      </c>
      <c r="G64" t="s">
        <v>47</v>
      </c>
      <c r="H64" t="s">
        <v>177</v>
      </c>
      <c r="I64">
        <v>6</v>
      </c>
      <c r="J64">
        <v>0.1</v>
      </c>
      <c r="K64" t="s">
        <v>32</v>
      </c>
      <c r="L64" t="s">
        <v>50</v>
      </c>
      <c r="M64">
        <v>23</v>
      </c>
      <c r="N64">
        <v>5</v>
      </c>
    </row>
    <row r="65" spans="1:14" x14ac:dyDescent="0.3">
      <c r="A65" t="s">
        <v>358</v>
      </c>
      <c r="B65" t="s">
        <v>162</v>
      </c>
      <c r="C65" t="s">
        <v>163</v>
      </c>
      <c r="D65" t="s">
        <v>102</v>
      </c>
      <c r="E65" t="s">
        <v>359</v>
      </c>
      <c r="F65" t="s">
        <v>29</v>
      </c>
      <c r="G65" t="s">
        <v>47</v>
      </c>
      <c r="H65" t="s">
        <v>154</v>
      </c>
      <c r="I65">
        <v>8</v>
      </c>
      <c r="J65">
        <v>0.05</v>
      </c>
      <c r="K65" t="s">
        <v>222</v>
      </c>
      <c r="L65" t="s">
        <v>23</v>
      </c>
      <c r="M65">
        <v>67</v>
      </c>
      <c r="N65">
        <v>1</v>
      </c>
    </row>
    <row r="66" spans="1:14" x14ac:dyDescent="0.3">
      <c r="A66" t="s">
        <v>360</v>
      </c>
      <c r="B66" t="s">
        <v>361</v>
      </c>
      <c r="C66" t="s">
        <v>362</v>
      </c>
      <c r="D66" t="s">
        <v>363</v>
      </c>
      <c r="E66" t="s">
        <v>364</v>
      </c>
      <c r="F66" t="s">
        <v>29</v>
      </c>
      <c r="G66" t="s">
        <v>40</v>
      </c>
      <c r="H66" t="s">
        <v>241</v>
      </c>
      <c r="I66">
        <v>3</v>
      </c>
      <c r="J66">
        <v>0</v>
      </c>
      <c r="K66" t="s">
        <v>32</v>
      </c>
      <c r="L66" t="s">
        <v>50</v>
      </c>
      <c r="M66">
        <v>58</v>
      </c>
    </row>
    <row r="67" spans="1:14" x14ac:dyDescent="0.3">
      <c r="A67" t="s">
        <v>365</v>
      </c>
      <c r="B67" t="s">
        <v>366</v>
      </c>
      <c r="C67" t="s">
        <v>367</v>
      </c>
      <c r="D67" t="s">
        <v>368</v>
      </c>
      <c r="E67" t="s">
        <v>369</v>
      </c>
      <c r="F67" t="s">
        <v>29</v>
      </c>
      <c r="G67" t="s">
        <v>47</v>
      </c>
      <c r="H67" t="s">
        <v>216</v>
      </c>
      <c r="I67" t="s">
        <v>252</v>
      </c>
      <c r="J67">
        <v>0.1</v>
      </c>
      <c r="K67" t="s">
        <v>70</v>
      </c>
      <c r="L67" t="s">
        <v>23</v>
      </c>
      <c r="M67">
        <v>25</v>
      </c>
      <c r="N67">
        <v>3</v>
      </c>
    </row>
    <row r="68" spans="1:14" x14ac:dyDescent="0.3">
      <c r="A68" t="s">
        <v>370</v>
      </c>
      <c r="B68" t="s">
        <v>371</v>
      </c>
      <c r="C68" t="s">
        <v>372</v>
      </c>
      <c r="D68" t="s">
        <v>373</v>
      </c>
      <c r="E68" t="s">
        <v>28</v>
      </c>
      <c r="F68" t="s">
        <v>29</v>
      </c>
      <c r="H68" t="s">
        <v>146</v>
      </c>
      <c r="I68">
        <v>1</v>
      </c>
      <c r="J68">
        <v>0</v>
      </c>
      <c r="K68" t="s">
        <v>32</v>
      </c>
      <c r="L68" t="s">
        <v>50</v>
      </c>
      <c r="N68">
        <v>1</v>
      </c>
    </row>
    <row r="69" spans="1:14" x14ac:dyDescent="0.3">
      <c r="A69" t="s">
        <v>374</v>
      </c>
      <c r="B69" t="s">
        <v>142</v>
      </c>
      <c r="C69" t="s">
        <v>163</v>
      </c>
      <c r="D69" t="s">
        <v>375</v>
      </c>
      <c r="E69" t="s">
        <v>312</v>
      </c>
      <c r="F69" t="s">
        <v>19</v>
      </c>
      <c r="G69" t="s">
        <v>293</v>
      </c>
      <c r="H69" t="s">
        <v>177</v>
      </c>
      <c r="I69" t="s">
        <v>376</v>
      </c>
      <c r="J69">
        <v>0</v>
      </c>
      <c r="K69" t="s">
        <v>32</v>
      </c>
      <c r="L69" t="s">
        <v>41</v>
      </c>
      <c r="M69">
        <v>55</v>
      </c>
      <c r="N69">
        <v>5</v>
      </c>
    </row>
    <row r="70" spans="1:14" x14ac:dyDescent="0.3">
      <c r="A70" t="s">
        <v>377</v>
      </c>
      <c r="B70" t="s">
        <v>378</v>
      </c>
      <c r="C70" t="s">
        <v>379</v>
      </c>
      <c r="D70" t="s">
        <v>380</v>
      </c>
      <c r="E70" t="s">
        <v>266</v>
      </c>
      <c r="F70" t="s">
        <v>39</v>
      </c>
      <c r="G70" t="s">
        <v>176</v>
      </c>
      <c r="H70" t="s">
        <v>216</v>
      </c>
      <c r="I70">
        <v>3</v>
      </c>
      <c r="J70">
        <v>0.05</v>
      </c>
      <c r="K70" t="s">
        <v>222</v>
      </c>
      <c r="L70" t="s">
        <v>50</v>
      </c>
      <c r="M70">
        <v>25</v>
      </c>
      <c r="N70">
        <v>5</v>
      </c>
    </row>
    <row r="71" spans="1:14" x14ac:dyDescent="0.3">
      <c r="A71" t="s">
        <v>381</v>
      </c>
      <c r="B71" t="s">
        <v>382</v>
      </c>
      <c r="C71" t="s">
        <v>383</v>
      </c>
      <c r="D71" t="s">
        <v>384</v>
      </c>
      <c r="E71" t="s">
        <v>120</v>
      </c>
      <c r="F71" t="s">
        <v>29</v>
      </c>
      <c r="G71" t="s">
        <v>62</v>
      </c>
      <c r="H71" t="s">
        <v>109</v>
      </c>
      <c r="I71">
        <v>9</v>
      </c>
      <c r="J71">
        <v>0</v>
      </c>
      <c r="K71" t="s">
        <v>32</v>
      </c>
      <c r="L71" t="s">
        <v>33</v>
      </c>
      <c r="M71">
        <v>48</v>
      </c>
      <c r="N71">
        <v>1</v>
      </c>
    </row>
    <row r="72" spans="1:14" x14ac:dyDescent="0.3">
      <c r="A72" t="s">
        <v>385</v>
      </c>
      <c r="B72" t="s">
        <v>386</v>
      </c>
      <c r="C72" t="s">
        <v>387</v>
      </c>
      <c r="D72" t="s">
        <v>388</v>
      </c>
      <c r="E72" t="s">
        <v>103</v>
      </c>
      <c r="F72" t="s">
        <v>39</v>
      </c>
      <c r="G72" t="s">
        <v>251</v>
      </c>
      <c r="H72" t="s">
        <v>241</v>
      </c>
      <c r="I72">
        <v>2</v>
      </c>
      <c r="J72">
        <v>0.1</v>
      </c>
      <c r="K72" t="s">
        <v>32</v>
      </c>
      <c r="L72" t="s">
        <v>33</v>
      </c>
      <c r="M72">
        <v>55</v>
      </c>
      <c r="N72">
        <v>3</v>
      </c>
    </row>
    <row r="73" spans="1:14" x14ac:dyDescent="0.3">
      <c r="A73" t="s">
        <v>389</v>
      </c>
      <c r="B73" t="s">
        <v>390</v>
      </c>
      <c r="C73" t="s">
        <v>391</v>
      </c>
      <c r="D73" t="s">
        <v>392</v>
      </c>
      <c r="E73" t="s">
        <v>302</v>
      </c>
      <c r="F73" t="s">
        <v>29</v>
      </c>
      <c r="G73" t="s">
        <v>30</v>
      </c>
      <c r="H73" t="s">
        <v>160</v>
      </c>
      <c r="I73">
        <v>7</v>
      </c>
      <c r="J73">
        <v>0.2</v>
      </c>
      <c r="K73" t="s">
        <v>22</v>
      </c>
      <c r="L73" t="s">
        <v>50</v>
      </c>
      <c r="M73">
        <v>32</v>
      </c>
      <c r="N73">
        <v>1</v>
      </c>
    </row>
    <row r="74" spans="1:14" x14ac:dyDescent="0.3">
      <c r="A74" t="s">
        <v>393</v>
      </c>
      <c r="B74" t="s">
        <v>394</v>
      </c>
      <c r="C74" t="s">
        <v>395</v>
      </c>
      <c r="D74" t="s">
        <v>396</v>
      </c>
      <c r="E74" t="s">
        <v>397</v>
      </c>
      <c r="F74" t="s">
        <v>131</v>
      </c>
      <c r="G74" t="s">
        <v>62</v>
      </c>
      <c r="H74" t="s">
        <v>31</v>
      </c>
      <c r="I74" t="s">
        <v>398</v>
      </c>
      <c r="J74">
        <v>0.1</v>
      </c>
      <c r="K74" t="s">
        <v>22</v>
      </c>
      <c r="L74" t="s">
        <v>33</v>
      </c>
      <c r="M74">
        <v>55</v>
      </c>
      <c r="N74">
        <v>5</v>
      </c>
    </row>
    <row r="75" spans="1:14" x14ac:dyDescent="0.3">
      <c r="A75" t="s">
        <v>399</v>
      </c>
      <c r="B75" t="s">
        <v>400</v>
      </c>
      <c r="C75" t="s">
        <v>401</v>
      </c>
      <c r="D75" t="s">
        <v>402</v>
      </c>
      <c r="E75" t="s">
        <v>403</v>
      </c>
      <c r="F75" t="s">
        <v>29</v>
      </c>
      <c r="G75" t="s">
        <v>20</v>
      </c>
      <c r="H75" t="s">
        <v>21</v>
      </c>
      <c r="I75">
        <v>5</v>
      </c>
      <c r="J75">
        <v>0</v>
      </c>
      <c r="K75" t="s">
        <v>22</v>
      </c>
      <c r="L75" t="s">
        <v>50</v>
      </c>
      <c r="M75">
        <v>68</v>
      </c>
    </row>
    <row r="76" spans="1:14" x14ac:dyDescent="0.3">
      <c r="A76" t="s">
        <v>404</v>
      </c>
      <c r="B76" t="s">
        <v>405</v>
      </c>
      <c r="C76" t="s">
        <v>406</v>
      </c>
      <c r="D76" t="s">
        <v>407</v>
      </c>
      <c r="E76" t="s">
        <v>408</v>
      </c>
      <c r="F76" t="s">
        <v>83</v>
      </c>
      <c r="G76" t="s">
        <v>20</v>
      </c>
      <c r="H76" t="s">
        <v>63</v>
      </c>
      <c r="I76">
        <v>3</v>
      </c>
      <c r="J76">
        <v>0.1</v>
      </c>
      <c r="K76" t="s">
        <v>32</v>
      </c>
      <c r="L76" t="s">
        <v>33</v>
      </c>
      <c r="M76">
        <v>66</v>
      </c>
      <c r="N76">
        <v>1</v>
      </c>
    </row>
    <row r="77" spans="1:14" x14ac:dyDescent="0.3">
      <c r="A77" t="s">
        <v>409</v>
      </c>
      <c r="B77" t="s">
        <v>410</v>
      </c>
      <c r="C77" t="s">
        <v>411</v>
      </c>
      <c r="D77" t="s">
        <v>412</v>
      </c>
      <c r="E77" t="s">
        <v>413</v>
      </c>
      <c r="F77" t="s">
        <v>29</v>
      </c>
      <c r="G77" t="s">
        <v>30</v>
      </c>
      <c r="H77" t="s">
        <v>98</v>
      </c>
      <c r="I77">
        <v>5</v>
      </c>
      <c r="J77">
        <v>0</v>
      </c>
      <c r="K77" t="s">
        <v>22</v>
      </c>
      <c r="L77" t="s">
        <v>23</v>
      </c>
      <c r="M77">
        <v>44</v>
      </c>
      <c r="N77">
        <v>1</v>
      </c>
    </row>
    <row r="78" spans="1:14" x14ac:dyDescent="0.3">
      <c r="A78" t="s">
        <v>414</v>
      </c>
      <c r="B78" t="s">
        <v>395</v>
      </c>
      <c r="C78" t="s">
        <v>415</v>
      </c>
      <c r="D78" t="s">
        <v>416</v>
      </c>
      <c r="E78" t="s">
        <v>417</v>
      </c>
      <c r="F78" t="s">
        <v>29</v>
      </c>
      <c r="G78" t="s">
        <v>47</v>
      </c>
      <c r="H78" t="s">
        <v>21</v>
      </c>
      <c r="I78">
        <v>8</v>
      </c>
      <c r="J78">
        <v>0.05</v>
      </c>
      <c r="K78" t="s">
        <v>32</v>
      </c>
      <c r="L78" t="s">
        <v>33</v>
      </c>
      <c r="M78">
        <v>45</v>
      </c>
      <c r="N78">
        <v>2</v>
      </c>
    </row>
    <row r="79" spans="1:14" x14ac:dyDescent="0.3">
      <c r="A79" t="s">
        <v>418</v>
      </c>
      <c r="B79" t="s">
        <v>419</v>
      </c>
      <c r="C79" t="s">
        <v>420</v>
      </c>
      <c r="D79" t="s">
        <v>421</v>
      </c>
      <c r="E79" t="s">
        <v>152</v>
      </c>
      <c r="F79" t="s">
        <v>29</v>
      </c>
      <c r="G79" t="s">
        <v>62</v>
      </c>
      <c r="H79" t="s">
        <v>241</v>
      </c>
      <c r="I79">
        <v>7</v>
      </c>
      <c r="J79">
        <v>0.05</v>
      </c>
      <c r="K79" t="s">
        <v>70</v>
      </c>
      <c r="L79" t="s">
        <v>50</v>
      </c>
      <c r="M79">
        <v>21</v>
      </c>
      <c r="N79">
        <v>4</v>
      </c>
    </row>
    <row r="80" spans="1:14" x14ac:dyDescent="0.3">
      <c r="A80" t="s">
        <v>422</v>
      </c>
      <c r="B80" t="s">
        <v>423</v>
      </c>
      <c r="C80" t="s">
        <v>424</v>
      </c>
      <c r="D80" t="s">
        <v>425</v>
      </c>
      <c r="E80" t="s">
        <v>426</v>
      </c>
      <c r="F80" t="s">
        <v>29</v>
      </c>
      <c r="G80" t="s">
        <v>20</v>
      </c>
      <c r="H80" t="s">
        <v>56</v>
      </c>
      <c r="I80">
        <v>6</v>
      </c>
      <c r="J80">
        <v>0.05</v>
      </c>
      <c r="K80" t="s">
        <v>22</v>
      </c>
      <c r="L80" t="s">
        <v>41</v>
      </c>
      <c r="M80">
        <v>53</v>
      </c>
      <c r="N80">
        <v>1</v>
      </c>
    </row>
    <row r="81" spans="1:14" x14ac:dyDescent="0.3">
      <c r="A81" t="s">
        <v>427</v>
      </c>
      <c r="B81" t="s">
        <v>428</v>
      </c>
      <c r="C81" t="s">
        <v>429</v>
      </c>
      <c r="D81" t="s">
        <v>430</v>
      </c>
      <c r="E81" t="s">
        <v>96</v>
      </c>
      <c r="F81" t="s">
        <v>19</v>
      </c>
      <c r="G81" t="s">
        <v>90</v>
      </c>
      <c r="H81" t="s">
        <v>63</v>
      </c>
      <c r="I81">
        <v>6</v>
      </c>
      <c r="J81">
        <v>0</v>
      </c>
      <c r="K81" t="s">
        <v>32</v>
      </c>
      <c r="L81" t="s">
        <v>41</v>
      </c>
      <c r="M81">
        <v>26</v>
      </c>
      <c r="N81">
        <v>1</v>
      </c>
    </row>
    <row r="82" spans="1:14" x14ac:dyDescent="0.3">
      <c r="A82" t="s">
        <v>431</v>
      </c>
      <c r="B82" t="s">
        <v>432</v>
      </c>
      <c r="C82" t="s">
        <v>433</v>
      </c>
      <c r="D82" t="s">
        <v>434</v>
      </c>
      <c r="E82" t="s">
        <v>435</v>
      </c>
      <c r="F82" t="s">
        <v>39</v>
      </c>
      <c r="G82" t="s">
        <v>293</v>
      </c>
      <c r="H82" t="s">
        <v>216</v>
      </c>
      <c r="I82">
        <v>7</v>
      </c>
      <c r="K82" t="s">
        <v>32</v>
      </c>
      <c r="L82" t="s">
        <v>33</v>
      </c>
      <c r="M82">
        <v>23</v>
      </c>
      <c r="N82">
        <v>4</v>
      </c>
    </row>
    <row r="83" spans="1:14" x14ac:dyDescent="0.3">
      <c r="A83" t="s">
        <v>436</v>
      </c>
      <c r="B83" t="s">
        <v>437</v>
      </c>
      <c r="C83" t="s">
        <v>438</v>
      </c>
      <c r="D83" t="s">
        <v>439</v>
      </c>
      <c r="E83" t="s">
        <v>440</v>
      </c>
      <c r="F83" t="s">
        <v>153</v>
      </c>
      <c r="G83" t="s">
        <v>90</v>
      </c>
      <c r="H83" t="s">
        <v>177</v>
      </c>
      <c r="I83">
        <v>9</v>
      </c>
      <c r="J83">
        <v>0</v>
      </c>
      <c r="K83" t="s">
        <v>32</v>
      </c>
      <c r="L83" t="s">
        <v>50</v>
      </c>
      <c r="M83">
        <v>37</v>
      </c>
      <c r="N83">
        <v>5</v>
      </c>
    </row>
    <row r="84" spans="1:14" x14ac:dyDescent="0.3">
      <c r="A84" t="s">
        <v>441</v>
      </c>
      <c r="B84" t="s">
        <v>249</v>
      </c>
      <c r="C84" t="s">
        <v>442</v>
      </c>
      <c r="D84" t="s">
        <v>443</v>
      </c>
      <c r="E84" t="s">
        <v>444</v>
      </c>
      <c r="F84" t="s">
        <v>29</v>
      </c>
      <c r="G84" t="s">
        <v>293</v>
      </c>
      <c r="H84" t="s">
        <v>177</v>
      </c>
      <c r="I84">
        <v>1</v>
      </c>
      <c r="J84">
        <v>0.05</v>
      </c>
      <c r="K84" t="s">
        <v>22</v>
      </c>
      <c r="L84" t="s">
        <v>23</v>
      </c>
      <c r="M84">
        <v>51</v>
      </c>
      <c r="N84">
        <v>1</v>
      </c>
    </row>
    <row r="85" spans="1:14" x14ac:dyDescent="0.3">
      <c r="A85" t="s">
        <v>445</v>
      </c>
      <c r="B85" t="s">
        <v>446</v>
      </c>
      <c r="C85" t="s">
        <v>447</v>
      </c>
      <c r="D85" t="s">
        <v>448</v>
      </c>
      <c r="E85" t="s">
        <v>261</v>
      </c>
      <c r="F85" t="s">
        <v>29</v>
      </c>
      <c r="G85" t="s">
        <v>90</v>
      </c>
      <c r="H85" t="s">
        <v>76</v>
      </c>
      <c r="I85">
        <v>5</v>
      </c>
      <c r="J85">
        <v>0.15</v>
      </c>
      <c r="K85" t="s">
        <v>22</v>
      </c>
      <c r="L85" t="s">
        <v>50</v>
      </c>
      <c r="M85">
        <v>69</v>
      </c>
      <c r="N85">
        <v>4</v>
      </c>
    </row>
    <row r="86" spans="1:14" x14ac:dyDescent="0.3">
      <c r="A86" t="s">
        <v>449</v>
      </c>
      <c r="B86" t="s">
        <v>450</v>
      </c>
      <c r="C86" t="s">
        <v>451</v>
      </c>
      <c r="D86" t="s">
        <v>452</v>
      </c>
      <c r="E86" t="s">
        <v>453</v>
      </c>
      <c r="F86" t="s">
        <v>39</v>
      </c>
      <c r="G86" t="s">
        <v>40</v>
      </c>
      <c r="H86" t="s">
        <v>63</v>
      </c>
      <c r="I86">
        <v>3</v>
      </c>
      <c r="J86">
        <v>0.15</v>
      </c>
      <c r="K86" t="s">
        <v>222</v>
      </c>
      <c r="L86" t="s">
        <v>50</v>
      </c>
      <c r="M86">
        <v>37</v>
      </c>
      <c r="N86">
        <v>2</v>
      </c>
    </row>
    <row r="87" spans="1:14" x14ac:dyDescent="0.3">
      <c r="A87" t="s">
        <v>454</v>
      </c>
      <c r="B87" t="s">
        <v>455</v>
      </c>
      <c r="C87" t="s">
        <v>456</v>
      </c>
      <c r="D87" t="s">
        <v>457</v>
      </c>
      <c r="E87" t="s">
        <v>458</v>
      </c>
      <c r="F87" t="s">
        <v>19</v>
      </c>
      <c r="G87" t="s">
        <v>62</v>
      </c>
      <c r="H87" t="s">
        <v>146</v>
      </c>
      <c r="I87">
        <v>8</v>
      </c>
      <c r="J87">
        <v>0.1</v>
      </c>
      <c r="K87" t="s">
        <v>70</v>
      </c>
      <c r="L87" t="s">
        <v>41</v>
      </c>
      <c r="M87">
        <v>23</v>
      </c>
      <c r="N87">
        <v>5</v>
      </c>
    </row>
    <row r="88" spans="1:14" x14ac:dyDescent="0.3">
      <c r="A88" t="s">
        <v>459</v>
      </c>
      <c r="B88" t="s">
        <v>460</v>
      </c>
      <c r="C88" t="s">
        <v>461</v>
      </c>
      <c r="D88" t="s">
        <v>462</v>
      </c>
      <c r="E88" t="s">
        <v>82</v>
      </c>
      <c r="F88" t="s">
        <v>19</v>
      </c>
      <c r="G88" t="s">
        <v>176</v>
      </c>
      <c r="H88" t="s">
        <v>216</v>
      </c>
      <c r="I88">
        <v>4</v>
      </c>
      <c r="J88">
        <v>0.05</v>
      </c>
      <c r="K88" t="s">
        <v>70</v>
      </c>
      <c r="L88" t="s">
        <v>33</v>
      </c>
      <c r="M88">
        <v>29</v>
      </c>
      <c r="N88">
        <v>1</v>
      </c>
    </row>
    <row r="89" spans="1:14" x14ac:dyDescent="0.3">
      <c r="A89" t="s">
        <v>463</v>
      </c>
      <c r="B89" t="s">
        <v>464</v>
      </c>
      <c r="C89" t="s">
        <v>465</v>
      </c>
      <c r="D89" t="s">
        <v>466</v>
      </c>
      <c r="E89" t="s">
        <v>467</v>
      </c>
      <c r="F89" t="s">
        <v>39</v>
      </c>
      <c r="G89" t="s">
        <v>176</v>
      </c>
      <c r="H89" t="s">
        <v>63</v>
      </c>
      <c r="I89">
        <v>1</v>
      </c>
      <c r="J89">
        <v>0</v>
      </c>
      <c r="K89" t="s">
        <v>32</v>
      </c>
      <c r="L89" t="s">
        <v>23</v>
      </c>
      <c r="M89">
        <v>42</v>
      </c>
      <c r="N89">
        <v>2</v>
      </c>
    </row>
    <row r="90" spans="1:14" x14ac:dyDescent="0.3">
      <c r="A90" t="s">
        <v>468</v>
      </c>
      <c r="B90" t="s">
        <v>469</v>
      </c>
      <c r="C90" t="s">
        <v>470</v>
      </c>
      <c r="D90" t="s">
        <v>471</v>
      </c>
      <c r="E90" t="s">
        <v>472</v>
      </c>
      <c r="F90" t="s">
        <v>19</v>
      </c>
      <c r="G90" t="s">
        <v>97</v>
      </c>
      <c r="H90" t="s">
        <v>216</v>
      </c>
      <c r="I90">
        <v>6</v>
      </c>
      <c r="J90">
        <v>0</v>
      </c>
      <c r="K90" t="s">
        <v>32</v>
      </c>
      <c r="L90" t="s">
        <v>33</v>
      </c>
      <c r="M90">
        <v>69</v>
      </c>
      <c r="N90">
        <v>5</v>
      </c>
    </row>
    <row r="91" spans="1:14" x14ac:dyDescent="0.3">
      <c r="A91" t="s">
        <v>473</v>
      </c>
      <c r="B91" t="s">
        <v>474</v>
      </c>
      <c r="C91" t="s">
        <v>475</v>
      </c>
      <c r="D91" t="s">
        <v>476</v>
      </c>
      <c r="E91" t="s">
        <v>477</v>
      </c>
      <c r="F91" t="s">
        <v>29</v>
      </c>
      <c r="G91" t="s">
        <v>30</v>
      </c>
      <c r="H91" t="s">
        <v>154</v>
      </c>
      <c r="I91">
        <v>1</v>
      </c>
      <c r="J91">
        <v>0</v>
      </c>
      <c r="K91" t="s">
        <v>32</v>
      </c>
      <c r="L91" t="s">
        <v>50</v>
      </c>
      <c r="M91">
        <v>67</v>
      </c>
      <c r="N91">
        <v>3</v>
      </c>
    </row>
    <row r="92" spans="1:14" x14ac:dyDescent="0.3">
      <c r="A92" t="s">
        <v>478</v>
      </c>
      <c r="B92" t="s">
        <v>479</v>
      </c>
      <c r="C92" t="s">
        <v>480</v>
      </c>
      <c r="D92" t="s">
        <v>481</v>
      </c>
      <c r="E92" t="s">
        <v>307</v>
      </c>
      <c r="F92" t="s">
        <v>83</v>
      </c>
      <c r="G92" t="s">
        <v>192</v>
      </c>
      <c r="H92" t="s">
        <v>69</v>
      </c>
      <c r="I92">
        <v>7</v>
      </c>
      <c r="J92">
        <v>0</v>
      </c>
      <c r="K92" t="s">
        <v>70</v>
      </c>
      <c r="L92" t="s">
        <v>23</v>
      </c>
      <c r="M92">
        <v>49</v>
      </c>
      <c r="N92">
        <v>2</v>
      </c>
    </row>
    <row r="93" spans="1:14" x14ac:dyDescent="0.3">
      <c r="A93" t="s">
        <v>482</v>
      </c>
      <c r="B93" t="s">
        <v>483</v>
      </c>
      <c r="C93" t="s">
        <v>484</v>
      </c>
      <c r="D93" t="s">
        <v>325</v>
      </c>
      <c r="E93" t="s">
        <v>485</v>
      </c>
      <c r="F93" t="s">
        <v>29</v>
      </c>
      <c r="G93" t="s">
        <v>97</v>
      </c>
      <c r="H93" t="s">
        <v>160</v>
      </c>
      <c r="I93">
        <v>9</v>
      </c>
      <c r="J93">
        <v>0</v>
      </c>
      <c r="K93" t="s">
        <v>32</v>
      </c>
      <c r="L93" t="s">
        <v>50</v>
      </c>
      <c r="M93">
        <v>65</v>
      </c>
      <c r="N93">
        <v>2</v>
      </c>
    </row>
    <row r="94" spans="1:14" x14ac:dyDescent="0.3">
      <c r="A94" t="s">
        <v>486</v>
      </c>
      <c r="B94" t="s">
        <v>487</v>
      </c>
      <c r="C94" t="s">
        <v>488</v>
      </c>
      <c r="D94" t="s">
        <v>489</v>
      </c>
      <c r="E94" t="s">
        <v>490</v>
      </c>
      <c r="F94" t="s">
        <v>29</v>
      </c>
      <c r="G94" t="s">
        <v>62</v>
      </c>
      <c r="H94" t="s">
        <v>146</v>
      </c>
      <c r="I94">
        <v>2</v>
      </c>
      <c r="J94">
        <v>0.15</v>
      </c>
      <c r="K94" t="s">
        <v>70</v>
      </c>
      <c r="L94" t="s">
        <v>41</v>
      </c>
      <c r="M94">
        <v>57</v>
      </c>
      <c r="N94">
        <v>4</v>
      </c>
    </row>
    <row r="95" spans="1:14" x14ac:dyDescent="0.3">
      <c r="A95" t="s">
        <v>491</v>
      </c>
      <c r="B95" t="s">
        <v>249</v>
      </c>
      <c r="C95" t="s">
        <v>492</v>
      </c>
      <c r="D95" t="s">
        <v>493</v>
      </c>
      <c r="E95" t="s">
        <v>477</v>
      </c>
      <c r="F95" t="s">
        <v>29</v>
      </c>
      <c r="G95" t="s">
        <v>40</v>
      </c>
      <c r="H95" t="s">
        <v>308</v>
      </c>
      <c r="I95">
        <v>6</v>
      </c>
      <c r="J95">
        <v>0.05</v>
      </c>
      <c r="K95" t="s">
        <v>22</v>
      </c>
      <c r="L95" t="s">
        <v>33</v>
      </c>
      <c r="M95">
        <v>31</v>
      </c>
      <c r="N95">
        <v>4</v>
      </c>
    </row>
    <row r="96" spans="1:14" x14ac:dyDescent="0.3">
      <c r="A96" t="s">
        <v>494</v>
      </c>
      <c r="B96" t="s">
        <v>495</v>
      </c>
      <c r="C96" t="s">
        <v>496</v>
      </c>
      <c r="D96" t="s">
        <v>497</v>
      </c>
      <c r="E96" t="s">
        <v>266</v>
      </c>
      <c r="F96" t="s">
        <v>29</v>
      </c>
      <c r="G96" t="s">
        <v>176</v>
      </c>
      <c r="H96" t="s">
        <v>109</v>
      </c>
      <c r="I96">
        <v>7</v>
      </c>
      <c r="J96">
        <v>0.15</v>
      </c>
      <c r="K96" t="s">
        <v>32</v>
      </c>
      <c r="L96" t="s">
        <v>23</v>
      </c>
      <c r="M96">
        <v>35</v>
      </c>
      <c r="N96">
        <v>3</v>
      </c>
    </row>
    <row r="97" spans="1:14" x14ac:dyDescent="0.3">
      <c r="A97" t="s">
        <v>498</v>
      </c>
      <c r="B97" t="s">
        <v>499</v>
      </c>
      <c r="C97" t="s">
        <v>500</v>
      </c>
      <c r="D97" t="s">
        <v>501</v>
      </c>
      <c r="E97" t="s">
        <v>246</v>
      </c>
      <c r="F97" t="s">
        <v>29</v>
      </c>
      <c r="G97" t="s">
        <v>30</v>
      </c>
      <c r="H97" t="s">
        <v>216</v>
      </c>
      <c r="I97">
        <v>1</v>
      </c>
      <c r="J97">
        <v>0.2</v>
      </c>
      <c r="K97" t="s">
        <v>32</v>
      </c>
      <c r="L97" t="s">
        <v>23</v>
      </c>
      <c r="M97">
        <v>56</v>
      </c>
      <c r="N97">
        <v>1</v>
      </c>
    </row>
    <row r="98" spans="1:14" x14ac:dyDescent="0.3">
      <c r="A98" t="s">
        <v>502</v>
      </c>
      <c r="B98" t="s">
        <v>503</v>
      </c>
      <c r="C98" t="s">
        <v>504</v>
      </c>
      <c r="D98" t="s">
        <v>505</v>
      </c>
      <c r="E98" t="s">
        <v>506</v>
      </c>
      <c r="F98" t="s">
        <v>19</v>
      </c>
      <c r="G98" t="s">
        <v>176</v>
      </c>
      <c r="H98" t="s">
        <v>160</v>
      </c>
      <c r="I98">
        <v>4</v>
      </c>
      <c r="J98">
        <v>0.1</v>
      </c>
      <c r="K98" t="s">
        <v>222</v>
      </c>
      <c r="L98" t="s">
        <v>33</v>
      </c>
      <c r="M98">
        <v>59</v>
      </c>
      <c r="N98">
        <v>2</v>
      </c>
    </row>
    <row r="99" spans="1:14" x14ac:dyDescent="0.3">
      <c r="A99" t="s">
        <v>507</v>
      </c>
      <c r="B99" t="s">
        <v>508</v>
      </c>
      <c r="C99" t="s">
        <v>509</v>
      </c>
      <c r="D99" t="s">
        <v>510</v>
      </c>
      <c r="E99" t="s">
        <v>103</v>
      </c>
      <c r="F99" t="s">
        <v>29</v>
      </c>
      <c r="G99" t="s">
        <v>40</v>
      </c>
      <c r="H99" t="s">
        <v>56</v>
      </c>
      <c r="I99">
        <v>4</v>
      </c>
      <c r="J99">
        <v>0.15</v>
      </c>
      <c r="K99" t="s">
        <v>32</v>
      </c>
      <c r="L99" t="s">
        <v>33</v>
      </c>
      <c r="M99">
        <v>21</v>
      </c>
      <c r="N99">
        <v>3</v>
      </c>
    </row>
    <row r="100" spans="1:14" x14ac:dyDescent="0.3">
      <c r="A100" t="s">
        <v>511</v>
      </c>
      <c r="B100" t="s">
        <v>512</v>
      </c>
      <c r="C100" t="s">
        <v>513</v>
      </c>
      <c r="D100" t="s">
        <v>514</v>
      </c>
      <c r="E100" t="s">
        <v>38</v>
      </c>
      <c r="F100" t="s">
        <v>29</v>
      </c>
      <c r="G100" t="s">
        <v>115</v>
      </c>
      <c r="H100" t="s">
        <v>216</v>
      </c>
      <c r="I100">
        <v>1</v>
      </c>
      <c r="J100">
        <v>0</v>
      </c>
      <c r="K100" t="s">
        <v>32</v>
      </c>
      <c r="L100" t="s">
        <v>41</v>
      </c>
      <c r="M100">
        <v>28</v>
      </c>
      <c r="N100">
        <v>5</v>
      </c>
    </row>
    <row r="101" spans="1:14" x14ac:dyDescent="0.3">
      <c r="A101" t="s">
        <v>515</v>
      </c>
      <c r="B101" t="s">
        <v>516</v>
      </c>
      <c r="C101" t="s">
        <v>517</v>
      </c>
      <c r="D101" t="s">
        <v>518</v>
      </c>
      <c r="E101" t="s">
        <v>364</v>
      </c>
      <c r="F101" t="s">
        <v>29</v>
      </c>
      <c r="G101" t="s">
        <v>251</v>
      </c>
      <c r="H101" t="s">
        <v>21</v>
      </c>
      <c r="I101">
        <v>3</v>
      </c>
      <c r="J101">
        <v>0</v>
      </c>
      <c r="K101" t="s">
        <v>222</v>
      </c>
      <c r="L101" t="s">
        <v>23</v>
      </c>
      <c r="M101">
        <v>55</v>
      </c>
      <c r="N101">
        <v>4</v>
      </c>
    </row>
    <row r="102" spans="1:14" x14ac:dyDescent="0.3">
      <c r="A102" t="s">
        <v>519</v>
      </c>
      <c r="B102" t="s">
        <v>520</v>
      </c>
      <c r="C102" t="s">
        <v>521</v>
      </c>
      <c r="D102" t="s">
        <v>522</v>
      </c>
      <c r="E102" t="s">
        <v>18</v>
      </c>
      <c r="F102" t="s">
        <v>131</v>
      </c>
      <c r="G102" t="s">
        <v>40</v>
      </c>
      <c r="H102" t="s">
        <v>160</v>
      </c>
      <c r="I102">
        <v>6</v>
      </c>
      <c r="J102">
        <v>0</v>
      </c>
      <c r="K102" t="s">
        <v>32</v>
      </c>
      <c r="L102" t="s">
        <v>33</v>
      </c>
      <c r="M102">
        <v>22</v>
      </c>
      <c r="N102">
        <v>5</v>
      </c>
    </row>
    <row r="103" spans="1:14" x14ac:dyDescent="0.3">
      <c r="A103" t="s">
        <v>523</v>
      </c>
      <c r="B103" t="s">
        <v>258</v>
      </c>
      <c r="C103" t="s">
        <v>524</v>
      </c>
      <c r="D103" t="s">
        <v>525</v>
      </c>
      <c r="E103" t="s">
        <v>152</v>
      </c>
      <c r="F103" t="s">
        <v>29</v>
      </c>
      <c r="G103" t="s">
        <v>97</v>
      </c>
      <c r="H103" t="s">
        <v>63</v>
      </c>
      <c r="I103">
        <v>1</v>
      </c>
      <c r="J103">
        <v>0.1</v>
      </c>
      <c r="K103" t="s">
        <v>22</v>
      </c>
      <c r="L103" t="s">
        <v>41</v>
      </c>
      <c r="M103">
        <v>40</v>
      </c>
      <c r="N103">
        <v>5</v>
      </c>
    </row>
    <row r="104" spans="1:14" x14ac:dyDescent="0.3">
      <c r="A104" t="s">
        <v>526</v>
      </c>
      <c r="B104" t="s">
        <v>527</v>
      </c>
      <c r="C104" t="s">
        <v>528</v>
      </c>
      <c r="D104" t="s">
        <v>529</v>
      </c>
      <c r="E104" t="s">
        <v>530</v>
      </c>
      <c r="F104" t="s">
        <v>29</v>
      </c>
      <c r="G104" t="s">
        <v>293</v>
      </c>
      <c r="H104" t="s">
        <v>109</v>
      </c>
      <c r="I104" t="s">
        <v>353</v>
      </c>
      <c r="K104" t="s">
        <v>32</v>
      </c>
      <c r="L104" t="s">
        <v>50</v>
      </c>
      <c r="M104">
        <v>18</v>
      </c>
    </row>
    <row r="105" spans="1:14" x14ac:dyDescent="0.3">
      <c r="A105" t="s">
        <v>531</v>
      </c>
      <c r="B105" t="s">
        <v>532</v>
      </c>
      <c r="C105" t="s">
        <v>180</v>
      </c>
      <c r="D105" t="s">
        <v>533</v>
      </c>
      <c r="E105" t="s">
        <v>152</v>
      </c>
      <c r="F105" t="s">
        <v>29</v>
      </c>
      <c r="G105" t="s">
        <v>293</v>
      </c>
      <c r="H105" t="s">
        <v>69</v>
      </c>
      <c r="I105">
        <v>1</v>
      </c>
      <c r="J105">
        <v>0</v>
      </c>
      <c r="K105" t="s">
        <v>32</v>
      </c>
      <c r="L105" t="s">
        <v>33</v>
      </c>
      <c r="M105">
        <v>32</v>
      </c>
      <c r="N105">
        <v>3</v>
      </c>
    </row>
    <row r="106" spans="1:14" x14ac:dyDescent="0.3">
      <c r="A106" t="s">
        <v>534</v>
      </c>
      <c r="B106" t="s">
        <v>535</v>
      </c>
      <c r="C106" t="s">
        <v>536</v>
      </c>
      <c r="D106" t="s">
        <v>537</v>
      </c>
      <c r="E106" t="s">
        <v>312</v>
      </c>
      <c r="F106" t="s">
        <v>83</v>
      </c>
      <c r="G106" t="s">
        <v>192</v>
      </c>
      <c r="H106" t="s">
        <v>216</v>
      </c>
      <c r="I106">
        <v>2</v>
      </c>
      <c r="J106">
        <v>0.05</v>
      </c>
      <c r="K106" t="s">
        <v>70</v>
      </c>
      <c r="L106" t="s">
        <v>33</v>
      </c>
      <c r="M106">
        <v>64</v>
      </c>
      <c r="N106">
        <v>3</v>
      </c>
    </row>
    <row r="107" spans="1:14" x14ac:dyDescent="0.3">
      <c r="A107" t="s">
        <v>538</v>
      </c>
      <c r="B107" t="s">
        <v>58</v>
      </c>
      <c r="C107" t="s">
        <v>539</v>
      </c>
      <c r="D107" t="s">
        <v>540</v>
      </c>
      <c r="E107" t="s">
        <v>215</v>
      </c>
      <c r="F107" t="s">
        <v>19</v>
      </c>
      <c r="G107" t="s">
        <v>115</v>
      </c>
      <c r="H107" t="s">
        <v>216</v>
      </c>
      <c r="I107">
        <v>9</v>
      </c>
      <c r="J107">
        <v>0.15</v>
      </c>
      <c r="K107" t="s">
        <v>22</v>
      </c>
      <c r="L107" t="s">
        <v>50</v>
      </c>
      <c r="M107">
        <v>61</v>
      </c>
      <c r="N107">
        <v>3</v>
      </c>
    </row>
    <row r="108" spans="1:14" x14ac:dyDescent="0.3">
      <c r="A108" t="s">
        <v>541</v>
      </c>
      <c r="B108" t="s">
        <v>536</v>
      </c>
      <c r="C108" t="s">
        <v>542</v>
      </c>
      <c r="D108" t="s">
        <v>543</v>
      </c>
      <c r="E108" t="s">
        <v>202</v>
      </c>
      <c r="F108" t="s">
        <v>19</v>
      </c>
      <c r="G108" t="s">
        <v>192</v>
      </c>
      <c r="H108" t="s">
        <v>146</v>
      </c>
      <c r="I108">
        <v>5</v>
      </c>
      <c r="K108" t="s">
        <v>22</v>
      </c>
      <c r="L108" t="s">
        <v>23</v>
      </c>
      <c r="N108">
        <v>4</v>
      </c>
    </row>
    <row r="109" spans="1:14" x14ac:dyDescent="0.3">
      <c r="A109" t="s">
        <v>544</v>
      </c>
      <c r="B109" t="s">
        <v>545</v>
      </c>
      <c r="C109" t="s">
        <v>546</v>
      </c>
      <c r="D109" t="s">
        <v>547</v>
      </c>
      <c r="E109" t="s">
        <v>548</v>
      </c>
      <c r="F109" t="s">
        <v>19</v>
      </c>
      <c r="G109" t="s">
        <v>40</v>
      </c>
      <c r="H109" t="s">
        <v>160</v>
      </c>
      <c r="I109">
        <v>4</v>
      </c>
      <c r="J109">
        <v>0.1</v>
      </c>
      <c r="K109" t="s">
        <v>222</v>
      </c>
      <c r="L109" t="s">
        <v>23</v>
      </c>
      <c r="M109">
        <v>62</v>
      </c>
      <c r="N109">
        <v>1</v>
      </c>
    </row>
    <row r="110" spans="1:14" x14ac:dyDescent="0.3">
      <c r="A110" t="s">
        <v>549</v>
      </c>
      <c r="B110" t="s">
        <v>550</v>
      </c>
      <c r="C110" t="s">
        <v>200</v>
      </c>
      <c r="D110" t="s">
        <v>551</v>
      </c>
      <c r="E110" t="s">
        <v>552</v>
      </c>
      <c r="F110" t="s">
        <v>83</v>
      </c>
      <c r="G110" t="s">
        <v>293</v>
      </c>
      <c r="H110" t="s">
        <v>177</v>
      </c>
      <c r="I110">
        <v>4</v>
      </c>
      <c r="J110">
        <v>0.1</v>
      </c>
      <c r="K110" t="s">
        <v>32</v>
      </c>
      <c r="L110" t="s">
        <v>33</v>
      </c>
      <c r="M110">
        <v>22</v>
      </c>
      <c r="N110">
        <v>2</v>
      </c>
    </row>
    <row r="111" spans="1:14" x14ac:dyDescent="0.3">
      <c r="A111" t="s">
        <v>553</v>
      </c>
      <c r="B111" t="s">
        <v>554</v>
      </c>
      <c r="C111" t="s">
        <v>340</v>
      </c>
      <c r="D111" t="s">
        <v>555</v>
      </c>
      <c r="E111" t="s">
        <v>548</v>
      </c>
      <c r="F111" t="s">
        <v>39</v>
      </c>
      <c r="G111" t="s">
        <v>115</v>
      </c>
      <c r="H111" t="s">
        <v>21</v>
      </c>
      <c r="I111">
        <v>6</v>
      </c>
      <c r="J111">
        <v>0.1</v>
      </c>
      <c r="K111" t="s">
        <v>32</v>
      </c>
      <c r="L111" t="s">
        <v>33</v>
      </c>
      <c r="M111">
        <v>44</v>
      </c>
      <c r="N111">
        <v>4</v>
      </c>
    </row>
    <row r="112" spans="1:14" x14ac:dyDescent="0.3">
      <c r="A112" t="s">
        <v>556</v>
      </c>
      <c r="B112" t="s">
        <v>557</v>
      </c>
      <c r="C112" t="s">
        <v>558</v>
      </c>
      <c r="D112" t="s">
        <v>559</v>
      </c>
      <c r="E112" t="s">
        <v>560</v>
      </c>
      <c r="F112" t="s">
        <v>29</v>
      </c>
      <c r="G112" t="s">
        <v>40</v>
      </c>
      <c r="H112" t="s">
        <v>109</v>
      </c>
      <c r="I112">
        <v>9</v>
      </c>
      <c r="J112">
        <v>0</v>
      </c>
      <c r="K112" t="s">
        <v>222</v>
      </c>
      <c r="L112" t="s">
        <v>33</v>
      </c>
      <c r="M112">
        <v>51</v>
      </c>
      <c r="N112">
        <v>3</v>
      </c>
    </row>
    <row r="113" spans="1:14" x14ac:dyDescent="0.3">
      <c r="A113" t="s">
        <v>561</v>
      </c>
      <c r="B113" t="s">
        <v>562</v>
      </c>
      <c r="C113" t="s">
        <v>563</v>
      </c>
      <c r="D113" t="s">
        <v>564</v>
      </c>
      <c r="E113" t="s">
        <v>565</v>
      </c>
      <c r="F113" t="s">
        <v>39</v>
      </c>
      <c r="H113" t="s">
        <v>76</v>
      </c>
      <c r="I113">
        <v>3</v>
      </c>
      <c r="J113">
        <v>0.1</v>
      </c>
      <c r="K113" t="s">
        <v>32</v>
      </c>
      <c r="L113" t="s">
        <v>33</v>
      </c>
      <c r="M113">
        <v>53</v>
      </c>
      <c r="N113">
        <v>2</v>
      </c>
    </row>
    <row r="114" spans="1:14" x14ac:dyDescent="0.3">
      <c r="A114" t="s">
        <v>566</v>
      </c>
      <c r="B114" t="s">
        <v>567</v>
      </c>
      <c r="C114" t="s">
        <v>568</v>
      </c>
      <c r="D114" t="s">
        <v>569</v>
      </c>
      <c r="E114" t="s">
        <v>570</v>
      </c>
      <c r="F114" t="s">
        <v>153</v>
      </c>
      <c r="G114" t="s">
        <v>30</v>
      </c>
      <c r="H114" t="s">
        <v>241</v>
      </c>
      <c r="I114">
        <v>3</v>
      </c>
      <c r="J114">
        <v>0.2</v>
      </c>
      <c r="K114" t="s">
        <v>22</v>
      </c>
      <c r="L114" t="s">
        <v>50</v>
      </c>
      <c r="M114">
        <v>56</v>
      </c>
      <c r="N114">
        <v>1</v>
      </c>
    </row>
    <row r="115" spans="1:14" x14ac:dyDescent="0.3">
      <c r="A115" t="s">
        <v>571</v>
      </c>
      <c r="B115" t="s">
        <v>53</v>
      </c>
      <c r="C115" t="s">
        <v>572</v>
      </c>
      <c r="D115" t="s">
        <v>522</v>
      </c>
      <c r="E115" t="s">
        <v>453</v>
      </c>
      <c r="F115" t="s">
        <v>39</v>
      </c>
      <c r="G115" t="s">
        <v>40</v>
      </c>
      <c r="H115" t="s">
        <v>48</v>
      </c>
      <c r="I115">
        <v>4</v>
      </c>
      <c r="J115">
        <v>0.1</v>
      </c>
      <c r="K115" t="s">
        <v>22</v>
      </c>
      <c r="L115" t="s">
        <v>41</v>
      </c>
      <c r="M115">
        <v>42</v>
      </c>
      <c r="N115">
        <v>2</v>
      </c>
    </row>
    <row r="116" spans="1:14" x14ac:dyDescent="0.3">
      <c r="A116" t="s">
        <v>573</v>
      </c>
      <c r="B116" t="s">
        <v>574</v>
      </c>
      <c r="C116" t="s">
        <v>575</v>
      </c>
      <c r="D116" t="s">
        <v>576</v>
      </c>
      <c r="E116" t="s">
        <v>298</v>
      </c>
      <c r="F116" t="s">
        <v>83</v>
      </c>
      <c r="G116" t="s">
        <v>251</v>
      </c>
      <c r="H116" t="s">
        <v>177</v>
      </c>
      <c r="I116">
        <v>8</v>
      </c>
      <c r="J116">
        <v>0</v>
      </c>
      <c r="K116" t="s">
        <v>32</v>
      </c>
      <c r="L116" t="s">
        <v>33</v>
      </c>
      <c r="M116">
        <v>63</v>
      </c>
      <c r="N116">
        <v>4</v>
      </c>
    </row>
    <row r="117" spans="1:14" x14ac:dyDescent="0.3">
      <c r="A117" t="s">
        <v>577</v>
      </c>
      <c r="B117" t="s">
        <v>86</v>
      </c>
      <c r="C117" t="s">
        <v>524</v>
      </c>
      <c r="D117" t="s">
        <v>578</v>
      </c>
      <c r="E117" t="s">
        <v>408</v>
      </c>
      <c r="F117" t="s">
        <v>29</v>
      </c>
      <c r="G117" t="s">
        <v>30</v>
      </c>
      <c r="H117" t="s">
        <v>216</v>
      </c>
      <c r="I117">
        <v>6</v>
      </c>
      <c r="J117">
        <v>0.2</v>
      </c>
      <c r="K117" t="s">
        <v>32</v>
      </c>
      <c r="L117" t="s">
        <v>33</v>
      </c>
      <c r="M117">
        <v>68</v>
      </c>
      <c r="N117">
        <v>2</v>
      </c>
    </row>
    <row r="118" spans="1:14" x14ac:dyDescent="0.3">
      <c r="A118" t="s">
        <v>579</v>
      </c>
      <c r="B118" t="s">
        <v>580</v>
      </c>
      <c r="C118" t="s">
        <v>581</v>
      </c>
      <c r="D118" t="s">
        <v>582</v>
      </c>
      <c r="E118" t="s">
        <v>583</v>
      </c>
      <c r="F118" t="s">
        <v>19</v>
      </c>
      <c r="G118" t="s">
        <v>30</v>
      </c>
      <c r="H118" t="s">
        <v>48</v>
      </c>
      <c r="I118">
        <v>3</v>
      </c>
      <c r="K118" t="s">
        <v>32</v>
      </c>
      <c r="L118" t="s">
        <v>23</v>
      </c>
      <c r="M118">
        <v>63</v>
      </c>
      <c r="N118">
        <v>2</v>
      </c>
    </row>
    <row r="119" spans="1:14" x14ac:dyDescent="0.3">
      <c r="A119" t="s">
        <v>584</v>
      </c>
      <c r="B119" t="s">
        <v>585</v>
      </c>
      <c r="C119" t="s">
        <v>586</v>
      </c>
      <c r="D119" t="s">
        <v>425</v>
      </c>
      <c r="E119" t="s">
        <v>587</v>
      </c>
      <c r="F119" t="s">
        <v>39</v>
      </c>
      <c r="G119" t="s">
        <v>47</v>
      </c>
      <c r="H119" t="s">
        <v>177</v>
      </c>
      <c r="I119">
        <v>3</v>
      </c>
      <c r="J119">
        <v>0.05</v>
      </c>
      <c r="K119" t="s">
        <v>32</v>
      </c>
      <c r="L119" t="s">
        <v>23</v>
      </c>
      <c r="M119">
        <v>44</v>
      </c>
      <c r="N119">
        <v>5</v>
      </c>
    </row>
    <row r="120" spans="1:14" x14ac:dyDescent="0.3">
      <c r="A120" t="s">
        <v>588</v>
      </c>
      <c r="B120" t="s">
        <v>589</v>
      </c>
      <c r="C120" t="s">
        <v>87</v>
      </c>
      <c r="D120" t="s">
        <v>590</v>
      </c>
      <c r="E120" t="s">
        <v>591</v>
      </c>
      <c r="F120" t="s">
        <v>29</v>
      </c>
      <c r="G120" t="s">
        <v>90</v>
      </c>
      <c r="H120" t="s">
        <v>31</v>
      </c>
      <c r="I120">
        <v>7</v>
      </c>
      <c r="J120">
        <v>0</v>
      </c>
      <c r="K120" t="s">
        <v>70</v>
      </c>
      <c r="L120" t="s">
        <v>50</v>
      </c>
      <c r="M120">
        <v>33</v>
      </c>
      <c r="N120">
        <v>5</v>
      </c>
    </row>
    <row r="121" spans="1:14" x14ac:dyDescent="0.3">
      <c r="A121" t="s">
        <v>592</v>
      </c>
      <c r="B121" t="s">
        <v>400</v>
      </c>
      <c r="C121" t="s">
        <v>593</v>
      </c>
      <c r="D121" t="s">
        <v>594</v>
      </c>
      <c r="E121" t="s">
        <v>298</v>
      </c>
      <c r="F121" t="s">
        <v>39</v>
      </c>
      <c r="G121" t="s">
        <v>90</v>
      </c>
      <c r="H121" t="s">
        <v>48</v>
      </c>
      <c r="I121">
        <v>3</v>
      </c>
      <c r="J121">
        <v>0</v>
      </c>
      <c r="K121" t="s">
        <v>32</v>
      </c>
      <c r="L121" t="s">
        <v>33</v>
      </c>
      <c r="M121">
        <v>68</v>
      </c>
      <c r="N121">
        <v>4</v>
      </c>
    </row>
    <row r="122" spans="1:14" x14ac:dyDescent="0.3">
      <c r="A122" t="s">
        <v>595</v>
      </c>
      <c r="B122" t="s">
        <v>596</v>
      </c>
      <c r="C122" t="s">
        <v>597</v>
      </c>
      <c r="D122" t="s">
        <v>598</v>
      </c>
      <c r="E122" t="s">
        <v>227</v>
      </c>
      <c r="F122" t="s">
        <v>19</v>
      </c>
      <c r="G122" t="s">
        <v>30</v>
      </c>
      <c r="H122" t="s">
        <v>21</v>
      </c>
      <c r="I122">
        <v>7</v>
      </c>
      <c r="J122">
        <v>0</v>
      </c>
      <c r="K122" t="s">
        <v>70</v>
      </c>
      <c r="L122" t="s">
        <v>50</v>
      </c>
      <c r="M122">
        <v>49</v>
      </c>
      <c r="N122">
        <v>1</v>
      </c>
    </row>
    <row r="123" spans="1:14" x14ac:dyDescent="0.3">
      <c r="A123" t="s">
        <v>599</v>
      </c>
      <c r="B123" t="s">
        <v>142</v>
      </c>
      <c r="C123" t="s">
        <v>600</v>
      </c>
      <c r="D123" t="s">
        <v>601</v>
      </c>
      <c r="E123" t="s">
        <v>170</v>
      </c>
      <c r="F123" t="s">
        <v>19</v>
      </c>
      <c r="G123" t="s">
        <v>20</v>
      </c>
      <c r="H123" t="s">
        <v>31</v>
      </c>
      <c r="I123">
        <v>5</v>
      </c>
      <c r="J123">
        <v>0.2</v>
      </c>
      <c r="K123" t="s">
        <v>32</v>
      </c>
      <c r="L123" t="s">
        <v>41</v>
      </c>
      <c r="M123">
        <v>46</v>
      </c>
      <c r="N123">
        <v>2</v>
      </c>
    </row>
    <row r="124" spans="1:14" x14ac:dyDescent="0.3">
      <c r="A124" t="s">
        <v>602</v>
      </c>
      <c r="B124" t="s">
        <v>603</v>
      </c>
      <c r="C124" t="s">
        <v>604</v>
      </c>
      <c r="D124" t="s">
        <v>605</v>
      </c>
      <c r="E124" t="s">
        <v>606</v>
      </c>
      <c r="F124" t="s">
        <v>39</v>
      </c>
      <c r="G124" t="s">
        <v>251</v>
      </c>
      <c r="H124" t="s">
        <v>241</v>
      </c>
      <c r="I124">
        <v>5</v>
      </c>
      <c r="J124">
        <v>0</v>
      </c>
      <c r="K124" t="s">
        <v>22</v>
      </c>
      <c r="L124" t="s">
        <v>50</v>
      </c>
      <c r="M124">
        <v>49</v>
      </c>
    </row>
    <row r="125" spans="1:14" x14ac:dyDescent="0.3">
      <c r="A125" t="s">
        <v>607</v>
      </c>
      <c r="B125" t="s">
        <v>608</v>
      </c>
      <c r="C125" t="s">
        <v>609</v>
      </c>
      <c r="D125" t="s">
        <v>610</v>
      </c>
      <c r="E125" t="s">
        <v>82</v>
      </c>
      <c r="F125" t="s">
        <v>131</v>
      </c>
      <c r="G125" t="s">
        <v>251</v>
      </c>
      <c r="H125" t="s">
        <v>98</v>
      </c>
      <c r="I125">
        <v>9</v>
      </c>
      <c r="J125">
        <v>0.05</v>
      </c>
      <c r="K125" t="s">
        <v>22</v>
      </c>
      <c r="L125" t="s">
        <v>41</v>
      </c>
      <c r="M125">
        <v>44</v>
      </c>
      <c r="N125">
        <v>2</v>
      </c>
    </row>
    <row r="126" spans="1:14" x14ac:dyDescent="0.3">
      <c r="A126" t="s">
        <v>611</v>
      </c>
      <c r="B126" t="s">
        <v>341</v>
      </c>
      <c r="C126" t="s">
        <v>612</v>
      </c>
      <c r="D126" t="s">
        <v>613</v>
      </c>
      <c r="E126" t="s">
        <v>312</v>
      </c>
      <c r="F126" t="s">
        <v>39</v>
      </c>
      <c r="G126" t="s">
        <v>97</v>
      </c>
      <c r="H126" t="s">
        <v>98</v>
      </c>
      <c r="I126">
        <v>3</v>
      </c>
      <c r="J126">
        <v>0</v>
      </c>
      <c r="K126" t="s">
        <v>32</v>
      </c>
      <c r="L126" t="s">
        <v>41</v>
      </c>
      <c r="M126">
        <v>31</v>
      </c>
      <c r="N126">
        <v>3</v>
      </c>
    </row>
    <row r="127" spans="1:14" x14ac:dyDescent="0.3">
      <c r="A127" t="s">
        <v>614</v>
      </c>
      <c r="B127" t="s">
        <v>615</v>
      </c>
      <c r="C127" t="s">
        <v>157</v>
      </c>
      <c r="D127" t="s">
        <v>616</v>
      </c>
      <c r="E127" t="s">
        <v>82</v>
      </c>
      <c r="F127" t="s">
        <v>19</v>
      </c>
      <c r="G127" t="s">
        <v>251</v>
      </c>
      <c r="H127" t="s">
        <v>160</v>
      </c>
      <c r="I127">
        <v>7</v>
      </c>
      <c r="J127">
        <v>0</v>
      </c>
      <c r="K127" t="s">
        <v>32</v>
      </c>
      <c r="L127" t="s">
        <v>41</v>
      </c>
      <c r="M127">
        <v>48</v>
      </c>
      <c r="N127">
        <v>5</v>
      </c>
    </row>
    <row r="128" spans="1:14" x14ac:dyDescent="0.3">
      <c r="A128" t="s">
        <v>617</v>
      </c>
      <c r="B128" t="s">
        <v>603</v>
      </c>
      <c r="C128" t="s">
        <v>618</v>
      </c>
      <c r="D128" t="s">
        <v>306</v>
      </c>
      <c r="E128" t="s">
        <v>619</v>
      </c>
      <c r="F128" t="s">
        <v>19</v>
      </c>
      <c r="G128" t="s">
        <v>176</v>
      </c>
      <c r="H128" t="s">
        <v>76</v>
      </c>
      <c r="I128">
        <v>4</v>
      </c>
      <c r="J128">
        <v>0</v>
      </c>
      <c r="K128" t="s">
        <v>32</v>
      </c>
      <c r="L128" t="s">
        <v>41</v>
      </c>
      <c r="M128">
        <v>67</v>
      </c>
      <c r="N128">
        <v>2</v>
      </c>
    </row>
    <row r="129" spans="1:14" x14ac:dyDescent="0.3">
      <c r="A129" t="s">
        <v>620</v>
      </c>
      <c r="B129" t="s">
        <v>621</v>
      </c>
      <c r="C129" t="s">
        <v>622</v>
      </c>
      <c r="D129" t="s">
        <v>623</v>
      </c>
      <c r="E129" t="s">
        <v>312</v>
      </c>
      <c r="F129" t="s">
        <v>29</v>
      </c>
      <c r="G129" t="s">
        <v>192</v>
      </c>
      <c r="H129" t="s">
        <v>98</v>
      </c>
      <c r="I129">
        <v>7</v>
      </c>
      <c r="J129">
        <v>0</v>
      </c>
      <c r="K129" t="s">
        <v>32</v>
      </c>
      <c r="L129" t="s">
        <v>33</v>
      </c>
      <c r="M129">
        <v>36</v>
      </c>
      <c r="N129">
        <v>1</v>
      </c>
    </row>
    <row r="130" spans="1:14" x14ac:dyDescent="0.3">
      <c r="A130" t="s">
        <v>624</v>
      </c>
      <c r="B130" t="s">
        <v>625</v>
      </c>
      <c r="C130" t="s">
        <v>35</v>
      </c>
      <c r="D130" t="s">
        <v>626</v>
      </c>
      <c r="E130" t="s">
        <v>627</v>
      </c>
      <c r="F130" t="s">
        <v>39</v>
      </c>
      <c r="G130" t="s">
        <v>192</v>
      </c>
      <c r="H130" t="s">
        <v>56</v>
      </c>
      <c r="I130">
        <v>8</v>
      </c>
      <c r="J130">
        <v>0</v>
      </c>
      <c r="K130" t="s">
        <v>22</v>
      </c>
      <c r="L130" t="s">
        <v>41</v>
      </c>
      <c r="M130">
        <v>34</v>
      </c>
      <c r="N130">
        <v>1</v>
      </c>
    </row>
    <row r="131" spans="1:14" x14ac:dyDescent="0.3">
      <c r="A131" t="s">
        <v>628</v>
      </c>
      <c r="B131" t="s">
        <v>340</v>
      </c>
      <c r="C131" t="s">
        <v>629</v>
      </c>
      <c r="D131" t="s">
        <v>533</v>
      </c>
      <c r="E131" t="s">
        <v>630</v>
      </c>
      <c r="F131" t="s">
        <v>29</v>
      </c>
      <c r="G131" t="s">
        <v>293</v>
      </c>
      <c r="H131" t="s">
        <v>91</v>
      </c>
      <c r="I131">
        <v>5</v>
      </c>
      <c r="J131">
        <v>0</v>
      </c>
      <c r="K131" t="s">
        <v>32</v>
      </c>
      <c r="L131" t="s">
        <v>33</v>
      </c>
      <c r="M131">
        <v>57</v>
      </c>
    </row>
    <row r="132" spans="1:14" x14ac:dyDescent="0.3">
      <c r="A132" t="s">
        <v>631</v>
      </c>
      <c r="B132" t="s">
        <v>632</v>
      </c>
      <c r="C132" t="s">
        <v>633</v>
      </c>
      <c r="D132" t="s">
        <v>634</v>
      </c>
      <c r="E132" t="s">
        <v>635</v>
      </c>
      <c r="F132" t="s">
        <v>39</v>
      </c>
      <c r="G132" t="s">
        <v>90</v>
      </c>
      <c r="H132" t="s">
        <v>241</v>
      </c>
      <c r="I132">
        <v>2</v>
      </c>
      <c r="J132">
        <v>0.05</v>
      </c>
      <c r="K132" t="s">
        <v>222</v>
      </c>
      <c r="L132" t="s">
        <v>41</v>
      </c>
      <c r="M132">
        <v>59</v>
      </c>
      <c r="N132">
        <v>1</v>
      </c>
    </row>
    <row r="133" spans="1:14" x14ac:dyDescent="0.3">
      <c r="A133" t="s">
        <v>636</v>
      </c>
      <c r="B133" t="s">
        <v>637</v>
      </c>
      <c r="C133" t="s">
        <v>225</v>
      </c>
      <c r="D133" t="s">
        <v>638</v>
      </c>
      <c r="E133" t="s">
        <v>506</v>
      </c>
      <c r="F133" t="s">
        <v>29</v>
      </c>
      <c r="G133" t="s">
        <v>192</v>
      </c>
      <c r="H133" t="s">
        <v>69</v>
      </c>
      <c r="I133">
        <v>8</v>
      </c>
      <c r="J133">
        <v>0.05</v>
      </c>
      <c r="K133" t="s">
        <v>22</v>
      </c>
      <c r="L133" t="s">
        <v>33</v>
      </c>
      <c r="M133">
        <v>19</v>
      </c>
      <c r="N133">
        <v>5</v>
      </c>
    </row>
    <row r="134" spans="1:14" x14ac:dyDescent="0.3">
      <c r="A134" t="s">
        <v>639</v>
      </c>
      <c r="B134" t="s">
        <v>640</v>
      </c>
      <c r="C134" t="s">
        <v>641</v>
      </c>
      <c r="D134" t="s">
        <v>642</v>
      </c>
      <c r="E134" t="s">
        <v>643</v>
      </c>
      <c r="F134" t="s">
        <v>29</v>
      </c>
      <c r="G134" t="s">
        <v>251</v>
      </c>
      <c r="H134" t="s">
        <v>56</v>
      </c>
      <c r="I134">
        <v>6</v>
      </c>
      <c r="J134">
        <v>0.1</v>
      </c>
      <c r="K134" t="s">
        <v>22</v>
      </c>
      <c r="L134" t="s">
        <v>41</v>
      </c>
      <c r="M134">
        <v>58</v>
      </c>
      <c r="N134">
        <v>3</v>
      </c>
    </row>
    <row r="135" spans="1:14" x14ac:dyDescent="0.3">
      <c r="A135" t="s">
        <v>644</v>
      </c>
      <c r="B135" t="s">
        <v>645</v>
      </c>
      <c r="C135" t="s">
        <v>593</v>
      </c>
      <c r="D135" t="s">
        <v>102</v>
      </c>
      <c r="E135" t="s">
        <v>417</v>
      </c>
      <c r="F135" t="s">
        <v>29</v>
      </c>
      <c r="G135" t="s">
        <v>97</v>
      </c>
      <c r="H135" t="s">
        <v>241</v>
      </c>
      <c r="I135">
        <v>2</v>
      </c>
      <c r="J135">
        <v>0.1</v>
      </c>
      <c r="K135" t="s">
        <v>32</v>
      </c>
      <c r="L135" t="s">
        <v>23</v>
      </c>
      <c r="M135">
        <v>36</v>
      </c>
      <c r="N135">
        <v>4</v>
      </c>
    </row>
    <row r="136" spans="1:14" x14ac:dyDescent="0.3">
      <c r="A136" t="s">
        <v>646</v>
      </c>
      <c r="B136" t="s">
        <v>647</v>
      </c>
      <c r="C136" t="s">
        <v>648</v>
      </c>
      <c r="D136" t="s">
        <v>649</v>
      </c>
      <c r="E136" t="s">
        <v>630</v>
      </c>
      <c r="F136" t="s">
        <v>19</v>
      </c>
      <c r="G136" t="s">
        <v>192</v>
      </c>
      <c r="H136" t="s">
        <v>31</v>
      </c>
      <c r="I136" t="s">
        <v>147</v>
      </c>
      <c r="J136">
        <v>0</v>
      </c>
      <c r="K136" t="s">
        <v>32</v>
      </c>
      <c r="L136" t="s">
        <v>41</v>
      </c>
      <c r="M136">
        <v>47</v>
      </c>
    </row>
    <row r="137" spans="1:14" x14ac:dyDescent="0.3">
      <c r="A137" t="s">
        <v>650</v>
      </c>
      <c r="B137" t="s">
        <v>651</v>
      </c>
      <c r="C137" t="s">
        <v>652</v>
      </c>
      <c r="D137" t="s">
        <v>653</v>
      </c>
      <c r="E137" t="s">
        <v>197</v>
      </c>
      <c r="F137" t="s">
        <v>39</v>
      </c>
      <c r="G137" t="s">
        <v>192</v>
      </c>
      <c r="H137" t="s">
        <v>160</v>
      </c>
      <c r="I137">
        <v>7</v>
      </c>
      <c r="J137">
        <v>0</v>
      </c>
      <c r="K137" t="s">
        <v>32</v>
      </c>
      <c r="L137" t="s">
        <v>23</v>
      </c>
      <c r="N137">
        <v>4</v>
      </c>
    </row>
    <row r="138" spans="1:14" x14ac:dyDescent="0.3">
      <c r="A138" t="s">
        <v>654</v>
      </c>
      <c r="B138" t="s">
        <v>655</v>
      </c>
      <c r="C138" t="s">
        <v>656</v>
      </c>
      <c r="D138" t="s">
        <v>657</v>
      </c>
      <c r="E138" t="s">
        <v>140</v>
      </c>
      <c r="F138" t="s">
        <v>19</v>
      </c>
      <c r="G138" t="s">
        <v>90</v>
      </c>
      <c r="H138" t="s">
        <v>31</v>
      </c>
      <c r="I138">
        <v>6</v>
      </c>
      <c r="J138">
        <v>0</v>
      </c>
      <c r="K138" t="s">
        <v>70</v>
      </c>
      <c r="L138" t="s">
        <v>33</v>
      </c>
      <c r="M138">
        <v>49</v>
      </c>
      <c r="N138">
        <v>4</v>
      </c>
    </row>
    <row r="139" spans="1:14" x14ac:dyDescent="0.3">
      <c r="A139" t="s">
        <v>658</v>
      </c>
      <c r="B139" t="s">
        <v>659</v>
      </c>
      <c r="C139" t="s">
        <v>660</v>
      </c>
      <c r="D139" t="s">
        <v>661</v>
      </c>
      <c r="E139" t="s">
        <v>55</v>
      </c>
      <c r="F139" t="s">
        <v>39</v>
      </c>
      <c r="G139" t="s">
        <v>47</v>
      </c>
      <c r="H139" t="s">
        <v>109</v>
      </c>
      <c r="I139">
        <v>2</v>
      </c>
      <c r="J139">
        <v>0.2</v>
      </c>
      <c r="K139" t="s">
        <v>22</v>
      </c>
      <c r="L139" t="s">
        <v>23</v>
      </c>
      <c r="N139">
        <v>5</v>
      </c>
    </row>
    <row r="140" spans="1:14" x14ac:dyDescent="0.3">
      <c r="A140" t="s">
        <v>662</v>
      </c>
      <c r="B140" t="s">
        <v>663</v>
      </c>
      <c r="C140" t="s">
        <v>664</v>
      </c>
      <c r="D140" t="s">
        <v>665</v>
      </c>
      <c r="E140" t="s">
        <v>666</v>
      </c>
      <c r="F140" t="s">
        <v>29</v>
      </c>
      <c r="G140" t="s">
        <v>115</v>
      </c>
      <c r="H140" t="s">
        <v>84</v>
      </c>
      <c r="I140">
        <v>1</v>
      </c>
      <c r="J140">
        <v>0.05</v>
      </c>
      <c r="L140" t="s">
        <v>23</v>
      </c>
      <c r="M140">
        <v>64</v>
      </c>
      <c r="N140">
        <v>1</v>
      </c>
    </row>
    <row r="141" spans="1:14" x14ac:dyDescent="0.3">
      <c r="A141" t="s">
        <v>667</v>
      </c>
      <c r="B141" t="s">
        <v>668</v>
      </c>
      <c r="C141" t="s">
        <v>669</v>
      </c>
      <c r="D141" t="s">
        <v>670</v>
      </c>
      <c r="E141" t="s">
        <v>671</v>
      </c>
      <c r="F141" t="s">
        <v>29</v>
      </c>
      <c r="G141" t="s">
        <v>62</v>
      </c>
      <c r="H141" t="s">
        <v>21</v>
      </c>
      <c r="I141">
        <v>3</v>
      </c>
      <c r="J141">
        <v>0</v>
      </c>
      <c r="K141" t="s">
        <v>32</v>
      </c>
      <c r="L141" t="s">
        <v>50</v>
      </c>
      <c r="M141">
        <v>53</v>
      </c>
      <c r="N141">
        <v>3</v>
      </c>
    </row>
    <row r="142" spans="1:14" x14ac:dyDescent="0.3">
      <c r="A142" t="s">
        <v>672</v>
      </c>
      <c r="B142" t="s">
        <v>673</v>
      </c>
      <c r="C142" t="s">
        <v>496</v>
      </c>
      <c r="D142" t="s">
        <v>674</v>
      </c>
      <c r="E142" t="s">
        <v>675</v>
      </c>
      <c r="F142" t="s">
        <v>29</v>
      </c>
      <c r="G142" t="s">
        <v>293</v>
      </c>
      <c r="H142" t="s">
        <v>160</v>
      </c>
      <c r="I142">
        <v>5</v>
      </c>
      <c r="J142">
        <v>0.05</v>
      </c>
      <c r="K142" t="s">
        <v>22</v>
      </c>
      <c r="L142" t="s">
        <v>23</v>
      </c>
      <c r="M142">
        <v>49</v>
      </c>
      <c r="N142">
        <v>1</v>
      </c>
    </row>
    <row r="143" spans="1:14" x14ac:dyDescent="0.3">
      <c r="A143" t="s">
        <v>676</v>
      </c>
      <c r="B143" t="s">
        <v>677</v>
      </c>
      <c r="C143" t="s">
        <v>479</v>
      </c>
      <c r="D143" t="s">
        <v>678</v>
      </c>
      <c r="E143" t="s">
        <v>312</v>
      </c>
      <c r="F143" t="s">
        <v>153</v>
      </c>
      <c r="G143" t="s">
        <v>97</v>
      </c>
      <c r="H143" t="s">
        <v>84</v>
      </c>
      <c r="I143">
        <v>9</v>
      </c>
      <c r="J143">
        <v>0</v>
      </c>
      <c r="K143" t="s">
        <v>32</v>
      </c>
      <c r="L143" t="s">
        <v>41</v>
      </c>
      <c r="M143">
        <v>65</v>
      </c>
      <c r="N143">
        <v>2</v>
      </c>
    </row>
    <row r="144" spans="1:14" x14ac:dyDescent="0.3">
      <c r="A144" t="s">
        <v>679</v>
      </c>
      <c r="B144" t="s">
        <v>680</v>
      </c>
      <c r="C144" t="s">
        <v>681</v>
      </c>
      <c r="D144" t="s">
        <v>682</v>
      </c>
      <c r="E144" t="s">
        <v>683</v>
      </c>
      <c r="F144" t="s">
        <v>29</v>
      </c>
      <c r="G144" t="s">
        <v>20</v>
      </c>
      <c r="H144" t="s">
        <v>177</v>
      </c>
      <c r="I144">
        <v>8</v>
      </c>
      <c r="J144">
        <v>0</v>
      </c>
      <c r="K144" t="s">
        <v>32</v>
      </c>
      <c r="L144" t="s">
        <v>41</v>
      </c>
      <c r="M144">
        <v>38</v>
      </c>
      <c r="N144">
        <v>3</v>
      </c>
    </row>
    <row r="145" spans="1:14" x14ac:dyDescent="0.3">
      <c r="A145" t="s">
        <v>684</v>
      </c>
      <c r="B145" t="s">
        <v>685</v>
      </c>
      <c r="C145" t="s">
        <v>512</v>
      </c>
      <c r="D145" t="s">
        <v>686</v>
      </c>
      <c r="E145" t="s">
        <v>152</v>
      </c>
      <c r="F145" t="s">
        <v>29</v>
      </c>
      <c r="G145" t="s">
        <v>97</v>
      </c>
      <c r="H145" t="s">
        <v>216</v>
      </c>
      <c r="I145">
        <v>9</v>
      </c>
      <c r="J145">
        <v>0</v>
      </c>
      <c r="K145" t="s">
        <v>70</v>
      </c>
      <c r="L145" t="s">
        <v>23</v>
      </c>
      <c r="M145">
        <v>48</v>
      </c>
      <c r="N145">
        <v>3</v>
      </c>
    </row>
    <row r="146" spans="1:14" x14ac:dyDescent="0.3">
      <c r="A146" t="s">
        <v>687</v>
      </c>
      <c r="B146" t="s">
        <v>688</v>
      </c>
      <c r="C146" t="s">
        <v>689</v>
      </c>
      <c r="D146" t="s">
        <v>690</v>
      </c>
      <c r="E146" t="s">
        <v>165</v>
      </c>
      <c r="F146" t="s">
        <v>39</v>
      </c>
      <c r="G146" t="s">
        <v>40</v>
      </c>
      <c r="H146" t="s">
        <v>146</v>
      </c>
      <c r="I146">
        <v>7</v>
      </c>
      <c r="J146">
        <v>0.2</v>
      </c>
      <c r="K146" t="s">
        <v>32</v>
      </c>
      <c r="L146" t="s">
        <v>23</v>
      </c>
      <c r="M146">
        <v>26</v>
      </c>
      <c r="N146">
        <v>4</v>
      </c>
    </row>
    <row r="147" spans="1:14" x14ac:dyDescent="0.3">
      <c r="A147" t="s">
        <v>691</v>
      </c>
      <c r="B147" t="s">
        <v>692</v>
      </c>
      <c r="C147" t="s">
        <v>608</v>
      </c>
      <c r="D147" t="s">
        <v>693</v>
      </c>
      <c r="E147" t="s">
        <v>694</v>
      </c>
      <c r="F147" t="s">
        <v>39</v>
      </c>
      <c r="G147" t="s">
        <v>90</v>
      </c>
      <c r="H147" t="s">
        <v>56</v>
      </c>
      <c r="I147">
        <v>6</v>
      </c>
      <c r="J147">
        <v>0.05</v>
      </c>
      <c r="K147" t="s">
        <v>22</v>
      </c>
      <c r="L147" t="s">
        <v>50</v>
      </c>
      <c r="M147">
        <v>47</v>
      </c>
      <c r="N147">
        <v>5</v>
      </c>
    </row>
    <row r="148" spans="1:14" x14ac:dyDescent="0.3">
      <c r="A148" t="s">
        <v>695</v>
      </c>
      <c r="B148" t="s">
        <v>696</v>
      </c>
      <c r="C148" t="s">
        <v>697</v>
      </c>
      <c r="D148" t="s">
        <v>501</v>
      </c>
      <c r="E148" t="s">
        <v>694</v>
      </c>
      <c r="F148" t="s">
        <v>39</v>
      </c>
      <c r="G148" t="s">
        <v>97</v>
      </c>
      <c r="H148" t="s">
        <v>146</v>
      </c>
      <c r="I148">
        <v>5</v>
      </c>
      <c r="J148">
        <v>0.2</v>
      </c>
      <c r="K148" t="s">
        <v>70</v>
      </c>
      <c r="L148" t="s">
        <v>33</v>
      </c>
      <c r="M148">
        <v>20</v>
      </c>
      <c r="N148">
        <v>5</v>
      </c>
    </row>
    <row r="149" spans="1:14" x14ac:dyDescent="0.3">
      <c r="A149" t="s">
        <v>698</v>
      </c>
      <c r="B149" t="s">
        <v>699</v>
      </c>
      <c r="C149" t="s">
        <v>700</v>
      </c>
      <c r="D149" t="s">
        <v>701</v>
      </c>
      <c r="E149" t="s">
        <v>417</v>
      </c>
      <c r="F149" t="s">
        <v>39</v>
      </c>
      <c r="G149" t="s">
        <v>90</v>
      </c>
      <c r="H149" t="s">
        <v>21</v>
      </c>
      <c r="I149">
        <v>6</v>
      </c>
      <c r="K149" t="s">
        <v>22</v>
      </c>
      <c r="L149" t="s">
        <v>41</v>
      </c>
      <c r="M149">
        <v>26</v>
      </c>
      <c r="N149">
        <v>3</v>
      </c>
    </row>
    <row r="150" spans="1:14" x14ac:dyDescent="0.3">
      <c r="A150" t="s">
        <v>702</v>
      </c>
      <c r="B150" t="s">
        <v>703</v>
      </c>
      <c r="C150" t="s">
        <v>16</v>
      </c>
      <c r="D150" t="s">
        <v>704</v>
      </c>
      <c r="E150" t="s">
        <v>221</v>
      </c>
      <c r="F150" t="s">
        <v>29</v>
      </c>
      <c r="G150" t="s">
        <v>62</v>
      </c>
      <c r="H150" t="s">
        <v>48</v>
      </c>
      <c r="I150">
        <v>7</v>
      </c>
      <c r="J150">
        <v>0.1</v>
      </c>
      <c r="K150" t="s">
        <v>32</v>
      </c>
      <c r="L150" t="s">
        <v>50</v>
      </c>
      <c r="M150">
        <v>34</v>
      </c>
      <c r="N150">
        <v>2</v>
      </c>
    </row>
    <row r="151" spans="1:14" x14ac:dyDescent="0.3">
      <c r="A151" t="s">
        <v>705</v>
      </c>
      <c r="B151" t="s">
        <v>53</v>
      </c>
      <c r="C151" t="s">
        <v>706</v>
      </c>
      <c r="D151" t="s">
        <v>707</v>
      </c>
      <c r="E151" t="s">
        <v>708</v>
      </c>
      <c r="F151" t="s">
        <v>29</v>
      </c>
      <c r="G151" t="s">
        <v>251</v>
      </c>
      <c r="H151" t="s">
        <v>216</v>
      </c>
      <c r="I151">
        <v>3</v>
      </c>
      <c r="J151">
        <v>0.15</v>
      </c>
      <c r="K151" t="s">
        <v>222</v>
      </c>
      <c r="L151" t="s">
        <v>50</v>
      </c>
      <c r="M151">
        <v>24</v>
      </c>
      <c r="N151">
        <v>1</v>
      </c>
    </row>
    <row r="152" spans="1:14" x14ac:dyDescent="0.3">
      <c r="A152" t="s">
        <v>709</v>
      </c>
      <c r="B152" t="s">
        <v>710</v>
      </c>
      <c r="C152" t="s">
        <v>711</v>
      </c>
      <c r="D152" t="s">
        <v>712</v>
      </c>
      <c r="E152" t="s">
        <v>630</v>
      </c>
      <c r="F152" t="s">
        <v>19</v>
      </c>
      <c r="G152" t="s">
        <v>20</v>
      </c>
      <c r="H152" t="s">
        <v>109</v>
      </c>
      <c r="I152">
        <v>1</v>
      </c>
      <c r="J152">
        <v>0</v>
      </c>
      <c r="K152" t="s">
        <v>22</v>
      </c>
      <c r="L152" t="s">
        <v>33</v>
      </c>
      <c r="M152">
        <v>68</v>
      </c>
      <c r="N152">
        <v>4</v>
      </c>
    </row>
    <row r="153" spans="1:14" x14ac:dyDescent="0.3">
      <c r="A153" t="s">
        <v>713</v>
      </c>
      <c r="B153" t="s">
        <v>714</v>
      </c>
      <c r="C153" t="s">
        <v>715</v>
      </c>
      <c r="D153" t="s">
        <v>716</v>
      </c>
      <c r="E153" t="s">
        <v>717</v>
      </c>
      <c r="F153" t="s">
        <v>39</v>
      </c>
      <c r="G153" t="s">
        <v>20</v>
      </c>
      <c r="H153" t="s">
        <v>308</v>
      </c>
      <c r="I153">
        <v>2</v>
      </c>
      <c r="J153">
        <v>0.1</v>
      </c>
      <c r="K153" t="s">
        <v>22</v>
      </c>
      <c r="L153" t="s">
        <v>33</v>
      </c>
      <c r="M153">
        <v>54</v>
      </c>
      <c r="N153">
        <v>4</v>
      </c>
    </row>
    <row r="154" spans="1:14" x14ac:dyDescent="0.3">
      <c r="A154" t="s">
        <v>718</v>
      </c>
      <c r="B154" t="s">
        <v>94</v>
      </c>
      <c r="C154" t="s">
        <v>719</v>
      </c>
      <c r="D154" t="s">
        <v>720</v>
      </c>
      <c r="E154" t="s">
        <v>721</v>
      </c>
      <c r="F154" t="s">
        <v>29</v>
      </c>
      <c r="G154" t="s">
        <v>30</v>
      </c>
      <c r="H154" t="s">
        <v>21</v>
      </c>
      <c r="I154" t="s">
        <v>722</v>
      </c>
      <c r="J154">
        <v>0.05</v>
      </c>
      <c r="K154" t="s">
        <v>32</v>
      </c>
      <c r="L154" t="s">
        <v>23</v>
      </c>
      <c r="N154">
        <v>1</v>
      </c>
    </row>
    <row r="155" spans="1:14" x14ac:dyDescent="0.3">
      <c r="A155" t="s">
        <v>723</v>
      </c>
      <c r="B155" t="s">
        <v>724</v>
      </c>
      <c r="C155" t="s">
        <v>725</v>
      </c>
      <c r="D155" t="s">
        <v>726</v>
      </c>
      <c r="E155" t="s">
        <v>145</v>
      </c>
      <c r="F155" t="s">
        <v>39</v>
      </c>
      <c r="G155" t="s">
        <v>176</v>
      </c>
      <c r="H155" t="s">
        <v>48</v>
      </c>
      <c r="I155">
        <v>9</v>
      </c>
      <c r="J155">
        <v>0.05</v>
      </c>
      <c r="K155" t="s">
        <v>22</v>
      </c>
      <c r="L155" t="s">
        <v>41</v>
      </c>
      <c r="M155">
        <v>65</v>
      </c>
      <c r="N155">
        <v>5</v>
      </c>
    </row>
    <row r="156" spans="1:14" x14ac:dyDescent="0.3">
      <c r="A156" t="s">
        <v>727</v>
      </c>
      <c r="B156" t="s">
        <v>728</v>
      </c>
      <c r="C156" t="s">
        <v>729</v>
      </c>
      <c r="D156" t="s">
        <v>730</v>
      </c>
      <c r="E156" t="s">
        <v>731</v>
      </c>
      <c r="F156" t="s">
        <v>19</v>
      </c>
      <c r="G156" t="s">
        <v>293</v>
      </c>
      <c r="H156" t="s">
        <v>56</v>
      </c>
      <c r="I156">
        <v>2</v>
      </c>
      <c r="J156">
        <v>0.1</v>
      </c>
      <c r="K156" t="s">
        <v>32</v>
      </c>
      <c r="L156" t="s">
        <v>33</v>
      </c>
      <c r="M156">
        <v>45</v>
      </c>
      <c r="N156">
        <v>1</v>
      </c>
    </row>
    <row r="157" spans="1:14" x14ac:dyDescent="0.3">
      <c r="A157" t="s">
        <v>732</v>
      </c>
      <c r="B157" t="s">
        <v>733</v>
      </c>
      <c r="C157" t="s">
        <v>734</v>
      </c>
      <c r="D157" t="s">
        <v>735</v>
      </c>
      <c r="E157" t="s">
        <v>548</v>
      </c>
      <c r="F157" t="s">
        <v>29</v>
      </c>
      <c r="G157" t="s">
        <v>90</v>
      </c>
      <c r="H157" t="s">
        <v>308</v>
      </c>
      <c r="I157">
        <v>3</v>
      </c>
      <c r="J157">
        <v>0.2</v>
      </c>
      <c r="K157" t="s">
        <v>222</v>
      </c>
      <c r="L157" t="s">
        <v>50</v>
      </c>
      <c r="M157">
        <v>56</v>
      </c>
      <c r="N157">
        <v>1</v>
      </c>
    </row>
    <row r="158" spans="1:14" x14ac:dyDescent="0.3">
      <c r="A158" t="s">
        <v>736</v>
      </c>
      <c r="B158" t="s">
        <v>737</v>
      </c>
      <c r="C158" t="s">
        <v>738</v>
      </c>
      <c r="D158" t="s">
        <v>739</v>
      </c>
      <c r="E158" t="s">
        <v>152</v>
      </c>
      <c r="F158" t="s">
        <v>29</v>
      </c>
      <c r="G158" t="s">
        <v>176</v>
      </c>
      <c r="H158" t="s">
        <v>63</v>
      </c>
      <c r="I158">
        <v>2</v>
      </c>
      <c r="J158">
        <v>0.1</v>
      </c>
      <c r="K158" t="s">
        <v>32</v>
      </c>
      <c r="L158" t="s">
        <v>23</v>
      </c>
      <c r="M158">
        <v>56</v>
      </c>
      <c r="N158">
        <v>1</v>
      </c>
    </row>
    <row r="159" spans="1:14" x14ac:dyDescent="0.3">
      <c r="A159" t="s">
        <v>740</v>
      </c>
      <c r="B159" t="s">
        <v>741</v>
      </c>
      <c r="C159" t="s">
        <v>742</v>
      </c>
      <c r="D159" t="s">
        <v>743</v>
      </c>
      <c r="E159" t="s">
        <v>619</v>
      </c>
      <c r="F159" t="s">
        <v>19</v>
      </c>
      <c r="G159" t="s">
        <v>97</v>
      </c>
      <c r="H159" t="s">
        <v>56</v>
      </c>
      <c r="I159">
        <v>4</v>
      </c>
      <c r="J159">
        <v>0.15</v>
      </c>
      <c r="K159" t="s">
        <v>32</v>
      </c>
      <c r="L159" t="s">
        <v>50</v>
      </c>
      <c r="M159">
        <v>48</v>
      </c>
      <c r="N159">
        <v>3</v>
      </c>
    </row>
    <row r="160" spans="1:14" x14ac:dyDescent="0.3">
      <c r="A160" t="s">
        <v>744</v>
      </c>
      <c r="B160" t="s">
        <v>745</v>
      </c>
      <c r="C160" t="s">
        <v>746</v>
      </c>
      <c r="D160" t="s">
        <v>747</v>
      </c>
      <c r="E160" t="s">
        <v>276</v>
      </c>
      <c r="F160" t="s">
        <v>29</v>
      </c>
      <c r="G160" t="s">
        <v>62</v>
      </c>
      <c r="H160" t="s">
        <v>56</v>
      </c>
      <c r="I160">
        <v>4</v>
      </c>
      <c r="J160">
        <v>0.1</v>
      </c>
      <c r="K160" t="s">
        <v>22</v>
      </c>
      <c r="L160" t="s">
        <v>33</v>
      </c>
      <c r="M160">
        <v>52</v>
      </c>
      <c r="N160">
        <v>1</v>
      </c>
    </row>
    <row r="161" spans="1:14" x14ac:dyDescent="0.3">
      <c r="A161" t="s">
        <v>748</v>
      </c>
      <c r="B161" t="s">
        <v>749</v>
      </c>
      <c r="C161" t="s">
        <v>750</v>
      </c>
      <c r="D161" t="s">
        <v>301</v>
      </c>
      <c r="E161" t="s">
        <v>302</v>
      </c>
      <c r="F161" t="s">
        <v>19</v>
      </c>
      <c r="G161" t="s">
        <v>40</v>
      </c>
      <c r="H161" t="s">
        <v>241</v>
      </c>
      <c r="I161">
        <v>5</v>
      </c>
      <c r="J161">
        <v>0</v>
      </c>
      <c r="K161" t="s">
        <v>32</v>
      </c>
      <c r="L161" t="s">
        <v>23</v>
      </c>
      <c r="M161">
        <v>25</v>
      </c>
      <c r="N161">
        <v>5</v>
      </c>
    </row>
    <row r="162" spans="1:14" x14ac:dyDescent="0.3">
      <c r="A162" t="s">
        <v>751</v>
      </c>
      <c r="B162" t="s">
        <v>752</v>
      </c>
      <c r="C162" t="s">
        <v>753</v>
      </c>
      <c r="D162" t="s">
        <v>594</v>
      </c>
      <c r="E162" t="s">
        <v>302</v>
      </c>
      <c r="F162" t="s">
        <v>29</v>
      </c>
      <c r="G162" t="s">
        <v>62</v>
      </c>
      <c r="H162" t="s">
        <v>48</v>
      </c>
      <c r="I162">
        <v>6</v>
      </c>
      <c r="J162">
        <v>0</v>
      </c>
      <c r="K162" t="s">
        <v>32</v>
      </c>
      <c r="L162" t="s">
        <v>41</v>
      </c>
      <c r="M162">
        <v>23</v>
      </c>
      <c r="N162">
        <v>3</v>
      </c>
    </row>
    <row r="163" spans="1:14" x14ac:dyDescent="0.3">
      <c r="A163" t="s">
        <v>754</v>
      </c>
      <c r="B163" t="s">
        <v>755</v>
      </c>
      <c r="C163" t="s">
        <v>756</v>
      </c>
      <c r="D163" t="s">
        <v>757</v>
      </c>
      <c r="E163" t="s">
        <v>82</v>
      </c>
      <c r="F163" t="s">
        <v>39</v>
      </c>
      <c r="G163" t="s">
        <v>47</v>
      </c>
      <c r="H163" t="s">
        <v>146</v>
      </c>
      <c r="I163">
        <v>7</v>
      </c>
      <c r="J163">
        <v>0.05</v>
      </c>
      <c r="K163" t="s">
        <v>32</v>
      </c>
      <c r="L163" t="s">
        <v>41</v>
      </c>
      <c r="M163">
        <v>31</v>
      </c>
      <c r="N163">
        <v>4</v>
      </c>
    </row>
    <row r="164" spans="1:14" x14ac:dyDescent="0.3">
      <c r="A164" t="s">
        <v>758</v>
      </c>
      <c r="B164" t="s">
        <v>759</v>
      </c>
      <c r="C164" t="s">
        <v>760</v>
      </c>
      <c r="D164" t="s">
        <v>761</v>
      </c>
      <c r="E164" t="s">
        <v>202</v>
      </c>
      <c r="F164" t="s">
        <v>39</v>
      </c>
      <c r="G164" t="s">
        <v>97</v>
      </c>
      <c r="H164" t="s">
        <v>154</v>
      </c>
      <c r="I164">
        <v>6</v>
      </c>
      <c r="J164">
        <v>0.05</v>
      </c>
      <c r="K164" t="s">
        <v>222</v>
      </c>
      <c r="L164" t="s">
        <v>23</v>
      </c>
      <c r="M164">
        <v>56</v>
      </c>
      <c r="N164">
        <v>1</v>
      </c>
    </row>
    <row r="165" spans="1:14" x14ac:dyDescent="0.3">
      <c r="A165" t="s">
        <v>762</v>
      </c>
      <c r="B165" t="s">
        <v>763</v>
      </c>
      <c r="C165" t="s">
        <v>764</v>
      </c>
      <c r="D165" t="s">
        <v>765</v>
      </c>
      <c r="E165" t="s">
        <v>292</v>
      </c>
      <c r="F165" t="s">
        <v>29</v>
      </c>
      <c r="G165" t="s">
        <v>251</v>
      </c>
      <c r="H165" t="s">
        <v>48</v>
      </c>
      <c r="I165" t="s">
        <v>77</v>
      </c>
      <c r="J165">
        <v>0</v>
      </c>
      <c r="K165" t="s">
        <v>22</v>
      </c>
      <c r="L165" t="s">
        <v>23</v>
      </c>
      <c r="M165">
        <v>34</v>
      </c>
      <c r="N165">
        <v>2</v>
      </c>
    </row>
    <row r="166" spans="1:14" x14ac:dyDescent="0.3">
      <c r="A166" t="s">
        <v>766</v>
      </c>
      <c r="B166" t="s">
        <v>767</v>
      </c>
      <c r="C166" t="s">
        <v>768</v>
      </c>
      <c r="D166" t="s">
        <v>769</v>
      </c>
      <c r="E166" t="s">
        <v>281</v>
      </c>
      <c r="F166" t="s">
        <v>19</v>
      </c>
      <c r="G166" t="s">
        <v>30</v>
      </c>
      <c r="H166" t="s">
        <v>48</v>
      </c>
      <c r="I166">
        <v>3</v>
      </c>
      <c r="J166">
        <v>0</v>
      </c>
      <c r="K166" t="s">
        <v>32</v>
      </c>
      <c r="L166" t="s">
        <v>23</v>
      </c>
      <c r="M166">
        <v>40</v>
      </c>
      <c r="N166">
        <v>1</v>
      </c>
    </row>
    <row r="167" spans="1:14" x14ac:dyDescent="0.3">
      <c r="A167" t="s">
        <v>770</v>
      </c>
      <c r="B167" t="s">
        <v>771</v>
      </c>
      <c r="C167" t="s">
        <v>336</v>
      </c>
      <c r="D167" t="s">
        <v>772</v>
      </c>
      <c r="E167" t="s">
        <v>694</v>
      </c>
      <c r="F167" t="s">
        <v>19</v>
      </c>
      <c r="G167" t="s">
        <v>293</v>
      </c>
      <c r="H167" t="s">
        <v>160</v>
      </c>
      <c r="I167">
        <v>2</v>
      </c>
      <c r="J167">
        <v>0.2</v>
      </c>
      <c r="K167" t="s">
        <v>70</v>
      </c>
      <c r="L167" t="s">
        <v>41</v>
      </c>
      <c r="M167">
        <v>24</v>
      </c>
      <c r="N167">
        <v>1</v>
      </c>
    </row>
    <row r="168" spans="1:14" x14ac:dyDescent="0.3">
      <c r="A168" t="s">
        <v>773</v>
      </c>
      <c r="B168" t="s">
        <v>80</v>
      </c>
      <c r="C168" t="s">
        <v>461</v>
      </c>
      <c r="D168" t="s">
        <v>661</v>
      </c>
      <c r="E168" t="s">
        <v>675</v>
      </c>
      <c r="F168" t="s">
        <v>29</v>
      </c>
      <c r="G168" t="s">
        <v>20</v>
      </c>
      <c r="H168" t="s">
        <v>31</v>
      </c>
      <c r="I168">
        <v>5</v>
      </c>
      <c r="J168">
        <v>0.2</v>
      </c>
      <c r="K168" t="s">
        <v>32</v>
      </c>
      <c r="L168" t="s">
        <v>41</v>
      </c>
      <c r="M168">
        <v>30</v>
      </c>
      <c r="N168">
        <v>4</v>
      </c>
    </row>
    <row r="169" spans="1:14" x14ac:dyDescent="0.3">
      <c r="A169" t="s">
        <v>774</v>
      </c>
      <c r="B169" t="s">
        <v>16</v>
      </c>
      <c r="C169" t="s">
        <v>775</v>
      </c>
      <c r="D169" t="s">
        <v>776</v>
      </c>
      <c r="E169" t="s">
        <v>777</v>
      </c>
      <c r="F169" t="s">
        <v>19</v>
      </c>
      <c r="G169" t="s">
        <v>115</v>
      </c>
      <c r="H169" t="s">
        <v>21</v>
      </c>
      <c r="I169">
        <v>2</v>
      </c>
      <c r="J169">
        <v>0</v>
      </c>
      <c r="K169" t="s">
        <v>222</v>
      </c>
      <c r="L169" t="s">
        <v>33</v>
      </c>
      <c r="M169">
        <v>28</v>
      </c>
      <c r="N169">
        <v>5</v>
      </c>
    </row>
    <row r="170" spans="1:14" x14ac:dyDescent="0.3">
      <c r="A170" t="s">
        <v>778</v>
      </c>
      <c r="B170" t="s">
        <v>779</v>
      </c>
      <c r="C170" t="s">
        <v>780</v>
      </c>
      <c r="D170" t="s">
        <v>781</v>
      </c>
      <c r="E170" t="s">
        <v>782</v>
      </c>
      <c r="F170" t="s">
        <v>39</v>
      </c>
      <c r="G170" t="s">
        <v>251</v>
      </c>
      <c r="H170" t="s">
        <v>63</v>
      </c>
      <c r="I170">
        <v>7</v>
      </c>
      <c r="J170">
        <v>0.1</v>
      </c>
      <c r="K170" t="s">
        <v>32</v>
      </c>
      <c r="L170" t="s">
        <v>33</v>
      </c>
      <c r="M170">
        <v>45</v>
      </c>
      <c r="N170">
        <v>1</v>
      </c>
    </row>
    <row r="171" spans="1:14" x14ac:dyDescent="0.3">
      <c r="A171" t="s">
        <v>783</v>
      </c>
      <c r="B171" t="s">
        <v>784</v>
      </c>
      <c r="C171" t="s">
        <v>785</v>
      </c>
      <c r="D171" t="s">
        <v>786</v>
      </c>
      <c r="E171" t="s">
        <v>221</v>
      </c>
      <c r="F171" t="s">
        <v>29</v>
      </c>
      <c r="G171" t="s">
        <v>90</v>
      </c>
      <c r="H171" t="s">
        <v>241</v>
      </c>
      <c r="I171">
        <v>7</v>
      </c>
      <c r="J171">
        <v>0.05</v>
      </c>
      <c r="K171" t="s">
        <v>32</v>
      </c>
      <c r="L171" t="s">
        <v>33</v>
      </c>
      <c r="M171">
        <v>26</v>
      </c>
      <c r="N171">
        <v>5</v>
      </c>
    </row>
    <row r="172" spans="1:14" x14ac:dyDescent="0.3">
      <c r="A172" t="s">
        <v>787</v>
      </c>
      <c r="B172" t="s">
        <v>788</v>
      </c>
      <c r="C172" t="s">
        <v>328</v>
      </c>
      <c r="D172" t="s">
        <v>789</v>
      </c>
      <c r="E172" t="s">
        <v>790</v>
      </c>
      <c r="F172" t="s">
        <v>39</v>
      </c>
      <c r="G172" t="s">
        <v>90</v>
      </c>
      <c r="H172" t="s">
        <v>154</v>
      </c>
      <c r="I172">
        <v>3</v>
      </c>
      <c r="J172">
        <v>0</v>
      </c>
      <c r="K172" t="s">
        <v>32</v>
      </c>
      <c r="L172" t="s">
        <v>23</v>
      </c>
      <c r="M172">
        <v>57</v>
      </c>
      <c r="N172">
        <v>5</v>
      </c>
    </row>
    <row r="173" spans="1:14" x14ac:dyDescent="0.3">
      <c r="A173" t="s">
        <v>791</v>
      </c>
      <c r="B173" t="s">
        <v>792</v>
      </c>
      <c r="C173" t="s">
        <v>793</v>
      </c>
      <c r="D173" t="s">
        <v>416</v>
      </c>
      <c r="E173" t="s">
        <v>347</v>
      </c>
      <c r="F173" t="s">
        <v>19</v>
      </c>
      <c r="G173" t="s">
        <v>40</v>
      </c>
      <c r="H173" t="s">
        <v>63</v>
      </c>
      <c r="I173">
        <v>2</v>
      </c>
      <c r="J173">
        <v>0.1</v>
      </c>
      <c r="K173" t="s">
        <v>22</v>
      </c>
      <c r="L173" t="s">
        <v>50</v>
      </c>
      <c r="M173">
        <v>18</v>
      </c>
      <c r="N173">
        <v>2</v>
      </c>
    </row>
    <row r="174" spans="1:14" x14ac:dyDescent="0.3">
      <c r="A174" t="s">
        <v>794</v>
      </c>
      <c r="B174" t="s">
        <v>795</v>
      </c>
      <c r="C174" t="s">
        <v>496</v>
      </c>
      <c r="D174" t="s">
        <v>551</v>
      </c>
      <c r="E174" t="s">
        <v>28</v>
      </c>
      <c r="F174" t="s">
        <v>29</v>
      </c>
      <c r="G174" t="s">
        <v>47</v>
      </c>
      <c r="H174" t="s">
        <v>109</v>
      </c>
      <c r="I174">
        <v>1</v>
      </c>
      <c r="J174">
        <v>0.1</v>
      </c>
      <c r="K174" t="s">
        <v>22</v>
      </c>
      <c r="L174" t="s">
        <v>33</v>
      </c>
      <c r="M174">
        <v>38</v>
      </c>
      <c r="N174">
        <v>5</v>
      </c>
    </row>
    <row r="175" spans="1:14" x14ac:dyDescent="0.3">
      <c r="A175" t="s">
        <v>796</v>
      </c>
      <c r="B175" t="s">
        <v>797</v>
      </c>
      <c r="C175" t="s">
        <v>798</v>
      </c>
      <c r="D175" t="s">
        <v>799</v>
      </c>
      <c r="E175" t="s">
        <v>490</v>
      </c>
      <c r="F175" t="s">
        <v>19</v>
      </c>
      <c r="G175" t="s">
        <v>30</v>
      </c>
      <c r="H175" t="s">
        <v>241</v>
      </c>
      <c r="I175">
        <v>5</v>
      </c>
      <c r="J175">
        <v>0.1</v>
      </c>
      <c r="K175" t="s">
        <v>32</v>
      </c>
      <c r="L175" t="s">
        <v>33</v>
      </c>
      <c r="M175">
        <v>42</v>
      </c>
    </row>
    <row r="176" spans="1:14" x14ac:dyDescent="0.3">
      <c r="A176" t="s">
        <v>800</v>
      </c>
      <c r="B176" t="s">
        <v>106</v>
      </c>
      <c r="C176" t="s">
        <v>801</v>
      </c>
      <c r="D176" t="s">
        <v>802</v>
      </c>
      <c r="E176" t="s">
        <v>397</v>
      </c>
      <c r="F176" t="s">
        <v>29</v>
      </c>
      <c r="G176" t="s">
        <v>176</v>
      </c>
      <c r="H176" t="s">
        <v>63</v>
      </c>
      <c r="I176">
        <v>7</v>
      </c>
      <c r="J176">
        <v>0</v>
      </c>
      <c r="K176" t="s">
        <v>22</v>
      </c>
      <c r="L176" t="s">
        <v>23</v>
      </c>
      <c r="M176">
        <v>30</v>
      </c>
      <c r="N176">
        <v>3</v>
      </c>
    </row>
    <row r="177" spans="1:14" x14ac:dyDescent="0.3">
      <c r="A177" t="s">
        <v>803</v>
      </c>
      <c r="B177" t="s">
        <v>804</v>
      </c>
      <c r="C177" t="s">
        <v>311</v>
      </c>
      <c r="D177" t="s">
        <v>430</v>
      </c>
      <c r="E177" t="s">
        <v>805</v>
      </c>
      <c r="F177" t="s">
        <v>19</v>
      </c>
      <c r="G177" t="s">
        <v>176</v>
      </c>
      <c r="H177" t="s">
        <v>56</v>
      </c>
      <c r="I177">
        <v>6</v>
      </c>
      <c r="J177">
        <v>0</v>
      </c>
      <c r="K177" t="s">
        <v>222</v>
      </c>
      <c r="L177" t="s">
        <v>41</v>
      </c>
      <c r="M177">
        <v>49</v>
      </c>
      <c r="N177">
        <v>4</v>
      </c>
    </row>
    <row r="178" spans="1:14" x14ac:dyDescent="0.3">
      <c r="A178" t="s">
        <v>806</v>
      </c>
      <c r="B178" t="s">
        <v>807</v>
      </c>
      <c r="C178" t="s">
        <v>808</v>
      </c>
      <c r="D178" t="s">
        <v>809</v>
      </c>
      <c r="E178" t="s">
        <v>810</v>
      </c>
      <c r="F178" t="s">
        <v>29</v>
      </c>
      <c r="G178" t="s">
        <v>90</v>
      </c>
      <c r="H178" t="s">
        <v>84</v>
      </c>
      <c r="I178">
        <v>7</v>
      </c>
      <c r="J178">
        <v>0.1</v>
      </c>
      <c r="K178" t="s">
        <v>32</v>
      </c>
      <c r="L178" t="s">
        <v>41</v>
      </c>
      <c r="M178">
        <v>42</v>
      </c>
      <c r="N178">
        <v>2</v>
      </c>
    </row>
    <row r="179" spans="1:14" x14ac:dyDescent="0.3">
      <c r="A179" t="s">
        <v>811</v>
      </c>
      <c r="B179" t="s">
        <v>558</v>
      </c>
      <c r="C179" t="s">
        <v>812</v>
      </c>
      <c r="D179" t="s">
        <v>813</v>
      </c>
      <c r="E179" t="s">
        <v>814</v>
      </c>
      <c r="F179" t="s">
        <v>29</v>
      </c>
      <c r="G179" t="s">
        <v>40</v>
      </c>
      <c r="H179" t="s">
        <v>76</v>
      </c>
      <c r="I179">
        <v>9</v>
      </c>
      <c r="J179">
        <v>0</v>
      </c>
      <c r="K179" t="s">
        <v>22</v>
      </c>
      <c r="L179" t="s">
        <v>23</v>
      </c>
      <c r="M179">
        <v>24</v>
      </c>
      <c r="N179">
        <v>5</v>
      </c>
    </row>
    <row r="180" spans="1:14" x14ac:dyDescent="0.3">
      <c r="A180" t="s">
        <v>815</v>
      </c>
      <c r="B180" t="s">
        <v>143</v>
      </c>
      <c r="C180" t="s">
        <v>465</v>
      </c>
      <c r="D180" t="s">
        <v>816</v>
      </c>
      <c r="E180" t="s">
        <v>227</v>
      </c>
      <c r="F180" t="s">
        <v>83</v>
      </c>
      <c r="G180" t="s">
        <v>30</v>
      </c>
      <c r="H180" t="s">
        <v>109</v>
      </c>
      <c r="I180">
        <v>9</v>
      </c>
      <c r="J180">
        <v>0.15</v>
      </c>
      <c r="K180" t="s">
        <v>32</v>
      </c>
      <c r="L180" t="s">
        <v>41</v>
      </c>
      <c r="M180">
        <v>20</v>
      </c>
      <c r="N180">
        <v>4</v>
      </c>
    </row>
    <row r="181" spans="1:14" x14ac:dyDescent="0.3">
      <c r="A181" t="s">
        <v>817</v>
      </c>
      <c r="B181" t="s">
        <v>818</v>
      </c>
      <c r="C181" t="s">
        <v>345</v>
      </c>
      <c r="D181" t="s">
        <v>670</v>
      </c>
      <c r="E181" t="s">
        <v>560</v>
      </c>
      <c r="F181" t="s">
        <v>29</v>
      </c>
      <c r="G181" t="s">
        <v>176</v>
      </c>
      <c r="H181" t="s">
        <v>177</v>
      </c>
      <c r="I181">
        <v>3</v>
      </c>
      <c r="J181">
        <v>0</v>
      </c>
      <c r="K181" t="s">
        <v>70</v>
      </c>
      <c r="L181" t="s">
        <v>41</v>
      </c>
      <c r="M181">
        <v>42</v>
      </c>
      <c r="N181">
        <v>4</v>
      </c>
    </row>
    <row r="182" spans="1:14" x14ac:dyDescent="0.3">
      <c r="A182" t="s">
        <v>819</v>
      </c>
      <c r="B182" t="s">
        <v>680</v>
      </c>
      <c r="C182" t="s">
        <v>500</v>
      </c>
      <c r="D182" t="s">
        <v>820</v>
      </c>
      <c r="E182" t="s">
        <v>89</v>
      </c>
      <c r="F182" t="s">
        <v>29</v>
      </c>
      <c r="G182" t="s">
        <v>47</v>
      </c>
      <c r="H182" t="s">
        <v>177</v>
      </c>
      <c r="I182">
        <v>7</v>
      </c>
      <c r="J182">
        <v>0.2</v>
      </c>
      <c r="K182" t="s">
        <v>22</v>
      </c>
      <c r="L182" t="s">
        <v>50</v>
      </c>
      <c r="M182">
        <v>61</v>
      </c>
      <c r="N182">
        <v>1</v>
      </c>
    </row>
    <row r="183" spans="1:14" x14ac:dyDescent="0.3">
      <c r="A183" t="s">
        <v>821</v>
      </c>
      <c r="B183" t="s">
        <v>822</v>
      </c>
      <c r="C183" t="s">
        <v>823</v>
      </c>
      <c r="D183" t="s">
        <v>824</v>
      </c>
      <c r="E183" t="s">
        <v>334</v>
      </c>
      <c r="F183" t="s">
        <v>29</v>
      </c>
      <c r="G183" t="s">
        <v>47</v>
      </c>
      <c r="H183" t="s">
        <v>31</v>
      </c>
      <c r="I183">
        <v>1</v>
      </c>
      <c r="J183">
        <v>0.2</v>
      </c>
      <c r="K183" t="s">
        <v>22</v>
      </c>
      <c r="L183" t="s">
        <v>41</v>
      </c>
      <c r="N183">
        <v>1</v>
      </c>
    </row>
    <row r="184" spans="1:14" x14ac:dyDescent="0.3">
      <c r="A184" t="s">
        <v>825</v>
      </c>
      <c r="B184" t="s">
        <v>36</v>
      </c>
      <c r="C184" t="s">
        <v>278</v>
      </c>
      <c r="D184" t="s">
        <v>826</v>
      </c>
      <c r="E184" t="s">
        <v>467</v>
      </c>
      <c r="F184" t="s">
        <v>19</v>
      </c>
      <c r="G184" t="s">
        <v>90</v>
      </c>
      <c r="H184" t="s">
        <v>31</v>
      </c>
      <c r="I184">
        <v>4</v>
      </c>
      <c r="J184">
        <v>0</v>
      </c>
      <c r="K184" t="s">
        <v>32</v>
      </c>
      <c r="L184" t="s">
        <v>41</v>
      </c>
      <c r="M184">
        <v>32</v>
      </c>
      <c r="N184">
        <v>5</v>
      </c>
    </row>
    <row r="185" spans="1:14" x14ac:dyDescent="0.3">
      <c r="A185" t="s">
        <v>827</v>
      </c>
      <c r="B185" t="s">
        <v>785</v>
      </c>
      <c r="C185" t="s">
        <v>828</v>
      </c>
      <c r="D185" t="s">
        <v>829</v>
      </c>
      <c r="E185" t="s">
        <v>191</v>
      </c>
      <c r="F185" t="s">
        <v>39</v>
      </c>
      <c r="G185" t="s">
        <v>176</v>
      </c>
      <c r="H185" t="s">
        <v>31</v>
      </c>
      <c r="I185">
        <v>2</v>
      </c>
      <c r="J185">
        <v>0</v>
      </c>
      <c r="K185" t="s">
        <v>32</v>
      </c>
      <c r="L185" t="s">
        <v>50</v>
      </c>
      <c r="M185">
        <v>28</v>
      </c>
      <c r="N185">
        <v>3</v>
      </c>
    </row>
    <row r="186" spans="1:14" x14ac:dyDescent="0.3">
      <c r="A186" t="s">
        <v>830</v>
      </c>
      <c r="B186" t="s">
        <v>714</v>
      </c>
      <c r="C186" t="s">
        <v>558</v>
      </c>
      <c r="D186" t="s">
        <v>831</v>
      </c>
      <c r="E186" t="s">
        <v>18</v>
      </c>
      <c r="F186" t="s">
        <v>19</v>
      </c>
      <c r="G186" t="s">
        <v>90</v>
      </c>
      <c r="H186" t="s">
        <v>63</v>
      </c>
      <c r="I186" t="s">
        <v>77</v>
      </c>
      <c r="J186">
        <v>0.1</v>
      </c>
      <c r="K186" t="s">
        <v>22</v>
      </c>
      <c r="L186" t="s">
        <v>23</v>
      </c>
      <c r="M186">
        <v>64</v>
      </c>
      <c r="N186">
        <v>3</v>
      </c>
    </row>
    <row r="187" spans="1:14" x14ac:dyDescent="0.3">
      <c r="A187" t="s">
        <v>832</v>
      </c>
      <c r="B187" t="s">
        <v>833</v>
      </c>
      <c r="C187" t="s">
        <v>834</v>
      </c>
      <c r="D187" t="s">
        <v>835</v>
      </c>
      <c r="E187" t="s">
        <v>426</v>
      </c>
      <c r="F187" t="s">
        <v>39</v>
      </c>
      <c r="G187" t="s">
        <v>192</v>
      </c>
      <c r="H187" t="s">
        <v>21</v>
      </c>
      <c r="I187">
        <v>1</v>
      </c>
      <c r="J187">
        <v>0.2</v>
      </c>
      <c r="K187" t="s">
        <v>32</v>
      </c>
      <c r="L187" t="s">
        <v>33</v>
      </c>
    </row>
    <row r="188" spans="1:14" x14ac:dyDescent="0.3">
      <c r="A188" t="s">
        <v>836</v>
      </c>
      <c r="B188" t="s">
        <v>837</v>
      </c>
      <c r="C188" t="s">
        <v>838</v>
      </c>
      <c r="D188" t="s">
        <v>839</v>
      </c>
      <c r="E188" t="s">
        <v>840</v>
      </c>
      <c r="F188" t="s">
        <v>39</v>
      </c>
      <c r="G188" t="s">
        <v>293</v>
      </c>
      <c r="H188" t="s">
        <v>56</v>
      </c>
      <c r="I188">
        <v>9</v>
      </c>
      <c r="J188">
        <v>0.1</v>
      </c>
      <c r="K188" t="s">
        <v>32</v>
      </c>
      <c r="L188" t="s">
        <v>23</v>
      </c>
      <c r="M188">
        <v>51</v>
      </c>
      <c r="N188">
        <v>2</v>
      </c>
    </row>
    <row r="189" spans="1:14" x14ac:dyDescent="0.3">
      <c r="A189" t="s">
        <v>841</v>
      </c>
      <c r="B189" t="s">
        <v>842</v>
      </c>
      <c r="C189" t="s">
        <v>495</v>
      </c>
      <c r="D189" t="s">
        <v>843</v>
      </c>
      <c r="E189" t="s">
        <v>61</v>
      </c>
      <c r="F189" t="s">
        <v>29</v>
      </c>
      <c r="G189" t="s">
        <v>62</v>
      </c>
      <c r="H189" t="s">
        <v>146</v>
      </c>
      <c r="I189">
        <v>7</v>
      </c>
      <c r="J189">
        <v>0</v>
      </c>
      <c r="K189" t="s">
        <v>32</v>
      </c>
      <c r="L189" t="s">
        <v>23</v>
      </c>
      <c r="M189">
        <v>43</v>
      </c>
      <c r="N189">
        <v>3</v>
      </c>
    </row>
    <row r="190" spans="1:14" x14ac:dyDescent="0.3">
      <c r="A190" t="s">
        <v>844</v>
      </c>
      <c r="B190" t="s">
        <v>289</v>
      </c>
      <c r="C190" t="s">
        <v>290</v>
      </c>
      <c r="D190" t="s">
        <v>835</v>
      </c>
      <c r="E190" t="s">
        <v>413</v>
      </c>
      <c r="F190" t="s">
        <v>39</v>
      </c>
      <c r="G190" t="s">
        <v>192</v>
      </c>
      <c r="H190" t="s">
        <v>48</v>
      </c>
      <c r="I190">
        <v>9</v>
      </c>
      <c r="J190">
        <v>0.2</v>
      </c>
      <c r="K190" t="s">
        <v>32</v>
      </c>
      <c r="L190" t="s">
        <v>33</v>
      </c>
      <c r="M190">
        <v>58</v>
      </c>
      <c r="N190">
        <v>4</v>
      </c>
    </row>
    <row r="191" spans="1:14" x14ac:dyDescent="0.3">
      <c r="A191" t="s">
        <v>845</v>
      </c>
      <c r="B191" t="s">
        <v>846</v>
      </c>
      <c r="C191" t="s">
        <v>847</v>
      </c>
      <c r="D191" t="s">
        <v>848</v>
      </c>
      <c r="E191" t="s">
        <v>326</v>
      </c>
      <c r="F191" t="s">
        <v>39</v>
      </c>
      <c r="G191" t="s">
        <v>293</v>
      </c>
      <c r="H191" t="s">
        <v>109</v>
      </c>
      <c r="I191">
        <v>2</v>
      </c>
      <c r="J191">
        <v>0.1</v>
      </c>
      <c r="K191" t="s">
        <v>32</v>
      </c>
      <c r="L191" t="s">
        <v>33</v>
      </c>
      <c r="M191">
        <v>63</v>
      </c>
      <c r="N191">
        <v>2</v>
      </c>
    </row>
    <row r="192" spans="1:14" x14ac:dyDescent="0.3">
      <c r="A192" t="s">
        <v>849</v>
      </c>
      <c r="B192" t="s">
        <v>850</v>
      </c>
      <c r="C192" t="s">
        <v>851</v>
      </c>
      <c r="D192" t="s">
        <v>852</v>
      </c>
      <c r="E192" t="s">
        <v>853</v>
      </c>
      <c r="F192" t="s">
        <v>131</v>
      </c>
      <c r="G192" t="s">
        <v>251</v>
      </c>
      <c r="H192" t="s">
        <v>308</v>
      </c>
      <c r="I192">
        <v>1</v>
      </c>
      <c r="J192">
        <v>0.05</v>
      </c>
      <c r="K192" t="s">
        <v>32</v>
      </c>
      <c r="L192" t="s">
        <v>33</v>
      </c>
      <c r="M192">
        <v>68</v>
      </c>
      <c r="N192">
        <v>3</v>
      </c>
    </row>
    <row r="193" spans="1:14" x14ac:dyDescent="0.3">
      <c r="A193" t="s">
        <v>854</v>
      </c>
      <c r="B193" t="s">
        <v>855</v>
      </c>
      <c r="C193" t="s">
        <v>323</v>
      </c>
      <c r="D193" t="s">
        <v>665</v>
      </c>
      <c r="E193" t="s">
        <v>215</v>
      </c>
      <c r="F193" t="s">
        <v>19</v>
      </c>
      <c r="G193" t="s">
        <v>20</v>
      </c>
      <c r="H193" t="s">
        <v>76</v>
      </c>
      <c r="I193" t="s">
        <v>77</v>
      </c>
      <c r="J193">
        <v>0.1</v>
      </c>
      <c r="K193" t="s">
        <v>70</v>
      </c>
      <c r="L193" t="s">
        <v>23</v>
      </c>
      <c r="M193">
        <v>26</v>
      </c>
      <c r="N193">
        <v>3</v>
      </c>
    </row>
    <row r="194" spans="1:14" x14ac:dyDescent="0.3">
      <c r="A194" t="s">
        <v>856</v>
      </c>
      <c r="B194" t="s">
        <v>857</v>
      </c>
      <c r="C194" t="s">
        <v>44</v>
      </c>
      <c r="D194" t="s">
        <v>858</v>
      </c>
      <c r="E194" t="s">
        <v>627</v>
      </c>
      <c r="F194" t="s">
        <v>29</v>
      </c>
      <c r="G194" t="s">
        <v>47</v>
      </c>
      <c r="H194" t="s">
        <v>63</v>
      </c>
      <c r="I194">
        <v>3</v>
      </c>
      <c r="J194">
        <v>0</v>
      </c>
      <c r="K194" t="s">
        <v>32</v>
      </c>
      <c r="L194" t="s">
        <v>41</v>
      </c>
      <c r="M194">
        <v>56</v>
      </c>
      <c r="N194">
        <v>2</v>
      </c>
    </row>
    <row r="195" spans="1:14" x14ac:dyDescent="0.3">
      <c r="A195" t="s">
        <v>859</v>
      </c>
      <c r="B195" t="s">
        <v>860</v>
      </c>
      <c r="C195" t="s">
        <v>861</v>
      </c>
      <c r="D195" t="s">
        <v>862</v>
      </c>
      <c r="E195" t="s">
        <v>232</v>
      </c>
      <c r="F195" t="s">
        <v>39</v>
      </c>
      <c r="G195" t="s">
        <v>293</v>
      </c>
      <c r="H195" t="s">
        <v>84</v>
      </c>
      <c r="I195">
        <v>6</v>
      </c>
      <c r="J195">
        <v>0</v>
      </c>
      <c r="K195" t="s">
        <v>22</v>
      </c>
      <c r="L195" t="s">
        <v>33</v>
      </c>
      <c r="M195">
        <v>47</v>
      </c>
      <c r="N195">
        <v>3</v>
      </c>
    </row>
    <row r="196" spans="1:14" x14ac:dyDescent="0.3">
      <c r="A196" t="s">
        <v>863</v>
      </c>
      <c r="B196" t="s">
        <v>864</v>
      </c>
      <c r="C196" t="s">
        <v>692</v>
      </c>
      <c r="D196" t="s">
        <v>181</v>
      </c>
      <c r="E196" t="s">
        <v>865</v>
      </c>
      <c r="F196" t="s">
        <v>39</v>
      </c>
      <c r="G196" t="s">
        <v>251</v>
      </c>
      <c r="H196" t="s">
        <v>154</v>
      </c>
      <c r="I196">
        <v>4</v>
      </c>
      <c r="J196">
        <v>0.15</v>
      </c>
      <c r="K196" t="s">
        <v>22</v>
      </c>
      <c r="L196" t="s">
        <v>23</v>
      </c>
      <c r="M196">
        <v>35</v>
      </c>
      <c r="N196">
        <v>4</v>
      </c>
    </row>
    <row r="197" spans="1:14" x14ac:dyDescent="0.3">
      <c r="A197" t="s">
        <v>866</v>
      </c>
      <c r="B197" t="s">
        <v>867</v>
      </c>
      <c r="C197" t="s">
        <v>868</v>
      </c>
      <c r="D197" t="s">
        <v>869</v>
      </c>
      <c r="E197" t="s">
        <v>870</v>
      </c>
      <c r="F197" t="s">
        <v>29</v>
      </c>
      <c r="G197" t="s">
        <v>62</v>
      </c>
      <c r="H197" t="s">
        <v>69</v>
      </c>
      <c r="I197">
        <v>6</v>
      </c>
      <c r="J197">
        <v>0.2</v>
      </c>
      <c r="K197" t="s">
        <v>32</v>
      </c>
      <c r="L197" t="s">
        <v>50</v>
      </c>
      <c r="M197">
        <v>43</v>
      </c>
      <c r="N197">
        <v>2</v>
      </c>
    </row>
    <row r="198" spans="1:14" x14ac:dyDescent="0.3">
      <c r="A198" t="s">
        <v>871</v>
      </c>
      <c r="B198" t="s">
        <v>872</v>
      </c>
      <c r="C198" t="s">
        <v>873</v>
      </c>
      <c r="D198" t="s">
        <v>874</v>
      </c>
      <c r="E198" t="s">
        <v>560</v>
      </c>
      <c r="F198" t="s">
        <v>29</v>
      </c>
      <c r="G198" t="s">
        <v>251</v>
      </c>
      <c r="H198" t="s">
        <v>241</v>
      </c>
      <c r="I198">
        <v>8</v>
      </c>
      <c r="J198">
        <v>0</v>
      </c>
      <c r="K198" t="s">
        <v>32</v>
      </c>
      <c r="L198" t="s">
        <v>23</v>
      </c>
      <c r="M198">
        <v>41</v>
      </c>
      <c r="N198">
        <v>2</v>
      </c>
    </row>
    <row r="199" spans="1:14" x14ac:dyDescent="0.3">
      <c r="A199" t="s">
        <v>875</v>
      </c>
      <c r="B199" t="s">
        <v>876</v>
      </c>
      <c r="C199" t="s">
        <v>877</v>
      </c>
      <c r="D199" t="s">
        <v>878</v>
      </c>
      <c r="E199" t="s">
        <v>159</v>
      </c>
      <c r="F199" t="s">
        <v>39</v>
      </c>
      <c r="G199" t="s">
        <v>62</v>
      </c>
      <c r="H199" t="s">
        <v>146</v>
      </c>
      <c r="I199">
        <v>7</v>
      </c>
      <c r="J199">
        <v>0</v>
      </c>
      <c r="K199" t="s">
        <v>22</v>
      </c>
      <c r="L199" t="s">
        <v>50</v>
      </c>
      <c r="M199">
        <v>19</v>
      </c>
    </row>
    <row r="200" spans="1:14" x14ac:dyDescent="0.3">
      <c r="A200" t="s">
        <v>879</v>
      </c>
      <c r="B200" t="s">
        <v>162</v>
      </c>
      <c r="C200" t="s">
        <v>880</v>
      </c>
      <c r="D200" t="s">
        <v>881</v>
      </c>
      <c r="E200" t="s">
        <v>882</v>
      </c>
      <c r="F200" t="s">
        <v>39</v>
      </c>
      <c r="G200" t="s">
        <v>115</v>
      </c>
      <c r="H200" t="s">
        <v>56</v>
      </c>
      <c r="I200">
        <v>5</v>
      </c>
      <c r="J200">
        <v>0.1</v>
      </c>
      <c r="K200" t="s">
        <v>32</v>
      </c>
      <c r="L200" t="s">
        <v>33</v>
      </c>
      <c r="M200">
        <v>65</v>
      </c>
      <c r="N200">
        <v>5</v>
      </c>
    </row>
    <row r="201" spans="1:14" x14ac:dyDescent="0.3">
      <c r="A201" t="s">
        <v>883</v>
      </c>
      <c r="B201" t="s">
        <v>884</v>
      </c>
      <c r="C201" t="s">
        <v>492</v>
      </c>
      <c r="D201" t="s">
        <v>885</v>
      </c>
      <c r="E201" t="s">
        <v>886</v>
      </c>
      <c r="F201" t="s">
        <v>29</v>
      </c>
      <c r="G201" t="s">
        <v>293</v>
      </c>
      <c r="H201" t="s">
        <v>48</v>
      </c>
      <c r="I201">
        <v>2</v>
      </c>
      <c r="J201">
        <v>0.1</v>
      </c>
      <c r="K201" t="s">
        <v>22</v>
      </c>
      <c r="L201" t="s">
        <v>41</v>
      </c>
      <c r="N201">
        <v>5</v>
      </c>
    </row>
    <row r="202" spans="1:14" x14ac:dyDescent="0.3">
      <c r="A202" t="s">
        <v>887</v>
      </c>
      <c r="B202" t="s">
        <v>888</v>
      </c>
      <c r="C202" t="s">
        <v>889</v>
      </c>
      <c r="D202" t="s">
        <v>890</v>
      </c>
      <c r="E202" t="s">
        <v>191</v>
      </c>
      <c r="F202" t="s">
        <v>29</v>
      </c>
      <c r="G202" t="s">
        <v>115</v>
      </c>
      <c r="H202" t="s">
        <v>216</v>
      </c>
      <c r="I202">
        <v>6</v>
      </c>
      <c r="J202">
        <v>0.05</v>
      </c>
      <c r="K202" t="s">
        <v>32</v>
      </c>
      <c r="L202" t="s">
        <v>33</v>
      </c>
      <c r="N202">
        <v>3</v>
      </c>
    </row>
    <row r="203" spans="1:14" x14ac:dyDescent="0.3">
      <c r="A203" t="s">
        <v>891</v>
      </c>
      <c r="B203" t="s">
        <v>492</v>
      </c>
      <c r="C203" t="s">
        <v>892</v>
      </c>
      <c r="D203" t="s">
        <v>893</v>
      </c>
      <c r="E203" t="s">
        <v>694</v>
      </c>
      <c r="F203" t="s">
        <v>39</v>
      </c>
      <c r="G203" t="s">
        <v>40</v>
      </c>
      <c r="H203" t="s">
        <v>31</v>
      </c>
      <c r="I203">
        <v>6</v>
      </c>
      <c r="J203">
        <v>0</v>
      </c>
      <c r="K203" t="s">
        <v>32</v>
      </c>
      <c r="L203" t="s">
        <v>50</v>
      </c>
      <c r="M203">
        <v>55</v>
      </c>
      <c r="N203">
        <v>5</v>
      </c>
    </row>
    <row r="204" spans="1:14" x14ac:dyDescent="0.3">
      <c r="A204" t="s">
        <v>894</v>
      </c>
      <c r="B204" t="s">
        <v>895</v>
      </c>
      <c r="C204" t="s">
        <v>324</v>
      </c>
      <c r="D204" t="s">
        <v>642</v>
      </c>
      <c r="E204" t="s">
        <v>38</v>
      </c>
      <c r="F204" t="s">
        <v>29</v>
      </c>
      <c r="G204" t="s">
        <v>62</v>
      </c>
      <c r="H204" t="s">
        <v>98</v>
      </c>
      <c r="I204">
        <v>9</v>
      </c>
      <c r="J204">
        <v>0</v>
      </c>
      <c r="K204" t="s">
        <v>22</v>
      </c>
      <c r="L204" t="s">
        <v>50</v>
      </c>
      <c r="M204">
        <v>47</v>
      </c>
      <c r="N204">
        <v>3</v>
      </c>
    </row>
    <row r="205" spans="1:14" x14ac:dyDescent="0.3">
      <c r="A205" t="s">
        <v>896</v>
      </c>
      <c r="B205" t="s">
        <v>483</v>
      </c>
      <c r="C205" t="s">
        <v>278</v>
      </c>
      <c r="D205" t="s">
        <v>897</v>
      </c>
      <c r="E205" t="s">
        <v>202</v>
      </c>
      <c r="F205" t="s">
        <v>29</v>
      </c>
      <c r="G205" t="s">
        <v>30</v>
      </c>
      <c r="H205" t="s">
        <v>76</v>
      </c>
      <c r="I205">
        <v>2</v>
      </c>
      <c r="J205">
        <v>0.1</v>
      </c>
      <c r="K205" t="s">
        <v>32</v>
      </c>
      <c r="L205" t="s">
        <v>33</v>
      </c>
      <c r="M205">
        <v>59</v>
      </c>
      <c r="N205">
        <v>4</v>
      </c>
    </row>
    <row r="206" spans="1:14" x14ac:dyDescent="0.3">
      <c r="A206" t="s">
        <v>898</v>
      </c>
      <c r="B206" t="s">
        <v>479</v>
      </c>
      <c r="C206" t="s">
        <v>899</v>
      </c>
      <c r="D206" t="s">
        <v>900</v>
      </c>
      <c r="E206" t="s">
        <v>292</v>
      </c>
      <c r="F206" t="s">
        <v>29</v>
      </c>
      <c r="G206" t="s">
        <v>62</v>
      </c>
      <c r="H206" t="s">
        <v>84</v>
      </c>
      <c r="I206">
        <v>1</v>
      </c>
      <c r="J206">
        <v>0</v>
      </c>
      <c r="K206" t="s">
        <v>222</v>
      </c>
      <c r="L206" t="s">
        <v>23</v>
      </c>
      <c r="M206">
        <v>34</v>
      </c>
      <c r="N206">
        <v>2</v>
      </c>
    </row>
    <row r="207" spans="1:14" x14ac:dyDescent="0.3">
      <c r="A207" t="s">
        <v>901</v>
      </c>
      <c r="B207" t="s">
        <v>902</v>
      </c>
      <c r="C207" t="s">
        <v>618</v>
      </c>
      <c r="D207" t="s">
        <v>903</v>
      </c>
      <c r="E207" t="s">
        <v>96</v>
      </c>
      <c r="F207" t="s">
        <v>19</v>
      </c>
      <c r="G207" t="s">
        <v>47</v>
      </c>
      <c r="H207" t="s">
        <v>31</v>
      </c>
      <c r="I207">
        <v>8</v>
      </c>
      <c r="J207">
        <v>0.1</v>
      </c>
      <c r="K207" t="s">
        <v>32</v>
      </c>
      <c r="L207" t="s">
        <v>50</v>
      </c>
      <c r="M207">
        <v>48</v>
      </c>
      <c r="N207">
        <v>3</v>
      </c>
    </row>
    <row r="208" spans="1:14" x14ac:dyDescent="0.3">
      <c r="A208" t="s">
        <v>904</v>
      </c>
      <c r="B208" t="s">
        <v>905</v>
      </c>
      <c r="C208" t="s">
        <v>906</v>
      </c>
      <c r="D208" t="s">
        <v>907</v>
      </c>
      <c r="E208" t="s">
        <v>68</v>
      </c>
      <c r="F208" t="s">
        <v>29</v>
      </c>
      <c r="G208" t="s">
        <v>251</v>
      </c>
      <c r="H208" t="s">
        <v>160</v>
      </c>
      <c r="I208">
        <v>4</v>
      </c>
      <c r="J208">
        <v>0</v>
      </c>
      <c r="K208" t="s">
        <v>32</v>
      </c>
      <c r="L208" t="s">
        <v>41</v>
      </c>
      <c r="N208">
        <v>3</v>
      </c>
    </row>
    <row r="209" spans="1:14" x14ac:dyDescent="0.3">
      <c r="A209" t="s">
        <v>908</v>
      </c>
      <c r="B209" t="s">
        <v>909</v>
      </c>
      <c r="C209" t="s">
        <v>767</v>
      </c>
      <c r="D209" t="s">
        <v>910</v>
      </c>
      <c r="E209" t="s">
        <v>911</v>
      </c>
      <c r="F209" t="s">
        <v>29</v>
      </c>
      <c r="G209" t="s">
        <v>47</v>
      </c>
      <c r="H209" t="s">
        <v>31</v>
      </c>
      <c r="I209">
        <v>6</v>
      </c>
      <c r="J209">
        <v>0.05</v>
      </c>
      <c r="K209" t="s">
        <v>22</v>
      </c>
      <c r="L209" t="s">
        <v>50</v>
      </c>
      <c r="M209">
        <v>69</v>
      </c>
      <c r="N209">
        <v>1</v>
      </c>
    </row>
    <row r="210" spans="1:14" x14ac:dyDescent="0.3">
      <c r="A210" t="s">
        <v>912</v>
      </c>
      <c r="B210" t="s">
        <v>913</v>
      </c>
      <c r="C210" t="s">
        <v>106</v>
      </c>
      <c r="D210" t="s">
        <v>533</v>
      </c>
      <c r="E210" t="s">
        <v>914</v>
      </c>
      <c r="F210" t="s">
        <v>39</v>
      </c>
      <c r="G210" t="s">
        <v>176</v>
      </c>
      <c r="H210" t="s">
        <v>21</v>
      </c>
      <c r="I210">
        <v>3</v>
      </c>
      <c r="J210">
        <v>0.1</v>
      </c>
      <c r="K210" t="s">
        <v>70</v>
      </c>
      <c r="L210" t="s">
        <v>41</v>
      </c>
      <c r="M210">
        <v>59</v>
      </c>
      <c r="N210">
        <v>1</v>
      </c>
    </row>
    <row r="211" spans="1:14" x14ac:dyDescent="0.3">
      <c r="A211" t="s">
        <v>915</v>
      </c>
      <c r="B211" t="s">
        <v>752</v>
      </c>
      <c r="C211" t="s">
        <v>432</v>
      </c>
      <c r="D211" t="s">
        <v>916</v>
      </c>
      <c r="E211" t="s">
        <v>917</v>
      </c>
      <c r="F211" t="s">
        <v>19</v>
      </c>
      <c r="G211" t="s">
        <v>40</v>
      </c>
      <c r="H211" t="s">
        <v>56</v>
      </c>
      <c r="I211">
        <v>4</v>
      </c>
      <c r="J211">
        <v>0</v>
      </c>
      <c r="K211" t="s">
        <v>32</v>
      </c>
      <c r="L211" t="s">
        <v>41</v>
      </c>
      <c r="M211">
        <v>58</v>
      </c>
      <c r="N211">
        <v>3</v>
      </c>
    </row>
    <row r="212" spans="1:14" x14ac:dyDescent="0.3">
      <c r="A212" t="s">
        <v>918</v>
      </c>
      <c r="B212" t="s">
        <v>919</v>
      </c>
      <c r="C212" t="s">
        <v>920</v>
      </c>
      <c r="D212" t="s">
        <v>921</v>
      </c>
      <c r="E212" t="s">
        <v>89</v>
      </c>
      <c r="F212" t="s">
        <v>29</v>
      </c>
      <c r="G212" t="s">
        <v>62</v>
      </c>
      <c r="H212" t="s">
        <v>31</v>
      </c>
      <c r="I212">
        <v>7</v>
      </c>
      <c r="J212">
        <v>0.1</v>
      </c>
      <c r="K212" t="s">
        <v>22</v>
      </c>
      <c r="L212" t="s">
        <v>33</v>
      </c>
      <c r="M212">
        <v>60</v>
      </c>
      <c r="N212">
        <v>1</v>
      </c>
    </row>
    <row r="213" spans="1:14" x14ac:dyDescent="0.3">
      <c r="A213" t="s">
        <v>922</v>
      </c>
      <c r="B213" t="s">
        <v>923</v>
      </c>
      <c r="C213" t="s">
        <v>415</v>
      </c>
      <c r="D213" t="s">
        <v>924</v>
      </c>
      <c r="E213" t="s">
        <v>552</v>
      </c>
      <c r="F213" t="s">
        <v>29</v>
      </c>
      <c r="G213" t="s">
        <v>90</v>
      </c>
      <c r="H213" t="s">
        <v>241</v>
      </c>
      <c r="I213">
        <v>1</v>
      </c>
      <c r="J213">
        <v>0.1</v>
      </c>
      <c r="K213" t="s">
        <v>22</v>
      </c>
      <c r="L213" t="s">
        <v>50</v>
      </c>
      <c r="M213">
        <v>59</v>
      </c>
      <c r="N213">
        <v>1</v>
      </c>
    </row>
    <row r="214" spans="1:14" x14ac:dyDescent="0.3">
      <c r="A214" t="s">
        <v>925</v>
      </c>
      <c r="B214" t="s">
        <v>536</v>
      </c>
      <c r="C214" t="s">
        <v>926</v>
      </c>
      <c r="D214" t="s">
        <v>927</v>
      </c>
      <c r="E214" t="s">
        <v>472</v>
      </c>
      <c r="F214" t="s">
        <v>29</v>
      </c>
      <c r="G214" t="s">
        <v>293</v>
      </c>
      <c r="H214" t="s">
        <v>56</v>
      </c>
      <c r="I214">
        <v>4</v>
      </c>
      <c r="J214">
        <v>0.2</v>
      </c>
      <c r="K214" t="s">
        <v>222</v>
      </c>
      <c r="L214" t="s">
        <v>33</v>
      </c>
      <c r="M214">
        <v>67</v>
      </c>
    </row>
    <row r="215" spans="1:14" x14ac:dyDescent="0.3">
      <c r="A215" t="s">
        <v>928</v>
      </c>
      <c r="B215" t="s">
        <v>929</v>
      </c>
      <c r="C215" t="s">
        <v>930</v>
      </c>
      <c r="D215" t="s">
        <v>931</v>
      </c>
      <c r="E215" t="s">
        <v>565</v>
      </c>
      <c r="F215" t="s">
        <v>39</v>
      </c>
      <c r="G215" t="s">
        <v>62</v>
      </c>
      <c r="H215" t="s">
        <v>84</v>
      </c>
      <c r="I215">
        <v>4</v>
      </c>
      <c r="J215">
        <v>0.05</v>
      </c>
      <c r="K215" t="s">
        <v>222</v>
      </c>
      <c r="L215" t="s">
        <v>23</v>
      </c>
      <c r="M215">
        <v>32</v>
      </c>
      <c r="N215">
        <v>5</v>
      </c>
    </row>
    <row r="216" spans="1:14" x14ac:dyDescent="0.3">
      <c r="A216" t="s">
        <v>932</v>
      </c>
      <c r="B216" t="s">
        <v>933</v>
      </c>
      <c r="C216" t="s">
        <v>283</v>
      </c>
      <c r="D216" t="s">
        <v>934</v>
      </c>
      <c r="E216" t="s">
        <v>935</v>
      </c>
      <c r="F216" t="s">
        <v>29</v>
      </c>
      <c r="G216" t="s">
        <v>62</v>
      </c>
      <c r="H216" t="s">
        <v>160</v>
      </c>
      <c r="I216">
        <v>7</v>
      </c>
      <c r="J216">
        <v>0.05</v>
      </c>
      <c r="K216" t="s">
        <v>32</v>
      </c>
      <c r="L216" t="s">
        <v>50</v>
      </c>
      <c r="M216">
        <v>30</v>
      </c>
      <c r="N216">
        <v>1</v>
      </c>
    </row>
    <row r="217" spans="1:14" x14ac:dyDescent="0.3">
      <c r="A217" t="s">
        <v>936</v>
      </c>
      <c r="B217" t="s">
        <v>937</v>
      </c>
      <c r="C217" t="s">
        <v>706</v>
      </c>
      <c r="D217" t="s">
        <v>938</v>
      </c>
      <c r="E217" t="s">
        <v>606</v>
      </c>
      <c r="F217" t="s">
        <v>29</v>
      </c>
      <c r="G217" t="s">
        <v>97</v>
      </c>
      <c r="H217" t="s">
        <v>154</v>
      </c>
      <c r="I217">
        <v>1</v>
      </c>
      <c r="J217">
        <v>0.1</v>
      </c>
      <c r="K217" t="s">
        <v>32</v>
      </c>
      <c r="L217" t="s">
        <v>41</v>
      </c>
      <c r="M217">
        <v>64</v>
      </c>
      <c r="N217">
        <v>2</v>
      </c>
    </row>
    <row r="218" spans="1:14" x14ac:dyDescent="0.3">
      <c r="A218" t="s">
        <v>939</v>
      </c>
      <c r="B218" t="s">
        <v>940</v>
      </c>
      <c r="C218" t="s">
        <v>941</v>
      </c>
      <c r="D218" t="s">
        <v>942</v>
      </c>
      <c r="E218" t="s">
        <v>159</v>
      </c>
      <c r="F218" t="s">
        <v>19</v>
      </c>
      <c r="G218" t="s">
        <v>47</v>
      </c>
      <c r="H218" t="s">
        <v>91</v>
      </c>
      <c r="I218">
        <v>1</v>
      </c>
      <c r="J218">
        <v>0.05</v>
      </c>
      <c r="K218" t="s">
        <v>32</v>
      </c>
      <c r="L218" t="s">
        <v>33</v>
      </c>
      <c r="M218">
        <v>67</v>
      </c>
      <c r="N218">
        <v>5</v>
      </c>
    </row>
    <row r="219" spans="1:14" x14ac:dyDescent="0.3">
      <c r="A219" t="s">
        <v>943</v>
      </c>
      <c r="B219" t="s">
        <v>944</v>
      </c>
      <c r="C219" t="s">
        <v>945</v>
      </c>
      <c r="D219" t="s">
        <v>946</v>
      </c>
      <c r="E219" t="s">
        <v>135</v>
      </c>
      <c r="F219" t="s">
        <v>19</v>
      </c>
      <c r="G219" t="s">
        <v>20</v>
      </c>
      <c r="H219" t="s">
        <v>48</v>
      </c>
      <c r="I219">
        <v>4</v>
      </c>
      <c r="J219">
        <v>0.15</v>
      </c>
      <c r="K219" t="s">
        <v>22</v>
      </c>
      <c r="L219" t="s">
        <v>23</v>
      </c>
      <c r="N219">
        <v>3</v>
      </c>
    </row>
    <row r="220" spans="1:14" x14ac:dyDescent="0.3">
      <c r="A220" t="s">
        <v>947</v>
      </c>
      <c r="B220" t="s">
        <v>948</v>
      </c>
      <c r="C220" t="s">
        <v>949</v>
      </c>
      <c r="D220" t="s">
        <v>950</v>
      </c>
      <c r="E220" t="s">
        <v>886</v>
      </c>
      <c r="F220" t="s">
        <v>19</v>
      </c>
      <c r="G220" t="s">
        <v>192</v>
      </c>
      <c r="H220" t="s">
        <v>76</v>
      </c>
      <c r="I220" t="s">
        <v>376</v>
      </c>
      <c r="J220">
        <v>0.15</v>
      </c>
      <c r="K220" t="s">
        <v>32</v>
      </c>
      <c r="L220" t="s">
        <v>50</v>
      </c>
      <c r="M220">
        <v>38</v>
      </c>
      <c r="N220">
        <v>3</v>
      </c>
    </row>
    <row r="221" spans="1:14" x14ac:dyDescent="0.3">
      <c r="A221" t="s">
        <v>951</v>
      </c>
      <c r="B221" t="s">
        <v>952</v>
      </c>
      <c r="C221" t="s">
        <v>842</v>
      </c>
      <c r="D221" t="s">
        <v>953</v>
      </c>
      <c r="E221" t="s">
        <v>954</v>
      </c>
      <c r="F221" t="s">
        <v>29</v>
      </c>
      <c r="G221" t="s">
        <v>251</v>
      </c>
      <c r="H221" t="s">
        <v>76</v>
      </c>
      <c r="I221">
        <v>1</v>
      </c>
      <c r="J221">
        <v>0.15</v>
      </c>
      <c r="K221" t="s">
        <v>32</v>
      </c>
      <c r="L221" t="s">
        <v>23</v>
      </c>
      <c r="M221">
        <v>46</v>
      </c>
      <c r="N221">
        <v>5</v>
      </c>
    </row>
    <row r="222" spans="1:14" x14ac:dyDescent="0.3">
      <c r="A222" t="s">
        <v>955</v>
      </c>
      <c r="B222" t="s">
        <v>956</v>
      </c>
      <c r="C222" t="s">
        <v>957</v>
      </c>
      <c r="D222" t="s">
        <v>958</v>
      </c>
      <c r="E222" t="s">
        <v>369</v>
      </c>
      <c r="F222" t="s">
        <v>153</v>
      </c>
      <c r="G222" t="s">
        <v>293</v>
      </c>
      <c r="H222" t="s">
        <v>48</v>
      </c>
      <c r="I222">
        <v>6</v>
      </c>
      <c r="J222">
        <v>0</v>
      </c>
      <c r="K222" t="s">
        <v>32</v>
      </c>
      <c r="L222" t="s">
        <v>50</v>
      </c>
      <c r="M222">
        <v>37</v>
      </c>
      <c r="N222">
        <v>2</v>
      </c>
    </row>
    <row r="223" spans="1:14" x14ac:dyDescent="0.3">
      <c r="A223" t="s">
        <v>959</v>
      </c>
      <c r="B223" t="s">
        <v>517</v>
      </c>
      <c r="C223" t="s">
        <v>960</v>
      </c>
      <c r="D223" t="s">
        <v>961</v>
      </c>
      <c r="E223" t="s">
        <v>671</v>
      </c>
      <c r="F223" t="s">
        <v>19</v>
      </c>
      <c r="G223" t="s">
        <v>90</v>
      </c>
      <c r="H223" t="s">
        <v>56</v>
      </c>
      <c r="I223">
        <v>9</v>
      </c>
      <c r="J223">
        <v>0</v>
      </c>
      <c r="K223" t="s">
        <v>70</v>
      </c>
      <c r="L223" t="s">
        <v>50</v>
      </c>
      <c r="M223">
        <v>41</v>
      </c>
      <c r="N223">
        <v>1</v>
      </c>
    </row>
    <row r="224" spans="1:14" x14ac:dyDescent="0.3">
      <c r="A224" t="s">
        <v>962</v>
      </c>
      <c r="B224" t="s">
        <v>640</v>
      </c>
      <c r="C224" t="s">
        <v>641</v>
      </c>
      <c r="D224" t="s">
        <v>963</v>
      </c>
      <c r="E224" t="s">
        <v>326</v>
      </c>
      <c r="F224" t="s">
        <v>29</v>
      </c>
      <c r="G224" t="s">
        <v>40</v>
      </c>
      <c r="H224" t="s">
        <v>63</v>
      </c>
      <c r="I224">
        <v>3</v>
      </c>
      <c r="J224">
        <v>0</v>
      </c>
      <c r="K224" t="s">
        <v>22</v>
      </c>
      <c r="L224" t="s">
        <v>41</v>
      </c>
      <c r="M224">
        <v>62</v>
      </c>
      <c r="N224">
        <v>3</v>
      </c>
    </row>
    <row r="225" spans="1:14" x14ac:dyDescent="0.3">
      <c r="A225" t="s">
        <v>964</v>
      </c>
      <c r="B225" t="s">
        <v>664</v>
      </c>
      <c r="C225" t="s">
        <v>965</v>
      </c>
      <c r="D225" t="s">
        <v>966</v>
      </c>
      <c r="E225" t="s">
        <v>967</v>
      </c>
      <c r="F225" t="s">
        <v>19</v>
      </c>
      <c r="G225" t="s">
        <v>40</v>
      </c>
      <c r="H225" t="s">
        <v>160</v>
      </c>
      <c r="I225" t="s">
        <v>398</v>
      </c>
      <c r="J225">
        <v>0.1</v>
      </c>
      <c r="K225" t="s">
        <v>70</v>
      </c>
      <c r="L225" t="s">
        <v>50</v>
      </c>
      <c r="M225">
        <v>39</v>
      </c>
      <c r="N225">
        <v>4</v>
      </c>
    </row>
    <row r="226" spans="1:14" x14ac:dyDescent="0.3">
      <c r="A226" t="s">
        <v>968</v>
      </c>
      <c r="B226" t="s">
        <v>535</v>
      </c>
      <c r="C226" t="s">
        <v>150</v>
      </c>
      <c r="D226" t="s">
        <v>45</v>
      </c>
      <c r="E226" t="s">
        <v>917</v>
      </c>
      <c r="F226" t="s">
        <v>39</v>
      </c>
      <c r="G226" t="s">
        <v>192</v>
      </c>
      <c r="H226" t="s">
        <v>109</v>
      </c>
      <c r="I226">
        <v>6</v>
      </c>
      <c r="J226">
        <v>0.05</v>
      </c>
      <c r="K226" t="s">
        <v>22</v>
      </c>
      <c r="L226" t="s">
        <v>33</v>
      </c>
      <c r="M226">
        <v>59</v>
      </c>
      <c r="N226">
        <v>3</v>
      </c>
    </row>
    <row r="227" spans="1:14" x14ac:dyDescent="0.3">
      <c r="A227" t="s">
        <v>969</v>
      </c>
      <c r="B227" t="s">
        <v>970</v>
      </c>
      <c r="C227" t="s">
        <v>179</v>
      </c>
      <c r="D227" t="s">
        <v>971</v>
      </c>
      <c r="E227" t="s">
        <v>364</v>
      </c>
      <c r="F227" t="s">
        <v>29</v>
      </c>
      <c r="G227" t="s">
        <v>30</v>
      </c>
      <c r="H227" t="s">
        <v>31</v>
      </c>
      <c r="I227">
        <v>3</v>
      </c>
      <c r="J227">
        <v>0.1</v>
      </c>
      <c r="K227" t="s">
        <v>22</v>
      </c>
      <c r="L227" t="s">
        <v>33</v>
      </c>
      <c r="M227">
        <v>66</v>
      </c>
      <c r="N227">
        <v>5</v>
      </c>
    </row>
    <row r="228" spans="1:14" x14ac:dyDescent="0.3">
      <c r="A228" t="s">
        <v>972</v>
      </c>
      <c r="B228" t="s">
        <v>973</v>
      </c>
      <c r="C228" t="s">
        <v>974</v>
      </c>
      <c r="D228" t="s">
        <v>975</v>
      </c>
      <c r="E228" t="s">
        <v>683</v>
      </c>
      <c r="F228" t="s">
        <v>29</v>
      </c>
      <c r="G228" t="s">
        <v>47</v>
      </c>
      <c r="H228" t="s">
        <v>216</v>
      </c>
      <c r="I228">
        <v>7</v>
      </c>
      <c r="J228">
        <v>0.2</v>
      </c>
      <c r="K228" t="s">
        <v>22</v>
      </c>
      <c r="L228" t="s">
        <v>33</v>
      </c>
      <c r="M228">
        <v>46</v>
      </c>
      <c r="N228">
        <v>1</v>
      </c>
    </row>
    <row r="229" spans="1:14" x14ac:dyDescent="0.3">
      <c r="A229" t="s">
        <v>976</v>
      </c>
      <c r="B229" t="s">
        <v>977</v>
      </c>
      <c r="C229" t="s">
        <v>978</v>
      </c>
      <c r="D229" t="s">
        <v>979</v>
      </c>
      <c r="E229" t="s">
        <v>506</v>
      </c>
      <c r="F229" t="s">
        <v>29</v>
      </c>
      <c r="G229" t="s">
        <v>20</v>
      </c>
      <c r="H229" t="s">
        <v>308</v>
      </c>
      <c r="I229">
        <v>8</v>
      </c>
      <c r="J229">
        <v>0.05</v>
      </c>
      <c r="K229" t="s">
        <v>32</v>
      </c>
      <c r="L229" t="s">
        <v>41</v>
      </c>
      <c r="M229">
        <v>66</v>
      </c>
      <c r="N229">
        <v>3</v>
      </c>
    </row>
    <row r="230" spans="1:14" x14ac:dyDescent="0.3">
      <c r="A230" t="s">
        <v>980</v>
      </c>
      <c r="B230" t="s">
        <v>162</v>
      </c>
      <c r="C230" t="s">
        <v>981</v>
      </c>
      <c r="D230" t="s">
        <v>220</v>
      </c>
      <c r="E230" t="s">
        <v>982</v>
      </c>
      <c r="F230" t="s">
        <v>39</v>
      </c>
      <c r="G230" t="s">
        <v>30</v>
      </c>
      <c r="H230" t="s">
        <v>160</v>
      </c>
      <c r="I230">
        <v>4</v>
      </c>
      <c r="J230">
        <v>0.2</v>
      </c>
      <c r="K230" t="s">
        <v>22</v>
      </c>
      <c r="L230" t="s">
        <v>50</v>
      </c>
      <c r="N230">
        <v>1</v>
      </c>
    </row>
    <row r="231" spans="1:14" x14ac:dyDescent="0.3">
      <c r="A231" t="s">
        <v>983</v>
      </c>
      <c r="B231" t="s">
        <v>984</v>
      </c>
      <c r="C231" t="s">
        <v>273</v>
      </c>
      <c r="D231" t="s">
        <v>885</v>
      </c>
      <c r="E231" t="s">
        <v>886</v>
      </c>
      <c r="F231" t="s">
        <v>39</v>
      </c>
      <c r="G231" t="s">
        <v>20</v>
      </c>
      <c r="H231" t="s">
        <v>177</v>
      </c>
      <c r="I231" t="s">
        <v>376</v>
      </c>
      <c r="J231">
        <v>0</v>
      </c>
      <c r="L231" t="s">
        <v>41</v>
      </c>
      <c r="M231">
        <v>29</v>
      </c>
      <c r="N231">
        <v>1</v>
      </c>
    </row>
    <row r="232" spans="1:14" x14ac:dyDescent="0.3">
      <c r="A232" t="s">
        <v>985</v>
      </c>
      <c r="B232" t="s">
        <v>986</v>
      </c>
      <c r="C232" t="s">
        <v>974</v>
      </c>
      <c r="D232" t="s">
        <v>987</v>
      </c>
      <c r="E232" t="s">
        <v>988</v>
      </c>
      <c r="F232" t="s">
        <v>29</v>
      </c>
      <c r="G232" t="s">
        <v>192</v>
      </c>
      <c r="H232" t="s">
        <v>48</v>
      </c>
      <c r="I232">
        <v>1</v>
      </c>
      <c r="J232">
        <v>0.05</v>
      </c>
      <c r="K232" t="s">
        <v>32</v>
      </c>
      <c r="L232" t="s">
        <v>33</v>
      </c>
      <c r="M232">
        <v>21</v>
      </c>
      <c r="N232">
        <v>2</v>
      </c>
    </row>
    <row r="233" spans="1:14" x14ac:dyDescent="0.3">
      <c r="A233" t="s">
        <v>989</v>
      </c>
      <c r="B233" t="s">
        <v>990</v>
      </c>
      <c r="C233" t="s">
        <v>991</v>
      </c>
      <c r="D233" t="s">
        <v>992</v>
      </c>
      <c r="E233" t="s">
        <v>606</v>
      </c>
      <c r="F233" t="s">
        <v>29</v>
      </c>
      <c r="G233" t="s">
        <v>40</v>
      </c>
      <c r="H233" t="s">
        <v>31</v>
      </c>
      <c r="I233">
        <v>5</v>
      </c>
      <c r="J233">
        <v>0</v>
      </c>
      <c r="K233" t="s">
        <v>22</v>
      </c>
      <c r="L233" t="s">
        <v>23</v>
      </c>
      <c r="M233">
        <v>49</v>
      </c>
      <c r="N233">
        <v>1</v>
      </c>
    </row>
    <row r="234" spans="1:14" x14ac:dyDescent="0.3">
      <c r="A234" t="s">
        <v>993</v>
      </c>
      <c r="B234" t="s">
        <v>994</v>
      </c>
      <c r="C234" t="s">
        <v>995</v>
      </c>
      <c r="D234" t="s">
        <v>996</v>
      </c>
      <c r="E234" t="s">
        <v>191</v>
      </c>
      <c r="F234" t="s">
        <v>29</v>
      </c>
      <c r="G234" t="s">
        <v>192</v>
      </c>
      <c r="H234" t="s">
        <v>48</v>
      </c>
      <c r="I234">
        <v>4</v>
      </c>
      <c r="J234">
        <v>0.1</v>
      </c>
      <c r="K234" t="s">
        <v>32</v>
      </c>
      <c r="L234" t="s">
        <v>23</v>
      </c>
      <c r="M234">
        <v>41</v>
      </c>
      <c r="N234">
        <v>4</v>
      </c>
    </row>
    <row r="235" spans="1:14" x14ac:dyDescent="0.3">
      <c r="A235" t="s">
        <v>997</v>
      </c>
      <c r="B235" t="s">
        <v>699</v>
      </c>
      <c r="C235" t="s">
        <v>998</v>
      </c>
      <c r="D235" t="s">
        <v>999</v>
      </c>
      <c r="E235" t="s">
        <v>1000</v>
      </c>
      <c r="F235" t="s">
        <v>39</v>
      </c>
      <c r="G235" t="s">
        <v>47</v>
      </c>
      <c r="H235" t="s">
        <v>84</v>
      </c>
      <c r="I235" t="s">
        <v>147</v>
      </c>
      <c r="J235">
        <v>0.15</v>
      </c>
      <c r="K235" t="s">
        <v>22</v>
      </c>
      <c r="L235" t="s">
        <v>41</v>
      </c>
      <c r="M235">
        <v>21</v>
      </c>
      <c r="N235">
        <v>5</v>
      </c>
    </row>
    <row r="236" spans="1:14" x14ac:dyDescent="0.3">
      <c r="A236" t="s">
        <v>1001</v>
      </c>
      <c r="B236" t="s">
        <v>1002</v>
      </c>
      <c r="C236" t="s">
        <v>379</v>
      </c>
      <c r="D236" t="s">
        <v>1003</v>
      </c>
      <c r="E236" t="s">
        <v>298</v>
      </c>
      <c r="F236" t="s">
        <v>19</v>
      </c>
      <c r="G236" t="s">
        <v>293</v>
      </c>
      <c r="H236" t="s">
        <v>69</v>
      </c>
      <c r="I236">
        <v>5</v>
      </c>
      <c r="J236">
        <v>0</v>
      </c>
      <c r="K236" t="s">
        <v>32</v>
      </c>
      <c r="L236" t="s">
        <v>33</v>
      </c>
      <c r="M236">
        <v>26</v>
      </c>
      <c r="N236">
        <v>1</v>
      </c>
    </row>
    <row r="237" spans="1:14" x14ac:dyDescent="0.3">
      <c r="A237" t="s">
        <v>1004</v>
      </c>
      <c r="B237" t="s">
        <v>715</v>
      </c>
      <c r="C237" t="s">
        <v>986</v>
      </c>
      <c r="D237" t="s">
        <v>1005</v>
      </c>
      <c r="E237" t="s">
        <v>186</v>
      </c>
      <c r="F237" t="s">
        <v>19</v>
      </c>
      <c r="G237" t="s">
        <v>20</v>
      </c>
      <c r="H237" t="s">
        <v>241</v>
      </c>
      <c r="I237">
        <v>8</v>
      </c>
      <c r="J237">
        <v>0.1</v>
      </c>
      <c r="K237" t="s">
        <v>32</v>
      </c>
      <c r="L237" t="s">
        <v>50</v>
      </c>
      <c r="M237">
        <v>25</v>
      </c>
      <c r="N237">
        <v>1</v>
      </c>
    </row>
    <row r="238" spans="1:14" x14ac:dyDescent="0.3">
      <c r="A238" t="s">
        <v>1006</v>
      </c>
      <c r="B238" t="s">
        <v>1007</v>
      </c>
      <c r="C238" t="s">
        <v>35</v>
      </c>
      <c r="D238" t="s">
        <v>1008</v>
      </c>
      <c r="E238" t="s">
        <v>1009</v>
      </c>
      <c r="F238" t="s">
        <v>29</v>
      </c>
      <c r="G238" t="s">
        <v>115</v>
      </c>
      <c r="H238" t="s">
        <v>84</v>
      </c>
      <c r="I238">
        <v>9</v>
      </c>
      <c r="J238">
        <v>0</v>
      </c>
      <c r="K238" t="s">
        <v>32</v>
      </c>
      <c r="L238" t="s">
        <v>23</v>
      </c>
      <c r="M238">
        <v>30</v>
      </c>
      <c r="N238">
        <v>3</v>
      </c>
    </row>
    <row r="239" spans="1:14" x14ac:dyDescent="0.3">
      <c r="A239" t="s">
        <v>1010</v>
      </c>
      <c r="B239" t="s">
        <v>1011</v>
      </c>
      <c r="C239" t="s">
        <v>1012</v>
      </c>
      <c r="D239" t="s">
        <v>1013</v>
      </c>
      <c r="E239" t="s">
        <v>1014</v>
      </c>
      <c r="F239" t="s">
        <v>29</v>
      </c>
      <c r="G239" t="s">
        <v>251</v>
      </c>
      <c r="H239" t="s">
        <v>308</v>
      </c>
      <c r="I239">
        <v>6</v>
      </c>
      <c r="K239" t="s">
        <v>22</v>
      </c>
      <c r="L239" t="s">
        <v>23</v>
      </c>
      <c r="M239">
        <v>65</v>
      </c>
      <c r="N239">
        <v>2</v>
      </c>
    </row>
    <row r="240" spans="1:14" x14ac:dyDescent="0.3">
      <c r="A240" t="s">
        <v>1015</v>
      </c>
      <c r="B240" t="s">
        <v>1016</v>
      </c>
      <c r="C240" t="s">
        <v>1017</v>
      </c>
      <c r="D240" t="s">
        <v>1018</v>
      </c>
      <c r="E240" t="s">
        <v>1019</v>
      </c>
      <c r="F240" t="s">
        <v>39</v>
      </c>
      <c r="G240" t="s">
        <v>62</v>
      </c>
      <c r="H240" t="s">
        <v>216</v>
      </c>
      <c r="I240">
        <v>7</v>
      </c>
      <c r="J240">
        <v>0.1</v>
      </c>
      <c r="K240" t="s">
        <v>32</v>
      </c>
      <c r="L240" t="s">
        <v>23</v>
      </c>
      <c r="M240">
        <v>57</v>
      </c>
      <c r="N240">
        <v>1</v>
      </c>
    </row>
    <row r="241" spans="1:14" x14ac:dyDescent="0.3">
      <c r="A241" t="s">
        <v>1020</v>
      </c>
      <c r="B241" t="s">
        <v>1021</v>
      </c>
      <c r="C241" t="s">
        <v>1022</v>
      </c>
      <c r="D241" t="s">
        <v>547</v>
      </c>
      <c r="E241" t="s">
        <v>477</v>
      </c>
      <c r="F241" t="s">
        <v>19</v>
      </c>
      <c r="G241" t="s">
        <v>176</v>
      </c>
      <c r="H241" t="s">
        <v>91</v>
      </c>
      <c r="I241">
        <v>8</v>
      </c>
      <c r="J241">
        <v>0</v>
      </c>
      <c r="K241" t="s">
        <v>22</v>
      </c>
      <c r="L241" t="s">
        <v>50</v>
      </c>
      <c r="M241">
        <v>21</v>
      </c>
      <c r="N241">
        <v>3</v>
      </c>
    </row>
    <row r="242" spans="1:14" x14ac:dyDescent="0.3">
      <c r="A242" t="s">
        <v>1023</v>
      </c>
      <c r="B242" t="s">
        <v>539</v>
      </c>
      <c r="C242" t="s">
        <v>1024</v>
      </c>
      <c r="D242" t="s">
        <v>1025</v>
      </c>
      <c r="E242" t="s">
        <v>1019</v>
      </c>
      <c r="F242" t="s">
        <v>39</v>
      </c>
      <c r="G242" t="s">
        <v>62</v>
      </c>
      <c r="H242" t="s">
        <v>31</v>
      </c>
      <c r="I242">
        <v>2</v>
      </c>
      <c r="J242">
        <v>0.05</v>
      </c>
      <c r="K242" t="s">
        <v>32</v>
      </c>
      <c r="L242" t="s">
        <v>23</v>
      </c>
      <c r="M242">
        <v>59</v>
      </c>
    </row>
    <row r="243" spans="1:14" x14ac:dyDescent="0.3">
      <c r="A243" t="s">
        <v>1026</v>
      </c>
      <c r="B243" t="s">
        <v>1027</v>
      </c>
      <c r="C243" t="s">
        <v>1028</v>
      </c>
      <c r="D243" t="s">
        <v>1029</v>
      </c>
      <c r="E243" t="s">
        <v>397</v>
      </c>
      <c r="F243" t="s">
        <v>19</v>
      </c>
      <c r="H243" t="s">
        <v>56</v>
      </c>
      <c r="I243">
        <v>3</v>
      </c>
      <c r="J243">
        <v>0.1</v>
      </c>
      <c r="K243" t="s">
        <v>32</v>
      </c>
      <c r="L243" t="s">
        <v>23</v>
      </c>
      <c r="M243">
        <v>47</v>
      </c>
      <c r="N243">
        <v>5</v>
      </c>
    </row>
    <row r="244" spans="1:14" x14ac:dyDescent="0.3">
      <c r="A244" t="s">
        <v>1030</v>
      </c>
      <c r="B244" t="s">
        <v>1031</v>
      </c>
      <c r="C244" t="s">
        <v>746</v>
      </c>
      <c r="D244" t="s">
        <v>881</v>
      </c>
      <c r="E244" t="s">
        <v>548</v>
      </c>
      <c r="F244" t="s">
        <v>29</v>
      </c>
      <c r="G244" t="s">
        <v>251</v>
      </c>
      <c r="H244" t="s">
        <v>146</v>
      </c>
      <c r="I244" t="s">
        <v>77</v>
      </c>
      <c r="J244">
        <v>0.1</v>
      </c>
      <c r="K244" t="s">
        <v>32</v>
      </c>
      <c r="L244" t="s">
        <v>41</v>
      </c>
      <c r="M244">
        <v>27</v>
      </c>
      <c r="N244">
        <v>3</v>
      </c>
    </row>
    <row r="245" spans="1:14" x14ac:dyDescent="0.3">
      <c r="A245" t="s">
        <v>1032</v>
      </c>
      <c r="B245" t="s">
        <v>1033</v>
      </c>
      <c r="C245" t="s">
        <v>873</v>
      </c>
      <c r="D245" t="s">
        <v>893</v>
      </c>
      <c r="E245" t="s">
        <v>75</v>
      </c>
      <c r="F245" t="s">
        <v>29</v>
      </c>
      <c r="G245" t="s">
        <v>176</v>
      </c>
      <c r="H245" t="s">
        <v>69</v>
      </c>
      <c r="I245" t="s">
        <v>77</v>
      </c>
      <c r="J245">
        <v>0</v>
      </c>
      <c r="K245" t="s">
        <v>70</v>
      </c>
      <c r="L245" t="s">
        <v>23</v>
      </c>
      <c r="M245">
        <v>60</v>
      </c>
      <c r="N245">
        <v>5</v>
      </c>
    </row>
    <row r="246" spans="1:14" x14ac:dyDescent="0.3">
      <c r="A246" t="s">
        <v>1034</v>
      </c>
      <c r="B246" t="s">
        <v>1035</v>
      </c>
      <c r="C246" t="s">
        <v>73</v>
      </c>
      <c r="D246" t="s">
        <v>1036</v>
      </c>
      <c r="E246" t="s">
        <v>675</v>
      </c>
      <c r="F246" t="s">
        <v>39</v>
      </c>
      <c r="G246" t="s">
        <v>47</v>
      </c>
      <c r="H246" t="s">
        <v>84</v>
      </c>
      <c r="I246">
        <v>1</v>
      </c>
      <c r="J246">
        <v>0</v>
      </c>
      <c r="K246" t="s">
        <v>32</v>
      </c>
      <c r="L246" t="s">
        <v>50</v>
      </c>
      <c r="N246">
        <v>3</v>
      </c>
    </row>
    <row r="247" spans="1:14" x14ac:dyDescent="0.3">
      <c r="A247" t="s">
        <v>1037</v>
      </c>
      <c r="B247" t="s">
        <v>557</v>
      </c>
      <c r="C247" t="s">
        <v>1038</v>
      </c>
      <c r="D247" t="s">
        <v>1039</v>
      </c>
      <c r="E247" t="s">
        <v>408</v>
      </c>
      <c r="F247" t="s">
        <v>39</v>
      </c>
      <c r="G247" t="s">
        <v>90</v>
      </c>
      <c r="H247" t="s">
        <v>21</v>
      </c>
      <c r="I247">
        <v>7</v>
      </c>
      <c r="J247">
        <v>0.2</v>
      </c>
      <c r="K247" t="s">
        <v>32</v>
      </c>
      <c r="L247" t="s">
        <v>50</v>
      </c>
      <c r="M247">
        <v>52</v>
      </c>
      <c r="N247">
        <v>2</v>
      </c>
    </row>
    <row r="248" spans="1:14" x14ac:dyDescent="0.3">
      <c r="A248" t="s">
        <v>1040</v>
      </c>
      <c r="B248" t="s">
        <v>1041</v>
      </c>
      <c r="C248" t="s">
        <v>213</v>
      </c>
      <c r="D248" t="s">
        <v>1042</v>
      </c>
      <c r="E248" t="s">
        <v>1009</v>
      </c>
      <c r="F248" t="s">
        <v>29</v>
      </c>
      <c r="G248" t="s">
        <v>90</v>
      </c>
      <c r="H248" t="s">
        <v>308</v>
      </c>
      <c r="I248">
        <v>6</v>
      </c>
      <c r="J248">
        <v>0.1</v>
      </c>
      <c r="K248" t="s">
        <v>32</v>
      </c>
      <c r="L248" t="s">
        <v>33</v>
      </c>
      <c r="M248">
        <v>56</v>
      </c>
      <c r="N248">
        <v>3</v>
      </c>
    </row>
    <row r="249" spans="1:14" x14ac:dyDescent="0.3">
      <c r="A249" t="s">
        <v>1043</v>
      </c>
      <c r="B249" t="s">
        <v>1044</v>
      </c>
      <c r="C249" t="s">
        <v>362</v>
      </c>
      <c r="D249" t="s">
        <v>1045</v>
      </c>
      <c r="E249" t="s">
        <v>1046</v>
      </c>
      <c r="F249" t="s">
        <v>19</v>
      </c>
      <c r="G249" t="s">
        <v>293</v>
      </c>
      <c r="H249" t="s">
        <v>84</v>
      </c>
      <c r="I249">
        <v>8</v>
      </c>
      <c r="J249">
        <v>0</v>
      </c>
      <c r="L249" t="s">
        <v>50</v>
      </c>
      <c r="M249">
        <v>39</v>
      </c>
      <c r="N249">
        <v>5</v>
      </c>
    </row>
    <row r="250" spans="1:14" x14ac:dyDescent="0.3">
      <c r="A250" t="s">
        <v>1047</v>
      </c>
      <c r="B250" t="s">
        <v>1048</v>
      </c>
      <c r="C250" t="s">
        <v>1049</v>
      </c>
      <c r="D250" t="s">
        <v>1050</v>
      </c>
      <c r="E250" t="s">
        <v>232</v>
      </c>
      <c r="F250" t="s">
        <v>39</v>
      </c>
      <c r="G250" t="s">
        <v>293</v>
      </c>
      <c r="H250" t="s">
        <v>308</v>
      </c>
      <c r="I250">
        <v>1</v>
      </c>
      <c r="J250">
        <v>0.2</v>
      </c>
      <c r="K250" t="s">
        <v>32</v>
      </c>
      <c r="L250" t="s">
        <v>41</v>
      </c>
      <c r="M250">
        <v>42</v>
      </c>
      <c r="N250">
        <v>4</v>
      </c>
    </row>
    <row r="251" spans="1:14" x14ac:dyDescent="0.3">
      <c r="A251" t="s">
        <v>1051</v>
      </c>
      <c r="B251" t="s">
        <v>1052</v>
      </c>
      <c r="C251" t="s">
        <v>127</v>
      </c>
      <c r="D251" t="s">
        <v>1053</v>
      </c>
      <c r="E251" t="s">
        <v>627</v>
      </c>
      <c r="F251" t="s">
        <v>153</v>
      </c>
      <c r="G251" t="s">
        <v>90</v>
      </c>
      <c r="H251" t="s">
        <v>56</v>
      </c>
      <c r="I251">
        <v>2</v>
      </c>
      <c r="J251">
        <v>0.1</v>
      </c>
      <c r="K251" t="s">
        <v>22</v>
      </c>
      <c r="L251" t="s">
        <v>23</v>
      </c>
      <c r="N251">
        <v>2</v>
      </c>
    </row>
    <row r="252" spans="1:14" x14ac:dyDescent="0.3">
      <c r="A252" t="s">
        <v>1054</v>
      </c>
      <c r="B252" t="s">
        <v>1055</v>
      </c>
      <c r="C252" t="s">
        <v>1056</v>
      </c>
      <c r="D252" t="s">
        <v>1057</v>
      </c>
      <c r="E252" t="s">
        <v>1058</v>
      </c>
      <c r="F252" t="s">
        <v>29</v>
      </c>
      <c r="G252" t="s">
        <v>30</v>
      </c>
      <c r="H252" t="s">
        <v>48</v>
      </c>
      <c r="I252">
        <v>5</v>
      </c>
      <c r="J252">
        <v>0.05</v>
      </c>
      <c r="K252" t="s">
        <v>22</v>
      </c>
      <c r="L252" t="s">
        <v>50</v>
      </c>
      <c r="M252">
        <v>64</v>
      </c>
      <c r="N252">
        <v>5</v>
      </c>
    </row>
    <row r="253" spans="1:14" x14ac:dyDescent="0.3">
      <c r="A253" t="s">
        <v>1059</v>
      </c>
      <c r="B253" t="s">
        <v>469</v>
      </c>
      <c r="C253" t="s">
        <v>1060</v>
      </c>
      <c r="D253" t="s">
        <v>1061</v>
      </c>
      <c r="E253" t="s">
        <v>1058</v>
      </c>
      <c r="F253" t="s">
        <v>29</v>
      </c>
      <c r="G253" t="s">
        <v>40</v>
      </c>
      <c r="H253" t="s">
        <v>154</v>
      </c>
      <c r="I253" t="s">
        <v>252</v>
      </c>
      <c r="J253">
        <v>0.05</v>
      </c>
      <c r="K253" t="s">
        <v>22</v>
      </c>
      <c r="L253" t="s">
        <v>33</v>
      </c>
      <c r="M253">
        <v>47</v>
      </c>
      <c r="N253">
        <v>2</v>
      </c>
    </row>
    <row r="254" spans="1:14" x14ac:dyDescent="0.3">
      <c r="A254" t="s">
        <v>1062</v>
      </c>
      <c r="B254" t="s">
        <v>1063</v>
      </c>
      <c r="C254" t="s">
        <v>1064</v>
      </c>
      <c r="D254" t="s">
        <v>824</v>
      </c>
      <c r="E254" t="s">
        <v>882</v>
      </c>
      <c r="F254" t="s">
        <v>29</v>
      </c>
      <c r="G254" t="s">
        <v>30</v>
      </c>
      <c r="H254" t="s">
        <v>98</v>
      </c>
      <c r="I254">
        <v>5</v>
      </c>
      <c r="J254">
        <v>0</v>
      </c>
      <c r="K254" t="s">
        <v>32</v>
      </c>
      <c r="L254" t="s">
        <v>33</v>
      </c>
      <c r="M254">
        <v>61</v>
      </c>
      <c r="N254">
        <v>2</v>
      </c>
    </row>
    <row r="255" spans="1:14" x14ac:dyDescent="0.3">
      <c r="A255" t="s">
        <v>1065</v>
      </c>
      <c r="B255" t="s">
        <v>913</v>
      </c>
      <c r="C255" t="s">
        <v>1066</v>
      </c>
      <c r="D255" t="s">
        <v>1067</v>
      </c>
      <c r="E255" t="s">
        <v>1068</v>
      </c>
      <c r="F255" t="s">
        <v>39</v>
      </c>
      <c r="G255" t="s">
        <v>30</v>
      </c>
      <c r="H255" t="s">
        <v>76</v>
      </c>
      <c r="I255">
        <v>3</v>
      </c>
      <c r="J255">
        <v>0.15</v>
      </c>
      <c r="K255" t="s">
        <v>32</v>
      </c>
      <c r="L255" t="s">
        <v>41</v>
      </c>
      <c r="N255">
        <v>2</v>
      </c>
    </row>
    <row r="256" spans="1:14" x14ac:dyDescent="0.3">
      <c r="A256" t="s">
        <v>1069</v>
      </c>
      <c r="B256" t="s">
        <v>1012</v>
      </c>
      <c r="C256" t="s">
        <v>451</v>
      </c>
      <c r="D256" t="s">
        <v>1070</v>
      </c>
      <c r="E256" t="s">
        <v>408</v>
      </c>
      <c r="F256" t="s">
        <v>19</v>
      </c>
      <c r="G256" t="s">
        <v>192</v>
      </c>
      <c r="H256" t="s">
        <v>241</v>
      </c>
      <c r="I256">
        <v>6</v>
      </c>
      <c r="J256">
        <v>0.2</v>
      </c>
      <c r="K256" t="s">
        <v>32</v>
      </c>
      <c r="L256" t="s">
        <v>50</v>
      </c>
      <c r="M256">
        <v>54</v>
      </c>
      <c r="N256">
        <v>4</v>
      </c>
    </row>
    <row r="257" spans="1:14" x14ac:dyDescent="0.3">
      <c r="A257" t="s">
        <v>1071</v>
      </c>
      <c r="B257" t="s">
        <v>15</v>
      </c>
      <c r="C257" t="s">
        <v>1072</v>
      </c>
      <c r="D257" t="s">
        <v>1073</v>
      </c>
      <c r="E257" t="s">
        <v>1014</v>
      </c>
      <c r="F257" t="s">
        <v>29</v>
      </c>
      <c r="G257" t="s">
        <v>90</v>
      </c>
      <c r="H257" t="s">
        <v>21</v>
      </c>
      <c r="I257">
        <v>4</v>
      </c>
      <c r="J257">
        <v>0.2</v>
      </c>
      <c r="K257" t="s">
        <v>70</v>
      </c>
      <c r="L257" t="s">
        <v>23</v>
      </c>
      <c r="M257">
        <v>25</v>
      </c>
      <c r="N257">
        <v>2</v>
      </c>
    </row>
    <row r="258" spans="1:14" x14ac:dyDescent="0.3">
      <c r="A258" t="s">
        <v>1074</v>
      </c>
      <c r="B258" t="s">
        <v>1075</v>
      </c>
      <c r="C258" t="s">
        <v>350</v>
      </c>
      <c r="D258" t="s">
        <v>1076</v>
      </c>
      <c r="E258" t="s">
        <v>790</v>
      </c>
      <c r="F258" t="s">
        <v>39</v>
      </c>
      <c r="G258" t="s">
        <v>293</v>
      </c>
      <c r="H258" t="s">
        <v>98</v>
      </c>
      <c r="I258">
        <v>3</v>
      </c>
      <c r="J258">
        <v>0</v>
      </c>
      <c r="K258" t="s">
        <v>22</v>
      </c>
      <c r="L258" t="s">
        <v>50</v>
      </c>
      <c r="M258">
        <v>40</v>
      </c>
      <c r="N258">
        <v>3</v>
      </c>
    </row>
    <row r="259" spans="1:14" x14ac:dyDescent="0.3">
      <c r="A259" t="s">
        <v>1077</v>
      </c>
      <c r="B259" t="s">
        <v>1078</v>
      </c>
      <c r="C259" t="s">
        <v>1079</v>
      </c>
      <c r="D259" t="s">
        <v>1080</v>
      </c>
      <c r="E259" t="s">
        <v>782</v>
      </c>
      <c r="F259" t="s">
        <v>39</v>
      </c>
      <c r="G259" t="s">
        <v>40</v>
      </c>
      <c r="H259" t="s">
        <v>69</v>
      </c>
      <c r="I259">
        <v>9</v>
      </c>
      <c r="J259">
        <v>0</v>
      </c>
      <c r="K259" t="s">
        <v>32</v>
      </c>
      <c r="L259" t="s">
        <v>41</v>
      </c>
      <c r="M259">
        <v>63</v>
      </c>
      <c r="N259">
        <v>5</v>
      </c>
    </row>
    <row r="260" spans="1:14" x14ac:dyDescent="0.3">
      <c r="A260" t="s">
        <v>1081</v>
      </c>
      <c r="B260" t="s">
        <v>1082</v>
      </c>
      <c r="C260" t="s">
        <v>1083</v>
      </c>
      <c r="D260" t="s">
        <v>1084</v>
      </c>
      <c r="E260" t="s">
        <v>334</v>
      </c>
      <c r="F260" t="s">
        <v>19</v>
      </c>
      <c r="G260" t="s">
        <v>176</v>
      </c>
      <c r="H260" t="s">
        <v>48</v>
      </c>
      <c r="I260">
        <v>4</v>
      </c>
      <c r="J260">
        <v>0</v>
      </c>
      <c r="K260" t="s">
        <v>32</v>
      </c>
      <c r="L260" t="s">
        <v>50</v>
      </c>
      <c r="M260">
        <v>63</v>
      </c>
      <c r="N260">
        <v>2</v>
      </c>
    </row>
    <row r="261" spans="1:14" x14ac:dyDescent="0.3">
      <c r="A261" t="s">
        <v>1085</v>
      </c>
      <c r="B261" t="s">
        <v>600</v>
      </c>
      <c r="C261" t="s">
        <v>283</v>
      </c>
      <c r="D261" t="s">
        <v>1086</v>
      </c>
      <c r="E261" t="s">
        <v>548</v>
      </c>
      <c r="F261" t="s">
        <v>39</v>
      </c>
      <c r="G261" t="s">
        <v>62</v>
      </c>
      <c r="H261" t="s">
        <v>63</v>
      </c>
      <c r="I261">
        <v>4</v>
      </c>
      <c r="J261">
        <v>0</v>
      </c>
      <c r="K261" t="s">
        <v>222</v>
      </c>
      <c r="L261" t="s">
        <v>23</v>
      </c>
      <c r="M261">
        <v>21</v>
      </c>
      <c r="N261">
        <v>4</v>
      </c>
    </row>
    <row r="262" spans="1:14" x14ac:dyDescent="0.3">
      <c r="A262" t="s">
        <v>1087</v>
      </c>
      <c r="B262" t="s">
        <v>1088</v>
      </c>
      <c r="C262" t="s">
        <v>1089</v>
      </c>
      <c r="D262" t="s">
        <v>1090</v>
      </c>
      <c r="E262" t="s">
        <v>472</v>
      </c>
      <c r="F262" t="s">
        <v>39</v>
      </c>
      <c r="G262" t="s">
        <v>20</v>
      </c>
      <c r="H262" t="s">
        <v>31</v>
      </c>
      <c r="I262">
        <v>5</v>
      </c>
      <c r="J262">
        <v>0.05</v>
      </c>
      <c r="K262" t="s">
        <v>22</v>
      </c>
      <c r="L262" t="s">
        <v>41</v>
      </c>
      <c r="M262">
        <v>45</v>
      </c>
      <c r="N262">
        <v>1</v>
      </c>
    </row>
    <row r="263" spans="1:14" x14ac:dyDescent="0.3">
      <c r="A263" t="s">
        <v>1091</v>
      </c>
      <c r="B263" t="s">
        <v>1092</v>
      </c>
      <c r="C263" t="s">
        <v>495</v>
      </c>
      <c r="D263" t="s">
        <v>1093</v>
      </c>
      <c r="E263" t="s">
        <v>357</v>
      </c>
      <c r="F263" t="s">
        <v>39</v>
      </c>
      <c r="G263" t="s">
        <v>90</v>
      </c>
      <c r="H263" t="s">
        <v>63</v>
      </c>
      <c r="I263">
        <v>2</v>
      </c>
      <c r="J263">
        <v>0.1</v>
      </c>
      <c r="K263" t="s">
        <v>32</v>
      </c>
      <c r="L263" t="s">
        <v>33</v>
      </c>
      <c r="M263">
        <v>54</v>
      </c>
      <c r="N263">
        <v>5</v>
      </c>
    </row>
    <row r="264" spans="1:14" x14ac:dyDescent="0.3">
      <c r="A264" t="s">
        <v>1094</v>
      </c>
      <c r="B264" t="s">
        <v>1095</v>
      </c>
      <c r="C264" t="s">
        <v>1096</v>
      </c>
      <c r="D264" t="s">
        <v>1097</v>
      </c>
      <c r="E264" t="s">
        <v>1098</v>
      </c>
      <c r="F264" t="s">
        <v>29</v>
      </c>
      <c r="G264" t="s">
        <v>251</v>
      </c>
      <c r="H264" t="s">
        <v>76</v>
      </c>
      <c r="I264">
        <v>6</v>
      </c>
      <c r="J264">
        <v>0.15</v>
      </c>
      <c r="K264" t="s">
        <v>32</v>
      </c>
      <c r="L264" t="s">
        <v>41</v>
      </c>
      <c r="N264">
        <v>4</v>
      </c>
    </row>
    <row r="265" spans="1:14" x14ac:dyDescent="0.3">
      <c r="A265" t="s">
        <v>1099</v>
      </c>
      <c r="B265" t="s">
        <v>1100</v>
      </c>
      <c r="C265" t="s">
        <v>1101</v>
      </c>
      <c r="D265" t="s">
        <v>1102</v>
      </c>
      <c r="E265" t="s">
        <v>103</v>
      </c>
      <c r="F265" t="s">
        <v>29</v>
      </c>
      <c r="G265" t="s">
        <v>251</v>
      </c>
      <c r="H265" t="s">
        <v>91</v>
      </c>
      <c r="I265">
        <v>9</v>
      </c>
      <c r="J265">
        <v>0.05</v>
      </c>
      <c r="L265" t="s">
        <v>33</v>
      </c>
      <c r="M265">
        <v>41</v>
      </c>
      <c r="N265">
        <v>2</v>
      </c>
    </row>
    <row r="266" spans="1:14" x14ac:dyDescent="0.3">
      <c r="A266" t="s">
        <v>1103</v>
      </c>
      <c r="B266" t="s">
        <v>1104</v>
      </c>
      <c r="C266" t="s">
        <v>1105</v>
      </c>
      <c r="D266" t="s">
        <v>1106</v>
      </c>
      <c r="E266" t="s">
        <v>435</v>
      </c>
      <c r="F266" t="s">
        <v>29</v>
      </c>
      <c r="G266" t="s">
        <v>251</v>
      </c>
      <c r="H266" t="s">
        <v>91</v>
      </c>
      <c r="I266">
        <v>4</v>
      </c>
      <c r="J266">
        <v>0.05</v>
      </c>
      <c r="K266" t="s">
        <v>32</v>
      </c>
      <c r="L266" t="s">
        <v>50</v>
      </c>
      <c r="M266">
        <v>54</v>
      </c>
      <c r="N266">
        <v>4</v>
      </c>
    </row>
    <row r="267" spans="1:14" x14ac:dyDescent="0.3">
      <c r="A267" t="s">
        <v>1107</v>
      </c>
      <c r="B267" t="s">
        <v>737</v>
      </c>
      <c r="C267" t="s">
        <v>1108</v>
      </c>
      <c r="D267" t="s">
        <v>613</v>
      </c>
      <c r="E267" t="s">
        <v>103</v>
      </c>
      <c r="F267" t="s">
        <v>29</v>
      </c>
      <c r="G267" t="s">
        <v>97</v>
      </c>
      <c r="H267" t="s">
        <v>177</v>
      </c>
      <c r="I267">
        <v>2</v>
      </c>
      <c r="K267" t="s">
        <v>22</v>
      </c>
      <c r="L267" t="s">
        <v>41</v>
      </c>
      <c r="M267">
        <v>42</v>
      </c>
      <c r="N267">
        <v>2</v>
      </c>
    </row>
    <row r="268" spans="1:14" x14ac:dyDescent="0.3">
      <c r="A268" t="s">
        <v>1109</v>
      </c>
      <c r="B268" t="s">
        <v>1110</v>
      </c>
      <c r="C268" t="s">
        <v>1111</v>
      </c>
      <c r="D268" t="s">
        <v>1112</v>
      </c>
      <c r="E268" t="s">
        <v>472</v>
      </c>
      <c r="F268" t="s">
        <v>29</v>
      </c>
      <c r="G268" t="s">
        <v>62</v>
      </c>
      <c r="H268" t="s">
        <v>241</v>
      </c>
      <c r="I268" t="s">
        <v>376</v>
      </c>
      <c r="J268">
        <v>0.1</v>
      </c>
      <c r="K268" t="s">
        <v>222</v>
      </c>
      <c r="L268" t="s">
        <v>33</v>
      </c>
      <c r="M268">
        <v>27</v>
      </c>
      <c r="N268">
        <v>2</v>
      </c>
    </row>
    <row r="269" spans="1:14" x14ac:dyDescent="0.3">
      <c r="A269" t="s">
        <v>1113</v>
      </c>
      <c r="B269" t="s">
        <v>1114</v>
      </c>
      <c r="C269" t="s">
        <v>1115</v>
      </c>
      <c r="D269" t="s">
        <v>1116</v>
      </c>
      <c r="E269" t="s">
        <v>435</v>
      </c>
      <c r="F269" t="s">
        <v>39</v>
      </c>
      <c r="G269" t="s">
        <v>293</v>
      </c>
      <c r="H269" t="s">
        <v>308</v>
      </c>
      <c r="I269">
        <v>5</v>
      </c>
      <c r="J269">
        <v>0</v>
      </c>
      <c r="K269" t="s">
        <v>32</v>
      </c>
      <c r="L269" t="s">
        <v>50</v>
      </c>
      <c r="M269">
        <v>54</v>
      </c>
      <c r="N269">
        <v>1</v>
      </c>
    </row>
    <row r="270" spans="1:14" x14ac:dyDescent="0.3">
      <c r="A270" t="s">
        <v>1117</v>
      </c>
      <c r="B270" t="s">
        <v>1118</v>
      </c>
      <c r="C270" t="s">
        <v>1119</v>
      </c>
      <c r="D270" t="s">
        <v>220</v>
      </c>
      <c r="E270" t="s">
        <v>591</v>
      </c>
      <c r="F270" t="s">
        <v>39</v>
      </c>
      <c r="G270" t="s">
        <v>97</v>
      </c>
      <c r="H270" t="s">
        <v>84</v>
      </c>
      <c r="I270" t="s">
        <v>77</v>
      </c>
      <c r="J270">
        <v>0</v>
      </c>
      <c r="K270" t="s">
        <v>32</v>
      </c>
      <c r="L270" t="s">
        <v>41</v>
      </c>
      <c r="M270">
        <v>56</v>
      </c>
      <c r="N270">
        <v>3</v>
      </c>
    </row>
    <row r="271" spans="1:14" x14ac:dyDescent="0.3">
      <c r="A271" t="s">
        <v>1120</v>
      </c>
      <c r="B271" t="s">
        <v>495</v>
      </c>
      <c r="C271" t="s">
        <v>1121</v>
      </c>
      <c r="D271" t="s">
        <v>1122</v>
      </c>
      <c r="E271" t="s">
        <v>467</v>
      </c>
      <c r="F271" t="s">
        <v>39</v>
      </c>
      <c r="G271" t="s">
        <v>62</v>
      </c>
      <c r="H271" t="s">
        <v>69</v>
      </c>
      <c r="I271">
        <v>3</v>
      </c>
      <c r="J271">
        <v>0</v>
      </c>
      <c r="K271" t="s">
        <v>22</v>
      </c>
      <c r="L271" t="s">
        <v>50</v>
      </c>
      <c r="M271">
        <v>65</v>
      </c>
      <c r="N271">
        <v>4</v>
      </c>
    </row>
    <row r="272" spans="1:14" x14ac:dyDescent="0.3">
      <c r="A272" t="s">
        <v>1123</v>
      </c>
      <c r="B272" t="s">
        <v>1124</v>
      </c>
      <c r="C272" t="s">
        <v>1125</v>
      </c>
      <c r="D272" t="s">
        <v>1126</v>
      </c>
      <c r="E272" t="s">
        <v>68</v>
      </c>
      <c r="F272" t="s">
        <v>39</v>
      </c>
      <c r="H272" t="s">
        <v>308</v>
      </c>
      <c r="I272">
        <v>8</v>
      </c>
      <c r="J272">
        <v>0.1</v>
      </c>
      <c r="K272" t="s">
        <v>70</v>
      </c>
      <c r="L272" t="s">
        <v>41</v>
      </c>
      <c r="M272">
        <v>31</v>
      </c>
      <c r="N272">
        <v>3</v>
      </c>
    </row>
    <row r="273" spans="1:14" x14ac:dyDescent="0.3">
      <c r="A273" t="s">
        <v>1127</v>
      </c>
      <c r="B273" t="s">
        <v>973</v>
      </c>
      <c r="C273" t="s">
        <v>1128</v>
      </c>
      <c r="D273" t="s">
        <v>1129</v>
      </c>
      <c r="E273" t="s">
        <v>159</v>
      </c>
      <c r="F273" t="s">
        <v>29</v>
      </c>
      <c r="G273" t="s">
        <v>90</v>
      </c>
      <c r="H273" t="s">
        <v>109</v>
      </c>
      <c r="I273">
        <v>9</v>
      </c>
      <c r="K273" t="s">
        <v>32</v>
      </c>
      <c r="L273" t="s">
        <v>33</v>
      </c>
      <c r="M273">
        <v>63</v>
      </c>
      <c r="N273">
        <v>5</v>
      </c>
    </row>
    <row r="274" spans="1:14" x14ac:dyDescent="0.3">
      <c r="A274" t="s">
        <v>1130</v>
      </c>
      <c r="B274" t="s">
        <v>1007</v>
      </c>
      <c r="C274" t="s">
        <v>1131</v>
      </c>
      <c r="D274" t="s">
        <v>1132</v>
      </c>
      <c r="E274" t="s">
        <v>1133</v>
      </c>
      <c r="F274" t="s">
        <v>131</v>
      </c>
      <c r="G274" t="s">
        <v>30</v>
      </c>
      <c r="H274" t="s">
        <v>56</v>
      </c>
      <c r="I274">
        <v>5</v>
      </c>
      <c r="J274">
        <v>0.15</v>
      </c>
      <c r="K274" t="s">
        <v>32</v>
      </c>
      <c r="L274" t="s">
        <v>23</v>
      </c>
      <c r="M274">
        <v>56</v>
      </c>
      <c r="N274">
        <v>4</v>
      </c>
    </row>
    <row r="275" spans="1:14" x14ac:dyDescent="0.3">
      <c r="A275" t="s">
        <v>1134</v>
      </c>
      <c r="B275" t="s">
        <v>1135</v>
      </c>
      <c r="C275" t="s">
        <v>483</v>
      </c>
      <c r="D275" t="s">
        <v>1136</v>
      </c>
      <c r="E275" t="s">
        <v>485</v>
      </c>
      <c r="F275" t="s">
        <v>153</v>
      </c>
      <c r="G275" t="s">
        <v>47</v>
      </c>
      <c r="H275" t="s">
        <v>146</v>
      </c>
      <c r="I275">
        <v>7</v>
      </c>
      <c r="J275">
        <v>0.15</v>
      </c>
      <c r="K275" t="s">
        <v>70</v>
      </c>
      <c r="L275" t="s">
        <v>23</v>
      </c>
      <c r="M275">
        <v>64</v>
      </c>
      <c r="N275">
        <v>5</v>
      </c>
    </row>
    <row r="276" spans="1:14" x14ac:dyDescent="0.3">
      <c r="A276" t="s">
        <v>1137</v>
      </c>
      <c r="B276" t="s">
        <v>532</v>
      </c>
      <c r="C276" t="s">
        <v>180</v>
      </c>
      <c r="D276" t="s">
        <v>1138</v>
      </c>
      <c r="E276" t="s">
        <v>292</v>
      </c>
      <c r="F276" t="s">
        <v>29</v>
      </c>
      <c r="G276" t="s">
        <v>62</v>
      </c>
      <c r="H276" t="s">
        <v>216</v>
      </c>
      <c r="I276">
        <v>5</v>
      </c>
      <c r="J276">
        <v>0.15</v>
      </c>
      <c r="K276" t="s">
        <v>70</v>
      </c>
      <c r="L276" t="s">
        <v>41</v>
      </c>
      <c r="M276">
        <v>57</v>
      </c>
      <c r="N276">
        <v>2</v>
      </c>
    </row>
    <row r="277" spans="1:14" x14ac:dyDescent="0.3">
      <c r="A277" t="s">
        <v>1139</v>
      </c>
      <c r="B277" t="s">
        <v>479</v>
      </c>
      <c r="C277" t="s">
        <v>1140</v>
      </c>
      <c r="D277" t="s">
        <v>1141</v>
      </c>
      <c r="E277" t="s">
        <v>1142</v>
      </c>
      <c r="F277" t="s">
        <v>153</v>
      </c>
      <c r="G277" t="s">
        <v>251</v>
      </c>
      <c r="H277" t="s">
        <v>160</v>
      </c>
      <c r="I277">
        <v>2</v>
      </c>
      <c r="J277">
        <v>0.1</v>
      </c>
      <c r="K277" t="s">
        <v>32</v>
      </c>
      <c r="L277" t="s">
        <v>50</v>
      </c>
      <c r="M277">
        <v>33</v>
      </c>
      <c r="N277">
        <v>2</v>
      </c>
    </row>
    <row r="278" spans="1:14" x14ac:dyDescent="0.3">
      <c r="A278" t="s">
        <v>1143</v>
      </c>
      <c r="B278" t="s">
        <v>1144</v>
      </c>
      <c r="C278" t="s">
        <v>446</v>
      </c>
      <c r="D278" t="s">
        <v>1145</v>
      </c>
      <c r="E278" t="s">
        <v>1146</v>
      </c>
      <c r="F278" t="s">
        <v>39</v>
      </c>
      <c r="G278" t="s">
        <v>47</v>
      </c>
      <c r="H278" t="s">
        <v>31</v>
      </c>
      <c r="I278">
        <v>1</v>
      </c>
      <c r="J278">
        <v>0.05</v>
      </c>
      <c r="K278" t="s">
        <v>222</v>
      </c>
      <c r="L278" t="s">
        <v>33</v>
      </c>
      <c r="M278">
        <v>51</v>
      </c>
      <c r="N278">
        <v>1</v>
      </c>
    </row>
    <row r="279" spans="1:14" x14ac:dyDescent="0.3">
      <c r="A279" t="s">
        <v>1147</v>
      </c>
      <c r="B279" t="s">
        <v>1148</v>
      </c>
      <c r="C279" t="s">
        <v>1149</v>
      </c>
      <c r="D279" t="s">
        <v>1150</v>
      </c>
      <c r="E279" t="s">
        <v>397</v>
      </c>
      <c r="F279" t="s">
        <v>39</v>
      </c>
      <c r="G279" t="s">
        <v>40</v>
      </c>
      <c r="H279" t="s">
        <v>21</v>
      </c>
      <c r="I279">
        <v>6</v>
      </c>
      <c r="J279">
        <v>0.1</v>
      </c>
      <c r="K279" t="s">
        <v>32</v>
      </c>
      <c r="L279" t="s">
        <v>41</v>
      </c>
      <c r="M279">
        <v>60</v>
      </c>
      <c r="N279">
        <v>2</v>
      </c>
    </row>
    <row r="280" spans="1:14" x14ac:dyDescent="0.3">
      <c r="A280" t="s">
        <v>1151</v>
      </c>
      <c r="B280" t="s">
        <v>1152</v>
      </c>
      <c r="C280" t="s">
        <v>851</v>
      </c>
      <c r="D280" t="s">
        <v>1153</v>
      </c>
      <c r="E280" t="s">
        <v>357</v>
      </c>
      <c r="F280" t="s">
        <v>29</v>
      </c>
      <c r="G280" t="s">
        <v>176</v>
      </c>
      <c r="H280" t="s">
        <v>308</v>
      </c>
      <c r="I280" t="s">
        <v>376</v>
      </c>
      <c r="J280">
        <v>0</v>
      </c>
      <c r="K280" t="s">
        <v>32</v>
      </c>
      <c r="L280" t="s">
        <v>23</v>
      </c>
      <c r="M280">
        <v>59</v>
      </c>
      <c r="N280">
        <v>5</v>
      </c>
    </row>
    <row r="281" spans="1:14" x14ac:dyDescent="0.3">
      <c r="A281" t="s">
        <v>1154</v>
      </c>
      <c r="B281" t="s">
        <v>1155</v>
      </c>
      <c r="C281" t="s">
        <v>16</v>
      </c>
      <c r="D281" t="s">
        <v>1156</v>
      </c>
      <c r="E281" t="s">
        <v>135</v>
      </c>
      <c r="F281" t="s">
        <v>29</v>
      </c>
      <c r="G281" t="s">
        <v>192</v>
      </c>
      <c r="H281" t="s">
        <v>308</v>
      </c>
      <c r="I281">
        <v>8</v>
      </c>
      <c r="J281">
        <v>0.1</v>
      </c>
      <c r="K281" t="s">
        <v>32</v>
      </c>
      <c r="L281" t="s">
        <v>23</v>
      </c>
      <c r="M281">
        <v>28</v>
      </c>
      <c r="N281">
        <v>3</v>
      </c>
    </row>
    <row r="282" spans="1:14" x14ac:dyDescent="0.3">
      <c r="A282" t="s">
        <v>1157</v>
      </c>
      <c r="B282" t="s">
        <v>395</v>
      </c>
      <c r="C282" t="s">
        <v>750</v>
      </c>
      <c r="D282" t="s">
        <v>1158</v>
      </c>
      <c r="E282" t="s">
        <v>548</v>
      </c>
      <c r="F282" t="s">
        <v>29</v>
      </c>
      <c r="G282" t="s">
        <v>20</v>
      </c>
      <c r="H282" t="s">
        <v>154</v>
      </c>
      <c r="I282">
        <v>2</v>
      </c>
      <c r="J282">
        <v>0.1</v>
      </c>
      <c r="K282" t="s">
        <v>32</v>
      </c>
      <c r="L282" t="s">
        <v>33</v>
      </c>
      <c r="M282">
        <v>22</v>
      </c>
      <c r="N282">
        <v>1</v>
      </c>
    </row>
    <row r="283" spans="1:14" x14ac:dyDescent="0.3">
      <c r="A283" t="s">
        <v>1159</v>
      </c>
      <c r="B283" t="s">
        <v>199</v>
      </c>
      <c r="C283" t="s">
        <v>1160</v>
      </c>
      <c r="D283" t="s">
        <v>1161</v>
      </c>
      <c r="E283" t="s">
        <v>357</v>
      </c>
      <c r="F283" t="s">
        <v>39</v>
      </c>
      <c r="G283" t="s">
        <v>47</v>
      </c>
      <c r="H283" t="s">
        <v>109</v>
      </c>
      <c r="I283">
        <v>5</v>
      </c>
      <c r="J283">
        <v>0</v>
      </c>
      <c r="K283" t="s">
        <v>32</v>
      </c>
      <c r="L283" t="s">
        <v>33</v>
      </c>
      <c r="M283">
        <v>45</v>
      </c>
      <c r="N283">
        <v>3</v>
      </c>
    </row>
    <row r="284" spans="1:14" x14ac:dyDescent="0.3">
      <c r="A284" t="s">
        <v>1162</v>
      </c>
      <c r="B284" t="s">
        <v>1163</v>
      </c>
      <c r="C284" t="s">
        <v>1164</v>
      </c>
      <c r="D284" t="s">
        <v>1165</v>
      </c>
      <c r="E284" t="s">
        <v>619</v>
      </c>
      <c r="F284" t="s">
        <v>29</v>
      </c>
      <c r="G284" t="s">
        <v>293</v>
      </c>
      <c r="H284" t="s">
        <v>84</v>
      </c>
      <c r="I284" t="s">
        <v>722</v>
      </c>
      <c r="J284">
        <v>0.1</v>
      </c>
      <c r="K284" t="s">
        <v>32</v>
      </c>
      <c r="L284" t="s">
        <v>50</v>
      </c>
      <c r="M284">
        <v>24</v>
      </c>
      <c r="N284">
        <v>3</v>
      </c>
    </row>
    <row r="285" spans="1:14" x14ac:dyDescent="0.3">
      <c r="A285" t="s">
        <v>1166</v>
      </c>
      <c r="B285" t="s">
        <v>1167</v>
      </c>
      <c r="C285" t="s">
        <v>437</v>
      </c>
      <c r="D285" t="s">
        <v>1168</v>
      </c>
      <c r="E285" t="s">
        <v>1169</v>
      </c>
      <c r="F285" t="s">
        <v>39</v>
      </c>
      <c r="G285" t="s">
        <v>90</v>
      </c>
      <c r="H285" t="s">
        <v>160</v>
      </c>
      <c r="I285" t="s">
        <v>49</v>
      </c>
      <c r="J285">
        <v>0</v>
      </c>
      <c r="K285" t="s">
        <v>32</v>
      </c>
      <c r="L285" t="s">
        <v>33</v>
      </c>
      <c r="M285">
        <v>59</v>
      </c>
      <c r="N285">
        <v>2</v>
      </c>
    </row>
    <row r="286" spans="1:14" x14ac:dyDescent="0.3">
      <c r="A286" t="s">
        <v>1170</v>
      </c>
      <c r="B286" t="s">
        <v>361</v>
      </c>
      <c r="C286" t="s">
        <v>1044</v>
      </c>
      <c r="D286" t="s">
        <v>1171</v>
      </c>
      <c r="E286" t="s">
        <v>1172</v>
      </c>
      <c r="F286" t="s">
        <v>19</v>
      </c>
      <c r="G286" t="s">
        <v>62</v>
      </c>
      <c r="H286" t="s">
        <v>48</v>
      </c>
      <c r="I286">
        <v>1</v>
      </c>
      <c r="J286">
        <v>0.05</v>
      </c>
      <c r="K286" t="s">
        <v>222</v>
      </c>
      <c r="L286" t="s">
        <v>41</v>
      </c>
      <c r="M286">
        <v>61</v>
      </c>
      <c r="N286">
        <v>5</v>
      </c>
    </row>
    <row r="287" spans="1:14" x14ac:dyDescent="0.3">
      <c r="A287" t="s">
        <v>1173</v>
      </c>
      <c r="B287" t="s">
        <v>437</v>
      </c>
      <c r="C287" t="s">
        <v>1108</v>
      </c>
      <c r="D287" t="s">
        <v>1174</v>
      </c>
      <c r="E287" t="s">
        <v>458</v>
      </c>
      <c r="F287" t="s">
        <v>39</v>
      </c>
      <c r="G287" t="s">
        <v>40</v>
      </c>
      <c r="H287" t="s">
        <v>91</v>
      </c>
      <c r="I287">
        <v>2</v>
      </c>
      <c r="J287">
        <v>0.1</v>
      </c>
      <c r="K287" t="s">
        <v>22</v>
      </c>
      <c r="L287" t="s">
        <v>33</v>
      </c>
      <c r="M287">
        <v>63</v>
      </c>
      <c r="N287">
        <v>5</v>
      </c>
    </row>
    <row r="288" spans="1:14" x14ac:dyDescent="0.3">
      <c r="A288" t="s">
        <v>1175</v>
      </c>
      <c r="B288" t="s">
        <v>991</v>
      </c>
      <c r="C288" t="s">
        <v>563</v>
      </c>
      <c r="D288" t="s">
        <v>1176</v>
      </c>
      <c r="E288" t="s">
        <v>145</v>
      </c>
      <c r="F288" t="s">
        <v>39</v>
      </c>
      <c r="G288" t="s">
        <v>293</v>
      </c>
      <c r="H288" t="s">
        <v>146</v>
      </c>
      <c r="I288">
        <v>3</v>
      </c>
      <c r="J288">
        <v>0</v>
      </c>
      <c r="K288" t="s">
        <v>32</v>
      </c>
      <c r="L288" t="s">
        <v>50</v>
      </c>
      <c r="M288">
        <v>55</v>
      </c>
      <c r="N288">
        <v>1</v>
      </c>
    </row>
    <row r="289" spans="1:14" x14ac:dyDescent="0.3">
      <c r="A289" t="s">
        <v>1177</v>
      </c>
      <c r="B289" t="s">
        <v>1178</v>
      </c>
      <c r="C289" t="s">
        <v>542</v>
      </c>
      <c r="D289" t="s">
        <v>1179</v>
      </c>
      <c r="E289" t="s">
        <v>671</v>
      </c>
      <c r="F289" t="s">
        <v>29</v>
      </c>
      <c r="G289" t="s">
        <v>293</v>
      </c>
      <c r="H289" t="s">
        <v>177</v>
      </c>
      <c r="I289">
        <v>6</v>
      </c>
      <c r="J289">
        <v>0.1</v>
      </c>
      <c r="K289" t="s">
        <v>32</v>
      </c>
      <c r="L289" t="s">
        <v>50</v>
      </c>
      <c r="M289">
        <v>65</v>
      </c>
      <c r="N289">
        <v>4</v>
      </c>
    </row>
    <row r="290" spans="1:14" x14ac:dyDescent="0.3">
      <c r="A290" t="s">
        <v>1180</v>
      </c>
      <c r="B290" t="s">
        <v>1181</v>
      </c>
      <c r="C290" t="s">
        <v>1182</v>
      </c>
      <c r="D290" t="s">
        <v>1183</v>
      </c>
      <c r="E290" t="s">
        <v>1184</v>
      </c>
      <c r="F290" t="s">
        <v>39</v>
      </c>
      <c r="G290" t="s">
        <v>176</v>
      </c>
      <c r="H290" t="s">
        <v>241</v>
      </c>
      <c r="I290">
        <v>6</v>
      </c>
      <c r="J290">
        <v>0.1</v>
      </c>
      <c r="K290" t="s">
        <v>22</v>
      </c>
      <c r="L290" t="s">
        <v>33</v>
      </c>
      <c r="M290">
        <v>31</v>
      </c>
      <c r="N290">
        <v>4</v>
      </c>
    </row>
    <row r="291" spans="1:14" x14ac:dyDescent="0.3">
      <c r="A291" t="s">
        <v>1185</v>
      </c>
      <c r="B291" t="s">
        <v>483</v>
      </c>
      <c r="C291" t="s">
        <v>1104</v>
      </c>
      <c r="D291" t="s">
        <v>1186</v>
      </c>
      <c r="E291" t="s">
        <v>232</v>
      </c>
      <c r="F291" t="s">
        <v>39</v>
      </c>
      <c r="G291" t="s">
        <v>251</v>
      </c>
      <c r="H291" t="s">
        <v>91</v>
      </c>
      <c r="I291">
        <v>8</v>
      </c>
      <c r="J291">
        <v>0.05</v>
      </c>
      <c r="K291" t="s">
        <v>32</v>
      </c>
      <c r="L291" t="s">
        <v>23</v>
      </c>
      <c r="M291">
        <v>30</v>
      </c>
      <c r="N291">
        <v>1</v>
      </c>
    </row>
    <row r="292" spans="1:14" x14ac:dyDescent="0.3">
      <c r="A292" t="s">
        <v>1187</v>
      </c>
      <c r="B292" t="s">
        <v>1188</v>
      </c>
      <c r="C292" t="s">
        <v>1189</v>
      </c>
      <c r="D292" t="s">
        <v>1190</v>
      </c>
      <c r="E292" t="s">
        <v>266</v>
      </c>
      <c r="F292" t="s">
        <v>83</v>
      </c>
      <c r="G292" t="s">
        <v>20</v>
      </c>
      <c r="H292" t="s">
        <v>216</v>
      </c>
      <c r="I292">
        <v>8</v>
      </c>
      <c r="J292">
        <v>0</v>
      </c>
      <c r="K292" t="s">
        <v>32</v>
      </c>
      <c r="L292" t="s">
        <v>33</v>
      </c>
      <c r="M292">
        <v>37</v>
      </c>
      <c r="N292">
        <v>1</v>
      </c>
    </row>
    <row r="293" spans="1:14" x14ac:dyDescent="0.3">
      <c r="A293" t="s">
        <v>1191</v>
      </c>
      <c r="B293" t="s">
        <v>1192</v>
      </c>
      <c r="C293" t="s">
        <v>1193</v>
      </c>
      <c r="D293" t="s">
        <v>613</v>
      </c>
      <c r="E293" t="s">
        <v>865</v>
      </c>
      <c r="F293" t="s">
        <v>29</v>
      </c>
      <c r="G293" t="s">
        <v>40</v>
      </c>
      <c r="H293" t="s">
        <v>98</v>
      </c>
      <c r="I293">
        <v>4</v>
      </c>
      <c r="J293">
        <v>0</v>
      </c>
      <c r="K293" t="s">
        <v>22</v>
      </c>
      <c r="L293" t="s">
        <v>23</v>
      </c>
      <c r="M293">
        <v>46</v>
      </c>
      <c r="N293">
        <v>5</v>
      </c>
    </row>
    <row r="294" spans="1:14" x14ac:dyDescent="0.3">
      <c r="A294" t="s">
        <v>1194</v>
      </c>
      <c r="B294" t="s">
        <v>1195</v>
      </c>
      <c r="C294" t="s">
        <v>1196</v>
      </c>
      <c r="D294" t="s">
        <v>1197</v>
      </c>
      <c r="E294" t="s">
        <v>140</v>
      </c>
      <c r="F294" t="s">
        <v>29</v>
      </c>
      <c r="G294" t="s">
        <v>97</v>
      </c>
      <c r="H294" t="s">
        <v>84</v>
      </c>
      <c r="I294">
        <v>1</v>
      </c>
      <c r="J294">
        <v>0.1</v>
      </c>
      <c r="K294" t="s">
        <v>22</v>
      </c>
      <c r="L294" t="s">
        <v>33</v>
      </c>
      <c r="M294">
        <v>55</v>
      </c>
      <c r="N294">
        <v>5</v>
      </c>
    </row>
    <row r="295" spans="1:14" x14ac:dyDescent="0.3">
      <c r="A295" t="s">
        <v>1198</v>
      </c>
      <c r="B295" t="s">
        <v>1002</v>
      </c>
      <c r="C295" t="s">
        <v>1199</v>
      </c>
      <c r="D295" t="s">
        <v>776</v>
      </c>
      <c r="E295" t="s">
        <v>292</v>
      </c>
      <c r="F295" t="s">
        <v>29</v>
      </c>
      <c r="G295" t="s">
        <v>62</v>
      </c>
      <c r="H295" t="s">
        <v>31</v>
      </c>
      <c r="I295">
        <v>2</v>
      </c>
      <c r="J295">
        <v>0</v>
      </c>
      <c r="K295" t="s">
        <v>32</v>
      </c>
      <c r="L295" t="s">
        <v>23</v>
      </c>
      <c r="M295">
        <v>53</v>
      </c>
    </row>
    <row r="296" spans="1:14" x14ac:dyDescent="0.3">
      <c r="A296" t="s">
        <v>1200</v>
      </c>
      <c r="B296" t="s">
        <v>305</v>
      </c>
      <c r="C296" t="s">
        <v>596</v>
      </c>
      <c r="D296" t="s">
        <v>1201</v>
      </c>
      <c r="E296" t="s">
        <v>1202</v>
      </c>
      <c r="F296" t="s">
        <v>29</v>
      </c>
      <c r="G296" t="s">
        <v>192</v>
      </c>
      <c r="H296" t="s">
        <v>48</v>
      </c>
      <c r="I296">
        <v>6</v>
      </c>
      <c r="J296">
        <v>0.05</v>
      </c>
      <c r="K296" t="s">
        <v>22</v>
      </c>
      <c r="L296" t="s">
        <v>50</v>
      </c>
      <c r="M296">
        <v>48</v>
      </c>
      <c r="N296">
        <v>5</v>
      </c>
    </row>
    <row r="297" spans="1:14" x14ac:dyDescent="0.3">
      <c r="A297" t="s">
        <v>1203</v>
      </c>
      <c r="B297" t="s">
        <v>677</v>
      </c>
      <c r="C297" t="s">
        <v>899</v>
      </c>
      <c r="D297" t="s">
        <v>1141</v>
      </c>
      <c r="E297" t="s">
        <v>560</v>
      </c>
      <c r="F297" t="s">
        <v>39</v>
      </c>
      <c r="G297" t="s">
        <v>115</v>
      </c>
      <c r="H297" t="s">
        <v>177</v>
      </c>
      <c r="I297">
        <v>4</v>
      </c>
      <c r="J297">
        <v>0.1</v>
      </c>
      <c r="K297" t="s">
        <v>22</v>
      </c>
      <c r="L297" t="s">
        <v>23</v>
      </c>
      <c r="M297">
        <v>64</v>
      </c>
      <c r="N297">
        <v>1</v>
      </c>
    </row>
    <row r="298" spans="1:14" x14ac:dyDescent="0.3">
      <c r="A298" t="s">
        <v>1204</v>
      </c>
      <c r="B298" t="s">
        <v>447</v>
      </c>
      <c r="C298" t="s">
        <v>1205</v>
      </c>
      <c r="D298" t="s">
        <v>1206</v>
      </c>
      <c r="E298" t="s">
        <v>472</v>
      </c>
      <c r="F298" t="s">
        <v>29</v>
      </c>
      <c r="G298" t="s">
        <v>47</v>
      </c>
      <c r="H298" t="s">
        <v>84</v>
      </c>
      <c r="I298">
        <v>3</v>
      </c>
      <c r="J298">
        <v>0.05</v>
      </c>
      <c r="K298" t="s">
        <v>22</v>
      </c>
      <c r="L298" t="s">
        <v>33</v>
      </c>
      <c r="M298">
        <v>18</v>
      </c>
      <c r="N298">
        <v>5</v>
      </c>
    </row>
    <row r="299" spans="1:14" x14ac:dyDescent="0.3">
      <c r="A299" t="s">
        <v>1207</v>
      </c>
      <c r="B299" t="s">
        <v>1208</v>
      </c>
      <c r="C299" t="s">
        <v>1209</v>
      </c>
      <c r="D299" t="s">
        <v>1210</v>
      </c>
      <c r="E299" t="s">
        <v>197</v>
      </c>
      <c r="F299" t="s">
        <v>153</v>
      </c>
      <c r="G299" t="s">
        <v>30</v>
      </c>
      <c r="H299" t="s">
        <v>84</v>
      </c>
      <c r="I299">
        <v>2</v>
      </c>
      <c r="J299">
        <v>0</v>
      </c>
      <c r="K299" t="s">
        <v>22</v>
      </c>
      <c r="L299" t="s">
        <v>41</v>
      </c>
      <c r="M299">
        <v>59</v>
      </c>
      <c r="N299">
        <v>2</v>
      </c>
    </row>
    <row r="300" spans="1:14" x14ac:dyDescent="0.3">
      <c r="A300" t="s">
        <v>1211</v>
      </c>
      <c r="B300" t="s">
        <v>647</v>
      </c>
      <c r="C300" t="s">
        <v>1022</v>
      </c>
      <c r="D300" t="s">
        <v>1212</v>
      </c>
      <c r="E300" t="s">
        <v>583</v>
      </c>
      <c r="F300" t="s">
        <v>29</v>
      </c>
      <c r="G300" t="s">
        <v>176</v>
      </c>
      <c r="H300" t="s">
        <v>98</v>
      </c>
      <c r="I300" t="s">
        <v>398</v>
      </c>
      <c r="J300">
        <v>0.05</v>
      </c>
      <c r="K300" t="s">
        <v>32</v>
      </c>
      <c r="L300" t="s">
        <v>50</v>
      </c>
      <c r="M300">
        <v>40</v>
      </c>
      <c r="N300">
        <v>2</v>
      </c>
    </row>
    <row r="301" spans="1:14" x14ac:dyDescent="0.3">
      <c r="A301" t="s">
        <v>1213</v>
      </c>
      <c r="B301" t="s">
        <v>1214</v>
      </c>
      <c r="C301" t="s">
        <v>1215</v>
      </c>
      <c r="D301" t="s">
        <v>412</v>
      </c>
      <c r="E301" t="s">
        <v>870</v>
      </c>
      <c r="F301" t="s">
        <v>29</v>
      </c>
      <c r="G301" t="s">
        <v>90</v>
      </c>
      <c r="H301" t="s">
        <v>146</v>
      </c>
      <c r="I301">
        <v>9</v>
      </c>
      <c r="J301">
        <v>0.2</v>
      </c>
      <c r="K301" t="s">
        <v>22</v>
      </c>
      <c r="L301" t="s">
        <v>50</v>
      </c>
      <c r="M301">
        <v>27</v>
      </c>
      <c r="N301">
        <v>4</v>
      </c>
    </row>
    <row r="302" spans="1:14" x14ac:dyDescent="0.3">
      <c r="A302" t="s">
        <v>1216</v>
      </c>
      <c r="B302" t="s">
        <v>1217</v>
      </c>
      <c r="C302" t="s">
        <v>328</v>
      </c>
      <c r="D302" t="s">
        <v>1218</v>
      </c>
      <c r="E302" t="s">
        <v>96</v>
      </c>
      <c r="F302" t="s">
        <v>19</v>
      </c>
      <c r="G302" t="s">
        <v>30</v>
      </c>
      <c r="H302" t="s">
        <v>98</v>
      </c>
      <c r="I302">
        <v>1</v>
      </c>
      <c r="J302">
        <v>0.1</v>
      </c>
      <c r="K302" t="s">
        <v>32</v>
      </c>
      <c r="L302" t="s">
        <v>41</v>
      </c>
      <c r="M302">
        <v>32</v>
      </c>
      <c r="N302">
        <v>3</v>
      </c>
    </row>
    <row r="303" spans="1:14" x14ac:dyDescent="0.3">
      <c r="A303" t="s">
        <v>1219</v>
      </c>
      <c r="B303" t="s">
        <v>1108</v>
      </c>
      <c r="C303" t="s">
        <v>1124</v>
      </c>
      <c r="D303" t="s">
        <v>151</v>
      </c>
      <c r="E303" t="s">
        <v>1220</v>
      </c>
      <c r="F303" t="s">
        <v>29</v>
      </c>
      <c r="G303" t="s">
        <v>90</v>
      </c>
      <c r="H303" t="s">
        <v>56</v>
      </c>
      <c r="I303">
        <v>6</v>
      </c>
      <c r="J303">
        <v>0.05</v>
      </c>
      <c r="K303" t="s">
        <v>32</v>
      </c>
      <c r="L303" t="s">
        <v>50</v>
      </c>
      <c r="M303">
        <v>63</v>
      </c>
    </row>
    <row r="304" spans="1:14" x14ac:dyDescent="0.3">
      <c r="A304" t="s">
        <v>1221</v>
      </c>
      <c r="B304" t="s">
        <v>960</v>
      </c>
      <c r="C304" t="s">
        <v>629</v>
      </c>
      <c r="D304" t="s">
        <v>1222</v>
      </c>
      <c r="E304" t="s">
        <v>413</v>
      </c>
      <c r="F304" t="s">
        <v>29</v>
      </c>
      <c r="G304" t="s">
        <v>115</v>
      </c>
      <c r="H304" t="s">
        <v>84</v>
      </c>
      <c r="I304">
        <v>1</v>
      </c>
      <c r="J304">
        <v>0</v>
      </c>
      <c r="K304" t="s">
        <v>70</v>
      </c>
      <c r="L304" t="s">
        <v>50</v>
      </c>
      <c r="M304">
        <v>60</v>
      </c>
      <c r="N304">
        <v>2</v>
      </c>
    </row>
    <row r="305" spans="1:14" x14ac:dyDescent="0.3">
      <c r="A305" t="s">
        <v>486</v>
      </c>
      <c r="B305" t="s">
        <v>487</v>
      </c>
      <c r="C305" t="s">
        <v>488</v>
      </c>
      <c r="D305" t="s">
        <v>489</v>
      </c>
      <c r="E305" t="s">
        <v>490</v>
      </c>
      <c r="F305" t="s">
        <v>29</v>
      </c>
      <c r="G305" t="s">
        <v>62</v>
      </c>
      <c r="H305" t="s">
        <v>146</v>
      </c>
      <c r="I305">
        <v>2</v>
      </c>
      <c r="J305">
        <v>0.15</v>
      </c>
      <c r="K305" t="s">
        <v>70</v>
      </c>
      <c r="L305" t="s">
        <v>41</v>
      </c>
      <c r="M305">
        <v>57</v>
      </c>
      <c r="N305">
        <v>4</v>
      </c>
    </row>
    <row r="306" spans="1:14" x14ac:dyDescent="0.3">
      <c r="A306" t="s">
        <v>1223</v>
      </c>
      <c r="B306" t="s">
        <v>1224</v>
      </c>
      <c r="C306" t="s">
        <v>1225</v>
      </c>
      <c r="D306" t="s">
        <v>1226</v>
      </c>
      <c r="E306" t="s">
        <v>435</v>
      </c>
      <c r="F306" t="s">
        <v>29</v>
      </c>
      <c r="G306" t="s">
        <v>176</v>
      </c>
      <c r="H306" t="s">
        <v>84</v>
      </c>
      <c r="I306">
        <v>5</v>
      </c>
      <c r="J306">
        <v>0.1</v>
      </c>
      <c r="K306" t="s">
        <v>32</v>
      </c>
      <c r="L306" t="s">
        <v>50</v>
      </c>
      <c r="M306">
        <v>44</v>
      </c>
      <c r="N306">
        <v>3</v>
      </c>
    </row>
    <row r="307" spans="1:14" x14ac:dyDescent="0.3">
      <c r="A307" t="s">
        <v>1227</v>
      </c>
      <c r="B307" t="s">
        <v>1060</v>
      </c>
      <c r="C307" t="s">
        <v>1228</v>
      </c>
      <c r="D307" t="s">
        <v>1229</v>
      </c>
      <c r="E307" t="s">
        <v>914</v>
      </c>
      <c r="F307" t="s">
        <v>39</v>
      </c>
      <c r="G307" t="s">
        <v>90</v>
      </c>
      <c r="H307" t="s">
        <v>48</v>
      </c>
      <c r="I307">
        <v>5</v>
      </c>
      <c r="J307">
        <v>0.2</v>
      </c>
      <c r="L307" t="s">
        <v>41</v>
      </c>
      <c r="M307">
        <v>44</v>
      </c>
      <c r="N307">
        <v>3</v>
      </c>
    </row>
    <row r="308" spans="1:14" x14ac:dyDescent="0.3">
      <c r="A308" t="s">
        <v>1230</v>
      </c>
      <c r="B308" t="s">
        <v>1231</v>
      </c>
      <c r="C308" t="s">
        <v>1232</v>
      </c>
      <c r="D308" t="s">
        <v>434</v>
      </c>
      <c r="E308" t="s">
        <v>1000</v>
      </c>
      <c r="F308" t="s">
        <v>29</v>
      </c>
      <c r="G308" t="s">
        <v>115</v>
      </c>
      <c r="H308" t="s">
        <v>63</v>
      </c>
      <c r="I308">
        <v>1</v>
      </c>
      <c r="J308">
        <v>0.2</v>
      </c>
      <c r="K308" t="s">
        <v>32</v>
      </c>
      <c r="L308" t="s">
        <v>33</v>
      </c>
      <c r="M308">
        <v>42</v>
      </c>
      <c r="N308">
        <v>5</v>
      </c>
    </row>
    <row r="309" spans="1:14" x14ac:dyDescent="0.3">
      <c r="A309" t="s">
        <v>1233</v>
      </c>
      <c r="B309" t="s">
        <v>1234</v>
      </c>
      <c r="C309" t="s">
        <v>1235</v>
      </c>
      <c r="D309" t="s">
        <v>1236</v>
      </c>
      <c r="E309" t="s">
        <v>408</v>
      </c>
      <c r="F309" t="s">
        <v>39</v>
      </c>
      <c r="G309" t="s">
        <v>40</v>
      </c>
      <c r="H309" t="s">
        <v>241</v>
      </c>
      <c r="I309">
        <v>8</v>
      </c>
      <c r="J309">
        <v>0.15</v>
      </c>
      <c r="K309" t="s">
        <v>22</v>
      </c>
      <c r="L309" t="s">
        <v>41</v>
      </c>
      <c r="M309">
        <v>21</v>
      </c>
      <c r="N309">
        <v>2</v>
      </c>
    </row>
    <row r="310" spans="1:14" x14ac:dyDescent="0.3">
      <c r="A310" t="s">
        <v>1237</v>
      </c>
      <c r="B310" t="s">
        <v>1007</v>
      </c>
      <c r="C310" t="s">
        <v>1131</v>
      </c>
      <c r="D310" t="s">
        <v>1238</v>
      </c>
      <c r="E310" t="s">
        <v>28</v>
      </c>
      <c r="F310" t="s">
        <v>29</v>
      </c>
      <c r="G310" t="s">
        <v>62</v>
      </c>
      <c r="H310" t="s">
        <v>84</v>
      </c>
      <c r="I310">
        <v>8</v>
      </c>
      <c r="J310">
        <v>0.2</v>
      </c>
      <c r="K310" t="s">
        <v>32</v>
      </c>
      <c r="L310" t="s">
        <v>33</v>
      </c>
      <c r="M310">
        <v>61</v>
      </c>
      <c r="N310">
        <v>3</v>
      </c>
    </row>
    <row r="311" spans="1:14" x14ac:dyDescent="0.3">
      <c r="A311" t="s">
        <v>1239</v>
      </c>
      <c r="B311" t="s">
        <v>745</v>
      </c>
      <c r="C311" t="s">
        <v>1240</v>
      </c>
      <c r="D311" t="s">
        <v>1241</v>
      </c>
      <c r="E311" t="s">
        <v>120</v>
      </c>
      <c r="F311" t="s">
        <v>29</v>
      </c>
      <c r="G311" t="s">
        <v>47</v>
      </c>
      <c r="H311" t="s">
        <v>84</v>
      </c>
      <c r="I311">
        <v>7</v>
      </c>
      <c r="J311">
        <v>0</v>
      </c>
      <c r="K311" t="s">
        <v>22</v>
      </c>
      <c r="L311" t="s">
        <v>50</v>
      </c>
      <c r="M311">
        <v>50</v>
      </c>
      <c r="N311">
        <v>3</v>
      </c>
    </row>
    <row r="312" spans="1:14" x14ac:dyDescent="0.3">
      <c r="A312" t="s">
        <v>1242</v>
      </c>
      <c r="B312" t="s">
        <v>224</v>
      </c>
      <c r="C312" t="s">
        <v>1243</v>
      </c>
      <c r="D312" t="s">
        <v>1244</v>
      </c>
      <c r="E312" t="s">
        <v>882</v>
      </c>
      <c r="F312" t="s">
        <v>19</v>
      </c>
      <c r="G312" t="s">
        <v>192</v>
      </c>
      <c r="H312" t="s">
        <v>109</v>
      </c>
      <c r="I312">
        <v>8</v>
      </c>
      <c r="J312">
        <v>0.2</v>
      </c>
      <c r="K312" t="s">
        <v>222</v>
      </c>
      <c r="L312" t="s">
        <v>23</v>
      </c>
      <c r="M312">
        <v>66</v>
      </c>
      <c r="N312">
        <v>2</v>
      </c>
    </row>
    <row r="313" spans="1:14" x14ac:dyDescent="0.3">
      <c r="A313" t="s">
        <v>1245</v>
      </c>
      <c r="B313" t="s">
        <v>1246</v>
      </c>
      <c r="C313" t="s">
        <v>692</v>
      </c>
      <c r="D313" t="s">
        <v>1247</v>
      </c>
      <c r="E313" t="s">
        <v>266</v>
      </c>
      <c r="F313" t="s">
        <v>39</v>
      </c>
      <c r="G313" t="s">
        <v>30</v>
      </c>
      <c r="H313" t="s">
        <v>241</v>
      </c>
      <c r="I313">
        <v>3</v>
      </c>
      <c r="J313">
        <v>0.05</v>
      </c>
      <c r="K313" t="s">
        <v>32</v>
      </c>
      <c r="L313" t="s">
        <v>23</v>
      </c>
      <c r="M313">
        <v>37</v>
      </c>
      <c r="N313">
        <v>5</v>
      </c>
    </row>
    <row r="314" spans="1:14" x14ac:dyDescent="0.3">
      <c r="A314" t="s">
        <v>1248</v>
      </c>
      <c r="B314" t="s">
        <v>554</v>
      </c>
      <c r="C314" t="s">
        <v>1249</v>
      </c>
      <c r="D314" t="s">
        <v>1250</v>
      </c>
      <c r="E314" t="s">
        <v>292</v>
      </c>
      <c r="F314" t="s">
        <v>29</v>
      </c>
      <c r="G314" t="s">
        <v>176</v>
      </c>
      <c r="H314" t="s">
        <v>21</v>
      </c>
      <c r="I314">
        <v>2</v>
      </c>
      <c r="J314">
        <v>0</v>
      </c>
      <c r="K314" t="s">
        <v>32</v>
      </c>
      <c r="L314" t="s">
        <v>23</v>
      </c>
      <c r="M314">
        <v>43</v>
      </c>
      <c r="N314">
        <v>1</v>
      </c>
    </row>
    <row r="315" spans="1:14" x14ac:dyDescent="0.3">
      <c r="A315" t="s">
        <v>1251</v>
      </c>
      <c r="B315" t="s">
        <v>1144</v>
      </c>
      <c r="C315" t="s">
        <v>446</v>
      </c>
      <c r="D315" t="s">
        <v>1252</v>
      </c>
      <c r="E315" t="s">
        <v>281</v>
      </c>
      <c r="F315" t="s">
        <v>39</v>
      </c>
      <c r="G315" t="s">
        <v>47</v>
      </c>
      <c r="H315" t="s">
        <v>216</v>
      </c>
      <c r="I315">
        <v>7</v>
      </c>
      <c r="J315">
        <v>0.15</v>
      </c>
      <c r="K315" t="s">
        <v>22</v>
      </c>
      <c r="L315" t="s">
        <v>50</v>
      </c>
      <c r="M315">
        <v>67</v>
      </c>
      <c r="N315">
        <v>1</v>
      </c>
    </row>
    <row r="316" spans="1:14" x14ac:dyDescent="0.3">
      <c r="A316" t="s">
        <v>1253</v>
      </c>
      <c r="B316" t="s">
        <v>1254</v>
      </c>
      <c r="C316" t="s">
        <v>1255</v>
      </c>
      <c r="D316" t="s">
        <v>802</v>
      </c>
      <c r="E316" t="s">
        <v>583</v>
      </c>
      <c r="F316" t="s">
        <v>29</v>
      </c>
      <c r="G316" t="s">
        <v>47</v>
      </c>
      <c r="H316" t="s">
        <v>308</v>
      </c>
      <c r="I316" t="s">
        <v>1256</v>
      </c>
      <c r="J316">
        <v>0.05</v>
      </c>
      <c r="K316" t="s">
        <v>32</v>
      </c>
      <c r="L316" t="s">
        <v>41</v>
      </c>
      <c r="M316">
        <v>23</v>
      </c>
    </row>
    <row r="317" spans="1:14" x14ac:dyDescent="0.3">
      <c r="A317" t="s">
        <v>1257</v>
      </c>
      <c r="B317" t="s">
        <v>86</v>
      </c>
      <c r="C317" t="s">
        <v>239</v>
      </c>
      <c r="D317" t="s">
        <v>1258</v>
      </c>
      <c r="E317" t="s">
        <v>565</v>
      </c>
      <c r="F317" t="s">
        <v>19</v>
      </c>
      <c r="G317" t="s">
        <v>40</v>
      </c>
      <c r="H317" t="s">
        <v>21</v>
      </c>
      <c r="I317">
        <v>2</v>
      </c>
      <c r="J317">
        <v>0.15</v>
      </c>
      <c r="K317" t="s">
        <v>70</v>
      </c>
      <c r="L317" t="s">
        <v>33</v>
      </c>
      <c r="M317">
        <v>57</v>
      </c>
      <c r="N317">
        <v>5</v>
      </c>
    </row>
    <row r="318" spans="1:14" x14ac:dyDescent="0.3">
      <c r="A318" t="s">
        <v>1259</v>
      </c>
      <c r="B318" t="s">
        <v>496</v>
      </c>
      <c r="C318" t="s">
        <v>1260</v>
      </c>
      <c r="D318" t="s">
        <v>1261</v>
      </c>
      <c r="E318" t="s">
        <v>359</v>
      </c>
      <c r="F318" t="s">
        <v>19</v>
      </c>
      <c r="G318" t="s">
        <v>251</v>
      </c>
      <c r="H318" t="s">
        <v>109</v>
      </c>
      <c r="I318">
        <v>1</v>
      </c>
      <c r="J318">
        <v>0</v>
      </c>
      <c r="K318" t="s">
        <v>32</v>
      </c>
      <c r="L318" t="s">
        <v>50</v>
      </c>
      <c r="M318">
        <v>49</v>
      </c>
      <c r="N318">
        <v>3</v>
      </c>
    </row>
    <row r="319" spans="1:14" x14ac:dyDescent="0.3">
      <c r="A319" t="s">
        <v>1262</v>
      </c>
      <c r="B319" t="s">
        <v>324</v>
      </c>
      <c r="C319" t="s">
        <v>1263</v>
      </c>
      <c r="D319" t="s">
        <v>540</v>
      </c>
      <c r="E319" t="s">
        <v>805</v>
      </c>
      <c r="F319" t="s">
        <v>39</v>
      </c>
      <c r="G319" t="s">
        <v>40</v>
      </c>
      <c r="H319" t="s">
        <v>69</v>
      </c>
      <c r="I319">
        <v>9</v>
      </c>
      <c r="J319">
        <v>0.1</v>
      </c>
      <c r="K319" t="s">
        <v>222</v>
      </c>
      <c r="L319" t="s">
        <v>23</v>
      </c>
      <c r="M319">
        <v>63</v>
      </c>
    </row>
    <row r="320" spans="1:14" x14ac:dyDescent="0.3">
      <c r="A320" t="s">
        <v>1264</v>
      </c>
      <c r="B320" t="s">
        <v>391</v>
      </c>
      <c r="C320" t="s">
        <v>1265</v>
      </c>
      <c r="D320" t="s">
        <v>1266</v>
      </c>
      <c r="E320" t="s">
        <v>1267</v>
      </c>
      <c r="F320" t="s">
        <v>39</v>
      </c>
      <c r="G320" t="s">
        <v>251</v>
      </c>
      <c r="H320" t="s">
        <v>48</v>
      </c>
      <c r="I320">
        <v>4</v>
      </c>
      <c r="J320">
        <v>0.2</v>
      </c>
      <c r="K320" t="s">
        <v>222</v>
      </c>
      <c r="L320" t="s">
        <v>50</v>
      </c>
      <c r="M320">
        <v>59</v>
      </c>
      <c r="N320">
        <v>4</v>
      </c>
    </row>
    <row r="321" spans="1:14" x14ac:dyDescent="0.3">
      <c r="A321" t="s">
        <v>1268</v>
      </c>
      <c r="B321" t="s">
        <v>229</v>
      </c>
      <c r="C321" t="s">
        <v>1269</v>
      </c>
      <c r="D321" t="s">
        <v>1270</v>
      </c>
      <c r="E321" t="s">
        <v>453</v>
      </c>
      <c r="F321" t="s">
        <v>131</v>
      </c>
      <c r="G321" t="s">
        <v>176</v>
      </c>
      <c r="H321" t="s">
        <v>160</v>
      </c>
      <c r="I321">
        <v>6</v>
      </c>
      <c r="J321">
        <v>0</v>
      </c>
      <c r="K321" t="s">
        <v>32</v>
      </c>
      <c r="L321" t="s">
        <v>33</v>
      </c>
      <c r="M321">
        <v>27</v>
      </c>
      <c r="N321">
        <v>4</v>
      </c>
    </row>
    <row r="322" spans="1:14" x14ac:dyDescent="0.3">
      <c r="A322" t="s">
        <v>1271</v>
      </c>
      <c r="B322" t="s">
        <v>278</v>
      </c>
      <c r="C322" t="s">
        <v>1272</v>
      </c>
      <c r="D322" t="s">
        <v>1273</v>
      </c>
      <c r="E322" t="s">
        <v>1274</v>
      </c>
      <c r="F322" t="s">
        <v>29</v>
      </c>
      <c r="G322" t="s">
        <v>62</v>
      </c>
      <c r="H322" t="s">
        <v>76</v>
      </c>
      <c r="I322">
        <v>7</v>
      </c>
      <c r="J322">
        <v>0.1</v>
      </c>
      <c r="K322" t="s">
        <v>32</v>
      </c>
      <c r="L322" t="s">
        <v>50</v>
      </c>
      <c r="M322">
        <v>23</v>
      </c>
      <c r="N322">
        <v>1</v>
      </c>
    </row>
    <row r="323" spans="1:14" x14ac:dyDescent="0.3">
      <c r="A323" t="s">
        <v>1275</v>
      </c>
      <c r="B323" t="s">
        <v>1276</v>
      </c>
      <c r="C323" t="s">
        <v>289</v>
      </c>
      <c r="D323" t="s">
        <v>1277</v>
      </c>
      <c r="E323" t="s">
        <v>886</v>
      </c>
      <c r="F323" t="s">
        <v>39</v>
      </c>
      <c r="G323" t="s">
        <v>90</v>
      </c>
      <c r="H323" t="s">
        <v>31</v>
      </c>
      <c r="I323">
        <v>5</v>
      </c>
      <c r="J323">
        <v>0.15</v>
      </c>
      <c r="K323" t="s">
        <v>22</v>
      </c>
      <c r="L323" t="s">
        <v>41</v>
      </c>
      <c r="M323">
        <v>66</v>
      </c>
      <c r="N323">
        <v>1</v>
      </c>
    </row>
    <row r="324" spans="1:14" x14ac:dyDescent="0.3">
      <c r="A324" t="s">
        <v>1278</v>
      </c>
      <c r="B324" t="s">
        <v>1279</v>
      </c>
      <c r="C324" t="s">
        <v>1280</v>
      </c>
      <c r="D324" t="s">
        <v>1281</v>
      </c>
      <c r="E324" t="s">
        <v>458</v>
      </c>
      <c r="F324" t="s">
        <v>29</v>
      </c>
      <c r="G324" t="s">
        <v>176</v>
      </c>
      <c r="H324" t="s">
        <v>154</v>
      </c>
      <c r="I324">
        <v>3</v>
      </c>
      <c r="J324">
        <v>0</v>
      </c>
      <c r="K324" t="s">
        <v>222</v>
      </c>
      <c r="L324" t="s">
        <v>50</v>
      </c>
      <c r="M324">
        <v>45</v>
      </c>
      <c r="N324">
        <v>5</v>
      </c>
    </row>
    <row r="325" spans="1:14" x14ac:dyDescent="0.3">
      <c r="A325" t="s">
        <v>1282</v>
      </c>
      <c r="B325" t="s">
        <v>173</v>
      </c>
      <c r="C325" t="s">
        <v>696</v>
      </c>
      <c r="D325" t="s">
        <v>1283</v>
      </c>
      <c r="E325" t="s">
        <v>1142</v>
      </c>
      <c r="F325" t="s">
        <v>39</v>
      </c>
      <c r="G325" t="s">
        <v>192</v>
      </c>
      <c r="H325" t="s">
        <v>160</v>
      </c>
      <c r="I325">
        <v>9</v>
      </c>
      <c r="J325">
        <v>0.2</v>
      </c>
      <c r="K325" t="s">
        <v>22</v>
      </c>
      <c r="L325" t="s">
        <v>41</v>
      </c>
      <c r="M325">
        <v>58</v>
      </c>
      <c r="N325">
        <v>5</v>
      </c>
    </row>
    <row r="326" spans="1:14" x14ac:dyDescent="0.3">
      <c r="A326" t="s">
        <v>1284</v>
      </c>
      <c r="B326" t="s">
        <v>1285</v>
      </c>
      <c r="C326" t="s">
        <v>1286</v>
      </c>
      <c r="D326" t="s">
        <v>1287</v>
      </c>
      <c r="E326" t="s">
        <v>591</v>
      </c>
      <c r="F326" t="s">
        <v>29</v>
      </c>
      <c r="G326" t="s">
        <v>90</v>
      </c>
      <c r="H326" t="s">
        <v>98</v>
      </c>
      <c r="I326">
        <v>2</v>
      </c>
      <c r="J326">
        <v>0.2</v>
      </c>
      <c r="L326" t="s">
        <v>41</v>
      </c>
      <c r="M326">
        <v>24</v>
      </c>
      <c r="N326">
        <v>3</v>
      </c>
    </row>
    <row r="327" spans="1:14" x14ac:dyDescent="0.3">
      <c r="A327" t="s">
        <v>1288</v>
      </c>
      <c r="B327" t="s">
        <v>1289</v>
      </c>
      <c r="C327" t="s">
        <v>733</v>
      </c>
      <c r="D327" t="s">
        <v>1290</v>
      </c>
      <c r="E327" t="s">
        <v>560</v>
      </c>
      <c r="F327" t="s">
        <v>19</v>
      </c>
      <c r="G327" t="s">
        <v>90</v>
      </c>
      <c r="H327" t="s">
        <v>109</v>
      </c>
      <c r="I327">
        <v>9</v>
      </c>
      <c r="J327">
        <v>0</v>
      </c>
      <c r="K327" t="s">
        <v>70</v>
      </c>
      <c r="L327" t="s">
        <v>50</v>
      </c>
      <c r="M327">
        <v>51</v>
      </c>
      <c r="N327">
        <v>4</v>
      </c>
    </row>
    <row r="328" spans="1:14" x14ac:dyDescent="0.3">
      <c r="A328" t="s">
        <v>1291</v>
      </c>
      <c r="B328" t="s">
        <v>1292</v>
      </c>
      <c r="C328" t="s">
        <v>1293</v>
      </c>
      <c r="D328" t="s">
        <v>1294</v>
      </c>
      <c r="E328" t="s">
        <v>165</v>
      </c>
      <c r="F328" t="s">
        <v>19</v>
      </c>
      <c r="G328" t="s">
        <v>90</v>
      </c>
      <c r="H328" t="s">
        <v>84</v>
      </c>
      <c r="I328">
        <v>7</v>
      </c>
      <c r="J328">
        <v>0.1</v>
      </c>
      <c r="K328" t="s">
        <v>22</v>
      </c>
      <c r="L328" t="s">
        <v>23</v>
      </c>
      <c r="M328">
        <v>69</v>
      </c>
      <c r="N328">
        <v>5</v>
      </c>
    </row>
    <row r="329" spans="1:14" x14ac:dyDescent="0.3">
      <c r="A329" t="s">
        <v>1295</v>
      </c>
      <c r="B329" t="s">
        <v>1296</v>
      </c>
      <c r="C329" t="s">
        <v>379</v>
      </c>
      <c r="D329" t="s">
        <v>1297</v>
      </c>
      <c r="E329" t="s">
        <v>643</v>
      </c>
      <c r="F329" t="s">
        <v>39</v>
      </c>
      <c r="H329" t="s">
        <v>84</v>
      </c>
      <c r="I329">
        <v>3</v>
      </c>
      <c r="J329">
        <v>0.1</v>
      </c>
      <c r="K329" t="s">
        <v>32</v>
      </c>
      <c r="L329" t="s">
        <v>23</v>
      </c>
      <c r="N329">
        <v>4</v>
      </c>
    </row>
    <row r="330" spans="1:14" x14ac:dyDescent="0.3">
      <c r="A330" t="s">
        <v>1298</v>
      </c>
      <c r="B330" t="s">
        <v>1299</v>
      </c>
      <c r="C330" t="s">
        <v>341</v>
      </c>
      <c r="D330" t="s">
        <v>1300</v>
      </c>
      <c r="E330" t="s">
        <v>485</v>
      </c>
      <c r="F330" t="s">
        <v>29</v>
      </c>
      <c r="G330" t="s">
        <v>40</v>
      </c>
      <c r="H330" t="s">
        <v>154</v>
      </c>
      <c r="I330">
        <v>9</v>
      </c>
      <c r="J330">
        <v>0.05</v>
      </c>
      <c r="K330" t="s">
        <v>32</v>
      </c>
      <c r="L330" t="s">
        <v>50</v>
      </c>
      <c r="M330">
        <v>57</v>
      </c>
      <c r="N330">
        <v>4</v>
      </c>
    </row>
    <row r="331" spans="1:14" x14ac:dyDescent="0.3">
      <c r="A331" t="s">
        <v>1301</v>
      </c>
      <c r="B331" t="s">
        <v>940</v>
      </c>
      <c r="C331" t="s">
        <v>1302</v>
      </c>
      <c r="D331" t="s">
        <v>1303</v>
      </c>
      <c r="E331" t="s">
        <v>1014</v>
      </c>
      <c r="F331" t="s">
        <v>29</v>
      </c>
      <c r="G331" t="s">
        <v>20</v>
      </c>
      <c r="H331" t="s">
        <v>160</v>
      </c>
      <c r="I331">
        <v>9</v>
      </c>
      <c r="J331">
        <v>0.05</v>
      </c>
      <c r="K331" t="s">
        <v>222</v>
      </c>
      <c r="L331" t="s">
        <v>23</v>
      </c>
      <c r="M331">
        <v>43</v>
      </c>
      <c r="N331">
        <v>3</v>
      </c>
    </row>
    <row r="332" spans="1:14" x14ac:dyDescent="0.3">
      <c r="A332" t="s">
        <v>1304</v>
      </c>
      <c r="B332" t="s">
        <v>1305</v>
      </c>
      <c r="C332" t="s">
        <v>1306</v>
      </c>
      <c r="D332" t="s">
        <v>1307</v>
      </c>
      <c r="E332" t="s">
        <v>840</v>
      </c>
      <c r="F332" t="s">
        <v>29</v>
      </c>
      <c r="G332" t="s">
        <v>30</v>
      </c>
      <c r="H332" t="s">
        <v>84</v>
      </c>
      <c r="I332">
        <v>8</v>
      </c>
      <c r="J332">
        <v>0.1</v>
      </c>
      <c r="K332" t="s">
        <v>22</v>
      </c>
      <c r="L332" t="s">
        <v>41</v>
      </c>
      <c r="M332">
        <v>61</v>
      </c>
      <c r="N332">
        <v>3</v>
      </c>
    </row>
    <row r="333" spans="1:14" x14ac:dyDescent="0.3">
      <c r="A333" t="s">
        <v>1308</v>
      </c>
      <c r="B333" t="s">
        <v>1309</v>
      </c>
      <c r="C333" t="s">
        <v>1310</v>
      </c>
      <c r="D333" t="s">
        <v>1311</v>
      </c>
      <c r="E333" t="s">
        <v>671</v>
      </c>
      <c r="F333" t="s">
        <v>19</v>
      </c>
      <c r="H333" t="s">
        <v>56</v>
      </c>
      <c r="I333">
        <v>1</v>
      </c>
      <c r="J333">
        <v>0</v>
      </c>
      <c r="K333" t="s">
        <v>22</v>
      </c>
      <c r="L333" t="s">
        <v>50</v>
      </c>
      <c r="M333">
        <v>52</v>
      </c>
      <c r="N333">
        <v>5</v>
      </c>
    </row>
    <row r="334" spans="1:14" x14ac:dyDescent="0.3">
      <c r="A334" t="s">
        <v>1312</v>
      </c>
      <c r="B334" t="s">
        <v>1313</v>
      </c>
      <c r="C334" t="s">
        <v>1314</v>
      </c>
      <c r="D334" t="s">
        <v>384</v>
      </c>
      <c r="E334" t="s">
        <v>1315</v>
      </c>
      <c r="F334" t="s">
        <v>19</v>
      </c>
      <c r="G334" t="s">
        <v>20</v>
      </c>
      <c r="H334" t="s">
        <v>91</v>
      </c>
      <c r="I334">
        <v>2</v>
      </c>
      <c r="J334">
        <v>0.05</v>
      </c>
      <c r="K334" t="s">
        <v>32</v>
      </c>
      <c r="L334" t="s">
        <v>33</v>
      </c>
      <c r="M334">
        <v>33</v>
      </c>
      <c r="N334">
        <v>2</v>
      </c>
    </row>
    <row r="335" spans="1:14" x14ac:dyDescent="0.3">
      <c r="A335" t="s">
        <v>1316</v>
      </c>
      <c r="B335" t="s">
        <v>1317</v>
      </c>
      <c r="C335" t="s">
        <v>1318</v>
      </c>
      <c r="D335" t="s">
        <v>113</v>
      </c>
      <c r="E335" t="s">
        <v>120</v>
      </c>
      <c r="F335" t="s">
        <v>29</v>
      </c>
      <c r="G335" t="s">
        <v>293</v>
      </c>
      <c r="H335" t="s">
        <v>154</v>
      </c>
      <c r="I335">
        <v>5</v>
      </c>
      <c r="J335">
        <v>0</v>
      </c>
      <c r="K335" t="s">
        <v>32</v>
      </c>
      <c r="L335" t="s">
        <v>23</v>
      </c>
      <c r="M335">
        <v>50</v>
      </c>
      <c r="N335">
        <v>5</v>
      </c>
    </row>
    <row r="336" spans="1:14" x14ac:dyDescent="0.3">
      <c r="A336" t="s">
        <v>1319</v>
      </c>
      <c r="B336" t="s">
        <v>1320</v>
      </c>
      <c r="C336" t="s">
        <v>775</v>
      </c>
      <c r="D336" t="s">
        <v>1321</v>
      </c>
      <c r="E336" t="s">
        <v>717</v>
      </c>
      <c r="F336" t="s">
        <v>19</v>
      </c>
      <c r="G336" t="s">
        <v>192</v>
      </c>
      <c r="H336" t="s">
        <v>241</v>
      </c>
      <c r="I336">
        <v>6</v>
      </c>
      <c r="J336">
        <v>0.2</v>
      </c>
      <c r="K336" t="s">
        <v>22</v>
      </c>
      <c r="L336" t="s">
        <v>50</v>
      </c>
      <c r="M336">
        <v>53</v>
      </c>
      <c r="N336">
        <v>3</v>
      </c>
    </row>
    <row r="337" spans="1:14" x14ac:dyDescent="0.3">
      <c r="A337" t="s">
        <v>1322</v>
      </c>
      <c r="B337" t="s">
        <v>1323</v>
      </c>
      <c r="C337" t="s">
        <v>1324</v>
      </c>
      <c r="D337" t="s">
        <v>1325</v>
      </c>
      <c r="E337" t="s">
        <v>1326</v>
      </c>
      <c r="F337" t="s">
        <v>29</v>
      </c>
      <c r="G337" t="s">
        <v>115</v>
      </c>
      <c r="H337" t="s">
        <v>91</v>
      </c>
      <c r="I337" t="s">
        <v>353</v>
      </c>
      <c r="J337">
        <v>0</v>
      </c>
      <c r="K337" t="s">
        <v>32</v>
      </c>
      <c r="L337" t="s">
        <v>41</v>
      </c>
      <c r="M337">
        <v>51</v>
      </c>
      <c r="N337">
        <v>5</v>
      </c>
    </row>
    <row r="338" spans="1:14" x14ac:dyDescent="0.3">
      <c r="A338" t="s">
        <v>1327</v>
      </c>
      <c r="B338" t="s">
        <v>1328</v>
      </c>
      <c r="C338" t="s">
        <v>1329</v>
      </c>
      <c r="D338" t="s">
        <v>1330</v>
      </c>
      <c r="E338" t="s">
        <v>165</v>
      </c>
      <c r="F338" t="s">
        <v>29</v>
      </c>
      <c r="G338" t="s">
        <v>115</v>
      </c>
      <c r="H338" t="s">
        <v>91</v>
      </c>
      <c r="I338">
        <v>5</v>
      </c>
      <c r="J338">
        <v>0.1</v>
      </c>
      <c r="K338" t="s">
        <v>22</v>
      </c>
      <c r="L338" t="s">
        <v>33</v>
      </c>
      <c r="M338">
        <v>44</v>
      </c>
      <c r="N338">
        <v>4</v>
      </c>
    </row>
    <row r="339" spans="1:14" x14ac:dyDescent="0.3">
      <c r="A339" t="s">
        <v>1331</v>
      </c>
      <c r="B339" t="s">
        <v>1332</v>
      </c>
      <c r="C339" t="s">
        <v>1333</v>
      </c>
      <c r="D339" t="s">
        <v>1334</v>
      </c>
      <c r="E339" t="s">
        <v>591</v>
      </c>
      <c r="F339" t="s">
        <v>153</v>
      </c>
      <c r="G339" t="s">
        <v>40</v>
      </c>
      <c r="H339" t="s">
        <v>241</v>
      </c>
      <c r="I339" t="s">
        <v>376</v>
      </c>
      <c r="J339">
        <v>0.2</v>
      </c>
      <c r="K339" t="s">
        <v>22</v>
      </c>
      <c r="L339" t="s">
        <v>33</v>
      </c>
      <c r="M339">
        <v>68</v>
      </c>
      <c r="N339">
        <v>5</v>
      </c>
    </row>
    <row r="340" spans="1:14" x14ac:dyDescent="0.3">
      <c r="A340" t="s">
        <v>1335</v>
      </c>
      <c r="B340" t="s">
        <v>1336</v>
      </c>
      <c r="C340" t="s">
        <v>1337</v>
      </c>
      <c r="D340" t="s">
        <v>971</v>
      </c>
      <c r="E340" t="s">
        <v>246</v>
      </c>
      <c r="F340" t="s">
        <v>29</v>
      </c>
      <c r="G340" t="s">
        <v>90</v>
      </c>
      <c r="H340" t="s">
        <v>31</v>
      </c>
      <c r="I340">
        <v>6</v>
      </c>
      <c r="J340">
        <v>0.1</v>
      </c>
      <c r="K340" t="s">
        <v>22</v>
      </c>
      <c r="L340" t="s">
        <v>33</v>
      </c>
      <c r="M340">
        <v>26</v>
      </c>
      <c r="N340">
        <v>3</v>
      </c>
    </row>
    <row r="341" spans="1:14" x14ac:dyDescent="0.3">
      <c r="A341" t="s">
        <v>1338</v>
      </c>
      <c r="B341" t="s">
        <v>949</v>
      </c>
      <c r="C341" t="s">
        <v>1339</v>
      </c>
      <c r="D341" t="s">
        <v>1340</v>
      </c>
      <c r="E341" t="s">
        <v>917</v>
      </c>
      <c r="F341" t="s">
        <v>29</v>
      </c>
      <c r="G341" t="s">
        <v>97</v>
      </c>
      <c r="H341" t="s">
        <v>91</v>
      </c>
      <c r="I341">
        <v>6</v>
      </c>
      <c r="J341">
        <v>0.15</v>
      </c>
      <c r="K341" t="s">
        <v>32</v>
      </c>
      <c r="L341" t="s">
        <v>41</v>
      </c>
      <c r="M341">
        <v>62</v>
      </c>
      <c r="N341">
        <v>4</v>
      </c>
    </row>
    <row r="342" spans="1:14" x14ac:dyDescent="0.3">
      <c r="A342" t="s">
        <v>1341</v>
      </c>
      <c r="B342" t="s">
        <v>574</v>
      </c>
      <c r="C342" t="s">
        <v>1342</v>
      </c>
      <c r="D342" t="s">
        <v>1343</v>
      </c>
      <c r="E342" t="s">
        <v>583</v>
      </c>
      <c r="F342" t="s">
        <v>131</v>
      </c>
      <c r="G342" t="s">
        <v>40</v>
      </c>
      <c r="H342" t="s">
        <v>48</v>
      </c>
      <c r="I342">
        <v>7</v>
      </c>
      <c r="K342" t="s">
        <v>222</v>
      </c>
      <c r="L342" t="s">
        <v>41</v>
      </c>
      <c r="M342">
        <v>38</v>
      </c>
      <c r="N342">
        <v>2</v>
      </c>
    </row>
    <row r="343" spans="1:14" x14ac:dyDescent="0.3">
      <c r="A343" t="s">
        <v>1344</v>
      </c>
      <c r="B343" t="s">
        <v>1345</v>
      </c>
      <c r="C343" t="s">
        <v>1346</v>
      </c>
      <c r="D343" t="s">
        <v>1347</v>
      </c>
      <c r="E343" t="s">
        <v>103</v>
      </c>
      <c r="F343" t="s">
        <v>29</v>
      </c>
      <c r="G343" t="s">
        <v>40</v>
      </c>
      <c r="H343" t="s">
        <v>154</v>
      </c>
      <c r="I343">
        <v>2</v>
      </c>
      <c r="J343">
        <v>0</v>
      </c>
      <c r="K343" t="s">
        <v>32</v>
      </c>
      <c r="L343" t="s">
        <v>50</v>
      </c>
      <c r="M343">
        <v>47</v>
      </c>
      <c r="N343">
        <v>3</v>
      </c>
    </row>
    <row r="344" spans="1:14" x14ac:dyDescent="0.3">
      <c r="A344" t="s">
        <v>1348</v>
      </c>
      <c r="B344" t="s">
        <v>1349</v>
      </c>
      <c r="C344" t="s">
        <v>756</v>
      </c>
      <c r="D344" t="s">
        <v>1350</v>
      </c>
      <c r="E344" t="s">
        <v>1133</v>
      </c>
      <c r="F344" t="s">
        <v>29</v>
      </c>
      <c r="G344" t="s">
        <v>90</v>
      </c>
      <c r="H344" t="s">
        <v>154</v>
      </c>
      <c r="I344">
        <v>7</v>
      </c>
      <c r="J344">
        <v>0</v>
      </c>
      <c r="K344" t="s">
        <v>222</v>
      </c>
      <c r="L344" t="s">
        <v>41</v>
      </c>
      <c r="M344">
        <v>65</v>
      </c>
      <c r="N344">
        <v>2</v>
      </c>
    </row>
    <row r="345" spans="1:14" x14ac:dyDescent="0.3">
      <c r="A345" t="s">
        <v>1351</v>
      </c>
      <c r="B345" t="s">
        <v>1352</v>
      </c>
      <c r="C345" t="s">
        <v>1353</v>
      </c>
      <c r="D345" t="s">
        <v>1354</v>
      </c>
      <c r="E345" t="s">
        <v>215</v>
      </c>
      <c r="F345" t="s">
        <v>19</v>
      </c>
      <c r="G345" t="s">
        <v>62</v>
      </c>
      <c r="H345" t="s">
        <v>84</v>
      </c>
      <c r="I345">
        <v>7</v>
      </c>
      <c r="J345">
        <v>0</v>
      </c>
      <c r="K345" t="s">
        <v>22</v>
      </c>
      <c r="L345" t="s">
        <v>41</v>
      </c>
      <c r="M345">
        <v>53</v>
      </c>
      <c r="N345">
        <v>3</v>
      </c>
    </row>
    <row r="346" spans="1:14" x14ac:dyDescent="0.3">
      <c r="A346" t="s">
        <v>1355</v>
      </c>
      <c r="B346" t="s">
        <v>1356</v>
      </c>
      <c r="C346" t="s">
        <v>1357</v>
      </c>
      <c r="D346" t="s">
        <v>1358</v>
      </c>
      <c r="E346" t="s">
        <v>666</v>
      </c>
      <c r="F346" t="s">
        <v>39</v>
      </c>
      <c r="G346" t="s">
        <v>115</v>
      </c>
      <c r="H346" t="s">
        <v>84</v>
      </c>
      <c r="I346">
        <v>4</v>
      </c>
      <c r="J346">
        <v>0</v>
      </c>
      <c r="K346" t="s">
        <v>32</v>
      </c>
      <c r="L346" t="s">
        <v>33</v>
      </c>
      <c r="M346">
        <v>63</v>
      </c>
      <c r="N346">
        <v>3</v>
      </c>
    </row>
    <row r="347" spans="1:14" x14ac:dyDescent="0.3">
      <c r="A347" t="s">
        <v>1359</v>
      </c>
      <c r="B347" t="s">
        <v>1265</v>
      </c>
      <c r="C347" t="s">
        <v>524</v>
      </c>
      <c r="D347" t="s">
        <v>1360</v>
      </c>
      <c r="E347" t="s">
        <v>435</v>
      </c>
      <c r="F347" t="s">
        <v>39</v>
      </c>
      <c r="G347" t="s">
        <v>97</v>
      </c>
      <c r="H347" t="s">
        <v>69</v>
      </c>
      <c r="I347">
        <v>1</v>
      </c>
      <c r="J347">
        <v>0</v>
      </c>
      <c r="L347" t="s">
        <v>41</v>
      </c>
      <c r="M347">
        <v>34</v>
      </c>
      <c r="N347">
        <v>3</v>
      </c>
    </row>
    <row r="348" spans="1:14" x14ac:dyDescent="0.3">
      <c r="A348" t="s">
        <v>1361</v>
      </c>
      <c r="B348" t="s">
        <v>719</v>
      </c>
      <c r="C348" t="s">
        <v>1362</v>
      </c>
      <c r="D348" t="s">
        <v>852</v>
      </c>
      <c r="E348" t="s">
        <v>675</v>
      </c>
      <c r="F348" t="s">
        <v>39</v>
      </c>
      <c r="G348" t="s">
        <v>115</v>
      </c>
      <c r="H348" t="s">
        <v>160</v>
      </c>
      <c r="I348">
        <v>5</v>
      </c>
      <c r="J348">
        <v>0.05</v>
      </c>
      <c r="K348" t="s">
        <v>32</v>
      </c>
      <c r="L348" t="s">
        <v>41</v>
      </c>
      <c r="M348">
        <v>27</v>
      </c>
      <c r="N348">
        <v>5</v>
      </c>
    </row>
    <row r="349" spans="1:14" x14ac:dyDescent="0.3">
      <c r="A349" t="s">
        <v>1363</v>
      </c>
      <c r="B349" t="s">
        <v>1035</v>
      </c>
      <c r="C349" t="s">
        <v>1364</v>
      </c>
      <c r="D349" t="s">
        <v>1287</v>
      </c>
      <c r="E349" t="s">
        <v>120</v>
      </c>
      <c r="F349" t="s">
        <v>153</v>
      </c>
      <c r="G349" t="s">
        <v>115</v>
      </c>
      <c r="H349" t="s">
        <v>109</v>
      </c>
      <c r="I349">
        <v>6</v>
      </c>
      <c r="K349" t="s">
        <v>32</v>
      </c>
      <c r="L349" t="s">
        <v>23</v>
      </c>
      <c r="M349">
        <v>20</v>
      </c>
      <c r="N349">
        <v>3</v>
      </c>
    </row>
    <row r="350" spans="1:14" x14ac:dyDescent="0.3">
      <c r="A350" t="s">
        <v>1365</v>
      </c>
      <c r="B350" t="s">
        <v>1366</v>
      </c>
      <c r="C350" t="s">
        <v>1367</v>
      </c>
      <c r="D350" t="s">
        <v>1368</v>
      </c>
      <c r="E350" t="s">
        <v>587</v>
      </c>
      <c r="F350" t="s">
        <v>29</v>
      </c>
      <c r="G350" t="s">
        <v>192</v>
      </c>
      <c r="H350" t="s">
        <v>308</v>
      </c>
      <c r="I350">
        <v>8</v>
      </c>
      <c r="J350">
        <v>0.1</v>
      </c>
      <c r="K350" t="s">
        <v>32</v>
      </c>
      <c r="L350" t="s">
        <v>23</v>
      </c>
      <c r="M350">
        <v>60</v>
      </c>
      <c r="N350">
        <v>4</v>
      </c>
    </row>
    <row r="351" spans="1:14" x14ac:dyDescent="0.3">
      <c r="A351" t="s">
        <v>1369</v>
      </c>
      <c r="B351" t="s">
        <v>1370</v>
      </c>
      <c r="C351" t="s">
        <v>629</v>
      </c>
      <c r="D351" t="s">
        <v>1371</v>
      </c>
      <c r="E351" t="s">
        <v>1372</v>
      </c>
      <c r="F351" t="s">
        <v>29</v>
      </c>
      <c r="G351" t="s">
        <v>30</v>
      </c>
      <c r="H351" t="s">
        <v>21</v>
      </c>
      <c r="I351">
        <v>9</v>
      </c>
      <c r="J351">
        <v>0.05</v>
      </c>
      <c r="K351" t="s">
        <v>222</v>
      </c>
      <c r="L351" t="s">
        <v>23</v>
      </c>
      <c r="M351">
        <v>56</v>
      </c>
      <c r="N351">
        <v>4</v>
      </c>
    </row>
    <row r="352" spans="1:14" x14ac:dyDescent="0.3">
      <c r="A352" t="s">
        <v>1373</v>
      </c>
      <c r="B352" t="s">
        <v>1374</v>
      </c>
      <c r="C352" t="s">
        <v>1375</v>
      </c>
      <c r="D352" t="s">
        <v>1210</v>
      </c>
      <c r="E352" t="s">
        <v>435</v>
      </c>
      <c r="F352" t="s">
        <v>39</v>
      </c>
      <c r="G352" t="s">
        <v>30</v>
      </c>
      <c r="H352" t="s">
        <v>63</v>
      </c>
      <c r="I352">
        <v>2</v>
      </c>
      <c r="J352">
        <v>0.05</v>
      </c>
      <c r="K352" t="s">
        <v>32</v>
      </c>
      <c r="L352" t="s">
        <v>33</v>
      </c>
      <c r="M352">
        <v>65</v>
      </c>
      <c r="N352">
        <v>3</v>
      </c>
    </row>
    <row r="353" spans="1:14" x14ac:dyDescent="0.3">
      <c r="A353" t="s">
        <v>1376</v>
      </c>
      <c r="B353" t="s">
        <v>1377</v>
      </c>
      <c r="C353" t="s">
        <v>1378</v>
      </c>
      <c r="D353" t="s">
        <v>1190</v>
      </c>
      <c r="E353" t="s">
        <v>152</v>
      </c>
      <c r="F353" t="s">
        <v>29</v>
      </c>
      <c r="G353" t="s">
        <v>251</v>
      </c>
      <c r="H353" t="s">
        <v>154</v>
      </c>
      <c r="I353">
        <v>4</v>
      </c>
      <c r="J353">
        <v>0.05</v>
      </c>
      <c r="K353" t="s">
        <v>22</v>
      </c>
      <c r="L353" t="s">
        <v>50</v>
      </c>
      <c r="M353">
        <v>44</v>
      </c>
      <c r="N353">
        <v>3</v>
      </c>
    </row>
    <row r="354" spans="1:14" x14ac:dyDescent="0.3">
      <c r="A354" t="s">
        <v>1379</v>
      </c>
      <c r="B354" t="s">
        <v>456</v>
      </c>
      <c r="C354" t="s">
        <v>1380</v>
      </c>
      <c r="D354" t="s">
        <v>1381</v>
      </c>
      <c r="E354" t="s">
        <v>326</v>
      </c>
      <c r="F354" t="s">
        <v>19</v>
      </c>
      <c r="G354" t="s">
        <v>192</v>
      </c>
      <c r="H354" t="s">
        <v>216</v>
      </c>
      <c r="I354">
        <v>5</v>
      </c>
      <c r="J354">
        <v>0.2</v>
      </c>
      <c r="K354" t="s">
        <v>32</v>
      </c>
      <c r="L354" t="s">
        <v>23</v>
      </c>
      <c r="M354">
        <v>28</v>
      </c>
      <c r="N354">
        <v>1</v>
      </c>
    </row>
    <row r="355" spans="1:14" x14ac:dyDescent="0.3">
      <c r="A355" t="s">
        <v>1382</v>
      </c>
      <c r="B355" t="s">
        <v>1383</v>
      </c>
      <c r="C355" t="s">
        <v>1384</v>
      </c>
      <c r="D355" t="s">
        <v>452</v>
      </c>
      <c r="E355" t="s">
        <v>170</v>
      </c>
      <c r="F355" t="s">
        <v>29</v>
      </c>
      <c r="G355" t="s">
        <v>47</v>
      </c>
      <c r="H355" t="s">
        <v>216</v>
      </c>
      <c r="I355">
        <v>6</v>
      </c>
      <c r="J355">
        <v>0.1</v>
      </c>
      <c r="K355" t="s">
        <v>22</v>
      </c>
      <c r="L355" t="s">
        <v>33</v>
      </c>
      <c r="M355">
        <v>39</v>
      </c>
      <c r="N355">
        <v>3</v>
      </c>
    </row>
    <row r="356" spans="1:14" x14ac:dyDescent="0.3">
      <c r="A356" t="s">
        <v>1385</v>
      </c>
      <c r="B356" t="s">
        <v>1386</v>
      </c>
      <c r="C356" t="s">
        <v>1016</v>
      </c>
      <c r="D356" t="s">
        <v>942</v>
      </c>
      <c r="E356" t="s">
        <v>281</v>
      </c>
      <c r="F356" t="s">
        <v>83</v>
      </c>
      <c r="G356" t="s">
        <v>293</v>
      </c>
      <c r="H356" t="s">
        <v>21</v>
      </c>
      <c r="I356">
        <v>8</v>
      </c>
      <c r="J356">
        <v>0</v>
      </c>
      <c r="K356" t="s">
        <v>32</v>
      </c>
      <c r="L356" t="s">
        <v>50</v>
      </c>
      <c r="M356">
        <v>20</v>
      </c>
      <c r="N356">
        <v>2</v>
      </c>
    </row>
    <row r="357" spans="1:14" x14ac:dyDescent="0.3">
      <c r="A357" t="s">
        <v>1387</v>
      </c>
      <c r="B357" t="s">
        <v>469</v>
      </c>
      <c r="C357" t="s">
        <v>470</v>
      </c>
      <c r="D357" t="s">
        <v>1270</v>
      </c>
      <c r="E357" t="s">
        <v>882</v>
      </c>
      <c r="F357" t="s">
        <v>39</v>
      </c>
      <c r="G357" t="s">
        <v>20</v>
      </c>
      <c r="H357" t="s">
        <v>31</v>
      </c>
      <c r="I357">
        <v>2</v>
      </c>
      <c r="J357">
        <v>0</v>
      </c>
      <c r="K357" t="s">
        <v>32</v>
      </c>
      <c r="L357" t="s">
        <v>50</v>
      </c>
      <c r="M357">
        <v>39</v>
      </c>
      <c r="N357">
        <v>3</v>
      </c>
    </row>
    <row r="358" spans="1:14" x14ac:dyDescent="0.3">
      <c r="A358" t="s">
        <v>1388</v>
      </c>
      <c r="B358" t="s">
        <v>450</v>
      </c>
      <c r="C358" t="s">
        <v>1012</v>
      </c>
      <c r="D358" t="s">
        <v>1389</v>
      </c>
      <c r="E358" t="s">
        <v>840</v>
      </c>
      <c r="F358" t="s">
        <v>19</v>
      </c>
      <c r="G358" t="s">
        <v>192</v>
      </c>
      <c r="H358" t="s">
        <v>241</v>
      </c>
      <c r="I358">
        <v>3</v>
      </c>
      <c r="J358">
        <v>0</v>
      </c>
      <c r="K358" t="s">
        <v>32</v>
      </c>
      <c r="L358" t="s">
        <v>23</v>
      </c>
      <c r="M358">
        <v>36</v>
      </c>
      <c r="N358">
        <v>5</v>
      </c>
    </row>
    <row r="359" spans="1:14" x14ac:dyDescent="0.3">
      <c r="A359" t="s">
        <v>1390</v>
      </c>
      <c r="B359" t="s">
        <v>692</v>
      </c>
      <c r="C359" t="s">
        <v>1391</v>
      </c>
      <c r="D359" t="s">
        <v>1392</v>
      </c>
      <c r="E359" t="s">
        <v>643</v>
      </c>
      <c r="F359" t="s">
        <v>29</v>
      </c>
      <c r="G359" t="s">
        <v>176</v>
      </c>
      <c r="H359" t="s">
        <v>63</v>
      </c>
      <c r="I359">
        <v>5</v>
      </c>
      <c r="J359">
        <v>0</v>
      </c>
      <c r="K359" t="s">
        <v>32</v>
      </c>
      <c r="L359" t="s">
        <v>23</v>
      </c>
      <c r="M359">
        <v>47</v>
      </c>
      <c r="N359">
        <v>1</v>
      </c>
    </row>
    <row r="360" spans="1:14" x14ac:dyDescent="0.3">
      <c r="A360" t="s">
        <v>1393</v>
      </c>
      <c r="B360" t="s">
        <v>1394</v>
      </c>
      <c r="C360" t="s">
        <v>1395</v>
      </c>
      <c r="D360" t="s">
        <v>1396</v>
      </c>
      <c r="E360" t="s">
        <v>675</v>
      </c>
      <c r="F360" t="s">
        <v>29</v>
      </c>
      <c r="G360" t="s">
        <v>20</v>
      </c>
      <c r="H360" t="s">
        <v>308</v>
      </c>
      <c r="I360">
        <v>6</v>
      </c>
      <c r="J360">
        <v>0.1</v>
      </c>
      <c r="K360" t="s">
        <v>222</v>
      </c>
      <c r="L360" t="s">
        <v>23</v>
      </c>
      <c r="M360">
        <v>36</v>
      </c>
      <c r="N360">
        <v>4</v>
      </c>
    </row>
    <row r="361" spans="1:14" x14ac:dyDescent="0.3">
      <c r="A361" t="s">
        <v>1397</v>
      </c>
      <c r="B361" t="s">
        <v>1398</v>
      </c>
      <c r="C361" t="s">
        <v>1399</v>
      </c>
      <c r="D361" t="s">
        <v>1400</v>
      </c>
      <c r="E361" t="s">
        <v>82</v>
      </c>
      <c r="F361" t="s">
        <v>39</v>
      </c>
      <c r="G361" t="s">
        <v>62</v>
      </c>
      <c r="H361" t="s">
        <v>308</v>
      </c>
      <c r="I361">
        <v>1</v>
      </c>
      <c r="J361">
        <v>0</v>
      </c>
      <c r="L361" t="s">
        <v>41</v>
      </c>
      <c r="M361">
        <v>18</v>
      </c>
      <c r="N361">
        <v>2</v>
      </c>
    </row>
    <row r="362" spans="1:14" x14ac:dyDescent="0.3">
      <c r="A362" t="s">
        <v>1401</v>
      </c>
      <c r="B362" t="s">
        <v>1352</v>
      </c>
      <c r="C362" t="s">
        <v>225</v>
      </c>
      <c r="D362" t="s">
        <v>1402</v>
      </c>
      <c r="E362" t="s">
        <v>1014</v>
      </c>
      <c r="F362" t="s">
        <v>39</v>
      </c>
      <c r="G362" t="s">
        <v>115</v>
      </c>
      <c r="H362" t="s">
        <v>154</v>
      </c>
      <c r="I362">
        <v>7</v>
      </c>
      <c r="J362">
        <v>0.05</v>
      </c>
      <c r="K362" t="s">
        <v>32</v>
      </c>
      <c r="L362" t="s">
        <v>33</v>
      </c>
      <c r="M362">
        <v>52</v>
      </c>
      <c r="N362">
        <v>3</v>
      </c>
    </row>
    <row r="363" spans="1:14" x14ac:dyDescent="0.3">
      <c r="A363" t="s">
        <v>1403</v>
      </c>
      <c r="B363" t="s">
        <v>1404</v>
      </c>
      <c r="C363" t="s">
        <v>188</v>
      </c>
      <c r="D363" t="s">
        <v>260</v>
      </c>
      <c r="E363" t="s">
        <v>298</v>
      </c>
      <c r="F363" t="s">
        <v>19</v>
      </c>
      <c r="G363" t="s">
        <v>90</v>
      </c>
      <c r="H363" t="s">
        <v>241</v>
      </c>
      <c r="I363">
        <v>5</v>
      </c>
      <c r="J363">
        <v>0</v>
      </c>
      <c r="K363" t="s">
        <v>32</v>
      </c>
      <c r="L363" t="s">
        <v>41</v>
      </c>
      <c r="M363">
        <v>53</v>
      </c>
      <c r="N363">
        <v>1</v>
      </c>
    </row>
    <row r="364" spans="1:14" x14ac:dyDescent="0.3">
      <c r="A364" t="s">
        <v>1405</v>
      </c>
      <c r="B364" t="s">
        <v>1391</v>
      </c>
      <c r="C364" t="s">
        <v>1406</v>
      </c>
      <c r="D364" t="s">
        <v>525</v>
      </c>
      <c r="E364" t="s">
        <v>292</v>
      </c>
      <c r="F364" t="s">
        <v>39</v>
      </c>
      <c r="G364" t="s">
        <v>97</v>
      </c>
      <c r="H364" t="s">
        <v>154</v>
      </c>
      <c r="I364">
        <v>5</v>
      </c>
      <c r="J364">
        <v>0</v>
      </c>
      <c r="K364" t="s">
        <v>222</v>
      </c>
      <c r="L364" t="s">
        <v>41</v>
      </c>
      <c r="M364">
        <v>47</v>
      </c>
    </row>
    <row r="365" spans="1:14" x14ac:dyDescent="0.3">
      <c r="A365" t="s">
        <v>1407</v>
      </c>
      <c r="B365" t="s">
        <v>517</v>
      </c>
      <c r="C365" t="s">
        <v>960</v>
      </c>
      <c r="D365" t="s">
        <v>1408</v>
      </c>
      <c r="E365" t="s">
        <v>477</v>
      </c>
      <c r="F365" t="s">
        <v>29</v>
      </c>
      <c r="G365" t="s">
        <v>30</v>
      </c>
      <c r="H365" t="s">
        <v>76</v>
      </c>
      <c r="I365">
        <v>9</v>
      </c>
      <c r="J365">
        <v>0</v>
      </c>
      <c r="K365" t="s">
        <v>22</v>
      </c>
      <c r="L365" t="s">
        <v>33</v>
      </c>
      <c r="M365">
        <v>18</v>
      </c>
      <c r="N365">
        <v>2</v>
      </c>
    </row>
    <row r="366" spans="1:14" x14ac:dyDescent="0.3">
      <c r="A366" t="s">
        <v>1409</v>
      </c>
      <c r="B366" t="s">
        <v>1386</v>
      </c>
      <c r="C366" t="s">
        <v>1410</v>
      </c>
      <c r="D366" t="s">
        <v>1411</v>
      </c>
      <c r="E366" t="s">
        <v>96</v>
      </c>
      <c r="F366" t="s">
        <v>39</v>
      </c>
      <c r="G366" t="s">
        <v>176</v>
      </c>
      <c r="H366" t="s">
        <v>98</v>
      </c>
      <c r="I366">
        <v>1</v>
      </c>
      <c r="J366">
        <v>0</v>
      </c>
      <c r="L366" t="s">
        <v>41</v>
      </c>
      <c r="M366">
        <v>48</v>
      </c>
      <c r="N366">
        <v>4</v>
      </c>
    </row>
    <row r="367" spans="1:14" x14ac:dyDescent="0.3">
      <c r="A367" t="s">
        <v>1412</v>
      </c>
      <c r="B367" t="s">
        <v>1413</v>
      </c>
      <c r="C367" t="s">
        <v>1313</v>
      </c>
      <c r="D367" t="s">
        <v>1414</v>
      </c>
      <c r="E367" t="s">
        <v>565</v>
      </c>
      <c r="F367" t="s">
        <v>39</v>
      </c>
      <c r="G367" t="s">
        <v>47</v>
      </c>
      <c r="H367" t="s">
        <v>308</v>
      </c>
      <c r="I367">
        <v>1</v>
      </c>
      <c r="J367">
        <v>0.1</v>
      </c>
      <c r="K367" t="s">
        <v>22</v>
      </c>
      <c r="L367" t="s">
        <v>50</v>
      </c>
      <c r="M367">
        <v>69</v>
      </c>
      <c r="N367">
        <v>4</v>
      </c>
    </row>
    <row r="368" spans="1:14" x14ac:dyDescent="0.3">
      <c r="A368" t="s">
        <v>1415</v>
      </c>
      <c r="B368" t="s">
        <v>1149</v>
      </c>
      <c r="C368" t="s">
        <v>1416</v>
      </c>
      <c r="D368" t="s">
        <v>1417</v>
      </c>
      <c r="E368" t="s">
        <v>435</v>
      </c>
      <c r="F368" t="s">
        <v>29</v>
      </c>
      <c r="G368" t="s">
        <v>40</v>
      </c>
      <c r="H368" t="s">
        <v>56</v>
      </c>
      <c r="I368">
        <v>5</v>
      </c>
      <c r="K368" t="s">
        <v>222</v>
      </c>
      <c r="L368" t="s">
        <v>41</v>
      </c>
      <c r="M368">
        <v>23</v>
      </c>
      <c r="N368">
        <v>4</v>
      </c>
    </row>
    <row r="369" spans="1:14" x14ac:dyDescent="0.3">
      <c r="A369" t="s">
        <v>1418</v>
      </c>
      <c r="B369" t="s">
        <v>1419</v>
      </c>
      <c r="C369" t="s">
        <v>1420</v>
      </c>
      <c r="D369" t="s">
        <v>1421</v>
      </c>
      <c r="E369" t="s">
        <v>1422</v>
      </c>
      <c r="F369" t="s">
        <v>29</v>
      </c>
      <c r="G369" t="s">
        <v>20</v>
      </c>
      <c r="H369" t="s">
        <v>76</v>
      </c>
      <c r="I369">
        <v>4</v>
      </c>
      <c r="J369">
        <v>0.2</v>
      </c>
      <c r="K369" t="s">
        <v>32</v>
      </c>
      <c r="L369" t="s">
        <v>50</v>
      </c>
      <c r="M369">
        <v>32</v>
      </c>
      <c r="N369">
        <v>1</v>
      </c>
    </row>
    <row r="370" spans="1:14" x14ac:dyDescent="0.3">
      <c r="A370" t="s">
        <v>1423</v>
      </c>
      <c r="B370" t="s">
        <v>818</v>
      </c>
      <c r="C370" t="s">
        <v>1424</v>
      </c>
      <c r="D370" t="s">
        <v>384</v>
      </c>
      <c r="E370" t="s">
        <v>108</v>
      </c>
      <c r="F370" t="s">
        <v>29</v>
      </c>
      <c r="G370" t="s">
        <v>115</v>
      </c>
      <c r="H370" t="s">
        <v>63</v>
      </c>
      <c r="I370">
        <v>9</v>
      </c>
      <c r="J370">
        <v>0.05</v>
      </c>
      <c r="K370" t="s">
        <v>32</v>
      </c>
      <c r="L370" t="s">
        <v>23</v>
      </c>
      <c r="M370">
        <v>30</v>
      </c>
      <c r="N370">
        <v>5</v>
      </c>
    </row>
    <row r="371" spans="1:14" x14ac:dyDescent="0.3">
      <c r="A371" t="s">
        <v>1425</v>
      </c>
      <c r="B371" t="s">
        <v>504</v>
      </c>
      <c r="C371" t="s">
        <v>1426</v>
      </c>
      <c r="D371" t="s">
        <v>1427</v>
      </c>
      <c r="E371" t="s">
        <v>627</v>
      </c>
      <c r="F371" t="s">
        <v>153</v>
      </c>
      <c r="G371" t="s">
        <v>97</v>
      </c>
      <c r="H371" t="s">
        <v>241</v>
      </c>
      <c r="I371">
        <v>9</v>
      </c>
      <c r="J371">
        <v>0.1</v>
      </c>
      <c r="K371" t="s">
        <v>70</v>
      </c>
      <c r="L371" t="s">
        <v>50</v>
      </c>
      <c r="M371">
        <v>49</v>
      </c>
      <c r="N371">
        <v>2</v>
      </c>
    </row>
    <row r="372" spans="1:14" x14ac:dyDescent="0.3">
      <c r="A372" t="s">
        <v>1428</v>
      </c>
      <c r="B372" t="s">
        <v>224</v>
      </c>
      <c r="C372" t="s">
        <v>1215</v>
      </c>
      <c r="D372" t="s">
        <v>1429</v>
      </c>
      <c r="E372" t="s">
        <v>326</v>
      </c>
      <c r="F372" t="s">
        <v>19</v>
      </c>
      <c r="G372" t="s">
        <v>293</v>
      </c>
      <c r="H372" t="s">
        <v>63</v>
      </c>
      <c r="I372">
        <v>2</v>
      </c>
      <c r="J372">
        <v>0</v>
      </c>
      <c r="K372" t="s">
        <v>70</v>
      </c>
      <c r="L372" t="s">
        <v>23</v>
      </c>
      <c r="M372">
        <v>51</v>
      </c>
    </row>
    <row r="373" spans="1:14" x14ac:dyDescent="0.3">
      <c r="A373" t="s">
        <v>1430</v>
      </c>
      <c r="B373" t="s">
        <v>1431</v>
      </c>
      <c r="C373" t="s">
        <v>1432</v>
      </c>
      <c r="D373" t="s">
        <v>1433</v>
      </c>
      <c r="E373" t="s">
        <v>882</v>
      </c>
      <c r="F373" t="s">
        <v>19</v>
      </c>
      <c r="G373" t="s">
        <v>97</v>
      </c>
      <c r="H373" t="s">
        <v>69</v>
      </c>
      <c r="I373" t="s">
        <v>77</v>
      </c>
      <c r="J373">
        <v>0.1</v>
      </c>
      <c r="K373" t="s">
        <v>70</v>
      </c>
      <c r="L373" t="s">
        <v>23</v>
      </c>
      <c r="M373">
        <v>40</v>
      </c>
      <c r="N373">
        <v>1</v>
      </c>
    </row>
    <row r="374" spans="1:14" x14ac:dyDescent="0.3">
      <c r="A374" t="s">
        <v>1434</v>
      </c>
      <c r="B374" t="s">
        <v>1435</v>
      </c>
      <c r="C374" t="s">
        <v>1436</v>
      </c>
      <c r="D374" t="s">
        <v>1437</v>
      </c>
      <c r="E374" t="s">
        <v>292</v>
      </c>
      <c r="F374" t="s">
        <v>39</v>
      </c>
      <c r="G374" t="s">
        <v>47</v>
      </c>
      <c r="H374" t="s">
        <v>177</v>
      </c>
      <c r="I374">
        <v>9</v>
      </c>
      <c r="J374">
        <v>0.05</v>
      </c>
      <c r="K374" t="s">
        <v>22</v>
      </c>
      <c r="L374" t="s">
        <v>41</v>
      </c>
      <c r="M374">
        <v>34</v>
      </c>
      <c r="N374">
        <v>3</v>
      </c>
    </row>
    <row r="375" spans="1:14" x14ac:dyDescent="0.3">
      <c r="A375" t="s">
        <v>1438</v>
      </c>
      <c r="B375" t="s">
        <v>1439</v>
      </c>
      <c r="C375" t="s">
        <v>58</v>
      </c>
      <c r="D375" t="s">
        <v>1440</v>
      </c>
      <c r="E375" t="s">
        <v>560</v>
      </c>
      <c r="F375" t="s">
        <v>39</v>
      </c>
      <c r="G375" t="s">
        <v>20</v>
      </c>
      <c r="H375" t="s">
        <v>308</v>
      </c>
      <c r="I375">
        <v>6</v>
      </c>
      <c r="J375">
        <v>0</v>
      </c>
      <c r="K375" t="s">
        <v>22</v>
      </c>
      <c r="L375" t="s">
        <v>33</v>
      </c>
      <c r="M375">
        <v>24</v>
      </c>
    </row>
    <row r="376" spans="1:14" x14ac:dyDescent="0.3">
      <c r="A376" t="s">
        <v>1441</v>
      </c>
      <c r="B376" t="s">
        <v>1442</v>
      </c>
      <c r="C376" t="s">
        <v>1199</v>
      </c>
      <c r="D376" t="s">
        <v>1443</v>
      </c>
      <c r="E376" t="s">
        <v>256</v>
      </c>
      <c r="F376" t="s">
        <v>29</v>
      </c>
      <c r="G376" t="s">
        <v>97</v>
      </c>
      <c r="H376" t="s">
        <v>48</v>
      </c>
      <c r="I376" t="s">
        <v>1256</v>
      </c>
      <c r="J376">
        <v>0.2</v>
      </c>
      <c r="K376" t="s">
        <v>32</v>
      </c>
      <c r="L376" t="s">
        <v>23</v>
      </c>
      <c r="M376">
        <v>64</v>
      </c>
      <c r="N376">
        <v>3</v>
      </c>
    </row>
    <row r="377" spans="1:14" x14ac:dyDescent="0.3">
      <c r="A377" t="s">
        <v>1444</v>
      </c>
      <c r="B377" t="s">
        <v>1445</v>
      </c>
      <c r="C377" t="s">
        <v>362</v>
      </c>
      <c r="D377" t="s">
        <v>1446</v>
      </c>
      <c r="E377" t="s">
        <v>357</v>
      </c>
      <c r="F377" t="s">
        <v>29</v>
      </c>
      <c r="G377" t="s">
        <v>192</v>
      </c>
      <c r="H377" t="s">
        <v>56</v>
      </c>
      <c r="I377">
        <v>4</v>
      </c>
      <c r="J377">
        <v>0</v>
      </c>
      <c r="K377" t="s">
        <v>32</v>
      </c>
      <c r="L377" t="s">
        <v>33</v>
      </c>
      <c r="M377">
        <v>65</v>
      </c>
      <c r="N377">
        <v>2</v>
      </c>
    </row>
    <row r="378" spans="1:14" x14ac:dyDescent="0.3">
      <c r="A378" t="s">
        <v>1447</v>
      </c>
      <c r="B378" t="s">
        <v>35</v>
      </c>
      <c r="C378" t="s">
        <v>685</v>
      </c>
      <c r="D378" t="s">
        <v>1261</v>
      </c>
      <c r="E378" t="s">
        <v>565</v>
      </c>
      <c r="F378" t="s">
        <v>39</v>
      </c>
      <c r="G378" t="s">
        <v>30</v>
      </c>
      <c r="H378" t="s">
        <v>154</v>
      </c>
      <c r="I378">
        <v>8</v>
      </c>
      <c r="J378">
        <v>0</v>
      </c>
      <c r="K378" t="s">
        <v>22</v>
      </c>
      <c r="L378" t="s">
        <v>33</v>
      </c>
      <c r="M378">
        <v>63</v>
      </c>
      <c r="N378">
        <v>2</v>
      </c>
    </row>
    <row r="379" spans="1:14" x14ac:dyDescent="0.3">
      <c r="A379" t="s">
        <v>1448</v>
      </c>
      <c r="B379" t="s">
        <v>1449</v>
      </c>
      <c r="C379" t="s">
        <v>1028</v>
      </c>
      <c r="D379" t="s">
        <v>1450</v>
      </c>
      <c r="E379" t="s">
        <v>334</v>
      </c>
      <c r="F379" t="s">
        <v>153</v>
      </c>
      <c r="G379" t="s">
        <v>40</v>
      </c>
      <c r="H379" t="s">
        <v>31</v>
      </c>
      <c r="I379">
        <v>9</v>
      </c>
      <c r="J379">
        <v>0.1</v>
      </c>
      <c r="K379" t="s">
        <v>222</v>
      </c>
      <c r="L379" t="s">
        <v>33</v>
      </c>
      <c r="M379">
        <v>36</v>
      </c>
      <c r="N379">
        <v>2</v>
      </c>
    </row>
    <row r="380" spans="1:14" x14ac:dyDescent="0.3">
      <c r="A380" t="s">
        <v>1451</v>
      </c>
      <c r="B380" t="s">
        <v>1452</v>
      </c>
      <c r="C380" t="s">
        <v>1055</v>
      </c>
      <c r="D380" t="s">
        <v>1453</v>
      </c>
      <c r="E380" t="s">
        <v>548</v>
      </c>
      <c r="F380" t="s">
        <v>29</v>
      </c>
      <c r="G380" t="s">
        <v>20</v>
      </c>
      <c r="H380" t="s">
        <v>146</v>
      </c>
      <c r="I380">
        <v>3</v>
      </c>
      <c r="J380">
        <v>0</v>
      </c>
      <c r="K380" t="s">
        <v>22</v>
      </c>
      <c r="L380" t="s">
        <v>33</v>
      </c>
      <c r="M380">
        <v>36</v>
      </c>
    </row>
    <row r="381" spans="1:14" x14ac:dyDescent="0.3">
      <c r="A381" t="s">
        <v>1454</v>
      </c>
      <c r="B381" t="s">
        <v>1455</v>
      </c>
      <c r="C381" t="s">
        <v>1456</v>
      </c>
      <c r="D381" t="s">
        <v>1457</v>
      </c>
      <c r="E381" t="s">
        <v>55</v>
      </c>
      <c r="F381" t="s">
        <v>19</v>
      </c>
      <c r="G381" t="s">
        <v>30</v>
      </c>
      <c r="H381" t="s">
        <v>177</v>
      </c>
      <c r="I381">
        <v>7</v>
      </c>
      <c r="J381">
        <v>0.2</v>
      </c>
      <c r="K381" t="s">
        <v>22</v>
      </c>
      <c r="L381" t="s">
        <v>33</v>
      </c>
      <c r="M381">
        <v>28</v>
      </c>
      <c r="N381">
        <v>3</v>
      </c>
    </row>
    <row r="382" spans="1:14" x14ac:dyDescent="0.3">
      <c r="A382" t="s">
        <v>1458</v>
      </c>
      <c r="B382" t="s">
        <v>469</v>
      </c>
      <c r="C382" t="s">
        <v>1459</v>
      </c>
      <c r="D382" t="s">
        <v>1307</v>
      </c>
      <c r="E382" t="s">
        <v>777</v>
      </c>
      <c r="F382" t="s">
        <v>29</v>
      </c>
      <c r="G382" t="s">
        <v>251</v>
      </c>
      <c r="H382" t="s">
        <v>241</v>
      </c>
      <c r="I382">
        <v>9</v>
      </c>
      <c r="J382">
        <v>0.1</v>
      </c>
      <c r="K382" t="s">
        <v>32</v>
      </c>
      <c r="L382" t="s">
        <v>33</v>
      </c>
      <c r="M382">
        <v>53</v>
      </c>
      <c r="N382">
        <v>1</v>
      </c>
    </row>
    <row r="383" spans="1:14" x14ac:dyDescent="0.3">
      <c r="A383" t="s">
        <v>1460</v>
      </c>
      <c r="B383" t="s">
        <v>1461</v>
      </c>
      <c r="C383" t="s">
        <v>1462</v>
      </c>
      <c r="D383" t="s">
        <v>1463</v>
      </c>
      <c r="E383" t="s">
        <v>1169</v>
      </c>
      <c r="F383" t="s">
        <v>39</v>
      </c>
      <c r="G383" t="s">
        <v>62</v>
      </c>
      <c r="H383" t="s">
        <v>56</v>
      </c>
      <c r="I383">
        <v>1</v>
      </c>
      <c r="J383">
        <v>0.2</v>
      </c>
      <c r="K383" t="s">
        <v>22</v>
      </c>
      <c r="L383" t="s">
        <v>23</v>
      </c>
      <c r="N383">
        <v>5</v>
      </c>
    </row>
    <row r="384" spans="1:14" x14ac:dyDescent="0.3">
      <c r="A384" t="s">
        <v>1464</v>
      </c>
      <c r="B384" t="s">
        <v>428</v>
      </c>
      <c r="C384" t="s">
        <v>1465</v>
      </c>
      <c r="D384" t="s">
        <v>1466</v>
      </c>
      <c r="E384" t="s">
        <v>140</v>
      </c>
      <c r="F384" t="s">
        <v>19</v>
      </c>
      <c r="G384" t="s">
        <v>20</v>
      </c>
      <c r="H384" t="s">
        <v>154</v>
      </c>
      <c r="I384">
        <v>5</v>
      </c>
      <c r="J384">
        <v>0</v>
      </c>
      <c r="K384" t="s">
        <v>222</v>
      </c>
      <c r="L384" t="s">
        <v>33</v>
      </c>
      <c r="M384">
        <v>46</v>
      </c>
      <c r="N384">
        <v>4</v>
      </c>
    </row>
    <row r="385" spans="1:14" x14ac:dyDescent="0.3">
      <c r="A385" t="s">
        <v>1467</v>
      </c>
      <c r="B385" t="s">
        <v>1468</v>
      </c>
      <c r="C385" t="s">
        <v>837</v>
      </c>
      <c r="D385" t="s">
        <v>270</v>
      </c>
      <c r="E385" t="s">
        <v>221</v>
      </c>
      <c r="F385" t="s">
        <v>29</v>
      </c>
      <c r="G385" t="s">
        <v>176</v>
      </c>
      <c r="H385" t="s">
        <v>31</v>
      </c>
      <c r="I385">
        <v>3</v>
      </c>
      <c r="J385">
        <v>0</v>
      </c>
      <c r="K385" t="s">
        <v>222</v>
      </c>
      <c r="L385" t="s">
        <v>23</v>
      </c>
      <c r="M385">
        <v>50</v>
      </c>
      <c r="N385">
        <v>4</v>
      </c>
    </row>
    <row r="386" spans="1:14" x14ac:dyDescent="0.3">
      <c r="A386" t="s">
        <v>1469</v>
      </c>
      <c r="B386" t="s">
        <v>1470</v>
      </c>
      <c r="C386" t="s">
        <v>1471</v>
      </c>
      <c r="D386" t="s">
        <v>1472</v>
      </c>
      <c r="E386" t="s">
        <v>675</v>
      </c>
      <c r="F386" t="s">
        <v>39</v>
      </c>
      <c r="G386" t="s">
        <v>293</v>
      </c>
      <c r="H386" t="s">
        <v>76</v>
      </c>
      <c r="I386">
        <v>2</v>
      </c>
      <c r="J386">
        <v>0.1</v>
      </c>
      <c r="K386" t="s">
        <v>222</v>
      </c>
      <c r="L386" t="s">
        <v>23</v>
      </c>
      <c r="M386">
        <v>66</v>
      </c>
      <c r="N386">
        <v>4</v>
      </c>
    </row>
    <row r="387" spans="1:14" x14ac:dyDescent="0.3">
      <c r="A387" t="s">
        <v>1473</v>
      </c>
      <c r="B387" t="s">
        <v>1474</v>
      </c>
      <c r="C387" t="s">
        <v>167</v>
      </c>
      <c r="D387" t="s">
        <v>1475</v>
      </c>
      <c r="E387" t="s">
        <v>683</v>
      </c>
      <c r="F387" t="s">
        <v>29</v>
      </c>
      <c r="G387" t="s">
        <v>251</v>
      </c>
      <c r="H387" t="s">
        <v>69</v>
      </c>
      <c r="I387">
        <v>4</v>
      </c>
      <c r="J387">
        <v>0</v>
      </c>
      <c r="L387" t="s">
        <v>23</v>
      </c>
      <c r="N387">
        <v>5</v>
      </c>
    </row>
    <row r="388" spans="1:14" x14ac:dyDescent="0.3">
      <c r="A388" t="s">
        <v>1476</v>
      </c>
      <c r="B388" t="s">
        <v>1477</v>
      </c>
      <c r="C388" t="s">
        <v>1478</v>
      </c>
      <c r="D388" t="s">
        <v>1479</v>
      </c>
      <c r="E388" t="s">
        <v>587</v>
      </c>
      <c r="F388" t="s">
        <v>29</v>
      </c>
      <c r="G388" t="s">
        <v>176</v>
      </c>
      <c r="H388" t="s">
        <v>63</v>
      </c>
      <c r="I388">
        <v>5</v>
      </c>
      <c r="J388">
        <v>0.15</v>
      </c>
      <c r="K388" t="s">
        <v>222</v>
      </c>
      <c r="L388" t="s">
        <v>23</v>
      </c>
      <c r="M388">
        <v>35</v>
      </c>
      <c r="N388">
        <v>3</v>
      </c>
    </row>
    <row r="389" spans="1:14" x14ac:dyDescent="0.3">
      <c r="A389" t="s">
        <v>1480</v>
      </c>
      <c r="B389" t="s">
        <v>1481</v>
      </c>
      <c r="C389" t="s">
        <v>328</v>
      </c>
      <c r="D389" t="s">
        <v>1482</v>
      </c>
      <c r="E389" t="s">
        <v>55</v>
      </c>
      <c r="F389" t="s">
        <v>29</v>
      </c>
      <c r="G389" t="s">
        <v>115</v>
      </c>
      <c r="H389" t="s">
        <v>84</v>
      </c>
      <c r="I389" t="s">
        <v>252</v>
      </c>
      <c r="J389">
        <v>0</v>
      </c>
      <c r="K389" t="s">
        <v>222</v>
      </c>
      <c r="L389" t="s">
        <v>33</v>
      </c>
      <c r="M389">
        <v>43</v>
      </c>
      <c r="N389">
        <v>3</v>
      </c>
    </row>
    <row r="390" spans="1:14" x14ac:dyDescent="0.3">
      <c r="A390" t="s">
        <v>1483</v>
      </c>
      <c r="B390" t="s">
        <v>535</v>
      </c>
      <c r="C390" t="s">
        <v>1484</v>
      </c>
      <c r="D390" t="s">
        <v>1485</v>
      </c>
      <c r="E390" t="s">
        <v>298</v>
      </c>
      <c r="F390" t="s">
        <v>29</v>
      </c>
      <c r="G390" t="s">
        <v>62</v>
      </c>
      <c r="H390" t="s">
        <v>154</v>
      </c>
      <c r="I390">
        <v>7</v>
      </c>
      <c r="J390">
        <v>0</v>
      </c>
      <c r="L390" t="s">
        <v>50</v>
      </c>
      <c r="M390">
        <v>21</v>
      </c>
      <c r="N390">
        <v>4</v>
      </c>
    </row>
    <row r="391" spans="1:14" x14ac:dyDescent="0.3">
      <c r="A391" t="s">
        <v>1486</v>
      </c>
      <c r="B391" t="s">
        <v>978</v>
      </c>
      <c r="C391" t="s">
        <v>492</v>
      </c>
      <c r="D391" t="s">
        <v>594</v>
      </c>
      <c r="E391" t="s">
        <v>1019</v>
      </c>
      <c r="F391" t="s">
        <v>153</v>
      </c>
      <c r="G391" t="s">
        <v>40</v>
      </c>
      <c r="H391" t="s">
        <v>91</v>
      </c>
      <c r="I391">
        <v>9</v>
      </c>
      <c r="J391">
        <v>0</v>
      </c>
      <c r="K391" t="s">
        <v>22</v>
      </c>
      <c r="L391" t="s">
        <v>41</v>
      </c>
      <c r="M391">
        <v>54</v>
      </c>
      <c r="N391">
        <v>2</v>
      </c>
    </row>
    <row r="392" spans="1:14" x14ac:dyDescent="0.3">
      <c r="A392" t="s">
        <v>1487</v>
      </c>
      <c r="B392" t="s">
        <v>1135</v>
      </c>
      <c r="C392" t="s">
        <v>278</v>
      </c>
      <c r="D392" t="s">
        <v>1488</v>
      </c>
      <c r="E392" t="s">
        <v>1267</v>
      </c>
      <c r="F392" t="s">
        <v>29</v>
      </c>
      <c r="H392" t="s">
        <v>69</v>
      </c>
      <c r="I392">
        <v>1</v>
      </c>
      <c r="J392">
        <v>0.05</v>
      </c>
      <c r="K392" t="s">
        <v>22</v>
      </c>
      <c r="L392" t="s">
        <v>41</v>
      </c>
      <c r="M392">
        <v>28</v>
      </c>
      <c r="N392">
        <v>4</v>
      </c>
    </row>
    <row r="393" spans="1:14" x14ac:dyDescent="0.3">
      <c r="A393" t="s">
        <v>1489</v>
      </c>
      <c r="B393" t="s">
        <v>1490</v>
      </c>
      <c r="C393" t="s">
        <v>1491</v>
      </c>
      <c r="D393" t="s">
        <v>1097</v>
      </c>
      <c r="E393" t="s">
        <v>397</v>
      </c>
      <c r="F393" t="s">
        <v>29</v>
      </c>
      <c r="G393" t="s">
        <v>192</v>
      </c>
      <c r="H393" t="s">
        <v>109</v>
      </c>
      <c r="I393">
        <v>7</v>
      </c>
      <c r="J393">
        <v>0.05</v>
      </c>
      <c r="K393" t="s">
        <v>22</v>
      </c>
      <c r="L393" t="s">
        <v>33</v>
      </c>
      <c r="M393">
        <v>32</v>
      </c>
      <c r="N393">
        <v>4</v>
      </c>
    </row>
    <row r="394" spans="1:14" x14ac:dyDescent="0.3">
      <c r="A394" t="s">
        <v>1492</v>
      </c>
      <c r="B394" t="s">
        <v>492</v>
      </c>
      <c r="C394" t="s">
        <v>892</v>
      </c>
      <c r="D394" t="s">
        <v>1493</v>
      </c>
      <c r="E394" t="s">
        <v>369</v>
      </c>
      <c r="F394" t="s">
        <v>39</v>
      </c>
      <c r="G394" t="s">
        <v>62</v>
      </c>
      <c r="H394" t="s">
        <v>91</v>
      </c>
      <c r="I394">
        <v>1</v>
      </c>
      <c r="J394">
        <v>0.2</v>
      </c>
      <c r="K394" t="s">
        <v>32</v>
      </c>
      <c r="L394" t="s">
        <v>50</v>
      </c>
      <c r="N394">
        <v>5</v>
      </c>
    </row>
    <row r="395" spans="1:14" x14ac:dyDescent="0.3">
      <c r="A395" t="s">
        <v>1494</v>
      </c>
      <c r="B395" t="s">
        <v>300</v>
      </c>
      <c r="C395" t="s">
        <v>1495</v>
      </c>
      <c r="D395" t="s">
        <v>1496</v>
      </c>
      <c r="E395" t="s">
        <v>643</v>
      </c>
      <c r="F395" t="s">
        <v>19</v>
      </c>
      <c r="G395" t="s">
        <v>115</v>
      </c>
      <c r="H395" t="s">
        <v>76</v>
      </c>
      <c r="I395" t="s">
        <v>376</v>
      </c>
      <c r="J395">
        <v>0</v>
      </c>
      <c r="K395" t="s">
        <v>32</v>
      </c>
      <c r="L395" t="s">
        <v>41</v>
      </c>
      <c r="M395">
        <v>69</v>
      </c>
      <c r="N395">
        <v>3</v>
      </c>
    </row>
    <row r="396" spans="1:14" x14ac:dyDescent="0.3">
      <c r="A396" t="s">
        <v>1497</v>
      </c>
      <c r="B396" t="s">
        <v>1498</v>
      </c>
      <c r="C396" t="s">
        <v>1499</v>
      </c>
      <c r="D396" t="s">
        <v>1500</v>
      </c>
      <c r="E396" t="s">
        <v>954</v>
      </c>
      <c r="F396" t="s">
        <v>29</v>
      </c>
      <c r="G396" t="s">
        <v>176</v>
      </c>
      <c r="H396" t="s">
        <v>160</v>
      </c>
      <c r="I396">
        <v>1</v>
      </c>
      <c r="J396">
        <v>0.2</v>
      </c>
      <c r="K396" t="s">
        <v>22</v>
      </c>
      <c r="L396" t="s">
        <v>50</v>
      </c>
      <c r="M396">
        <v>34</v>
      </c>
      <c r="N396">
        <v>2</v>
      </c>
    </row>
    <row r="397" spans="1:14" x14ac:dyDescent="0.3">
      <c r="A397" t="s">
        <v>1501</v>
      </c>
      <c r="B397" t="s">
        <v>725</v>
      </c>
      <c r="C397" t="s">
        <v>1502</v>
      </c>
      <c r="D397" t="s">
        <v>1503</v>
      </c>
      <c r="E397" t="s">
        <v>1142</v>
      </c>
      <c r="F397" t="s">
        <v>29</v>
      </c>
      <c r="G397" t="s">
        <v>176</v>
      </c>
      <c r="H397" t="s">
        <v>69</v>
      </c>
      <c r="I397">
        <v>4</v>
      </c>
      <c r="J397">
        <v>0.15</v>
      </c>
      <c r="K397" t="s">
        <v>222</v>
      </c>
      <c r="L397" t="s">
        <v>23</v>
      </c>
      <c r="M397">
        <v>39</v>
      </c>
      <c r="N397">
        <v>3</v>
      </c>
    </row>
    <row r="398" spans="1:14" x14ac:dyDescent="0.3">
      <c r="A398" t="s">
        <v>1504</v>
      </c>
      <c r="B398" t="s">
        <v>1505</v>
      </c>
      <c r="C398" t="s">
        <v>1506</v>
      </c>
      <c r="D398" t="s">
        <v>1270</v>
      </c>
      <c r="E398" t="s">
        <v>671</v>
      </c>
      <c r="F398" t="s">
        <v>29</v>
      </c>
      <c r="G398" t="s">
        <v>40</v>
      </c>
      <c r="H398" t="s">
        <v>91</v>
      </c>
      <c r="I398">
        <v>6</v>
      </c>
      <c r="K398" t="s">
        <v>32</v>
      </c>
      <c r="L398" t="s">
        <v>23</v>
      </c>
      <c r="M398">
        <v>59</v>
      </c>
      <c r="N398">
        <v>3</v>
      </c>
    </row>
    <row r="399" spans="1:14" x14ac:dyDescent="0.3">
      <c r="A399" t="s">
        <v>1507</v>
      </c>
      <c r="B399" t="s">
        <v>846</v>
      </c>
      <c r="C399" t="s">
        <v>1508</v>
      </c>
      <c r="D399" t="s">
        <v>1509</v>
      </c>
      <c r="E399" t="s">
        <v>1014</v>
      </c>
      <c r="F399" t="s">
        <v>131</v>
      </c>
      <c r="G399" t="s">
        <v>40</v>
      </c>
      <c r="H399" t="s">
        <v>63</v>
      </c>
      <c r="I399">
        <v>3</v>
      </c>
      <c r="J399">
        <v>0.15</v>
      </c>
      <c r="K399" t="s">
        <v>32</v>
      </c>
      <c r="L399" t="s">
        <v>41</v>
      </c>
      <c r="M399">
        <v>64</v>
      </c>
      <c r="N399">
        <v>2</v>
      </c>
    </row>
    <row r="400" spans="1:14" x14ac:dyDescent="0.3">
      <c r="A400" t="s">
        <v>1510</v>
      </c>
      <c r="B400" t="s">
        <v>647</v>
      </c>
      <c r="C400" t="s">
        <v>1511</v>
      </c>
      <c r="D400" t="s">
        <v>555</v>
      </c>
      <c r="E400" t="s">
        <v>882</v>
      </c>
      <c r="F400" t="s">
        <v>29</v>
      </c>
      <c r="G400" t="s">
        <v>40</v>
      </c>
      <c r="H400" t="s">
        <v>98</v>
      </c>
      <c r="I400">
        <v>2</v>
      </c>
      <c r="J400">
        <v>0</v>
      </c>
      <c r="K400" t="s">
        <v>22</v>
      </c>
      <c r="L400" t="s">
        <v>41</v>
      </c>
      <c r="M400">
        <v>26</v>
      </c>
      <c r="N400">
        <v>4</v>
      </c>
    </row>
    <row r="401" spans="1:14" x14ac:dyDescent="0.3">
      <c r="A401" t="s">
        <v>1512</v>
      </c>
      <c r="B401" t="s">
        <v>1513</v>
      </c>
      <c r="C401" t="s">
        <v>1514</v>
      </c>
      <c r="D401" t="s">
        <v>1515</v>
      </c>
      <c r="E401" t="s">
        <v>570</v>
      </c>
      <c r="F401" t="s">
        <v>39</v>
      </c>
      <c r="G401" t="s">
        <v>47</v>
      </c>
      <c r="H401" t="s">
        <v>21</v>
      </c>
      <c r="I401">
        <v>9</v>
      </c>
      <c r="J401">
        <v>0.05</v>
      </c>
      <c r="K401" t="s">
        <v>32</v>
      </c>
      <c r="L401" t="s">
        <v>41</v>
      </c>
      <c r="M401">
        <v>32</v>
      </c>
      <c r="N401">
        <v>1</v>
      </c>
    </row>
    <row r="402" spans="1:14" x14ac:dyDescent="0.3">
      <c r="A402" t="s">
        <v>1516</v>
      </c>
      <c r="B402" t="s">
        <v>1517</v>
      </c>
      <c r="C402" t="s">
        <v>1518</v>
      </c>
      <c r="D402" t="s">
        <v>139</v>
      </c>
      <c r="E402" t="s">
        <v>103</v>
      </c>
      <c r="F402" t="s">
        <v>29</v>
      </c>
      <c r="G402" t="s">
        <v>90</v>
      </c>
      <c r="H402" t="s">
        <v>216</v>
      </c>
      <c r="I402">
        <v>3</v>
      </c>
      <c r="J402">
        <v>0.15</v>
      </c>
      <c r="K402" t="s">
        <v>32</v>
      </c>
      <c r="L402" t="s">
        <v>50</v>
      </c>
      <c r="M402">
        <v>33</v>
      </c>
      <c r="N402">
        <v>1</v>
      </c>
    </row>
    <row r="403" spans="1:14" x14ac:dyDescent="0.3">
      <c r="A403" t="s">
        <v>1519</v>
      </c>
      <c r="B403" t="s">
        <v>984</v>
      </c>
      <c r="C403" t="s">
        <v>1520</v>
      </c>
      <c r="D403" t="s">
        <v>1179</v>
      </c>
      <c r="E403" t="s">
        <v>276</v>
      </c>
      <c r="F403" t="s">
        <v>19</v>
      </c>
      <c r="G403" t="s">
        <v>20</v>
      </c>
      <c r="H403" t="s">
        <v>56</v>
      </c>
      <c r="I403">
        <v>4</v>
      </c>
      <c r="J403">
        <v>0.1</v>
      </c>
      <c r="K403" t="s">
        <v>32</v>
      </c>
      <c r="L403" t="s">
        <v>50</v>
      </c>
      <c r="M403">
        <v>18</v>
      </c>
      <c r="N403">
        <v>2</v>
      </c>
    </row>
    <row r="404" spans="1:14" x14ac:dyDescent="0.3">
      <c r="A404" t="s">
        <v>1521</v>
      </c>
      <c r="B404" t="s">
        <v>1522</v>
      </c>
      <c r="C404" t="s">
        <v>572</v>
      </c>
      <c r="D404" t="s">
        <v>1523</v>
      </c>
      <c r="E404" t="s">
        <v>782</v>
      </c>
      <c r="F404" t="s">
        <v>29</v>
      </c>
      <c r="G404" t="s">
        <v>97</v>
      </c>
      <c r="H404" t="s">
        <v>84</v>
      </c>
      <c r="I404">
        <v>7</v>
      </c>
      <c r="J404">
        <v>0.1</v>
      </c>
      <c r="K404" t="s">
        <v>32</v>
      </c>
      <c r="L404" t="s">
        <v>23</v>
      </c>
      <c r="M404">
        <v>30</v>
      </c>
      <c r="N404">
        <v>3</v>
      </c>
    </row>
    <row r="405" spans="1:14" x14ac:dyDescent="0.3">
      <c r="A405" t="s">
        <v>1524</v>
      </c>
      <c r="B405" t="s">
        <v>1525</v>
      </c>
      <c r="C405" t="s">
        <v>948</v>
      </c>
      <c r="D405" t="s">
        <v>1526</v>
      </c>
      <c r="E405" t="s">
        <v>38</v>
      </c>
      <c r="F405" t="s">
        <v>29</v>
      </c>
      <c r="G405" t="s">
        <v>62</v>
      </c>
      <c r="H405" t="s">
        <v>31</v>
      </c>
      <c r="I405">
        <v>6</v>
      </c>
      <c r="J405">
        <v>0</v>
      </c>
      <c r="K405" t="s">
        <v>32</v>
      </c>
      <c r="L405" t="s">
        <v>23</v>
      </c>
      <c r="M405">
        <v>50</v>
      </c>
      <c r="N405">
        <v>4</v>
      </c>
    </row>
    <row r="406" spans="1:14" x14ac:dyDescent="0.3">
      <c r="A406" t="s">
        <v>1527</v>
      </c>
      <c r="B406" t="s">
        <v>1528</v>
      </c>
      <c r="C406" t="s">
        <v>756</v>
      </c>
      <c r="D406" t="s">
        <v>1472</v>
      </c>
      <c r="E406" t="s">
        <v>490</v>
      </c>
      <c r="F406" t="s">
        <v>29</v>
      </c>
      <c r="G406" t="s">
        <v>47</v>
      </c>
      <c r="H406" t="s">
        <v>56</v>
      </c>
      <c r="I406" t="s">
        <v>398</v>
      </c>
      <c r="J406">
        <v>0.2</v>
      </c>
      <c r="K406" t="s">
        <v>70</v>
      </c>
      <c r="L406" t="s">
        <v>50</v>
      </c>
      <c r="M406">
        <v>21</v>
      </c>
      <c r="N406">
        <v>1</v>
      </c>
    </row>
    <row r="407" spans="1:14" x14ac:dyDescent="0.3">
      <c r="A407" t="s">
        <v>1529</v>
      </c>
      <c r="B407" t="s">
        <v>771</v>
      </c>
      <c r="C407" t="s">
        <v>1208</v>
      </c>
      <c r="D407" t="s">
        <v>1530</v>
      </c>
      <c r="E407" t="s">
        <v>805</v>
      </c>
      <c r="F407" t="s">
        <v>29</v>
      </c>
      <c r="G407" t="s">
        <v>115</v>
      </c>
      <c r="H407" t="s">
        <v>146</v>
      </c>
      <c r="I407">
        <v>2</v>
      </c>
      <c r="J407">
        <v>0</v>
      </c>
      <c r="K407" t="s">
        <v>22</v>
      </c>
      <c r="L407" t="s">
        <v>50</v>
      </c>
      <c r="M407">
        <v>30</v>
      </c>
      <c r="N407">
        <v>1</v>
      </c>
    </row>
    <row r="408" spans="1:14" x14ac:dyDescent="0.3">
      <c r="A408" t="s">
        <v>1531</v>
      </c>
      <c r="B408" t="s">
        <v>1532</v>
      </c>
      <c r="C408" t="s">
        <v>1533</v>
      </c>
      <c r="D408" t="s">
        <v>1534</v>
      </c>
      <c r="E408" t="s">
        <v>1535</v>
      </c>
      <c r="F408" t="s">
        <v>29</v>
      </c>
      <c r="G408" t="s">
        <v>115</v>
      </c>
      <c r="H408" t="s">
        <v>308</v>
      </c>
      <c r="I408">
        <v>7</v>
      </c>
      <c r="J408">
        <v>0</v>
      </c>
      <c r="K408" t="s">
        <v>32</v>
      </c>
      <c r="L408" t="s">
        <v>41</v>
      </c>
      <c r="M408">
        <v>43</v>
      </c>
      <c r="N408">
        <v>2</v>
      </c>
    </row>
    <row r="409" spans="1:14" x14ac:dyDescent="0.3">
      <c r="A409" t="s">
        <v>1536</v>
      </c>
      <c r="B409" t="s">
        <v>465</v>
      </c>
      <c r="C409" t="s">
        <v>248</v>
      </c>
      <c r="D409" t="s">
        <v>1537</v>
      </c>
      <c r="E409" t="s">
        <v>114</v>
      </c>
      <c r="F409" t="s">
        <v>29</v>
      </c>
      <c r="G409" t="s">
        <v>47</v>
      </c>
      <c r="H409" t="s">
        <v>48</v>
      </c>
      <c r="I409">
        <v>6</v>
      </c>
      <c r="J409">
        <v>0</v>
      </c>
      <c r="K409" t="s">
        <v>32</v>
      </c>
      <c r="L409" t="s">
        <v>41</v>
      </c>
      <c r="M409">
        <v>60</v>
      </c>
      <c r="N409">
        <v>1</v>
      </c>
    </row>
    <row r="410" spans="1:14" x14ac:dyDescent="0.3">
      <c r="A410" t="s">
        <v>1538</v>
      </c>
      <c r="B410" t="s">
        <v>1539</v>
      </c>
      <c r="C410" t="s">
        <v>1224</v>
      </c>
      <c r="D410" t="s">
        <v>1540</v>
      </c>
      <c r="E410" t="s">
        <v>221</v>
      </c>
      <c r="F410" t="s">
        <v>29</v>
      </c>
      <c r="G410" t="s">
        <v>176</v>
      </c>
      <c r="H410" t="s">
        <v>177</v>
      </c>
      <c r="I410">
        <v>6</v>
      </c>
      <c r="J410">
        <v>0.1</v>
      </c>
      <c r="K410" t="s">
        <v>32</v>
      </c>
      <c r="L410" t="s">
        <v>50</v>
      </c>
      <c r="M410">
        <v>56</v>
      </c>
    </row>
    <row r="411" spans="1:14" x14ac:dyDescent="0.3">
      <c r="A411" t="s">
        <v>1541</v>
      </c>
      <c r="B411" t="s">
        <v>785</v>
      </c>
      <c r="C411" t="s">
        <v>801</v>
      </c>
      <c r="D411" t="s">
        <v>1542</v>
      </c>
      <c r="E411" t="s">
        <v>917</v>
      </c>
      <c r="F411" t="s">
        <v>29</v>
      </c>
      <c r="G411" t="s">
        <v>97</v>
      </c>
      <c r="H411" t="s">
        <v>160</v>
      </c>
      <c r="I411" t="s">
        <v>77</v>
      </c>
      <c r="J411">
        <v>0</v>
      </c>
      <c r="K411" t="s">
        <v>32</v>
      </c>
      <c r="L411" t="s">
        <v>33</v>
      </c>
      <c r="M411">
        <v>41</v>
      </c>
      <c r="N411">
        <v>3</v>
      </c>
    </row>
    <row r="412" spans="1:14" x14ac:dyDescent="0.3">
      <c r="A412" t="s">
        <v>1543</v>
      </c>
      <c r="B412" t="s">
        <v>1544</v>
      </c>
      <c r="C412" t="s">
        <v>1155</v>
      </c>
      <c r="D412" t="s">
        <v>1545</v>
      </c>
      <c r="E412" t="s">
        <v>1267</v>
      </c>
      <c r="F412" t="s">
        <v>39</v>
      </c>
      <c r="G412" t="s">
        <v>293</v>
      </c>
      <c r="H412" t="s">
        <v>308</v>
      </c>
      <c r="I412">
        <v>5</v>
      </c>
      <c r="J412">
        <v>0.1</v>
      </c>
      <c r="K412" t="s">
        <v>32</v>
      </c>
      <c r="L412" t="s">
        <v>41</v>
      </c>
      <c r="M412">
        <v>19</v>
      </c>
      <c r="N412">
        <v>4</v>
      </c>
    </row>
    <row r="413" spans="1:14" x14ac:dyDescent="0.3">
      <c r="A413" t="s">
        <v>1546</v>
      </c>
      <c r="B413" t="s">
        <v>1547</v>
      </c>
      <c r="C413" t="s">
        <v>1548</v>
      </c>
      <c r="D413" t="s">
        <v>1549</v>
      </c>
      <c r="E413" t="s">
        <v>1550</v>
      </c>
      <c r="F413" t="s">
        <v>29</v>
      </c>
      <c r="G413" t="s">
        <v>62</v>
      </c>
      <c r="H413" t="s">
        <v>63</v>
      </c>
      <c r="I413">
        <v>7</v>
      </c>
      <c r="J413">
        <v>0.05</v>
      </c>
      <c r="K413" t="s">
        <v>32</v>
      </c>
      <c r="L413" t="s">
        <v>23</v>
      </c>
      <c r="M413">
        <v>65</v>
      </c>
      <c r="N413">
        <v>2</v>
      </c>
    </row>
    <row r="414" spans="1:14" x14ac:dyDescent="0.3">
      <c r="A414" t="s">
        <v>1551</v>
      </c>
      <c r="B414" t="s">
        <v>1552</v>
      </c>
      <c r="C414" t="s">
        <v>1299</v>
      </c>
      <c r="D414" t="s">
        <v>1553</v>
      </c>
      <c r="E414" t="s">
        <v>292</v>
      </c>
      <c r="F414" t="s">
        <v>29</v>
      </c>
      <c r="G414" t="s">
        <v>115</v>
      </c>
      <c r="H414" t="s">
        <v>21</v>
      </c>
      <c r="I414">
        <v>5</v>
      </c>
      <c r="J414">
        <v>0.05</v>
      </c>
      <c r="K414" t="s">
        <v>22</v>
      </c>
      <c r="L414" t="s">
        <v>41</v>
      </c>
      <c r="M414">
        <v>52</v>
      </c>
      <c r="N414">
        <v>3</v>
      </c>
    </row>
    <row r="415" spans="1:14" x14ac:dyDescent="0.3">
      <c r="A415" t="s">
        <v>1554</v>
      </c>
      <c r="B415" t="s">
        <v>1555</v>
      </c>
      <c r="C415" t="s">
        <v>1318</v>
      </c>
      <c r="D415" t="s">
        <v>1556</v>
      </c>
      <c r="E415" t="s">
        <v>560</v>
      </c>
      <c r="F415" t="s">
        <v>29</v>
      </c>
      <c r="G415" t="s">
        <v>40</v>
      </c>
      <c r="H415" t="s">
        <v>177</v>
      </c>
      <c r="I415">
        <v>2</v>
      </c>
      <c r="J415">
        <v>0.2</v>
      </c>
      <c r="K415" t="s">
        <v>32</v>
      </c>
      <c r="L415" t="s">
        <v>33</v>
      </c>
      <c r="M415">
        <v>31</v>
      </c>
      <c r="N415">
        <v>1</v>
      </c>
    </row>
    <row r="416" spans="1:14" x14ac:dyDescent="0.3">
      <c r="A416" t="s">
        <v>1557</v>
      </c>
      <c r="B416" t="s">
        <v>1374</v>
      </c>
      <c r="C416" t="s">
        <v>105</v>
      </c>
      <c r="D416" t="s">
        <v>910</v>
      </c>
      <c r="E416" t="s">
        <v>1558</v>
      </c>
      <c r="F416" t="s">
        <v>19</v>
      </c>
      <c r="G416" t="s">
        <v>47</v>
      </c>
      <c r="H416" t="s">
        <v>98</v>
      </c>
      <c r="I416">
        <v>5</v>
      </c>
      <c r="J416">
        <v>0</v>
      </c>
      <c r="K416" t="s">
        <v>32</v>
      </c>
      <c r="L416" t="s">
        <v>33</v>
      </c>
      <c r="M416">
        <v>37</v>
      </c>
      <c r="N416">
        <v>4</v>
      </c>
    </row>
    <row r="417" spans="1:14" x14ac:dyDescent="0.3">
      <c r="A417" t="s">
        <v>1559</v>
      </c>
      <c r="B417" t="s">
        <v>264</v>
      </c>
      <c r="C417" t="s">
        <v>949</v>
      </c>
      <c r="D417" t="s">
        <v>1560</v>
      </c>
      <c r="E417" t="s">
        <v>408</v>
      </c>
      <c r="F417" t="s">
        <v>131</v>
      </c>
      <c r="H417" t="s">
        <v>98</v>
      </c>
      <c r="I417">
        <v>6</v>
      </c>
      <c r="J417">
        <v>0.05</v>
      </c>
      <c r="K417" t="s">
        <v>70</v>
      </c>
      <c r="L417" t="s">
        <v>33</v>
      </c>
      <c r="M417">
        <v>67</v>
      </c>
      <c r="N417">
        <v>1</v>
      </c>
    </row>
    <row r="418" spans="1:14" x14ac:dyDescent="0.3">
      <c r="A418" t="s">
        <v>1561</v>
      </c>
      <c r="B418" t="s">
        <v>1562</v>
      </c>
      <c r="C418" t="s">
        <v>500</v>
      </c>
      <c r="D418" t="s">
        <v>747</v>
      </c>
      <c r="E418" t="s">
        <v>246</v>
      </c>
      <c r="F418" t="s">
        <v>19</v>
      </c>
      <c r="G418" t="s">
        <v>251</v>
      </c>
      <c r="H418" t="s">
        <v>109</v>
      </c>
      <c r="I418">
        <v>4</v>
      </c>
      <c r="J418">
        <v>0</v>
      </c>
      <c r="K418" t="s">
        <v>22</v>
      </c>
      <c r="L418" t="s">
        <v>41</v>
      </c>
      <c r="M418">
        <v>60</v>
      </c>
      <c r="N418">
        <v>3</v>
      </c>
    </row>
    <row r="419" spans="1:14" x14ac:dyDescent="0.3">
      <c r="A419" t="s">
        <v>1563</v>
      </c>
      <c r="B419" t="s">
        <v>793</v>
      </c>
      <c r="C419" t="s">
        <v>1564</v>
      </c>
      <c r="D419" t="s">
        <v>139</v>
      </c>
      <c r="E419" t="s">
        <v>1565</v>
      </c>
      <c r="F419" t="s">
        <v>39</v>
      </c>
      <c r="G419" t="s">
        <v>293</v>
      </c>
      <c r="H419" t="s">
        <v>146</v>
      </c>
      <c r="I419">
        <v>2</v>
      </c>
      <c r="J419">
        <v>0.15</v>
      </c>
      <c r="K419" t="s">
        <v>70</v>
      </c>
      <c r="L419" t="s">
        <v>33</v>
      </c>
      <c r="N419">
        <v>3</v>
      </c>
    </row>
    <row r="420" spans="1:14" x14ac:dyDescent="0.3">
      <c r="A420" t="s">
        <v>1566</v>
      </c>
      <c r="B420" t="s">
        <v>974</v>
      </c>
      <c r="C420" t="s">
        <v>1567</v>
      </c>
      <c r="D420" t="s">
        <v>476</v>
      </c>
      <c r="E420" t="s">
        <v>1568</v>
      </c>
      <c r="F420" t="s">
        <v>29</v>
      </c>
      <c r="G420" t="s">
        <v>90</v>
      </c>
      <c r="H420" t="s">
        <v>177</v>
      </c>
      <c r="I420" t="s">
        <v>49</v>
      </c>
      <c r="J420">
        <v>0</v>
      </c>
      <c r="K420" t="s">
        <v>32</v>
      </c>
      <c r="L420" t="s">
        <v>41</v>
      </c>
      <c r="M420">
        <v>48</v>
      </c>
    </row>
    <row r="421" spans="1:14" x14ac:dyDescent="0.3">
      <c r="A421" t="s">
        <v>1569</v>
      </c>
      <c r="B421" t="s">
        <v>1570</v>
      </c>
      <c r="C421" t="s">
        <v>1571</v>
      </c>
      <c r="D421" t="s">
        <v>1572</v>
      </c>
      <c r="E421" t="s">
        <v>485</v>
      </c>
      <c r="F421" t="s">
        <v>29</v>
      </c>
      <c r="G421" t="s">
        <v>97</v>
      </c>
      <c r="H421" t="s">
        <v>241</v>
      </c>
      <c r="I421">
        <v>9</v>
      </c>
      <c r="J421">
        <v>0.1</v>
      </c>
      <c r="K421" t="s">
        <v>32</v>
      </c>
      <c r="L421" t="s">
        <v>41</v>
      </c>
      <c r="M421">
        <v>31</v>
      </c>
      <c r="N421">
        <v>5</v>
      </c>
    </row>
    <row r="422" spans="1:14" x14ac:dyDescent="0.3">
      <c r="A422" t="s">
        <v>1573</v>
      </c>
      <c r="B422" t="s">
        <v>455</v>
      </c>
      <c r="C422" t="s">
        <v>1574</v>
      </c>
      <c r="D422" t="s">
        <v>869</v>
      </c>
      <c r="E422" t="s">
        <v>397</v>
      </c>
      <c r="F422" t="s">
        <v>19</v>
      </c>
      <c r="G422" t="s">
        <v>62</v>
      </c>
      <c r="H422" t="s">
        <v>154</v>
      </c>
      <c r="I422">
        <v>7</v>
      </c>
      <c r="J422">
        <v>0</v>
      </c>
      <c r="K422" t="s">
        <v>32</v>
      </c>
      <c r="L422" t="s">
        <v>41</v>
      </c>
      <c r="M422">
        <v>69</v>
      </c>
    </row>
    <row r="423" spans="1:14" x14ac:dyDescent="0.3">
      <c r="A423" t="s">
        <v>1575</v>
      </c>
      <c r="B423" t="s">
        <v>663</v>
      </c>
      <c r="C423" t="s">
        <v>664</v>
      </c>
      <c r="D423" t="s">
        <v>1576</v>
      </c>
      <c r="E423" t="s">
        <v>232</v>
      </c>
      <c r="F423" t="s">
        <v>39</v>
      </c>
      <c r="G423" t="s">
        <v>20</v>
      </c>
      <c r="H423" t="s">
        <v>241</v>
      </c>
      <c r="I423">
        <v>3</v>
      </c>
      <c r="J423">
        <v>0</v>
      </c>
      <c r="K423" t="s">
        <v>32</v>
      </c>
      <c r="L423" t="s">
        <v>50</v>
      </c>
      <c r="M423">
        <v>39</v>
      </c>
      <c r="N423">
        <v>3</v>
      </c>
    </row>
    <row r="424" spans="1:14" x14ac:dyDescent="0.3">
      <c r="A424" t="s">
        <v>1577</v>
      </c>
      <c r="B424" t="s">
        <v>142</v>
      </c>
      <c r="C424" t="s">
        <v>283</v>
      </c>
      <c r="D424" t="s">
        <v>881</v>
      </c>
      <c r="E424" t="s">
        <v>1014</v>
      </c>
      <c r="F424" t="s">
        <v>39</v>
      </c>
      <c r="G424" t="s">
        <v>251</v>
      </c>
      <c r="H424" t="s">
        <v>56</v>
      </c>
      <c r="I424">
        <v>1</v>
      </c>
      <c r="J424">
        <v>0</v>
      </c>
      <c r="K424" t="s">
        <v>70</v>
      </c>
      <c r="L424" t="s">
        <v>41</v>
      </c>
      <c r="M424">
        <v>65</v>
      </c>
      <c r="N424">
        <v>1</v>
      </c>
    </row>
    <row r="425" spans="1:14" x14ac:dyDescent="0.3">
      <c r="A425" t="s">
        <v>1578</v>
      </c>
      <c r="B425" t="s">
        <v>1346</v>
      </c>
      <c r="C425" t="s">
        <v>1579</v>
      </c>
      <c r="D425" t="s">
        <v>1580</v>
      </c>
      <c r="E425" t="s">
        <v>125</v>
      </c>
      <c r="F425" t="s">
        <v>39</v>
      </c>
      <c r="G425" t="s">
        <v>20</v>
      </c>
      <c r="H425" t="s">
        <v>216</v>
      </c>
      <c r="I425">
        <v>8</v>
      </c>
      <c r="J425">
        <v>0</v>
      </c>
      <c r="K425" t="s">
        <v>22</v>
      </c>
      <c r="L425" t="s">
        <v>33</v>
      </c>
      <c r="M425">
        <v>61</v>
      </c>
      <c r="N425">
        <v>1</v>
      </c>
    </row>
    <row r="426" spans="1:14" x14ac:dyDescent="0.3">
      <c r="A426" t="s">
        <v>1581</v>
      </c>
      <c r="B426" t="s">
        <v>53</v>
      </c>
      <c r="C426" t="s">
        <v>58</v>
      </c>
      <c r="D426" t="s">
        <v>1582</v>
      </c>
      <c r="E426" t="s">
        <v>1583</v>
      </c>
      <c r="F426" t="s">
        <v>29</v>
      </c>
      <c r="G426" t="s">
        <v>90</v>
      </c>
      <c r="H426" t="s">
        <v>154</v>
      </c>
      <c r="I426">
        <v>8</v>
      </c>
      <c r="J426">
        <v>0</v>
      </c>
      <c r="K426" t="s">
        <v>32</v>
      </c>
      <c r="L426" t="s">
        <v>33</v>
      </c>
      <c r="M426">
        <v>28</v>
      </c>
      <c r="N426">
        <v>3</v>
      </c>
    </row>
    <row r="427" spans="1:14" x14ac:dyDescent="0.3">
      <c r="A427" t="s">
        <v>1584</v>
      </c>
      <c r="B427" t="s">
        <v>1585</v>
      </c>
      <c r="C427" t="s">
        <v>608</v>
      </c>
      <c r="D427" t="s">
        <v>1586</v>
      </c>
      <c r="E427" t="s">
        <v>865</v>
      </c>
      <c r="F427" t="s">
        <v>19</v>
      </c>
      <c r="G427" t="s">
        <v>62</v>
      </c>
      <c r="H427" t="s">
        <v>177</v>
      </c>
      <c r="I427">
        <v>2</v>
      </c>
      <c r="J427">
        <v>0.1</v>
      </c>
      <c r="K427" t="s">
        <v>32</v>
      </c>
      <c r="L427" t="s">
        <v>41</v>
      </c>
      <c r="M427">
        <v>51</v>
      </c>
      <c r="N427">
        <v>5</v>
      </c>
    </row>
    <row r="428" spans="1:14" x14ac:dyDescent="0.3">
      <c r="A428" t="s">
        <v>1587</v>
      </c>
      <c r="B428" t="s">
        <v>1588</v>
      </c>
      <c r="C428" t="s">
        <v>542</v>
      </c>
      <c r="D428" t="s">
        <v>1589</v>
      </c>
      <c r="E428" t="s">
        <v>292</v>
      </c>
      <c r="F428" t="s">
        <v>19</v>
      </c>
      <c r="G428" t="s">
        <v>20</v>
      </c>
      <c r="H428" t="s">
        <v>160</v>
      </c>
      <c r="I428">
        <v>2</v>
      </c>
      <c r="J428">
        <v>0</v>
      </c>
      <c r="K428" t="s">
        <v>32</v>
      </c>
      <c r="L428" t="s">
        <v>33</v>
      </c>
      <c r="M428">
        <v>27</v>
      </c>
      <c r="N428">
        <v>1</v>
      </c>
    </row>
    <row r="429" spans="1:14" x14ac:dyDescent="0.3">
      <c r="A429" t="s">
        <v>1590</v>
      </c>
      <c r="B429" t="s">
        <v>1591</v>
      </c>
      <c r="C429" t="s">
        <v>1592</v>
      </c>
      <c r="D429" t="s">
        <v>1593</v>
      </c>
      <c r="E429" t="s">
        <v>548</v>
      </c>
      <c r="F429" t="s">
        <v>29</v>
      </c>
      <c r="G429" t="s">
        <v>176</v>
      </c>
      <c r="H429" t="s">
        <v>31</v>
      </c>
      <c r="I429">
        <v>4</v>
      </c>
      <c r="J429">
        <v>0.05</v>
      </c>
      <c r="K429" t="s">
        <v>32</v>
      </c>
      <c r="L429" t="s">
        <v>50</v>
      </c>
      <c r="M429">
        <v>28</v>
      </c>
      <c r="N429">
        <v>5</v>
      </c>
    </row>
    <row r="430" spans="1:14" x14ac:dyDescent="0.3">
      <c r="A430" t="s">
        <v>1594</v>
      </c>
      <c r="B430" t="s">
        <v>1595</v>
      </c>
      <c r="C430" t="s">
        <v>1596</v>
      </c>
      <c r="D430" t="s">
        <v>1597</v>
      </c>
      <c r="E430" t="s">
        <v>717</v>
      </c>
      <c r="F430" t="s">
        <v>29</v>
      </c>
      <c r="G430" t="s">
        <v>176</v>
      </c>
      <c r="H430" t="s">
        <v>109</v>
      </c>
      <c r="I430">
        <v>3</v>
      </c>
      <c r="J430">
        <v>0.1</v>
      </c>
      <c r="K430" t="s">
        <v>22</v>
      </c>
      <c r="L430" t="s">
        <v>33</v>
      </c>
      <c r="M430">
        <v>62</v>
      </c>
      <c r="N430">
        <v>5</v>
      </c>
    </row>
    <row r="431" spans="1:14" x14ac:dyDescent="0.3">
      <c r="A431" t="s">
        <v>1598</v>
      </c>
      <c r="B431" t="s">
        <v>1599</v>
      </c>
      <c r="C431" t="s">
        <v>1449</v>
      </c>
      <c r="D431" t="s">
        <v>1600</v>
      </c>
      <c r="E431" t="s">
        <v>587</v>
      </c>
      <c r="F431" t="s">
        <v>39</v>
      </c>
      <c r="G431" t="s">
        <v>47</v>
      </c>
      <c r="H431" t="s">
        <v>308</v>
      </c>
      <c r="I431">
        <v>8</v>
      </c>
      <c r="J431">
        <v>0</v>
      </c>
      <c r="K431" t="s">
        <v>22</v>
      </c>
      <c r="L431" t="s">
        <v>41</v>
      </c>
      <c r="M431">
        <v>52</v>
      </c>
      <c r="N431">
        <v>5</v>
      </c>
    </row>
    <row r="432" spans="1:14" x14ac:dyDescent="0.3">
      <c r="A432" t="s">
        <v>1601</v>
      </c>
      <c r="B432" t="s">
        <v>1602</v>
      </c>
      <c r="C432" t="s">
        <v>1111</v>
      </c>
      <c r="D432" t="s">
        <v>1603</v>
      </c>
      <c r="E432" t="s">
        <v>914</v>
      </c>
      <c r="F432" t="s">
        <v>19</v>
      </c>
      <c r="G432" t="s">
        <v>251</v>
      </c>
      <c r="H432" t="s">
        <v>308</v>
      </c>
      <c r="I432">
        <v>7</v>
      </c>
      <c r="J432">
        <v>0</v>
      </c>
      <c r="K432" t="s">
        <v>32</v>
      </c>
      <c r="L432" t="s">
        <v>41</v>
      </c>
      <c r="M432">
        <v>46</v>
      </c>
      <c r="N432">
        <v>5</v>
      </c>
    </row>
    <row r="433" spans="1:14" x14ac:dyDescent="0.3">
      <c r="A433" t="s">
        <v>1604</v>
      </c>
      <c r="B433" t="s">
        <v>461</v>
      </c>
      <c r="C433" t="s">
        <v>838</v>
      </c>
      <c r="D433" t="s">
        <v>1537</v>
      </c>
      <c r="E433" t="s">
        <v>413</v>
      </c>
      <c r="F433" t="s">
        <v>39</v>
      </c>
      <c r="G433" t="s">
        <v>40</v>
      </c>
      <c r="H433" t="s">
        <v>31</v>
      </c>
      <c r="I433">
        <v>4</v>
      </c>
      <c r="J433">
        <v>0</v>
      </c>
      <c r="K433" t="s">
        <v>70</v>
      </c>
      <c r="L433" t="s">
        <v>41</v>
      </c>
      <c r="M433">
        <v>56</v>
      </c>
      <c r="N433">
        <v>4</v>
      </c>
    </row>
    <row r="434" spans="1:14" x14ac:dyDescent="0.3">
      <c r="A434" t="s">
        <v>1605</v>
      </c>
      <c r="B434" t="s">
        <v>1606</v>
      </c>
      <c r="C434" t="s">
        <v>1607</v>
      </c>
      <c r="D434" t="s">
        <v>1450</v>
      </c>
      <c r="E434" t="s">
        <v>606</v>
      </c>
      <c r="F434" t="s">
        <v>29</v>
      </c>
      <c r="G434" t="s">
        <v>47</v>
      </c>
      <c r="H434" t="s">
        <v>69</v>
      </c>
      <c r="I434">
        <v>4</v>
      </c>
      <c r="J434">
        <v>0</v>
      </c>
      <c r="K434" t="s">
        <v>32</v>
      </c>
      <c r="L434" t="s">
        <v>50</v>
      </c>
      <c r="M434">
        <v>50</v>
      </c>
      <c r="N434">
        <v>4</v>
      </c>
    </row>
    <row r="435" spans="1:14" x14ac:dyDescent="0.3">
      <c r="A435" t="s">
        <v>1608</v>
      </c>
      <c r="B435" t="s">
        <v>1083</v>
      </c>
      <c r="C435" t="s">
        <v>1609</v>
      </c>
      <c r="D435" t="s">
        <v>1610</v>
      </c>
      <c r="E435" t="s">
        <v>671</v>
      </c>
      <c r="F435" t="s">
        <v>29</v>
      </c>
      <c r="G435" t="s">
        <v>115</v>
      </c>
      <c r="H435" t="s">
        <v>308</v>
      </c>
      <c r="I435">
        <v>8</v>
      </c>
      <c r="J435">
        <v>0.1</v>
      </c>
      <c r="K435" t="s">
        <v>222</v>
      </c>
      <c r="L435" t="s">
        <v>50</v>
      </c>
      <c r="M435">
        <v>51</v>
      </c>
      <c r="N435">
        <v>1</v>
      </c>
    </row>
    <row r="436" spans="1:14" x14ac:dyDescent="0.3">
      <c r="A436" t="s">
        <v>1611</v>
      </c>
      <c r="B436" t="s">
        <v>1612</v>
      </c>
      <c r="C436" t="s">
        <v>1435</v>
      </c>
      <c r="D436" t="s">
        <v>1613</v>
      </c>
      <c r="E436" t="s">
        <v>666</v>
      </c>
      <c r="F436" t="s">
        <v>29</v>
      </c>
      <c r="G436" t="s">
        <v>62</v>
      </c>
      <c r="H436" t="s">
        <v>63</v>
      </c>
      <c r="I436">
        <v>5</v>
      </c>
      <c r="J436">
        <v>0.05</v>
      </c>
      <c r="K436" t="s">
        <v>32</v>
      </c>
      <c r="L436" t="s">
        <v>50</v>
      </c>
      <c r="M436">
        <v>59</v>
      </c>
      <c r="N436">
        <v>3</v>
      </c>
    </row>
    <row r="437" spans="1:14" x14ac:dyDescent="0.3">
      <c r="A437" t="s">
        <v>1614</v>
      </c>
      <c r="B437" t="s">
        <v>1615</v>
      </c>
      <c r="C437" t="s">
        <v>1616</v>
      </c>
      <c r="D437" t="s">
        <v>1617</v>
      </c>
      <c r="E437" t="s">
        <v>1618</v>
      </c>
      <c r="F437" t="s">
        <v>39</v>
      </c>
      <c r="G437" t="s">
        <v>251</v>
      </c>
      <c r="H437" t="s">
        <v>63</v>
      </c>
      <c r="I437">
        <v>6</v>
      </c>
      <c r="J437">
        <v>0.2</v>
      </c>
      <c r="K437" t="s">
        <v>22</v>
      </c>
      <c r="L437" t="s">
        <v>23</v>
      </c>
      <c r="M437">
        <v>65</v>
      </c>
      <c r="N437">
        <v>3</v>
      </c>
    </row>
    <row r="438" spans="1:14" x14ac:dyDescent="0.3">
      <c r="A438" t="s">
        <v>1619</v>
      </c>
      <c r="B438" t="s">
        <v>1620</v>
      </c>
      <c r="C438" t="s">
        <v>1621</v>
      </c>
      <c r="D438" t="s">
        <v>1622</v>
      </c>
      <c r="E438" t="s">
        <v>191</v>
      </c>
      <c r="F438" t="s">
        <v>19</v>
      </c>
      <c r="G438" t="s">
        <v>30</v>
      </c>
      <c r="H438" t="s">
        <v>21</v>
      </c>
      <c r="I438">
        <v>2</v>
      </c>
      <c r="J438">
        <v>0</v>
      </c>
      <c r="K438" t="s">
        <v>222</v>
      </c>
      <c r="L438" t="s">
        <v>23</v>
      </c>
      <c r="M438">
        <v>67</v>
      </c>
      <c r="N438">
        <v>5</v>
      </c>
    </row>
    <row r="439" spans="1:14" x14ac:dyDescent="0.3">
      <c r="A439" t="s">
        <v>1623</v>
      </c>
      <c r="B439" t="s">
        <v>1624</v>
      </c>
      <c r="C439" t="s">
        <v>1625</v>
      </c>
      <c r="D439" t="s">
        <v>1626</v>
      </c>
      <c r="E439" t="s">
        <v>882</v>
      </c>
      <c r="F439" t="s">
        <v>29</v>
      </c>
      <c r="G439" t="s">
        <v>293</v>
      </c>
      <c r="H439" t="s">
        <v>91</v>
      </c>
      <c r="I439">
        <v>8</v>
      </c>
      <c r="J439">
        <v>0.1</v>
      </c>
      <c r="K439" t="s">
        <v>222</v>
      </c>
      <c r="L439" t="s">
        <v>33</v>
      </c>
      <c r="M439">
        <v>42</v>
      </c>
      <c r="N439">
        <v>5</v>
      </c>
    </row>
    <row r="440" spans="1:14" x14ac:dyDescent="0.3">
      <c r="A440" t="s">
        <v>1627</v>
      </c>
      <c r="B440" t="s">
        <v>1083</v>
      </c>
      <c r="C440" t="s">
        <v>1609</v>
      </c>
      <c r="D440" t="s">
        <v>1300</v>
      </c>
      <c r="E440" t="s">
        <v>408</v>
      </c>
      <c r="F440" t="s">
        <v>29</v>
      </c>
      <c r="G440" t="s">
        <v>192</v>
      </c>
      <c r="H440" t="s">
        <v>308</v>
      </c>
      <c r="I440">
        <v>1</v>
      </c>
      <c r="J440">
        <v>0.05</v>
      </c>
      <c r="K440" t="s">
        <v>22</v>
      </c>
      <c r="L440" t="s">
        <v>41</v>
      </c>
      <c r="M440">
        <v>58</v>
      </c>
      <c r="N440">
        <v>1</v>
      </c>
    </row>
    <row r="441" spans="1:14" x14ac:dyDescent="0.3">
      <c r="A441" t="s">
        <v>1628</v>
      </c>
      <c r="B441" t="s">
        <v>480</v>
      </c>
      <c r="C441" t="s">
        <v>263</v>
      </c>
      <c r="D441" t="s">
        <v>1463</v>
      </c>
      <c r="E441" t="s">
        <v>298</v>
      </c>
      <c r="F441" t="s">
        <v>29</v>
      </c>
      <c r="G441" t="s">
        <v>176</v>
      </c>
      <c r="H441" t="s">
        <v>91</v>
      </c>
      <c r="I441">
        <v>5</v>
      </c>
      <c r="J441">
        <v>0</v>
      </c>
      <c r="K441" t="s">
        <v>70</v>
      </c>
      <c r="L441" t="s">
        <v>23</v>
      </c>
      <c r="M441">
        <v>27</v>
      </c>
      <c r="N441">
        <v>5</v>
      </c>
    </row>
    <row r="442" spans="1:14" x14ac:dyDescent="0.3">
      <c r="A442" t="s">
        <v>1629</v>
      </c>
      <c r="B442" t="s">
        <v>1630</v>
      </c>
      <c r="C442" t="s">
        <v>1286</v>
      </c>
      <c r="D442" t="s">
        <v>1631</v>
      </c>
      <c r="E442" t="s">
        <v>1632</v>
      </c>
      <c r="F442" t="s">
        <v>39</v>
      </c>
      <c r="G442" t="s">
        <v>293</v>
      </c>
      <c r="H442" t="s">
        <v>154</v>
      </c>
      <c r="I442">
        <v>1</v>
      </c>
      <c r="J442">
        <v>0.1</v>
      </c>
      <c r="K442" t="s">
        <v>32</v>
      </c>
      <c r="L442" t="s">
        <v>33</v>
      </c>
      <c r="N442">
        <v>3</v>
      </c>
    </row>
    <row r="443" spans="1:14" x14ac:dyDescent="0.3">
      <c r="A443" t="s">
        <v>1633</v>
      </c>
      <c r="B443" t="s">
        <v>419</v>
      </c>
      <c r="C443" t="s">
        <v>1634</v>
      </c>
      <c r="D443" t="s">
        <v>1635</v>
      </c>
      <c r="E443" t="s">
        <v>453</v>
      </c>
      <c r="F443" t="s">
        <v>29</v>
      </c>
      <c r="G443" t="s">
        <v>115</v>
      </c>
      <c r="H443" t="s">
        <v>31</v>
      </c>
      <c r="I443">
        <v>6</v>
      </c>
      <c r="K443" t="s">
        <v>32</v>
      </c>
      <c r="L443" t="s">
        <v>23</v>
      </c>
      <c r="M443">
        <v>36</v>
      </c>
      <c r="N443">
        <v>2</v>
      </c>
    </row>
    <row r="444" spans="1:14" x14ac:dyDescent="0.3">
      <c r="A444" t="s">
        <v>1636</v>
      </c>
      <c r="B444" t="s">
        <v>923</v>
      </c>
      <c r="C444" t="s">
        <v>750</v>
      </c>
      <c r="D444" t="s">
        <v>1637</v>
      </c>
      <c r="E444" t="s">
        <v>870</v>
      </c>
      <c r="F444" t="s">
        <v>19</v>
      </c>
      <c r="G444" t="s">
        <v>47</v>
      </c>
      <c r="H444" t="s">
        <v>84</v>
      </c>
      <c r="I444">
        <v>9</v>
      </c>
      <c r="J444">
        <v>0.05</v>
      </c>
      <c r="K444" t="s">
        <v>22</v>
      </c>
      <c r="L444" t="s">
        <v>50</v>
      </c>
      <c r="M444">
        <v>56</v>
      </c>
      <c r="N444">
        <v>1</v>
      </c>
    </row>
    <row r="445" spans="1:14" x14ac:dyDescent="0.3">
      <c r="A445" t="s">
        <v>1638</v>
      </c>
      <c r="B445" t="s">
        <v>1346</v>
      </c>
      <c r="C445" t="s">
        <v>492</v>
      </c>
      <c r="D445" t="s">
        <v>320</v>
      </c>
      <c r="E445" t="s">
        <v>89</v>
      </c>
      <c r="F445" t="s">
        <v>29</v>
      </c>
      <c r="G445" t="s">
        <v>90</v>
      </c>
      <c r="H445" t="s">
        <v>84</v>
      </c>
      <c r="I445">
        <v>2</v>
      </c>
      <c r="J445">
        <v>0.2</v>
      </c>
      <c r="K445" t="s">
        <v>32</v>
      </c>
      <c r="L445" t="s">
        <v>33</v>
      </c>
      <c r="M445">
        <v>57</v>
      </c>
      <c r="N445">
        <v>5</v>
      </c>
    </row>
    <row r="446" spans="1:14" x14ac:dyDescent="0.3">
      <c r="A446" t="s">
        <v>1639</v>
      </c>
      <c r="B446" t="s">
        <v>1640</v>
      </c>
      <c r="C446" t="s">
        <v>285</v>
      </c>
      <c r="D446" t="s">
        <v>1641</v>
      </c>
      <c r="E446" t="s">
        <v>413</v>
      </c>
      <c r="F446" t="s">
        <v>19</v>
      </c>
      <c r="G446" t="s">
        <v>115</v>
      </c>
      <c r="H446" t="s">
        <v>154</v>
      </c>
      <c r="I446">
        <v>6</v>
      </c>
      <c r="J446">
        <v>0</v>
      </c>
      <c r="K446" t="s">
        <v>222</v>
      </c>
      <c r="L446" t="s">
        <v>23</v>
      </c>
      <c r="M446">
        <v>59</v>
      </c>
      <c r="N446">
        <v>3</v>
      </c>
    </row>
    <row r="447" spans="1:14" x14ac:dyDescent="0.3">
      <c r="A447" t="s">
        <v>1642</v>
      </c>
      <c r="B447" t="s">
        <v>1643</v>
      </c>
      <c r="C447" t="s">
        <v>428</v>
      </c>
      <c r="D447" t="s">
        <v>1644</v>
      </c>
      <c r="E447" t="s">
        <v>1645</v>
      </c>
      <c r="F447" t="s">
        <v>29</v>
      </c>
      <c r="G447" t="s">
        <v>30</v>
      </c>
      <c r="H447" t="s">
        <v>48</v>
      </c>
      <c r="I447">
        <v>9</v>
      </c>
      <c r="J447">
        <v>0</v>
      </c>
      <c r="K447" t="s">
        <v>32</v>
      </c>
      <c r="L447" t="s">
        <v>50</v>
      </c>
      <c r="M447">
        <v>50</v>
      </c>
      <c r="N447">
        <v>2</v>
      </c>
    </row>
    <row r="448" spans="1:14" x14ac:dyDescent="0.3">
      <c r="A448" t="s">
        <v>1646</v>
      </c>
      <c r="B448" t="s">
        <v>100</v>
      </c>
      <c r="C448" t="s">
        <v>323</v>
      </c>
      <c r="D448" t="s">
        <v>1647</v>
      </c>
      <c r="E448" t="s">
        <v>1648</v>
      </c>
      <c r="F448" t="s">
        <v>29</v>
      </c>
      <c r="G448" t="s">
        <v>20</v>
      </c>
      <c r="H448" t="s">
        <v>98</v>
      </c>
      <c r="I448">
        <v>7</v>
      </c>
      <c r="J448">
        <v>0.2</v>
      </c>
      <c r="K448" t="s">
        <v>32</v>
      </c>
      <c r="L448" t="s">
        <v>23</v>
      </c>
      <c r="M448">
        <v>48</v>
      </c>
      <c r="N448">
        <v>3</v>
      </c>
    </row>
    <row r="449" spans="1:14" x14ac:dyDescent="0.3">
      <c r="A449" t="s">
        <v>1649</v>
      </c>
      <c r="B449" t="s">
        <v>387</v>
      </c>
      <c r="C449" t="s">
        <v>483</v>
      </c>
      <c r="D449" t="s">
        <v>1650</v>
      </c>
      <c r="E449" t="s">
        <v>1651</v>
      </c>
      <c r="F449" t="s">
        <v>39</v>
      </c>
      <c r="G449" t="s">
        <v>62</v>
      </c>
      <c r="H449" t="s">
        <v>69</v>
      </c>
      <c r="I449">
        <v>4</v>
      </c>
      <c r="J449">
        <v>0</v>
      </c>
      <c r="K449" t="s">
        <v>222</v>
      </c>
      <c r="L449" t="s">
        <v>23</v>
      </c>
      <c r="M449">
        <v>33</v>
      </c>
      <c r="N449">
        <v>3</v>
      </c>
    </row>
    <row r="450" spans="1:14" x14ac:dyDescent="0.3">
      <c r="A450" t="s">
        <v>1652</v>
      </c>
      <c r="B450" t="s">
        <v>1653</v>
      </c>
      <c r="C450" t="s">
        <v>1654</v>
      </c>
      <c r="D450" t="s">
        <v>1655</v>
      </c>
      <c r="E450" t="s">
        <v>967</v>
      </c>
      <c r="F450" t="s">
        <v>39</v>
      </c>
      <c r="H450" t="s">
        <v>69</v>
      </c>
      <c r="I450">
        <v>5</v>
      </c>
      <c r="J450">
        <v>0.2</v>
      </c>
      <c r="K450" t="s">
        <v>222</v>
      </c>
      <c r="L450" t="s">
        <v>41</v>
      </c>
      <c r="M450">
        <v>37</v>
      </c>
      <c r="N450">
        <v>3</v>
      </c>
    </row>
    <row r="451" spans="1:14" x14ac:dyDescent="0.3">
      <c r="A451" t="s">
        <v>1656</v>
      </c>
      <c r="B451" t="s">
        <v>1657</v>
      </c>
      <c r="C451" t="s">
        <v>1658</v>
      </c>
      <c r="D451" t="s">
        <v>1659</v>
      </c>
      <c r="E451" t="s">
        <v>1660</v>
      </c>
      <c r="F451" t="s">
        <v>153</v>
      </c>
      <c r="G451" t="s">
        <v>62</v>
      </c>
      <c r="H451" t="s">
        <v>160</v>
      </c>
      <c r="I451">
        <v>6</v>
      </c>
      <c r="J451">
        <v>0.1</v>
      </c>
      <c r="K451" t="s">
        <v>32</v>
      </c>
      <c r="L451" t="s">
        <v>33</v>
      </c>
      <c r="M451">
        <v>38</v>
      </c>
      <c r="N451">
        <v>3</v>
      </c>
    </row>
    <row r="452" spans="1:14" x14ac:dyDescent="0.3">
      <c r="A452" t="s">
        <v>1661</v>
      </c>
      <c r="B452" t="s">
        <v>1662</v>
      </c>
      <c r="C452" t="s">
        <v>1663</v>
      </c>
      <c r="D452" t="s">
        <v>1664</v>
      </c>
      <c r="E452" t="s">
        <v>152</v>
      </c>
      <c r="F452" t="s">
        <v>29</v>
      </c>
      <c r="G452" t="s">
        <v>293</v>
      </c>
      <c r="H452" t="s">
        <v>216</v>
      </c>
      <c r="I452">
        <v>6</v>
      </c>
      <c r="J452">
        <v>0</v>
      </c>
      <c r="K452" t="s">
        <v>22</v>
      </c>
      <c r="L452" t="s">
        <v>50</v>
      </c>
      <c r="M452">
        <v>43</v>
      </c>
      <c r="N452">
        <v>4</v>
      </c>
    </row>
    <row r="453" spans="1:14" x14ac:dyDescent="0.3">
      <c r="A453" t="s">
        <v>1665</v>
      </c>
      <c r="B453" t="s">
        <v>432</v>
      </c>
      <c r="C453" t="s">
        <v>1426</v>
      </c>
      <c r="D453" t="s">
        <v>27</v>
      </c>
      <c r="E453" t="s">
        <v>1169</v>
      </c>
      <c r="F453" t="s">
        <v>29</v>
      </c>
      <c r="G453" t="s">
        <v>20</v>
      </c>
      <c r="H453" t="s">
        <v>48</v>
      </c>
      <c r="I453">
        <v>1</v>
      </c>
      <c r="K453" t="s">
        <v>32</v>
      </c>
      <c r="L453" t="s">
        <v>41</v>
      </c>
      <c r="M453">
        <v>48</v>
      </c>
      <c r="N453">
        <v>2</v>
      </c>
    </row>
    <row r="454" spans="1:14" x14ac:dyDescent="0.3">
      <c r="A454" t="s">
        <v>1666</v>
      </c>
      <c r="B454" t="s">
        <v>1667</v>
      </c>
      <c r="C454" t="s">
        <v>1474</v>
      </c>
      <c r="D454" t="s">
        <v>1171</v>
      </c>
      <c r="E454" t="s">
        <v>135</v>
      </c>
      <c r="F454" t="s">
        <v>29</v>
      </c>
      <c r="H454" t="s">
        <v>154</v>
      </c>
      <c r="I454">
        <v>4</v>
      </c>
      <c r="J454">
        <v>0.2</v>
      </c>
      <c r="K454" t="s">
        <v>32</v>
      </c>
      <c r="L454" t="s">
        <v>41</v>
      </c>
      <c r="M454">
        <v>19</v>
      </c>
      <c r="N454">
        <v>1</v>
      </c>
    </row>
    <row r="455" spans="1:14" x14ac:dyDescent="0.3">
      <c r="A455" t="s">
        <v>1668</v>
      </c>
      <c r="B455" t="s">
        <v>1669</v>
      </c>
      <c r="C455" t="s">
        <v>1670</v>
      </c>
      <c r="D455" t="s">
        <v>1671</v>
      </c>
      <c r="E455" t="s">
        <v>202</v>
      </c>
      <c r="F455" t="s">
        <v>131</v>
      </c>
      <c r="G455" t="s">
        <v>20</v>
      </c>
      <c r="H455" t="s">
        <v>160</v>
      </c>
      <c r="I455">
        <v>6</v>
      </c>
      <c r="J455">
        <v>0.05</v>
      </c>
      <c r="K455" t="s">
        <v>32</v>
      </c>
      <c r="L455" t="s">
        <v>41</v>
      </c>
      <c r="M455">
        <v>68</v>
      </c>
      <c r="N455">
        <v>4</v>
      </c>
    </row>
    <row r="456" spans="1:14" x14ac:dyDescent="0.3">
      <c r="A456" t="s">
        <v>1672</v>
      </c>
      <c r="B456" t="s">
        <v>406</v>
      </c>
      <c r="C456" t="s">
        <v>1424</v>
      </c>
      <c r="D456" t="s">
        <v>1129</v>
      </c>
      <c r="E456" t="s">
        <v>1660</v>
      </c>
      <c r="F456" t="s">
        <v>29</v>
      </c>
      <c r="G456" t="s">
        <v>47</v>
      </c>
      <c r="H456" t="s">
        <v>56</v>
      </c>
      <c r="I456">
        <v>9</v>
      </c>
      <c r="J456">
        <v>0.05</v>
      </c>
      <c r="K456" t="s">
        <v>32</v>
      </c>
      <c r="L456" t="s">
        <v>33</v>
      </c>
      <c r="M456">
        <v>28</v>
      </c>
      <c r="N456">
        <v>4</v>
      </c>
    </row>
    <row r="457" spans="1:14" x14ac:dyDescent="0.3">
      <c r="A457" t="s">
        <v>1673</v>
      </c>
      <c r="B457" t="s">
        <v>648</v>
      </c>
      <c r="C457" t="s">
        <v>1674</v>
      </c>
      <c r="D457" t="s">
        <v>1675</v>
      </c>
      <c r="E457" t="s">
        <v>75</v>
      </c>
      <c r="F457" t="s">
        <v>29</v>
      </c>
      <c r="G457" t="s">
        <v>115</v>
      </c>
      <c r="H457" t="s">
        <v>84</v>
      </c>
      <c r="I457">
        <v>1</v>
      </c>
      <c r="J457">
        <v>0.1</v>
      </c>
      <c r="K457" t="s">
        <v>32</v>
      </c>
      <c r="L457" t="s">
        <v>41</v>
      </c>
      <c r="M457">
        <v>45</v>
      </c>
      <c r="N457">
        <v>4</v>
      </c>
    </row>
    <row r="458" spans="1:14" x14ac:dyDescent="0.3">
      <c r="A458" t="s">
        <v>1676</v>
      </c>
      <c r="B458" t="s">
        <v>807</v>
      </c>
      <c r="C458" t="s">
        <v>172</v>
      </c>
      <c r="D458" t="s">
        <v>1526</v>
      </c>
      <c r="E458" t="s">
        <v>413</v>
      </c>
      <c r="F458" t="s">
        <v>29</v>
      </c>
      <c r="G458" t="s">
        <v>251</v>
      </c>
      <c r="H458" t="s">
        <v>63</v>
      </c>
      <c r="I458">
        <v>3</v>
      </c>
      <c r="J458">
        <v>0</v>
      </c>
      <c r="L458" t="s">
        <v>23</v>
      </c>
      <c r="M458">
        <v>27</v>
      </c>
      <c r="N458">
        <v>5</v>
      </c>
    </row>
    <row r="459" spans="1:14" x14ac:dyDescent="0.3">
      <c r="A459" t="s">
        <v>1677</v>
      </c>
      <c r="B459" t="s">
        <v>719</v>
      </c>
      <c r="C459" t="s">
        <v>300</v>
      </c>
      <c r="D459" t="s">
        <v>1678</v>
      </c>
      <c r="E459" t="s">
        <v>477</v>
      </c>
      <c r="F459" t="s">
        <v>39</v>
      </c>
      <c r="G459" t="s">
        <v>30</v>
      </c>
      <c r="H459" t="s">
        <v>21</v>
      </c>
      <c r="I459">
        <v>4</v>
      </c>
      <c r="J459">
        <v>0</v>
      </c>
      <c r="K459" t="s">
        <v>32</v>
      </c>
      <c r="L459" t="s">
        <v>23</v>
      </c>
      <c r="M459">
        <v>51</v>
      </c>
      <c r="N459">
        <v>4</v>
      </c>
    </row>
    <row r="460" spans="1:14" x14ac:dyDescent="0.3">
      <c r="A460" t="s">
        <v>1679</v>
      </c>
      <c r="B460" t="s">
        <v>1680</v>
      </c>
      <c r="C460" t="s">
        <v>1681</v>
      </c>
      <c r="D460" t="s">
        <v>946</v>
      </c>
      <c r="E460" t="s">
        <v>75</v>
      </c>
      <c r="F460" t="s">
        <v>39</v>
      </c>
      <c r="G460" t="s">
        <v>62</v>
      </c>
      <c r="H460" t="s">
        <v>76</v>
      </c>
      <c r="I460" t="s">
        <v>252</v>
      </c>
      <c r="J460">
        <v>0.05</v>
      </c>
      <c r="K460" t="s">
        <v>32</v>
      </c>
      <c r="L460" t="s">
        <v>23</v>
      </c>
      <c r="M460">
        <v>50</v>
      </c>
      <c r="N460">
        <v>4</v>
      </c>
    </row>
    <row r="461" spans="1:14" x14ac:dyDescent="0.3">
      <c r="A461" t="s">
        <v>1682</v>
      </c>
      <c r="B461" t="s">
        <v>1031</v>
      </c>
      <c r="C461" t="s">
        <v>1683</v>
      </c>
      <c r="D461" t="s">
        <v>1684</v>
      </c>
      <c r="E461" t="s">
        <v>865</v>
      </c>
      <c r="F461" t="s">
        <v>39</v>
      </c>
      <c r="H461" t="s">
        <v>21</v>
      </c>
      <c r="I461">
        <v>5</v>
      </c>
      <c r="J461">
        <v>0.15</v>
      </c>
      <c r="L461" t="s">
        <v>41</v>
      </c>
      <c r="M461">
        <v>66</v>
      </c>
      <c r="N461">
        <v>1</v>
      </c>
    </row>
    <row r="462" spans="1:14" x14ac:dyDescent="0.3">
      <c r="A462" t="s">
        <v>1685</v>
      </c>
      <c r="B462" t="s">
        <v>1686</v>
      </c>
      <c r="C462" t="s">
        <v>1027</v>
      </c>
      <c r="D462" t="s">
        <v>1687</v>
      </c>
      <c r="E462" t="s">
        <v>170</v>
      </c>
      <c r="F462" t="s">
        <v>153</v>
      </c>
      <c r="G462" t="s">
        <v>40</v>
      </c>
      <c r="H462" t="s">
        <v>160</v>
      </c>
      <c r="I462">
        <v>6</v>
      </c>
      <c r="J462">
        <v>0.2</v>
      </c>
      <c r="K462" t="s">
        <v>32</v>
      </c>
      <c r="L462" t="s">
        <v>50</v>
      </c>
      <c r="M462">
        <v>50</v>
      </c>
      <c r="N462">
        <v>2</v>
      </c>
    </row>
    <row r="463" spans="1:14" x14ac:dyDescent="0.3">
      <c r="A463" t="s">
        <v>1688</v>
      </c>
      <c r="B463" t="s">
        <v>1689</v>
      </c>
      <c r="C463" t="s">
        <v>1075</v>
      </c>
      <c r="D463" t="s">
        <v>1690</v>
      </c>
      <c r="E463" t="s">
        <v>1014</v>
      </c>
      <c r="F463" t="s">
        <v>29</v>
      </c>
      <c r="G463" t="s">
        <v>293</v>
      </c>
      <c r="H463" t="s">
        <v>21</v>
      </c>
      <c r="I463">
        <v>7</v>
      </c>
      <c r="J463">
        <v>0.05</v>
      </c>
      <c r="K463" t="s">
        <v>32</v>
      </c>
      <c r="L463" t="s">
        <v>33</v>
      </c>
      <c r="M463">
        <v>30</v>
      </c>
      <c r="N463">
        <v>5</v>
      </c>
    </row>
    <row r="464" spans="1:14" x14ac:dyDescent="0.3">
      <c r="A464" t="s">
        <v>1691</v>
      </c>
      <c r="B464" t="s">
        <v>585</v>
      </c>
      <c r="C464" t="s">
        <v>792</v>
      </c>
      <c r="D464" t="s">
        <v>481</v>
      </c>
      <c r="E464" t="s">
        <v>870</v>
      </c>
      <c r="F464" t="s">
        <v>29</v>
      </c>
      <c r="G464" t="s">
        <v>192</v>
      </c>
      <c r="H464" t="s">
        <v>160</v>
      </c>
      <c r="I464">
        <v>7</v>
      </c>
      <c r="J464">
        <v>0.2</v>
      </c>
      <c r="K464" t="s">
        <v>70</v>
      </c>
      <c r="L464" t="s">
        <v>23</v>
      </c>
      <c r="N464">
        <v>5</v>
      </c>
    </row>
    <row r="465" spans="1:14" x14ac:dyDescent="0.3">
      <c r="A465" t="s">
        <v>1692</v>
      </c>
      <c r="B465" t="s">
        <v>480</v>
      </c>
      <c r="C465" t="s">
        <v>1693</v>
      </c>
      <c r="D465" t="s">
        <v>1694</v>
      </c>
      <c r="E465" t="s">
        <v>408</v>
      </c>
      <c r="F465" t="s">
        <v>19</v>
      </c>
      <c r="G465" t="s">
        <v>115</v>
      </c>
      <c r="H465" t="s">
        <v>216</v>
      </c>
      <c r="I465">
        <v>8</v>
      </c>
      <c r="J465">
        <v>0</v>
      </c>
      <c r="K465" t="s">
        <v>32</v>
      </c>
      <c r="L465" t="s">
        <v>50</v>
      </c>
      <c r="M465">
        <v>67</v>
      </c>
      <c r="N465">
        <v>3</v>
      </c>
    </row>
    <row r="466" spans="1:14" x14ac:dyDescent="0.3">
      <c r="A466" t="s">
        <v>1695</v>
      </c>
      <c r="B466" t="s">
        <v>1658</v>
      </c>
      <c r="C466" t="s">
        <v>1552</v>
      </c>
      <c r="D466" t="s">
        <v>1696</v>
      </c>
      <c r="E466" t="s">
        <v>359</v>
      </c>
      <c r="F466" t="s">
        <v>29</v>
      </c>
      <c r="G466" t="s">
        <v>97</v>
      </c>
      <c r="H466" t="s">
        <v>160</v>
      </c>
      <c r="I466">
        <v>8</v>
      </c>
      <c r="J466">
        <v>0.1</v>
      </c>
      <c r="L466" t="s">
        <v>33</v>
      </c>
      <c r="M466">
        <v>32</v>
      </c>
      <c r="N466">
        <v>2</v>
      </c>
    </row>
    <row r="467" spans="1:14" x14ac:dyDescent="0.3">
      <c r="A467" t="s">
        <v>1697</v>
      </c>
      <c r="B467" t="s">
        <v>1698</v>
      </c>
      <c r="C467" t="s">
        <v>1699</v>
      </c>
      <c r="D467" t="s">
        <v>835</v>
      </c>
      <c r="E467" t="s">
        <v>548</v>
      </c>
      <c r="F467" t="s">
        <v>29</v>
      </c>
      <c r="G467" t="s">
        <v>251</v>
      </c>
      <c r="H467" t="s">
        <v>76</v>
      </c>
      <c r="I467">
        <v>8</v>
      </c>
      <c r="K467" t="s">
        <v>22</v>
      </c>
      <c r="L467" t="s">
        <v>50</v>
      </c>
      <c r="M467">
        <v>53</v>
      </c>
    </row>
    <row r="468" spans="1:14" x14ac:dyDescent="0.3">
      <c r="A468" t="s">
        <v>1700</v>
      </c>
      <c r="B468" t="s">
        <v>1028</v>
      </c>
      <c r="C468" t="s">
        <v>880</v>
      </c>
      <c r="D468" t="s">
        <v>578</v>
      </c>
      <c r="E468" t="s">
        <v>334</v>
      </c>
      <c r="F468" t="s">
        <v>29</v>
      </c>
      <c r="G468" t="s">
        <v>40</v>
      </c>
      <c r="H468" t="s">
        <v>63</v>
      </c>
      <c r="I468">
        <v>5</v>
      </c>
      <c r="J468">
        <v>0</v>
      </c>
      <c r="K468" t="s">
        <v>70</v>
      </c>
      <c r="L468" t="s">
        <v>41</v>
      </c>
      <c r="M468">
        <v>39</v>
      </c>
      <c r="N468">
        <v>1</v>
      </c>
    </row>
    <row r="469" spans="1:14" x14ac:dyDescent="0.3">
      <c r="A469" t="s">
        <v>1701</v>
      </c>
      <c r="B469" t="s">
        <v>1702</v>
      </c>
      <c r="C469" t="s">
        <v>965</v>
      </c>
      <c r="D469" t="s">
        <v>1703</v>
      </c>
      <c r="E469" t="s">
        <v>731</v>
      </c>
      <c r="F469" t="s">
        <v>39</v>
      </c>
      <c r="G469" t="s">
        <v>30</v>
      </c>
      <c r="H469" t="s">
        <v>216</v>
      </c>
      <c r="I469">
        <v>7</v>
      </c>
      <c r="J469">
        <v>0</v>
      </c>
      <c r="K469" t="s">
        <v>32</v>
      </c>
      <c r="L469" t="s">
        <v>23</v>
      </c>
      <c r="M469">
        <v>66</v>
      </c>
      <c r="N469">
        <v>3</v>
      </c>
    </row>
    <row r="470" spans="1:14" x14ac:dyDescent="0.3">
      <c r="A470" t="s">
        <v>1704</v>
      </c>
      <c r="B470" t="s">
        <v>1205</v>
      </c>
      <c r="C470" t="s">
        <v>311</v>
      </c>
      <c r="D470" t="s">
        <v>1705</v>
      </c>
      <c r="E470" t="s">
        <v>120</v>
      </c>
      <c r="F470" t="s">
        <v>29</v>
      </c>
      <c r="G470" t="s">
        <v>30</v>
      </c>
      <c r="H470" t="s">
        <v>21</v>
      </c>
      <c r="I470">
        <v>1</v>
      </c>
      <c r="J470">
        <v>0.2</v>
      </c>
      <c r="K470" t="s">
        <v>22</v>
      </c>
      <c r="L470" t="s">
        <v>33</v>
      </c>
      <c r="M470">
        <v>58</v>
      </c>
      <c r="N470">
        <v>3</v>
      </c>
    </row>
    <row r="471" spans="1:14" x14ac:dyDescent="0.3">
      <c r="A471" t="s">
        <v>1706</v>
      </c>
      <c r="B471" t="s">
        <v>1707</v>
      </c>
      <c r="C471" t="s">
        <v>1135</v>
      </c>
      <c r="D471" t="s">
        <v>1708</v>
      </c>
      <c r="E471" t="s">
        <v>266</v>
      </c>
      <c r="F471" t="s">
        <v>39</v>
      </c>
      <c r="G471" t="s">
        <v>20</v>
      </c>
      <c r="H471" t="s">
        <v>84</v>
      </c>
      <c r="I471">
        <v>3</v>
      </c>
      <c r="J471">
        <v>0.2</v>
      </c>
      <c r="K471" t="s">
        <v>22</v>
      </c>
      <c r="L471" t="s">
        <v>50</v>
      </c>
      <c r="M471">
        <v>35</v>
      </c>
      <c r="N471">
        <v>4</v>
      </c>
    </row>
    <row r="472" spans="1:14" x14ac:dyDescent="0.3">
      <c r="A472" t="s">
        <v>1709</v>
      </c>
      <c r="B472" t="s">
        <v>1499</v>
      </c>
      <c r="C472" t="s">
        <v>1342</v>
      </c>
      <c r="D472" t="s">
        <v>1710</v>
      </c>
      <c r="E472" t="s">
        <v>619</v>
      </c>
      <c r="F472" t="s">
        <v>19</v>
      </c>
      <c r="G472" t="s">
        <v>97</v>
      </c>
      <c r="H472" t="s">
        <v>98</v>
      </c>
      <c r="I472">
        <v>9</v>
      </c>
      <c r="J472">
        <v>0.15</v>
      </c>
      <c r="K472" t="s">
        <v>22</v>
      </c>
      <c r="L472" t="s">
        <v>41</v>
      </c>
      <c r="M472">
        <v>29</v>
      </c>
      <c r="N472">
        <v>4</v>
      </c>
    </row>
    <row r="473" spans="1:14" x14ac:dyDescent="0.3">
      <c r="A473" t="s">
        <v>1711</v>
      </c>
      <c r="B473" t="s">
        <v>1431</v>
      </c>
      <c r="C473" t="s">
        <v>1591</v>
      </c>
      <c r="D473" t="s">
        <v>1712</v>
      </c>
      <c r="E473" t="s">
        <v>635</v>
      </c>
      <c r="F473" t="s">
        <v>19</v>
      </c>
      <c r="G473" t="s">
        <v>47</v>
      </c>
      <c r="H473" t="s">
        <v>241</v>
      </c>
      <c r="I473">
        <v>1</v>
      </c>
      <c r="J473">
        <v>0</v>
      </c>
      <c r="K473" t="s">
        <v>22</v>
      </c>
      <c r="L473" t="s">
        <v>33</v>
      </c>
      <c r="M473">
        <v>26</v>
      </c>
      <c r="N473">
        <v>5</v>
      </c>
    </row>
    <row r="474" spans="1:14" x14ac:dyDescent="0.3">
      <c r="A474" t="s">
        <v>1713</v>
      </c>
      <c r="B474" t="s">
        <v>741</v>
      </c>
      <c r="C474" t="s">
        <v>503</v>
      </c>
      <c r="D474" t="s">
        <v>1714</v>
      </c>
      <c r="E474" t="s">
        <v>145</v>
      </c>
      <c r="F474" t="s">
        <v>29</v>
      </c>
      <c r="G474" t="s">
        <v>40</v>
      </c>
      <c r="H474" t="s">
        <v>216</v>
      </c>
      <c r="I474">
        <v>3</v>
      </c>
      <c r="J474">
        <v>0</v>
      </c>
      <c r="K474" t="s">
        <v>32</v>
      </c>
      <c r="L474" t="s">
        <v>23</v>
      </c>
      <c r="M474">
        <v>21</v>
      </c>
      <c r="N474">
        <v>1</v>
      </c>
    </row>
    <row r="475" spans="1:14" x14ac:dyDescent="0.3">
      <c r="A475" t="s">
        <v>1715</v>
      </c>
      <c r="B475" t="s">
        <v>1716</v>
      </c>
      <c r="C475" t="s">
        <v>1717</v>
      </c>
      <c r="D475" t="s">
        <v>1718</v>
      </c>
      <c r="E475" t="s">
        <v>1719</v>
      </c>
      <c r="F475" t="s">
        <v>29</v>
      </c>
      <c r="G475" t="s">
        <v>47</v>
      </c>
      <c r="H475" t="s">
        <v>241</v>
      </c>
      <c r="I475">
        <v>5</v>
      </c>
      <c r="J475">
        <v>0.15</v>
      </c>
      <c r="K475" t="s">
        <v>32</v>
      </c>
      <c r="L475" t="s">
        <v>50</v>
      </c>
      <c r="M475">
        <v>29</v>
      </c>
      <c r="N475">
        <v>3</v>
      </c>
    </row>
    <row r="476" spans="1:14" x14ac:dyDescent="0.3">
      <c r="A476" t="s">
        <v>1720</v>
      </c>
      <c r="B476" t="s">
        <v>1721</v>
      </c>
      <c r="C476" t="s">
        <v>1722</v>
      </c>
      <c r="D476" t="s">
        <v>1723</v>
      </c>
      <c r="E476" t="s">
        <v>1724</v>
      </c>
      <c r="F476" t="s">
        <v>29</v>
      </c>
      <c r="G476" t="s">
        <v>90</v>
      </c>
      <c r="H476" t="s">
        <v>109</v>
      </c>
      <c r="I476">
        <v>3</v>
      </c>
      <c r="J476">
        <v>0.2</v>
      </c>
      <c r="K476" t="s">
        <v>22</v>
      </c>
      <c r="L476" t="s">
        <v>33</v>
      </c>
      <c r="M476">
        <v>47</v>
      </c>
      <c r="N476">
        <v>5</v>
      </c>
    </row>
    <row r="477" spans="1:14" x14ac:dyDescent="0.3">
      <c r="A477" t="s">
        <v>1725</v>
      </c>
      <c r="B477" t="s">
        <v>1726</v>
      </c>
      <c r="C477" t="s">
        <v>1727</v>
      </c>
      <c r="D477" t="s">
        <v>813</v>
      </c>
      <c r="E477" t="s">
        <v>261</v>
      </c>
      <c r="F477" t="s">
        <v>29</v>
      </c>
      <c r="G477" t="s">
        <v>62</v>
      </c>
      <c r="H477" t="s">
        <v>84</v>
      </c>
      <c r="I477">
        <v>2</v>
      </c>
      <c r="J477">
        <v>0.1</v>
      </c>
      <c r="K477" t="s">
        <v>22</v>
      </c>
      <c r="L477" t="s">
        <v>33</v>
      </c>
      <c r="M477">
        <v>19</v>
      </c>
      <c r="N477">
        <v>1</v>
      </c>
    </row>
    <row r="478" spans="1:14" x14ac:dyDescent="0.3">
      <c r="A478" t="s">
        <v>1728</v>
      </c>
      <c r="B478" t="s">
        <v>180</v>
      </c>
      <c r="C478" t="s">
        <v>1111</v>
      </c>
      <c r="D478" t="s">
        <v>1729</v>
      </c>
      <c r="E478" t="s">
        <v>292</v>
      </c>
      <c r="F478" t="s">
        <v>29</v>
      </c>
      <c r="G478" t="s">
        <v>47</v>
      </c>
      <c r="H478" t="s">
        <v>21</v>
      </c>
      <c r="I478">
        <v>8</v>
      </c>
      <c r="J478">
        <v>0</v>
      </c>
      <c r="K478" t="s">
        <v>32</v>
      </c>
      <c r="L478" t="s">
        <v>41</v>
      </c>
      <c r="M478">
        <v>65</v>
      </c>
      <c r="N478">
        <v>3</v>
      </c>
    </row>
    <row r="479" spans="1:14" x14ac:dyDescent="0.3">
      <c r="A479" t="s">
        <v>1730</v>
      </c>
      <c r="B479" t="s">
        <v>1731</v>
      </c>
      <c r="C479" t="s">
        <v>1732</v>
      </c>
      <c r="D479" t="s">
        <v>384</v>
      </c>
      <c r="E479" t="s">
        <v>165</v>
      </c>
      <c r="F479" t="s">
        <v>29</v>
      </c>
      <c r="G479" t="s">
        <v>20</v>
      </c>
      <c r="H479" t="s">
        <v>308</v>
      </c>
      <c r="I479">
        <v>6</v>
      </c>
      <c r="J479">
        <v>0.05</v>
      </c>
      <c r="K479" t="s">
        <v>22</v>
      </c>
      <c r="L479" t="s">
        <v>23</v>
      </c>
      <c r="M479">
        <v>32</v>
      </c>
      <c r="N479">
        <v>5</v>
      </c>
    </row>
    <row r="480" spans="1:14" x14ac:dyDescent="0.3">
      <c r="A480" t="s">
        <v>1733</v>
      </c>
      <c r="B480" t="s">
        <v>586</v>
      </c>
      <c r="C480" t="s">
        <v>53</v>
      </c>
      <c r="D480" t="s">
        <v>1734</v>
      </c>
      <c r="E480" t="s">
        <v>870</v>
      </c>
      <c r="F480" t="s">
        <v>29</v>
      </c>
      <c r="G480" t="s">
        <v>62</v>
      </c>
      <c r="H480" t="s">
        <v>31</v>
      </c>
      <c r="I480">
        <v>5</v>
      </c>
      <c r="J480">
        <v>0.15</v>
      </c>
      <c r="K480" t="s">
        <v>32</v>
      </c>
      <c r="L480" t="s">
        <v>33</v>
      </c>
      <c r="M480">
        <v>50</v>
      </c>
      <c r="N480">
        <v>4</v>
      </c>
    </row>
    <row r="481" spans="1:14" x14ac:dyDescent="0.3">
      <c r="A481" t="s">
        <v>1735</v>
      </c>
      <c r="B481" t="s">
        <v>1736</v>
      </c>
      <c r="C481" t="s">
        <v>1737</v>
      </c>
      <c r="D481" t="s">
        <v>1738</v>
      </c>
      <c r="E481" t="s">
        <v>635</v>
      </c>
      <c r="F481" t="s">
        <v>19</v>
      </c>
      <c r="G481" t="s">
        <v>62</v>
      </c>
      <c r="H481" t="s">
        <v>109</v>
      </c>
      <c r="I481">
        <v>1</v>
      </c>
      <c r="J481">
        <v>0.15</v>
      </c>
      <c r="K481" t="s">
        <v>32</v>
      </c>
      <c r="L481" t="s">
        <v>41</v>
      </c>
      <c r="N481">
        <v>1</v>
      </c>
    </row>
    <row r="482" spans="1:14" x14ac:dyDescent="0.3">
      <c r="A482" t="s">
        <v>1739</v>
      </c>
      <c r="B482" t="s">
        <v>269</v>
      </c>
      <c r="C482" t="s">
        <v>1686</v>
      </c>
      <c r="D482" t="s">
        <v>1740</v>
      </c>
      <c r="E482" t="s">
        <v>114</v>
      </c>
      <c r="F482" t="s">
        <v>19</v>
      </c>
      <c r="G482" t="s">
        <v>62</v>
      </c>
      <c r="H482" t="s">
        <v>160</v>
      </c>
      <c r="I482">
        <v>4</v>
      </c>
      <c r="J482">
        <v>0.1</v>
      </c>
      <c r="K482" t="s">
        <v>32</v>
      </c>
      <c r="L482" t="s">
        <v>50</v>
      </c>
      <c r="M482">
        <v>67</v>
      </c>
      <c r="N482">
        <v>1</v>
      </c>
    </row>
    <row r="483" spans="1:14" x14ac:dyDescent="0.3">
      <c r="A483" t="s">
        <v>1741</v>
      </c>
      <c r="B483" t="s">
        <v>1044</v>
      </c>
      <c r="C483" t="s">
        <v>1742</v>
      </c>
      <c r="D483" t="s">
        <v>1450</v>
      </c>
      <c r="E483" t="s">
        <v>870</v>
      </c>
      <c r="F483" t="s">
        <v>29</v>
      </c>
      <c r="G483" t="s">
        <v>192</v>
      </c>
      <c r="H483" t="s">
        <v>91</v>
      </c>
      <c r="I483">
        <v>7</v>
      </c>
      <c r="J483">
        <v>0</v>
      </c>
      <c r="K483" t="s">
        <v>32</v>
      </c>
      <c r="L483" t="s">
        <v>23</v>
      </c>
      <c r="M483">
        <v>28</v>
      </c>
      <c r="N483">
        <v>1</v>
      </c>
    </row>
    <row r="484" spans="1:14" x14ac:dyDescent="0.3">
      <c r="A484" t="s">
        <v>1743</v>
      </c>
      <c r="B484" t="s">
        <v>535</v>
      </c>
      <c r="C484" t="s">
        <v>204</v>
      </c>
      <c r="D484" t="s">
        <v>1744</v>
      </c>
      <c r="E484" t="s">
        <v>68</v>
      </c>
      <c r="F484" t="s">
        <v>39</v>
      </c>
      <c r="G484" t="s">
        <v>192</v>
      </c>
      <c r="H484" t="s">
        <v>177</v>
      </c>
      <c r="I484">
        <v>9</v>
      </c>
      <c r="J484">
        <v>0.05</v>
      </c>
      <c r="K484" t="s">
        <v>32</v>
      </c>
      <c r="L484" t="s">
        <v>33</v>
      </c>
      <c r="M484">
        <v>32</v>
      </c>
      <c r="N484">
        <v>4</v>
      </c>
    </row>
    <row r="485" spans="1:14" x14ac:dyDescent="0.3">
      <c r="A485" t="s">
        <v>1745</v>
      </c>
      <c r="B485" t="s">
        <v>517</v>
      </c>
      <c r="C485" t="s">
        <v>1299</v>
      </c>
      <c r="D485" t="s">
        <v>605</v>
      </c>
      <c r="E485" t="s">
        <v>548</v>
      </c>
      <c r="F485" t="s">
        <v>29</v>
      </c>
      <c r="G485" t="s">
        <v>251</v>
      </c>
      <c r="H485" t="s">
        <v>216</v>
      </c>
      <c r="I485">
        <v>9</v>
      </c>
      <c r="J485">
        <v>0</v>
      </c>
      <c r="K485" t="s">
        <v>70</v>
      </c>
      <c r="L485" t="s">
        <v>50</v>
      </c>
      <c r="M485">
        <v>43</v>
      </c>
      <c r="N485">
        <v>4</v>
      </c>
    </row>
    <row r="486" spans="1:14" x14ac:dyDescent="0.3">
      <c r="A486" t="s">
        <v>1746</v>
      </c>
      <c r="B486" t="s">
        <v>1747</v>
      </c>
      <c r="C486" t="s">
        <v>1748</v>
      </c>
      <c r="D486" t="s">
        <v>1749</v>
      </c>
      <c r="E486" t="s">
        <v>276</v>
      </c>
      <c r="F486" t="s">
        <v>39</v>
      </c>
      <c r="G486" t="s">
        <v>30</v>
      </c>
      <c r="H486" t="s">
        <v>109</v>
      </c>
      <c r="I486">
        <v>5</v>
      </c>
      <c r="J486">
        <v>0.15</v>
      </c>
      <c r="K486" t="s">
        <v>32</v>
      </c>
      <c r="L486" t="s">
        <v>50</v>
      </c>
      <c r="M486">
        <v>53</v>
      </c>
      <c r="N486">
        <v>1</v>
      </c>
    </row>
    <row r="487" spans="1:14" x14ac:dyDescent="0.3">
      <c r="A487" t="s">
        <v>1750</v>
      </c>
      <c r="B487" t="s">
        <v>1490</v>
      </c>
      <c r="C487" t="s">
        <v>1751</v>
      </c>
      <c r="D487" t="s">
        <v>1102</v>
      </c>
      <c r="E487" t="s">
        <v>865</v>
      </c>
      <c r="F487" t="s">
        <v>19</v>
      </c>
      <c r="G487" t="s">
        <v>30</v>
      </c>
      <c r="H487" t="s">
        <v>84</v>
      </c>
      <c r="I487" t="s">
        <v>376</v>
      </c>
      <c r="J487">
        <v>0</v>
      </c>
      <c r="K487" t="s">
        <v>70</v>
      </c>
      <c r="L487" t="s">
        <v>41</v>
      </c>
      <c r="M487">
        <v>55</v>
      </c>
      <c r="N487">
        <v>5</v>
      </c>
    </row>
    <row r="488" spans="1:14" x14ac:dyDescent="0.3">
      <c r="A488" t="s">
        <v>1752</v>
      </c>
      <c r="B488" t="s">
        <v>1753</v>
      </c>
      <c r="C488" t="s">
        <v>1754</v>
      </c>
      <c r="D488" t="s">
        <v>1132</v>
      </c>
      <c r="E488" t="s">
        <v>364</v>
      </c>
      <c r="F488" t="s">
        <v>29</v>
      </c>
      <c r="G488" t="s">
        <v>40</v>
      </c>
      <c r="H488" t="s">
        <v>154</v>
      </c>
      <c r="I488">
        <v>8</v>
      </c>
      <c r="J488">
        <v>0.15</v>
      </c>
      <c r="L488" t="s">
        <v>23</v>
      </c>
      <c r="M488">
        <v>54</v>
      </c>
      <c r="N488">
        <v>4</v>
      </c>
    </row>
    <row r="489" spans="1:14" x14ac:dyDescent="0.3">
      <c r="A489" t="s">
        <v>1755</v>
      </c>
      <c r="B489" t="s">
        <v>1756</v>
      </c>
      <c r="C489" t="s">
        <v>1110</v>
      </c>
      <c r="D489" t="s">
        <v>975</v>
      </c>
      <c r="E489" t="s">
        <v>917</v>
      </c>
      <c r="F489" t="s">
        <v>39</v>
      </c>
      <c r="G489" t="s">
        <v>97</v>
      </c>
      <c r="H489" t="s">
        <v>109</v>
      </c>
      <c r="I489">
        <v>6</v>
      </c>
      <c r="J489">
        <v>0</v>
      </c>
      <c r="K489" t="s">
        <v>32</v>
      </c>
      <c r="L489" t="s">
        <v>41</v>
      </c>
      <c r="N489">
        <v>1</v>
      </c>
    </row>
    <row r="490" spans="1:14" x14ac:dyDescent="0.3">
      <c r="A490" t="s">
        <v>1757</v>
      </c>
      <c r="B490" t="s">
        <v>1758</v>
      </c>
      <c r="C490" t="s">
        <v>1759</v>
      </c>
      <c r="D490" t="s">
        <v>1760</v>
      </c>
      <c r="E490" t="s">
        <v>114</v>
      </c>
      <c r="F490" t="s">
        <v>39</v>
      </c>
      <c r="G490" t="s">
        <v>30</v>
      </c>
      <c r="H490" t="s">
        <v>76</v>
      </c>
      <c r="I490">
        <v>3</v>
      </c>
      <c r="J490">
        <v>0.1</v>
      </c>
      <c r="K490" t="s">
        <v>222</v>
      </c>
      <c r="L490" t="s">
        <v>50</v>
      </c>
      <c r="M490">
        <v>22</v>
      </c>
      <c r="N490">
        <v>3</v>
      </c>
    </row>
    <row r="491" spans="1:14" x14ac:dyDescent="0.3">
      <c r="A491" t="s">
        <v>1761</v>
      </c>
      <c r="B491" t="s">
        <v>1762</v>
      </c>
      <c r="C491" t="s">
        <v>143</v>
      </c>
      <c r="D491" t="s">
        <v>1763</v>
      </c>
      <c r="E491" t="s">
        <v>865</v>
      </c>
      <c r="F491" t="s">
        <v>19</v>
      </c>
      <c r="G491" t="s">
        <v>47</v>
      </c>
      <c r="H491" t="s">
        <v>48</v>
      </c>
      <c r="I491">
        <v>2</v>
      </c>
      <c r="J491">
        <v>0.1</v>
      </c>
      <c r="K491" t="s">
        <v>22</v>
      </c>
      <c r="L491" t="s">
        <v>41</v>
      </c>
      <c r="M491">
        <v>44</v>
      </c>
      <c r="N491">
        <v>3</v>
      </c>
    </row>
    <row r="492" spans="1:14" x14ac:dyDescent="0.3">
      <c r="A492" t="s">
        <v>1764</v>
      </c>
      <c r="B492" t="s">
        <v>648</v>
      </c>
      <c r="C492" t="s">
        <v>479</v>
      </c>
      <c r="D492" t="s">
        <v>1710</v>
      </c>
      <c r="E492" t="s">
        <v>197</v>
      </c>
      <c r="F492" t="s">
        <v>29</v>
      </c>
      <c r="G492" t="s">
        <v>176</v>
      </c>
      <c r="H492" t="s">
        <v>48</v>
      </c>
      <c r="I492">
        <v>6</v>
      </c>
      <c r="J492">
        <v>0</v>
      </c>
      <c r="K492" t="s">
        <v>22</v>
      </c>
      <c r="L492" t="s">
        <v>50</v>
      </c>
      <c r="M492">
        <v>66</v>
      </c>
      <c r="N492">
        <v>5</v>
      </c>
    </row>
    <row r="493" spans="1:14" x14ac:dyDescent="0.3">
      <c r="A493" t="s">
        <v>1765</v>
      </c>
      <c r="B493" t="s">
        <v>580</v>
      </c>
      <c r="C493" t="s">
        <v>1766</v>
      </c>
      <c r="D493" t="s">
        <v>1767</v>
      </c>
      <c r="E493" t="s">
        <v>458</v>
      </c>
      <c r="F493" t="s">
        <v>29</v>
      </c>
      <c r="G493" t="s">
        <v>97</v>
      </c>
      <c r="H493" t="s">
        <v>48</v>
      </c>
      <c r="I493">
        <v>4</v>
      </c>
      <c r="J493">
        <v>0.15</v>
      </c>
      <c r="K493" t="s">
        <v>32</v>
      </c>
      <c r="L493" t="s">
        <v>33</v>
      </c>
      <c r="M493">
        <v>25</v>
      </c>
      <c r="N493">
        <v>4</v>
      </c>
    </row>
    <row r="494" spans="1:14" x14ac:dyDescent="0.3">
      <c r="A494" t="s">
        <v>1768</v>
      </c>
      <c r="B494" t="s">
        <v>1182</v>
      </c>
      <c r="C494" t="s">
        <v>1152</v>
      </c>
      <c r="D494" t="s">
        <v>1769</v>
      </c>
      <c r="E494" t="s">
        <v>1770</v>
      </c>
      <c r="F494" t="s">
        <v>29</v>
      </c>
      <c r="G494" t="s">
        <v>90</v>
      </c>
      <c r="H494" t="s">
        <v>84</v>
      </c>
      <c r="I494">
        <v>9</v>
      </c>
      <c r="J494">
        <v>0.05</v>
      </c>
      <c r="K494" t="s">
        <v>32</v>
      </c>
      <c r="L494" t="s">
        <v>23</v>
      </c>
      <c r="M494">
        <v>64</v>
      </c>
      <c r="N494">
        <v>1</v>
      </c>
    </row>
    <row r="495" spans="1:14" x14ac:dyDescent="0.3">
      <c r="A495" t="s">
        <v>1771</v>
      </c>
      <c r="B495" t="s">
        <v>1513</v>
      </c>
      <c r="C495" t="s">
        <v>1260</v>
      </c>
      <c r="D495" t="s">
        <v>1772</v>
      </c>
      <c r="E495" t="s">
        <v>397</v>
      </c>
      <c r="F495" t="s">
        <v>39</v>
      </c>
      <c r="G495" t="s">
        <v>90</v>
      </c>
      <c r="H495" t="s">
        <v>216</v>
      </c>
      <c r="I495">
        <v>6</v>
      </c>
      <c r="J495">
        <v>0.1</v>
      </c>
      <c r="K495" t="s">
        <v>222</v>
      </c>
      <c r="L495" t="s">
        <v>50</v>
      </c>
      <c r="M495">
        <v>23</v>
      </c>
      <c r="N495">
        <v>4</v>
      </c>
    </row>
    <row r="496" spans="1:14" x14ac:dyDescent="0.3">
      <c r="A496" t="s">
        <v>1773</v>
      </c>
      <c r="B496" t="s">
        <v>1774</v>
      </c>
      <c r="C496" t="s">
        <v>378</v>
      </c>
      <c r="D496" t="s">
        <v>616</v>
      </c>
      <c r="E496" t="s">
        <v>61</v>
      </c>
      <c r="F496" t="s">
        <v>29</v>
      </c>
      <c r="G496" t="s">
        <v>20</v>
      </c>
      <c r="H496" t="s">
        <v>31</v>
      </c>
      <c r="I496">
        <v>2</v>
      </c>
      <c r="K496" t="s">
        <v>32</v>
      </c>
      <c r="L496" t="s">
        <v>50</v>
      </c>
      <c r="M496">
        <v>43</v>
      </c>
      <c r="N496">
        <v>5</v>
      </c>
    </row>
    <row r="497" spans="1:14" x14ac:dyDescent="0.3">
      <c r="A497" t="s">
        <v>1775</v>
      </c>
      <c r="B497" t="s">
        <v>1111</v>
      </c>
      <c r="C497" t="s">
        <v>1776</v>
      </c>
      <c r="D497" t="s">
        <v>1073</v>
      </c>
      <c r="E497" t="s">
        <v>28</v>
      </c>
      <c r="F497" t="s">
        <v>29</v>
      </c>
      <c r="G497" t="s">
        <v>115</v>
      </c>
      <c r="H497" t="s">
        <v>241</v>
      </c>
      <c r="I497">
        <v>8</v>
      </c>
      <c r="K497" t="s">
        <v>22</v>
      </c>
      <c r="L497" t="s">
        <v>41</v>
      </c>
      <c r="M497">
        <v>20</v>
      </c>
      <c r="N497">
        <v>2</v>
      </c>
    </row>
    <row r="498" spans="1:14" x14ac:dyDescent="0.3">
      <c r="A498" t="s">
        <v>1777</v>
      </c>
      <c r="B498" t="s">
        <v>545</v>
      </c>
      <c r="C498" t="s">
        <v>1778</v>
      </c>
      <c r="D498" t="s">
        <v>1779</v>
      </c>
      <c r="E498" t="s">
        <v>565</v>
      </c>
      <c r="F498" t="s">
        <v>39</v>
      </c>
      <c r="G498" t="s">
        <v>115</v>
      </c>
      <c r="H498" t="s">
        <v>177</v>
      </c>
      <c r="I498">
        <v>8</v>
      </c>
      <c r="J498">
        <v>0.1</v>
      </c>
      <c r="K498" t="s">
        <v>32</v>
      </c>
      <c r="L498" t="s">
        <v>23</v>
      </c>
      <c r="M498">
        <v>42</v>
      </c>
      <c r="N498">
        <v>2</v>
      </c>
    </row>
    <row r="499" spans="1:14" x14ac:dyDescent="0.3">
      <c r="A499" t="s">
        <v>1780</v>
      </c>
      <c r="B499" t="s">
        <v>1781</v>
      </c>
      <c r="C499" t="s">
        <v>1079</v>
      </c>
      <c r="D499" t="s">
        <v>1782</v>
      </c>
      <c r="E499" t="s">
        <v>472</v>
      </c>
      <c r="F499" t="s">
        <v>83</v>
      </c>
      <c r="G499" t="s">
        <v>30</v>
      </c>
      <c r="H499" t="s">
        <v>216</v>
      </c>
      <c r="I499">
        <v>1</v>
      </c>
      <c r="L499" t="s">
        <v>50</v>
      </c>
      <c r="M499">
        <v>52</v>
      </c>
      <c r="N499">
        <v>5</v>
      </c>
    </row>
    <row r="500" spans="1:14" x14ac:dyDescent="0.3">
      <c r="A500" t="s">
        <v>1783</v>
      </c>
      <c r="B500" t="s">
        <v>1784</v>
      </c>
      <c r="C500" t="s">
        <v>1111</v>
      </c>
      <c r="D500" t="s">
        <v>1785</v>
      </c>
      <c r="E500" t="s">
        <v>18</v>
      </c>
      <c r="F500" t="s">
        <v>83</v>
      </c>
      <c r="G500" t="s">
        <v>47</v>
      </c>
      <c r="H500" t="s">
        <v>63</v>
      </c>
      <c r="I500">
        <v>8</v>
      </c>
      <c r="J500">
        <v>0</v>
      </c>
      <c r="K500" t="s">
        <v>32</v>
      </c>
      <c r="L500" t="s">
        <v>41</v>
      </c>
      <c r="M500">
        <v>60</v>
      </c>
      <c r="N500">
        <v>3</v>
      </c>
    </row>
    <row r="501" spans="1:14" x14ac:dyDescent="0.3">
      <c r="A501" t="s">
        <v>1786</v>
      </c>
      <c r="B501" t="s">
        <v>1787</v>
      </c>
      <c r="C501" t="s">
        <v>1788</v>
      </c>
      <c r="D501" t="s">
        <v>1789</v>
      </c>
      <c r="E501" t="s">
        <v>120</v>
      </c>
      <c r="F501" t="s">
        <v>39</v>
      </c>
      <c r="G501" t="s">
        <v>97</v>
      </c>
      <c r="H501" t="s">
        <v>21</v>
      </c>
      <c r="I501" t="s">
        <v>376</v>
      </c>
      <c r="J501">
        <v>0</v>
      </c>
      <c r="K501" t="s">
        <v>32</v>
      </c>
      <c r="L501" t="s">
        <v>50</v>
      </c>
      <c r="M501">
        <v>29</v>
      </c>
      <c r="N501">
        <v>4</v>
      </c>
    </row>
    <row r="502" spans="1:14" x14ac:dyDescent="0.3">
      <c r="A502" t="s">
        <v>1790</v>
      </c>
      <c r="B502" t="s">
        <v>1791</v>
      </c>
      <c r="C502" t="s">
        <v>1792</v>
      </c>
      <c r="D502" t="s">
        <v>1190</v>
      </c>
      <c r="E502" t="s">
        <v>82</v>
      </c>
      <c r="F502" t="s">
        <v>19</v>
      </c>
      <c r="G502" t="s">
        <v>293</v>
      </c>
      <c r="H502" t="s">
        <v>21</v>
      </c>
      <c r="I502">
        <v>9</v>
      </c>
      <c r="J502">
        <v>0.05</v>
      </c>
      <c r="K502" t="s">
        <v>222</v>
      </c>
      <c r="L502" t="s">
        <v>50</v>
      </c>
      <c r="M502">
        <v>49</v>
      </c>
      <c r="N502">
        <v>3</v>
      </c>
    </row>
    <row r="503" spans="1:14" x14ac:dyDescent="0.3">
      <c r="A503" t="s">
        <v>1793</v>
      </c>
      <c r="B503" t="s">
        <v>1663</v>
      </c>
      <c r="C503" t="s">
        <v>647</v>
      </c>
      <c r="D503" t="s">
        <v>1794</v>
      </c>
      <c r="E503" t="s">
        <v>1000</v>
      </c>
      <c r="F503" t="s">
        <v>39</v>
      </c>
      <c r="G503" t="s">
        <v>97</v>
      </c>
      <c r="H503" t="s">
        <v>308</v>
      </c>
      <c r="I503">
        <v>4</v>
      </c>
      <c r="K503" t="s">
        <v>32</v>
      </c>
      <c r="L503" t="s">
        <v>41</v>
      </c>
      <c r="M503">
        <v>18</v>
      </c>
      <c r="N503">
        <v>4</v>
      </c>
    </row>
    <row r="504" spans="1:14" x14ac:dyDescent="0.3">
      <c r="A504" t="s">
        <v>1795</v>
      </c>
      <c r="B504" t="s">
        <v>1796</v>
      </c>
      <c r="C504" t="s">
        <v>1797</v>
      </c>
      <c r="D504" t="s">
        <v>1798</v>
      </c>
      <c r="E504" t="s">
        <v>882</v>
      </c>
      <c r="F504" t="s">
        <v>29</v>
      </c>
      <c r="H504" t="s">
        <v>98</v>
      </c>
      <c r="I504">
        <v>9</v>
      </c>
      <c r="J504">
        <v>0.05</v>
      </c>
      <c r="K504" t="s">
        <v>22</v>
      </c>
      <c r="L504" t="s">
        <v>23</v>
      </c>
      <c r="M504">
        <v>48</v>
      </c>
      <c r="N504">
        <v>4</v>
      </c>
    </row>
    <row r="505" spans="1:14" x14ac:dyDescent="0.3">
      <c r="A505" t="s">
        <v>1799</v>
      </c>
      <c r="B505" t="s">
        <v>239</v>
      </c>
      <c r="C505" t="s">
        <v>1800</v>
      </c>
      <c r="D505" t="s">
        <v>1617</v>
      </c>
      <c r="E505" t="s">
        <v>186</v>
      </c>
      <c r="F505" t="s">
        <v>19</v>
      </c>
      <c r="G505" t="s">
        <v>90</v>
      </c>
      <c r="H505" t="s">
        <v>31</v>
      </c>
      <c r="I505">
        <v>6</v>
      </c>
      <c r="J505">
        <v>0</v>
      </c>
      <c r="K505" t="s">
        <v>32</v>
      </c>
      <c r="L505" t="s">
        <v>33</v>
      </c>
      <c r="M505">
        <v>67</v>
      </c>
      <c r="N505">
        <v>2</v>
      </c>
    </row>
    <row r="506" spans="1:14" x14ac:dyDescent="0.3">
      <c r="A506" t="s">
        <v>1801</v>
      </c>
      <c r="B506" t="s">
        <v>1802</v>
      </c>
      <c r="C506" t="s">
        <v>1803</v>
      </c>
      <c r="D506" t="s">
        <v>1804</v>
      </c>
      <c r="E506" t="s">
        <v>89</v>
      </c>
      <c r="F506" t="s">
        <v>29</v>
      </c>
      <c r="G506" t="s">
        <v>176</v>
      </c>
      <c r="H506" t="s">
        <v>154</v>
      </c>
      <c r="I506" t="s">
        <v>398</v>
      </c>
      <c r="J506">
        <v>0</v>
      </c>
      <c r="K506" t="s">
        <v>32</v>
      </c>
      <c r="L506" t="s">
        <v>50</v>
      </c>
      <c r="M506">
        <v>19</v>
      </c>
      <c r="N506">
        <v>2</v>
      </c>
    </row>
    <row r="507" spans="1:14" x14ac:dyDescent="0.3">
      <c r="A507" t="s">
        <v>1805</v>
      </c>
      <c r="B507" t="s">
        <v>1806</v>
      </c>
      <c r="C507" t="s">
        <v>516</v>
      </c>
      <c r="D507" t="s">
        <v>60</v>
      </c>
      <c r="E507" t="s">
        <v>1009</v>
      </c>
      <c r="F507" t="s">
        <v>39</v>
      </c>
      <c r="G507" t="s">
        <v>97</v>
      </c>
      <c r="H507" t="s">
        <v>76</v>
      </c>
      <c r="I507">
        <v>5</v>
      </c>
      <c r="J507">
        <v>0.2</v>
      </c>
      <c r="K507" t="s">
        <v>32</v>
      </c>
      <c r="L507" t="s">
        <v>41</v>
      </c>
      <c r="M507">
        <v>21</v>
      </c>
      <c r="N507">
        <v>2</v>
      </c>
    </row>
    <row r="508" spans="1:14" x14ac:dyDescent="0.3">
      <c r="A508" t="s">
        <v>1807</v>
      </c>
      <c r="B508" t="s">
        <v>1808</v>
      </c>
      <c r="C508" t="s">
        <v>1809</v>
      </c>
      <c r="D508" t="s">
        <v>1589</v>
      </c>
      <c r="E508" t="s">
        <v>914</v>
      </c>
      <c r="F508" t="s">
        <v>29</v>
      </c>
      <c r="G508" t="s">
        <v>115</v>
      </c>
      <c r="H508" t="s">
        <v>160</v>
      </c>
      <c r="I508">
        <v>4</v>
      </c>
      <c r="J508">
        <v>0</v>
      </c>
      <c r="K508" t="s">
        <v>22</v>
      </c>
      <c r="L508" t="s">
        <v>41</v>
      </c>
      <c r="M508">
        <v>69</v>
      </c>
      <c r="N508">
        <v>2</v>
      </c>
    </row>
    <row r="509" spans="1:14" x14ac:dyDescent="0.3">
      <c r="A509" t="s">
        <v>1810</v>
      </c>
      <c r="B509" t="s">
        <v>1612</v>
      </c>
      <c r="C509" t="s">
        <v>1811</v>
      </c>
      <c r="D509" t="s">
        <v>1402</v>
      </c>
      <c r="E509" t="s">
        <v>886</v>
      </c>
      <c r="F509" t="s">
        <v>29</v>
      </c>
      <c r="G509" t="s">
        <v>47</v>
      </c>
      <c r="H509" t="s">
        <v>146</v>
      </c>
      <c r="I509">
        <v>4</v>
      </c>
      <c r="J509">
        <v>0.1</v>
      </c>
      <c r="K509" t="s">
        <v>22</v>
      </c>
      <c r="L509" t="s">
        <v>33</v>
      </c>
      <c r="M509">
        <v>37</v>
      </c>
      <c r="N509">
        <v>3</v>
      </c>
    </row>
    <row r="510" spans="1:14" x14ac:dyDescent="0.3">
      <c r="A510" t="s">
        <v>1812</v>
      </c>
      <c r="B510" t="s">
        <v>94</v>
      </c>
      <c r="C510" t="s">
        <v>1813</v>
      </c>
      <c r="D510" t="s">
        <v>1814</v>
      </c>
      <c r="E510" t="s">
        <v>635</v>
      </c>
      <c r="F510" t="s">
        <v>39</v>
      </c>
      <c r="G510" t="s">
        <v>30</v>
      </c>
      <c r="H510" t="s">
        <v>63</v>
      </c>
      <c r="I510">
        <v>5</v>
      </c>
      <c r="J510">
        <v>0</v>
      </c>
      <c r="K510" t="s">
        <v>222</v>
      </c>
      <c r="L510" t="s">
        <v>41</v>
      </c>
      <c r="M510">
        <v>20</v>
      </c>
      <c r="N510">
        <v>4</v>
      </c>
    </row>
    <row r="511" spans="1:14" x14ac:dyDescent="0.3">
      <c r="A511" t="s">
        <v>1815</v>
      </c>
      <c r="B511" t="s">
        <v>1816</v>
      </c>
      <c r="C511" t="s">
        <v>949</v>
      </c>
      <c r="D511" t="s">
        <v>1817</v>
      </c>
      <c r="E511" t="s">
        <v>1818</v>
      </c>
      <c r="F511" t="s">
        <v>29</v>
      </c>
      <c r="G511" t="s">
        <v>293</v>
      </c>
      <c r="H511" t="s">
        <v>31</v>
      </c>
      <c r="I511">
        <v>4</v>
      </c>
      <c r="J511">
        <v>0</v>
      </c>
      <c r="K511" t="s">
        <v>32</v>
      </c>
      <c r="L511" t="s">
        <v>33</v>
      </c>
      <c r="M511">
        <v>53</v>
      </c>
      <c r="N511">
        <v>2</v>
      </c>
    </row>
    <row r="512" spans="1:14" x14ac:dyDescent="0.3">
      <c r="A512" t="s">
        <v>1819</v>
      </c>
      <c r="B512" t="s">
        <v>1820</v>
      </c>
      <c r="C512" t="s">
        <v>1821</v>
      </c>
      <c r="D512" t="s">
        <v>1822</v>
      </c>
      <c r="E512" t="s">
        <v>359</v>
      </c>
      <c r="F512" t="s">
        <v>39</v>
      </c>
      <c r="G512" t="s">
        <v>90</v>
      </c>
      <c r="H512" t="s">
        <v>154</v>
      </c>
      <c r="I512">
        <v>2</v>
      </c>
      <c r="J512">
        <v>0.15</v>
      </c>
      <c r="K512" t="s">
        <v>22</v>
      </c>
      <c r="L512" t="s">
        <v>33</v>
      </c>
      <c r="M512">
        <v>21</v>
      </c>
      <c r="N512">
        <v>5</v>
      </c>
    </row>
    <row r="513" spans="1:14" x14ac:dyDescent="0.3">
      <c r="A513" t="s">
        <v>1823</v>
      </c>
      <c r="B513" t="s">
        <v>106</v>
      </c>
      <c r="C513" t="s">
        <v>1456</v>
      </c>
      <c r="D513" t="s">
        <v>1824</v>
      </c>
      <c r="E513" t="s">
        <v>408</v>
      </c>
      <c r="F513" t="s">
        <v>39</v>
      </c>
      <c r="G513" t="s">
        <v>293</v>
      </c>
      <c r="H513" t="s">
        <v>177</v>
      </c>
      <c r="I513">
        <v>1</v>
      </c>
      <c r="J513">
        <v>0</v>
      </c>
      <c r="L513" t="s">
        <v>50</v>
      </c>
      <c r="M513">
        <v>25</v>
      </c>
      <c r="N513">
        <v>1</v>
      </c>
    </row>
    <row r="514" spans="1:14" x14ac:dyDescent="0.3">
      <c r="A514" t="s">
        <v>1825</v>
      </c>
      <c r="B514" t="s">
        <v>1826</v>
      </c>
      <c r="C514" t="s">
        <v>1827</v>
      </c>
      <c r="D514" t="s">
        <v>1828</v>
      </c>
      <c r="E514" t="s">
        <v>1829</v>
      </c>
      <c r="F514" t="s">
        <v>29</v>
      </c>
      <c r="G514" t="s">
        <v>90</v>
      </c>
      <c r="H514" t="s">
        <v>160</v>
      </c>
      <c r="I514">
        <v>4</v>
      </c>
      <c r="J514">
        <v>0.05</v>
      </c>
      <c r="K514" t="s">
        <v>70</v>
      </c>
      <c r="L514" t="s">
        <v>23</v>
      </c>
      <c r="M514">
        <v>46</v>
      </c>
    </row>
    <row r="515" spans="1:14" x14ac:dyDescent="0.3">
      <c r="A515" t="s">
        <v>1830</v>
      </c>
      <c r="B515" t="s">
        <v>640</v>
      </c>
      <c r="C515" t="s">
        <v>1831</v>
      </c>
      <c r="D515" t="s">
        <v>1832</v>
      </c>
      <c r="E515" t="s">
        <v>1000</v>
      </c>
      <c r="F515" t="s">
        <v>29</v>
      </c>
      <c r="G515" t="s">
        <v>20</v>
      </c>
      <c r="H515" t="s">
        <v>63</v>
      </c>
      <c r="I515">
        <v>9</v>
      </c>
      <c r="J515">
        <v>0.05</v>
      </c>
      <c r="K515" t="s">
        <v>32</v>
      </c>
      <c r="L515" t="s">
        <v>50</v>
      </c>
      <c r="M515">
        <v>40</v>
      </c>
      <c r="N515">
        <v>5</v>
      </c>
    </row>
    <row r="516" spans="1:14" x14ac:dyDescent="0.3">
      <c r="A516" t="s">
        <v>1833</v>
      </c>
      <c r="B516" t="s">
        <v>1834</v>
      </c>
      <c r="C516" t="s">
        <v>319</v>
      </c>
      <c r="D516" t="s">
        <v>1835</v>
      </c>
      <c r="E516" t="s">
        <v>1836</v>
      </c>
      <c r="F516" t="s">
        <v>19</v>
      </c>
      <c r="G516" t="s">
        <v>47</v>
      </c>
      <c r="H516" t="s">
        <v>177</v>
      </c>
      <c r="I516">
        <v>1</v>
      </c>
      <c r="J516">
        <v>0</v>
      </c>
      <c r="K516" t="s">
        <v>32</v>
      </c>
      <c r="L516" t="s">
        <v>41</v>
      </c>
      <c r="M516">
        <v>34</v>
      </c>
      <c r="N516">
        <v>1</v>
      </c>
    </row>
    <row r="517" spans="1:14" x14ac:dyDescent="0.3">
      <c r="A517" t="s">
        <v>1837</v>
      </c>
      <c r="B517" t="s">
        <v>58</v>
      </c>
      <c r="C517" t="s">
        <v>1838</v>
      </c>
      <c r="D517" t="s">
        <v>1145</v>
      </c>
      <c r="E517" t="s">
        <v>1651</v>
      </c>
      <c r="F517" t="s">
        <v>39</v>
      </c>
      <c r="G517" t="s">
        <v>192</v>
      </c>
      <c r="H517" t="s">
        <v>308</v>
      </c>
      <c r="I517">
        <v>2</v>
      </c>
      <c r="J517">
        <v>0.15</v>
      </c>
      <c r="K517" t="s">
        <v>32</v>
      </c>
      <c r="L517" t="s">
        <v>41</v>
      </c>
      <c r="M517">
        <v>54</v>
      </c>
      <c r="N517">
        <v>4</v>
      </c>
    </row>
    <row r="518" spans="1:14" x14ac:dyDescent="0.3">
      <c r="A518" t="s">
        <v>1839</v>
      </c>
      <c r="B518" t="s">
        <v>1800</v>
      </c>
      <c r="C518" t="s">
        <v>1840</v>
      </c>
      <c r="D518" t="s">
        <v>858</v>
      </c>
      <c r="E518" t="s">
        <v>38</v>
      </c>
      <c r="F518" t="s">
        <v>153</v>
      </c>
      <c r="G518" t="s">
        <v>90</v>
      </c>
      <c r="H518" t="s">
        <v>177</v>
      </c>
      <c r="I518">
        <v>8</v>
      </c>
      <c r="J518">
        <v>0</v>
      </c>
      <c r="K518" t="s">
        <v>70</v>
      </c>
      <c r="L518" t="s">
        <v>23</v>
      </c>
      <c r="M518">
        <v>47</v>
      </c>
      <c r="N518">
        <v>2</v>
      </c>
    </row>
    <row r="519" spans="1:14" x14ac:dyDescent="0.3">
      <c r="A519" t="s">
        <v>1841</v>
      </c>
      <c r="B519" t="s">
        <v>1842</v>
      </c>
      <c r="C519" t="s">
        <v>1843</v>
      </c>
      <c r="D519" t="s">
        <v>1003</v>
      </c>
      <c r="E519" t="s">
        <v>886</v>
      </c>
      <c r="F519" t="s">
        <v>39</v>
      </c>
      <c r="G519" t="s">
        <v>97</v>
      </c>
      <c r="H519" t="s">
        <v>216</v>
      </c>
      <c r="I519">
        <v>3</v>
      </c>
      <c r="J519">
        <v>0.1</v>
      </c>
      <c r="K519" t="s">
        <v>22</v>
      </c>
      <c r="L519" t="s">
        <v>50</v>
      </c>
      <c r="M519">
        <v>32</v>
      </c>
      <c r="N519">
        <v>2</v>
      </c>
    </row>
    <row r="520" spans="1:14" x14ac:dyDescent="0.3">
      <c r="A520" t="s">
        <v>1844</v>
      </c>
      <c r="B520" t="s">
        <v>1845</v>
      </c>
      <c r="C520" t="s">
        <v>1033</v>
      </c>
      <c r="D520" t="s">
        <v>1798</v>
      </c>
      <c r="E520" t="s">
        <v>232</v>
      </c>
      <c r="F520" t="s">
        <v>19</v>
      </c>
      <c r="G520" t="s">
        <v>30</v>
      </c>
      <c r="H520" t="s">
        <v>146</v>
      </c>
      <c r="I520">
        <v>7</v>
      </c>
      <c r="J520">
        <v>0</v>
      </c>
      <c r="K520" t="s">
        <v>22</v>
      </c>
      <c r="L520" t="s">
        <v>50</v>
      </c>
      <c r="M520">
        <v>42</v>
      </c>
      <c r="N520">
        <v>2</v>
      </c>
    </row>
    <row r="521" spans="1:14" x14ac:dyDescent="0.3">
      <c r="A521" t="s">
        <v>1846</v>
      </c>
      <c r="B521" t="s">
        <v>1847</v>
      </c>
      <c r="C521" t="s">
        <v>1848</v>
      </c>
      <c r="D521" t="s">
        <v>739</v>
      </c>
      <c r="E521" t="s">
        <v>246</v>
      </c>
      <c r="F521" t="s">
        <v>29</v>
      </c>
      <c r="G521" t="s">
        <v>62</v>
      </c>
      <c r="H521" t="s">
        <v>84</v>
      </c>
      <c r="I521">
        <v>4</v>
      </c>
      <c r="J521">
        <v>0.05</v>
      </c>
      <c r="K521" t="s">
        <v>32</v>
      </c>
      <c r="L521" t="s">
        <v>23</v>
      </c>
      <c r="M521">
        <v>41</v>
      </c>
      <c r="N521">
        <v>5</v>
      </c>
    </row>
    <row r="522" spans="1:14" x14ac:dyDescent="0.3">
      <c r="A522" t="s">
        <v>1849</v>
      </c>
      <c r="B522" t="s">
        <v>1850</v>
      </c>
      <c r="C522" t="s">
        <v>1406</v>
      </c>
      <c r="D522" t="s">
        <v>1851</v>
      </c>
      <c r="E522" t="s">
        <v>75</v>
      </c>
      <c r="F522" t="s">
        <v>19</v>
      </c>
      <c r="G522" t="s">
        <v>30</v>
      </c>
      <c r="H522" t="s">
        <v>109</v>
      </c>
      <c r="I522">
        <v>8</v>
      </c>
      <c r="J522">
        <v>0</v>
      </c>
      <c r="K522" t="s">
        <v>222</v>
      </c>
      <c r="L522" t="s">
        <v>41</v>
      </c>
      <c r="M522">
        <v>56</v>
      </c>
      <c r="N522">
        <v>1</v>
      </c>
    </row>
    <row r="523" spans="1:14" x14ac:dyDescent="0.3">
      <c r="A523" t="s">
        <v>1852</v>
      </c>
      <c r="B523" t="s">
        <v>1495</v>
      </c>
      <c r="C523" t="s">
        <v>483</v>
      </c>
      <c r="D523" t="s">
        <v>1853</v>
      </c>
      <c r="E523" t="s">
        <v>882</v>
      </c>
      <c r="F523" t="s">
        <v>39</v>
      </c>
      <c r="G523" t="s">
        <v>62</v>
      </c>
      <c r="H523" t="s">
        <v>241</v>
      </c>
      <c r="I523">
        <v>4</v>
      </c>
      <c r="K523" t="s">
        <v>32</v>
      </c>
      <c r="L523" t="s">
        <v>23</v>
      </c>
      <c r="M523">
        <v>60</v>
      </c>
      <c r="N523">
        <v>3</v>
      </c>
    </row>
    <row r="524" spans="1:14" x14ac:dyDescent="0.3">
      <c r="A524" t="s">
        <v>1854</v>
      </c>
      <c r="B524" t="s">
        <v>1855</v>
      </c>
      <c r="C524" t="s">
        <v>1214</v>
      </c>
      <c r="D524" t="s">
        <v>1856</v>
      </c>
      <c r="E524" t="s">
        <v>1142</v>
      </c>
      <c r="F524" t="s">
        <v>29</v>
      </c>
      <c r="G524" t="s">
        <v>293</v>
      </c>
      <c r="H524" t="s">
        <v>160</v>
      </c>
      <c r="I524">
        <v>7</v>
      </c>
      <c r="J524">
        <v>0.05</v>
      </c>
      <c r="K524" t="s">
        <v>32</v>
      </c>
      <c r="L524" t="s">
        <v>41</v>
      </c>
      <c r="M524">
        <v>26</v>
      </c>
      <c r="N524">
        <v>4</v>
      </c>
    </row>
    <row r="525" spans="1:14" x14ac:dyDescent="0.3">
      <c r="A525" t="s">
        <v>1857</v>
      </c>
      <c r="B525" t="s">
        <v>1858</v>
      </c>
      <c r="C525" t="s">
        <v>1859</v>
      </c>
      <c r="D525" t="s">
        <v>1860</v>
      </c>
      <c r="E525" t="s">
        <v>28</v>
      </c>
      <c r="F525" t="s">
        <v>29</v>
      </c>
      <c r="G525" t="s">
        <v>97</v>
      </c>
      <c r="H525" t="s">
        <v>48</v>
      </c>
      <c r="I525">
        <v>7</v>
      </c>
      <c r="J525">
        <v>0.05</v>
      </c>
      <c r="K525" t="s">
        <v>32</v>
      </c>
      <c r="L525" t="s">
        <v>33</v>
      </c>
      <c r="M525">
        <v>24</v>
      </c>
      <c r="N525">
        <v>1</v>
      </c>
    </row>
    <row r="526" spans="1:14" x14ac:dyDescent="0.3">
      <c r="A526" t="s">
        <v>1861</v>
      </c>
      <c r="B526" t="s">
        <v>1722</v>
      </c>
      <c r="C526" t="s">
        <v>977</v>
      </c>
      <c r="D526" t="s">
        <v>1862</v>
      </c>
      <c r="E526" t="s">
        <v>246</v>
      </c>
      <c r="F526" t="s">
        <v>39</v>
      </c>
      <c r="G526" t="s">
        <v>30</v>
      </c>
      <c r="H526" t="s">
        <v>31</v>
      </c>
      <c r="I526">
        <v>1</v>
      </c>
      <c r="J526">
        <v>0.1</v>
      </c>
      <c r="K526" t="s">
        <v>22</v>
      </c>
      <c r="L526" t="s">
        <v>33</v>
      </c>
      <c r="M526">
        <v>59</v>
      </c>
      <c r="N526">
        <v>5</v>
      </c>
    </row>
    <row r="527" spans="1:14" x14ac:dyDescent="0.3">
      <c r="A527" t="s">
        <v>1863</v>
      </c>
      <c r="B527" t="s">
        <v>861</v>
      </c>
      <c r="C527" t="s">
        <v>1864</v>
      </c>
      <c r="D527" t="s">
        <v>686</v>
      </c>
      <c r="E527" t="s">
        <v>1865</v>
      </c>
      <c r="F527" t="s">
        <v>39</v>
      </c>
      <c r="G527" t="s">
        <v>47</v>
      </c>
      <c r="H527" t="s">
        <v>98</v>
      </c>
      <c r="I527">
        <v>1</v>
      </c>
      <c r="J527">
        <v>0.1</v>
      </c>
      <c r="K527" t="s">
        <v>32</v>
      </c>
      <c r="L527" t="s">
        <v>33</v>
      </c>
      <c r="M527">
        <v>63</v>
      </c>
      <c r="N527">
        <v>3</v>
      </c>
    </row>
    <row r="528" spans="1:14" x14ac:dyDescent="0.3">
      <c r="A528" t="s">
        <v>1866</v>
      </c>
      <c r="B528" t="s">
        <v>513</v>
      </c>
      <c r="C528" t="s">
        <v>279</v>
      </c>
      <c r="D528" t="s">
        <v>1867</v>
      </c>
      <c r="E528" t="s">
        <v>967</v>
      </c>
      <c r="F528" t="s">
        <v>83</v>
      </c>
      <c r="G528" t="s">
        <v>115</v>
      </c>
      <c r="H528" t="s">
        <v>146</v>
      </c>
      <c r="I528">
        <v>9</v>
      </c>
      <c r="J528">
        <v>0.15</v>
      </c>
      <c r="K528" t="s">
        <v>222</v>
      </c>
      <c r="L528" t="s">
        <v>50</v>
      </c>
      <c r="M528">
        <v>54</v>
      </c>
      <c r="N528">
        <v>5</v>
      </c>
    </row>
    <row r="529" spans="1:14" x14ac:dyDescent="0.3">
      <c r="A529" t="s">
        <v>1868</v>
      </c>
      <c r="B529" t="s">
        <v>1869</v>
      </c>
      <c r="C529" t="s">
        <v>1038</v>
      </c>
      <c r="D529" t="s">
        <v>1870</v>
      </c>
      <c r="E529" t="s">
        <v>666</v>
      </c>
      <c r="F529" t="s">
        <v>39</v>
      </c>
      <c r="G529" t="s">
        <v>90</v>
      </c>
      <c r="H529" t="s">
        <v>308</v>
      </c>
      <c r="I529">
        <v>8</v>
      </c>
      <c r="J529">
        <v>0.2</v>
      </c>
      <c r="K529" t="s">
        <v>32</v>
      </c>
      <c r="L529" t="s">
        <v>33</v>
      </c>
      <c r="M529">
        <v>61</v>
      </c>
      <c r="N529">
        <v>4</v>
      </c>
    </row>
    <row r="530" spans="1:14" x14ac:dyDescent="0.3">
      <c r="A530" t="s">
        <v>1871</v>
      </c>
      <c r="B530" t="s">
        <v>957</v>
      </c>
      <c r="C530" t="s">
        <v>1872</v>
      </c>
      <c r="D530" t="s">
        <v>1873</v>
      </c>
      <c r="E530" t="s">
        <v>619</v>
      </c>
      <c r="F530" t="s">
        <v>39</v>
      </c>
      <c r="G530" t="s">
        <v>30</v>
      </c>
      <c r="H530" t="s">
        <v>160</v>
      </c>
      <c r="I530">
        <v>5</v>
      </c>
      <c r="J530">
        <v>0</v>
      </c>
      <c r="L530" t="s">
        <v>33</v>
      </c>
      <c r="M530">
        <v>37</v>
      </c>
      <c r="N530">
        <v>1</v>
      </c>
    </row>
    <row r="531" spans="1:14" x14ac:dyDescent="0.3">
      <c r="A531" t="s">
        <v>1874</v>
      </c>
      <c r="B531" t="s">
        <v>1875</v>
      </c>
      <c r="C531" t="s">
        <v>1876</v>
      </c>
      <c r="D531" t="s">
        <v>421</v>
      </c>
      <c r="E531" t="s">
        <v>671</v>
      </c>
      <c r="F531" t="s">
        <v>29</v>
      </c>
      <c r="G531" t="s">
        <v>47</v>
      </c>
      <c r="H531" t="s">
        <v>31</v>
      </c>
      <c r="I531">
        <v>2</v>
      </c>
      <c r="J531">
        <v>0</v>
      </c>
      <c r="K531" t="s">
        <v>32</v>
      </c>
      <c r="L531" t="s">
        <v>50</v>
      </c>
      <c r="M531">
        <v>40</v>
      </c>
      <c r="N531">
        <v>5</v>
      </c>
    </row>
    <row r="532" spans="1:14" x14ac:dyDescent="0.3">
      <c r="A532" t="s">
        <v>1877</v>
      </c>
      <c r="B532" t="s">
        <v>1878</v>
      </c>
      <c r="C532" t="s">
        <v>1879</v>
      </c>
      <c r="D532" t="s">
        <v>1880</v>
      </c>
      <c r="E532" t="s">
        <v>683</v>
      </c>
      <c r="F532" t="s">
        <v>39</v>
      </c>
      <c r="G532" t="s">
        <v>40</v>
      </c>
      <c r="H532" t="s">
        <v>308</v>
      </c>
      <c r="I532">
        <v>8</v>
      </c>
      <c r="J532">
        <v>0</v>
      </c>
      <c r="K532" t="s">
        <v>70</v>
      </c>
      <c r="L532" t="s">
        <v>33</v>
      </c>
      <c r="M532">
        <v>42</v>
      </c>
      <c r="N532">
        <v>5</v>
      </c>
    </row>
    <row r="533" spans="1:14" x14ac:dyDescent="0.3">
      <c r="A533" t="s">
        <v>1881</v>
      </c>
      <c r="B533" t="s">
        <v>455</v>
      </c>
      <c r="C533" t="s">
        <v>1574</v>
      </c>
      <c r="D533" t="s">
        <v>1882</v>
      </c>
      <c r="E533" t="s">
        <v>717</v>
      </c>
      <c r="F533" t="s">
        <v>29</v>
      </c>
      <c r="G533" t="s">
        <v>192</v>
      </c>
      <c r="H533" t="s">
        <v>69</v>
      </c>
      <c r="I533">
        <v>5</v>
      </c>
      <c r="J533">
        <v>0</v>
      </c>
      <c r="K533" t="s">
        <v>22</v>
      </c>
      <c r="L533" t="s">
        <v>23</v>
      </c>
      <c r="M533">
        <v>25</v>
      </c>
    </row>
    <row r="534" spans="1:14" x14ac:dyDescent="0.3">
      <c r="A534" t="s">
        <v>1883</v>
      </c>
      <c r="B534" t="s">
        <v>1884</v>
      </c>
      <c r="C534" t="s">
        <v>1380</v>
      </c>
      <c r="D534" t="s">
        <v>1885</v>
      </c>
      <c r="E534" t="s">
        <v>917</v>
      </c>
      <c r="F534" t="s">
        <v>19</v>
      </c>
      <c r="G534" t="s">
        <v>90</v>
      </c>
      <c r="H534" t="s">
        <v>241</v>
      </c>
      <c r="I534">
        <v>1</v>
      </c>
      <c r="J534">
        <v>0.1</v>
      </c>
      <c r="K534" t="s">
        <v>22</v>
      </c>
      <c r="L534" t="s">
        <v>41</v>
      </c>
      <c r="M534">
        <v>65</v>
      </c>
    </row>
    <row r="535" spans="1:14" x14ac:dyDescent="0.3">
      <c r="A535" t="s">
        <v>1886</v>
      </c>
      <c r="B535" t="s">
        <v>1887</v>
      </c>
      <c r="C535" t="s">
        <v>648</v>
      </c>
      <c r="D535" t="s">
        <v>1526</v>
      </c>
      <c r="E535" t="s">
        <v>197</v>
      </c>
      <c r="F535" t="s">
        <v>131</v>
      </c>
      <c r="G535" t="s">
        <v>97</v>
      </c>
      <c r="H535" t="s">
        <v>241</v>
      </c>
      <c r="I535">
        <v>1</v>
      </c>
      <c r="J535">
        <v>0.1</v>
      </c>
      <c r="K535" t="s">
        <v>32</v>
      </c>
      <c r="L535" t="s">
        <v>41</v>
      </c>
      <c r="M535">
        <v>65</v>
      </c>
    </row>
    <row r="536" spans="1:14" x14ac:dyDescent="0.3">
      <c r="A536" t="s">
        <v>1888</v>
      </c>
      <c r="B536" t="s">
        <v>446</v>
      </c>
      <c r="C536" t="s">
        <v>1889</v>
      </c>
      <c r="D536" t="s">
        <v>1138</v>
      </c>
      <c r="E536" t="s">
        <v>1019</v>
      </c>
      <c r="F536" t="s">
        <v>29</v>
      </c>
      <c r="G536" t="s">
        <v>47</v>
      </c>
      <c r="H536" t="s">
        <v>21</v>
      </c>
      <c r="I536">
        <v>9</v>
      </c>
      <c r="J536">
        <v>0.05</v>
      </c>
      <c r="K536" t="s">
        <v>222</v>
      </c>
      <c r="L536" t="s">
        <v>50</v>
      </c>
      <c r="M536">
        <v>50</v>
      </c>
      <c r="N536">
        <v>5</v>
      </c>
    </row>
    <row r="537" spans="1:14" x14ac:dyDescent="0.3">
      <c r="A537" t="s">
        <v>1890</v>
      </c>
      <c r="B537" t="s">
        <v>1813</v>
      </c>
      <c r="C537" t="s">
        <v>719</v>
      </c>
      <c r="D537" t="s">
        <v>1891</v>
      </c>
      <c r="E537" t="s">
        <v>1892</v>
      </c>
      <c r="F537" t="s">
        <v>29</v>
      </c>
      <c r="G537" t="s">
        <v>251</v>
      </c>
      <c r="H537" t="s">
        <v>84</v>
      </c>
      <c r="I537">
        <v>5</v>
      </c>
      <c r="J537">
        <v>0</v>
      </c>
      <c r="K537" t="s">
        <v>22</v>
      </c>
      <c r="L537" t="s">
        <v>23</v>
      </c>
      <c r="M537">
        <v>19</v>
      </c>
      <c r="N537">
        <v>1</v>
      </c>
    </row>
    <row r="538" spans="1:14" x14ac:dyDescent="0.3">
      <c r="A538" t="s">
        <v>1893</v>
      </c>
      <c r="B538" t="s">
        <v>1894</v>
      </c>
      <c r="C538" t="s">
        <v>1895</v>
      </c>
      <c r="D538" t="s">
        <v>885</v>
      </c>
      <c r="E538" t="s">
        <v>302</v>
      </c>
      <c r="F538" t="s">
        <v>39</v>
      </c>
      <c r="G538" t="s">
        <v>47</v>
      </c>
      <c r="H538" t="s">
        <v>160</v>
      </c>
      <c r="I538">
        <v>2</v>
      </c>
      <c r="J538">
        <v>0.1</v>
      </c>
      <c r="K538" t="s">
        <v>32</v>
      </c>
      <c r="L538" t="s">
        <v>23</v>
      </c>
      <c r="M538">
        <v>21</v>
      </c>
      <c r="N538">
        <v>2</v>
      </c>
    </row>
    <row r="539" spans="1:14" x14ac:dyDescent="0.3">
      <c r="A539" t="s">
        <v>1896</v>
      </c>
      <c r="B539" t="s">
        <v>1897</v>
      </c>
      <c r="C539" t="s">
        <v>1898</v>
      </c>
      <c r="D539" t="s">
        <v>144</v>
      </c>
      <c r="E539" t="s">
        <v>1899</v>
      </c>
      <c r="F539" t="s">
        <v>39</v>
      </c>
      <c r="G539" t="s">
        <v>115</v>
      </c>
      <c r="H539" t="s">
        <v>177</v>
      </c>
      <c r="I539">
        <v>4</v>
      </c>
      <c r="J539">
        <v>0.1</v>
      </c>
      <c r="K539" t="s">
        <v>32</v>
      </c>
      <c r="L539" t="s">
        <v>33</v>
      </c>
      <c r="M539">
        <v>51</v>
      </c>
      <c r="N539">
        <v>3</v>
      </c>
    </row>
    <row r="540" spans="1:14" x14ac:dyDescent="0.3">
      <c r="A540" t="s">
        <v>1900</v>
      </c>
      <c r="B540" t="s">
        <v>278</v>
      </c>
      <c r="C540" t="s">
        <v>1104</v>
      </c>
      <c r="D540" t="s">
        <v>1901</v>
      </c>
      <c r="E540" t="s">
        <v>364</v>
      </c>
      <c r="F540" t="s">
        <v>19</v>
      </c>
      <c r="G540" t="s">
        <v>20</v>
      </c>
      <c r="H540" t="s">
        <v>160</v>
      </c>
      <c r="I540">
        <v>4</v>
      </c>
      <c r="J540">
        <v>0</v>
      </c>
      <c r="K540" t="s">
        <v>22</v>
      </c>
      <c r="L540" t="s">
        <v>50</v>
      </c>
      <c r="M540">
        <v>20</v>
      </c>
      <c r="N540">
        <v>4</v>
      </c>
    </row>
    <row r="541" spans="1:14" x14ac:dyDescent="0.3">
      <c r="A541" t="s">
        <v>1902</v>
      </c>
      <c r="B541" t="s">
        <v>391</v>
      </c>
      <c r="C541" t="s">
        <v>1296</v>
      </c>
      <c r="D541" t="s">
        <v>1036</v>
      </c>
      <c r="E541" t="s">
        <v>552</v>
      </c>
      <c r="F541" t="s">
        <v>39</v>
      </c>
      <c r="G541" t="s">
        <v>47</v>
      </c>
      <c r="H541" t="s">
        <v>63</v>
      </c>
      <c r="I541">
        <v>2</v>
      </c>
      <c r="J541">
        <v>0.05</v>
      </c>
      <c r="K541" t="s">
        <v>32</v>
      </c>
      <c r="L541" t="s">
        <v>50</v>
      </c>
      <c r="M541">
        <v>53</v>
      </c>
      <c r="N541">
        <v>5</v>
      </c>
    </row>
    <row r="542" spans="1:14" x14ac:dyDescent="0.3">
      <c r="A542" t="s">
        <v>1903</v>
      </c>
      <c r="B542" t="s">
        <v>1260</v>
      </c>
      <c r="C542" t="s">
        <v>1514</v>
      </c>
      <c r="D542" t="s">
        <v>1904</v>
      </c>
      <c r="E542" t="s">
        <v>232</v>
      </c>
      <c r="F542" t="s">
        <v>39</v>
      </c>
      <c r="G542" t="s">
        <v>97</v>
      </c>
      <c r="H542" t="s">
        <v>154</v>
      </c>
      <c r="I542">
        <v>5</v>
      </c>
      <c r="J542">
        <v>0.2</v>
      </c>
      <c r="K542" t="s">
        <v>32</v>
      </c>
      <c r="L542" t="s">
        <v>50</v>
      </c>
      <c r="M542">
        <v>57</v>
      </c>
      <c r="N542">
        <v>1</v>
      </c>
    </row>
    <row r="543" spans="1:14" x14ac:dyDescent="0.3">
      <c r="A543" t="s">
        <v>1905</v>
      </c>
      <c r="B543" t="s">
        <v>1124</v>
      </c>
      <c r="C543" t="s">
        <v>1906</v>
      </c>
      <c r="D543" t="s">
        <v>1705</v>
      </c>
      <c r="E543" t="s">
        <v>68</v>
      </c>
      <c r="F543" t="s">
        <v>39</v>
      </c>
      <c r="G543" t="s">
        <v>97</v>
      </c>
      <c r="H543" t="s">
        <v>63</v>
      </c>
      <c r="I543" t="s">
        <v>252</v>
      </c>
      <c r="J543">
        <v>0.05</v>
      </c>
      <c r="K543" t="s">
        <v>70</v>
      </c>
      <c r="L543" t="s">
        <v>33</v>
      </c>
      <c r="M543">
        <v>45</v>
      </c>
    </row>
    <row r="544" spans="1:14" x14ac:dyDescent="0.3">
      <c r="A544" t="s">
        <v>1907</v>
      </c>
      <c r="B544" t="s">
        <v>1908</v>
      </c>
      <c r="C544" t="s">
        <v>1909</v>
      </c>
      <c r="D544" t="s">
        <v>1910</v>
      </c>
      <c r="E544" t="s">
        <v>96</v>
      </c>
      <c r="F544" t="s">
        <v>39</v>
      </c>
      <c r="G544" t="s">
        <v>293</v>
      </c>
      <c r="H544" t="s">
        <v>146</v>
      </c>
      <c r="I544">
        <v>7</v>
      </c>
      <c r="J544">
        <v>0.1</v>
      </c>
      <c r="K544" t="s">
        <v>22</v>
      </c>
      <c r="L544" t="s">
        <v>41</v>
      </c>
      <c r="M544">
        <v>21</v>
      </c>
      <c r="N544">
        <v>2</v>
      </c>
    </row>
    <row r="545" spans="1:14" x14ac:dyDescent="0.3">
      <c r="A545" t="s">
        <v>1911</v>
      </c>
      <c r="B545" t="s">
        <v>1912</v>
      </c>
      <c r="C545" t="s">
        <v>689</v>
      </c>
      <c r="D545" t="s">
        <v>1913</v>
      </c>
      <c r="E545" t="s">
        <v>256</v>
      </c>
      <c r="F545" t="s">
        <v>19</v>
      </c>
      <c r="G545" t="s">
        <v>293</v>
      </c>
      <c r="H545" t="s">
        <v>56</v>
      </c>
      <c r="I545">
        <v>1</v>
      </c>
      <c r="J545">
        <v>0.2</v>
      </c>
      <c r="K545" t="s">
        <v>32</v>
      </c>
      <c r="L545" t="s">
        <v>23</v>
      </c>
      <c r="N545">
        <v>3</v>
      </c>
    </row>
    <row r="546" spans="1:14" x14ac:dyDescent="0.3">
      <c r="A546" t="s">
        <v>1914</v>
      </c>
      <c r="B546" t="s">
        <v>1119</v>
      </c>
      <c r="C546" t="s">
        <v>1915</v>
      </c>
      <c r="D546" t="s">
        <v>1916</v>
      </c>
      <c r="E546" t="s">
        <v>165</v>
      </c>
      <c r="F546" t="s">
        <v>29</v>
      </c>
      <c r="G546" t="s">
        <v>97</v>
      </c>
      <c r="H546" t="s">
        <v>109</v>
      </c>
      <c r="I546">
        <v>6</v>
      </c>
      <c r="J546">
        <v>0</v>
      </c>
      <c r="K546" t="s">
        <v>22</v>
      </c>
      <c r="L546" t="s">
        <v>23</v>
      </c>
      <c r="M546">
        <v>66</v>
      </c>
      <c r="N546">
        <v>2</v>
      </c>
    </row>
    <row r="547" spans="1:14" x14ac:dyDescent="0.3">
      <c r="A547" t="s">
        <v>1917</v>
      </c>
      <c r="B547" t="s">
        <v>1918</v>
      </c>
      <c r="C547" t="s">
        <v>1919</v>
      </c>
      <c r="D547" t="s">
        <v>1920</v>
      </c>
      <c r="E547" t="s">
        <v>103</v>
      </c>
      <c r="F547" t="s">
        <v>29</v>
      </c>
      <c r="G547" t="s">
        <v>97</v>
      </c>
      <c r="H547" t="s">
        <v>76</v>
      </c>
      <c r="I547">
        <v>5</v>
      </c>
      <c r="J547">
        <v>0.15</v>
      </c>
      <c r="K547" t="s">
        <v>22</v>
      </c>
      <c r="L547" t="s">
        <v>50</v>
      </c>
      <c r="M547">
        <v>27</v>
      </c>
      <c r="N547">
        <v>5</v>
      </c>
    </row>
    <row r="548" spans="1:14" x14ac:dyDescent="0.3">
      <c r="A548" t="s">
        <v>1921</v>
      </c>
      <c r="B548" t="s">
        <v>645</v>
      </c>
      <c r="C548" t="s">
        <v>1922</v>
      </c>
      <c r="D548" t="s">
        <v>1252</v>
      </c>
      <c r="E548" t="s">
        <v>840</v>
      </c>
      <c r="F548" t="s">
        <v>29</v>
      </c>
      <c r="G548" t="s">
        <v>251</v>
      </c>
      <c r="H548" t="s">
        <v>216</v>
      </c>
      <c r="I548">
        <v>6</v>
      </c>
      <c r="J548">
        <v>0.1</v>
      </c>
      <c r="K548" t="s">
        <v>32</v>
      </c>
      <c r="L548" t="s">
        <v>50</v>
      </c>
      <c r="M548">
        <v>26</v>
      </c>
      <c r="N548">
        <v>5</v>
      </c>
    </row>
    <row r="549" spans="1:14" x14ac:dyDescent="0.3">
      <c r="A549" t="s">
        <v>1923</v>
      </c>
      <c r="B549" t="s">
        <v>1924</v>
      </c>
      <c r="C549" t="s">
        <v>1490</v>
      </c>
      <c r="D549" t="s">
        <v>690</v>
      </c>
      <c r="E549" t="s">
        <v>326</v>
      </c>
      <c r="F549" t="s">
        <v>29</v>
      </c>
      <c r="G549" t="s">
        <v>251</v>
      </c>
      <c r="H549" t="s">
        <v>48</v>
      </c>
      <c r="I549">
        <v>5</v>
      </c>
      <c r="J549">
        <v>0</v>
      </c>
      <c r="K549" t="s">
        <v>70</v>
      </c>
      <c r="L549" t="s">
        <v>33</v>
      </c>
      <c r="M549">
        <v>45</v>
      </c>
      <c r="N549">
        <v>5</v>
      </c>
    </row>
    <row r="550" spans="1:14" x14ac:dyDescent="0.3">
      <c r="A550" t="s">
        <v>1925</v>
      </c>
      <c r="B550" t="s">
        <v>1289</v>
      </c>
      <c r="C550" t="s">
        <v>741</v>
      </c>
      <c r="D550" t="s">
        <v>1926</v>
      </c>
      <c r="E550" t="s">
        <v>1000</v>
      </c>
      <c r="F550" t="s">
        <v>29</v>
      </c>
      <c r="G550" t="s">
        <v>293</v>
      </c>
      <c r="H550" t="s">
        <v>69</v>
      </c>
      <c r="I550">
        <v>3</v>
      </c>
      <c r="J550">
        <v>0.1</v>
      </c>
      <c r="K550" t="s">
        <v>32</v>
      </c>
      <c r="L550" t="s">
        <v>33</v>
      </c>
      <c r="M550">
        <v>60</v>
      </c>
      <c r="N550">
        <v>1</v>
      </c>
    </row>
    <row r="551" spans="1:14" x14ac:dyDescent="0.3">
      <c r="A551" t="s">
        <v>1927</v>
      </c>
      <c r="B551" t="s">
        <v>516</v>
      </c>
      <c r="C551" t="s">
        <v>960</v>
      </c>
      <c r="D551" t="s">
        <v>1684</v>
      </c>
      <c r="E551" t="s">
        <v>917</v>
      </c>
      <c r="F551" t="s">
        <v>29</v>
      </c>
      <c r="G551" t="s">
        <v>293</v>
      </c>
      <c r="H551" t="s">
        <v>21</v>
      </c>
      <c r="I551">
        <v>9</v>
      </c>
      <c r="J551">
        <v>0</v>
      </c>
      <c r="K551" t="s">
        <v>22</v>
      </c>
      <c r="L551" t="s">
        <v>50</v>
      </c>
      <c r="M551">
        <v>66</v>
      </c>
      <c r="N551">
        <v>2</v>
      </c>
    </row>
    <row r="552" spans="1:14" x14ac:dyDescent="0.3">
      <c r="A552" t="s">
        <v>1928</v>
      </c>
      <c r="B552" t="s">
        <v>101</v>
      </c>
      <c r="C552" t="s">
        <v>324</v>
      </c>
      <c r="D552" t="s">
        <v>1929</v>
      </c>
      <c r="E552" t="s">
        <v>870</v>
      </c>
      <c r="F552" t="s">
        <v>39</v>
      </c>
      <c r="G552" t="s">
        <v>251</v>
      </c>
      <c r="H552" t="s">
        <v>48</v>
      </c>
      <c r="I552">
        <v>4</v>
      </c>
      <c r="J552">
        <v>0</v>
      </c>
      <c r="K552" t="s">
        <v>32</v>
      </c>
      <c r="L552" t="s">
        <v>41</v>
      </c>
      <c r="M552">
        <v>60</v>
      </c>
      <c r="N552">
        <v>1</v>
      </c>
    </row>
    <row r="553" spans="1:14" x14ac:dyDescent="0.3">
      <c r="A553" t="s">
        <v>1930</v>
      </c>
      <c r="B553" t="s">
        <v>423</v>
      </c>
      <c r="C553" t="s">
        <v>1803</v>
      </c>
      <c r="D553" t="s">
        <v>351</v>
      </c>
      <c r="E553" t="s">
        <v>840</v>
      </c>
      <c r="F553" t="s">
        <v>29</v>
      </c>
      <c r="G553" t="s">
        <v>20</v>
      </c>
      <c r="H553" t="s">
        <v>177</v>
      </c>
      <c r="I553">
        <v>7</v>
      </c>
      <c r="J553">
        <v>0.1</v>
      </c>
      <c r="K553" t="s">
        <v>32</v>
      </c>
      <c r="L553" t="s">
        <v>41</v>
      </c>
      <c r="M553">
        <v>28</v>
      </c>
      <c r="N553">
        <v>5</v>
      </c>
    </row>
    <row r="554" spans="1:14" x14ac:dyDescent="0.3">
      <c r="A554" t="s">
        <v>1931</v>
      </c>
      <c r="B554" t="s">
        <v>1686</v>
      </c>
      <c r="C554" t="s">
        <v>663</v>
      </c>
      <c r="D554" t="s">
        <v>1932</v>
      </c>
      <c r="E554" t="s">
        <v>840</v>
      </c>
      <c r="F554" t="s">
        <v>29</v>
      </c>
      <c r="G554" t="s">
        <v>30</v>
      </c>
      <c r="H554" t="s">
        <v>48</v>
      </c>
      <c r="I554">
        <v>5</v>
      </c>
      <c r="J554">
        <v>0.1</v>
      </c>
      <c r="K554" t="s">
        <v>32</v>
      </c>
      <c r="L554" t="s">
        <v>33</v>
      </c>
      <c r="M554">
        <v>54</v>
      </c>
      <c r="N554">
        <v>1</v>
      </c>
    </row>
    <row r="555" spans="1:14" x14ac:dyDescent="0.3">
      <c r="A555" t="s">
        <v>1933</v>
      </c>
      <c r="B555" t="s">
        <v>127</v>
      </c>
      <c r="C555" t="s">
        <v>278</v>
      </c>
      <c r="D555" t="s">
        <v>201</v>
      </c>
      <c r="E555" t="s">
        <v>82</v>
      </c>
      <c r="F555" t="s">
        <v>29</v>
      </c>
      <c r="G555" t="s">
        <v>30</v>
      </c>
      <c r="H555" t="s">
        <v>160</v>
      </c>
      <c r="I555">
        <v>1</v>
      </c>
      <c r="J555">
        <v>0.05</v>
      </c>
      <c r="K555" t="s">
        <v>32</v>
      </c>
      <c r="L555" t="s">
        <v>41</v>
      </c>
      <c r="M555">
        <v>35</v>
      </c>
      <c r="N555">
        <v>1</v>
      </c>
    </row>
    <row r="556" spans="1:14" x14ac:dyDescent="0.3">
      <c r="A556" t="s">
        <v>1934</v>
      </c>
      <c r="B556" t="s">
        <v>1935</v>
      </c>
      <c r="C556" t="s">
        <v>1936</v>
      </c>
      <c r="D556" t="s">
        <v>1937</v>
      </c>
      <c r="E556" t="s">
        <v>417</v>
      </c>
      <c r="F556" t="s">
        <v>29</v>
      </c>
      <c r="G556" t="s">
        <v>90</v>
      </c>
      <c r="H556" t="s">
        <v>91</v>
      </c>
      <c r="I556">
        <v>8</v>
      </c>
      <c r="J556">
        <v>0.2</v>
      </c>
      <c r="K556" t="s">
        <v>32</v>
      </c>
      <c r="L556" t="s">
        <v>23</v>
      </c>
      <c r="M556">
        <v>26</v>
      </c>
      <c r="N556">
        <v>4</v>
      </c>
    </row>
    <row r="557" spans="1:14" x14ac:dyDescent="0.3">
      <c r="A557" t="s">
        <v>1938</v>
      </c>
      <c r="B557" t="s">
        <v>475</v>
      </c>
      <c r="C557" t="s">
        <v>1939</v>
      </c>
      <c r="D557" t="s">
        <v>848</v>
      </c>
      <c r="E557" t="s">
        <v>186</v>
      </c>
      <c r="F557" t="s">
        <v>19</v>
      </c>
      <c r="G557" t="s">
        <v>251</v>
      </c>
      <c r="H557" t="s">
        <v>48</v>
      </c>
      <c r="I557">
        <v>5</v>
      </c>
      <c r="J557">
        <v>0.2</v>
      </c>
      <c r="K557" t="s">
        <v>22</v>
      </c>
      <c r="L557" t="s">
        <v>50</v>
      </c>
      <c r="M557">
        <v>28</v>
      </c>
      <c r="N557">
        <v>1</v>
      </c>
    </row>
    <row r="558" spans="1:14" x14ac:dyDescent="0.3">
      <c r="A558" t="s">
        <v>1940</v>
      </c>
      <c r="B558" t="s">
        <v>1941</v>
      </c>
      <c r="C558" t="s">
        <v>1850</v>
      </c>
      <c r="D558" t="s">
        <v>1942</v>
      </c>
      <c r="E558" t="s">
        <v>276</v>
      </c>
      <c r="F558" t="s">
        <v>29</v>
      </c>
      <c r="G558" t="s">
        <v>192</v>
      </c>
      <c r="H558" t="s">
        <v>69</v>
      </c>
      <c r="I558">
        <v>6</v>
      </c>
      <c r="J558">
        <v>0.05</v>
      </c>
      <c r="K558" t="s">
        <v>32</v>
      </c>
      <c r="L558" t="s">
        <v>41</v>
      </c>
      <c r="M558">
        <v>53</v>
      </c>
      <c r="N558">
        <v>4</v>
      </c>
    </row>
    <row r="559" spans="1:14" x14ac:dyDescent="0.3">
      <c r="A559" t="s">
        <v>1943</v>
      </c>
      <c r="B559" t="s">
        <v>1944</v>
      </c>
      <c r="C559" t="s">
        <v>1945</v>
      </c>
      <c r="D559" t="s">
        <v>1946</v>
      </c>
      <c r="E559" t="s">
        <v>103</v>
      </c>
      <c r="F559" t="s">
        <v>19</v>
      </c>
      <c r="G559" t="s">
        <v>115</v>
      </c>
      <c r="H559" t="s">
        <v>216</v>
      </c>
      <c r="I559">
        <v>9</v>
      </c>
      <c r="J559">
        <v>0.1</v>
      </c>
      <c r="K559" t="s">
        <v>32</v>
      </c>
      <c r="L559" t="s">
        <v>23</v>
      </c>
      <c r="M559">
        <v>20</v>
      </c>
      <c r="N559">
        <v>2</v>
      </c>
    </row>
    <row r="560" spans="1:14" x14ac:dyDescent="0.3">
      <c r="A560" t="s">
        <v>1947</v>
      </c>
      <c r="B560" t="s">
        <v>464</v>
      </c>
      <c r="C560" t="s">
        <v>143</v>
      </c>
      <c r="D560" t="s">
        <v>540</v>
      </c>
      <c r="E560" t="s">
        <v>570</v>
      </c>
      <c r="F560" t="s">
        <v>29</v>
      </c>
      <c r="G560" t="s">
        <v>62</v>
      </c>
      <c r="H560" t="s">
        <v>48</v>
      </c>
      <c r="I560">
        <v>6</v>
      </c>
      <c r="J560">
        <v>0</v>
      </c>
      <c r="K560" t="s">
        <v>32</v>
      </c>
      <c r="L560" t="s">
        <v>50</v>
      </c>
      <c r="M560">
        <v>34</v>
      </c>
      <c r="N560">
        <v>2</v>
      </c>
    </row>
    <row r="561" spans="1:14" x14ac:dyDescent="0.3">
      <c r="A561" t="s">
        <v>1948</v>
      </c>
      <c r="B561" t="s">
        <v>752</v>
      </c>
      <c r="C561" t="s">
        <v>1949</v>
      </c>
      <c r="D561" t="s">
        <v>1950</v>
      </c>
      <c r="E561" t="s">
        <v>1422</v>
      </c>
      <c r="F561" t="s">
        <v>29</v>
      </c>
      <c r="G561" t="s">
        <v>40</v>
      </c>
      <c r="H561" t="s">
        <v>48</v>
      </c>
      <c r="I561">
        <v>3</v>
      </c>
      <c r="J561">
        <v>0.15</v>
      </c>
      <c r="K561" t="s">
        <v>32</v>
      </c>
      <c r="L561" t="s">
        <v>33</v>
      </c>
      <c r="M561">
        <v>43</v>
      </c>
      <c r="N561">
        <v>1</v>
      </c>
    </row>
    <row r="562" spans="1:14" x14ac:dyDescent="0.3">
      <c r="A562" t="s">
        <v>1951</v>
      </c>
      <c r="B562" t="s">
        <v>974</v>
      </c>
      <c r="C562" t="s">
        <v>812</v>
      </c>
      <c r="D562" t="s">
        <v>1952</v>
      </c>
      <c r="E562" t="s">
        <v>458</v>
      </c>
      <c r="F562" t="s">
        <v>19</v>
      </c>
      <c r="G562" t="s">
        <v>115</v>
      </c>
      <c r="H562" t="s">
        <v>308</v>
      </c>
      <c r="I562">
        <v>8</v>
      </c>
      <c r="J562">
        <v>0.05</v>
      </c>
      <c r="K562" t="s">
        <v>32</v>
      </c>
      <c r="L562" t="s">
        <v>23</v>
      </c>
      <c r="M562">
        <v>31</v>
      </c>
      <c r="N562">
        <v>1</v>
      </c>
    </row>
    <row r="563" spans="1:14" x14ac:dyDescent="0.3">
      <c r="A563" t="s">
        <v>1953</v>
      </c>
      <c r="B563" t="s">
        <v>1945</v>
      </c>
      <c r="C563" t="s">
        <v>1954</v>
      </c>
      <c r="D563" t="s">
        <v>1955</v>
      </c>
      <c r="E563" t="s">
        <v>865</v>
      </c>
      <c r="F563" t="s">
        <v>19</v>
      </c>
      <c r="G563" t="s">
        <v>97</v>
      </c>
      <c r="H563" t="s">
        <v>177</v>
      </c>
      <c r="I563">
        <v>6</v>
      </c>
      <c r="K563" t="s">
        <v>22</v>
      </c>
      <c r="L563" t="s">
        <v>23</v>
      </c>
      <c r="M563">
        <v>28</v>
      </c>
      <c r="N563">
        <v>5</v>
      </c>
    </row>
    <row r="564" spans="1:14" x14ac:dyDescent="0.3">
      <c r="A564" t="s">
        <v>1956</v>
      </c>
      <c r="B564" t="s">
        <v>1520</v>
      </c>
      <c r="C564" t="s">
        <v>1957</v>
      </c>
      <c r="D564" t="s">
        <v>1958</v>
      </c>
      <c r="E564" t="s">
        <v>1959</v>
      </c>
      <c r="F564" t="s">
        <v>39</v>
      </c>
      <c r="G564" t="s">
        <v>62</v>
      </c>
      <c r="H564" t="s">
        <v>21</v>
      </c>
      <c r="I564">
        <v>5</v>
      </c>
      <c r="J564">
        <v>0.15</v>
      </c>
      <c r="K564" t="s">
        <v>32</v>
      </c>
      <c r="L564" t="s">
        <v>50</v>
      </c>
      <c r="M564">
        <v>27</v>
      </c>
    </row>
    <row r="565" spans="1:14" x14ac:dyDescent="0.3">
      <c r="A565" t="s">
        <v>1960</v>
      </c>
      <c r="B565" t="s">
        <v>1961</v>
      </c>
      <c r="C565" t="s">
        <v>419</v>
      </c>
      <c r="D565" t="s">
        <v>1962</v>
      </c>
      <c r="E565" t="s">
        <v>565</v>
      </c>
      <c r="F565" t="s">
        <v>29</v>
      </c>
      <c r="G565" t="s">
        <v>47</v>
      </c>
      <c r="H565" t="s">
        <v>177</v>
      </c>
      <c r="I565">
        <v>8</v>
      </c>
      <c r="J565">
        <v>0.15</v>
      </c>
      <c r="K565" t="s">
        <v>70</v>
      </c>
      <c r="L565" t="s">
        <v>23</v>
      </c>
      <c r="M565">
        <v>23</v>
      </c>
      <c r="N565">
        <v>4</v>
      </c>
    </row>
    <row r="566" spans="1:14" x14ac:dyDescent="0.3">
      <c r="A566" t="s">
        <v>1963</v>
      </c>
      <c r="B566" t="s">
        <v>1897</v>
      </c>
      <c r="C566" t="s">
        <v>1964</v>
      </c>
      <c r="D566" t="s">
        <v>1965</v>
      </c>
      <c r="E566" t="s">
        <v>485</v>
      </c>
      <c r="F566" t="s">
        <v>153</v>
      </c>
      <c r="G566" t="s">
        <v>47</v>
      </c>
      <c r="H566" t="s">
        <v>154</v>
      </c>
      <c r="I566">
        <v>3</v>
      </c>
      <c r="J566">
        <v>0.05</v>
      </c>
      <c r="K566" t="s">
        <v>32</v>
      </c>
      <c r="L566" t="s">
        <v>23</v>
      </c>
      <c r="M566">
        <v>45</v>
      </c>
      <c r="N566">
        <v>2</v>
      </c>
    </row>
    <row r="567" spans="1:14" x14ac:dyDescent="0.3">
      <c r="A567" t="s">
        <v>1966</v>
      </c>
      <c r="B567" t="s">
        <v>517</v>
      </c>
      <c r="C567" t="s">
        <v>1119</v>
      </c>
      <c r="D567" t="s">
        <v>1967</v>
      </c>
      <c r="E567" t="s">
        <v>627</v>
      </c>
      <c r="F567" t="s">
        <v>29</v>
      </c>
      <c r="G567" t="s">
        <v>30</v>
      </c>
      <c r="H567" t="s">
        <v>76</v>
      </c>
      <c r="I567">
        <v>7</v>
      </c>
      <c r="J567">
        <v>0.1</v>
      </c>
      <c r="K567" t="s">
        <v>22</v>
      </c>
      <c r="L567" t="s">
        <v>33</v>
      </c>
      <c r="M567">
        <v>65</v>
      </c>
    </row>
    <row r="568" spans="1:14" x14ac:dyDescent="0.3">
      <c r="A568" t="s">
        <v>1968</v>
      </c>
      <c r="B568" t="s">
        <v>1969</v>
      </c>
      <c r="C568" t="s">
        <v>1305</v>
      </c>
      <c r="D568" t="s">
        <v>802</v>
      </c>
      <c r="E568" t="s">
        <v>221</v>
      </c>
      <c r="F568" t="s">
        <v>29</v>
      </c>
      <c r="G568" t="s">
        <v>47</v>
      </c>
      <c r="H568" t="s">
        <v>154</v>
      </c>
      <c r="I568">
        <v>2</v>
      </c>
      <c r="J568">
        <v>0</v>
      </c>
      <c r="K568" t="s">
        <v>222</v>
      </c>
      <c r="L568" t="s">
        <v>33</v>
      </c>
      <c r="M568">
        <v>49</v>
      </c>
      <c r="N568">
        <v>2</v>
      </c>
    </row>
    <row r="569" spans="1:14" x14ac:dyDescent="0.3">
      <c r="A569" t="s">
        <v>1970</v>
      </c>
      <c r="B569" t="s">
        <v>1007</v>
      </c>
      <c r="C569" t="s">
        <v>1131</v>
      </c>
      <c r="D569" t="s">
        <v>356</v>
      </c>
      <c r="E569" t="s">
        <v>1719</v>
      </c>
      <c r="F569" t="s">
        <v>39</v>
      </c>
      <c r="G569" t="s">
        <v>20</v>
      </c>
      <c r="H569" t="s">
        <v>308</v>
      </c>
      <c r="I569">
        <v>3</v>
      </c>
      <c r="J569">
        <v>0.1</v>
      </c>
      <c r="K569" t="s">
        <v>22</v>
      </c>
      <c r="L569" t="s">
        <v>33</v>
      </c>
      <c r="M569">
        <v>18</v>
      </c>
      <c r="N569">
        <v>3</v>
      </c>
    </row>
    <row r="570" spans="1:14" x14ac:dyDescent="0.3">
      <c r="A570" t="s">
        <v>1971</v>
      </c>
      <c r="B570" t="s">
        <v>1972</v>
      </c>
      <c r="C570" t="s">
        <v>1973</v>
      </c>
      <c r="D570" t="s">
        <v>903</v>
      </c>
      <c r="E570" t="s">
        <v>334</v>
      </c>
      <c r="F570" t="s">
        <v>153</v>
      </c>
      <c r="G570" t="s">
        <v>293</v>
      </c>
      <c r="H570" t="s">
        <v>63</v>
      </c>
      <c r="I570">
        <v>4</v>
      </c>
      <c r="J570">
        <v>0.15</v>
      </c>
      <c r="K570" t="s">
        <v>32</v>
      </c>
      <c r="L570" t="s">
        <v>33</v>
      </c>
      <c r="M570">
        <v>30</v>
      </c>
      <c r="N570">
        <v>5</v>
      </c>
    </row>
    <row r="571" spans="1:14" x14ac:dyDescent="0.3">
      <c r="A571" t="s">
        <v>1974</v>
      </c>
      <c r="B571" t="s">
        <v>1975</v>
      </c>
      <c r="C571" t="s">
        <v>406</v>
      </c>
      <c r="D571" t="s">
        <v>1186</v>
      </c>
      <c r="E571" t="s">
        <v>1568</v>
      </c>
      <c r="F571" t="s">
        <v>39</v>
      </c>
      <c r="G571" t="s">
        <v>115</v>
      </c>
      <c r="H571" t="s">
        <v>241</v>
      </c>
      <c r="I571">
        <v>2</v>
      </c>
      <c r="J571">
        <v>0.1</v>
      </c>
      <c r="L571" t="s">
        <v>41</v>
      </c>
      <c r="M571">
        <v>66</v>
      </c>
      <c r="N571">
        <v>4</v>
      </c>
    </row>
    <row r="572" spans="1:14" x14ac:dyDescent="0.3">
      <c r="A572" t="s">
        <v>1976</v>
      </c>
      <c r="B572" t="s">
        <v>1977</v>
      </c>
      <c r="C572" t="s">
        <v>411</v>
      </c>
      <c r="D572" t="s">
        <v>1414</v>
      </c>
      <c r="E572" t="s">
        <v>135</v>
      </c>
      <c r="F572" t="s">
        <v>39</v>
      </c>
      <c r="G572" t="s">
        <v>30</v>
      </c>
      <c r="H572" t="s">
        <v>31</v>
      </c>
      <c r="I572">
        <v>2</v>
      </c>
      <c r="J572">
        <v>0.15</v>
      </c>
      <c r="K572" t="s">
        <v>222</v>
      </c>
      <c r="L572" t="s">
        <v>23</v>
      </c>
      <c r="M572">
        <v>32</v>
      </c>
      <c r="N572">
        <v>2</v>
      </c>
    </row>
    <row r="573" spans="1:14" x14ac:dyDescent="0.3">
      <c r="A573" t="s">
        <v>1978</v>
      </c>
      <c r="B573" t="s">
        <v>1979</v>
      </c>
      <c r="C573" t="s">
        <v>1502</v>
      </c>
      <c r="D573" t="s">
        <v>1980</v>
      </c>
      <c r="E573" t="s">
        <v>587</v>
      </c>
      <c r="F573" t="s">
        <v>39</v>
      </c>
      <c r="G573" t="s">
        <v>90</v>
      </c>
      <c r="H573" t="s">
        <v>241</v>
      </c>
      <c r="I573">
        <v>9</v>
      </c>
      <c r="J573">
        <v>0.1</v>
      </c>
      <c r="K573" t="s">
        <v>32</v>
      </c>
      <c r="L573" t="s">
        <v>41</v>
      </c>
      <c r="M573">
        <v>18</v>
      </c>
      <c r="N573">
        <v>1</v>
      </c>
    </row>
    <row r="574" spans="1:14" x14ac:dyDescent="0.3">
      <c r="A574" t="s">
        <v>1981</v>
      </c>
      <c r="B574" t="s">
        <v>1982</v>
      </c>
      <c r="C574" t="s">
        <v>1410</v>
      </c>
      <c r="D574" t="s">
        <v>1617</v>
      </c>
      <c r="E574" t="s">
        <v>731</v>
      </c>
      <c r="F574" t="s">
        <v>29</v>
      </c>
      <c r="G574" t="s">
        <v>47</v>
      </c>
      <c r="H574" t="s">
        <v>56</v>
      </c>
      <c r="I574">
        <v>6</v>
      </c>
      <c r="J574">
        <v>0.1</v>
      </c>
      <c r="K574" t="s">
        <v>32</v>
      </c>
      <c r="L574" t="s">
        <v>41</v>
      </c>
      <c r="M574">
        <v>40</v>
      </c>
      <c r="N574">
        <v>2</v>
      </c>
    </row>
    <row r="575" spans="1:14" x14ac:dyDescent="0.3">
      <c r="A575" t="s">
        <v>1983</v>
      </c>
      <c r="B575" t="s">
        <v>1984</v>
      </c>
      <c r="C575" t="s">
        <v>1378</v>
      </c>
      <c r="D575" t="s">
        <v>1466</v>
      </c>
      <c r="E575" t="s">
        <v>485</v>
      </c>
      <c r="F575" t="s">
        <v>19</v>
      </c>
      <c r="G575" t="s">
        <v>192</v>
      </c>
      <c r="H575" t="s">
        <v>109</v>
      </c>
      <c r="I575">
        <v>2</v>
      </c>
      <c r="J575">
        <v>0.1</v>
      </c>
      <c r="K575" t="s">
        <v>70</v>
      </c>
      <c r="L575" t="s">
        <v>41</v>
      </c>
      <c r="M575">
        <v>50</v>
      </c>
      <c r="N575">
        <v>3</v>
      </c>
    </row>
    <row r="576" spans="1:14" x14ac:dyDescent="0.3">
      <c r="A576" t="s">
        <v>1985</v>
      </c>
      <c r="B576" t="s">
        <v>1986</v>
      </c>
      <c r="C576" t="s">
        <v>1987</v>
      </c>
      <c r="D576" t="s">
        <v>190</v>
      </c>
      <c r="E576" t="s">
        <v>1000</v>
      </c>
      <c r="F576" t="s">
        <v>39</v>
      </c>
      <c r="G576" t="s">
        <v>293</v>
      </c>
      <c r="H576" t="s">
        <v>154</v>
      </c>
      <c r="I576">
        <v>5</v>
      </c>
      <c r="J576">
        <v>0.05</v>
      </c>
      <c r="K576" t="s">
        <v>32</v>
      </c>
      <c r="L576" t="s">
        <v>33</v>
      </c>
      <c r="M576">
        <v>28</v>
      </c>
      <c r="N576">
        <v>1</v>
      </c>
    </row>
    <row r="577" spans="1:14" x14ac:dyDescent="0.3">
      <c r="A577" t="s">
        <v>1988</v>
      </c>
      <c r="B577" t="s">
        <v>737</v>
      </c>
      <c r="C577" t="s">
        <v>1840</v>
      </c>
      <c r="D577" t="s">
        <v>1218</v>
      </c>
      <c r="E577" t="s">
        <v>1989</v>
      </c>
      <c r="F577" t="s">
        <v>131</v>
      </c>
      <c r="G577" t="s">
        <v>293</v>
      </c>
      <c r="H577" t="s">
        <v>84</v>
      </c>
      <c r="I577">
        <v>1</v>
      </c>
      <c r="J577">
        <v>0</v>
      </c>
      <c r="K577" t="s">
        <v>32</v>
      </c>
      <c r="L577" t="s">
        <v>33</v>
      </c>
      <c r="M577">
        <v>37</v>
      </c>
      <c r="N577">
        <v>2</v>
      </c>
    </row>
    <row r="578" spans="1:14" x14ac:dyDescent="0.3">
      <c r="A578" t="s">
        <v>1990</v>
      </c>
      <c r="B578" t="s">
        <v>1991</v>
      </c>
      <c r="C578" t="s">
        <v>812</v>
      </c>
      <c r="D578" t="s">
        <v>1992</v>
      </c>
      <c r="E578" t="s">
        <v>917</v>
      </c>
      <c r="F578" t="s">
        <v>39</v>
      </c>
      <c r="G578" t="s">
        <v>90</v>
      </c>
      <c r="H578" t="s">
        <v>241</v>
      </c>
      <c r="I578">
        <v>2</v>
      </c>
      <c r="J578">
        <v>0.1</v>
      </c>
      <c r="K578" t="s">
        <v>22</v>
      </c>
      <c r="L578" t="s">
        <v>41</v>
      </c>
      <c r="M578">
        <v>27</v>
      </c>
      <c r="N578">
        <v>1</v>
      </c>
    </row>
    <row r="579" spans="1:14" x14ac:dyDescent="0.3">
      <c r="A579" t="s">
        <v>1993</v>
      </c>
      <c r="B579" t="s">
        <v>296</v>
      </c>
      <c r="C579" t="s">
        <v>1994</v>
      </c>
      <c r="D579" t="s">
        <v>1995</v>
      </c>
      <c r="E579" t="s">
        <v>292</v>
      </c>
      <c r="F579" t="s">
        <v>29</v>
      </c>
      <c r="G579" t="s">
        <v>30</v>
      </c>
      <c r="H579" t="s">
        <v>21</v>
      </c>
      <c r="I579">
        <v>5</v>
      </c>
      <c r="J579">
        <v>0.1</v>
      </c>
      <c r="K579" t="s">
        <v>222</v>
      </c>
      <c r="L579" t="s">
        <v>50</v>
      </c>
      <c r="M579">
        <v>67</v>
      </c>
      <c r="N579">
        <v>3</v>
      </c>
    </row>
    <row r="580" spans="1:14" x14ac:dyDescent="0.3">
      <c r="A580" t="s">
        <v>1996</v>
      </c>
      <c r="B580" t="s">
        <v>1082</v>
      </c>
      <c r="C580" t="s">
        <v>1997</v>
      </c>
      <c r="D580" t="s">
        <v>1998</v>
      </c>
      <c r="E580" t="s">
        <v>82</v>
      </c>
      <c r="F580" t="s">
        <v>29</v>
      </c>
      <c r="G580" t="s">
        <v>115</v>
      </c>
      <c r="H580" t="s">
        <v>56</v>
      </c>
      <c r="I580">
        <v>8</v>
      </c>
      <c r="J580">
        <v>0</v>
      </c>
      <c r="K580" t="s">
        <v>222</v>
      </c>
      <c r="L580" t="s">
        <v>23</v>
      </c>
      <c r="M580">
        <v>67</v>
      </c>
      <c r="N580">
        <v>2</v>
      </c>
    </row>
    <row r="581" spans="1:14" x14ac:dyDescent="0.3">
      <c r="A581" t="s">
        <v>1999</v>
      </c>
      <c r="B581" t="s">
        <v>2000</v>
      </c>
      <c r="C581" t="s">
        <v>2001</v>
      </c>
      <c r="D581" t="s">
        <v>2002</v>
      </c>
      <c r="E581" t="s">
        <v>1046</v>
      </c>
      <c r="F581" t="s">
        <v>29</v>
      </c>
      <c r="G581" t="s">
        <v>30</v>
      </c>
      <c r="H581" t="s">
        <v>63</v>
      </c>
      <c r="I581">
        <v>3</v>
      </c>
      <c r="K581" t="s">
        <v>32</v>
      </c>
      <c r="L581" t="s">
        <v>50</v>
      </c>
      <c r="M581">
        <v>54</v>
      </c>
      <c r="N581">
        <v>1</v>
      </c>
    </row>
    <row r="582" spans="1:14" x14ac:dyDescent="0.3">
      <c r="A582" t="s">
        <v>2003</v>
      </c>
      <c r="B582" t="s">
        <v>2004</v>
      </c>
      <c r="C582" t="s">
        <v>2005</v>
      </c>
      <c r="D582" t="s">
        <v>1018</v>
      </c>
      <c r="E582" t="s">
        <v>782</v>
      </c>
      <c r="F582" t="s">
        <v>29</v>
      </c>
      <c r="G582" t="s">
        <v>176</v>
      </c>
      <c r="H582" t="s">
        <v>177</v>
      </c>
      <c r="I582">
        <v>1</v>
      </c>
      <c r="J582">
        <v>0.1</v>
      </c>
      <c r="K582" t="s">
        <v>22</v>
      </c>
      <c r="L582" t="s">
        <v>33</v>
      </c>
      <c r="M582">
        <v>51</v>
      </c>
      <c r="N582">
        <v>4</v>
      </c>
    </row>
    <row r="583" spans="1:14" x14ac:dyDescent="0.3">
      <c r="A583" t="s">
        <v>2006</v>
      </c>
      <c r="B583" t="s">
        <v>1149</v>
      </c>
      <c r="C583" t="s">
        <v>1961</v>
      </c>
      <c r="D583" t="s">
        <v>2007</v>
      </c>
      <c r="E583" t="s">
        <v>865</v>
      </c>
      <c r="F583" t="s">
        <v>39</v>
      </c>
      <c r="G583" t="s">
        <v>40</v>
      </c>
      <c r="H583" t="s">
        <v>91</v>
      </c>
      <c r="I583">
        <v>4</v>
      </c>
      <c r="J583">
        <v>0</v>
      </c>
      <c r="K583" t="s">
        <v>32</v>
      </c>
      <c r="L583" t="s">
        <v>50</v>
      </c>
      <c r="M583">
        <v>60</v>
      </c>
      <c r="N583">
        <v>4</v>
      </c>
    </row>
    <row r="584" spans="1:14" x14ac:dyDescent="0.3">
      <c r="A584" t="s">
        <v>2008</v>
      </c>
      <c r="B584" t="s">
        <v>715</v>
      </c>
      <c r="C584" t="s">
        <v>558</v>
      </c>
      <c r="D584" t="s">
        <v>2009</v>
      </c>
      <c r="E584" t="s">
        <v>1019</v>
      </c>
      <c r="F584" t="s">
        <v>29</v>
      </c>
      <c r="G584" t="s">
        <v>30</v>
      </c>
      <c r="H584" t="s">
        <v>98</v>
      </c>
      <c r="I584">
        <v>3</v>
      </c>
      <c r="J584">
        <v>0</v>
      </c>
      <c r="K584" t="s">
        <v>22</v>
      </c>
      <c r="L584" t="s">
        <v>33</v>
      </c>
      <c r="M584">
        <v>54</v>
      </c>
      <c r="N584">
        <v>2</v>
      </c>
    </row>
    <row r="585" spans="1:14" x14ac:dyDescent="0.3">
      <c r="A585" t="s">
        <v>2010</v>
      </c>
      <c r="B585" t="s">
        <v>2011</v>
      </c>
      <c r="C585" t="s">
        <v>2012</v>
      </c>
      <c r="D585" t="s">
        <v>1503</v>
      </c>
      <c r="E585" t="s">
        <v>1267</v>
      </c>
      <c r="F585" t="s">
        <v>29</v>
      </c>
      <c r="G585" t="s">
        <v>30</v>
      </c>
      <c r="H585" t="s">
        <v>241</v>
      </c>
      <c r="I585" t="s">
        <v>353</v>
      </c>
      <c r="K585" t="s">
        <v>32</v>
      </c>
      <c r="L585" t="s">
        <v>50</v>
      </c>
      <c r="M585">
        <v>58</v>
      </c>
      <c r="N585">
        <v>5</v>
      </c>
    </row>
    <row r="586" spans="1:14" x14ac:dyDescent="0.3">
      <c r="A586" t="s">
        <v>2013</v>
      </c>
      <c r="B586" t="s">
        <v>1386</v>
      </c>
      <c r="C586" t="s">
        <v>1292</v>
      </c>
      <c r="D586" t="s">
        <v>1132</v>
      </c>
      <c r="E586" t="s">
        <v>643</v>
      </c>
      <c r="F586" t="s">
        <v>153</v>
      </c>
      <c r="G586" t="s">
        <v>90</v>
      </c>
      <c r="H586" t="s">
        <v>160</v>
      </c>
      <c r="I586">
        <v>4</v>
      </c>
      <c r="J586">
        <v>0.05</v>
      </c>
      <c r="K586" t="s">
        <v>32</v>
      </c>
      <c r="L586" t="s">
        <v>50</v>
      </c>
      <c r="M586">
        <v>52</v>
      </c>
      <c r="N586">
        <v>2</v>
      </c>
    </row>
    <row r="587" spans="1:14" x14ac:dyDescent="0.3">
      <c r="A587" t="s">
        <v>2014</v>
      </c>
      <c r="B587" t="s">
        <v>2015</v>
      </c>
      <c r="C587" t="s">
        <v>572</v>
      </c>
      <c r="D587" t="s">
        <v>2016</v>
      </c>
      <c r="E587" t="s">
        <v>666</v>
      </c>
      <c r="F587" t="s">
        <v>29</v>
      </c>
      <c r="G587" t="s">
        <v>176</v>
      </c>
      <c r="H587" t="s">
        <v>56</v>
      </c>
      <c r="I587">
        <v>8</v>
      </c>
      <c r="K587" t="s">
        <v>32</v>
      </c>
      <c r="L587" t="s">
        <v>50</v>
      </c>
      <c r="M587">
        <v>57</v>
      </c>
      <c r="N587">
        <v>2</v>
      </c>
    </row>
    <row r="588" spans="1:14" x14ac:dyDescent="0.3">
      <c r="A588" t="s">
        <v>2017</v>
      </c>
      <c r="B588" t="s">
        <v>2018</v>
      </c>
      <c r="C588" t="s">
        <v>2011</v>
      </c>
      <c r="D588" t="s">
        <v>1190</v>
      </c>
      <c r="E588" t="s">
        <v>635</v>
      </c>
      <c r="F588" t="s">
        <v>29</v>
      </c>
      <c r="G588" t="s">
        <v>293</v>
      </c>
      <c r="H588" t="s">
        <v>91</v>
      </c>
      <c r="I588">
        <v>8</v>
      </c>
      <c r="K588" t="s">
        <v>22</v>
      </c>
      <c r="L588" t="s">
        <v>23</v>
      </c>
      <c r="M588">
        <v>60</v>
      </c>
      <c r="N588">
        <v>4</v>
      </c>
    </row>
    <row r="589" spans="1:14" x14ac:dyDescent="0.3">
      <c r="A589" t="s">
        <v>2019</v>
      </c>
      <c r="B589" t="s">
        <v>2020</v>
      </c>
      <c r="C589" t="s">
        <v>26</v>
      </c>
      <c r="D589" t="s">
        <v>2021</v>
      </c>
      <c r="E589" t="s">
        <v>108</v>
      </c>
      <c r="F589" t="s">
        <v>29</v>
      </c>
      <c r="G589" t="s">
        <v>293</v>
      </c>
      <c r="H589" t="s">
        <v>154</v>
      </c>
      <c r="I589" t="s">
        <v>398</v>
      </c>
      <c r="J589">
        <v>0</v>
      </c>
      <c r="K589" t="s">
        <v>70</v>
      </c>
      <c r="L589" t="s">
        <v>50</v>
      </c>
      <c r="M589">
        <v>58</v>
      </c>
      <c r="N589">
        <v>4</v>
      </c>
    </row>
    <row r="590" spans="1:14" x14ac:dyDescent="0.3">
      <c r="A590" t="s">
        <v>1745</v>
      </c>
      <c r="B590" t="s">
        <v>517</v>
      </c>
      <c r="C590" t="s">
        <v>1299</v>
      </c>
      <c r="D590" t="s">
        <v>605</v>
      </c>
      <c r="E590" t="s">
        <v>548</v>
      </c>
      <c r="F590" t="s">
        <v>29</v>
      </c>
      <c r="G590" t="s">
        <v>251</v>
      </c>
      <c r="H590" t="s">
        <v>216</v>
      </c>
      <c r="I590">
        <v>9</v>
      </c>
      <c r="J590">
        <v>0</v>
      </c>
      <c r="K590" t="s">
        <v>70</v>
      </c>
      <c r="L590" t="s">
        <v>50</v>
      </c>
      <c r="M590">
        <v>43</v>
      </c>
      <c r="N590">
        <v>4</v>
      </c>
    </row>
    <row r="591" spans="1:14" x14ac:dyDescent="0.3">
      <c r="A591" t="s">
        <v>2022</v>
      </c>
      <c r="B591" t="s">
        <v>2023</v>
      </c>
      <c r="C591" t="s">
        <v>1105</v>
      </c>
      <c r="D591" t="s">
        <v>2024</v>
      </c>
      <c r="E591" t="s">
        <v>467</v>
      </c>
      <c r="F591" t="s">
        <v>29</v>
      </c>
      <c r="G591" t="s">
        <v>40</v>
      </c>
      <c r="H591" t="s">
        <v>109</v>
      </c>
      <c r="I591">
        <v>7</v>
      </c>
      <c r="J591">
        <v>0</v>
      </c>
      <c r="K591" t="s">
        <v>70</v>
      </c>
      <c r="L591" t="s">
        <v>41</v>
      </c>
      <c r="M591">
        <v>48</v>
      </c>
      <c r="N591">
        <v>5</v>
      </c>
    </row>
    <row r="592" spans="1:14" x14ac:dyDescent="0.3">
      <c r="A592" t="s">
        <v>2025</v>
      </c>
      <c r="B592" t="s">
        <v>2026</v>
      </c>
      <c r="C592" t="s">
        <v>138</v>
      </c>
      <c r="D592" t="s">
        <v>2027</v>
      </c>
      <c r="E592" t="s">
        <v>1959</v>
      </c>
      <c r="F592" t="s">
        <v>19</v>
      </c>
      <c r="G592" t="s">
        <v>251</v>
      </c>
      <c r="H592" t="s">
        <v>63</v>
      </c>
      <c r="I592">
        <v>7</v>
      </c>
      <c r="J592">
        <v>0.15</v>
      </c>
      <c r="L592" t="s">
        <v>23</v>
      </c>
      <c r="M592">
        <v>60</v>
      </c>
      <c r="N592">
        <v>1</v>
      </c>
    </row>
    <row r="593" spans="1:14" x14ac:dyDescent="0.3">
      <c r="A593" t="s">
        <v>2028</v>
      </c>
      <c r="B593" t="s">
        <v>1498</v>
      </c>
      <c r="C593" t="s">
        <v>1395</v>
      </c>
      <c r="D593" t="s">
        <v>1176</v>
      </c>
      <c r="E593" t="s">
        <v>1836</v>
      </c>
      <c r="F593" t="s">
        <v>29</v>
      </c>
      <c r="G593" t="s">
        <v>115</v>
      </c>
      <c r="H593" t="s">
        <v>91</v>
      </c>
      <c r="I593">
        <v>9</v>
      </c>
      <c r="J593">
        <v>0.05</v>
      </c>
      <c r="K593" t="s">
        <v>222</v>
      </c>
      <c r="L593" t="s">
        <v>50</v>
      </c>
      <c r="M593">
        <v>69</v>
      </c>
      <c r="N593">
        <v>2</v>
      </c>
    </row>
    <row r="594" spans="1:14" x14ac:dyDescent="0.3">
      <c r="A594" t="s">
        <v>2029</v>
      </c>
      <c r="B594" t="s">
        <v>795</v>
      </c>
      <c r="C594" t="s">
        <v>496</v>
      </c>
      <c r="D594" t="s">
        <v>2030</v>
      </c>
      <c r="E594" t="s">
        <v>1133</v>
      </c>
      <c r="F594" t="s">
        <v>29</v>
      </c>
      <c r="G594" t="s">
        <v>20</v>
      </c>
      <c r="H594" t="s">
        <v>21</v>
      </c>
      <c r="I594">
        <v>5</v>
      </c>
      <c r="J594">
        <v>0.15</v>
      </c>
      <c r="K594" t="s">
        <v>32</v>
      </c>
      <c r="L594" t="s">
        <v>41</v>
      </c>
      <c r="M594">
        <v>51</v>
      </c>
      <c r="N594">
        <v>3</v>
      </c>
    </row>
    <row r="595" spans="1:14" x14ac:dyDescent="0.3">
      <c r="A595" t="s">
        <v>2031</v>
      </c>
      <c r="B595" t="s">
        <v>752</v>
      </c>
      <c r="C595" t="s">
        <v>2032</v>
      </c>
      <c r="D595" t="s">
        <v>2033</v>
      </c>
      <c r="E595" t="s">
        <v>1019</v>
      </c>
      <c r="F595" t="s">
        <v>153</v>
      </c>
      <c r="G595" t="s">
        <v>97</v>
      </c>
      <c r="H595" t="s">
        <v>109</v>
      </c>
      <c r="I595">
        <v>1</v>
      </c>
      <c r="J595">
        <v>0</v>
      </c>
      <c r="K595" t="s">
        <v>32</v>
      </c>
      <c r="L595" t="s">
        <v>33</v>
      </c>
      <c r="M595">
        <v>69</v>
      </c>
      <c r="N595">
        <v>1</v>
      </c>
    </row>
    <row r="596" spans="1:14" x14ac:dyDescent="0.3">
      <c r="A596" t="s">
        <v>2034</v>
      </c>
      <c r="B596" t="s">
        <v>2035</v>
      </c>
      <c r="C596" t="s">
        <v>1986</v>
      </c>
      <c r="D596" t="s">
        <v>1929</v>
      </c>
      <c r="E596" t="s">
        <v>560</v>
      </c>
      <c r="F596" t="s">
        <v>39</v>
      </c>
      <c r="G596" t="s">
        <v>30</v>
      </c>
      <c r="H596" t="s">
        <v>160</v>
      </c>
      <c r="I596">
        <v>8</v>
      </c>
      <c r="J596">
        <v>0</v>
      </c>
      <c r="K596" t="s">
        <v>32</v>
      </c>
      <c r="L596" t="s">
        <v>23</v>
      </c>
      <c r="N596">
        <v>1</v>
      </c>
    </row>
    <row r="597" spans="1:14" x14ac:dyDescent="0.3">
      <c r="A597" t="s">
        <v>2036</v>
      </c>
      <c r="B597" t="s">
        <v>1078</v>
      </c>
      <c r="C597" t="s">
        <v>2037</v>
      </c>
      <c r="D597" t="s">
        <v>333</v>
      </c>
      <c r="E597" t="s">
        <v>790</v>
      </c>
      <c r="F597" t="s">
        <v>29</v>
      </c>
      <c r="G597" t="s">
        <v>20</v>
      </c>
      <c r="H597" t="s">
        <v>76</v>
      </c>
      <c r="I597">
        <v>9</v>
      </c>
      <c r="K597" t="s">
        <v>70</v>
      </c>
      <c r="L597" t="s">
        <v>23</v>
      </c>
      <c r="M597">
        <v>25</v>
      </c>
      <c r="N597">
        <v>4</v>
      </c>
    </row>
    <row r="598" spans="1:14" x14ac:dyDescent="0.3">
      <c r="A598" t="s">
        <v>2038</v>
      </c>
      <c r="B598" t="s">
        <v>2039</v>
      </c>
      <c r="C598" t="s">
        <v>2040</v>
      </c>
      <c r="D598" t="s">
        <v>236</v>
      </c>
      <c r="E598" t="s">
        <v>694</v>
      </c>
      <c r="F598" t="s">
        <v>29</v>
      </c>
      <c r="G598" t="s">
        <v>176</v>
      </c>
      <c r="H598" t="s">
        <v>160</v>
      </c>
      <c r="I598">
        <v>8</v>
      </c>
      <c r="J598">
        <v>0</v>
      </c>
      <c r="K598" t="s">
        <v>32</v>
      </c>
      <c r="L598" t="s">
        <v>33</v>
      </c>
      <c r="M598">
        <v>25</v>
      </c>
      <c r="N598">
        <v>5</v>
      </c>
    </row>
    <row r="599" spans="1:14" x14ac:dyDescent="0.3">
      <c r="A599" t="s">
        <v>2041</v>
      </c>
      <c r="B599" t="s">
        <v>86</v>
      </c>
      <c r="C599" t="s">
        <v>2042</v>
      </c>
      <c r="D599" t="s">
        <v>2043</v>
      </c>
      <c r="E599" t="s">
        <v>2044</v>
      </c>
      <c r="F599" t="s">
        <v>39</v>
      </c>
      <c r="G599" t="s">
        <v>192</v>
      </c>
      <c r="H599" t="s">
        <v>109</v>
      </c>
      <c r="I599">
        <v>1</v>
      </c>
      <c r="J599">
        <v>0</v>
      </c>
      <c r="K599" t="s">
        <v>32</v>
      </c>
      <c r="L599" t="s">
        <v>50</v>
      </c>
      <c r="M599">
        <v>54</v>
      </c>
      <c r="N599">
        <v>3</v>
      </c>
    </row>
    <row r="600" spans="1:14" x14ac:dyDescent="0.3">
      <c r="A600" t="s">
        <v>2045</v>
      </c>
      <c r="B600" t="s">
        <v>2046</v>
      </c>
      <c r="C600" t="s">
        <v>974</v>
      </c>
      <c r="D600" t="s">
        <v>236</v>
      </c>
      <c r="E600" t="s">
        <v>426</v>
      </c>
      <c r="F600" t="s">
        <v>29</v>
      </c>
      <c r="G600" t="s">
        <v>30</v>
      </c>
      <c r="H600" t="s">
        <v>146</v>
      </c>
      <c r="I600">
        <v>6</v>
      </c>
      <c r="J600">
        <v>0.15</v>
      </c>
      <c r="K600" t="s">
        <v>32</v>
      </c>
      <c r="L600" t="s">
        <v>23</v>
      </c>
      <c r="M600">
        <v>65</v>
      </c>
      <c r="N600">
        <v>5</v>
      </c>
    </row>
    <row r="601" spans="1:14" x14ac:dyDescent="0.3">
      <c r="A601" t="s">
        <v>2047</v>
      </c>
      <c r="B601" t="s">
        <v>324</v>
      </c>
      <c r="C601" t="s">
        <v>1292</v>
      </c>
      <c r="D601" t="s">
        <v>275</v>
      </c>
      <c r="E601" t="s">
        <v>1372</v>
      </c>
      <c r="F601" t="s">
        <v>131</v>
      </c>
      <c r="G601" t="s">
        <v>40</v>
      </c>
      <c r="H601" t="s">
        <v>21</v>
      </c>
      <c r="I601">
        <v>8</v>
      </c>
      <c r="J601">
        <v>0</v>
      </c>
      <c r="K601" t="s">
        <v>32</v>
      </c>
      <c r="L601" t="s">
        <v>41</v>
      </c>
      <c r="M601">
        <v>26</v>
      </c>
      <c r="N601">
        <v>2</v>
      </c>
    </row>
    <row r="602" spans="1:14" x14ac:dyDescent="0.3">
      <c r="A602" t="s">
        <v>2048</v>
      </c>
      <c r="B602" t="s">
        <v>2049</v>
      </c>
      <c r="C602" t="s">
        <v>2050</v>
      </c>
      <c r="D602" t="s">
        <v>226</v>
      </c>
      <c r="E602" t="s">
        <v>570</v>
      </c>
      <c r="F602" t="s">
        <v>29</v>
      </c>
      <c r="G602" t="s">
        <v>62</v>
      </c>
      <c r="H602" t="s">
        <v>69</v>
      </c>
      <c r="I602">
        <v>6</v>
      </c>
      <c r="J602">
        <v>0.05</v>
      </c>
      <c r="K602" t="s">
        <v>22</v>
      </c>
      <c r="L602" t="s">
        <v>50</v>
      </c>
      <c r="M602">
        <v>44</v>
      </c>
      <c r="N602">
        <v>4</v>
      </c>
    </row>
    <row r="603" spans="1:14" x14ac:dyDescent="0.3">
      <c r="A603" t="s">
        <v>2051</v>
      </c>
      <c r="B603" t="s">
        <v>173</v>
      </c>
      <c r="C603" t="s">
        <v>2052</v>
      </c>
      <c r="D603" t="s">
        <v>2053</v>
      </c>
      <c r="E603" t="s">
        <v>865</v>
      </c>
      <c r="F603" t="s">
        <v>153</v>
      </c>
      <c r="G603" t="s">
        <v>192</v>
      </c>
      <c r="H603" t="s">
        <v>160</v>
      </c>
      <c r="I603">
        <v>6</v>
      </c>
      <c r="J603">
        <v>0.1</v>
      </c>
      <c r="K603" t="s">
        <v>32</v>
      </c>
      <c r="L603" t="s">
        <v>50</v>
      </c>
      <c r="M603">
        <v>21</v>
      </c>
      <c r="N603">
        <v>3</v>
      </c>
    </row>
    <row r="604" spans="1:14" x14ac:dyDescent="0.3">
      <c r="A604" t="s">
        <v>2054</v>
      </c>
      <c r="B604" t="s">
        <v>2055</v>
      </c>
      <c r="C604" t="s">
        <v>1936</v>
      </c>
      <c r="D604" t="s">
        <v>1408</v>
      </c>
      <c r="E604" t="s">
        <v>1142</v>
      </c>
      <c r="F604" t="s">
        <v>131</v>
      </c>
      <c r="G604" t="s">
        <v>176</v>
      </c>
      <c r="H604" t="s">
        <v>177</v>
      </c>
      <c r="I604">
        <v>4</v>
      </c>
      <c r="J604">
        <v>0.05</v>
      </c>
      <c r="K604" t="s">
        <v>32</v>
      </c>
      <c r="L604" t="s">
        <v>41</v>
      </c>
      <c r="M604">
        <v>51</v>
      </c>
      <c r="N604">
        <v>3</v>
      </c>
    </row>
    <row r="605" spans="1:14" x14ac:dyDescent="0.3">
      <c r="A605" t="s">
        <v>2056</v>
      </c>
      <c r="B605" t="s">
        <v>2057</v>
      </c>
      <c r="C605" t="s">
        <v>2058</v>
      </c>
      <c r="D605" t="s">
        <v>346</v>
      </c>
      <c r="E605" t="s">
        <v>2059</v>
      </c>
      <c r="F605" t="s">
        <v>19</v>
      </c>
      <c r="G605" t="s">
        <v>20</v>
      </c>
      <c r="H605" t="s">
        <v>69</v>
      </c>
      <c r="I605">
        <v>8</v>
      </c>
      <c r="J605">
        <v>0</v>
      </c>
      <c r="K605" t="s">
        <v>22</v>
      </c>
      <c r="L605" t="s">
        <v>50</v>
      </c>
      <c r="M605">
        <v>62</v>
      </c>
      <c r="N605">
        <v>2</v>
      </c>
    </row>
    <row r="606" spans="1:14" x14ac:dyDescent="0.3">
      <c r="A606" t="s">
        <v>2060</v>
      </c>
      <c r="B606" t="s">
        <v>2061</v>
      </c>
      <c r="C606" t="s">
        <v>269</v>
      </c>
      <c r="D606" t="s">
        <v>2062</v>
      </c>
      <c r="E606" t="s">
        <v>326</v>
      </c>
      <c r="F606" t="s">
        <v>29</v>
      </c>
      <c r="G606" t="s">
        <v>62</v>
      </c>
      <c r="H606" t="s">
        <v>91</v>
      </c>
      <c r="I606" t="s">
        <v>376</v>
      </c>
      <c r="J606">
        <v>0.05</v>
      </c>
      <c r="K606" t="s">
        <v>32</v>
      </c>
      <c r="L606" t="s">
        <v>50</v>
      </c>
      <c r="M606">
        <v>30</v>
      </c>
      <c r="N606">
        <v>3</v>
      </c>
    </row>
    <row r="607" spans="1:14" x14ac:dyDescent="0.3">
      <c r="A607" t="s">
        <v>2063</v>
      </c>
      <c r="B607" t="s">
        <v>1585</v>
      </c>
      <c r="C607" t="s">
        <v>2064</v>
      </c>
      <c r="D607" t="s">
        <v>2065</v>
      </c>
      <c r="E607" t="s">
        <v>357</v>
      </c>
      <c r="F607" t="s">
        <v>19</v>
      </c>
      <c r="G607" t="s">
        <v>47</v>
      </c>
      <c r="H607" t="s">
        <v>308</v>
      </c>
      <c r="I607" t="s">
        <v>147</v>
      </c>
      <c r="J607">
        <v>0.1</v>
      </c>
      <c r="K607" t="s">
        <v>32</v>
      </c>
      <c r="L607" t="s">
        <v>33</v>
      </c>
      <c r="M607">
        <v>33</v>
      </c>
      <c r="N607">
        <v>1</v>
      </c>
    </row>
    <row r="608" spans="1:14" x14ac:dyDescent="0.3">
      <c r="A608" t="s">
        <v>2066</v>
      </c>
      <c r="B608" t="s">
        <v>1525</v>
      </c>
      <c r="C608" t="s">
        <v>264</v>
      </c>
      <c r="D608" t="s">
        <v>2067</v>
      </c>
      <c r="E608" t="s">
        <v>135</v>
      </c>
      <c r="F608" t="s">
        <v>29</v>
      </c>
      <c r="G608" t="s">
        <v>62</v>
      </c>
      <c r="H608" t="s">
        <v>216</v>
      </c>
      <c r="I608">
        <v>3</v>
      </c>
      <c r="J608">
        <v>0</v>
      </c>
      <c r="K608" t="s">
        <v>222</v>
      </c>
      <c r="L608" t="s">
        <v>23</v>
      </c>
      <c r="M608">
        <v>60</v>
      </c>
      <c r="N608">
        <v>4</v>
      </c>
    </row>
    <row r="609" spans="1:14" x14ac:dyDescent="0.3">
      <c r="A609" t="s">
        <v>2068</v>
      </c>
      <c r="B609" t="s">
        <v>2069</v>
      </c>
      <c r="C609" t="s">
        <v>2070</v>
      </c>
      <c r="D609" t="s">
        <v>816</v>
      </c>
      <c r="E609" t="s">
        <v>2071</v>
      </c>
      <c r="F609" t="s">
        <v>29</v>
      </c>
      <c r="G609" t="s">
        <v>20</v>
      </c>
      <c r="H609" t="s">
        <v>69</v>
      </c>
      <c r="I609">
        <v>2</v>
      </c>
      <c r="J609">
        <v>0.05</v>
      </c>
      <c r="K609" t="s">
        <v>22</v>
      </c>
      <c r="L609" t="s">
        <v>50</v>
      </c>
      <c r="M609">
        <v>44</v>
      </c>
      <c r="N609">
        <v>2</v>
      </c>
    </row>
    <row r="610" spans="1:14" x14ac:dyDescent="0.3">
      <c r="A610" t="s">
        <v>2072</v>
      </c>
      <c r="B610" t="s">
        <v>2073</v>
      </c>
      <c r="C610" t="s">
        <v>1653</v>
      </c>
      <c r="D610" t="s">
        <v>2074</v>
      </c>
      <c r="E610" t="s">
        <v>417</v>
      </c>
      <c r="F610" t="s">
        <v>39</v>
      </c>
      <c r="G610" t="s">
        <v>176</v>
      </c>
      <c r="H610" t="s">
        <v>63</v>
      </c>
      <c r="I610">
        <v>7</v>
      </c>
      <c r="J610">
        <v>0</v>
      </c>
      <c r="K610" t="s">
        <v>32</v>
      </c>
      <c r="L610" t="s">
        <v>50</v>
      </c>
      <c r="M610">
        <v>21</v>
      </c>
      <c r="N610">
        <v>5</v>
      </c>
    </row>
    <row r="611" spans="1:14" x14ac:dyDescent="0.3">
      <c r="A611" t="s">
        <v>2075</v>
      </c>
      <c r="B611" t="s">
        <v>1721</v>
      </c>
      <c r="C611" t="s">
        <v>977</v>
      </c>
      <c r="D611" t="s">
        <v>1258</v>
      </c>
      <c r="E611" t="s">
        <v>145</v>
      </c>
      <c r="F611" t="s">
        <v>19</v>
      </c>
      <c r="G611" t="s">
        <v>176</v>
      </c>
      <c r="H611" t="s">
        <v>216</v>
      </c>
      <c r="I611">
        <v>1</v>
      </c>
      <c r="J611">
        <v>0</v>
      </c>
      <c r="K611" t="s">
        <v>70</v>
      </c>
      <c r="L611" t="s">
        <v>23</v>
      </c>
      <c r="M611">
        <v>34</v>
      </c>
      <c r="N611">
        <v>3</v>
      </c>
    </row>
    <row r="612" spans="1:14" x14ac:dyDescent="0.3">
      <c r="A612" t="s">
        <v>2076</v>
      </c>
      <c r="B612" t="s">
        <v>2077</v>
      </c>
      <c r="C612" t="s">
        <v>2078</v>
      </c>
      <c r="D612" t="s">
        <v>2079</v>
      </c>
      <c r="E612" t="s">
        <v>246</v>
      </c>
      <c r="F612" t="s">
        <v>29</v>
      </c>
      <c r="G612" t="s">
        <v>90</v>
      </c>
      <c r="H612" t="s">
        <v>241</v>
      </c>
      <c r="I612">
        <v>4</v>
      </c>
      <c r="J612">
        <v>0.1</v>
      </c>
      <c r="K612" t="s">
        <v>32</v>
      </c>
      <c r="L612" t="s">
        <v>23</v>
      </c>
      <c r="M612">
        <v>47</v>
      </c>
      <c r="N612">
        <v>1</v>
      </c>
    </row>
    <row r="613" spans="1:14" x14ac:dyDescent="0.3">
      <c r="A613" t="s">
        <v>2080</v>
      </c>
      <c r="B613" t="s">
        <v>162</v>
      </c>
      <c r="C613" t="s">
        <v>2081</v>
      </c>
      <c r="D613" t="s">
        <v>2082</v>
      </c>
      <c r="E613" t="s">
        <v>2083</v>
      </c>
      <c r="F613" t="s">
        <v>83</v>
      </c>
      <c r="G613" t="s">
        <v>40</v>
      </c>
      <c r="H613" t="s">
        <v>48</v>
      </c>
      <c r="I613">
        <v>2</v>
      </c>
      <c r="J613">
        <v>0.05</v>
      </c>
      <c r="K613" t="s">
        <v>70</v>
      </c>
      <c r="L613" t="s">
        <v>41</v>
      </c>
      <c r="M613">
        <v>65</v>
      </c>
      <c r="N613">
        <v>1</v>
      </c>
    </row>
    <row r="614" spans="1:14" x14ac:dyDescent="0.3">
      <c r="A614" t="s">
        <v>2084</v>
      </c>
      <c r="B614" t="s">
        <v>2085</v>
      </c>
      <c r="C614" t="s">
        <v>775</v>
      </c>
      <c r="D614" t="s">
        <v>1145</v>
      </c>
      <c r="E614" t="s">
        <v>140</v>
      </c>
      <c r="F614" t="s">
        <v>39</v>
      </c>
      <c r="G614" t="s">
        <v>62</v>
      </c>
      <c r="H614" t="s">
        <v>177</v>
      </c>
      <c r="I614">
        <v>9</v>
      </c>
      <c r="J614">
        <v>0.05</v>
      </c>
      <c r="K614" t="s">
        <v>32</v>
      </c>
      <c r="L614" t="s">
        <v>33</v>
      </c>
      <c r="M614">
        <v>61</v>
      </c>
      <c r="N614">
        <v>2</v>
      </c>
    </row>
    <row r="615" spans="1:14" x14ac:dyDescent="0.3">
      <c r="A615" t="s">
        <v>2086</v>
      </c>
      <c r="B615" t="s">
        <v>2087</v>
      </c>
      <c r="C615" t="s">
        <v>1869</v>
      </c>
      <c r="D615" t="s">
        <v>897</v>
      </c>
      <c r="E615" t="s">
        <v>805</v>
      </c>
      <c r="F615" t="s">
        <v>29</v>
      </c>
      <c r="G615" t="s">
        <v>176</v>
      </c>
      <c r="H615" t="s">
        <v>69</v>
      </c>
      <c r="I615">
        <v>2</v>
      </c>
      <c r="J615">
        <v>0.1</v>
      </c>
      <c r="K615" t="s">
        <v>32</v>
      </c>
      <c r="L615" t="s">
        <v>33</v>
      </c>
      <c r="M615">
        <v>30</v>
      </c>
      <c r="N615">
        <v>2</v>
      </c>
    </row>
    <row r="616" spans="1:14" x14ac:dyDescent="0.3">
      <c r="A616" t="s">
        <v>2088</v>
      </c>
      <c r="B616" t="s">
        <v>1939</v>
      </c>
      <c r="C616" t="s">
        <v>1969</v>
      </c>
      <c r="D616" t="s">
        <v>2089</v>
      </c>
      <c r="E616" t="s">
        <v>886</v>
      </c>
      <c r="F616" t="s">
        <v>29</v>
      </c>
      <c r="G616" t="s">
        <v>192</v>
      </c>
      <c r="H616" t="s">
        <v>241</v>
      </c>
      <c r="I616">
        <v>1</v>
      </c>
      <c r="J616">
        <v>0.05</v>
      </c>
      <c r="K616" t="s">
        <v>70</v>
      </c>
      <c r="L616" t="s">
        <v>33</v>
      </c>
      <c r="M616">
        <v>57</v>
      </c>
      <c r="N616">
        <v>4</v>
      </c>
    </row>
    <row r="617" spans="1:14" x14ac:dyDescent="0.3">
      <c r="A617" t="s">
        <v>2090</v>
      </c>
      <c r="B617" t="s">
        <v>2091</v>
      </c>
      <c r="C617" t="s">
        <v>2092</v>
      </c>
      <c r="D617" t="s">
        <v>2093</v>
      </c>
      <c r="E617" t="s">
        <v>232</v>
      </c>
      <c r="F617" t="s">
        <v>29</v>
      </c>
      <c r="G617" t="s">
        <v>251</v>
      </c>
      <c r="H617" t="s">
        <v>31</v>
      </c>
      <c r="I617">
        <v>5</v>
      </c>
      <c r="J617">
        <v>0.15</v>
      </c>
      <c r="K617" t="s">
        <v>22</v>
      </c>
      <c r="L617" t="s">
        <v>33</v>
      </c>
      <c r="M617">
        <v>66</v>
      </c>
      <c r="N617">
        <v>4</v>
      </c>
    </row>
    <row r="618" spans="1:14" x14ac:dyDescent="0.3">
      <c r="A618" t="s">
        <v>2094</v>
      </c>
      <c r="B618" t="s">
        <v>837</v>
      </c>
      <c r="C618" t="s">
        <v>586</v>
      </c>
      <c r="D618" t="s">
        <v>2095</v>
      </c>
      <c r="E618" t="s">
        <v>89</v>
      </c>
      <c r="F618" t="s">
        <v>29</v>
      </c>
      <c r="G618" t="s">
        <v>293</v>
      </c>
      <c r="H618" t="s">
        <v>21</v>
      </c>
      <c r="I618">
        <v>9</v>
      </c>
      <c r="K618" t="s">
        <v>32</v>
      </c>
      <c r="L618" t="s">
        <v>50</v>
      </c>
      <c r="M618">
        <v>33</v>
      </c>
      <c r="N618">
        <v>1</v>
      </c>
    </row>
    <row r="619" spans="1:14" x14ac:dyDescent="0.3">
      <c r="A619" t="s">
        <v>2096</v>
      </c>
      <c r="B619" t="s">
        <v>224</v>
      </c>
      <c r="C619" t="s">
        <v>2097</v>
      </c>
      <c r="D619" t="s">
        <v>2098</v>
      </c>
      <c r="E619" t="s">
        <v>55</v>
      </c>
      <c r="F619" t="s">
        <v>39</v>
      </c>
      <c r="G619" t="s">
        <v>47</v>
      </c>
      <c r="H619" t="s">
        <v>56</v>
      </c>
      <c r="I619">
        <v>8</v>
      </c>
      <c r="J619">
        <v>0</v>
      </c>
      <c r="K619" t="s">
        <v>22</v>
      </c>
      <c r="L619" t="s">
        <v>33</v>
      </c>
      <c r="M619">
        <v>61</v>
      </c>
      <c r="N619">
        <v>4</v>
      </c>
    </row>
    <row r="620" spans="1:14" x14ac:dyDescent="0.3">
      <c r="A620" t="s">
        <v>2099</v>
      </c>
      <c r="B620" t="s">
        <v>1498</v>
      </c>
      <c r="C620" t="s">
        <v>2100</v>
      </c>
      <c r="D620" t="s">
        <v>2101</v>
      </c>
      <c r="E620" t="s">
        <v>886</v>
      </c>
      <c r="F620" t="s">
        <v>39</v>
      </c>
      <c r="G620" t="s">
        <v>176</v>
      </c>
      <c r="H620" t="s">
        <v>241</v>
      </c>
      <c r="I620">
        <v>7</v>
      </c>
      <c r="J620">
        <v>0</v>
      </c>
      <c r="K620" t="s">
        <v>32</v>
      </c>
      <c r="L620" t="s">
        <v>33</v>
      </c>
      <c r="M620">
        <v>34</v>
      </c>
      <c r="N620">
        <v>1</v>
      </c>
    </row>
    <row r="621" spans="1:14" x14ac:dyDescent="0.3">
      <c r="A621" t="s">
        <v>2102</v>
      </c>
      <c r="B621" t="s">
        <v>183</v>
      </c>
      <c r="C621" t="s">
        <v>1309</v>
      </c>
      <c r="D621" t="s">
        <v>826</v>
      </c>
      <c r="E621" t="s">
        <v>2103</v>
      </c>
      <c r="F621" t="s">
        <v>131</v>
      </c>
      <c r="G621" t="s">
        <v>47</v>
      </c>
      <c r="H621" t="s">
        <v>63</v>
      </c>
      <c r="I621">
        <v>3</v>
      </c>
      <c r="J621">
        <v>0.05</v>
      </c>
      <c r="K621" t="s">
        <v>32</v>
      </c>
      <c r="L621" t="s">
        <v>50</v>
      </c>
      <c r="M621">
        <v>24</v>
      </c>
      <c r="N621">
        <v>1</v>
      </c>
    </row>
    <row r="622" spans="1:14" x14ac:dyDescent="0.3">
      <c r="A622" t="s">
        <v>2104</v>
      </c>
      <c r="B622" t="s">
        <v>2105</v>
      </c>
      <c r="C622" t="s">
        <v>2058</v>
      </c>
      <c r="D622" t="s">
        <v>443</v>
      </c>
      <c r="E622" t="s">
        <v>587</v>
      </c>
      <c r="F622" t="s">
        <v>19</v>
      </c>
      <c r="G622" t="s">
        <v>97</v>
      </c>
      <c r="H622" t="s">
        <v>48</v>
      </c>
      <c r="I622">
        <v>4</v>
      </c>
      <c r="J622">
        <v>0.1</v>
      </c>
      <c r="K622" t="s">
        <v>70</v>
      </c>
      <c r="L622" t="s">
        <v>41</v>
      </c>
      <c r="M622">
        <v>29</v>
      </c>
      <c r="N622">
        <v>1</v>
      </c>
    </row>
    <row r="623" spans="1:14" x14ac:dyDescent="0.3">
      <c r="A623" t="s">
        <v>2106</v>
      </c>
      <c r="B623" t="s">
        <v>1366</v>
      </c>
      <c r="C623" t="s">
        <v>940</v>
      </c>
      <c r="D623" t="s">
        <v>2107</v>
      </c>
      <c r="E623" t="s">
        <v>38</v>
      </c>
      <c r="F623" t="s">
        <v>29</v>
      </c>
      <c r="G623" t="s">
        <v>90</v>
      </c>
      <c r="H623" t="s">
        <v>154</v>
      </c>
      <c r="I623">
        <v>4</v>
      </c>
      <c r="J623">
        <v>0</v>
      </c>
      <c r="K623" t="s">
        <v>32</v>
      </c>
      <c r="L623" t="s">
        <v>33</v>
      </c>
      <c r="M623">
        <v>24</v>
      </c>
      <c r="N623">
        <v>4</v>
      </c>
    </row>
    <row r="624" spans="1:14" x14ac:dyDescent="0.3">
      <c r="A624" t="s">
        <v>2108</v>
      </c>
      <c r="B624" t="s">
        <v>1002</v>
      </c>
      <c r="C624" t="s">
        <v>379</v>
      </c>
      <c r="D624" t="s">
        <v>2109</v>
      </c>
      <c r="E624" t="s">
        <v>1274</v>
      </c>
      <c r="F624" t="s">
        <v>29</v>
      </c>
      <c r="G624" t="s">
        <v>40</v>
      </c>
      <c r="H624" t="s">
        <v>177</v>
      </c>
      <c r="I624">
        <v>3</v>
      </c>
      <c r="J624">
        <v>0.2</v>
      </c>
      <c r="K624" t="s">
        <v>32</v>
      </c>
      <c r="L624" t="s">
        <v>33</v>
      </c>
      <c r="M624">
        <v>25</v>
      </c>
      <c r="N624">
        <v>2</v>
      </c>
    </row>
    <row r="625" spans="1:14" x14ac:dyDescent="0.3">
      <c r="A625" t="s">
        <v>1688</v>
      </c>
      <c r="B625" t="s">
        <v>1689</v>
      </c>
      <c r="C625" t="s">
        <v>1075</v>
      </c>
      <c r="D625" t="s">
        <v>1690</v>
      </c>
      <c r="E625" t="s">
        <v>1014</v>
      </c>
      <c r="F625" t="s">
        <v>29</v>
      </c>
      <c r="G625" t="s">
        <v>293</v>
      </c>
      <c r="H625" t="s">
        <v>21</v>
      </c>
      <c r="I625">
        <v>7</v>
      </c>
      <c r="J625">
        <v>0.05</v>
      </c>
      <c r="K625" t="s">
        <v>32</v>
      </c>
      <c r="L625" t="s">
        <v>33</v>
      </c>
      <c r="M625">
        <v>30</v>
      </c>
      <c r="N625">
        <v>5</v>
      </c>
    </row>
    <row r="626" spans="1:14" x14ac:dyDescent="0.3">
      <c r="A626" t="s">
        <v>2110</v>
      </c>
      <c r="B626" t="s">
        <v>2111</v>
      </c>
      <c r="C626" t="s">
        <v>889</v>
      </c>
      <c r="D626" t="s">
        <v>2112</v>
      </c>
      <c r="E626" t="s">
        <v>1326</v>
      </c>
      <c r="F626" t="s">
        <v>29</v>
      </c>
      <c r="G626" t="s">
        <v>90</v>
      </c>
      <c r="H626" t="s">
        <v>56</v>
      </c>
      <c r="I626">
        <v>7</v>
      </c>
      <c r="J626">
        <v>0</v>
      </c>
      <c r="K626" t="s">
        <v>32</v>
      </c>
      <c r="L626" t="s">
        <v>33</v>
      </c>
      <c r="M626">
        <v>29</v>
      </c>
      <c r="N626">
        <v>3</v>
      </c>
    </row>
    <row r="627" spans="1:14" x14ac:dyDescent="0.3">
      <c r="A627" t="s">
        <v>2113</v>
      </c>
      <c r="B627" t="s">
        <v>1188</v>
      </c>
      <c r="C627" t="s">
        <v>401</v>
      </c>
      <c r="D627" t="s">
        <v>1740</v>
      </c>
      <c r="E627" t="s">
        <v>1660</v>
      </c>
      <c r="F627" t="s">
        <v>39</v>
      </c>
      <c r="G627" t="s">
        <v>90</v>
      </c>
      <c r="H627" t="s">
        <v>308</v>
      </c>
      <c r="I627">
        <v>9</v>
      </c>
      <c r="J627">
        <v>0.05</v>
      </c>
      <c r="K627" t="s">
        <v>32</v>
      </c>
      <c r="L627" t="s">
        <v>23</v>
      </c>
      <c r="M627">
        <v>20</v>
      </c>
      <c r="N627">
        <v>1</v>
      </c>
    </row>
    <row r="628" spans="1:14" x14ac:dyDescent="0.3">
      <c r="A628" t="s">
        <v>2114</v>
      </c>
      <c r="B628" t="s">
        <v>53</v>
      </c>
      <c r="C628" t="s">
        <v>706</v>
      </c>
      <c r="D628" t="s">
        <v>2115</v>
      </c>
      <c r="E628" t="s">
        <v>359</v>
      </c>
      <c r="F628" t="s">
        <v>19</v>
      </c>
      <c r="G628" t="s">
        <v>293</v>
      </c>
      <c r="H628" t="s">
        <v>109</v>
      </c>
      <c r="I628">
        <v>9</v>
      </c>
      <c r="J628">
        <v>0.1</v>
      </c>
      <c r="K628" t="s">
        <v>22</v>
      </c>
      <c r="L628" t="s">
        <v>41</v>
      </c>
      <c r="M628">
        <v>65</v>
      </c>
      <c r="N628">
        <v>2</v>
      </c>
    </row>
    <row r="629" spans="1:14" x14ac:dyDescent="0.3">
      <c r="A629" t="s">
        <v>2116</v>
      </c>
      <c r="B629" t="s">
        <v>474</v>
      </c>
      <c r="C629" t="s">
        <v>1532</v>
      </c>
      <c r="D629" t="s">
        <v>2117</v>
      </c>
      <c r="E629" t="s">
        <v>417</v>
      </c>
      <c r="F629" t="s">
        <v>131</v>
      </c>
      <c r="G629" t="s">
        <v>40</v>
      </c>
      <c r="H629" t="s">
        <v>76</v>
      </c>
      <c r="I629">
        <v>7</v>
      </c>
      <c r="J629">
        <v>0.05</v>
      </c>
      <c r="K629" t="s">
        <v>32</v>
      </c>
      <c r="L629" t="s">
        <v>41</v>
      </c>
      <c r="M629">
        <v>46</v>
      </c>
      <c r="N629">
        <v>4</v>
      </c>
    </row>
    <row r="630" spans="1:14" x14ac:dyDescent="0.3">
      <c r="A630" t="s">
        <v>2118</v>
      </c>
      <c r="B630" t="s">
        <v>2119</v>
      </c>
      <c r="C630" t="s">
        <v>929</v>
      </c>
      <c r="D630" t="s">
        <v>2120</v>
      </c>
      <c r="E630" t="s">
        <v>731</v>
      </c>
      <c r="F630" t="s">
        <v>19</v>
      </c>
      <c r="G630" t="s">
        <v>30</v>
      </c>
      <c r="H630" t="s">
        <v>76</v>
      </c>
      <c r="I630">
        <v>9</v>
      </c>
      <c r="J630">
        <v>0</v>
      </c>
      <c r="K630" t="s">
        <v>32</v>
      </c>
      <c r="L630" t="s">
        <v>33</v>
      </c>
      <c r="N630">
        <v>1</v>
      </c>
    </row>
    <row r="631" spans="1:14" x14ac:dyDescent="0.3">
      <c r="A631" t="s">
        <v>2121</v>
      </c>
      <c r="B631" t="s">
        <v>2122</v>
      </c>
      <c r="C631" t="s">
        <v>2123</v>
      </c>
      <c r="D631" t="s">
        <v>1042</v>
      </c>
      <c r="E631" t="s">
        <v>587</v>
      </c>
      <c r="F631" t="s">
        <v>29</v>
      </c>
      <c r="G631" t="s">
        <v>293</v>
      </c>
      <c r="H631" t="s">
        <v>308</v>
      </c>
      <c r="I631">
        <v>1</v>
      </c>
      <c r="J631">
        <v>0.05</v>
      </c>
      <c r="K631" t="s">
        <v>32</v>
      </c>
      <c r="L631" t="s">
        <v>33</v>
      </c>
      <c r="M631">
        <v>59</v>
      </c>
      <c r="N631">
        <v>3</v>
      </c>
    </row>
    <row r="632" spans="1:14" x14ac:dyDescent="0.3">
      <c r="A632" t="s">
        <v>2124</v>
      </c>
      <c r="B632" t="s">
        <v>2125</v>
      </c>
      <c r="C632" t="s">
        <v>2126</v>
      </c>
      <c r="D632" t="s">
        <v>2127</v>
      </c>
      <c r="E632" t="s">
        <v>805</v>
      </c>
      <c r="F632" t="s">
        <v>29</v>
      </c>
      <c r="G632" t="s">
        <v>176</v>
      </c>
      <c r="H632" t="s">
        <v>76</v>
      </c>
      <c r="I632" t="s">
        <v>398</v>
      </c>
      <c r="J632">
        <v>0</v>
      </c>
      <c r="K632" t="s">
        <v>70</v>
      </c>
      <c r="L632" t="s">
        <v>33</v>
      </c>
      <c r="M632">
        <v>18</v>
      </c>
      <c r="N632">
        <v>4</v>
      </c>
    </row>
    <row r="633" spans="1:14" x14ac:dyDescent="0.3">
      <c r="A633" t="s">
        <v>2128</v>
      </c>
      <c r="B633" t="s">
        <v>1791</v>
      </c>
      <c r="C633" t="s">
        <v>1820</v>
      </c>
      <c r="D633" t="s">
        <v>2129</v>
      </c>
      <c r="E633" t="s">
        <v>170</v>
      </c>
      <c r="F633" t="s">
        <v>83</v>
      </c>
      <c r="G633" t="s">
        <v>20</v>
      </c>
      <c r="H633" t="s">
        <v>160</v>
      </c>
      <c r="I633">
        <v>6</v>
      </c>
      <c r="J633">
        <v>0.15</v>
      </c>
      <c r="K633" t="s">
        <v>22</v>
      </c>
      <c r="L633" t="s">
        <v>50</v>
      </c>
      <c r="M633">
        <v>40</v>
      </c>
    </row>
    <row r="634" spans="1:14" x14ac:dyDescent="0.3">
      <c r="A634" t="s">
        <v>2130</v>
      </c>
      <c r="B634" t="s">
        <v>745</v>
      </c>
      <c r="C634" t="s">
        <v>905</v>
      </c>
      <c r="D634" t="s">
        <v>2131</v>
      </c>
      <c r="E634" t="s">
        <v>334</v>
      </c>
      <c r="F634" t="s">
        <v>153</v>
      </c>
      <c r="G634" t="s">
        <v>90</v>
      </c>
      <c r="H634" t="s">
        <v>98</v>
      </c>
      <c r="I634">
        <v>6</v>
      </c>
      <c r="J634">
        <v>0.05</v>
      </c>
      <c r="K634" t="s">
        <v>32</v>
      </c>
      <c r="L634" t="s">
        <v>41</v>
      </c>
      <c r="M634">
        <v>41</v>
      </c>
      <c r="N634">
        <v>1</v>
      </c>
    </row>
    <row r="635" spans="1:14" x14ac:dyDescent="0.3">
      <c r="A635" t="s">
        <v>2132</v>
      </c>
      <c r="B635" t="s">
        <v>2133</v>
      </c>
      <c r="C635" t="s">
        <v>585</v>
      </c>
      <c r="D635" t="s">
        <v>2134</v>
      </c>
      <c r="E635" t="s">
        <v>782</v>
      </c>
      <c r="F635" t="s">
        <v>39</v>
      </c>
      <c r="G635" t="s">
        <v>293</v>
      </c>
      <c r="H635" t="s">
        <v>160</v>
      </c>
      <c r="I635">
        <v>1</v>
      </c>
      <c r="J635">
        <v>0.05</v>
      </c>
      <c r="K635" t="s">
        <v>32</v>
      </c>
      <c r="L635" t="s">
        <v>41</v>
      </c>
      <c r="M635">
        <v>57</v>
      </c>
      <c r="N635">
        <v>5</v>
      </c>
    </row>
    <row r="636" spans="1:14" x14ac:dyDescent="0.3">
      <c r="A636" t="s">
        <v>2135</v>
      </c>
      <c r="B636" t="s">
        <v>930</v>
      </c>
      <c r="C636" t="s">
        <v>1552</v>
      </c>
      <c r="D636" t="s">
        <v>2136</v>
      </c>
      <c r="E636" t="s">
        <v>458</v>
      </c>
      <c r="F636" t="s">
        <v>29</v>
      </c>
      <c r="G636" t="s">
        <v>192</v>
      </c>
      <c r="H636" t="s">
        <v>98</v>
      </c>
      <c r="I636">
        <v>8</v>
      </c>
      <c r="J636">
        <v>0</v>
      </c>
      <c r="K636" t="s">
        <v>32</v>
      </c>
      <c r="L636" t="s">
        <v>33</v>
      </c>
      <c r="M636">
        <v>69</v>
      </c>
      <c r="N636">
        <v>2</v>
      </c>
    </row>
    <row r="637" spans="1:14" x14ac:dyDescent="0.3">
      <c r="A637" t="s">
        <v>2137</v>
      </c>
      <c r="B637" t="s">
        <v>1997</v>
      </c>
      <c r="C637" t="s">
        <v>1609</v>
      </c>
      <c r="D637" t="s">
        <v>862</v>
      </c>
      <c r="E637" t="s">
        <v>202</v>
      </c>
      <c r="F637" t="s">
        <v>29</v>
      </c>
      <c r="G637" t="s">
        <v>293</v>
      </c>
      <c r="H637" t="s">
        <v>98</v>
      </c>
      <c r="I637">
        <v>3</v>
      </c>
      <c r="J637">
        <v>0.2</v>
      </c>
      <c r="K637" t="s">
        <v>32</v>
      </c>
      <c r="L637" t="s">
        <v>33</v>
      </c>
      <c r="M637">
        <v>26</v>
      </c>
      <c r="N637">
        <v>1</v>
      </c>
    </row>
    <row r="638" spans="1:14" x14ac:dyDescent="0.3">
      <c r="A638" t="s">
        <v>2138</v>
      </c>
      <c r="B638" t="s">
        <v>2139</v>
      </c>
      <c r="C638" t="s">
        <v>2140</v>
      </c>
      <c r="D638" t="s">
        <v>425</v>
      </c>
      <c r="E638" t="s">
        <v>1959</v>
      </c>
      <c r="F638" t="s">
        <v>83</v>
      </c>
      <c r="G638" t="s">
        <v>251</v>
      </c>
      <c r="H638" t="s">
        <v>56</v>
      </c>
      <c r="I638">
        <v>8</v>
      </c>
      <c r="J638">
        <v>0.05</v>
      </c>
      <c r="K638" t="s">
        <v>32</v>
      </c>
      <c r="L638" t="s">
        <v>50</v>
      </c>
      <c r="M638">
        <v>37</v>
      </c>
      <c r="N638">
        <v>2</v>
      </c>
    </row>
    <row r="639" spans="1:14" x14ac:dyDescent="0.3">
      <c r="A639" t="s">
        <v>2141</v>
      </c>
      <c r="B639" t="s">
        <v>2142</v>
      </c>
      <c r="C639" t="s">
        <v>2143</v>
      </c>
      <c r="D639" t="s">
        <v>214</v>
      </c>
      <c r="E639" t="s">
        <v>485</v>
      </c>
      <c r="F639" t="s">
        <v>29</v>
      </c>
      <c r="G639" t="s">
        <v>90</v>
      </c>
      <c r="H639" t="s">
        <v>109</v>
      </c>
      <c r="I639">
        <v>6</v>
      </c>
      <c r="K639" t="s">
        <v>22</v>
      </c>
      <c r="L639" t="s">
        <v>41</v>
      </c>
      <c r="M639">
        <v>67</v>
      </c>
      <c r="N639">
        <v>1</v>
      </c>
    </row>
    <row r="640" spans="1:14" x14ac:dyDescent="0.3">
      <c r="A640" t="s">
        <v>2144</v>
      </c>
      <c r="B640" t="s">
        <v>2145</v>
      </c>
      <c r="C640" t="s">
        <v>2146</v>
      </c>
      <c r="D640" t="s">
        <v>657</v>
      </c>
      <c r="E640" t="s">
        <v>256</v>
      </c>
      <c r="F640" t="s">
        <v>153</v>
      </c>
      <c r="G640" t="s">
        <v>97</v>
      </c>
      <c r="H640" t="s">
        <v>63</v>
      </c>
      <c r="I640">
        <v>5</v>
      </c>
      <c r="J640">
        <v>0.2</v>
      </c>
      <c r="K640" t="s">
        <v>32</v>
      </c>
      <c r="L640" t="s">
        <v>33</v>
      </c>
      <c r="M640">
        <v>48</v>
      </c>
      <c r="N640">
        <v>1</v>
      </c>
    </row>
    <row r="641" spans="1:14" x14ac:dyDescent="0.3">
      <c r="A641" t="s">
        <v>2147</v>
      </c>
      <c r="B641" t="s">
        <v>2148</v>
      </c>
      <c r="C641" t="s">
        <v>332</v>
      </c>
      <c r="D641" t="s">
        <v>2149</v>
      </c>
      <c r="E641" t="s">
        <v>152</v>
      </c>
      <c r="F641" t="s">
        <v>153</v>
      </c>
      <c r="G641" t="s">
        <v>20</v>
      </c>
      <c r="H641" t="s">
        <v>91</v>
      </c>
      <c r="I641">
        <v>6</v>
      </c>
      <c r="J641">
        <v>0.1</v>
      </c>
      <c r="K641" t="s">
        <v>22</v>
      </c>
      <c r="L641" t="s">
        <v>23</v>
      </c>
      <c r="M641">
        <v>53</v>
      </c>
      <c r="N641">
        <v>5</v>
      </c>
    </row>
    <row r="642" spans="1:14" x14ac:dyDescent="0.3">
      <c r="A642" t="s">
        <v>2150</v>
      </c>
      <c r="B642" t="s">
        <v>2151</v>
      </c>
      <c r="C642" t="s">
        <v>1055</v>
      </c>
      <c r="D642" t="s">
        <v>2152</v>
      </c>
      <c r="E642" t="s">
        <v>75</v>
      </c>
      <c r="F642" t="s">
        <v>39</v>
      </c>
      <c r="G642" t="s">
        <v>90</v>
      </c>
      <c r="H642" t="s">
        <v>56</v>
      </c>
      <c r="I642">
        <v>5</v>
      </c>
      <c r="J642">
        <v>0</v>
      </c>
      <c r="K642" t="s">
        <v>70</v>
      </c>
      <c r="L642" t="s">
        <v>41</v>
      </c>
      <c r="M642">
        <v>69</v>
      </c>
      <c r="N642">
        <v>4</v>
      </c>
    </row>
    <row r="643" spans="1:14" x14ac:dyDescent="0.3">
      <c r="A643" t="s">
        <v>2153</v>
      </c>
      <c r="B643" t="s">
        <v>2154</v>
      </c>
      <c r="C643" t="s">
        <v>446</v>
      </c>
      <c r="D643" t="s">
        <v>2155</v>
      </c>
      <c r="E643" t="s">
        <v>232</v>
      </c>
      <c r="F643" t="s">
        <v>153</v>
      </c>
      <c r="G643" t="s">
        <v>30</v>
      </c>
      <c r="H643" t="s">
        <v>84</v>
      </c>
      <c r="I643">
        <v>9</v>
      </c>
      <c r="J643">
        <v>0.2</v>
      </c>
      <c r="K643" t="s">
        <v>32</v>
      </c>
      <c r="L643" t="s">
        <v>33</v>
      </c>
      <c r="M643">
        <v>41</v>
      </c>
      <c r="N643">
        <v>3</v>
      </c>
    </row>
    <row r="644" spans="1:14" x14ac:dyDescent="0.3">
      <c r="A644" t="s">
        <v>2156</v>
      </c>
      <c r="B644" t="s">
        <v>860</v>
      </c>
      <c r="C644" t="s">
        <v>861</v>
      </c>
      <c r="D644" t="s">
        <v>2157</v>
      </c>
      <c r="E644" t="s">
        <v>583</v>
      </c>
      <c r="F644" t="s">
        <v>19</v>
      </c>
      <c r="G644" t="s">
        <v>97</v>
      </c>
      <c r="H644" t="s">
        <v>91</v>
      </c>
      <c r="I644">
        <v>6</v>
      </c>
      <c r="J644">
        <v>0.05</v>
      </c>
      <c r="K644" t="s">
        <v>22</v>
      </c>
      <c r="L644" t="s">
        <v>33</v>
      </c>
      <c r="M644">
        <v>48</v>
      </c>
      <c r="N644">
        <v>3</v>
      </c>
    </row>
    <row r="645" spans="1:14" x14ac:dyDescent="0.3">
      <c r="A645" t="s">
        <v>2158</v>
      </c>
      <c r="B645" t="s">
        <v>995</v>
      </c>
      <c r="C645" t="s">
        <v>2159</v>
      </c>
      <c r="D645" t="s">
        <v>2160</v>
      </c>
      <c r="E645" t="s">
        <v>954</v>
      </c>
      <c r="F645" t="s">
        <v>29</v>
      </c>
      <c r="G645" t="s">
        <v>20</v>
      </c>
      <c r="H645" t="s">
        <v>56</v>
      </c>
      <c r="I645">
        <v>2</v>
      </c>
      <c r="J645">
        <v>0</v>
      </c>
      <c r="K645" t="s">
        <v>70</v>
      </c>
      <c r="L645" t="s">
        <v>41</v>
      </c>
      <c r="M645">
        <v>34</v>
      </c>
      <c r="N645">
        <v>5</v>
      </c>
    </row>
    <row r="646" spans="1:14" x14ac:dyDescent="0.3">
      <c r="A646" t="s">
        <v>2161</v>
      </c>
      <c r="B646" t="s">
        <v>26</v>
      </c>
      <c r="C646" t="s">
        <v>1562</v>
      </c>
      <c r="D646" t="s">
        <v>1678</v>
      </c>
      <c r="E646" t="s">
        <v>417</v>
      </c>
      <c r="F646" t="s">
        <v>29</v>
      </c>
      <c r="G646" t="s">
        <v>176</v>
      </c>
      <c r="H646" t="s">
        <v>69</v>
      </c>
      <c r="I646">
        <v>4</v>
      </c>
      <c r="J646">
        <v>0.1</v>
      </c>
      <c r="K646" t="s">
        <v>22</v>
      </c>
      <c r="L646" t="s">
        <v>50</v>
      </c>
      <c r="M646">
        <v>53</v>
      </c>
      <c r="N646">
        <v>4</v>
      </c>
    </row>
    <row r="647" spans="1:14" x14ac:dyDescent="0.3">
      <c r="A647" t="s">
        <v>2162</v>
      </c>
      <c r="B647" t="s">
        <v>2163</v>
      </c>
      <c r="C647" t="s">
        <v>137</v>
      </c>
      <c r="D647" t="s">
        <v>2164</v>
      </c>
      <c r="E647" t="s">
        <v>266</v>
      </c>
      <c r="F647" t="s">
        <v>19</v>
      </c>
      <c r="G647" t="s">
        <v>40</v>
      </c>
      <c r="H647" t="s">
        <v>63</v>
      </c>
      <c r="I647">
        <v>9</v>
      </c>
      <c r="J647">
        <v>0.15</v>
      </c>
      <c r="K647" t="s">
        <v>32</v>
      </c>
      <c r="L647" t="s">
        <v>41</v>
      </c>
      <c r="M647">
        <v>40</v>
      </c>
      <c r="N647">
        <v>2</v>
      </c>
    </row>
    <row r="648" spans="1:14" x14ac:dyDescent="0.3">
      <c r="A648" t="s">
        <v>2165</v>
      </c>
      <c r="B648" t="s">
        <v>867</v>
      </c>
      <c r="C648" t="s">
        <v>1654</v>
      </c>
      <c r="D648" t="s">
        <v>2166</v>
      </c>
      <c r="E648" t="s">
        <v>369</v>
      </c>
      <c r="F648" t="s">
        <v>153</v>
      </c>
      <c r="G648" t="s">
        <v>251</v>
      </c>
      <c r="H648" t="s">
        <v>84</v>
      </c>
      <c r="I648">
        <v>2</v>
      </c>
      <c r="J648">
        <v>0.1</v>
      </c>
      <c r="K648" t="s">
        <v>32</v>
      </c>
      <c r="L648" t="s">
        <v>33</v>
      </c>
      <c r="M648">
        <v>56</v>
      </c>
      <c r="N648">
        <v>5</v>
      </c>
    </row>
    <row r="649" spans="1:14" x14ac:dyDescent="0.3">
      <c r="A649" t="s">
        <v>2167</v>
      </c>
      <c r="B649" t="s">
        <v>1680</v>
      </c>
      <c r="C649" t="s">
        <v>25</v>
      </c>
      <c r="D649" t="s">
        <v>2168</v>
      </c>
      <c r="E649" t="s">
        <v>506</v>
      </c>
      <c r="F649" t="s">
        <v>19</v>
      </c>
      <c r="G649" t="s">
        <v>30</v>
      </c>
      <c r="H649" t="s">
        <v>31</v>
      </c>
      <c r="I649">
        <v>2</v>
      </c>
      <c r="J649">
        <v>0.05</v>
      </c>
      <c r="K649" t="s">
        <v>32</v>
      </c>
      <c r="L649" t="s">
        <v>50</v>
      </c>
      <c r="M649">
        <v>51</v>
      </c>
      <c r="N649">
        <v>3</v>
      </c>
    </row>
    <row r="650" spans="1:14" x14ac:dyDescent="0.3">
      <c r="A650" t="s">
        <v>2169</v>
      </c>
      <c r="B650" t="s">
        <v>2170</v>
      </c>
      <c r="C650" t="s">
        <v>382</v>
      </c>
      <c r="D650" t="s">
        <v>885</v>
      </c>
      <c r="E650" t="s">
        <v>2171</v>
      </c>
      <c r="F650" t="s">
        <v>39</v>
      </c>
      <c r="G650" t="s">
        <v>20</v>
      </c>
      <c r="H650" t="s">
        <v>31</v>
      </c>
      <c r="I650">
        <v>7</v>
      </c>
      <c r="J650">
        <v>0.15</v>
      </c>
      <c r="K650" t="s">
        <v>22</v>
      </c>
      <c r="L650" t="s">
        <v>23</v>
      </c>
      <c r="M650">
        <v>31</v>
      </c>
      <c r="N650">
        <v>4</v>
      </c>
    </row>
    <row r="651" spans="1:14" x14ac:dyDescent="0.3">
      <c r="A651" t="s">
        <v>2172</v>
      </c>
      <c r="B651" t="s">
        <v>2173</v>
      </c>
      <c r="C651" t="s">
        <v>180</v>
      </c>
      <c r="D651" t="s">
        <v>2174</v>
      </c>
      <c r="E651" t="s">
        <v>75</v>
      </c>
      <c r="F651" t="s">
        <v>29</v>
      </c>
      <c r="G651" t="s">
        <v>251</v>
      </c>
      <c r="H651" t="s">
        <v>76</v>
      </c>
      <c r="I651" t="s">
        <v>353</v>
      </c>
      <c r="J651">
        <v>0</v>
      </c>
      <c r="K651" t="s">
        <v>70</v>
      </c>
      <c r="L651" t="s">
        <v>41</v>
      </c>
      <c r="M651">
        <v>62</v>
      </c>
      <c r="N651">
        <v>2</v>
      </c>
    </row>
    <row r="652" spans="1:14" x14ac:dyDescent="0.3">
      <c r="A652" t="s">
        <v>2175</v>
      </c>
      <c r="B652" t="s">
        <v>2176</v>
      </c>
      <c r="C652" t="s">
        <v>341</v>
      </c>
      <c r="D652" t="s">
        <v>2177</v>
      </c>
      <c r="E652" t="s">
        <v>635</v>
      </c>
      <c r="F652" t="s">
        <v>153</v>
      </c>
      <c r="G652" t="s">
        <v>176</v>
      </c>
      <c r="H652" t="s">
        <v>98</v>
      </c>
      <c r="I652">
        <v>1</v>
      </c>
      <c r="J652">
        <v>0.05</v>
      </c>
      <c r="K652" t="s">
        <v>222</v>
      </c>
      <c r="L652" t="s">
        <v>41</v>
      </c>
      <c r="M652">
        <v>33</v>
      </c>
      <c r="N652">
        <v>2</v>
      </c>
    </row>
    <row r="653" spans="1:14" x14ac:dyDescent="0.3">
      <c r="A653" t="s">
        <v>2178</v>
      </c>
      <c r="B653" t="s">
        <v>1721</v>
      </c>
      <c r="C653" t="s">
        <v>2179</v>
      </c>
      <c r="D653" t="s">
        <v>2180</v>
      </c>
      <c r="E653" t="s">
        <v>1202</v>
      </c>
      <c r="F653" t="s">
        <v>29</v>
      </c>
      <c r="G653" t="s">
        <v>30</v>
      </c>
      <c r="H653" t="s">
        <v>160</v>
      </c>
      <c r="I653">
        <v>5</v>
      </c>
      <c r="J653">
        <v>0.05</v>
      </c>
      <c r="K653" t="s">
        <v>22</v>
      </c>
      <c r="L653" t="s">
        <v>33</v>
      </c>
      <c r="M653">
        <v>38</v>
      </c>
      <c r="N653">
        <v>4</v>
      </c>
    </row>
    <row r="654" spans="1:14" x14ac:dyDescent="0.3">
      <c r="A654" t="s">
        <v>2181</v>
      </c>
      <c r="B654" t="s">
        <v>2182</v>
      </c>
      <c r="C654" t="s">
        <v>944</v>
      </c>
      <c r="D654" t="s">
        <v>88</v>
      </c>
      <c r="E654" t="s">
        <v>1009</v>
      </c>
      <c r="F654" t="s">
        <v>39</v>
      </c>
      <c r="G654" t="s">
        <v>47</v>
      </c>
      <c r="H654" t="s">
        <v>91</v>
      </c>
      <c r="I654">
        <v>6</v>
      </c>
      <c r="J654">
        <v>0.15</v>
      </c>
      <c r="K654" t="s">
        <v>70</v>
      </c>
      <c r="L654" t="s">
        <v>50</v>
      </c>
      <c r="M654">
        <v>63</v>
      </c>
      <c r="N654">
        <v>4</v>
      </c>
    </row>
    <row r="655" spans="1:14" x14ac:dyDescent="0.3">
      <c r="A655" t="s">
        <v>2183</v>
      </c>
      <c r="B655" t="s">
        <v>550</v>
      </c>
      <c r="C655" t="s">
        <v>2146</v>
      </c>
      <c r="D655" t="s">
        <v>2184</v>
      </c>
      <c r="E655" t="s">
        <v>865</v>
      </c>
      <c r="F655" t="s">
        <v>29</v>
      </c>
      <c r="G655" t="s">
        <v>176</v>
      </c>
      <c r="H655" t="s">
        <v>241</v>
      </c>
      <c r="I655">
        <v>8</v>
      </c>
      <c r="J655">
        <v>0</v>
      </c>
      <c r="K655" t="s">
        <v>32</v>
      </c>
      <c r="L655" t="s">
        <v>33</v>
      </c>
      <c r="M655">
        <v>36</v>
      </c>
      <c r="N655">
        <v>4</v>
      </c>
    </row>
    <row r="656" spans="1:14" x14ac:dyDescent="0.3">
      <c r="A656" t="s">
        <v>2185</v>
      </c>
      <c r="B656" t="s">
        <v>596</v>
      </c>
      <c r="C656" t="s">
        <v>923</v>
      </c>
      <c r="D656" t="s">
        <v>720</v>
      </c>
      <c r="E656" t="s">
        <v>281</v>
      </c>
      <c r="F656" t="s">
        <v>29</v>
      </c>
      <c r="G656" t="s">
        <v>30</v>
      </c>
      <c r="H656" t="s">
        <v>56</v>
      </c>
      <c r="I656">
        <v>3</v>
      </c>
      <c r="J656">
        <v>0</v>
      </c>
      <c r="K656" t="s">
        <v>32</v>
      </c>
      <c r="L656" t="s">
        <v>33</v>
      </c>
      <c r="M656">
        <v>22</v>
      </c>
      <c r="N656">
        <v>3</v>
      </c>
    </row>
    <row r="657" spans="1:14" x14ac:dyDescent="0.3">
      <c r="A657" t="s">
        <v>2186</v>
      </c>
      <c r="B657" t="s">
        <v>2187</v>
      </c>
      <c r="C657" t="s">
        <v>442</v>
      </c>
      <c r="D657" t="s">
        <v>2188</v>
      </c>
      <c r="E657" t="s">
        <v>364</v>
      </c>
      <c r="F657" t="s">
        <v>29</v>
      </c>
      <c r="G657" t="s">
        <v>20</v>
      </c>
      <c r="H657" t="s">
        <v>98</v>
      </c>
      <c r="I657">
        <v>8</v>
      </c>
      <c r="J657">
        <v>0</v>
      </c>
      <c r="K657" t="s">
        <v>32</v>
      </c>
      <c r="L657" t="s">
        <v>41</v>
      </c>
      <c r="M657">
        <v>49</v>
      </c>
      <c r="N657">
        <v>3</v>
      </c>
    </row>
    <row r="658" spans="1:14" x14ac:dyDescent="0.3">
      <c r="A658" t="s">
        <v>2189</v>
      </c>
      <c r="B658" t="s">
        <v>65</v>
      </c>
      <c r="C658" t="s">
        <v>66</v>
      </c>
      <c r="D658" t="s">
        <v>1226</v>
      </c>
      <c r="E658" t="s">
        <v>1326</v>
      </c>
      <c r="F658" t="s">
        <v>19</v>
      </c>
      <c r="G658" t="s">
        <v>30</v>
      </c>
      <c r="H658" t="s">
        <v>308</v>
      </c>
      <c r="I658">
        <v>5</v>
      </c>
      <c r="J658">
        <v>0.05</v>
      </c>
      <c r="K658" t="s">
        <v>22</v>
      </c>
      <c r="L658" t="s">
        <v>41</v>
      </c>
      <c r="M658">
        <v>58</v>
      </c>
    </row>
    <row r="659" spans="1:14" x14ac:dyDescent="0.3">
      <c r="A659" t="s">
        <v>2190</v>
      </c>
      <c r="B659" t="s">
        <v>1834</v>
      </c>
      <c r="C659" t="s">
        <v>2191</v>
      </c>
      <c r="D659" t="s">
        <v>2192</v>
      </c>
      <c r="E659" t="s">
        <v>435</v>
      </c>
      <c r="F659" t="s">
        <v>131</v>
      </c>
      <c r="G659" t="s">
        <v>40</v>
      </c>
      <c r="H659" t="s">
        <v>63</v>
      </c>
      <c r="I659">
        <v>6</v>
      </c>
      <c r="J659">
        <v>0</v>
      </c>
      <c r="K659" t="s">
        <v>32</v>
      </c>
      <c r="L659" t="s">
        <v>41</v>
      </c>
      <c r="M659">
        <v>29</v>
      </c>
    </row>
    <row r="660" spans="1:14" x14ac:dyDescent="0.3">
      <c r="A660" t="s">
        <v>2193</v>
      </c>
      <c r="B660" t="s">
        <v>2194</v>
      </c>
      <c r="C660" t="s">
        <v>641</v>
      </c>
      <c r="D660" t="s">
        <v>2195</v>
      </c>
      <c r="E660" t="s">
        <v>2083</v>
      </c>
      <c r="F660" t="s">
        <v>29</v>
      </c>
      <c r="G660" t="s">
        <v>251</v>
      </c>
      <c r="H660" t="s">
        <v>160</v>
      </c>
      <c r="I660">
        <v>6</v>
      </c>
      <c r="J660">
        <v>0.1</v>
      </c>
      <c r="K660" t="s">
        <v>22</v>
      </c>
      <c r="L660" t="s">
        <v>23</v>
      </c>
      <c r="M660">
        <v>34</v>
      </c>
      <c r="N660">
        <v>3</v>
      </c>
    </row>
    <row r="661" spans="1:14" x14ac:dyDescent="0.3">
      <c r="A661" t="s">
        <v>2196</v>
      </c>
      <c r="B661" t="s">
        <v>122</v>
      </c>
      <c r="C661" t="s">
        <v>2197</v>
      </c>
      <c r="D661" t="s">
        <v>2198</v>
      </c>
      <c r="E661" t="s">
        <v>298</v>
      </c>
      <c r="F661" t="s">
        <v>29</v>
      </c>
      <c r="G661" t="s">
        <v>192</v>
      </c>
      <c r="H661" t="s">
        <v>91</v>
      </c>
      <c r="I661">
        <v>9</v>
      </c>
      <c r="J661">
        <v>0.1</v>
      </c>
      <c r="K661" t="s">
        <v>222</v>
      </c>
      <c r="L661" t="s">
        <v>33</v>
      </c>
      <c r="M661">
        <v>58</v>
      </c>
      <c r="N661">
        <v>5</v>
      </c>
    </row>
    <row r="662" spans="1:14" x14ac:dyDescent="0.3">
      <c r="A662" t="s">
        <v>2199</v>
      </c>
      <c r="B662" t="s">
        <v>1847</v>
      </c>
      <c r="C662" t="s">
        <v>199</v>
      </c>
      <c r="D662" t="s">
        <v>1402</v>
      </c>
      <c r="E662" t="s">
        <v>103</v>
      </c>
      <c r="F662" t="s">
        <v>39</v>
      </c>
      <c r="G662" t="s">
        <v>40</v>
      </c>
      <c r="H662" t="s">
        <v>160</v>
      </c>
      <c r="I662">
        <v>7</v>
      </c>
      <c r="J662">
        <v>0</v>
      </c>
      <c r="K662" t="s">
        <v>32</v>
      </c>
      <c r="L662" t="s">
        <v>50</v>
      </c>
      <c r="M662">
        <v>69</v>
      </c>
      <c r="N662">
        <v>1</v>
      </c>
    </row>
    <row r="663" spans="1:14" x14ac:dyDescent="0.3">
      <c r="A663" t="s">
        <v>2200</v>
      </c>
      <c r="B663" t="s">
        <v>1318</v>
      </c>
      <c r="C663" t="s">
        <v>618</v>
      </c>
      <c r="D663" t="s">
        <v>2201</v>
      </c>
      <c r="E663" t="s">
        <v>108</v>
      </c>
      <c r="F663" t="s">
        <v>39</v>
      </c>
      <c r="G663" t="s">
        <v>97</v>
      </c>
      <c r="H663" t="s">
        <v>241</v>
      </c>
      <c r="I663">
        <v>3</v>
      </c>
      <c r="J663">
        <v>0</v>
      </c>
      <c r="K663" t="s">
        <v>22</v>
      </c>
      <c r="L663" t="s">
        <v>33</v>
      </c>
      <c r="M663">
        <v>62</v>
      </c>
      <c r="N663">
        <v>1</v>
      </c>
    </row>
    <row r="664" spans="1:14" x14ac:dyDescent="0.3">
      <c r="A664" t="s">
        <v>2202</v>
      </c>
      <c r="B664" t="s">
        <v>229</v>
      </c>
      <c r="C664" t="s">
        <v>1758</v>
      </c>
      <c r="D664" t="s">
        <v>2203</v>
      </c>
      <c r="E664" t="s">
        <v>246</v>
      </c>
      <c r="F664" t="s">
        <v>29</v>
      </c>
      <c r="G664" t="s">
        <v>20</v>
      </c>
      <c r="H664" t="s">
        <v>160</v>
      </c>
      <c r="I664">
        <v>4</v>
      </c>
      <c r="J664">
        <v>0.05</v>
      </c>
      <c r="K664" t="s">
        <v>32</v>
      </c>
      <c r="L664" t="s">
        <v>23</v>
      </c>
      <c r="M664">
        <v>28</v>
      </c>
      <c r="N664">
        <v>5</v>
      </c>
    </row>
    <row r="665" spans="1:14" x14ac:dyDescent="0.3">
      <c r="A665" t="s">
        <v>2204</v>
      </c>
      <c r="B665" t="s">
        <v>2205</v>
      </c>
      <c r="C665" t="s">
        <v>1235</v>
      </c>
      <c r="D665" t="s">
        <v>963</v>
      </c>
      <c r="E665" t="s">
        <v>1829</v>
      </c>
      <c r="F665" t="s">
        <v>29</v>
      </c>
      <c r="G665" t="s">
        <v>47</v>
      </c>
      <c r="H665" t="s">
        <v>308</v>
      </c>
      <c r="I665">
        <v>5</v>
      </c>
      <c r="J665">
        <v>0.15</v>
      </c>
      <c r="K665" t="s">
        <v>32</v>
      </c>
      <c r="L665" t="s">
        <v>50</v>
      </c>
      <c r="M665">
        <v>62</v>
      </c>
    </row>
    <row r="666" spans="1:14" x14ac:dyDescent="0.3">
      <c r="A666" t="s">
        <v>2206</v>
      </c>
      <c r="B666" t="s">
        <v>111</v>
      </c>
      <c r="C666" t="s">
        <v>1727</v>
      </c>
      <c r="D666" t="s">
        <v>2207</v>
      </c>
      <c r="E666" t="s">
        <v>281</v>
      </c>
      <c r="F666" t="s">
        <v>29</v>
      </c>
      <c r="G666" t="s">
        <v>293</v>
      </c>
      <c r="H666" t="s">
        <v>241</v>
      </c>
      <c r="I666">
        <v>2</v>
      </c>
      <c r="J666">
        <v>0</v>
      </c>
      <c r="K666" t="s">
        <v>22</v>
      </c>
      <c r="L666" t="s">
        <v>50</v>
      </c>
      <c r="M666">
        <v>25</v>
      </c>
      <c r="N666">
        <v>1</v>
      </c>
    </row>
    <row r="667" spans="1:14" x14ac:dyDescent="0.3">
      <c r="A667" t="s">
        <v>2208</v>
      </c>
      <c r="B667" t="s">
        <v>2209</v>
      </c>
      <c r="C667" t="s">
        <v>2210</v>
      </c>
      <c r="D667" t="s">
        <v>2211</v>
      </c>
      <c r="E667" t="s">
        <v>444</v>
      </c>
      <c r="F667" t="s">
        <v>29</v>
      </c>
      <c r="G667" t="s">
        <v>251</v>
      </c>
      <c r="H667" t="s">
        <v>154</v>
      </c>
      <c r="I667">
        <v>9</v>
      </c>
      <c r="J667">
        <v>0</v>
      </c>
      <c r="K667" t="s">
        <v>32</v>
      </c>
      <c r="L667" t="s">
        <v>41</v>
      </c>
      <c r="M667">
        <v>44</v>
      </c>
      <c r="N667">
        <v>1</v>
      </c>
    </row>
    <row r="668" spans="1:14" x14ac:dyDescent="0.3">
      <c r="A668" t="s">
        <v>2212</v>
      </c>
      <c r="B668" t="s">
        <v>2213</v>
      </c>
      <c r="C668" t="s">
        <v>229</v>
      </c>
      <c r="D668" t="s">
        <v>1862</v>
      </c>
      <c r="E668" t="s">
        <v>159</v>
      </c>
      <c r="F668" t="s">
        <v>39</v>
      </c>
      <c r="G668" t="s">
        <v>47</v>
      </c>
      <c r="H668" t="s">
        <v>160</v>
      </c>
      <c r="I668">
        <v>5</v>
      </c>
      <c r="J668">
        <v>0.2</v>
      </c>
      <c r="K668" t="s">
        <v>70</v>
      </c>
      <c r="L668" t="s">
        <v>50</v>
      </c>
      <c r="M668">
        <v>20</v>
      </c>
      <c r="N668">
        <v>2</v>
      </c>
    </row>
    <row r="669" spans="1:14" x14ac:dyDescent="0.3">
      <c r="A669" t="s">
        <v>2214</v>
      </c>
      <c r="B669" t="s">
        <v>2215</v>
      </c>
      <c r="C669" t="s">
        <v>986</v>
      </c>
      <c r="D669" t="s">
        <v>2216</v>
      </c>
      <c r="E669" t="s">
        <v>347</v>
      </c>
      <c r="F669" t="s">
        <v>153</v>
      </c>
      <c r="G669" t="s">
        <v>97</v>
      </c>
      <c r="H669" t="s">
        <v>48</v>
      </c>
      <c r="I669">
        <v>7</v>
      </c>
      <c r="J669">
        <v>0.1</v>
      </c>
      <c r="K669" t="s">
        <v>32</v>
      </c>
      <c r="L669" t="s">
        <v>50</v>
      </c>
      <c r="M669">
        <v>21</v>
      </c>
      <c r="N669">
        <v>1</v>
      </c>
    </row>
    <row r="670" spans="1:14" x14ac:dyDescent="0.3">
      <c r="A670" t="s">
        <v>2217</v>
      </c>
      <c r="B670" t="s">
        <v>244</v>
      </c>
      <c r="C670" t="s">
        <v>2218</v>
      </c>
      <c r="D670" t="s">
        <v>1637</v>
      </c>
      <c r="E670" t="s">
        <v>55</v>
      </c>
      <c r="F670" t="s">
        <v>29</v>
      </c>
      <c r="G670" t="s">
        <v>40</v>
      </c>
      <c r="H670" t="s">
        <v>21</v>
      </c>
      <c r="I670">
        <v>4</v>
      </c>
      <c r="J670">
        <v>0.1</v>
      </c>
      <c r="K670" t="s">
        <v>22</v>
      </c>
      <c r="L670" t="s">
        <v>33</v>
      </c>
      <c r="M670">
        <v>45</v>
      </c>
      <c r="N670">
        <v>3</v>
      </c>
    </row>
    <row r="671" spans="1:14" x14ac:dyDescent="0.3">
      <c r="A671" t="s">
        <v>2219</v>
      </c>
      <c r="B671" t="s">
        <v>1105</v>
      </c>
      <c r="C671" t="s">
        <v>557</v>
      </c>
      <c r="D671" t="s">
        <v>1723</v>
      </c>
      <c r="E671" t="s">
        <v>485</v>
      </c>
      <c r="F671" t="s">
        <v>29</v>
      </c>
      <c r="G671" t="s">
        <v>90</v>
      </c>
      <c r="H671" t="s">
        <v>21</v>
      </c>
      <c r="I671">
        <v>3</v>
      </c>
      <c r="J671">
        <v>0.05</v>
      </c>
      <c r="K671" t="s">
        <v>22</v>
      </c>
      <c r="L671" t="s">
        <v>41</v>
      </c>
      <c r="M671">
        <v>52</v>
      </c>
    </row>
    <row r="672" spans="1:14" x14ac:dyDescent="0.3">
      <c r="A672" t="s">
        <v>2220</v>
      </c>
      <c r="B672" t="s">
        <v>1663</v>
      </c>
      <c r="C672" t="s">
        <v>647</v>
      </c>
      <c r="D672" t="s">
        <v>2120</v>
      </c>
      <c r="E672" t="s">
        <v>782</v>
      </c>
      <c r="F672" t="s">
        <v>19</v>
      </c>
      <c r="G672" t="s">
        <v>293</v>
      </c>
      <c r="H672" t="s">
        <v>21</v>
      </c>
      <c r="I672">
        <v>7</v>
      </c>
      <c r="J672">
        <v>0.2</v>
      </c>
      <c r="K672" t="s">
        <v>32</v>
      </c>
      <c r="L672" t="s">
        <v>41</v>
      </c>
      <c r="M672">
        <v>63</v>
      </c>
      <c r="N672">
        <v>4</v>
      </c>
    </row>
    <row r="673" spans="1:14" x14ac:dyDescent="0.3">
      <c r="A673" t="s">
        <v>2221</v>
      </c>
      <c r="B673" t="s">
        <v>749</v>
      </c>
      <c r="C673" t="s">
        <v>760</v>
      </c>
      <c r="D673" t="s">
        <v>2222</v>
      </c>
      <c r="E673" t="s">
        <v>1818</v>
      </c>
      <c r="F673" t="s">
        <v>29</v>
      </c>
      <c r="G673" t="s">
        <v>47</v>
      </c>
      <c r="H673" t="s">
        <v>98</v>
      </c>
      <c r="I673">
        <v>1</v>
      </c>
      <c r="J673">
        <v>0</v>
      </c>
      <c r="K673" t="s">
        <v>32</v>
      </c>
      <c r="L673" t="s">
        <v>23</v>
      </c>
      <c r="M673">
        <v>25</v>
      </c>
      <c r="N673">
        <v>5</v>
      </c>
    </row>
    <row r="674" spans="1:14" x14ac:dyDescent="0.3">
      <c r="A674" t="s">
        <v>2223</v>
      </c>
      <c r="B674" t="s">
        <v>1653</v>
      </c>
      <c r="C674" t="s">
        <v>2049</v>
      </c>
      <c r="D674" t="s">
        <v>1190</v>
      </c>
      <c r="E674" t="s">
        <v>570</v>
      </c>
      <c r="F674" t="s">
        <v>29</v>
      </c>
      <c r="G674" t="s">
        <v>251</v>
      </c>
      <c r="H674" t="s">
        <v>31</v>
      </c>
      <c r="I674" t="s">
        <v>376</v>
      </c>
      <c r="J674">
        <v>0.2</v>
      </c>
      <c r="K674" t="s">
        <v>22</v>
      </c>
      <c r="L674" t="s">
        <v>41</v>
      </c>
      <c r="M674">
        <v>49</v>
      </c>
      <c r="N674">
        <v>4</v>
      </c>
    </row>
    <row r="675" spans="1:14" x14ac:dyDescent="0.3">
      <c r="A675" t="s">
        <v>2224</v>
      </c>
      <c r="B675" t="s">
        <v>283</v>
      </c>
      <c r="C675" t="s">
        <v>464</v>
      </c>
      <c r="D675" t="s">
        <v>2225</v>
      </c>
      <c r="E675" t="s">
        <v>364</v>
      </c>
      <c r="F675" t="s">
        <v>19</v>
      </c>
      <c r="G675" t="s">
        <v>62</v>
      </c>
      <c r="H675" t="s">
        <v>177</v>
      </c>
      <c r="I675">
        <v>3</v>
      </c>
      <c r="J675">
        <v>0</v>
      </c>
      <c r="K675" t="s">
        <v>32</v>
      </c>
      <c r="L675" t="s">
        <v>41</v>
      </c>
      <c r="M675">
        <v>26</v>
      </c>
      <c r="N675">
        <v>3</v>
      </c>
    </row>
    <row r="676" spans="1:14" x14ac:dyDescent="0.3">
      <c r="A676" t="s">
        <v>2226</v>
      </c>
      <c r="B676" t="s">
        <v>742</v>
      </c>
      <c r="C676" t="s">
        <v>1802</v>
      </c>
      <c r="D676" t="s">
        <v>638</v>
      </c>
      <c r="E676" t="s">
        <v>170</v>
      </c>
      <c r="F676" t="s">
        <v>153</v>
      </c>
      <c r="G676" t="s">
        <v>90</v>
      </c>
      <c r="H676" t="s">
        <v>241</v>
      </c>
      <c r="I676">
        <v>8</v>
      </c>
      <c r="J676">
        <v>0</v>
      </c>
      <c r="K676" t="s">
        <v>32</v>
      </c>
      <c r="L676" t="s">
        <v>33</v>
      </c>
      <c r="M676">
        <v>18</v>
      </c>
      <c r="N676">
        <v>5</v>
      </c>
    </row>
    <row r="677" spans="1:14" x14ac:dyDescent="0.3">
      <c r="A677" t="s">
        <v>2227</v>
      </c>
      <c r="B677" t="s">
        <v>994</v>
      </c>
      <c r="C677" t="s">
        <v>2228</v>
      </c>
      <c r="D677" t="s">
        <v>1542</v>
      </c>
      <c r="E677" t="s">
        <v>426</v>
      </c>
      <c r="F677" t="s">
        <v>39</v>
      </c>
      <c r="G677" t="s">
        <v>176</v>
      </c>
      <c r="H677" t="s">
        <v>160</v>
      </c>
      <c r="I677">
        <v>4</v>
      </c>
      <c r="J677">
        <v>0.05</v>
      </c>
      <c r="K677" t="s">
        <v>32</v>
      </c>
      <c r="L677" t="s">
        <v>33</v>
      </c>
      <c r="M677">
        <v>65</v>
      </c>
      <c r="N677">
        <v>1</v>
      </c>
    </row>
    <row r="678" spans="1:14" x14ac:dyDescent="0.3">
      <c r="A678" t="s">
        <v>2229</v>
      </c>
      <c r="B678" t="s">
        <v>1367</v>
      </c>
      <c r="C678" t="s">
        <v>527</v>
      </c>
      <c r="D678" t="s">
        <v>2074</v>
      </c>
      <c r="E678" t="s">
        <v>1267</v>
      </c>
      <c r="F678" t="s">
        <v>19</v>
      </c>
      <c r="G678" t="s">
        <v>30</v>
      </c>
      <c r="H678" t="s">
        <v>21</v>
      </c>
      <c r="I678">
        <v>9</v>
      </c>
      <c r="J678">
        <v>0</v>
      </c>
      <c r="K678" t="s">
        <v>70</v>
      </c>
      <c r="L678" t="s">
        <v>33</v>
      </c>
      <c r="N678">
        <v>2</v>
      </c>
    </row>
    <row r="679" spans="1:14" x14ac:dyDescent="0.3">
      <c r="A679" t="s">
        <v>2230</v>
      </c>
      <c r="B679" t="s">
        <v>568</v>
      </c>
      <c r="C679" t="s">
        <v>746</v>
      </c>
      <c r="D679" t="s">
        <v>2231</v>
      </c>
      <c r="E679" t="s">
        <v>152</v>
      </c>
      <c r="F679" t="s">
        <v>29</v>
      </c>
      <c r="G679" t="s">
        <v>293</v>
      </c>
      <c r="H679" t="s">
        <v>146</v>
      </c>
      <c r="I679">
        <v>6</v>
      </c>
      <c r="J679">
        <v>0</v>
      </c>
      <c r="K679" t="s">
        <v>70</v>
      </c>
      <c r="L679" t="s">
        <v>33</v>
      </c>
      <c r="M679">
        <v>65</v>
      </c>
      <c r="N679">
        <v>2</v>
      </c>
    </row>
    <row r="680" spans="1:14" x14ac:dyDescent="0.3">
      <c r="A680" t="s">
        <v>2232</v>
      </c>
      <c r="B680" t="s">
        <v>2233</v>
      </c>
      <c r="C680" t="s">
        <v>2092</v>
      </c>
      <c r="D680" t="s">
        <v>1008</v>
      </c>
      <c r="E680" t="s">
        <v>281</v>
      </c>
      <c r="F680" t="s">
        <v>39</v>
      </c>
      <c r="G680" t="s">
        <v>251</v>
      </c>
      <c r="H680" t="s">
        <v>31</v>
      </c>
      <c r="I680">
        <v>6</v>
      </c>
      <c r="J680">
        <v>0</v>
      </c>
      <c r="K680" t="s">
        <v>32</v>
      </c>
      <c r="L680" t="s">
        <v>41</v>
      </c>
      <c r="M680">
        <v>52</v>
      </c>
      <c r="N680">
        <v>3</v>
      </c>
    </row>
    <row r="681" spans="1:14" x14ac:dyDescent="0.3">
      <c r="A681" t="s">
        <v>2234</v>
      </c>
      <c r="B681" t="s">
        <v>775</v>
      </c>
      <c r="C681" t="s">
        <v>1495</v>
      </c>
      <c r="D681" t="s">
        <v>765</v>
      </c>
      <c r="E681" t="s">
        <v>165</v>
      </c>
      <c r="F681" t="s">
        <v>19</v>
      </c>
      <c r="G681" t="s">
        <v>97</v>
      </c>
      <c r="H681" t="s">
        <v>69</v>
      </c>
      <c r="I681">
        <v>2</v>
      </c>
      <c r="J681">
        <v>0.05</v>
      </c>
      <c r="K681" t="s">
        <v>32</v>
      </c>
      <c r="L681" t="s">
        <v>41</v>
      </c>
      <c r="M681">
        <v>40</v>
      </c>
      <c r="N681">
        <v>1</v>
      </c>
    </row>
    <row r="682" spans="1:14" x14ac:dyDescent="0.3">
      <c r="A682" t="s">
        <v>2235</v>
      </c>
      <c r="B682" t="s">
        <v>929</v>
      </c>
      <c r="C682" t="s">
        <v>2092</v>
      </c>
      <c r="D682" t="s">
        <v>2236</v>
      </c>
      <c r="E682" t="s">
        <v>1422</v>
      </c>
      <c r="F682" t="s">
        <v>29</v>
      </c>
      <c r="G682" t="s">
        <v>20</v>
      </c>
      <c r="H682" t="s">
        <v>160</v>
      </c>
      <c r="I682">
        <v>3</v>
      </c>
      <c r="J682">
        <v>0.1</v>
      </c>
      <c r="K682" t="s">
        <v>32</v>
      </c>
      <c r="L682" t="s">
        <v>50</v>
      </c>
      <c r="M682">
        <v>67</v>
      </c>
    </row>
    <row r="683" spans="1:14" x14ac:dyDescent="0.3">
      <c r="A683" t="s">
        <v>2237</v>
      </c>
      <c r="B683" t="s">
        <v>16</v>
      </c>
      <c r="C683" t="s">
        <v>300</v>
      </c>
      <c r="D683" t="s">
        <v>1311</v>
      </c>
      <c r="E683" t="s">
        <v>2238</v>
      </c>
      <c r="F683" t="s">
        <v>29</v>
      </c>
      <c r="G683" t="s">
        <v>97</v>
      </c>
      <c r="H683" t="s">
        <v>31</v>
      </c>
      <c r="I683">
        <v>4</v>
      </c>
      <c r="J683">
        <v>0</v>
      </c>
      <c r="K683" t="s">
        <v>22</v>
      </c>
      <c r="L683" t="s">
        <v>50</v>
      </c>
      <c r="M683">
        <v>46</v>
      </c>
      <c r="N683">
        <v>5</v>
      </c>
    </row>
    <row r="684" spans="1:14" x14ac:dyDescent="0.3">
      <c r="A684" t="s">
        <v>2239</v>
      </c>
      <c r="B684" t="s">
        <v>795</v>
      </c>
      <c r="C684" t="s">
        <v>382</v>
      </c>
      <c r="D684" t="s">
        <v>1671</v>
      </c>
      <c r="E684" t="s">
        <v>170</v>
      </c>
      <c r="F684" t="s">
        <v>19</v>
      </c>
      <c r="G684" t="s">
        <v>30</v>
      </c>
      <c r="H684" t="s">
        <v>98</v>
      </c>
      <c r="I684">
        <v>9</v>
      </c>
      <c r="J684">
        <v>0.15</v>
      </c>
      <c r="K684" t="s">
        <v>32</v>
      </c>
      <c r="L684" t="s">
        <v>33</v>
      </c>
      <c r="M684">
        <v>55</v>
      </c>
      <c r="N684">
        <v>3</v>
      </c>
    </row>
    <row r="685" spans="1:14" x14ac:dyDescent="0.3">
      <c r="A685" t="s">
        <v>2240</v>
      </c>
      <c r="B685" t="s">
        <v>2241</v>
      </c>
      <c r="C685" t="s">
        <v>574</v>
      </c>
      <c r="D685" t="s">
        <v>2242</v>
      </c>
      <c r="E685" t="s">
        <v>46</v>
      </c>
      <c r="F685" t="s">
        <v>29</v>
      </c>
      <c r="G685" t="s">
        <v>40</v>
      </c>
      <c r="H685" t="s">
        <v>21</v>
      </c>
      <c r="I685">
        <v>8</v>
      </c>
      <c r="J685">
        <v>0.15</v>
      </c>
      <c r="K685" t="s">
        <v>70</v>
      </c>
      <c r="L685" t="s">
        <v>41</v>
      </c>
      <c r="M685">
        <v>49</v>
      </c>
      <c r="N685">
        <v>5</v>
      </c>
    </row>
    <row r="686" spans="1:14" x14ac:dyDescent="0.3">
      <c r="A686" t="s">
        <v>1451</v>
      </c>
      <c r="B686" t="s">
        <v>1452</v>
      </c>
      <c r="C686" t="s">
        <v>1055</v>
      </c>
      <c r="D686" t="s">
        <v>1453</v>
      </c>
      <c r="E686" t="s">
        <v>548</v>
      </c>
      <c r="F686" t="s">
        <v>29</v>
      </c>
      <c r="G686" t="s">
        <v>20</v>
      </c>
      <c r="H686" t="s">
        <v>146</v>
      </c>
      <c r="I686">
        <v>3</v>
      </c>
      <c r="J686">
        <v>0</v>
      </c>
      <c r="K686" t="s">
        <v>22</v>
      </c>
      <c r="L686" t="s">
        <v>33</v>
      </c>
      <c r="M686">
        <v>36</v>
      </c>
    </row>
    <row r="687" spans="1:14" x14ac:dyDescent="0.3">
      <c r="A687" t="s">
        <v>2243</v>
      </c>
      <c r="B687" t="s">
        <v>680</v>
      </c>
      <c r="C687" t="s">
        <v>837</v>
      </c>
      <c r="D687" t="s">
        <v>2244</v>
      </c>
      <c r="E687" t="s">
        <v>552</v>
      </c>
      <c r="F687" t="s">
        <v>39</v>
      </c>
      <c r="G687" t="s">
        <v>251</v>
      </c>
      <c r="H687" t="s">
        <v>160</v>
      </c>
      <c r="I687">
        <v>6</v>
      </c>
      <c r="J687">
        <v>0</v>
      </c>
      <c r="K687" t="s">
        <v>22</v>
      </c>
      <c r="L687" t="s">
        <v>23</v>
      </c>
      <c r="M687">
        <v>21</v>
      </c>
      <c r="N687">
        <v>4</v>
      </c>
    </row>
    <row r="688" spans="1:14" x14ac:dyDescent="0.3">
      <c r="A688" t="s">
        <v>2245</v>
      </c>
      <c r="B688" t="s">
        <v>1263</v>
      </c>
      <c r="C688" t="s">
        <v>1386</v>
      </c>
      <c r="D688" t="s">
        <v>1835</v>
      </c>
      <c r="E688" t="s">
        <v>967</v>
      </c>
      <c r="F688" t="s">
        <v>29</v>
      </c>
      <c r="G688" t="s">
        <v>20</v>
      </c>
      <c r="H688" t="s">
        <v>241</v>
      </c>
      <c r="I688" t="s">
        <v>398</v>
      </c>
      <c r="J688">
        <v>0</v>
      </c>
      <c r="K688" t="s">
        <v>32</v>
      </c>
      <c r="L688" t="s">
        <v>33</v>
      </c>
      <c r="M688">
        <v>31</v>
      </c>
      <c r="N688">
        <v>2</v>
      </c>
    </row>
    <row r="689" spans="1:14" x14ac:dyDescent="0.3">
      <c r="A689" t="s">
        <v>2246</v>
      </c>
      <c r="B689" t="s">
        <v>1022</v>
      </c>
      <c r="C689" t="s">
        <v>677</v>
      </c>
      <c r="D689" t="s">
        <v>2247</v>
      </c>
      <c r="E689" t="s">
        <v>591</v>
      </c>
      <c r="F689" t="s">
        <v>29</v>
      </c>
      <c r="G689" t="s">
        <v>251</v>
      </c>
      <c r="H689" t="s">
        <v>69</v>
      </c>
      <c r="I689">
        <v>4</v>
      </c>
      <c r="J689">
        <v>0</v>
      </c>
      <c r="K689" t="s">
        <v>32</v>
      </c>
      <c r="L689" t="s">
        <v>50</v>
      </c>
      <c r="M689">
        <v>43</v>
      </c>
      <c r="N689">
        <v>2</v>
      </c>
    </row>
    <row r="690" spans="1:14" x14ac:dyDescent="0.3">
      <c r="A690" t="s">
        <v>2248</v>
      </c>
      <c r="B690" t="s">
        <v>1731</v>
      </c>
      <c r="C690" t="s">
        <v>2249</v>
      </c>
      <c r="D690" t="s">
        <v>938</v>
      </c>
      <c r="E690" t="s">
        <v>591</v>
      </c>
      <c r="F690" t="s">
        <v>29</v>
      </c>
      <c r="G690" t="s">
        <v>251</v>
      </c>
      <c r="H690" t="s">
        <v>69</v>
      </c>
      <c r="I690">
        <v>8</v>
      </c>
      <c r="J690">
        <v>0</v>
      </c>
      <c r="K690" t="s">
        <v>32</v>
      </c>
      <c r="L690" t="s">
        <v>41</v>
      </c>
      <c r="M690">
        <v>50</v>
      </c>
      <c r="N690">
        <v>3</v>
      </c>
    </row>
    <row r="691" spans="1:14" x14ac:dyDescent="0.3">
      <c r="A691" t="s">
        <v>2250</v>
      </c>
      <c r="B691" t="s">
        <v>390</v>
      </c>
      <c r="C691" t="s">
        <v>378</v>
      </c>
      <c r="D691" t="s">
        <v>2251</v>
      </c>
      <c r="E691" t="s">
        <v>967</v>
      </c>
      <c r="F691" t="s">
        <v>29</v>
      </c>
      <c r="G691" t="s">
        <v>192</v>
      </c>
      <c r="H691" t="s">
        <v>154</v>
      </c>
      <c r="I691">
        <v>9</v>
      </c>
      <c r="J691">
        <v>0.15</v>
      </c>
      <c r="K691" t="s">
        <v>22</v>
      </c>
      <c r="L691" t="s">
        <v>41</v>
      </c>
      <c r="M691">
        <v>30</v>
      </c>
      <c r="N691">
        <v>1</v>
      </c>
    </row>
    <row r="692" spans="1:14" x14ac:dyDescent="0.3">
      <c r="A692" t="s">
        <v>2252</v>
      </c>
      <c r="B692" t="s">
        <v>724</v>
      </c>
      <c r="C692" t="s">
        <v>725</v>
      </c>
      <c r="D692" t="s">
        <v>1637</v>
      </c>
      <c r="E692" t="s">
        <v>165</v>
      </c>
      <c r="F692" t="s">
        <v>29</v>
      </c>
      <c r="G692" t="s">
        <v>20</v>
      </c>
      <c r="H692" t="s">
        <v>91</v>
      </c>
      <c r="I692">
        <v>3</v>
      </c>
      <c r="J692">
        <v>0.1</v>
      </c>
      <c r="K692" t="s">
        <v>32</v>
      </c>
      <c r="L692" t="s">
        <v>33</v>
      </c>
      <c r="M692">
        <v>69</v>
      </c>
      <c r="N692">
        <v>1</v>
      </c>
    </row>
    <row r="693" spans="1:14" x14ac:dyDescent="0.3">
      <c r="A693" t="s">
        <v>2253</v>
      </c>
      <c r="B693" t="s">
        <v>1021</v>
      </c>
      <c r="C693" t="s">
        <v>2254</v>
      </c>
      <c r="D693" t="s">
        <v>2255</v>
      </c>
      <c r="E693" t="s">
        <v>1202</v>
      </c>
      <c r="F693" t="s">
        <v>29</v>
      </c>
      <c r="G693" t="s">
        <v>40</v>
      </c>
      <c r="H693" t="s">
        <v>98</v>
      </c>
      <c r="I693">
        <v>4</v>
      </c>
      <c r="J693">
        <v>0</v>
      </c>
      <c r="K693" t="s">
        <v>22</v>
      </c>
      <c r="L693" t="s">
        <v>41</v>
      </c>
      <c r="M693">
        <v>41</v>
      </c>
      <c r="N693">
        <v>5</v>
      </c>
    </row>
    <row r="694" spans="1:14" x14ac:dyDescent="0.3">
      <c r="A694" t="s">
        <v>2256</v>
      </c>
      <c r="B694" t="s">
        <v>2257</v>
      </c>
      <c r="C694" t="s">
        <v>25</v>
      </c>
      <c r="D694" t="s">
        <v>518</v>
      </c>
      <c r="E694" t="s">
        <v>782</v>
      </c>
      <c r="F694" t="s">
        <v>153</v>
      </c>
      <c r="G694" t="s">
        <v>90</v>
      </c>
      <c r="H694" t="s">
        <v>109</v>
      </c>
      <c r="I694">
        <v>3</v>
      </c>
      <c r="J694">
        <v>0</v>
      </c>
      <c r="K694" t="s">
        <v>32</v>
      </c>
      <c r="L694" t="s">
        <v>33</v>
      </c>
      <c r="M694">
        <v>32</v>
      </c>
      <c r="N694">
        <v>3</v>
      </c>
    </row>
    <row r="695" spans="1:14" x14ac:dyDescent="0.3">
      <c r="A695" t="s">
        <v>2258</v>
      </c>
      <c r="B695" t="s">
        <v>1110</v>
      </c>
      <c r="C695" t="s">
        <v>1602</v>
      </c>
      <c r="D695" t="s">
        <v>2259</v>
      </c>
      <c r="E695" t="s">
        <v>914</v>
      </c>
      <c r="F695" t="s">
        <v>131</v>
      </c>
      <c r="G695" t="s">
        <v>30</v>
      </c>
      <c r="H695" t="s">
        <v>48</v>
      </c>
      <c r="I695">
        <v>2</v>
      </c>
      <c r="J695">
        <v>0</v>
      </c>
      <c r="K695" t="s">
        <v>222</v>
      </c>
      <c r="L695" t="s">
        <v>41</v>
      </c>
      <c r="M695">
        <v>22</v>
      </c>
      <c r="N695">
        <v>3</v>
      </c>
    </row>
    <row r="696" spans="1:14" x14ac:dyDescent="0.3">
      <c r="A696" t="s">
        <v>2260</v>
      </c>
      <c r="B696" t="s">
        <v>387</v>
      </c>
      <c r="C696" t="s">
        <v>2261</v>
      </c>
      <c r="D696" t="s">
        <v>2262</v>
      </c>
      <c r="E696" t="s">
        <v>221</v>
      </c>
      <c r="F696" t="s">
        <v>29</v>
      </c>
      <c r="G696" t="s">
        <v>90</v>
      </c>
      <c r="H696" t="s">
        <v>91</v>
      </c>
      <c r="I696">
        <v>5</v>
      </c>
      <c r="J696">
        <v>0.1</v>
      </c>
      <c r="K696" t="s">
        <v>222</v>
      </c>
      <c r="L696" t="s">
        <v>50</v>
      </c>
      <c r="M696">
        <v>55</v>
      </c>
      <c r="N696">
        <v>5</v>
      </c>
    </row>
    <row r="697" spans="1:14" x14ac:dyDescent="0.3">
      <c r="A697" t="s">
        <v>2263</v>
      </c>
      <c r="B697" t="s">
        <v>593</v>
      </c>
      <c r="C697" t="s">
        <v>913</v>
      </c>
      <c r="D697" t="s">
        <v>2264</v>
      </c>
      <c r="E697" t="s">
        <v>1315</v>
      </c>
      <c r="F697" t="s">
        <v>19</v>
      </c>
      <c r="G697" t="s">
        <v>30</v>
      </c>
      <c r="H697" t="s">
        <v>98</v>
      </c>
      <c r="I697">
        <v>1</v>
      </c>
      <c r="J697">
        <v>0</v>
      </c>
      <c r="K697" t="s">
        <v>32</v>
      </c>
      <c r="L697" t="s">
        <v>23</v>
      </c>
      <c r="M697">
        <v>56</v>
      </c>
      <c r="N697">
        <v>3</v>
      </c>
    </row>
    <row r="698" spans="1:14" x14ac:dyDescent="0.3">
      <c r="A698" t="s">
        <v>2265</v>
      </c>
      <c r="B698" t="s">
        <v>710</v>
      </c>
      <c r="C698" t="s">
        <v>2266</v>
      </c>
      <c r="D698" t="s">
        <v>2267</v>
      </c>
      <c r="E698" t="s">
        <v>46</v>
      </c>
      <c r="F698" t="s">
        <v>131</v>
      </c>
      <c r="G698" t="s">
        <v>30</v>
      </c>
      <c r="H698" t="s">
        <v>91</v>
      </c>
      <c r="I698">
        <v>7</v>
      </c>
      <c r="J698">
        <v>0</v>
      </c>
      <c r="K698" t="s">
        <v>32</v>
      </c>
      <c r="L698" t="s">
        <v>23</v>
      </c>
      <c r="M698">
        <v>22</v>
      </c>
      <c r="N698">
        <v>3</v>
      </c>
    </row>
    <row r="699" spans="1:14" x14ac:dyDescent="0.3">
      <c r="A699" t="s">
        <v>2268</v>
      </c>
      <c r="B699" t="s">
        <v>2269</v>
      </c>
      <c r="C699" t="s">
        <v>2270</v>
      </c>
      <c r="D699" t="s">
        <v>1067</v>
      </c>
      <c r="E699" t="s">
        <v>694</v>
      </c>
      <c r="F699" t="s">
        <v>39</v>
      </c>
      <c r="G699" t="s">
        <v>251</v>
      </c>
      <c r="H699" t="s">
        <v>56</v>
      </c>
      <c r="I699">
        <v>3</v>
      </c>
      <c r="J699">
        <v>0.15</v>
      </c>
      <c r="K699" t="s">
        <v>70</v>
      </c>
      <c r="L699" t="s">
        <v>33</v>
      </c>
      <c r="M699">
        <v>26</v>
      </c>
      <c r="N699">
        <v>5</v>
      </c>
    </row>
    <row r="700" spans="1:14" x14ac:dyDescent="0.3">
      <c r="A700" t="s">
        <v>2271</v>
      </c>
      <c r="B700" t="s">
        <v>1766</v>
      </c>
      <c r="C700" t="s">
        <v>1449</v>
      </c>
      <c r="D700" t="s">
        <v>2272</v>
      </c>
      <c r="E700" t="s">
        <v>55</v>
      </c>
      <c r="F700" t="s">
        <v>29</v>
      </c>
      <c r="G700" t="s">
        <v>115</v>
      </c>
      <c r="H700" t="s">
        <v>69</v>
      </c>
      <c r="I700">
        <v>7</v>
      </c>
      <c r="J700">
        <v>0</v>
      </c>
      <c r="K700" t="s">
        <v>22</v>
      </c>
      <c r="L700" t="s">
        <v>33</v>
      </c>
      <c r="M700">
        <v>36</v>
      </c>
    </row>
    <row r="701" spans="1:14" x14ac:dyDescent="0.3">
      <c r="A701" t="s">
        <v>2273</v>
      </c>
      <c r="B701" t="s">
        <v>2274</v>
      </c>
      <c r="C701" t="s">
        <v>268</v>
      </c>
      <c r="D701" t="s">
        <v>2275</v>
      </c>
      <c r="E701" t="s">
        <v>467</v>
      </c>
      <c r="F701" t="s">
        <v>39</v>
      </c>
      <c r="G701" t="s">
        <v>115</v>
      </c>
      <c r="H701" t="s">
        <v>109</v>
      </c>
      <c r="I701">
        <v>9</v>
      </c>
      <c r="J701">
        <v>0.15</v>
      </c>
      <c r="K701" t="s">
        <v>32</v>
      </c>
      <c r="L701" t="s">
        <v>33</v>
      </c>
      <c r="M701">
        <v>18</v>
      </c>
      <c r="N701">
        <v>5</v>
      </c>
    </row>
    <row r="702" spans="1:14" x14ac:dyDescent="0.3">
      <c r="A702" t="s">
        <v>2276</v>
      </c>
      <c r="B702" t="s">
        <v>168</v>
      </c>
      <c r="C702" t="s">
        <v>172</v>
      </c>
      <c r="D702" t="s">
        <v>2277</v>
      </c>
      <c r="E702" t="s">
        <v>917</v>
      </c>
      <c r="F702" t="s">
        <v>29</v>
      </c>
      <c r="G702" t="s">
        <v>97</v>
      </c>
      <c r="H702" t="s">
        <v>21</v>
      </c>
      <c r="I702">
        <v>9</v>
      </c>
      <c r="J702">
        <v>0</v>
      </c>
      <c r="K702" t="s">
        <v>222</v>
      </c>
      <c r="L702" t="s">
        <v>33</v>
      </c>
      <c r="M702">
        <v>25</v>
      </c>
      <c r="N702">
        <v>2</v>
      </c>
    </row>
    <row r="703" spans="1:14" x14ac:dyDescent="0.3">
      <c r="A703" t="s">
        <v>2278</v>
      </c>
      <c r="B703" t="s">
        <v>225</v>
      </c>
      <c r="C703" t="s">
        <v>2279</v>
      </c>
      <c r="D703" t="s">
        <v>2280</v>
      </c>
      <c r="E703" t="s">
        <v>261</v>
      </c>
      <c r="F703" t="s">
        <v>39</v>
      </c>
      <c r="G703" t="s">
        <v>30</v>
      </c>
      <c r="H703" t="s">
        <v>216</v>
      </c>
      <c r="I703">
        <v>5</v>
      </c>
      <c r="J703">
        <v>0.05</v>
      </c>
      <c r="K703" t="s">
        <v>70</v>
      </c>
      <c r="L703" t="s">
        <v>33</v>
      </c>
      <c r="M703">
        <v>47</v>
      </c>
      <c r="N703">
        <v>4</v>
      </c>
    </row>
    <row r="704" spans="1:14" x14ac:dyDescent="0.3">
      <c r="A704" t="s">
        <v>2281</v>
      </c>
      <c r="B704" t="s">
        <v>974</v>
      </c>
      <c r="C704" t="s">
        <v>1991</v>
      </c>
      <c r="D704" t="s">
        <v>1247</v>
      </c>
      <c r="E704" t="s">
        <v>548</v>
      </c>
      <c r="F704" t="s">
        <v>19</v>
      </c>
      <c r="G704" t="s">
        <v>20</v>
      </c>
      <c r="H704" t="s">
        <v>109</v>
      </c>
      <c r="I704">
        <v>4</v>
      </c>
      <c r="J704">
        <v>0.05</v>
      </c>
      <c r="K704" t="s">
        <v>32</v>
      </c>
      <c r="L704" t="s">
        <v>50</v>
      </c>
      <c r="M704">
        <v>63</v>
      </c>
      <c r="N704">
        <v>1</v>
      </c>
    </row>
    <row r="705" spans="1:14" x14ac:dyDescent="0.3">
      <c r="A705" t="s">
        <v>2282</v>
      </c>
      <c r="B705" t="s">
        <v>2283</v>
      </c>
      <c r="C705" t="s">
        <v>998</v>
      </c>
      <c r="D705" t="s">
        <v>1734</v>
      </c>
      <c r="E705" t="s">
        <v>782</v>
      </c>
      <c r="F705" t="s">
        <v>29</v>
      </c>
      <c r="G705" t="s">
        <v>30</v>
      </c>
      <c r="H705" t="s">
        <v>98</v>
      </c>
      <c r="I705">
        <v>8</v>
      </c>
      <c r="J705">
        <v>0</v>
      </c>
      <c r="K705" t="s">
        <v>32</v>
      </c>
      <c r="L705" t="s">
        <v>41</v>
      </c>
      <c r="M705">
        <v>39</v>
      </c>
      <c r="N705">
        <v>1</v>
      </c>
    </row>
    <row r="706" spans="1:14" x14ac:dyDescent="0.3">
      <c r="A706" t="s">
        <v>2284</v>
      </c>
      <c r="B706" t="s">
        <v>2209</v>
      </c>
      <c r="C706" t="s">
        <v>2285</v>
      </c>
      <c r="D706" t="s">
        <v>2286</v>
      </c>
      <c r="E706" t="s">
        <v>108</v>
      </c>
      <c r="F706" t="s">
        <v>29</v>
      </c>
      <c r="G706" t="s">
        <v>30</v>
      </c>
      <c r="H706" t="s">
        <v>69</v>
      </c>
      <c r="I706">
        <v>5</v>
      </c>
      <c r="J706">
        <v>0</v>
      </c>
      <c r="K706" t="s">
        <v>222</v>
      </c>
      <c r="L706" t="s">
        <v>50</v>
      </c>
      <c r="M706">
        <v>64</v>
      </c>
      <c r="N706">
        <v>5</v>
      </c>
    </row>
    <row r="707" spans="1:14" x14ac:dyDescent="0.3">
      <c r="A707" t="s">
        <v>2287</v>
      </c>
      <c r="B707" t="s">
        <v>1114</v>
      </c>
      <c r="C707" t="s">
        <v>1585</v>
      </c>
      <c r="D707" t="s">
        <v>206</v>
      </c>
      <c r="E707" t="s">
        <v>120</v>
      </c>
      <c r="F707" t="s">
        <v>29</v>
      </c>
      <c r="G707" t="s">
        <v>115</v>
      </c>
      <c r="H707" t="s">
        <v>91</v>
      </c>
      <c r="I707">
        <v>2</v>
      </c>
      <c r="J707">
        <v>0</v>
      </c>
      <c r="K707" t="s">
        <v>222</v>
      </c>
      <c r="L707" t="s">
        <v>23</v>
      </c>
      <c r="M707">
        <v>35</v>
      </c>
    </row>
    <row r="708" spans="1:14" x14ac:dyDescent="0.3">
      <c r="A708" t="s">
        <v>2288</v>
      </c>
      <c r="B708" t="s">
        <v>2289</v>
      </c>
      <c r="C708" t="s">
        <v>1152</v>
      </c>
      <c r="D708" t="s">
        <v>2290</v>
      </c>
      <c r="E708" t="s">
        <v>191</v>
      </c>
      <c r="F708" t="s">
        <v>153</v>
      </c>
      <c r="G708" t="s">
        <v>97</v>
      </c>
      <c r="H708" t="s">
        <v>76</v>
      </c>
      <c r="I708">
        <v>2</v>
      </c>
      <c r="J708">
        <v>0.15</v>
      </c>
      <c r="K708" t="s">
        <v>32</v>
      </c>
      <c r="L708" t="s">
        <v>23</v>
      </c>
      <c r="M708">
        <v>19</v>
      </c>
      <c r="N708">
        <v>1</v>
      </c>
    </row>
    <row r="709" spans="1:14" x14ac:dyDescent="0.3">
      <c r="A709" t="s">
        <v>2291</v>
      </c>
      <c r="B709" t="s">
        <v>2292</v>
      </c>
      <c r="C709" t="s">
        <v>2293</v>
      </c>
      <c r="D709" t="s">
        <v>2294</v>
      </c>
      <c r="E709" t="s">
        <v>347</v>
      </c>
      <c r="F709" t="s">
        <v>29</v>
      </c>
      <c r="G709" t="s">
        <v>97</v>
      </c>
      <c r="H709" t="s">
        <v>84</v>
      </c>
      <c r="I709">
        <v>8</v>
      </c>
      <c r="J709">
        <v>0.15</v>
      </c>
      <c r="K709" t="s">
        <v>22</v>
      </c>
      <c r="L709" t="s">
        <v>41</v>
      </c>
      <c r="M709">
        <v>39</v>
      </c>
      <c r="N709">
        <v>2</v>
      </c>
    </row>
    <row r="710" spans="1:14" x14ac:dyDescent="0.3">
      <c r="A710" t="s">
        <v>827</v>
      </c>
      <c r="B710" t="s">
        <v>785</v>
      </c>
      <c r="C710" t="s">
        <v>828</v>
      </c>
      <c r="D710" t="s">
        <v>829</v>
      </c>
      <c r="E710" t="s">
        <v>191</v>
      </c>
      <c r="F710" t="s">
        <v>39</v>
      </c>
      <c r="G710" t="s">
        <v>176</v>
      </c>
      <c r="H710" t="s">
        <v>31</v>
      </c>
      <c r="I710">
        <v>2</v>
      </c>
      <c r="J710">
        <v>0</v>
      </c>
      <c r="K710" t="s">
        <v>32</v>
      </c>
      <c r="L710" t="s">
        <v>50</v>
      </c>
      <c r="M710">
        <v>28</v>
      </c>
      <c r="N710">
        <v>3</v>
      </c>
    </row>
    <row r="711" spans="1:14" x14ac:dyDescent="0.3">
      <c r="A711" t="s">
        <v>2295</v>
      </c>
      <c r="B711" t="s">
        <v>719</v>
      </c>
      <c r="C711" t="s">
        <v>2296</v>
      </c>
      <c r="D711" t="s">
        <v>2297</v>
      </c>
      <c r="E711" t="s">
        <v>627</v>
      </c>
      <c r="F711" t="s">
        <v>19</v>
      </c>
      <c r="G711" t="s">
        <v>97</v>
      </c>
      <c r="H711" t="s">
        <v>69</v>
      </c>
      <c r="I711">
        <v>4</v>
      </c>
      <c r="J711">
        <v>0.2</v>
      </c>
      <c r="K711" t="s">
        <v>32</v>
      </c>
      <c r="L711" t="s">
        <v>23</v>
      </c>
      <c r="M711">
        <v>43</v>
      </c>
      <c r="N711">
        <v>1</v>
      </c>
    </row>
    <row r="712" spans="1:14" x14ac:dyDescent="0.3">
      <c r="A712" t="s">
        <v>2298</v>
      </c>
      <c r="B712" t="s">
        <v>372</v>
      </c>
      <c r="C712" t="s">
        <v>111</v>
      </c>
      <c r="D712" t="s">
        <v>2299</v>
      </c>
      <c r="E712" t="s">
        <v>18</v>
      </c>
      <c r="F712" t="s">
        <v>131</v>
      </c>
      <c r="G712" t="s">
        <v>293</v>
      </c>
      <c r="H712" t="s">
        <v>241</v>
      </c>
      <c r="I712" t="s">
        <v>147</v>
      </c>
      <c r="J712">
        <v>0</v>
      </c>
      <c r="K712" t="s">
        <v>32</v>
      </c>
      <c r="L712" t="s">
        <v>23</v>
      </c>
      <c r="M712">
        <v>19</v>
      </c>
      <c r="N712">
        <v>5</v>
      </c>
    </row>
    <row r="713" spans="1:14" x14ac:dyDescent="0.3">
      <c r="A713" t="s">
        <v>2300</v>
      </c>
      <c r="B713" t="s">
        <v>2301</v>
      </c>
      <c r="C713" t="s">
        <v>842</v>
      </c>
      <c r="D713" t="s">
        <v>2302</v>
      </c>
      <c r="E713" t="s">
        <v>46</v>
      </c>
      <c r="F713" t="s">
        <v>29</v>
      </c>
      <c r="G713" t="s">
        <v>251</v>
      </c>
      <c r="H713" t="s">
        <v>177</v>
      </c>
      <c r="I713">
        <v>9</v>
      </c>
      <c r="J713">
        <v>0</v>
      </c>
      <c r="K713" t="s">
        <v>222</v>
      </c>
      <c r="L713" t="s">
        <v>23</v>
      </c>
      <c r="M713">
        <v>36</v>
      </c>
      <c r="N713">
        <v>1</v>
      </c>
    </row>
    <row r="714" spans="1:14" x14ac:dyDescent="0.3">
      <c r="A714" t="s">
        <v>2303</v>
      </c>
      <c r="B714" t="s">
        <v>1864</v>
      </c>
      <c r="C714" t="s">
        <v>2241</v>
      </c>
      <c r="D714" t="s">
        <v>2304</v>
      </c>
      <c r="E714" t="s">
        <v>28</v>
      </c>
      <c r="F714" t="s">
        <v>29</v>
      </c>
      <c r="G714" t="s">
        <v>20</v>
      </c>
      <c r="H714" t="s">
        <v>21</v>
      </c>
      <c r="I714">
        <v>9</v>
      </c>
      <c r="J714">
        <v>0</v>
      </c>
      <c r="K714" t="s">
        <v>32</v>
      </c>
      <c r="L714" t="s">
        <v>33</v>
      </c>
      <c r="M714">
        <v>18</v>
      </c>
      <c r="N714">
        <v>3</v>
      </c>
    </row>
    <row r="715" spans="1:14" x14ac:dyDescent="0.3">
      <c r="A715" t="s">
        <v>2305</v>
      </c>
      <c r="B715" t="s">
        <v>2182</v>
      </c>
      <c r="C715" t="s">
        <v>648</v>
      </c>
      <c r="D715" t="s">
        <v>634</v>
      </c>
      <c r="E715" t="s">
        <v>46</v>
      </c>
      <c r="F715" t="s">
        <v>39</v>
      </c>
      <c r="H715" t="s">
        <v>216</v>
      </c>
      <c r="I715">
        <v>6</v>
      </c>
      <c r="J715">
        <v>0.1</v>
      </c>
      <c r="K715" t="s">
        <v>32</v>
      </c>
      <c r="L715" t="s">
        <v>23</v>
      </c>
      <c r="M715">
        <v>37</v>
      </c>
      <c r="N715">
        <v>5</v>
      </c>
    </row>
    <row r="716" spans="1:14" x14ac:dyDescent="0.3">
      <c r="A716" t="s">
        <v>2306</v>
      </c>
      <c r="B716" t="s">
        <v>415</v>
      </c>
      <c r="C716" t="s">
        <v>750</v>
      </c>
      <c r="D716" t="s">
        <v>2307</v>
      </c>
      <c r="E716" t="s">
        <v>140</v>
      </c>
      <c r="F716" t="s">
        <v>29</v>
      </c>
      <c r="G716" t="s">
        <v>176</v>
      </c>
      <c r="H716" t="s">
        <v>56</v>
      </c>
      <c r="I716">
        <v>1</v>
      </c>
      <c r="J716">
        <v>0</v>
      </c>
      <c r="K716" t="s">
        <v>32</v>
      </c>
      <c r="L716" t="s">
        <v>50</v>
      </c>
      <c r="M716">
        <v>35</v>
      </c>
      <c r="N716">
        <v>4</v>
      </c>
    </row>
    <row r="717" spans="1:14" x14ac:dyDescent="0.3">
      <c r="A717" t="s">
        <v>2308</v>
      </c>
      <c r="B717" t="s">
        <v>263</v>
      </c>
      <c r="C717" t="s">
        <v>2309</v>
      </c>
      <c r="D717" t="s">
        <v>2310</v>
      </c>
      <c r="E717" t="s">
        <v>326</v>
      </c>
      <c r="F717" t="s">
        <v>39</v>
      </c>
      <c r="G717" t="s">
        <v>90</v>
      </c>
      <c r="H717" t="s">
        <v>98</v>
      </c>
      <c r="I717">
        <v>7</v>
      </c>
      <c r="J717">
        <v>0.1</v>
      </c>
      <c r="K717" t="s">
        <v>22</v>
      </c>
      <c r="L717" t="s">
        <v>23</v>
      </c>
      <c r="M717">
        <v>29</v>
      </c>
      <c r="N717">
        <v>4</v>
      </c>
    </row>
    <row r="718" spans="1:14" x14ac:dyDescent="0.3">
      <c r="A718" t="s">
        <v>2311</v>
      </c>
      <c r="B718" t="s">
        <v>2312</v>
      </c>
      <c r="C718" t="s">
        <v>1394</v>
      </c>
      <c r="D718" t="s">
        <v>2313</v>
      </c>
      <c r="E718" t="s">
        <v>882</v>
      </c>
      <c r="F718" t="s">
        <v>29</v>
      </c>
      <c r="G718" t="s">
        <v>47</v>
      </c>
      <c r="H718" t="s">
        <v>98</v>
      </c>
      <c r="I718">
        <v>3</v>
      </c>
      <c r="J718">
        <v>0.2</v>
      </c>
      <c r="K718" t="s">
        <v>32</v>
      </c>
      <c r="L718" t="s">
        <v>41</v>
      </c>
      <c r="M718">
        <v>55</v>
      </c>
      <c r="N718">
        <v>3</v>
      </c>
    </row>
    <row r="719" spans="1:14" x14ac:dyDescent="0.3">
      <c r="A719" t="s">
        <v>2314</v>
      </c>
      <c r="B719" t="s">
        <v>94</v>
      </c>
      <c r="C719" t="s">
        <v>2315</v>
      </c>
      <c r="D719" t="s">
        <v>820</v>
      </c>
      <c r="E719" t="s">
        <v>1422</v>
      </c>
      <c r="F719" t="s">
        <v>29</v>
      </c>
      <c r="G719" t="s">
        <v>115</v>
      </c>
      <c r="H719" t="s">
        <v>98</v>
      </c>
      <c r="I719">
        <v>6</v>
      </c>
      <c r="J719">
        <v>0</v>
      </c>
      <c r="K719" t="s">
        <v>32</v>
      </c>
      <c r="L719" t="s">
        <v>23</v>
      </c>
      <c r="M719">
        <v>66</v>
      </c>
      <c r="N719">
        <v>2</v>
      </c>
    </row>
    <row r="720" spans="1:14" x14ac:dyDescent="0.3">
      <c r="A720" t="s">
        <v>2316</v>
      </c>
      <c r="B720" t="s">
        <v>1949</v>
      </c>
      <c r="C720" t="s">
        <v>1075</v>
      </c>
      <c r="D720" t="s">
        <v>2317</v>
      </c>
      <c r="E720" t="s">
        <v>298</v>
      </c>
      <c r="F720" t="s">
        <v>39</v>
      </c>
      <c r="G720" t="s">
        <v>30</v>
      </c>
      <c r="H720" t="s">
        <v>21</v>
      </c>
      <c r="I720">
        <v>5</v>
      </c>
      <c r="J720">
        <v>0.1</v>
      </c>
      <c r="K720" t="s">
        <v>32</v>
      </c>
      <c r="L720" t="s">
        <v>33</v>
      </c>
      <c r="M720">
        <v>20</v>
      </c>
      <c r="N720">
        <v>2</v>
      </c>
    </row>
    <row r="721" spans="1:14" x14ac:dyDescent="0.3">
      <c r="A721" t="s">
        <v>2318</v>
      </c>
      <c r="B721" t="s">
        <v>1353</v>
      </c>
      <c r="C721" t="s">
        <v>224</v>
      </c>
      <c r="D721" t="s">
        <v>1244</v>
      </c>
      <c r="E721" t="s">
        <v>2319</v>
      </c>
      <c r="F721" t="s">
        <v>29</v>
      </c>
      <c r="G721" t="s">
        <v>97</v>
      </c>
      <c r="H721" t="s">
        <v>84</v>
      </c>
      <c r="I721">
        <v>9</v>
      </c>
      <c r="J721">
        <v>0.1</v>
      </c>
      <c r="K721" t="s">
        <v>32</v>
      </c>
      <c r="L721" t="s">
        <v>50</v>
      </c>
      <c r="M721">
        <v>64</v>
      </c>
      <c r="N721">
        <v>4</v>
      </c>
    </row>
    <row r="722" spans="1:14" x14ac:dyDescent="0.3">
      <c r="A722" t="s">
        <v>2320</v>
      </c>
      <c r="B722" t="s">
        <v>2321</v>
      </c>
      <c r="C722" t="s">
        <v>1380</v>
      </c>
      <c r="D722" t="s">
        <v>2322</v>
      </c>
      <c r="E722" t="s">
        <v>281</v>
      </c>
      <c r="F722" t="s">
        <v>19</v>
      </c>
      <c r="G722" t="s">
        <v>115</v>
      </c>
      <c r="H722" t="s">
        <v>84</v>
      </c>
      <c r="I722">
        <v>5</v>
      </c>
      <c r="J722">
        <v>0</v>
      </c>
      <c r="K722" t="s">
        <v>32</v>
      </c>
      <c r="L722" t="s">
        <v>23</v>
      </c>
      <c r="M722">
        <v>19</v>
      </c>
      <c r="N722">
        <v>5</v>
      </c>
    </row>
    <row r="723" spans="1:14" x14ac:dyDescent="0.3">
      <c r="A723" t="s">
        <v>2323</v>
      </c>
      <c r="B723" t="s">
        <v>1693</v>
      </c>
      <c r="C723" t="s">
        <v>263</v>
      </c>
      <c r="D723" t="s">
        <v>743</v>
      </c>
      <c r="E723" t="s">
        <v>281</v>
      </c>
      <c r="F723" t="s">
        <v>83</v>
      </c>
      <c r="G723" t="s">
        <v>115</v>
      </c>
      <c r="H723" t="s">
        <v>48</v>
      </c>
      <c r="I723">
        <v>8</v>
      </c>
      <c r="J723">
        <v>0.1</v>
      </c>
      <c r="K723" t="s">
        <v>32</v>
      </c>
      <c r="L723" t="s">
        <v>33</v>
      </c>
      <c r="M723">
        <v>61</v>
      </c>
      <c r="N723">
        <v>3</v>
      </c>
    </row>
    <row r="724" spans="1:14" x14ac:dyDescent="0.3">
      <c r="A724" t="s">
        <v>2324</v>
      </c>
      <c r="B724" t="s">
        <v>603</v>
      </c>
      <c r="C724" t="s">
        <v>618</v>
      </c>
      <c r="D724" t="s">
        <v>2325</v>
      </c>
      <c r="E724" t="s">
        <v>202</v>
      </c>
      <c r="F724" t="s">
        <v>29</v>
      </c>
      <c r="G724" t="s">
        <v>30</v>
      </c>
      <c r="H724" t="s">
        <v>109</v>
      </c>
      <c r="I724">
        <v>2</v>
      </c>
      <c r="J724">
        <v>0</v>
      </c>
      <c r="K724" t="s">
        <v>32</v>
      </c>
      <c r="L724" t="s">
        <v>23</v>
      </c>
      <c r="M724">
        <v>39</v>
      </c>
      <c r="N724">
        <v>1</v>
      </c>
    </row>
    <row r="725" spans="1:14" x14ac:dyDescent="0.3">
      <c r="A725" t="s">
        <v>2326</v>
      </c>
      <c r="B725" t="s">
        <v>2327</v>
      </c>
      <c r="C725" t="s">
        <v>1621</v>
      </c>
      <c r="D725" t="s">
        <v>139</v>
      </c>
      <c r="E725" t="s">
        <v>1169</v>
      </c>
      <c r="F725" t="s">
        <v>29</v>
      </c>
      <c r="G725" t="s">
        <v>20</v>
      </c>
      <c r="H725" t="s">
        <v>177</v>
      </c>
      <c r="I725">
        <v>1</v>
      </c>
      <c r="J725">
        <v>0.15</v>
      </c>
      <c r="K725" t="s">
        <v>32</v>
      </c>
      <c r="L725" t="s">
        <v>33</v>
      </c>
      <c r="M725">
        <v>57</v>
      </c>
      <c r="N725">
        <v>4</v>
      </c>
    </row>
    <row r="726" spans="1:14" x14ac:dyDescent="0.3">
      <c r="A726" t="s">
        <v>2328</v>
      </c>
      <c r="B726" t="s">
        <v>274</v>
      </c>
      <c r="C726" t="s">
        <v>2329</v>
      </c>
      <c r="D726" t="s">
        <v>2079</v>
      </c>
      <c r="E726" t="s">
        <v>28</v>
      </c>
      <c r="F726" t="s">
        <v>29</v>
      </c>
      <c r="G726" t="s">
        <v>47</v>
      </c>
      <c r="H726" t="s">
        <v>146</v>
      </c>
      <c r="I726">
        <v>2</v>
      </c>
      <c r="J726">
        <v>0.05</v>
      </c>
      <c r="K726" t="s">
        <v>70</v>
      </c>
      <c r="L726" t="s">
        <v>41</v>
      </c>
      <c r="M726">
        <v>53</v>
      </c>
      <c r="N726">
        <v>4</v>
      </c>
    </row>
    <row r="727" spans="1:14" x14ac:dyDescent="0.3">
      <c r="A727" t="s">
        <v>2330</v>
      </c>
      <c r="B727" t="s">
        <v>663</v>
      </c>
      <c r="C727" t="s">
        <v>633</v>
      </c>
      <c r="D727" t="s">
        <v>2149</v>
      </c>
      <c r="E727" t="s">
        <v>467</v>
      </c>
      <c r="F727" t="s">
        <v>29</v>
      </c>
      <c r="G727" t="s">
        <v>115</v>
      </c>
      <c r="H727" t="s">
        <v>56</v>
      </c>
      <c r="I727">
        <v>7</v>
      </c>
      <c r="J727">
        <v>0.05</v>
      </c>
      <c r="K727" t="s">
        <v>32</v>
      </c>
      <c r="L727" t="s">
        <v>50</v>
      </c>
      <c r="M727">
        <v>46</v>
      </c>
      <c r="N727">
        <v>3</v>
      </c>
    </row>
    <row r="728" spans="1:14" x14ac:dyDescent="0.3">
      <c r="A728" t="s">
        <v>2331</v>
      </c>
      <c r="B728" t="s">
        <v>213</v>
      </c>
      <c r="C728" t="s">
        <v>1193</v>
      </c>
      <c r="D728" t="s">
        <v>81</v>
      </c>
      <c r="E728" t="s">
        <v>186</v>
      </c>
      <c r="F728" t="s">
        <v>39</v>
      </c>
      <c r="G728" t="s">
        <v>62</v>
      </c>
      <c r="H728" t="s">
        <v>91</v>
      </c>
      <c r="I728">
        <v>3</v>
      </c>
      <c r="J728">
        <v>0</v>
      </c>
      <c r="K728" t="s">
        <v>222</v>
      </c>
      <c r="L728" t="s">
        <v>23</v>
      </c>
      <c r="M728">
        <v>38</v>
      </c>
      <c r="N728">
        <v>5</v>
      </c>
    </row>
    <row r="729" spans="1:14" x14ac:dyDescent="0.3">
      <c r="A729" t="s">
        <v>2332</v>
      </c>
      <c r="B729" t="s">
        <v>2333</v>
      </c>
      <c r="C729" t="s">
        <v>173</v>
      </c>
      <c r="D729" t="s">
        <v>2334</v>
      </c>
      <c r="E729" t="s">
        <v>882</v>
      </c>
      <c r="F729" t="s">
        <v>29</v>
      </c>
      <c r="G729" t="s">
        <v>97</v>
      </c>
      <c r="H729" t="s">
        <v>31</v>
      </c>
      <c r="I729">
        <v>8</v>
      </c>
      <c r="J729">
        <v>0.15</v>
      </c>
      <c r="K729" t="s">
        <v>32</v>
      </c>
      <c r="L729" t="s">
        <v>41</v>
      </c>
      <c r="M729">
        <v>29</v>
      </c>
      <c r="N729">
        <v>5</v>
      </c>
    </row>
    <row r="730" spans="1:14" x14ac:dyDescent="0.3">
      <c r="A730" t="s">
        <v>2335</v>
      </c>
      <c r="B730" t="s">
        <v>2336</v>
      </c>
      <c r="C730" t="s">
        <v>1898</v>
      </c>
      <c r="D730" t="s">
        <v>2337</v>
      </c>
      <c r="E730" t="s">
        <v>152</v>
      </c>
      <c r="F730" t="s">
        <v>131</v>
      </c>
      <c r="G730" t="s">
        <v>40</v>
      </c>
      <c r="H730" t="s">
        <v>160</v>
      </c>
      <c r="I730">
        <v>6</v>
      </c>
      <c r="J730">
        <v>0.1</v>
      </c>
      <c r="K730" t="s">
        <v>222</v>
      </c>
      <c r="L730" t="s">
        <v>41</v>
      </c>
      <c r="M730">
        <v>35</v>
      </c>
      <c r="N730">
        <v>5</v>
      </c>
    </row>
    <row r="731" spans="1:14" x14ac:dyDescent="0.3">
      <c r="A731" t="s">
        <v>2338</v>
      </c>
      <c r="B731" t="s">
        <v>2339</v>
      </c>
      <c r="C731" t="s">
        <v>2049</v>
      </c>
      <c r="D731" t="s">
        <v>1832</v>
      </c>
      <c r="E731" t="s">
        <v>935</v>
      </c>
      <c r="F731" t="s">
        <v>131</v>
      </c>
      <c r="G731" t="s">
        <v>192</v>
      </c>
      <c r="H731" t="s">
        <v>109</v>
      </c>
      <c r="I731">
        <v>4</v>
      </c>
      <c r="J731">
        <v>0.05</v>
      </c>
      <c r="K731" t="s">
        <v>32</v>
      </c>
      <c r="L731" t="s">
        <v>23</v>
      </c>
      <c r="M731">
        <v>59</v>
      </c>
      <c r="N731">
        <v>2</v>
      </c>
    </row>
    <row r="732" spans="1:14" x14ac:dyDescent="0.3">
      <c r="A732" t="s">
        <v>2340</v>
      </c>
      <c r="B732" t="s">
        <v>2341</v>
      </c>
      <c r="C732" t="s">
        <v>279</v>
      </c>
      <c r="D732" t="s">
        <v>2342</v>
      </c>
      <c r="E732" t="s">
        <v>1372</v>
      </c>
      <c r="F732" t="s">
        <v>29</v>
      </c>
      <c r="G732" t="s">
        <v>62</v>
      </c>
      <c r="H732" t="s">
        <v>84</v>
      </c>
      <c r="I732">
        <v>3</v>
      </c>
      <c r="J732">
        <v>0.05</v>
      </c>
      <c r="K732" t="s">
        <v>22</v>
      </c>
      <c r="L732" t="s">
        <v>23</v>
      </c>
      <c r="M732">
        <v>57</v>
      </c>
      <c r="N732">
        <v>5</v>
      </c>
    </row>
    <row r="733" spans="1:14" x14ac:dyDescent="0.3">
      <c r="A733" t="s">
        <v>2343</v>
      </c>
      <c r="B733" t="s">
        <v>760</v>
      </c>
      <c r="C733" t="s">
        <v>1908</v>
      </c>
      <c r="D733" t="s">
        <v>1637</v>
      </c>
      <c r="E733" t="s">
        <v>191</v>
      </c>
      <c r="F733" t="s">
        <v>29</v>
      </c>
      <c r="G733" t="s">
        <v>293</v>
      </c>
      <c r="H733" t="s">
        <v>56</v>
      </c>
      <c r="I733">
        <v>2</v>
      </c>
      <c r="J733">
        <v>0</v>
      </c>
      <c r="K733" t="s">
        <v>222</v>
      </c>
      <c r="L733" t="s">
        <v>41</v>
      </c>
      <c r="M733">
        <v>46</v>
      </c>
      <c r="N733">
        <v>4</v>
      </c>
    </row>
    <row r="734" spans="1:14" x14ac:dyDescent="0.3">
      <c r="A734" t="s">
        <v>2344</v>
      </c>
      <c r="B734" t="s">
        <v>2345</v>
      </c>
      <c r="C734" t="s">
        <v>341</v>
      </c>
      <c r="D734" t="s">
        <v>2346</v>
      </c>
      <c r="E734" t="s">
        <v>453</v>
      </c>
      <c r="F734" t="s">
        <v>39</v>
      </c>
      <c r="G734" t="s">
        <v>293</v>
      </c>
      <c r="H734" t="s">
        <v>160</v>
      </c>
      <c r="I734">
        <v>1</v>
      </c>
      <c r="J734">
        <v>0</v>
      </c>
      <c r="K734" t="s">
        <v>32</v>
      </c>
      <c r="L734" t="s">
        <v>41</v>
      </c>
      <c r="M734">
        <v>22</v>
      </c>
      <c r="N734">
        <v>1</v>
      </c>
    </row>
    <row r="735" spans="1:14" x14ac:dyDescent="0.3">
      <c r="A735" t="s">
        <v>2347</v>
      </c>
      <c r="B735" t="s">
        <v>1918</v>
      </c>
      <c r="C735" t="s">
        <v>100</v>
      </c>
      <c r="D735" t="s">
        <v>2348</v>
      </c>
      <c r="E735" t="s">
        <v>108</v>
      </c>
      <c r="F735" t="s">
        <v>19</v>
      </c>
      <c r="G735" t="s">
        <v>97</v>
      </c>
      <c r="H735" t="s">
        <v>146</v>
      </c>
      <c r="I735">
        <v>9</v>
      </c>
      <c r="J735">
        <v>0.2</v>
      </c>
      <c r="K735" t="s">
        <v>32</v>
      </c>
      <c r="L735" t="s">
        <v>50</v>
      </c>
      <c r="N735">
        <v>4</v>
      </c>
    </row>
    <row r="736" spans="1:14" x14ac:dyDescent="0.3">
      <c r="A736" t="s">
        <v>2349</v>
      </c>
      <c r="B736" t="s">
        <v>2350</v>
      </c>
      <c r="C736" t="s">
        <v>2351</v>
      </c>
      <c r="D736" t="s">
        <v>2352</v>
      </c>
      <c r="E736" t="s">
        <v>28</v>
      </c>
      <c r="F736" t="s">
        <v>39</v>
      </c>
      <c r="G736" t="s">
        <v>115</v>
      </c>
      <c r="H736" t="s">
        <v>56</v>
      </c>
      <c r="I736">
        <v>2</v>
      </c>
      <c r="J736">
        <v>0.1</v>
      </c>
      <c r="K736" t="s">
        <v>22</v>
      </c>
      <c r="L736" t="s">
        <v>23</v>
      </c>
      <c r="M736">
        <v>39</v>
      </c>
      <c r="N736">
        <v>3</v>
      </c>
    </row>
    <row r="737" spans="1:14" x14ac:dyDescent="0.3">
      <c r="A737" t="s">
        <v>2353</v>
      </c>
      <c r="B737" t="s">
        <v>2354</v>
      </c>
      <c r="C737" t="s">
        <v>199</v>
      </c>
      <c r="D737" t="s">
        <v>1396</v>
      </c>
      <c r="E737" t="s">
        <v>347</v>
      </c>
      <c r="F737" t="s">
        <v>29</v>
      </c>
      <c r="G737" t="s">
        <v>251</v>
      </c>
      <c r="H737" t="s">
        <v>84</v>
      </c>
      <c r="I737">
        <v>6</v>
      </c>
      <c r="J737">
        <v>0</v>
      </c>
      <c r="K737" t="s">
        <v>32</v>
      </c>
      <c r="L737" t="s">
        <v>41</v>
      </c>
      <c r="M737">
        <v>18</v>
      </c>
      <c r="N737">
        <v>1</v>
      </c>
    </row>
    <row r="738" spans="1:14" x14ac:dyDescent="0.3">
      <c r="A738" t="s">
        <v>2355</v>
      </c>
      <c r="B738" t="s">
        <v>2356</v>
      </c>
      <c r="C738" t="s">
        <v>1217</v>
      </c>
      <c r="D738" t="s">
        <v>2357</v>
      </c>
      <c r="E738" t="s">
        <v>1202</v>
      </c>
      <c r="F738" t="s">
        <v>29</v>
      </c>
      <c r="G738" t="s">
        <v>62</v>
      </c>
      <c r="H738" t="s">
        <v>84</v>
      </c>
      <c r="I738">
        <v>3</v>
      </c>
      <c r="J738">
        <v>0.05</v>
      </c>
      <c r="K738" t="s">
        <v>32</v>
      </c>
      <c r="L738" t="s">
        <v>23</v>
      </c>
      <c r="M738">
        <v>42</v>
      </c>
      <c r="N738">
        <v>3</v>
      </c>
    </row>
    <row r="739" spans="1:14" x14ac:dyDescent="0.3">
      <c r="A739" t="s">
        <v>2358</v>
      </c>
      <c r="B739" t="s">
        <v>2359</v>
      </c>
      <c r="C739" t="s">
        <v>1115</v>
      </c>
      <c r="D739" t="s">
        <v>2360</v>
      </c>
      <c r="E739" t="s">
        <v>694</v>
      </c>
      <c r="F739" t="s">
        <v>29</v>
      </c>
      <c r="G739" t="s">
        <v>47</v>
      </c>
      <c r="H739" t="s">
        <v>241</v>
      </c>
      <c r="I739">
        <v>1</v>
      </c>
      <c r="J739">
        <v>0.1</v>
      </c>
      <c r="K739" t="s">
        <v>70</v>
      </c>
      <c r="L739" t="s">
        <v>41</v>
      </c>
      <c r="M739">
        <v>63</v>
      </c>
      <c r="N739">
        <v>1</v>
      </c>
    </row>
    <row r="740" spans="1:14" x14ac:dyDescent="0.3">
      <c r="A740" t="s">
        <v>2361</v>
      </c>
      <c r="B740" t="s">
        <v>2283</v>
      </c>
      <c r="C740" t="s">
        <v>998</v>
      </c>
      <c r="D740" t="s">
        <v>2107</v>
      </c>
      <c r="E740" t="s">
        <v>140</v>
      </c>
      <c r="F740" t="s">
        <v>29</v>
      </c>
      <c r="G740" t="s">
        <v>40</v>
      </c>
      <c r="H740" t="s">
        <v>216</v>
      </c>
      <c r="I740">
        <v>3</v>
      </c>
      <c r="J740">
        <v>0</v>
      </c>
      <c r="K740" t="s">
        <v>222</v>
      </c>
      <c r="L740" t="s">
        <v>41</v>
      </c>
      <c r="M740">
        <v>49</v>
      </c>
      <c r="N740">
        <v>4</v>
      </c>
    </row>
    <row r="741" spans="1:14" x14ac:dyDescent="0.3">
      <c r="A741" t="s">
        <v>2362</v>
      </c>
      <c r="B741" t="s">
        <v>1209</v>
      </c>
      <c r="C741" t="s">
        <v>2001</v>
      </c>
      <c r="D741" t="s">
        <v>2272</v>
      </c>
      <c r="E741" t="s">
        <v>917</v>
      </c>
      <c r="F741" t="s">
        <v>153</v>
      </c>
      <c r="G741" t="s">
        <v>20</v>
      </c>
      <c r="H741" t="s">
        <v>56</v>
      </c>
      <c r="I741" t="s">
        <v>77</v>
      </c>
      <c r="J741">
        <v>0.15</v>
      </c>
      <c r="K741" t="s">
        <v>32</v>
      </c>
      <c r="L741" t="s">
        <v>50</v>
      </c>
      <c r="M741">
        <v>43</v>
      </c>
      <c r="N741">
        <v>3</v>
      </c>
    </row>
    <row r="742" spans="1:14" x14ac:dyDescent="0.3">
      <c r="A742" t="s">
        <v>2363</v>
      </c>
      <c r="B742" t="s">
        <v>2364</v>
      </c>
      <c r="C742" t="s">
        <v>1964</v>
      </c>
      <c r="D742" t="s">
        <v>1696</v>
      </c>
      <c r="E742" t="s">
        <v>302</v>
      </c>
      <c r="F742" t="s">
        <v>29</v>
      </c>
      <c r="H742" t="s">
        <v>63</v>
      </c>
      <c r="I742">
        <v>3</v>
      </c>
      <c r="J742">
        <v>0</v>
      </c>
      <c r="K742" t="s">
        <v>22</v>
      </c>
      <c r="L742" t="s">
        <v>33</v>
      </c>
      <c r="M742">
        <v>50</v>
      </c>
      <c r="N742">
        <v>3</v>
      </c>
    </row>
    <row r="743" spans="1:14" x14ac:dyDescent="0.3">
      <c r="A743" t="s">
        <v>2365</v>
      </c>
      <c r="B743" t="s">
        <v>2366</v>
      </c>
      <c r="C743" t="s">
        <v>1394</v>
      </c>
      <c r="D743" t="s">
        <v>2367</v>
      </c>
      <c r="E743" t="s">
        <v>68</v>
      </c>
      <c r="F743" t="s">
        <v>19</v>
      </c>
      <c r="G743" t="s">
        <v>90</v>
      </c>
      <c r="H743" t="s">
        <v>84</v>
      </c>
      <c r="I743">
        <v>1</v>
      </c>
      <c r="J743">
        <v>0</v>
      </c>
      <c r="K743" t="s">
        <v>22</v>
      </c>
      <c r="L743" t="s">
        <v>33</v>
      </c>
      <c r="M743">
        <v>43</v>
      </c>
      <c r="N743">
        <v>2</v>
      </c>
    </row>
    <row r="744" spans="1:14" x14ac:dyDescent="0.3">
      <c r="A744" t="s">
        <v>2368</v>
      </c>
      <c r="B744" t="s">
        <v>93</v>
      </c>
      <c r="C744" t="s">
        <v>94</v>
      </c>
      <c r="D744" t="s">
        <v>2267</v>
      </c>
      <c r="E744" t="s">
        <v>369</v>
      </c>
      <c r="F744" t="s">
        <v>29</v>
      </c>
      <c r="G744" t="s">
        <v>176</v>
      </c>
      <c r="H744" t="s">
        <v>216</v>
      </c>
      <c r="I744">
        <v>5</v>
      </c>
      <c r="J744">
        <v>0.05</v>
      </c>
      <c r="K744" t="s">
        <v>22</v>
      </c>
      <c r="L744" t="s">
        <v>33</v>
      </c>
      <c r="M744">
        <v>58</v>
      </c>
      <c r="N744">
        <v>4</v>
      </c>
    </row>
    <row r="745" spans="1:14" x14ac:dyDescent="0.3">
      <c r="A745" t="s">
        <v>2369</v>
      </c>
      <c r="B745" t="s">
        <v>208</v>
      </c>
      <c r="C745" t="s">
        <v>1286</v>
      </c>
      <c r="D745" t="s">
        <v>2370</v>
      </c>
      <c r="E745" t="s">
        <v>298</v>
      </c>
      <c r="F745" t="s">
        <v>29</v>
      </c>
      <c r="G745" t="s">
        <v>176</v>
      </c>
      <c r="H745" t="s">
        <v>56</v>
      </c>
      <c r="I745">
        <v>5</v>
      </c>
      <c r="J745">
        <v>0</v>
      </c>
      <c r="K745" t="s">
        <v>32</v>
      </c>
      <c r="L745" t="s">
        <v>23</v>
      </c>
      <c r="M745">
        <v>41</v>
      </c>
      <c r="N745">
        <v>4</v>
      </c>
    </row>
    <row r="746" spans="1:14" x14ac:dyDescent="0.3">
      <c r="A746" t="s">
        <v>2371</v>
      </c>
      <c r="B746" t="s">
        <v>1548</v>
      </c>
      <c r="C746" t="s">
        <v>1465</v>
      </c>
      <c r="D746" t="s">
        <v>2198</v>
      </c>
      <c r="E746" t="s">
        <v>1133</v>
      </c>
      <c r="F746" t="s">
        <v>39</v>
      </c>
      <c r="G746" t="s">
        <v>40</v>
      </c>
      <c r="H746" t="s">
        <v>109</v>
      </c>
      <c r="I746">
        <v>9</v>
      </c>
      <c r="J746">
        <v>0.05</v>
      </c>
      <c r="K746" t="s">
        <v>32</v>
      </c>
      <c r="L746" t="s">
        <v>33</v>
      </c>
      <c r="M746">
        <v>51</v>
      </c>
      <c r="N746">
        <v>2</v>
      </c>
    </row>
    <row r="747" spans="1:14" x14ac:dyDescent="0.3">
      <c r="A747" t="s">
        <v>2372</v>
      </c>
      <c r="B747" t="s">
        <v>429</v>
      </c>
      <c r="C747" t="s">
        <v>1698</v>
      </c>
      <c r="D747" t="s">
        <v>1867</v>
      </c>
      <c r="E747" t="s">
        <v>1146</v>
      </c>
      <c r="F747" t="s">
        <v>39</v>
      </c>
      <c r="G747" t="s">
        <v>293</v>
      </c>
      <c r="H747" t="s">
        <v>63</v>
      </c>
      <c r="I747">
        <v>1</v>
      </c>
      <c r="J747">
        <v>0</v>
      </c>
      <c r="K747" t="s">
        <v>22</v>
      </c>
      <c r="L747" t="s">
        <v>50</v>
      </c>
      <c r="M747">
        <v>66</v>
      </c>
      <c r="N747">
        <v>5</v>
      </c>
    </row>
    <row r="748" spans="1:14" x14ac:dyDescent="0.3">
      <c r="A748" t="s">
        <v>2373</v>
      </c>
      <c r="B748" t="s">
        <v>664</v>
      </c>
      <c r="C748" t="s">
        <v>163</v>
      </c>
      <c r="D748" t="s">
        <v>2374</v>
      </c>
      <c r="E748" t="s">
        <v>1315</v>
      </c>
      <c r="F748" t="s">
        <v>39</v>
      </c>
      <c r="G748" t="s">
        <v>62</v>
      </c>
      <c r="H748" t="s">
        <v>56</v>
      </c>
      <c r="I748">
        <v>1</v>
      </c>
      <c r="J748">
        <v>0.05</v>
      </c>
      <c r="K748" t="s">
        <v>32</v>
      </c>
      <c r="L748" t="s">
        <v>50</v>
      </c>
      <c r="M748">
        <v>31</v>
      </c>
      <c r="N748">
        <v>3</v>
      </c>
    </row>
    <row r="749" spans="1:14" x14ac:dyDescent="0.3">
      <c r="A749" t="s">
        <v>2375</v>
      </c>
      <c r="B749" t="s">
        <v>664</v>
      </c>
      <c r="C749" t="s">
        <v>163</v>
      </c>
      <c r="D749" t="s">
        <v>657</v>
      </c>
      <c r="E749" t="s">
        <v>1009</v>
      </c>
      <c r="F749" t="s">
        <v>29</v>
      </c>
      <c r="G749" t="s">
        <v>115</v>
      </c>
      <c r="H749" t="s">
        <v>76</v>
      </c>
      <c r="I749" t="s">
        <v>376</v>
      </c>
      <c r="J749">
        <v>0.2</v>
      </c>
      <c r="K749" t="s">
        <v>22</v>
      </c>
      <c r="L749" t="s">
        <v>33</v>
      </c>
      <c r="M749">
        <v>29</v>
      </c>
      <c r="N749">
        <v>5</v>
      </c>
    </row>
    <row r="750" spans="1:14" x14ac:dyDescent="0.3">
      <c r="A750" t="s">
        <v>2376</v>
      </c>
      <c r="B750" t="s">
        <v>995</v>
      </c>
      <c r="C750" t="s">
        <v>2228</v>
      </c>
      <c r="D750" t="s">
        <v>2377</v>
      </c>
      <c r="E750" t="s">
        <v>453</v>
      </c>
      <c r="F750" t="s">
        <v>29</v>
      </c>
      <c r="G750" t="s">
        <v>251</v>
      </c>
      <c r="H750" t="s">
        <v>63</v>
      </c>
      <c r="I750">
        <v>3</v>
      </c>
      <c r="J750">
        <v>0.05</v>
      </c>
      <c r="K750" t="s">
        <v>32</v>
      </c>
      <c r="L750" t="s">
        <v>33</v>
      </c>
      <c r="M750">
        <v>22</v>
      </c>
      <c r="N750">
        <v>3</v>
      </c>
    </row>
    <row r="751" spans="1:14" x14ac:dyDescent="0.3">
      <c r="A751" t="s">
        <v>2378</v>
      </c>
      <c r="B751" t="s">
        <v>106</v>
      </c>
      <c r="C751" t="s">
        <v>801</v>
      </c>
      <c r="D751" t="s">
        <v>291</v>
      </c>
      <c r="E751" t="s">
        <v>326</v>
      </c>
      <c r="F751" t="s">
        <v>29</v>
      </c>
      <c r="G751" t="s">
        <v>97</v>
      </c>
      <c r="H751" t="s">
        <v>146</v>
      </c>
      <c r="I751">
        <v>8</v>
      </c>
      <c r="J751">
        <v>0.05</v>
      </c>
      <c r="K751" t="s">
        <v>32</v>
      </c>
      <c r="L751" t="s">
        <v>41</v>
      </c>
      <c r="M751">
        <v>54</v>
      </c>
      <c r="N751">
        <v>4</v>
      </c>
    </row>
    <row r="752" spans="1:14" x14ac:dyDescent="0.3">
      <c r="A752" t="s">
        <v>2379</v>
      </c>
      <c r="B752" t="s">
        <v>2049</v>
      </c>
      <c r="C752" t="s">
        <v>2380</v>
      </c>
      <c r="D752" t="s">
        <v>2381</v>
      </c>
      <c r="E752" t="s">
        <v>1202</v>
      </c>
      <c r="F752" t="s">
        <v>39</v>
      </c>
      <c r="G752" t="s">
        <v>293</v>
      </c>
      <c r="H752" t="s">
        <v>154</v>
      </c>
      <c r="I752">
        <v>4</v>
      </c>
      <c r="J752">
        <v>0</v>
      </c>
      <c r="K752" t="s">
        <v>32</v>
      </c>
      <c r="L752" t="s">
        <v>33</v>
      </c>
      <c r="M752">
        <v>42</v>
      </c>
      <c r="N752">
        <v>2</v>
      </c>
    </row>
    <row r="753" spans="1:14" x14ac:dyDescent="0.3">
      <c r="A753" t="s">
        <v>2382</v>
      </c>
      <c r="B753" t="s">
        <v>1887</v>
      </c>
      <c r="C753" t="s">
        <v>677</v>
      </c>
      <c r="D753" t="s">
        <v>776</v>
      </c>
      <c r="E753" t="s">
        <v>38</v>
      </c>
      <c r="F753" t="s">
        <v>39</v>
      </c>
      <c r="G753" t="s">
        <v>40</v>
      </c>
      <c r="H753" t="s">
        <v>21</v>
      </c>
      <c r="I753" t="s">
        <v>376</v>
      </c>
      <c r="J753">
        <v>0.1</v>
      </c>
      <c r="K753" t="s">
        <v>222</v>
      </c>
      <c r="L753" t="s">
        <v>33</v>
      </c>
      <c r="M753">
        <v>67</v>
      </c>
      <c r="N753">
        <v>1</v>
      </c>
    </row>
    <row r="754" spans="1:14" x14ac:dyDescent="0.3">
      <c r="A754" t="s">
        <v>2383</v>
      </c>
      <c r="B754" t="s">
        <v>664</v>
      </c>
      <c r="C754" t="s">
        <v>142</v>
      </c>
      <c r="D754" t="s">
        <v>2294</v>
      </c>
      <c r="E754" t="s">
        <v>485</v>
      </c>
      <c r="F754" t="s">
        <v>153</v>
      </c>
      <c r="G754" t="s">
        <v>192</v>
      </c>
      <c r="H754" t="s">
        <v>69</v>
      </c>
      <c r="I754">
        <v>7</v>
      </c>
      <c r="J754">
        <v>0.05</v>
      </c>
      <c r="K754" t="s">
        <v>32</v>
      </c>
      <c r="L754" t="s">
        <v>33</v>
      </c>
      <c r="M754">
        <v>35</v>
      </c>
      <c r="N754">
        <v>5</v>
      </c>
    </row>
    <row r="755" spans="1:14" x14ac:dyDescent="0.3">
      <c r="A755" t="s">
        <v>2384</v>
      </c>
      <c r="B755" t="s">
        <v>2241</v>
      </c>
      <c r="C755" t="s">
        <v>574</v>
      </c>
      <c r="D755" t="s">
        <v>1853</v>
      </c>
      <c r="E755" t="s">
        <v>2385</v>
      </c>
      <c r="F755" t="s">
        <v>39</v>
      </c>
      <c r="G755" t="s">
        <v>97</v>
      </c>
      <c r="H755" t="s">
        <v>216</v>
      </c>
      <c r="I755">
        <v>6</v>
      </c>
      <c r="J755">
        <v>0.05</v>
      </c>
      <c r="K755" t="s">
        <v>70</v>
      </c>
      <c r="L755" t="s">
        <v>33</v>
      </c>
      <c r="M755">
        <v>61</v>
      </c>
      <c r="N755">
        <v>1</v>
      </c>
    </row>
    <row r="756" spans="1:14" x14ac:dyDescent="0.3">
      <c r="A756" t="s">
        <v>2386</v>
      </c>
      <c r="B756" t="s">
        <v>2035</v>
      </c>
      <c r="C756" t="s">
        <v>1595</v>
      </c>
      <c r="D756" t="s">
        <v>2387</v>
      </c>
      <c r="E756" t="s">
        <v>982</v>
      </c>
      <c r="F756" t="s">
        <v>39</v>
      </c>
      <c r="G756" t="s">
        <v>293</v>
      </c>
      <c r="H756" t="s">
        <v>63</v>
      </c>
      <c r="I756">
        <v>8</v>
      </c>
      <c r="J756">
        <v>0.1</v>
      </c>
      <c r="K756" t="s">
        <v>32</v>
      </c>
      <c r="L756" t="s">
        <v>50</v>
      </c>
      <c r="M756">
        <v>43</v>
      </c>
      <c r="N756">
        <v>3</v>
      </c>
    </row>
    <row r="757" spans="1:14" x14ac:dyDescent="0.3">
      <c r="A757" t="s">
        <v>2388</v>
      </c>
      <c r="B757" t="s">
        <v>479</v>
      </c>
      <c r="C757" t="s">
        <v>480</v>
      </c>
      <c r="D757" t="s">
        <v>1053</v>
      </c>
      <c r="E757" t="s">
        <v>28</v>
      </c>
      <c r="F757" t="s">
        <v>131</v>
      </c>
      <c r="G757" t="s">
        <v>293</v>
      </c>
      <c r="H757" t="s">
        <v>98</v>
      </c>
      <c r="I757">
        <v>5</v>
      </c>
      <c r="J757">
        <v>0</v>
      </c>
      <c r="K757" t="s">
        <v>32</v>
      </c>
      <c r="L757" t="s">
        <v>23</v>
      </c>
      <c r="M757">
        <v>69</v>
      </c>
      <c r="N757">
        <v>2</v>
      </c>
    </row>
    <row r="758" spans="1:14" x14ac:dyDescent="0.3">
      <c r="A758" t="s">
        <v>2389</v>
      </c>
      <c r="B758" t="s">
        <v>2390</v>
      </c>
      <c r="C758" t="s">
        <v>669</v>
      </c>
      <c r="D758" t="s">
        <v>963</v>
      </c>
      <c r="E758" t="s">
        <v>215</v>
      </c>
      <c r="F758" t="s">
        <v>39</v>
      </c>
      <c r="G758" t="s">
        <v>293</v>
      </c>
      <c r="H758" t="s">
        <v>98</v>
      </c>
      <c r="I758">
        <v>9</v>
      </c>
      <c r="J758">
        <v>0</v>
      </c>
      <c r="K758" t="s">
        <v>70</v>
      </c>
      <c r="L758" t="s">
        <v>41</v>
      </c>
      <c r="N758">
        <v>5</v>
      </c>
    </row>
    <row r="759" spans="1:14" x14ac:dyDescent="0.3">
      <c r="A759" t="s">
        <v>2391</v>
      </c>
      <c r="B759" t="s">
        <v>442</v>
      </c>
      <c r="C759" t="s">
        <v>2170</v>
      </c>
      <c r="D759" t="s">
        <v>2009</v>
      </c>
      <c r="E759" t="s">
        <v>271</v>
      </c>
      <c r="F759" t="s">
        <v>29</v>
      </c>
      <c r="G759" t="s">
        <v>40</v>
      </c>
      <c r="H759" t="s">
        <v>56</v>
      </c>
      <c r="I759">
        <v>8</v>
      </c>
      <c r="J759">
        <v>0.05</v>
      </c>
      <c r="K759" t="s">
        <v>32</v>
      </c>
      <c r="L759" t="s">
        <v>23</v>
      </c>
      <c r="M759">
        <v>29</v>
      </c>
      <c r="N759">
        <v>2</v>
      </c>
    </row>
    <row r="760" spans="1:14" x14ac:dyDescent="0.3">
      <c r="A760" t="s">
        <v>2392</v>
      </c>
      <c r="B760" t="s">
        <v>1876</v>
      </c>
      <c r="C760" t="s">
        <v>2393</v>
      </c>
      <c r="D760" t="s">
        <v>824</v>
      </c>
      <c r="E760" t="s">
        <v>1014</v>
      </c>
      <c r="F760" t="s">
        <v>29</v>
      </c>
      <c r="G760" t="s">
        <v>251</v>
      </c>
      <c r="H760" t="s">
        <v>56</v>
      </c>
      <c r="I760">
        <v>1</v>
      </c>
      <c r="J760">
        <v>0.1</v>
      </c>
      <c r="K760" t="s">
        <v>32</v>
      </c>
      <c r="L760" t="s">
        <v>50</v>
      </c>
    </row>
    <row r="761" spans="1:14" x14ac:dyDescent="0.3">
      <c r="A761" t="s">
        <v>2394</v>
      </c>
      <c r="B761" t="s">
        <v>429</v>
      </c>
      <c r="C761" t="s">
        <v>1698</v>
      </c>
      <c r="D761" t="s">
        <v>2395</v>
      </c>
      <c r="E761" t="s">
        <v>82</v>
      </c>
      <c r="F761" t="s">
        <v>131</v>
      </c>
      <c r="G761" t="s">
        <v>40</v>
      </c>
      <c r="H761" t="s">
        <v>31</v>
      </c>
      <c r="I761">
        <v>1</v>
      </c>
      <c r="J761">
        <v>0.1</v>
      </c>
      <c r="K761" t="s">
        <v>32</v>
      </c>
      <c r="L761" t="s">
        <v>41</v>
      </c>
      <c r="M761">
        <v>55</v>
      </c>
      <c r="N761">
        <v>2</v>
      </c>
    </row>
    <row r="762" spans="1:14" x14ac:dyDescent="0.3">
      <c r="A762" t="s">
        <v>2396</v>
      </c>
      <c r="B762" t="s">
        <v>1975</v>
      </c>
      <c r="C762" t="s">
        <v>2397</v>
      </c>
      <c r="D762" t="s">
        <v>1664</v>
      </c>
      <c r="E762" t="s">
        <v>221</v>
      </c>
      <c r="F762" t="s">
        <v>39</v>
      </c>
      <c r="G762" t="s">
        <v>40</v>
      </c>
      <c r="H762" t="s">
        <v>63</v>
      </c>
      <c r="I762">
        <v>5</v>
      </c>
      <c r="J762">
        <v>0.15</v>
      </c>
      <c r="K762" t="s">
        <v>22</v>
      </c>
      <c r="L762" t="s">
        <v>23</v>
      </c>
      <c r="M762">
        <v>63</v>
      </c>
      <c r="N762">
        <v>4</v>
      </c>
    </row>
    <row r="763" spans="1:14" x14ac:dyDescent="0.3">
      <c r="A763" t="s">
        <v>2398</v>
      </c>
      <c r="B763" t="s">
        <v>234</v>
      </c>
      <c r="C763" t="s">
        <v>235</v>
      </c>
      <c r="D763" t="s">
        <v>2399</v>
      </c>
      <c r="E763" t="s">
        <v>477</v>
      </c>
      <c r="F763" t="s">
        <v>29</v>
      </c>
      <c r="G763" t="s">
        <v>30</v>
      </c>
      <c r="H763" t="s">
        <v>154</v>
      </c>
      <c r="I763">
        <v>2</v>
      </c>
      <c r="J763">
        <v>0.2</v>
      </c>
      <c r="K763" t="s">
        <v>70</v>
      </c>
      <c r="L763" t="s">
        <v>33</v>
      </c>
      <c r="M763">
        <v>19</v>
      </c>
      <c r="N763">
        <v>4</v>
      </c>
    </row>
    <row r="764" spans="1:14" x14ac:dyDescent="0.3">
      <c r="A764" t="s">
        <v>2400</v>
      </c>
      <c r="B764" t="s">
        <v>1813</v>
      </c>
      <c r="C764" t="s">
        <v>2401</v>
      </c>
      <c r="D764" t="s">
        <v>2195</v>
      </c>
      <c r="E764" t="s">
        <v>643</v>
      </c>
      <c r="F764" t="s">
        <v>29</v>
      </c>
      <c r="G764" t="s">
        <v>20</v>
      </c>
      <c r="H764" t="s">
        <v>216</v>
      </c>
      <c r="I764">
        <v>4</v>
      </c>
      <c r="J764">
        <v>0.15</v>
      </c>
      <c r="K764" t="s">
        <v>32</v>
      </c>
      <c r="L764" t="s">
        <v>50</v>
      </c>
      <c r="M764">
        <v>38</v>
      </c>
      <c r="N764">
        <v>5</v>
      </c>
    </row>
    <row r="765" spans="1:14" x14ac:dyDescent="0.3">
      <c r="A765" t="s">
        <v>2402</v>
      </c>
      <c r="B765" t="s">
        <v>1419</v>
      </c>
      <c r="C765" t="s">
        <v>940</v>
      </c>
      <c r="D765" t="s">
        <v>2403</v>
      </c>
      <c r="E765" t="s">
        <v>359</v>
      </c>
      <c r="F765" t="s">
        <v>19</v>
      </c>
      <c r="G765" t="s">
        <v>90</v>
      </c>
      <c r="H765" t="s">
        <v>84</v>
      </c>
      <c r="I765">
        <v>1</v>
      </c>
      <c r="J765">
        <v>0.2</v>
      </c>
      <c r="K765" t="s">
        <v>222</v>
      </c>
      <c r="L765" t="s">
        <v>23</v>
      </c>
      <c r="M765">
        <v>36</v>
      </c>
      <c r="N765">
        <v>4</v>
      </c>
    </row>
    <row r="766" spans="1:14" x14ac:dyDescent="0.3">
      <c r="A766" t="s">
        <v>2404</v>
      </c>
      <c r="B766" t="s">
        <v>1224</v>
      </c>
      <c r="C766" t="s">
        <v>1225</v>
      </c>
      <c r="D766" t="s">
        <v>2405</v>
      </c>
      <c r="E766" t="s">
        <v>1009</v>
      </c>
      <c r="F766" t="s">
        <v>29</v>
      </c>
      <c r="G766" t="s">
        <v>97</v>
      </c>
      <c r="H766" t="s">
        <v>308</v>
      </c>
      <c r="I766">
        <v>5</v>
      </c>
      <c r="J766">
        <v>0.05</v>
      </c>
      <c r="K766" t="s">
        <v>222</v>
      </c>
      <c r="L766" t="s">
        <v>41</v>
      </c>
      <c r="M766">
        <v>20</v>
      </c>
      <c r="N766">
        <v>3</v>
      </c>
    </row>
    <row r="767" spans="1:14" x14ac:dyDescent="0.3">
      <c r="A767" t="s">
        <v>2406</v>
      </c>
      <c r="B767" t="s">
        <v>390</v>
      </c>
      <c r="C767" t="s">
        <v>1199</v>
      </c>
      <c r="D767" t="s">
        <v>2407</v>
      </c>
      <c r="E767" t="s">
        <v>619</v>
      </c>
      <c r="F767" t="s">
        <v>39</v>
      </c>
      <c r="G767" t="s">
        <v>176</v>
      </c>
      <c r="H767" t="s">
        <v>84</v>
      </c>
      <c r="I767">
        <v>1</v>
      </c>
      <c r="J767">
        <v>0.05</v>
      </c>
      <c r="K767" t="s">
        <v>70</v>
      </c>
      <c r="L767" t="s">
        <v>33</v>
      </c>
      <c r="M767">
        <v>27</v>
      </c>
      <c r="N767">
        <v>3</v>
      </c>
    </row>
    <row r="768" spans="1:14" x14ac:dyDescent="0.3">
      <c r="A768" t="s">
        <v>2408</v>
      </c>
      <c r="B768" t="s">
        <v>1876</v>
      </c>
      <c r="C768" t="s">
        <v>521</v>
      </c>
      <c r="D768" t="s">
        <v>934</v>
      </c>
      <c r="E768" t="s">
        <v>967</v>
      </c>
      <c r="F768" t="s">
        <v>39</v>
      </c>
      <c r="G768" t="s">
        <v>115</v>
      </c>
      <c r="H768" t="s">
        <v>241</v>
      </c>
      <c r="I768">
        <v>7</v>
      </c>
      <c r="J768">
        <v>0</v>
      </c>
      <c r="K768" t="s">
        <v>70</v>
      </c>
      <c r="L768" t="s">
        <v>50</v>
      </c>
      <c r="M768">
        <v>21</v>
      </c>
    </row>
    <row r="769" spans="1:14" x14ac:dyDescent="0.3">
      <c r="A769" t="s">
        <v>2409</v>
      </c>
      <c r="B769" t="s">
        <v>2410</v>
      </c>
      <c r="C769" t="s">
        <v>2411</v>
      </c>
      <c r="D769" t="s">
        <v>2412</v>
      </c>
      <c r="E769" t="s">
        <v>731</v>
      </c>
      <c r="F769" t="s">
        <v>19</v>
      </c>
      <c r="G769" t="s">
        <v>47</v>
      </c>
      <c r="H769" t="s">
        <v>63</v>
      </c>
      <c r="I769">
        <v>3</v>
      </c>
      <c r="J769">
        <v>0</v>
      </c>
      <c r="K769" t="s">
        <v>32</v>
      </c>
      <c r="L769" t="s">
        <v>23</v>
      </c>
      <c r="M769">
        <v>56</v>
      </c>
      <c r="N769">
        <v>1</v>
      </c>
    </row>
    <row r="770" spans="1:14" x14ac:dyDescent="0.3">
      <c r="A770" t="s">
        <v>2413</v>
      </c>
      <c r="B770" t="s">
        <v>920</v>
      </c>
      <c r="C770" t="s">
        <v>2414</v>
      </c>
      <c r="D770" t="s">
        <v>1334</v>
      </c>
      <c r="E770" t="s">
        <v>1058</v>
      </c>
      <c r="F770" t="s">
        <v>29</v>
      </c>
      <c r="G770" t="s">
        <v>192</v>
      </c>
      <c r="H770" t="s">
        <v>216</v>
      </c>
      <c r="I770">
        <v>3</v>
      </c>
      <c r="J770">
        <v>0.15</v>
      </c>
      <c r="K770" t="s">
        <v>222</v>
      </c>
      <c r="L770" t="s">
        <v>33</v>
      </c>
      <c r="M770">
        <v>67</v>
      </c>
      <c r="N770">
        <v>3</v>
      </c>
    </row>
    <row r="771" spans="1:14" x14ac:dyDescent="0.3">
      <c r="A771" t="s">
        <v>2415</v>
      </c>
      <c r="B771" t="s">
        <v>492</v>
      </c>
      <c r="C771" t="s">
        <v>2416</v>
      </c>
      <c r="D771" t="s">
        <v>129</v>
      </c>
      <c r="E771" t="s">
        <v>359</v>
      </c>
      <c r="F771" t="s">
        <v>29</v>
      </c>
      <c r="G771" t="s">
        <v>62</v>
      </c>
      <c r="H771" t="s">
        <v>154</v>
      </c>
      <c r="I771">
        <v>8</v>
      </c>
      <c r="J771">
        <v>0.1</v>
      </c>
      <c r="K771" t="s">
        <v>32</v>
      </c>
      <c r="L771" t="s">
        <v>41</v>
      </c>
      <c r="N771">
        <v>1</v>
      </c>
    </row>
    <row r="772" spans="1:14" x14ac:dyDescent="0.3">
      <c r="A772" t="s">
        <v>2417</v>
      </c>
      <c r="B772" t="s">
        <v>2418</v>
      </c>
      <c r="C772" t="s">
        <v>2419</v>
      </c>
      <c r="D772" t="s">
        <v>678</v>
      </c>
      <c r="E772" t="s">
        <v>606</v>
      </c>
      <c r="F772" t="s">
        <v>19</v>
      </c>
      <c r="G772" t="s">
        <v>30</v>
      </c>
      <c r="H772" t="s">
        <v>98</v>
      </c>
      <c r="I772">
        <v>6</v>
      </c>
      <c r="J772">
        <v>0.05</v>
      </c>
      <c r="K772" t="s">
        <v>32</v>
      </c>
      <c r="L772" t="s">
        <v>41</v>
      </c>
      <c r="M772">
        <v>64</v>
      </c>
      <c r="N772">
        <v>2</v>
      </c>
    </row>
    <row r="773" spans="1:14" x14ac:dyDescent="0.3">
      <c r="A773" t="s">
        <v>2420</v>
      </c>
      <c r="B773" t="s">
        <v>838</v>
      </c>
      <c r="C773" t="s">
        <v>586</v>
      </c>
      <c r="D773" t="s">
        <v>1368</v>
      </c>
      <c r="E773" t="s">
        <v>347</v>
      </c>
      <c r="F773" t="s">
        <v>29</v>
      </c>
      <c r="G773" t="s">
        <v>47</v>
      </c>
      <c r="H773" t="s">
        <v>91</v>
      </c>
      <c r="I773">
        <v>8</v>
      </c>
      <c r="J773">
        <v>0.15</v>
      </c>
      <c r="K773" t="s">
        <v>32</v>
      </c>
      <c r="L773" t="s">
        <v>50</v>
      </c>
      <c r="N773">
        <v>1</v>
      </c>
    </row>
    <row r="774" spans="1:14" x14ac:dyDescent="0.3">
      <c r="A774" t="s">
        <v>2421</v>
      </c>
      <c r="B774" t="s">
        <v>706</v>
      </c>
      <c r="C774" t="s">
        <v>1502</v>
      </c>
      <c r="D774" t="s">
        <v>2422</v>
      </c>
      <c r="E774" t="s">
        <v>1009</v>
      </c>
      <c r="F774" t="s">
        <v>29</v>
      </c>
      <c r="G774" t="s">
        <v>30</v>
      </c>
      <c r="H774" t="s">
        <v>56</v>
      </c>
      <c r="I774">
        <v>1</v>
      </c>
      <c r="J774">
        <v>0.05</v>
      </c>
      <c r="K774" t="s">
        <v>22</v>
      </c>
      <c r="L774" t="s">
        <v>41</v>
      </c>
      <c r="M774">
        <v>30</v>
      </c>
      <c r="N774">
        <v>5</v>
      </c>
    </row>
    <row r="775" spans="1:14" x14ac:dyDescent="0.3">
      <c r="A775" t="s">
        <v>2423</v>
      </c>
      <c r="B775" t="s">
        <v>1096</v>
      </c>
      <c r="C775" t="s">
        <v>429</v>
      </c>
      <c r="D775" t="s">
        <v>209</v>
      </c>
      <c r="E775" t="s">
        <v>954</v>
      </c>
      <c r="F775" t="s">
        <v>19</v>
      </c>
      <c r="G775" t="s">
        <v>47</v>
      </c>
      <c r="H775" t="s">
        <v>109</v>
      </c>
      <c r="I775">
        <v>4</v>
      </c>
      <c r="J775">
        <v>0</v>
      </c>
      <c r="K775" t="s">
        <v>32</v>
      </c>
      <c r="L775" t="s">
        <v>50</v>
      </c>
      <c r="M775">
        <v>37</v>
      </c>
      <c r="N775">
        <v>3</v>
      </c>
    </row>
    <row r="776" spans="1:14" x14ac:dyDescent="0.3">
      <c r="A776" t="s">
        <v>2424</v>
      </c>
      <c r="B776" t="s">
        <v>1787</v>
      </c>
      <c r="C776" t="s">
        <v>1969</v>
      </c>
      <c r="D776" t="s">
        <v>2425</v>
      </c>
      <c r="E776" t="s">
        <v>2426</v>
      </c>
      <c r="F776" t="s">
        <v>39</v>
      </c>
      <c r="G776" t="s">
        <v>40</v>
      </c>
      <c r="H776" t="s">
        <v>69</v>
      </c>
      <c r="I776">
        <v>3</v>
      </c>
      <c r="J776">
        <v>0</v>
      </c>
      <c r="K776" t="s">
        <v>32</v>
      </c>
      <c r="L776" t="s">
        <v>50</v>
      </c>
      <c r="M776">
        <v>42</v>
      </c>
      <c r="N776">
        <v>3</v>
      </c>
    </row>
    <row r="777" spans="1:14" x14ac:dyDescent="0.3">
      <c r="A777" t="s">
        <v>2427</v>
      </c>
      <c r="B777" t="s">
        <v>2428</v>
      </c>
      <c r="C777" t="s">
        <v>1056</v>
      </c>
      <c r="D777" t="s">
        <v>2429</v>
      </c>
      <c r="E777" t="s">
        <v>570</v>
      </c>
      <c r="F777" t="s">
        <v>29</v>
      </c>
      <c r="G777" t="s">
        <v>90</v>
      </c>
      <c r="H777" t="s">
        <v>48</v>
      </c>
      <c r="I777">
        <v>4</v>
      </c>
      <c r="J777">
        <v>0</v>
      </c>
      <c r="K777" t="s">
        <v>32</v>
      </c>
      <c r="L777" t="s">
        <v>41</v>
      </c>
      <c r="M777">
        <v>27</v>
      </c>
      <c r="N777">
        <v>3</v>
      </c>
    </row>
    <row r="778" spans="1:14" x14ac:dyDescent="0.3">
      <c r="A778" t="s">
        <v>203</v>
      </c>
      <c r="B778" t="s">
        <v>204</v>
      </c>
      <c r="C778" t="s">
        <v>205</v>
      </c>
      <c r="D778" t="s">
        <v>206</v>
      </c>
      <c r="E778" t="s">
        <v>191</v>
      </c>
      <c r="F778" t="s">
        <v>29</v>
      </c>
      <c r="G778" t="s">
        <v>30</v>
      </c>
      <c r="H778" t="s">
        <v>84</v>
      </c>
      <c r="I778">
        <v>7</v>
      </c>
      <c r="J778">
        <v>0.1</v>
      </c>
      <c r="K778" t="s">
        <v>32</v>
      </c>
      <c r="L778" t="s">
        <v>33</v>
      </c>
      <c r="M778">
        <v>69</v>
      </c>
    </row>
    <row r="779" spans="1:14" x14ac:dyDescent="0.3">
      <c r="A779" t="s">
        <v>2430</v>
      </c>
      <c r="B779" t="s">
        <v>2431</v>
      </c>
      <c r="C779" t="s">
        <v>2218</v>
      </c>
      <c r="D779" t="s">
        <v>1530</v>
      </c>
      <c r="E779" t="s">
        <v>2432</v>
      </c>
      <c r="F779" t="s">
        <v>29</v>
      </c>
      <c r="G779" t="s">
        <v>115</v>
      </c>
      <c r="H779" t="s">
        <v>91</v>
      </c>
      <c r="I779">
        <v>1</v>
      </c>
      <c r="J779">
        <v>0.1</v>
      </c>
      <c r="K779" t="s">
        <v>32</v>
      </c>
      <c r="L779" t="s">
        <v>50</v>
      </c>
      <c r="M779">
        <v>22</v>
      </c>
      <c r="N779">
        <v>5</v>
      </c>
    </row>
    <row r="780" spans="1:14" x14ac:dyDescent="0.3">
      <c r="A780" t="s">
        <v>2433</v>
      </c>
      <c r="B780" t="s">
        <v>2434</v>
      </c>
      <c r="C780" t="s">
        <v>2435</v>
      </c>
      <c r="D780" t="s">
        <v>2436</v>
      </c>
      <c r="E780" t="s">
        <v>298</v>
      </c>
      <c r="F780" t="s">
        <v>39</v>
      </c>
      <c r="G780" t="s">
        <v>97</v>
      </c>
      <c r="H780" t="s">
        <v>177</v>
      </c>
      <c r="I780">
        <v>2</v>
      </c>
      <c r="J780">
        <v>0.05</v>
      </c>
      <c r="L780" t="s">
        <v>50</v>
      </c>
      <c r="M780">
        <v>33</v>
      </c>
      <c r="N780">
        <v>1</v>
      </c>
    </row>
    <row r="781" spans="1:14" x14ac:dyDescent="0.3">
      <c r="A781" t="s">
        <v>2437</v>
      </c>
      <c r="B781" t="s">
        <v>2438</v>
      </c>
      <c r="C781" t="s">
        <v>711</v>
      </c>
      <c r="D781" t="s">
        <v>2439</v>
      </c>
      <c r="E781" t="s">
        <v>1009</v>
      </c>
      <c r="F781" t="s">
        <v>19</v>
      </c>
      <c r="G781" t="s">
        <v>192</v>
      </c>
      <c r="H781" t="s">
        <v>98</v>
      </c>
      <c r="I781">
        <v>1</v>
      </c>
      <c r="J781">
        <v>0</v>
      </c>
      <c r="K781" t="s">
        <v>32</v>
      </c>
      <c r="L781" t="s">
        <v>41</v>
      </c>
      <c r="M781">
        <v>62</v>
      </c>
      <c r="N781">
        <v>4</v>
      </c>
    </row>
    <row r="782" spans="1:14" x14ac:dyDescent="0.3">
      <c r="A782" t="s">
        <v>2440</v>
      </c>
      <c r="B782" t="s">
        <v>1547</v>
      </c>
      <c r="C782" t="s">
        <v>2070</v>
      </c>
      <c r="D782" t="s">
        <v>1270</v>
      </c>
      <c r="E782" t="s">
        <v>108</v>
      </c>
      <c r="F782" t="s">
        <v>19</v>
      </c>
      <c r="G782" t="s">
        <v>30</v>
      </c>
      <c r="H782" t="s">
        <v>31</v>
      </c>
      <c r="I782">
        <v>4</v>
      </c>
      <c r="J782">
        <v>0.1</v>
      </c>
      <c r="K782" t="s">
        <v>32</v>
      </c>
      <c r="L782" t="s">
        <v>50</v>
      </c>
      <c r="N782">
        <v>1</v>
      </c>
    </row>
    <row r="783" spans="1:14" x14ac:dyDescent="0.3">
      <c r="A783" t="s">
        <v>2441</v>
      </c>
      <c r="B783" t="s">
        <v>234</v>
      </c>
      <c r="C783" t="s">
        <v>2354</v>
      </c>
      <c r="D783" t="s">
        <v>2442</v>
      </c>
      <c r="E783" t="s">
        <v>145</v>
      </c>
      <c r="F783" t="s">
        <v>29</v>
      </c>
      <c r="G783" t="s">
        <v>47</v>
      </c>
      <c r="H783" t="s">
        <v>63</v>
      </c>
      <c r="I783">
        <v>4</v>
      </c>
      <c r="J783">
        <v>0.05</v>
      </c>
      <c r="K783" t="s">
        <v>22</v>
      </c>
      <c r="L783" t="s">
        <v>50</v>
      </c>
      <c r="M783">
        <v>57</v>
      </c>
      <c r="N783">
        <v>2</v>
      </c>
    </row>
    <row r="784" spans="1:14" x14ac:dyDescent="0.3">
      <c r="A784" t="s">
        <v>1359</v>
      </c>
      <c r="B784" t="s">
        <v>1265</v>
      </c>
      <c r="C784" t="s">
        <v>524</v>
      </c>
      <c r="D784" t="s">
        <v>1360</v>
      </c>
      <c r="E784" t="s">
        <v>435</v>
      </c>
      <c r="F784" t="s">
        <v>39</v>
      </c>
      <c r="G784" t="s">
        <v>97</v>
      </c>
      <c r="H784" t="s">
        <v>69</v>
      </c>
      <c r="I784">
        <v>1</v>
      </c>
      <c r="J784">
        <v>0</v>
      </c>
      <c r="L784" t="s">
        <v>41</v>
      </c>
      <c r="M784">
        <v>34</v>
      </c>
      <c r="N784">
        <v>3</v>
      </c>
    </row>
    <row r="785" spans="1:14" x14ac:dyDescent="0.3">
      <c r="A785" t="s">
        <v>2443</v>
      </c>
      <c r="B785" t="s">
        <v>1035</v>
      </c>
      <c r="C785" t="s">
        <v>1802</v>
      </c>
      <c r="D785" t="s">
        <v>2444</v>
      </c>
      <c r="E785" t="s">
        <v>1422</v>
      </c>
      <c r="F785" t="s">
        <v>29</v>
      </c>
      <c r="G785" t="s">
        <v>176</v>
      </c>
      <c r="H785" t="s">
        <v>177</v>
      </c>
      <c r="I785">
        <v>3</v>
      </c>
      <c r="J785">
        <v>0.05</v>
      </c>
      <c r="L785" t="s">
        <v>23</v>
      </c>
      <c r="M785">
        <v>46</v>
      </c>
      <c r="N785">
        <v>5</v>
      </c>
    </row>
    <row r="786" spans="1:14" x14ac:dyDescent="0.3">
      <c r="A786" t="s">
        <v>2445</v>
      </c>
      <c r="B786" t="s">
        <v>168</v>
      </c>
      <c r="C786" t="s">
        <v>1748</v>
      </c>
      <c r="D786" t="s">
        <v>144</v>
      </c>
      <c r="E786" t="s">
        <v>1315</v>
      </c>
      <c r="F786" t="s">
        <v>39</v>
      </c>
      <c r="G786" t="s">
        <v>20</v>
      </c>
      <c r="H786" t="s">
        <v>56</v>
      </c>
      <c r="I786">
        <v>3</v>
      </c>
      <c r="J786">
        <v>0</v>
      </c>
      <c r="K786" t="s">
        <v>32</v>
      </c>
      <c r="L786" t="s">
        <v>41</v>
      </c>
    </row>
    <row r="787" spans="1:14" x14ac:dyDescent="0.3">
      <c r="A787" t="s">
        <v>2446</v>
      </c>
      <c r="B787" t="s">
        <v>2447</v>
      </c>
      <c r="C787" t="s">
        <v>128</v>
      </c>
      <c r="D787" t="s">
        <v>2448</v>
      </c>
      <c r="E787" t="s">
        <v>2083</v>
      </c>
      <c r="F787" t="s">
        <v>39</v>
      </c>
      <c r="G787" t="s">
        <v>115</v>
      </c>
      <c r="H787" t="s">
        <v>241</v>
      </c>
      <c r="I787">
        <v>1</v>
      </c>
      <c r="J787">
        <v>0.05</v>
      </c>
      <c r="K787" t="s">
        <v>22</v>
      </c>
      <c r="L787" t="s">
        <v>50</v>
      </c>
      <c r="M787">
        <v>48</v>
      </c>
      <c r="N787">
        <v>1</v>
      </c>
    </row>
    <row r="788" spans="1:14" x14ac:dyDescent="0.3">
      <c r="A788" t="s">
        <v>2449</v>
      </c>
      <c r="B788" t="s">
        <v>2450</v>
      </c>
      <c r="C788" t="s">
        <v>2451</v>
      </c>
      <c r="D788" t="s">
        <v>2452</v>
      </c>
      <c r="E788" t="s">
        <v>397</v>
      </c>
      <c r="F788" t="s">
        <v>39</v>
      </c>
      <c r="G788" t="s">
        <v>192</v>
      </c>
      <c r="H788" t="s">
        <v>160</v>
      </c>
      <c r="I788">
        <v>3</v>
      </c>
      <c r="J788">
        <v>0</v>
      </c>
      <c r="K788" t="s">
        <v>32</v>
      </c>
      <c r="L788" t="s">
        <v>41</v>
      </c>
      <c r="M788">
        <v>67</v>
      </c>
      <c r="N788">
        <v>1</v>
      </c>
    </row>
    <row r="789" spans="1:14" x14ac:dyDescent="0.3">
      <c r="A789" t="s">
        <v>2453</v>
      </c>
      <c r="B789" t="s">
        <v>1954</v>
      </c>
      <c r="C789" t="s">
        <v>2454</v>
      </c>
      <c r="D789" t="s">
        <v>1371</v>
      </c>
      <c r="E789" t="s">
        <v>266</v>
      </c>
      <c r="F789" t="s">
        <v>19</v>
      </c>
      <c r="G789" t="s">
        <v>251</v>
      </c>
      <c r="H789" t="s">
        <v>160</v>
      </c>
      <c r="I789">
        <v>4</v>
      </c>
      <c r="J789">
        <v>0.15</v>
      </c>
      <c r="K789" t="s">
        <v>32</v>
      </c>
      <c r="L789" t="s">
        <v>33</v>
      </c>
      <c r="M789">
        <v>59</v>
      </c>
    </row>
    <row r="790" spans="1:14" x14ac:dyDescent="0.3">
      <c r="A790" t="s">
        <v>2455</v>
      </c>
      <c r="B790" t="s">
        <v>880</v>
      </c>
      <c r="C790" t="s">
        <v>1762</v>
      </c>
      <c r="D790" t="s">
        <v>2456</v>
      </c>
      <c r="E790" t="s">
        <v>870</v>
      </c>
      <c r="F790" t="s">
        <v>131</v>
      </c>
      <c r="G790" t="s">
        <v>47</v>
      </c>
      <c r="H790" t="s">
        <v>91</v>
      </c>
      <c r="I790">
        <v>7</v>
      </c>
      <c r="J790">
        <v>0</v>
      </c>
      <c r="K790" t="s">
        <v>32</v>
      </c>
      <c r="L790" t="s">
        <v>50</v>
      </c>
      <c r="M790">
        <v>47</v>
      </c>
      <c r="N790">
        <v>4</v>
      </c>
    </row>
    <row r="791" spans="1:14" x14ac:dyDescent="0.3">
      <c r="A791" t="s">
        <v>2457</v>
      </c>
      <c r="B791" t="s">
        <v>2458</v>
      </c>
      <c r="C791" t="s">
        <v>706</v>
      </c>
      <c r="D791" t="s">
        <v>388</v>
      </c>
      <c r="E791" t="s">
        <v>453</v>
      </c>
      <c r="F791" t="s">
        <v>39</v>
      </c>
      <c r="G791" t="s">
        <v>115</v>
      </c>
      <c r="H791" t="s">
        <v>154</v>
      </c>
      <c r="I791" t="s">
        <v>49</v>
      </c>
      <c r="J791">
        <v>0.05</v>
      </c>
      <c r="K791" t="s">
        <v>32</v>
      </c>
      <c r="L791" t="s">
        <v>50</v>
      </c>
      <c r="M791">
        <v>54</v>
      </c>
      <c r="N791">
        <v>1</v>
      </c>
    </row>
    <row r="792" spans="1:14" x14ac:dyDescent="0.3">
      <c r="A792" t="s">
        <v>2459</v>
      </c>
      <c r="B792" t="s">
        <v>433</v>
      </c>
      <c r="C792" t="s">
        <v>2032</v>
      </c>
      <c r="D792" t="s">
        <v>2074</v>
      </c>
      <c r="E792" t="s">
        <v>426</v>
      </c>
      <c r="F792" t="s">
        <v>39</v>
      </c>
      <c r="G792" t="s">
        <v>90</v>
      </c>
      <c r="H792" t="s">
        <v>146</v>
      </c>
      <c r="I792">
        <v>8</v>
      </c>
      <c r="J792">
        <v>0</v>
      </c>
      <c r="K792" t="s">
        <v>32</v>
      </c>
      <c r="L792" t="s">
        <v>23</v>
      </c>
      <c r="M792">
        <v>66</v>
      </c>
      <c r="N792">
        <v>1</v>
      </c>
    </row>
    <row r="793" spans="1:14" x14ac:dyDescent="0.3">
      <c r="A793" t="s">
        <v>2460</v>
      </c>
      <c r="B793" t="s">
        <v>1280</v>
      </c>
      <c r="C793" t="s">
        <v>1263</v>
      </c>
      <c r="D793" t="s">
        <v>2461</v>
      </c>
      <c r="E793" t="s">
        <v>731</v>
      </c>
      <c r="F793" t="s">
        <v>39</v>
      </c>
      <c r="G793" t="s">
        <v>30</v>
      </c>
      <c r="H793" t="s">
        <v>216</v>
      </c>
      <c r="I793">
        <v>9</v>
      </c>
      <c r="J793">
        <v>0</v>
      </c>
      <c r="L793" t="s">
        <v>23</v>
      </c>
      <c r="M793">
        <v>44</v>
      </c>
      <c r="N793">
        <v>3</v>
      </c>
    </row>
    <row r="794" spans="1:14" x14ac:dyDescent="0.3">
      <c r="A794" t="s">
        <v>2462</v>
      </c>
      <c r="B794" t="s">
        <v>846</v>
      </c>
      <c r="C794" t="s">
        <v>956</v>
      </c>
      <c r="D794" t="s">
        <v>2463</v>
      </c>
      <c r="E794" t="s">
        <v>587</v>
      </c>
      <c r="F794" t="s">
        <v>29</v>
      </c>
      <c r="G794" t="s">
        <v>90</v>
      </c>
      <c r="H794" t="s">
        <v>177</v>
      </c>
      <c r="I794">
        <v>8</v>
      </c>
      <c r="J794">
        <v>0.05</v>
      </c>
      <c r="K794" t="s">
        <v>222</v>
      </c>
      <c r="L794" t="s">
        <v>33</v>
      </c>
      <c r="M794">
        <v>39</v>
      </c>
    </row>
    <row r="795" spans="1:14" x14ac:dyDescent="0.3">
      <c r="A795" t="s">
        <v>2464</v>
      </c>
      <c r="B795" t="s">
        <v>2465</v>
      </c>
      <c r="C795" t="s">
        <v>504</v>
      </c>
      <c r="D795" t="s">
        <v>1330</v>
      </c>
      <c r="E795" t="s">
        <v>630</v>
      </c>
      <c r="F795" t="s">
        <v>39</v>
      </c>
      <c r="G795" t="s">
        <v>251</v>
      </c>
      <c r="H795" t="s">
        <v>241</v>
      </c>
      <c r="I795">
        <v>5</v>
      </c>
      <c r="J795">
        <v>0.05</v>
      </c>
      <c r="K795" t="s">
        <v>22</v>
      </c>
      <c r="L795" t="s">
        <v>41</v>
      </c>
      <c r="M795">
        <v>58</v>
      </c>
      <c r="N795">
        <v>5</v>
      </c>
    </row>
    <row r="796" spans="1:14" x14ac:dyDescent="0.3">
      <c r="A796" t="s">
        <v>2466</v>
      </c>
      <c r="B796" t="s">
        <v>2467</v>
      </c>
      <c r="C796" t="s">
        <v>1585</v>
      </c>
      <c r="D796" t="s">
        <v>2468</v>
      </c>
      <c r="E796" t="s">
        <v>2469</v>
      </c>
      <c r="F796" t="s">
        <v>29</v>
      </c>
      <c r="G796" t="s">
        <v>20</v>
      </c>
      <c r="H796" t="s">
        <v>308</v>
      </c>
      <c r="I796">
        <v>6</v>
      </c>
      <c r="J796">
        <v>0</v>
      </c>
      <c r="K796" t="s">
        <v>32</v>
      </c>
      <c r="L796" t="s">
        <v>23</v>
      </c>
      <c r="M796">
        <v>30</v>
      </c>
      <c r="N796">
        <v>2</v>
      </c>
    </row>
    <row r="797" spans="1:14" x14ac:dyDescent="0.3">
      <c r="A797" t="s">
        <v>2470</v>
      </c>
      <c r="B797" t="s">
        <v>1820</v>
      </c>
      <c r="C797" t="s">
        <v>2471</v>
      </c>
      <c r="D797" t="s">
        <v>462</v>
      </c>
      <c r="E797" t="s">
        <v>159</v>
      </c>
      <c r="F797" t="s">
        <v>39</v>
      </c>
      <c r="G797" t="s">
        <v>251</v>
      </c>
      <c r="H797" t="s">
        <v>56</v>
      </c>
      <c r="I797" t="s">
        <v>77</v>
      </c>
      <c r="J797">
        <v>0</v>
      </c>
      <c r="K797" t="s">
        <v>32</v>
      </c>
      <c r="L797" t="s">
        <v>33</v>
      </c>
      <c r="M797">
        <v>67</v>
      </c>
      <c r="N797">
        <v>5</v>
      </c>
    </row>
    <row r="798" spans="1:14" x14ac:dyDescent="0.3">
      <c r="A798" t="s">
        <v>2472</v>
      </c>
      <c r="B798" t="s">
        <v>1155</v>
      </c>
      <c r="C798" t="s">
        <v>16</v>
      </c>
      <c r="D798" t="s">
        <v>2463</v>
      </c>
      <c r="E798" t="s">
        <v>2473</v>
      </c>
      <c r="F798" t="s">
        <v>19</v>
      </c>
      <c r="G798" t="s">
        <v>115</v>
      </c>
      <c r="H798" t="s">
        <v>56</v>
      </c>
      <c r="I798">
        <v>3</v>
      </c>
      <c r="J798">
        <v>0.05</v>
      </c>
      <c r="K798" t="s">
        <v>70</v>
      </c>
      <c r="L798" t="s">
        <v>33</v>
      </c>
      <c r="M798">
        <v>63</v>
      </c>
      <c r="N798">
        <v>5</v>
      </c>
    </row>
    <row r="799" spans="1:14" x14ac:dyDescent="0.3">
      <c r="A799" t="s">
        <v>2474</v>
      </c>
      <c r="B799" t="s">
        <v>1954</v>
      </c>
      <c r="C799" t="s">
        <v>1548</v>
      </c>
      <c r="D799" t="s">
        <v>2475</v>
      </c>
      <c r="E799" t="s">
        <v>782</v>
      </c>
      <c r="F799" t="s">
        <v>29</v>
      </c>
      <c r="G799" t="s">
        <v>176</v>
      </c>
      <c r="H799" t="s">
        <v>48</v>
      </c>
      <c r="I799">
        <v>6</v>
      </c>
      <c r="J799">
        <v>0.2</v>
      </c>
      <c r="K799" t="s">
        <v>222</v>
      </c>
      <c r="L799" t="s">
        <v>50</v>
      </c>
      <c r="M799">
        <v>24</v>
      </c>
      <c r="N799">
        <v>2</v>
      </c>
    </row>
    <row r="800" spans="1:14" x14ac:dyDescent="0.3">
      <c r="A800" t="s">
        <v>2476</v>
      </c>
      <c r="B800" t="s">
        <v>224</v>
      </c>
      <c r="C800" t="s">
        <v>2097</v>
      </c>
      <c r="D800" t="s">
        <v>1417</v>
      </c>
      <c r="E800" t="s">
        <v>357</v>
      </c>
      <c r="F800" t="s">
        <v>39</v>
      </c>
      <c r="G800" t="s">
        <v>20</v>
      </c>
      <c r="H800" t="s">
        <v>109</v>
      </c>
      <c r="I800">
        <v>3</v>
      </c>
      <c r="J800">
        <v>0</v>
      </c>
      <c r="K800" t="s">
        <v>32</v>
      </c>
      <c r="L800" t="s">
        <v>33</v>
      </c>
      <c r="M800">
        <v>40</v>
      </c>
      <c r="N800">
        <v>4</v>
      </c>
    </row>
    <row r="801" spans="1:14" x14ac:dyDescent="0.3">
      <c r="A801" t="s">
        <v>2477</v>
      </c>
      <c r="B801" t="s">
        <v>1912</v>
      </c>
      <c r="C801" t="s">
        <v>183</v>
      </c>
      <c r="D801" t="s">
        <v>2478</v>
      </c>
      <c r="E801" t="s">
        <v>197</v>
      </c>
      <c r="F801" t="s">
        <v>29</v>
      </c>
      <c r="G801" t="s">
        <v>176</v>
      </c>
      <c r="H801" t="s">
        <v>177</v>
      </c>
      <c r="I801">
        <v>9</v>
      </c>
      <c r="J801">
        <v>0</v>
      </c>
      <c r="K801" t="s">
        <v>32</v>
      </c>
      <c r="L801" t="s">
        <v>33</v>
      </c>
      <c r="M801">
        <v>33</v>
      </c>
      <c r="N801">
        <v>3</v>
      </c>
    </row>
    <row r="802" spans="1:14" x14ac:dyDescent="0.3">
      <c r="A802" t="s">
        <v>2479</v>
      </c>
      <c r="B802" t="s">
        <v>2351</v>
      </c>
      <c r="C802" t="s">
        <v>2480</v>
      </c>
      <c r="D802" t="s">
        <v>2481</v>
      </c>
      <c r="E802" t="s">
        <v>982</v>
      </c>
      <c r="F802" t="s">
        <v>29</v>
      </c>
      <c r="G802" t="s">
        <v>62</v>
      </c>
      <c r="H802" t="s">
        <v>69</v>
      </c>
      <c r="I802">
        <v>4</v>
      </c>
      <c r="J802">
        <v>0.1</v>
      </c>
      <c r="K802" t="s">
        <v>222</v>
      </c>
      <c r="L802" t="s">
        <v>50</v>
      </c>
      <c r="M802">
        <v>27</v>
      </c>
      <c r="N802">
        <v>1</v>
      </c>
    </row>
    <row r="803" spans="1:14" x14ac:dyDescent="0.3">
      <c r="A803" t="s">
        <v>2482</v>
      </c>
      <c r="B803" t="s">
        <v>2483</v>
      </c>
      <c r="C803" t="s">
        <v>2205</v>
      </c>
      <c r="D803" t="s">
        <v>457</v>
      </c>
      <c r="E803" t="s">
        <v>560</v>
      </c>
      <c r="F803" t="s">
        <v>29</v>
      </c>
      <c r="G803" t="s">
        <v>40</v>
      </c>
      <c r="H803" t="s">
        <v>216</v>
      </c>
      <c r="I803">
        <v>9</v>
      </c>
      <c r="J803">
        <v>0.05</v>
      </c>
      <c r="K803" t="s">
        <v>32</v>
      </c>
      <c r="L803" t="s">
        <v>50</v>
      </c>
      <c r="M803">
        <v>51</v>
      </c>
      <c r="N803">
        <v>3</v>
      </c>
    </row>
    <row r="804" spans="1:14" x14ac:dyDescent="0.3">
      <c r="A804" t="s">
        <v>2484</v>
      </c>
      <c r="B804" t="s">
        <v>1615</v>
      </c>
      <c r="C804" t="s">
        <v>195</v>
      </c>
      <c r="D804" t="s">
        <v>1168</v>
      </c>
      <c r="E804" t="s">
        <v>281</v>
      </c>
      <c r="F804" t="s">
        <v>29</v>
      </c>
      <c r="G804" t="s">
        <v>293</v>
      </c>
      <c r="H804" t="s">
        <v>308</v>
      </c>
      <c r="I804" t="s">
        <v>252</v>
      </c>
      <c r="J804">
        <v>0.2</v>
      </c>
      <c r="K804" t="s">
        <v>32</v>
      </c>
      <c r="L804" t="s">
        <v>33</v>
      </c>
      <c r="M804">
        <v>66</v>
      </c>
      <c r="N804">
        <v>1</v>
      </c>
    </row>
    <row r="805" spans="1:14" x14ac:dyDescent="0.3">
      <c r="A805" t="s">
        <v>2485</v>
      </c>
      <c r="B805" t="s">
        <v>1748</v>
      </c>
      <c r="C805" t="s">
        <v>1827</v>
      </c>
      <c r="D805" t="s">
        <v>2043</v>
      </c>
      <c r="E805" t="s">
        <v>312</v>
      </c>
      <c r="F805" t="s">
        <v>19</v>
      </c>
      <c r="G805" t="s">
        <v>40</v>
      </c>
      <c r="H805" t="s">
        <v>177</v>
      </c>
      <c r="I805">
        <v>7</v>
      </c>
      <c r="J805">
        <v>0</v>
      </c>
      <c r="K805" t="s">
        <v>22</v>
      </c>
      <c r="L805" t="s">
        <v>41</v>
      </c>
      <c r="M805">
        <v>68</v>
      </c>
    </row>
    <row r="806" spans="1:14" x14ac:dyDescent="0.3">
      <c r="A806" t="s">
        <v>2486</v>
      </c>
      <c r="B806" t="s">
        <v>218</v>
      </c>
      <c r="C806" t="s">
        <v>760</v>
      </c>
      <c r="D806" t="s">
        <v>1138</v>
      </c>
      <c r="E806" t="s">
        <v>1422</v>
      </c>
      <c r="F806" t="s">
        <v>19</v>
      </c>
      <c r="G806" t="s">
        <v>30</v>
      </c>
      <c r="H806" t="s">
        <v>177</v>
      </c>
      <c r="I806">
        <v>3</v>
      </c>
      <c r="J806">
        <v>0.1</v>
      </c>
      <c r="K806" t="s">
        <v>22</v>
      </c>
      <c r="L806" t="s">
        <v>33</v>
      </c>
      <c r="M806">
        <v>22</v>
      </c>
      <c r="N806">
        <v>5</v>
      </c>
    </row>
    <row r="807" spans="1:14" x14ac:dyDescent="0.3">
      <c r="A807" t="s">
        <v>2487</v>
      </c>
      <c r="B807" t="s">
        <v>1478</v>
      </c>
      <c r="C807" t="s">
        <v>1178</v>
      </c>
      <c r="D807" t="s">
        <v>2488</v>
      </c>
      <c r="E807" t="s">
        <v>627</v>
      </c>
      <c r="F807" t="s">
        <v>153</v>
      </c>
      <c r="G807" t="s">
        <v>40</v>
      </c>
      <c r="H807" t="s">
        <v>154</v>
      </c>
      <c r="I807">
        <v>2</v>
      </c>
      <c r="J807">
        <v>0</v>
      </c>
      <c r="K807" t="s">
        <v>32</v>
      </c>
      <c r="L807" t="s">
        <v>50</v>
      </c>
      <c r="M807">
        <v>61</v>
      </c>
      <c r="N807">
        <v>5</v>
      </c>
    </row>
    <row r="808" spans="1:14" x14ac:dyDescent="0.3">
      <c r="A808" t="s">
        <v>2489</v>
      </c>
      <c r="B808" t="s">
        <v>1878</v>
      </c>
      <c r="C808" t="s">
        <v>618</v>
      </c>
      <c r="D808" t="s">
        <v>1582</v>
      </c>
      <c r="E808" t="s">
        <v>1068</v>
      </c>
      <c r="F808" t="s">
        <v>39</v>
      </c>
      <c r="G808" t="s">
        <v>47</v>
      </c>
      <c r="H808" t="s">
        <v>216</v>
      </c>
      <c r="I808">
        <v>3</v>
      </c>
      <c r="J808">
        <v>0.2</v>
      </c>
      <c r="K808" t="s">
        <v>22</v>
      </c>
      <c r="L808" t="s">
        <v>23</v>
      </c>
      <c r="M808">
        <v>61</v>
      </c>
    </row>
    <row r="809" spans="1:14" x14ac:dyDescent="0.3">
      <c r="A809" t="s">
        <v>2490</v>
      </c>
      <c r="B809" t="s">
        <v>2491</v>
      </c>
      <c r="C809" t="s">
        <v>290</v>
      </c>
      <c r="D809" t="s">
        <v>2492</v>
      </c>
      <c r="E809" t="s">
        <v>55</v>
      </c>
      <c r="F809" t="s">
        <v>39</v>
      </c>
      <c r="G809" t="s">
        <v>47</v>
      </c>
      <c r="H809" t="s">
        <v>31</v>
      </c>
      <c r="I809">
        <v>7</v>
      </c>
      <c r="J809">
        <v>0.05</v>
      </c>
      <c r="K809" t="s">
        <v>32</v>
      </c>
      <c r="L809" t="s">
        <v>23</v>
      </c>
      <c r="M809">
        <v>41</v>
      </c>
      <c r="N809">
        <v>3</v>
      </c>
    </row>
    <row r="810" spans="1:14" x14ac:dyDescent="0.3">
      <c r="A810" t="s">
        <v>2493</v>
      </c>
      <c r="B810" t="s">
        <v>2494</v>
      </c>
      <c r="C810" t="s">
        <v>2495</v>
      </c>
      <c r="D810" t="s">
        <v>2496</v>
      </c>
      <c r="E810" t="s">
        <v>583</v>
      </c>
      <c r="F810" t="s">
        <v>39</v>
      </c>
      <c r="G810" t="s">
        <v>97</v>
      </c>
      <c r="H810" t="s">
        <v>109</v>
      </c>
      <c r="I810">
        <v>3</v>
      </c>
      <c r="J810">
        <v>0.15</v>
      </c>
      <c r="K810" t="s">
        <v>70</v>
      </c>
      <c r="L810" t="s">
        <v>23</v>
      </c>
      <c r="N810">
        <v>3</v>
      </c>
    </row>
    <row r="811" spans="1:14" x14ac:dyDescent="0.3">
      <c r="A811" t="s">
        <v>2497</v>
      </c>
      <c r="B811" t="s">
        <v>2498</v>
      </c>
      <c r="C811" t="s">
        <v>1517</v>
      </c>
      <c r="D811" t="s">
        <v>2499</v>
      </c>
      <c r="E811" t="s">
        <v>276</v>
      </c>
      <c r="F811" t="s">
        <v>29</v>
      </c>
      <c r="G811" t="s">
        <v>115</v>
      </c>
      <c r="H811" t="s">
        <v>241</v>
      </c>
      <c r="I811">
        <v>4</v>
      </c>
      <c r="J811">
        <v>0</v>
      </c>
      <c r="K811" t="s">
        <v>222</v>
      </c>
      <c r="L811" t="s">
        <v>33</v>
      </c>
      <c r="M811">
        <v>19</v>
      </c>
      <c r="N811">
        <v>3</v>
      </c>
    </row>
    <row r="812" spans="1:14" x14ac:dyDescent="0.3">
      <c r="A812" t="s">
        <v>2500</v>
      </c>
      <c r="B812" t="s">
        <v>2501</v>
      </c>
      <c r="C812" t="s">
        <v>218</v>
      </c>
      <c r="D812" t="s">
        <v>1723</v>
      </c>
      <c r="E812" t="s">
        <v>1000</v>
      </c>
      <c r="F812" t="s">
        <v>39</v>
      </c>
      <c r="G812" t="s">
        <v>30</v>
      </c>
      <c r="H812" t="s">
        <v>109</v>
      </c>
      <c r="I812">
        <v>7</v>
      </c>
      <c r="J812">
        <v>0</v>
      </c>
      <c r="K812" t="s">
        <v>32</v>
      </c>
      <c r="L812" t="s">
        <v>33</v>
      </c>
      <c r="N812">
        <v>5</v>
      </c>
    </row>
    <row r="813" spans="1:14" x14ac:dyDescent="0.3">
      <c r="A813" t="s">
        <v>2502</v>
      </c>
      <c r="B813" t="s">
        <v>1722</v>
      </c>
      <c r="C813" t="s">
        <v>2503</v>
      </c>
      <c r="D813" t="s">
        <v>765</v>
      </c>
      <c r="E813" t="s">
        <v>583</v>
      </c>
      <c r="F813" t="s">
        <v>39</v>
      </c>
      <c r="G813" t="s">
        <v>62</v>
      </c>
      <c r="H813" t="s">
        <v>98</v>
      </c>
      <c r="I813">
        <v>2</v>
      </c>
      <c r="J813">
        <v>0.05</v>
      </c>
      <c r="K813" t="s">
        <v>22</v>
      </c>
      <c r="L813" t="s">
        <v>23</v>
      </c>
      <c r="M813">
        <v>50</v>
      </c>
      <c r="N813">
        <v>1</v>
      </c>
    </row>
    <row r="814" spans="1:14" x14ac:dyDescent="0.3">
      <c r="A814" t="s">
        <v>2504</v>
      </c>
      <c r="B814" t="s">
        <v>1224</v>
      </c>
      <c r="C814" t="s">
        <v>1225</v>
      </c>
      <c r="D814" t="s">
        <v>2403</v>
      </c>
      <c r="E814" t="s">
        <v>1372</v>
      </c>
      <c r="F814" t="s">
        <v>29</v>
      </c>
      <c r="G814" t="s">
        <v>90</v>
      </c>
      <c r="H814" t="s">
        <v>241</v>
      </c>
      <c r="I814">
        <v>7</v>
      </c>
      <c r="J814">
        <v>0.1</v>
      </c>
      <c r="K814" t="s">
        <v>32</v>
      </c>
      <c r="L814" t="s">
        <v>41</v>
      </c>
      <c r="M814">
        <v>60</v>
      </c>
      <c r="N814">
        <v>1</v>
      </c>
    </row>
    <row r="815" spans="1:14" x14ac:dyDescent="0.3">
      <c r="A815" t="s">
        <v>2505</v>
      </c>
      <c r="B815" t="s">
        <v>574</v>
      </c>
      <c r="C815" t="s">
        <v>1342</v>
      </c>
      <c r="D815" t="s">
        <v>2304</v>
      </c>
      <c r="E815" t="s">
        <v>68</v>
      </c>
      <c r="F815" t="s">
        <v>29</v>
      </c>
      <c r="G815" t="s">
        <v>90</v>
      </c>
      <c r="H815" t="s">
        <v>308</v>
      </c>
      <c r="I815">
        <v>4</v>
      </c>
      <c r="J815">
        <v>0.1</v>
      </c>
      <c r="K815" t="s">
        <v>32</v>
      </c>
      <c r="L815" t="s">
        <v>23</v>
      </c>
      <c r="M815">
        <v>34</v>
      </c>
      <c r="N815">
        <v>4</v>
      </c>
    </row>
    <row r="816" spans="1:14" x14ac:dyDescent="0.3">
      <c r="A816" t="s">
        <v>2506</v>
      </c>
      <c r="B816" t="s">
        <v>749</v>
      </c>
      <c r="C816" t="s">
        <v>218</v>
      </c>
      <c r="D816" t="s">
        <v>2507</v>
      </c>
      <c r="E816" t="s">
        <v>232</v>
      </c>
      <c r="F816" t="s">
        <v>29</v>
      </c>
      <c r="G816" t="s">
        <v>251</v>
      </c>
      <c r="H816" t="s">
        <v>91</v>
      </c>
      <c r="I816">
        <v>9</v>
      </c>
      <c r="J816">
        <v>0.1</v>
      </c>
      <c r="K816" t="s">
        <v>22</v>
      </c>
      <c r="L816" t="s">
        <v>23</v>
      </c>
      <c r="M816">
        <v>23</v>
      </c>
      <c r="N816">
        <v>4</v>
      </c>
    </row>
    <row r="817" spans="1:14" x14ac:dyDescent="0.3">
      <c r="A817" t="s">
        <v>2470</v>
      </c>
      <c r="B817" t="s">
        <v>1820</v>
      </c>
      <c r="C817" t="s">
        <v>2471</v>
      </c>
      <c r="D817" t="s">
        <v>462</v>
      </c>
      <c r="E817" t="s">
        <v>159</v>
      </c>
      <c r="F817" t="s">
        <v>39</v>
      </c>
      <c r="G817" t="s">
        <v>251</v>
      </c>
      <c r="H817" t="s">
        <v>56</v>
      </c>
      <c r="I817" t="s">
        <v>77</v>
      </c>
      <c r="J817">
        <v>0</v>
      </c>
      <c r="K817" t="s">
        <v>32</v>
      </c>
      <c r="L817" t="s">
        <v>33</v>
      </c>
      <c r="M817">
        <v>67</v>
      </c>
      <c r="N817">
        <v>5</v>
      </c>
    </row>
    <row r="818" spans="1:14" x14ac:dyDescent="0.3">
      <c r="A818" t="s">
        <v>2508</v>
      </c>
      <c r="B818" t="s">
        <v>2509</v>
      </c>
      <c r="C818" t="s">
        <v>229</v>
      </c>
      <c r="D818" t="s">
        <v>2325</v>
      </c>
      <c r="E818" t="s">
        <v>840</v>
      </c>
      <c r="F818" t="s">
        <v>29</v>
      </c>
      <c r="G818" t="s">
        <v>47</v>
      </c>
      <c r="H818" t="s">
        <v>63</v>
      </c>
      <c r="I818">
        <v>7</v>
      </c>
      <c r="J818">
        <v>0.05</v>
      </c>
      <c r="K818" t="s">
        <v>32</v>
      </c>
      <c r="L818" t="s">
        <v>33</v>
      </c>
      <c r="M818">
        <v>39</v>
      </c>
    </row>
    <row r="819" spans="1:14" x14ac:dyDescent="0.3">
      <c r="A819" t="s">
        <v>2510</v>
      </c>
      <c r="B819" t="s">
        <v>1353</v>
      </c>
      <c r="C819" t="s">
        <v>1243</v>
      </c>
      <c r="D819" t="s">
        <v>1136</v>
      </c>
      <c r="E819" t="s">
        <v>135</v>
      </c>
      <c r="F819" t="s">
        <v>29</v>
      </c>
      <c r="G819" t="s">
        <v>192</v>
      </c>
      <c r="H819" t="s">
        <v>154</v>
      </c>
      <c r="I819">
        <v>9</v>
      </c>
      <c r="J819">
        <v>0.2</v>
      </c>
      <c r="K819" t="s">
        <v>32</v>
      </c>
      <c r="L819" t="s">
        <v>41</v>
      </c>
      <c r="M819">
        <v>21</v>
      </c>
      <c r="N819">
        <v>5</v>
      </c>
    </row>
    <row r="820" spans="1:14" x14ac:dyDescent="0.3">
      <c r="A820" t="s">
        <v>2511</v>
      </c>
      <c r="B820" t="s">
        <v>2512</v>
      </c>
      <c r="C820" t="s">
        <v>341</v>
      </c>
      <c r="D820" t="s">
        <v>2192</v>
      </c>
      <c r="E820" t="s">
        <v>683</v>
      </c>
      <c r="F820" t="s">
        <v>39</v>
      </c>
      <c r="G820" t="s">
        <v>47</v>
      </c>
      <c r="H820" t="s">
        <v>146</v>
      </c>
      <c r="I820">
        <v>8</v>
      </c>
      <c r="J820">
        <v>0</v>
      </c>
      <c r="L820" t="s">
        <v>50</v>
      </c>
      <c r="M820">
        <v>20</v>
      </c>
      <c r="N820">
        <v>2</v>
      </c>
    </row>
    <row r="821" spans="1:14" x14ac:dyDescent="0.3">
      <c r="A821" t="s">
        <v>2513</v>
      </c>
      <c r="B821" t="s">
        <v>1309</v>
      </c>
      <c r="C821" t="s">
        <v>995</v>
      </c>
      <c r="D821" t="s">
        <v>2514</v>
      </c>
      <c r="E821" t="s">
        <v>2515</v>
      </c>
      <c r="F821" t="s">
        <v>39</v>
      </c>
      <c r="G821" t="s">
        <v>90</v>
      </c>
      <c r="H821" t="s">
        <v>31</v>
      </c>
      <c r="I821">
        <v>6</v>
      </c>
      <c r="K821" t="s">
        <v>70</v>
      </c>
      <c r="L821" t="s">
        <v>33</v>
      </c>
      <c r="M821">
        <v>67</v>
      </c>
      <c r="N821">
        <v>4</v>
      </c>
    </row>
    <row r="822" spans="1:14" x14ac:dyDescent="0.3">
      <c r="A822" t="s">
        <v>2516</v>
      </c>
      <c r="B822" t="s">
        <v>2517</v>
      </c>
      <c r="C822" t="s">
        <v>1083</v>
      </c>
      <c r="D822" t="s">
        <v>2518</v>
      </c>
      <c r="E822" t="s">
        <v>1770</v>
      </c>
      <c r="F822" t="s">
        <v>29</v>
      </c>
      <c r="G822" t="s">
        <v>176</v>
      </c>
      <c r="H822" t="s">
        <v>308</v>
      </c>
      <c r="I822">
        <v>5</v>
      </c>
      <c r="J822">
        <v>0</v>
      </c>
      <c r="K822" t="s">
        <v>32</v>
      </c>
      <c r="L822" t="s">
        <v>33</v>
      </c>
      <c r="M822">
        <v>45</v>
      </c>
      <c r="N822">
        <v>3</v>
      </c>
    </row>
    <row r="823" spans="1:14" x14ac:dyDescent="0.3">
      <c r="A823" t="s">
        <v>2519</v>
      </c>
      <c r="B823" t="s">
        <v>539</v>
      </c>
      <c r="C823" t="s">
        <v>2520</v>
      </c>
      <c r="D823" t="s">
        <v>1218</v>
      </c>
      <c r="E823" t="s">
        <v>911</v>
      </c>
      <c r="F823" t="s">
        <v>29</v>
      </c>
      <c r="G823" t="s">
        <v>40</v>
      </c>
      <c r="H823" t="s">
        <v>76</v>
      </c>
      <c r="I823">
        <v>7</v>
      </c>
      <c r="J823">
        <v>0.1</v>
      </c>
      <c r="K823" t="s">
        <v>222</v>
      </c>
      <c r="L823" t="s">
        <v>23</v>
      </c>
      <c r="M823">
        <v>56</v>
      </c>
      <c r="N823">
        <v>1</v>
      </c>
    </row>
    <row r="824" spans="1:14" x14ac:dyDescent="0.3">
      <c r="A824" t="s">
        <v>2521</v>
      </c>
      <c r="B824" t="s">
        <v>2522</v>
      </c>
      <c r="C824" t="s">
        <v>1235</v>
      </c>
      <c r="D824" t="s">
        <v>1482</v>
      </c>
      <c r="E824" t="s">
        <v>1172</v>
      </c>
      <c r="F824" t="s">
        <v>39</v>
      </c>
      <c r="G824" t="s">
        <v>30</v>
      </c>
      <c r="H824" t="s">
        <v>160</v>
      </c>
      <c r="I824">
        <v>3</v>
      </c>
      <c r="J824">
        <v>0</v>
      </c>
      <c r="K824" t="s">
        <v>32</v>
      </c>
      <c r="L824" t="s">
        <v>50</v>
      </c>
      <c r="M824">
        <v>26</v>
      </c>
    </row>
    <row r="825" spans="1:14" x14ac:dyDescent="0.3">
      <c r="A825" t="s">
        <v>2523</v>
      </c>
      <c r="B825" t="s">
        <v>2524</v>
      </c>
      <c r="C825" t="s">
        <v>913</v>
      </c>
      <c r="D825" t="s">
        <v>2525</v>
      </c>
      <c r="E825" t="s">
        <v>408</v>
      </c>
      <c r="F825" t="s">
        <v>29</v>
      </c>
      <c r="G825" t="s">
        <v>62</v>
      </c>
      <c r="H825" t="s">
        <v>91</v>
      </c>
      <c r="I825">
        <v>9</v>
      </c>
      <c r="J825">
        <v>0.2</v>
      </c>
      <c r="K825" t="s">
        <v>222</v>
      </c>
      <c r="L825" t="s">
        <v>50</v>
      </c>
      <c r="M825">
        <v>37</v>
      </c>
      <c r="N825">
        <v>4</v>
      </c>
    </row>
    <row r="826" spans="1:14" x14ac:dyDescent="0.3">
      <c r="A826" t="s">
        <v>2526</v>
      </c>
      <c r="B826" t="s">
        <v>995</v>
      </c>
      <c r="C826" t="s">
        <v>2228</v>
      </c>
      <c r="D826" t="s">
        <v>2527</v>
      </c>
      <c r="E826" t="s">
        <v>453</v>
      </c>
      <c r="F826" t="s">
        <v>131</v>
      </c>
      <c r="G826" t="s">
        <v>97</v>
      </c>
      <c r="H826" t="s">
        <v>63</v>
      </c>
      <c r="I826">
        <v>8</v>
      </c>
      <c r="J826">
        <v>0.1</v>
      </c>
      <c r="K826" t="s">
        <v>32</v>
      </c>
      <c r="L826" t="s">
        <v>50</v>
      </c>
      <c r="M826">
        <v>44</v>
      </c>
      <c r="N826">
        <v>2</v>
      </c>
    </row>
    <row r="827" spans="1:14" x14ac:dyDescent="0.3">
      <c r="A827" t="s">
        <v>2528</v>
      </c>
      <c r="B827" t="s">
        <v>2393</v>
      </c>
      <c r="C827" t="s">
        <v>1961</v>
      </c>
      <c r="D827" t="s">
        <v>2117</v>
      </c>
      <c r="E827" t="s">
        <v>417</v>
      </c>
      <c r="F827" t="s">
        <v>19</v>
      </c>
      <c r="G827" t="s">
        <v>90</v>
      </c>
      <c r="H827" t="s">
        <v>69</v>
      </c>
      <c r="I827">
        <v>1</v>
      </c>
      <c r="J827">
        <v>0.2</v>
      </c>
      <c r="K827" t="s">
        <v>32</v>
      </c>
      <c r="L827" t="s">
        <v>33</v>
      </c>
      <c r="M827">
        <v>39</v>
      </c>
      <c r="N827">
        <v>4</v>
      </c>
    </row>
    <row r="828" spans="1:14" x14ac:dyDescent="0.3">
      <c r="A828" t="s">
        <v>2529</v>
      </c>
      <c r="B828" t="s">
        <v>1727</v>
      </c>
      <c r="C828" t="s">
        <v>545</v>
      </c>
      <c r="D828" t="s">
        <v>1980</v>
      </c>
      <c r="E828" t="s">
        <v>38</v>
      </c>
      <c r="F828" t="s">
        <v>39</v>
      </c>
      <c r="G828" t="s">
        <v>97</v>
      </c>
      <c r="H828" t="s">
        <v>308</v>
      </c>
      <c r="I828">
        <v>9</v>
      </c>
      <c r="J828">
        <v>0</v>
      </c>
      <c r="K828" t="s">
        <v>32</v>
      </c>
      <c r="L828" t="s">
        <v>33</v>
      </c>
      <c r="M828">
        <v>65</v>
      </c>
      <c r="N828">
        <v>4</v>
      </c>
    </row>
    <row r="829" spans="1:14" x14ac:dyDescent="0.3">
      <c r="A829" t="s">
        <v>2530</v>
      </c>
      <c r="B829" t="s">
        <v>349</v>
      </c>
      <c r="C829" t="s">
        <v>2531</v>
      </c>
      <c r="D829" t="s">
        <v>2532</v>
      </c>
      <c r="E829" t="s">
        <v>485</v>
      </c>
      <c r="F829" t="s">
        <v>19</v>
      </c>
      <c r="G829" t="s">
        <v>90</v>
      </c>
      <c r="H829" t="s">
        <v>76</v>
      </c>
      <c r="I829">
        <v>1</v>
      </c>
      <c r="J829">
        <v>0.1</v>
      </c>
      <c r="K829" t="s">
        <v>32</v>
      </c>
      <c r="L829" t="s">
        <v>33</v>
      </c>
      <c r="M829">
        <v>22</v>
      </c>
      <c r="N829">
        <v>4</v>
      </c>
    </row>
    <row r="830" spans="1:14" x14ac:dyDescent="0.3">
      <c r="A830" t="s">
        <v>2533</v>
      </c>
      <c r="B830" t="s">
        <v>2026</v>
      </c>
      <c r="C830" t="s">
        <v>2534</v>
      </c>
      <c r="D830" t="s">
        <v>2535</v>
      </c>
      <c r="E830" t="s">
        <v>159</v>
      </c>
      <c r="F830" t="s">
        <v>19</v>
      </c>
      <c r="G830" t="s">
        <v>40</v>
      </c>
      <c r="H830" t="s">
        <v>216</v>
      </c>
      <c r="I830">
        <v>2</v>
      </c>
      <c r="J830">
        <v>0</v>
      </c>
      <c r="K830" t="s">
        <v>32</v>
      </c>
      <c r="L830" t="s">
        <v>41</v>
      </c>
      <c r="M830">
        <v>25</v>
      </c>
      <c r="N830">
        <v>2</v>
      </c>
    </row>
    <row r="831" spans="1:14" x14ac:dyDescent="0.3">
      <c r="A831" t="s">
        <v>2536</v>
      </c>
      <c r="B831" t="s">
        <v>1653</v>
      </c>
      <c r="C831" t="s">
        <v>2049</v>
      </c>
      <c r="D831" t="s">
        <v>2537</v>
      </c>
      <c r="E831" t="s">
        <v>1202</v>
      </c>
      <c r="F831" t="s">
        <v>39</v>
      </c>
      <c r="G831" t="s">
        <v>192</v>
      </c>
      <c r="H831" t="s">
        <v>56</v>
      </c>
      <c r="I831">
        <v>3</v>
      </c>
      <c r="K831" t="s">
        <v>32</v>
      </c>
      <c r="L831" t="s">
        <v>23</v>
      </c>
      <c r="M831">
        <v>59</v>
      </c>
      <c r="N831">
        <v>5</v>
      </c>
    </row>
    <row r="832" spans="1:14" x14ac:dyDescent="0.3">
      <c r="A832" t="s">
        <v>2538</v>
      </c>
      <c r="B832" t="s">
        <v>1038</v>
      </c>
      <c r="C832" t="s">
        <v>974</v>
      </c>
      <c r="D832" t="s">
        <v>2539</v>
      </c>
      <c r="E832" t="s">
        <v>197</v>
      </c>
      <c r="F832" t="s">
        <v>83</v>
      </c>
      <c r="G832" t="s">
        <v>47</v>
      </c>
      <c r="H832" t="s">
        <v>216</v>
      </c>
      <c r="I832">
        <v>5</v>
      </c>
      <c r="J832">
        <v>0.1</v>
      </c>
      <c r="K832" t="s">
        <v>22</v>
      </c>
      <c r="L832" t="s">
        <v>50</v>
      </c>
      <c r="M832">
        <v>51</v>
      </c>
      <c r="N832">
        <v>3</v>
      </c>
    </row>
    <row r="833" spans="1:14" x14ac:dyDescent="0.3">
      <c r="A833" t="s">
        <v>2540</v>
      </c>
      <c r="B833" t="s">
        <v>362</v>
      </c>
      <c r="C833" t="s">
        <v>2541</v>
      </c>
      <c r="D833" t="s">
        <v>2542</v>
      </c>
      <c r="E833" t="s">
        <v>1583</v>
      </c>
      <c r="F833" t="s">
        <v>153</v>
      </c>
      <c r="G833" t="s">
        <v>97</v>
      </c>
      <c r="H833" t="s">
        <v>160</v>
      </c>
      <c r="I833">
        <v>7</v>
      </c>
      <c r="J833">
        <v>0.1</v>
      </c>
      <c r="K833" t="s">
        <v>22</v>
      </c>
      <c r="L833" t="s">
        <v>50</v>
      </c>
      <c r="M833">
        <v>47</v>
      </c>
    </row>
    <row r="834" spans="1:14" x14ac:dyDescent="0.3">
      <c r="A834" t="s">
        <v>2543</v>
      </c>
      <c r="B834" t="s">
        <v>1621</v>
      </c>
      <c r="C834" t="s">
        <v>2544</v>
      </c>
      <c r="D834" t="s">
        <v>2545</v>
      </c>
      <c r="E834" t="s">
        <v>221</v>
      </c>
      <c r="F834" t="s">
        <v>29</v>
      </c>
      <c r="G834" t="s">
        <v>40</v>
      </c>
      <c r="H834" t="s">
        <v>98</v>
      </c>
      <c r="I834">
        <v>7</v>
      </c>
      <c r="J834">
        <v>0</v>
      </c>
      <c r="K834" t="s">
        <v>32</v>
      </c>
      <c r="L834" t="s">
        <v>33</v>
      </c>
      <c r="M834">
        <v>47</v>
      </c>
      <c r="N834">
        <v>4</v>
      </c>
    </row>
    <row r="835" spans="1:14" x14ac:dyDescent="0.3">
      <c r="A835" t="s">
        <v>2546</v>
      </c>
      <c r="B835" t="s">
        <v>1182</v>
      </c>
      <c r="C835" t="s">
        <v>1574</v>
      </c>
      <c r="D835" t="s">
        <v>2547</v>
      </c>
      <c r="E835" t="s">
        <v>246</v>
      </c>
      <c r="F835" t="s">
        <v>39</v>
      </c>
      <c r="G835" t="s">
        <v>47</v>
      </c>
      <c r="H835" t="s">
        <v>98</v>
      </c>
      <c r="I835">
        <v>2</v>
      </c>
      <c r="J835">
        <v>0</v>
      </c>
      <c r="K835" t="s">
        <v>32</v>
      </c>
      <c r="L835" t="s">
        <v>33</v>
      </c>
      <c r="M835">
        <v>52</v>
      </c>
      <c r="N835">
        <v>5</v>
      </c>
    </row>
    <row r="836" spans="1:14" x14ac:dyDescent="0.3">
      <c r="A836" t="s">
        <v>2548</v>
      </c>
      <c r="B836" t="s">
        <v>1778</v>
      </c>
      <c r="C836" t="s">
        <v>699</v>
      </c>
      <c r="D836" t="s">
        <v>2549</v>
      </c>
      <c r="E836" t="s">
        <v>256</v>
      </c>
      <c r="F836" t="s">
        <v>19</v>
      </c>
      <c r="G836" t="s">
        <v>47</v>
      </c>
      <c r="H836" t="s">
        <v>154</v>
      </c>
      <c r="I836">
        <v>2</v>
      </c>
      <c r="J836">
        <v>0</v>
      </c>
      <c r="K836" t="s">
        <v>32</v>
      </c>
      <c r="L836" t="s">
        <v>41</v>
      </c>
      <c r="M836">
        <v>45</v>
      </c>
      <c r="N836">
        <v>4</v>
      </c>
    </row>
    <row r="837" spans="1:14" x14ac:dyDescent="0.3">
      <c r="A837" t="s">
        <v>2550</v>
      </c>
      <c r="B837" t="s">
        <v>101</v>
      </c>
      <c r="C837" t="s">
        <v>323</v>
      </c>
      <c r="D837" t="s">
        <v>2551</v>
      </c>
      <c r="E837" t="s">
        <v>197</v>
      </c>
      <c r="F837" t="s">
        <v>29</v>
      </c>
      <c r="G837" t="s">
        <v>90</v>
      </c>
      <c r="H837" t="s">
        <v>216</v>
      </c>
      <c r="I837">
        <v>8</v>
      </c>
      <c r="J837">
        <v>0</v>
      </c>
      <c r="K837" t="s">
        <v>70</v>
      </c>
      <c r="L837" t="s">
        <v>41</v>
      </c>
      <c r="M837">
        <v>27</v>
      </c>
      <c r="N837">
        <v>5</v>
      </c>
    </row>
    <row r="838" spans="1:14" x14ac:dyDescent="0.3">
      <c r="A838" t="s">
        <v>2552</v>
      </c>
      <c r="B838" t="s">
        <v>2553</v>
      </c>
      <c r="C838" t="s">
        <v>804</v>
      </c>
      <c r="D838" t="s">
        <v>260</v>
      </c>
      <c r="E838" t="s">
        <v>2554</v>
      </c>
      <c r="F838" t="s">
        <v>29</v>
      </c>
      <c r="G838" t="s">
        <v>293</v>
      </c>
      <c r="H838" t="s">
        <v>154</v>
      </c>
      <c r="I838">
        <v>4</v>
      </c>
      <c r="J838">
        <v>0.2</v>
      </c>
      <c r="K838" t="s">
        <v>22</v>
      </c>
      <c r="L838" t="s">
        <v>41</v>
      </c>
      <c r="M838">
        <v>42</v>
      </c>
      <c r="N838">
        <v>2</v>
      </c>
    </row>
    <row r="839" spans="1:14" x14ac:dyDescent="0.3">
      <c r="A839" t="s">
        <v>2555</v>
      </c>
      <c r="B839" t="s">
        <v>344</v>
      </c>
      <c r="C839" t="s">
        <v>2556</v>
      </c>
      <c r="D839" t="s">
        <v>2557</v>
      </c>
      <c r="E839" t="s">
        <v>369</v>
      </c>
      <c r="F839" t="s">
        <v>153</v>
      </c>
      <c r="G839" t="s">
        <v>90</v>
      </c>
      <c r="H839" t="s">
        <v>98</v>
      </c>
      <c r="I839">
        <v>5</v>
      </c>
      <c r="J839">
        <v>0.05</v>
      </c>
      <c r="K839" t="s">
        <v>22</v>
      </c>
      <c r="L839" t="s">
        <v>33</v>
      </c>
      <c r="M839">
        <v>34</v>
      </c>
      <c r="N839">
        <v>1</v>
      </c>
    </row>
    <row r="840" spans="1:14" x14ac:dyDescent="0.3">
      <c r="A840" t="s">
        <v>2558</v>
      </c>
      <c r="B840" t="s">
        <v>1140</v>
      </c>
      <c r="C840" t="s">
        <v>1977</v>
      </c>
      <c r="D840" t="s">
        <v>2456</v>
      </c>
      <c r="E840" t="s">
        <v>2559</v>
      </c>
      <c r="F840" t="s">
        <v>19</v>
      </c>
      <c r="G840" t="s">
        <v>293</v>
      </c>
      <c r="H840" t="s">
        <v>69</v>
      </c>
      <c r="I840">
        <v>1</v>
      </c>
      <c r="J840">
        <v>0</v>
      </c>
      <c r="K840" t="s">
        <v>32</v>
      </c>
      <c r="L840" t="s">
        <v>50</v>
      </c>
      <c r="M840">
        <v>56</v>
      </c>
      <c r="N840">
        <v>1</v>
      </c>
    </row>
    <row r="841" spans="1:14" x14ac:dyDescent="0.3">
      <c r="A841" t="s">
        <v>2560</v>
      </c>
      <c r="B841" t="s">
        <v>1317</v>
      </c>
      <c r="C841" t="s">
        <v>618</v>
      </c>
      <c r="D841" t="s">
        <v>2561</v>
      </c>
      <c r="E841" t="s">
        <v>911</v>
      </c>
      <c r="F841" t="s">
        <v>39</v>
      </c>
      <c r="G841" t="s">
        <v>47</v>
      </c>
      <c r="H841" t="s">
        <v>109</v>
      </c>
      <c r="I841">
        <v>2</v>
      </c>
      <c r="J841">
        <v>0.05</v>
      </c>
      <c r="K841" t="s">
        <v>22</v>
      </c>
      <c r="L841" t="s">
        <v>33</v>
      </c>
      <c r="M841">
        <v>60</v>
      </c>
      <c r="N841">
        <v>5</v>
      </c>
    </row>
    <row r="842" spans="1:14" x14ac:dyDescent="0.3">
      <c r="A842" t="s">
        <v>2562</v>
      </c>
      <c r="B842" t="s">
        <v>213</v>
      </c>
      <c r="C842" t="s">
        <v>433</v>
      </c>
      <c r="D842" t="s">
        <v>2563</v>
      </c>
      <c r="E842" t="s">
        <v>359</v>
      </c>
      <c r="F842" t="s">
        <v>29</v>
      </c>
      <c r="G842" t="s">
        <v>115</v>
      </c>
      <c r="H842" t="s">
        <v>109</v>
      </c>
      <c r="I842">
        <v>2</v>
      </c>
      <c r="J842">
        <v>0</v>
      </c>
      <c r="K842" t="s">
        <v>222</v>
      </c>
      <c r="L842" t="s">
        <v>23</v>
      </c>
      <c r="M842">
        <v>40</v>
      </c>
      <c r="N842">
        <v>3</v>
      </c>
    </row>
    <row r="843" spans="1:14" x14ac:dyDescent="0.3">
      <c r="A843" t="s">
        <v>2564</v>
      </c>
      <c r="B843" t="s">
        <v>117</v>
      </c>
      <c r="C843" t="s">
        <v>1228</v>
      </c>
      <c r="D843" t="s">
        <v>642</v>
      </c>
      <c r="E843" t="s">
        <v>334</v>
      </c>
      <c r="F843" t="s">
        <v>29</v>
      </c>
      <c r="G843" t="s">
        <v>97</v>
      </c>
      <c r="H843" t="s">
        <v>84</v>
      </c>
      <c r="I843">
        <v>2</v>
      </c>
      <c r="J843">
        <v>0</v>
      </c>
      <c r="K843" t="s">
        <v>32</v>
      </c>
      <c r="L843" t="s">
        <v>41</v>
      </c>
      <c r="M843">
        <v>66</v>
      </c>
      <c r="N843">
        <v>1</v>
      </c>
    </row>
    <row r="844" spans="1:14" x14ac:dyDescent="0.3">
      <c r="A844" t="s">
        <v>2565</v>
      </c>
      <c r="B844" t="s">
        <v>230</v>
      </c>
      <c r="C844" t="s">
        <v>2218</v>
      </c>
      <c r="D844" t="s">
        <v>2566</v>
      </c>
      <c r="E844" t="s">
        <v>359</v>
      </c>
      <c r="F844" t="s">
        <v>39</v>
      </c>
      <c r="G844" t="s">
        <v>293</v>
      </c>
      <c r="H844" t="s">
        <v>160</v>
      </c>
      <c r="I844">
        <v>4</v>
      </c>
      <c r="J844">
        <v>0.1</v>
      </c>
      <c r="K844" t="s">
        <v>70</v>
      </c>
      <c r="L844" t="s">
        <v>50</v>
      </c>
      <c r="M844">
        <v>55</v>
      </c>
      <c r="N844">
        <v>1</v>
      </c>
    </row>
    <row r="845" spans="1:14" x14ac:dyDescent="0.3">
      <c r="A845" t="s">
        <v>2567</v>
      </c>
      <c r="B845" t="s">
        <v>851</v>
      </c>
      <c r="C845" t="s">
        <v>2568</v>
      </c>
      <c r="D845" t="s">
        <v>881</v>
      </c>
      <c r="E845" t="s">
        <v>46</v>
      </c>
      <c r="F845" t="s">
        <v>39</v>
      </c>
      <c r="G845" t="s">
        <v>90</v>
      </c>
      <c r="H845" t="s">
        <v>91</v>
      </c>
      <c r="I845">
        <v>4</v>
      </c>
      <c r="J845">
        <v>0.2</v>
      </c>
      <c r="K845" t="s">
        <v>222</v>
      </c>
      <c r="L845" t="s">
        <v>23</v>
      </c>
      <c r="M845">
        <v>29</v>
      </c>
      <c r="N845">
        <v>5</v>
      </c>
    </row>
    <row r="846" spans="1:14" x14ac:dyDescent="0.3">
      <c r="A846" t="s">
        <v>2569</v>
      </c>
      <c r="B846" t="s">
        <v>652</v>
      </c>
      <c r="C846" t="s">
        <v>2570</v>
      </c>
      <c r="D846" t="s">
        <v>2571</v>
      </c>
      <c r="E846" t="s">
        <v>630</v>
      </c>
      <c r="F846" t="s">
        <v>29</v>
      </c>
      <c r="G846" t="s">
        <v>192</v>
      </c>
      <c r="H846" t="s">
        <v>31</v>
      </c>
      <c r="I846">
        <v>7</v>
      </c>
      <c r="J846">
        <v>0.05</v>
      </c>
      <c r="L846" t="s">
        <v>33</v>
      </c>
      <c r="M846">
        <v>42</v>
      </c>
      <c r="N846">
        <v>3</v>
      </c>
    </row>
    <row r="847" spans="1:14" x14ac:dyDescent="0.3">
      <c r="A847" t="s">
        <v>2572</v>
      </c>
      <c r="B847" t="s">
        <v>1878</v>
      </c>
      <c r="C847" t="s">
        <v>902</v>
      </c>
      <c r="D847" t="s">
        <v>2573</v>
      </c>
      <c r="E847" t="s">
        <v>643</v>
      </c>
      <c r="F847" t="s">
        <v>19</v>
      </c>
      <c r="G847" t="s">
        <v>30</v>
      </c>
      <c r="H847" t="s">
        <v>154</v>
      </c>
      <c r="I847">
        <v>6</v>
      </c>
      <c r="J847">
        <v>0.15</v>
      </c>
      <c r="L847" t="s">
        <v>33</v>
      </c>
      <c r="M847">
        <v>61</v>
      </c>
      <c r="N847">
        <v>4</v>
      </c>
    </row>
    <row r="848" spans="1:14" x14ac:dyDescent="0.3">
      <c r="A848" t="s">
        <v>2574</v>
      </c>
      <c r="B848" t="s">
        <v>1007</v>
      </c>
      <c r="C848" t="s">
        <v>1362</v>
      </c>
      <c r="D848" t="s">
        <v>2575</v>
      </c>
      <c r="E848" t="s">
        <v>805</v>
      </c>
      <c r="F848" t="s">
        <v>29</v>
      </c>
      <c r="G848" t="s">
        <v>115</v>
      </c>
      <c r="H848" t="s">
        <v>146</v>
      </c>
      <c r="I848">
        <v>5</v>
      </c>
      <c r="J848">
        <v>0</v>
      </c>
      <c r="L848" t="s">
        <v>41</v>
      </c>
      <c r="M848">
        <v>19</v>
      </c>
      <c r="N848">
        <v>2</v>
      </c>
    </row>
    <row r="849" spans="1:14" x14ac:dyDescent="0.3">
      <c r="A849" t="s">
        <v>2576</v>
      </c>
      <c r="B849" t="s">
        <v>1532</v>
      </c>
      <c r="C849" t="s">
        <v>1788</v>
      </c>
      <c r="D849" t="s">
        <v>2577</v>
      </c>
      <c r="E849" t="s">
        <v>1422</v>
      </c>
      <c r="F849" t="s">
        <v>29</v>
      </c>
      <c r="G849" t="s">
        <v>20</v>
      </c>
      <c r="H849" t="s">
        <v>56</v>
      </c>
      <c r="I849">
        <v>3</v>
      </c>
      <c r="J849">
        <v>0.05</v>
      </c>
      <c r="K849" t="s">
        <v>32</v>
      </c>
      <c r="L849" t="s">
        <v>33</v>
      </c>
      <c r="M849">
        <v>69</v>
      </c>
      <c r="N849">
        <v>5</v>
      </c>
    </row>
    <row r="850" spans="1:14" x14ac:dyDescent="0.3">
      <c r="A850" t="s">
        <v>2578</v>
      </c>
      <c r="B850" t="s">
        <v>2579</v>
      </c>
      <c r="C850" t="s">
        <v>1663</v>
      </c>
      <c r="D850" t="s">
        <v>2580</v>
      </c>
      <c r="E850" t="s">
        <v>583</v>
      </c>
      <c r="F850" t="s">
        <v>29</v>
      </c>
      <c r="G850" t="s">
        <v>97</v>
      </c>
      <c r="H850" t="s">
        <v>48</v>
      </c>
      <c r="I850">
        <v>2</v>
      </c>
      <c r="J850">
        <v>0</v>
      </c>
      <c r="K850" t="s">
        <v>32</v>
      </c>
      <c r="L850" t="s">
        <v>23</v>
      </c>
      <c r="N850">
        <v>3</v>
      </c>
    </row>
    <row r="851" spans="1:14" x14ac:dyDescent="0.3">
      <c r="A851" t="s">
        <v>2581</v>
      </c>
      <c r="B851" t="s">
        <v>142</v>
      </c>
      <c r="C851" t="s">
        <v>163</v>
      </c>
      <c r="D851" t="s">
        <v>402</v>
      </c>
      <c r="E851" t="s">
        <v>170</v>
      </c>
      <c r="F851" t="s">
        <v>39</v>
      </c>
      <c r="G851" t="s">
        <v>90</v>
      </c>
      <c r="H851" t="s">
        <v>48</v>
      </c>
      <c r="I851">
        <v>6</v>
      </c>
      <c r="J851">
        <v>0.1</v>
      </c>
      <c r="K851" t="s">
        <v>222</v>
      </c>
      <c r="L851" t="s">
        <v>50</v>
      </c>
      <c r="M851">
        <v>49</v>
      </c>
      <c r="N851">
        <v>4</v>
      </c>
    </row>
    <row r="852" spans="1:14" x14ac:dyDescent="0.3">
      <c r="A852" t="s">
        <v>2582</v>
      </c>
      <c r="B852" t="s">
        <v>1574</v>
      </c>
      <c r="C852" t="s">
        <v>1731</v>
      </c>
      <c r="D852" t="s">
        <v>265</v>
      </c>
      <c r="E852" t="s">
        <v>777</v>
      </c>
      <c r="F852" t="s">
        <v>29</v>
      </c>
      <c r="G852" t="s">
        <v>176</v>
      </c>
      <c r="H852" t="s">
        <v>98</v>
      </c>
      <c r="I852">
        <v>5</v>
      </c>
      <c r="J852">
        <v>0.15</v>
      </c>
      <c r="K852" t="s">
        <v>32</v>
      </c>
      <c r="L852" t="s">
        <v>41</v>
      </c>
      <c r="M852">
        <v>20</v>
      </c>
      <c r="N852">
        <v>4</v>
      </c>
    </row>
    <row r="853" spans="1:14" x14ac:dyDescent="0.3">
      <c r="A853" t="s">
        <v>2583</v>
      </c>
      <c r="B853" t="s">
        <v>433</v>
      </c>
      <c r="C853" t="s">
        <v>753</v>
      </c>
      <c r="D853" t="s">
        <v>1832</v>
      </c>
      <c r="E853" t="s">
        <v>145</v>
      </c>
      <c r="F853" t="s">
        <v>29</v>
      </c>
      <c r="G853" t="s">
        <v>293</v>
      </c>
      <c r="H853" t="s">
        <v>76</v>
      </c>
      <c r="I853">
        <v>7</v>
      </c>
      <c r="J853">
        <v>0.2</v>
      </c>
      <c r="K853" t="s">
        <v>32</v>
      </c>
      <c r="L853" t="s">
        <v>50</v>
      </c>
      <c r="M853">
        <v>51</v>
      </c>
      <c r="N853">
        <v>5</v>
      </c>
    </row>
    <row r="854" spans="1:14" x14ac:dyDescent="0.3">
      <c r="A854" t="s">
        <v>2584</v>
      </c>
      <c r="B854" t="s">
        <v>780</v>
      </c>
      <c r="C854" t="s">
        <v>1240</v>
      </c>
      <c r="D854" t="s">
        <v>1622</v>
      </c>
      <c r="E854" t="s">
        <v>731</v>
      </c>
      <c r="F854" t="s">
        <v>153</v>
      </c>
      <c r="G854" t="s">
        <v>293</v>
      </c>
      <c r="H854" t="s">
        <v>109</v>
      </c>
      <c r="I854">
        <v>3</v>
      </c>
      <c r="J854">
        <v>0.2</v>
      </c>
      <c r="K854" t="s">
        <v>32</v>
      </c>
      <c r="L854" t="s">
        <v>23</v>
      </c>
      <c r="M854">
        <v>23</v>
      </c>
      <c r="N854">
        <v>4</v>
      </c>
    </row>
    <row r="855" spans="1:14" x14ac:dyDescent="0.3">
      <c r="A855" t="s">
        <v>2585</v>
      </c>
      <c r="B855" t="s">
        <v>1079</v>
      </c>
      <c r="C855" t="s">
        <v>2586</v>
      </c>
      <c r="D855" t="s">
        <v>2587</v>
      </c>
      <c r="E855" t="s">
        <v>805</v>
      </c>
      <c r="F855" t="s">
        <v>39</v>
      </c>
      <c r="G855" t="s">
        <v>192</v>
      </c>
      <c r="H855" t="s">
        <v>98</v>
      </c>
      <c r="I855">
        <v>6</v>
      </c>
      <c r="J855">
        <v>0</v>
      </c>
      <c r="K855" t="s">
        <v>222</v>
      </c>
      <c r="L855" t="s">
        <v>41</v>
      </c>
      <c r="M855">
        <v>28</v>
      </c>
      <c r="N855">
        <v>3</v>
      </c>
    </row>
    <row r="856" spans="1:14" x14ac:dyDescent="0.3">
      <c r="A856" t="s">
        <v>2588</v>
      </c>
      <c r="B856" t="s">
        <v>640</v>
      </c>
      <c r="C856" t="s">
        <v>641</v>
      </c>
      <c r="D856" t="s">
        <v>1437</v>
      </c>
      <c r="E856" t="s">
        <v>165</v>
      </c>
      <c r="F856" t="s">
        <v>19</v>
      </c>
      <c r="G856" t="s">
        <v>176</v>
      </c>
      <c r="H856" t="s">
        <v>31</v>
      </c>
      <c r="I856">
        <v>8</v>
      </c>
      <c r="K856" t="s">
        <v>32</v>
      </c>
      <c r="L856" t="s">
        <v>41</v>
      </c>
      <c r="M856">
        <v>28</v>
      </c>
    </row>
    <row r="857" spans="1:14" x14ac:dyDescent="0.3">
      <c r="A857" t="s">
        <v>2589</v>
      </c>
      <c r="B857" t="s">
        <v>2049</v>
      </c>
      <c r="C857" t="s">
        <v>2050</v>
      </c>
      <c r="D857" t="s">
        <v>2590</v>
      </c>
      <c r="E857" t="s">
        <v>298</v>
      </c>
      <c r="F857" t="s">
        <v>29</v>
      </c>
      <c r="G857" t="s">
        <v>62</v>
      </c>
      <c r="H857" t="s">
        <v>146</v>
      </c>
      <c r="I857">
        <v>7</v>
      </c>
      <c r="J857">
        <v>0.2</v>
      </c>
      <c r="K857" t="s">
        <v>22</v>
      </c>
      <c r="L857" t="s">
        <v>41</v>
      </c>
      <c r="M857">
        <v>57</v>
      </c>
      <c r="N857">
        <v>5</v>
      </c>
    </row>
    <row r="858" spans="1:14" x14ac:dyDescent="0.3">
      <c r="A858" t="s">
        <v>2591</v>
      </c>
      <c r="B858" t="s">
        <v>2592</v>
      </c>
      <c r="C858" t="s">
        <v>1850</v>
      </c>
      <c r="D858" t="s">
        <v>2593</v>
      </c>
      <c r="E858" t="s">
        <v>694</v>
      </c>
      <c r="F858" t="s">
        <v>39</v>
      </c>
      <c r="G858" t="s">
        <v>192</v>
      </c>
      <c r="H858" t="s">
        <v>21</v>
      </c>
      <c r="I858">
        <v>9</v>
      </c>
      <c r="J858">
        <v>0</v>
      </c>
      <c r="K858" t="s">
        <v>222</v>
      </c>
      <c r="L858" t="s">
        <v>41</v>
      </c>
      <c r="M858">
        <v>61</v>
      </c>
      <c r="N858">
        <v>1</v>
      </c>
    </row>
    <row r="859" spans="1:14" x14ac:dyDescent="0.3">
      <c r="A859" t="s">
        <v>2594</v>
      </c>
      <c r="B859" t="s">
        <v>905</v>
      </c>
      <c r="C859" t="s">
        <v>508</v>
      </c>
      <c r="D859" t="s">
        <v>95</v>
      </c>
      <c r="E859" t="s">
        <v>1315</v>
      </c>
      <c r="F859" t="s">
        <v>39</v>
      </c>
      <c r="G859" t="s">
        <v>62</v>
      </c>
      <c r="H859" t="s">
        <v>98</v>
      </c>
      <c r="I859">
        <v>1</v>
      </c>
      <c r="J859">
        <v>0</v>
      </c>
      <c r="K859" t="s">
        <v>32</v>
      </c>
      <c r="L859" t="s">
        <v>50</v>
      </c>
      <c r="M859">
        <v>32</v>
      </c>
      <c r="N859">
        <v>3</v>
      </c>
    </row>
    <row r="860" spans="1:14" x14ac:dyDescent="0.3">
      <c r="A860" t="s">
        <v>2595</v>
      </c>
      <c r="B860" t="s">
        <v>1731</v>
      </c>
      <c r="C860" t="s">
        <v>285</v>
      </c>
      <c r="D860" t="s">
        <v>1814</v>
      </c>
      <c r="E860" t="s">
        <v>38</v>
      </c>
      <c r="F860" t="s">
        <v>29</v>
      </c>
      <c r="G860" t="s">
        <v>251</v>
      </c>
      <c r="H860" t="s">
        <v>21</v>
      </c>
      <c r="I860">
        <v>3</v>
      </c>
      <c r="J860">
        <v>0</v>
      </c>
      <c r="K860" t="s">
        <v>32</v>
      </c>
      <c r="L860" t="s">
        <v>41</v>
      </c>
      <c r="M860">
        <v>64</v>
      </c>
      <c r="N860">
        <v>1</v>
      </c>
    </row>
    <row r="861" spans="1:14" x14ac:dyDescent="0.3">
      <c r="A861" t="s">
        <v>2596</v>
      </c>
      <c r="B861" t="s">
        <v>2393</v>
      </c>
      <c r="C861" t="s">
        <v>2597</v>
      </c>
      <c r="D861" t="s">
        <v>2598</v>
      </c>
      <c r="E861" t="s">
        <v>583</v>
      </c>
      <c r="F861" t="s">
        <v>19</v>
      </c>
      <c r="G861" t="s">
        <v>90</v>
      </c>
      <c r="H861" t="s">
        <v>69</v>
      </c>
      <c r="I861" t="s">
        <v>77</v>
      </c>
      <c r="J861">
        <v>0.1</v>
      </c>
      <c r="K861" t="s">
        <v>22</v>
      </c>
      <c r="L861" t="s">
        <v>33</v>
      </c>
      <c r="M861">
        <v>34</v>
      </c>
      <c r="N861">
        <v>3</v>
      </c>
    </row>
    <row r="862" spans="1:14" x14ac:dyDescent="0.3">
      <c r="A862" t="s">
        <v>2599</v>
      </c>
      <c r="B862" t="s">
        <v>100</v>
      </c>
      <c r="C862" t="s">
        <v>101</v>
      </c>
      <c r="D862" t="s">
        <v>1967</v>
      </c>
      <c r="E862" t="s">
        <v>232</v>
      </c>
      <c r="F862" t="s">
        <v>39</v>
      </c>
      <c r="G862" t="s">
        <v>47</v>
      </c>
      <c r="H862" t="s">
        <v>69</v>
      </c>
      <c r="I862">
        <v>6</v>
      </c>
      <c r="J862">
        <v>0</v>
      </c>
      <c r="K862" t="s">
        <v>32</v>
      </c>
      <c r="L862" t="s">
        <v>33</v>
      </c>
      <c r="M862">
        <v>25</v>
      </c>
      <c r="N862">
        <v>2</v>
      </c>
    </row>
    <row r="863" spans="1:14" x14ac:dyDescent="0.3">
      <c r="A863" t="s">
        <v>2600</v>
      </c>
      <c r="B863" t="s">
        <v>535</v>
      </c>
      <c r="C863" t="s">
        <v>150</v>
      </c>
      <c r="D863" t="s">
        <v>2575</v>
      </c>
      <c r="E863" t="s">
        <v>840</v>
      </c>
      <c r="F863" t="s">
        <v>29</v>
      </c>
      <c r="G863" t="s">
        <v>20</v>
      </c>
      <c r="H863" t="s">
        <v>76</v>
      </c>
      <c r="I863">
        <v>8</v>
      </c>
      <c r="J863">
        <v>0.2</v>
      </c>
      <c r="K863" t="s">
        <v>32</v>
      </c>
      <c r="L863" t="s">
        <v>23</v>
      </c>
      <c r="M863">
        <v>57</v>
      </c>
      <c r="N863">
        <v>1</v>
      </c>
    </row>
    <row r="864" spans="1:14" x14ac:dyDescent="0.3">
      <c r="A864" t="s">
        <v>2601</v>
      </c>
      <c r="B864" t="s">
        <v>1653</v>
      </c>
      <c r="C864" t="s">
        <v>2380</v>
      </c>
      <c r="D864" t="s">
        <v>820</v>
      </c>
      <c r="E864" t="s">
        <v>152</v>
      </c>
      <c r="F864" t="s">
        <v>39</v>
      </c>
      <c r="G864" t="s">
        <v>47</v>
      </c>
      <c r="H864" t="s">
        <v>241</v>
      </c>
      <c r="I864" t="s">
        <v>252</v>
      </c>
      <c r="J864">
        <v>0.15</v>
      </c>
      <c r="K864" t="s">
        <v>70</v>
      </c>
      <c r="L864" t="s">
        <v>41</v>
      </c>
      <c r="M864">
        <v>54</v>
      </c>
      <c r="N864">
        <v>3</v>
      </c>
    </row>
    <row r="865" spans="1:14" x14ac:dyDescent="0.3">
      <c r="A865" t="s">
        <v>2602</v>
      </c>
      <c r="B865" t="s">
        <v>1532</v>
      </c>
      <c r="C865" t="s">
        <v>1939</v>
      </c>
      <c r="D865" t="s">
        <v>2117</v>
      </c>
      <c r="E865" t="s">
        <v>453</v>
      </c>
      <c r="F865" t="s">
        <v>19</v>
      </c>
      <c r="G865" t="s">
        <v>176</v>
      </c>
      <c r="H865" t="s">
        <v>76</v>
      </c>
      <c r="I865">
        <v>2</v>
      </c>
      <c r="J865">
        <v>0.2</v>
      </c>
      <c r="K865" t="s">
        <v>222</v>
      </c>
      <c r="L865" t="s">
        <v>41</v>
      </c>
      <c r="M865">
        <v>29</v>
      </c>
      <c r="N865">
        <v>3</v>
      </c>
    </row>
    <row r="866" spans="1:14" x14ac:dyDescent="0.3">
      <c r="A866" t="s">
        <v>2603</v>
      </c>
      <c r="B866" t="s">
        <v>1224</v>
      </c>
      <c r="C866" t="s">
        <v>168</v>
      </c>
      <c r="D866" t="s">
        <v>2604</v>
      </c>
      <c r="E866" t="s">
        <v>627</v>
      </c>
      <c r="F866" t="s">
        <v>29</v>
      </c>
      <c r="G866" t="s">
        <v>47</v>
      </c>
      <c r="H866" t="s">
        <v>154</v>
      </c>
      <c r="I866">
        <v>8</v>
      </c>
      <c r="J866">
        <v>0</v>
      </c>
      <c r="K866" t="s">
        <v>22</v>
      </c>
      <c r="L866" t="s">
        <v>33</v>
      </c>
      <c r="M866">
        <v>18</v>
      </c>
      <c r="N866">
        <v>4</v>
      </c>
    </row>
    <row r="867" spans="1:14" x14ac:dyDescent="0.3">
      <c r="A867" t="s">
        <v>2605</v>
      </c>
      <c r="B867" t="s">
        <v>1424</v>
      </c>
      <c r="C867" t="s">
        <v>1945</v>
      </c>
      <c r="D867" t="s">
        <v>2606</v>
      </c>
      <c r="E867" t="s">
        <v>135</v>
      </c>
      <c r="F867" t="s">
        <v>29</v>
      </c>
      <c r="G867" t="s">
        <v>251</v>
      </c>
      <c r="H867" t="s">
        <v>84</v>
      </c>
      <c r="I867">
        <v>4</v>
      </c>
      <c r="J867">
        <v>0</v>
      </c>
      <c r="K867" t="s">
        <v>22</v>
      </c>
      <c r="L867" t="s">
        <v>50</v>
      </c>
      <c r="M867">
        <v>53</v>
      </c>
      <c r="N867">
        <v>4</v>
      </c>
    </row>
    <row r="868" spans="1:14" x14ac:dyDescent="0.3">
      <c r="A868" t="s">
        <v>2607</v>
      </c>
      <c r="B868" t="s">
        <v>1445</v>
      </c>
      <c r="C868" t="s">
        <v>362</v>
      </c>
      <c r="D868" t="s">
        <v>1534</v>
      </c>
      <c r="E868" t="s">
        <v>165</v>
      </c>
      <c r="F868" t="s">
        <v>39</v>
      </c>
      <c r="G868" t="s">
        <v>115</v>
      </c>
      <c r="H868" t="s">
        <v>154</v>
      </c>
      <c r="I868">
        <v>8</v>
      </c>
      <c r="J868">
        <v>0</v>
      </c>
      <c r="K868" t="s">
        <v>32</v>
      </c>
      <c r="L868" t="s">
        <v>50</v>
      </c>
      <c r="M868">
        <v>51</v>
      </c>
      <c r="N868">
        <v>3</v>
      </c>
    </row>
    <row r="869" spans="1:14" x14ac:dyDescent="0.3">
      <c r="A869" t="s">
        <v>2608</v>
      </c>
      <c r="B869" t="s">
        <v>2609</v>
      </c>
      <c r="C869" t="s">
        <v>2610</v>
      </c>
      <c r="D869" t="s">
        <v>1122</v>
      </c>
      <c r="E869" t="s">
        <v>440</v>
      </c>
      <c r="F869" t="s">
        <v>29</v>
      </c>
      <c r="G869" t="s">
        <v>176</v>
      </c>
      <c r="H869" t="s">
        <v>84</v>
      </c>
      <c r="I869">
        <v>7</v>
      </c>
      <c r="J869">
        <v>0.2</v>
      </c>
      <c r="K869" t="s">
        <v>32</v>
      </c>
      <c r="L869" t="s">
        <v>50</v>
      </c>
      <c r="M869">
        <v>48</v>
      </c>
      <c r="N869">
        <v>1</v>
      </c>
    </row>
    <row r="870" spans="1:14" x14ac:dyDescent="0.3">
      <c r="A870" t="s">
        <v>2611</v>
      </c>
      <c r="B870" t="s">
        <v>2612</v>
      </c>
      <c r="C870" t="s">
        <v>2064</v>
      </c>
      <c r="D870" t="s">
        <v>726</v>
      </c>
      <c r="E870" t="s">
        <v>75</v>
      </c>
      <c r="F870" t="s">
        <v>29</v>
      </c>
      <c r="G870" t="s">
        <v>20</v>
      </c>
      <c r="H870" t="s">
        <v>241</v>
      </c>
      <c r="I870">
        <v>6</v>
      </c>
      <c r="J870">
        <v>0</v>
      </c>
      <c r="K870" t="s">
        <v>22</v>
      </c>
      <c r="L870" t="s">
        <v>50</v>
      </c>
      <c r="M870">
        <v>40</v>
      </c>
      <c r="N870">
        <v>1</v>
      </c>
    </row>
    <row r="871" spans="1:14" x14ac:dyDescent="0.3">
      <c r="A871" t="s">
        <v>2613</v>
      </c>
      <c r="B871" t="s">
        <v>411</v>
      </c>
      <c r="C871" t="s">
        <v>264</v>
      </c>
      <c r="D871" t="s">
        <v>2016</v>
      </c>
      <c r="E871" t="s">
        <v>2614</v>
      </c>
      <c r="F871" t="s">
        <v>29</v>
      </c>
      <c r="G871" t="s">
        <v>115</v>
      </c>
      <c r="H871" t="s">
        <v>308</v>
      </c>
      <c r="I871">
        <v>4</v>
      </c>
      <c r="J871">
        <v>0.05</v>
      </c>
      <c r="K871" t="s">
        <v>32</v>
      </c>
      <c r="L871" t="s">
        <v>50</v>
      </c>
      <c r="N871">
        <v>5</v>
      </c>
    </row>
    <row r="872" spans="1:14" x14ac:dyDescent="0.3">
      <c r="A872" t="s">
        <v>2615</v>
      </c>
      <c r="B872" t="s">
        <v>2616</v>
      </c>
      <c r="C872" t="s">
        <v>1906</v>
      </c>
      <c r="D872" t="s">
        <v>2617</v>
      </c>
      <c r="E872" t="s">
        <v>485</v>
      </c>
      <c r="F872" t="s">
        <v>19</v>
      </c>
      <c r="G872" t="s">
        <v>20</v>
      </c>
      <c r="H872" t="s">
        <v>98</v>
      </c>
      <c r="I872">
        <v>6</v>
      </c>
      <c r="J872">
        <v>0.05</v>
      </c>
      <c r="K872" t="s">
        <v>32</v>
      </c>
      <c r="L872" t="s">
        <v>41</v>
      </c>
      <c r="M872">
        <v>18</v>
      </c>
      <c r="N872">
        <v>4</v>
      </c>
    </row>
    <row r="873" spans="1:14" x14ac:dyDescent="0.3">
      <c r="A873" t="s">
        <v>2618</v>
      </c>
      <c r="B873" t="s">
        <v>2619</v>
      </c>
      <c r="C873" t="s">
        <v>2620</v>
      </c>
      <c r="D873" t="s">
        <v>462</v>
      </c>
      <c r="E873" t="s">
        <v>435</v>
      </c>
      <c r="F873" t="s">
        <v>29</v>
      </c>
      <c r="G873" t="s">
        <v>62</v>
      </c>
      <c r="H873" t="s">
        <v>216</v>
      </c>
      <c r="I873">
        <v>7</v>
      </c>
      <c r="J873">
        <v>0.05</v>
      </c>
      <c r="K873" t="s">
        <v>70</v>
      </c>
      <c r="L873" t="s">
        <v>33</v>
      </c>
      <c r="M873">
        <v>66</v>
      </c>
      <c r="N873">
        <v>3</v>
      </c>
    </row>
    <row r="874" spans="1:14" x14ac:dyDescent="0.3">
      <c r="A874" t="s">
        <v>2621</v>
      </c>
      <c r="B874" t="s">
        <v>2622</v>
      </c>
      <c r="C874" t="s">
        <v>2623</v>
      </c>
      <c r="D874" t="s">
        <v>1482</v>
      </c>
      <c r="E874" t="s">
        <v>790</v>
      </c>
      <c r="F874" t="s">
        <v>153</v>
      </c>
      <c r="G874" t="s">
        <v>192</v>
      </c>
      <c r="H874" t="s">
        <v>154</v>
      </c>
      <c r="I874">
        <v>2</v>
      </c>
      <c r="J874">
        <v>0.15</v>
      </c>
      <c r="K874" t="s">
        <v>222</v>
      </c>
      <c r="L874" t="s">
        <v>23</v>
      </c>
      <c r="M874">
        <v>22</v>
      </c>
      <c r="N874">
        <v>1</v>
      </c>
    </row>
    <row r="875" spans="1:14" x14ac:dyDescent="0.3">
      <c r="A875" t="s">
        <v>2624</v>
      </c>
      <c r="B875" t="s">
        <v>1939</v>
      </c>
      <c r="C875" t="s">
        <v>2625</v>
      </c>
      <c r="D875" t="s">
        <v>2626</v>
      </c>
      <c r="E875" t="s">
        <v>359</v>
      </c>
      <c r="F875" t="s">
        <v>29</v>
      </c>
      <c r="G875" t="s">
        <v>97</v>
      </c>
      <c r="H875" t="s">
        <v>160</v>
      </c>
      <c r="I875">
        <v>1</v>
      </c>
      <c r="J875">
        <v>0.15</v>
      </c>
      <c r="K875" t="s">
        <v>22</v>
      </c>
      <c r="L875" t="s">
        <v>33</v>
      </c>
      <c r="M875">
        <v>55</v>
      </c>
      <c r="N875">
        <v>4</v>
      </c>
    </row>
    <row r="876" spans="1:14" x14ac:dyDescent="0.3">
      <c r="A876" t="s">
        <v>2627</v>
      </c>
      <c r="B876" t="s">
        <v>1035</v>
      </c>
      <c r="C876" t="s">
        <v>2620</v>
      </c>
      <c r="D876" t="s">
        <v>1171</v>
      </c>
      <c r="E876" t="s">
        <v>103</v>
      </c>
      <c r="F876" t="s">
        <v>29</v>
      </c>
      <c r="G876" t="s">
        <v>115</v>
      </c>
      <c r="H876" t="s">
        <v>56</v>
      </c>
      <c r="I876">
        <v>4</v>
      </c>
      <c r="J876">
        <v>0</v>
      </c>
      <c r="K876" t="s">
        <v>70</v>
      </c>
      <c r="L876" t="s">
        <v>50</v>
      </c>
      <c r="M876">
        <v>23</v>
      </c>
      <c r="N876">
        <v>1</v>
      </c>
    </row>
    <row r="877" spans="1:14" x14ac:dyDescent="0.3">
      <c r="A877" t="s">
        <v>2628</v>
      </c>
      <c r="B877" t="s">
        <v>1224</v>
      </c>
      <c r="C877" t="s">
        <v>807</v>
      </c>
      <c r="D877" t="s">
        <v>2629</v>
      </c>
      <c r="E877" t="s">
        <v>708</v>
      </c>
      <c r="F877" t="s">
        <v>83</v>
      </c>
      <c r="G877" t="s">
        <v>90</v>
      </c>
      <c r="H877" t="s">
        <v>21</v>
      </c>
      <c r="I877" t="s">
        <v>376</v>
      </c>
      <c r="J877">
        <v>0.2</v>
      </c>
      <c r="K877" t="s">
        <v>22</v>
      </c>
      <c r="L877" t="s">
        <v>50</v>
      </c>
      <c r="M877">
        <v>40</v>
      </c>
      <c r="N877">
        <v>1</v>
      </c>
    </row>
    <row r="878" spans="1:14" x14ac:dyDescent="0.3">
      <c r="A878" t="s">
        <v>2630</v>
      </c>
      <c r="B878" t="s">
        <v>2631</v>
      </c>
      <c r="C878" t="s">
        <v>239</v>
      </c>
      <c r="D878" t="s">
        <v>1350</v>
      </c>
      <c r="E878" t="s">
        <v>565</v>
      </c>
      <c r="F878" t="s">
        <v>29</v>
      </c>
      <c r="G878" t="s">
        <v>47</v>
      </c>
      <c r="H878" t="s">
        <v>109</v>
      </c>
      <c r="I878">
        <v>5</v>
      </c>
      <c r="J878">
        <v>0</v>
      </c>
      <c r="K878" t="s">
        <v>32</v>
      </c>
      <c r="L878" t="s">
        <v>23</v>
      </c>
      <c r="M878">
        <v>35</v>
      </c>
      <c r="N878">
        <v>2</v>
      </c>
    </row>
    <row r="879" spans="1:14" x14ac:dyDescent="0.3">
      <c r="A879" t="s">
        <v>2632</v>
      </c>
      <c r="B879" t="s">
        <v>2633</v>
      </c>
      <c r="C879" t="s">
        <v>1356</v>
      </c>
      <c r="D879" t="s">
        <v>2098</v>
      </c>
      <c r="E879" t="s">
        <v>426</v>
      </c>
      <c r="F879" t="s">
        <v>19</v>
      </c>
      <c r="G879" t="s">
        <v>293</v>
      </c>
      <c r="H879" t="s">
        <v>56</v>
      </c>
      <c r="I879">
        <v>1</v>
      </c>
      <c r="J879">
        <v>0.1</v>
      </c>
      <c r="K879" t="s">
        <v>32</v>
      </c>
      <c r="L879" t="s">
        <v>33</v>
      </c>
      <c r="M879">
        <v>21</v>
      </c>
      <c r="N879">
        <v>3</v>
      </c>
    </row>
    <row r="880" spans="1:14" x14ac:dyDescent="0.3">
      <c r="A880" t="s">
        <v>2634</v>
      </c>
      <c r="B880" t="s">
        <v>2635</v>
      </c>
      <c r="C880" t="s">
        <v>742</v>
      </c>
      <c r="D880" t="s">
        <v>2134</v>
      </c>
      <c r="E880" t="s">
        <v>643</v>
      </c>
      <c r="F880" t="s">
        <v>39</v>
      </c>
      <c r="G880" t="s">
        <v>176</v>
      </c>
      <c r="H880" t="s">
        <v>216</v>
      </c>
      <c r="I880">
        <v>1</v>
      </c>
      <c r="J880">
        <v>0</v>
      </c>
      <c r="K880" t="s">
        <v>22</v>
      </c>
      <c r="L880" t="s">
        <v>33</v>
      </c>
      <c r="M880">
        <v>29</v>
      </c>
    </row>
    <row r="881" spans="1:14" x14ac:dyDescent="0.3">
      <c r="A881" t="s">
        <v>2636</v>
      </c>
      <c r="B881" t="s">
        <v>2465</v>
      </c>
      <c r="C881" t="s">
        <v>503</v>
      </c>
      <c r="D881" t="s">
        <v>843</v>
      </c>
      <c r="E881" t="s">
        <v>256</v>
      </c>
      <c r="F881" t="s">
        <v>39</v>
      </c>
      <c r="G881" t="s">
        <v>62</v>
      </c>
      <c r="H881" t="s">
        <v>146</v>
      </c>
      <c r="I881">
        <v>1</v>
      </c>
      <c r="J881">
        <v>0</v>
      </c>
      <c r="K881" t="s">
        <v>32</v>
      </c>
      <c r="L881" t="s">
        <v>23</v>
      </c>
      <c r="M881">
        <v>45</v>
      </c>
    </row>
    <row r="882" spans="1:14" x14ac:dyDescent="0.3">
      <c r="A882" t="s">
        <v>2637</v>
      </c>
      <c r="B882" t="s">
        <v>1982</v>
      </c>
      <c r="C882" t="s">
        <v>1386</v>
      </c>
      <c r="D882" t="s">
        <v>2638</v>
      </c>
      <c r="E882" t="s">
        <v>426</v>
      </c>
      <c r="F882" t="s">
        <v>29</v>
      </c>
      <c r="G882" t="s">
        <v>20</v>
      </c>
      <c r="H882" t="s">
        <v>216</v>
      </c>
      <c r="I882">
        <v>9</v>
      </c>
      <c r="J882">
        <v>0</v>
      </c>
      <c r="K882" t="s">
        <v>32</v>
      </c>
      <c r="L882" t="s">
        <v>23</v>
      </c>
      <c r="M882">
        <v>57</v>
      </c>
      <c r="N882">
        <v>5</v>
      </c>
    </row>
    <row r="883" spans="1:14" x14ac:dyDescent="0.3">
      <c r="A883" t="s">
        <v>2048</v>
      </c>
      <c r="B883" t="s">
        <v>2049</v>
      </c>
      <c r="C883" t="s">
        <v>2050</v>
      </c>
      <c r="D883" t="s">
        <v>226</v>
      </c>
      <c r="E883" t="s">
        <v>570</v>
      </c>
      <c r="F883" t="s">
        <v>29</v>
      </c>
      <c r="G883" t="s">
        <v>62</v>
      </c>
      <c r="H883" t="s">
        <v>69</v>
      </c>
      <c r="I883">
        <v>6</v>
      </c>
      <c r="J883">
        <v>0.05</v>
      </c>
      <c r="K883" t="s">
        <v>22</v>
      </c>
      <c r="L883" t="s">
        <v>50</v>
      </c>
      <c r="M883">
        <v>44</v>
      </c>
      <c r="N883">
        <v>4</v>
      </c>
    </row>
    <row r="884" spans="1:14" x14ac:dyDescent="0.3">
      <c r="A884" t="s">
        <v>2639</v>
      </c>
      <c r="B884" t="s">
        <v>2640</v>
      </c>
      <c r="C884" t="s">
        <v>2641</v>
      </c>
      <c r="D884" t="s">
        <v>2043</v>
      </c>
      <c r="E884" t="s">
        <v>246</v>
      </c>
      <c r="F884" t="s">
        <v>39</v>
      </c>
      <c r="G884" t="s">
        <v>62</v>
      </c>
      <c r="H884" t="s">
        <v>98</v>
      </c>
      <c r="I884">
        <v>3</v>
      </c>
      <c r="J884">
        <v>0.1</v>
      </c>
      <c r="L884" t="s">
        <v>41</v>
      </c>
      <c r="M884">
        <v>63</v>
      </c>
      <c r="N884">
        <v>4</v>
      </c>
    </row>
    <row r="885" spans="1:14" x14ac:dyDescent="0.3">
      <c r="A885" t="s">
        <v>2642</v>
      </c>
      <c r="B885" t="s">
        <v>1513</v>
      </c>
      <c r="C885" t="s">
        <v>1260</v>
      </c>
      <c r="D885" t="s">
        <v>2643</v>
      </c>
      <c r="E885" t="s">
        <v>1989</v>
      </c>
      <c r="F885" t="s">
        <v>153</v>
      </c>
      <c r="G885" t="s">
        <v>20</v>
      </c>
      <c r="H885" t="s">
        <v>98</v>
      </c>
      <c r="I885">
        <v>7</v>
      </c>
      <c r="J885">
        <v>0.15</v>
      </c>
      <c r="K885" t="s">
        <v>222</v>
      </c>
      <c r="L885" t="s">
        <v>23</v>
      </c>
      <c r="M885">
        <v>24</v>
      </c>
    </row>
    <row r="886" spans="1:14" x14ac:dyDescent="0.3">
      <c r="A886" t="s">
        <v>2644</v>
      </c>
      <c r="B886" t="s">
        <v>2434</v>
      </c>
      <c r="C886" t="s">
        <v>1792</v>
      </c>
      <c r="D886" t="s">
        <v>1161</v>
      </c>
      <c r="E886" t="s">
        <v>426</v>
      </c>
      <c r="F886" t="s">
        <v>29</v>
      </c>
      <c r="G886" t="s">
        <v>90</v>
      </c>
      <c r="H886" t="s">
        <v>308</v>
      </c>
      <c r="I886">
        <v>5</v>
      </c>
      <c r="J886">
        <v>0.15</v>
      </c>
      <c r="K886" t="s">
        <v>32</v>
      </c>
      <c r="L886" t="s">
        <v>50</v>
      </c>
      <c r="M886">
        <v>54</v>
      </c>
      <c r="N886">
        <v>1</v>
      </c>
    </row>
    <row r="887" spans="1:14" x14ac:dyDescent="0.3">
      <c r="A887" t="s">
        <v>2645</v>
      </c>
      <c r="B887" t="s">
        <v>2646</v>
      </c>
      <c r="C887" t="s">
        <v>536</v>
      </c>
      <c r="D887" t="s">
        <v>2647</v>
      </c>
      <c r="E887" t="s">
        <v>666</v>
      </c>
      <c r="F887" t="s">
        <v>29</v>
      </c>
      <c r="G887" t="s">
        <v>176</v>
      </c>
      <c r="H887" t="s">
        <v>160</v>
      </c>
      <c r="I887">
        <v>4</v>
      </c>
      <c r="J887">
        <v>0</v>
      </c>
      <c r="K887" t="s">
        <v>22</v>
      </c>
      <c r="L887" t="s">
        <v>50</v>
      </c>
      <c r="M887">
        <v>56</v>
      </c>
    </row>
    <row r="888" spans="1:14" x14ac:dyDescent="0.3">
      <c r="A888" t="s">
        <v>2648</v>
      </c>
      <c r="B888" t="s">
        <v>572</v>
      </c>
      <c r="C888" t="s">
        <v>706</v>
      </c>
      <c r="D888" t="s">
        <v>2649</v>
      </c>
      <c r="E888" t="s">
        <v>643</v>
      </c>
      <c r="F888" t="s">
        <v>29</v>
      </c>
      <c r="H888" t="s">
        <v>56</v>
      </c>
      <c r="I888">
        <v>5</v>
      </c>
      <c r="J888">
        <v>0</v>
      </c>
      <c r="K888" t="s">
        <v>70</v>
      </c>
      <c r="L888" t="s">
        <v>23</v>
      </c>
      <c r="M888">
        <v>63</v>
      </c>
      <c r="N888">
        <v>1</v>
      </c>
    </row>
    <row r="889" spans="1:14" x14ac:dyDescent="0.3">
      <c r="A889" t="s">
        <v>2650</v>
      </c>
      <c r="B889" t="s">
        <v>2364</v>
      </c>
      <c r="C889" t="s">
        <v>2651</v>
      </c>
      <c r="D889" t="s">
        <v>772</v>
      </c>
      <c r="E889" t="s">
        <v>1550</v>
      </c>
      <c r="F889" t="s">
        <v>29</v>
      </c>
      <c r="G889" t="s">
        <v>47</v>
      </c>
      <c r="H889" t="s">
        <v>48</v>
      </c>
      <c r="I889">
        <v>3</v>
      </c>
      <c r="J889">
        <v>0</v>
      </c>
      <c r="K889" t="s">
        <v>32</v>
      </c>
      <c r="L889" t="s">
        <v>23</v>
      </c>
      <c r="M889">
        <v>25</v>
      </c>
      <c r="N889">
        <v>2</v>
      </c>
    </row>
    <row r="890" spans="1:14" x14ac:dyDescent="0.3">
      <c r="A890" t="s">
        <v>2652</v>
      </c>
      <c r="B890" t="s">
        <v>1096</v>
      </c>
      <c r="C890" t="s">
        <v>1698</v>
      </c>
      <c r="D890" t="s">
        <v>17</v>
      </c>
      <c r="E890" t="s">
        <v>627</v>
      </c>
      <c r="F890" t="s">
        <v>29</v>
      </c>
      <c r="G890" t="s">
        <v>20</v>
      </c>
      <c r="H890" t="s">
        <v>160</v>
      </c>
      <c r="I890">
        <v>9</v>
      </c>
      <c r="J890">
        <v>0.1</v>
      </c>
      <c r="K890" t="s">
        <v>22</v>
      </c>
      <c r="L890" t="s">
        <v>41</v>
      </c>
      <c r="M890">
        <v>45</v>
      </c>
      <c r="N890">
        <v>4</v>
      </c>
    </row>
    <row r="891" spans="1:14" x14ac:dyDescent="0.3">
      <c r="A891" t="s">
        <v>2653</v>
      </c>
      <c r="B891" t="s">
        <v>1908</v>
      </c>
      <c r="C891" t="s">
        <v>2654</v>
      </c>
      <c r="D891" t="s">
        <v>2655</v>
      </c>
      <c r="E891" t="s">
        <v>232</v>
      </c>
      <c r="F891" t="s">
        <v>29</v>
      </c>
      <c r="G891" t="s">
        <v>192</v>
      </c>
      <c r="H891" t="s">
        <v>84</v>
      </c>
      <c r="I891">
        <v>3</v>
      </c>
      <c r="J891">
        <v>0.05</v>
      </c>
      <c r="K891" t="s">
        <v>222</v>
      </c>
      <c r="L891" t="s">
        <v>23</v>
      </c>
      <c r="M891">
        <v>53</v>
      </c>
      <c r="N891">
        <v>5</v>
      </c>
    </row>
    <row r="892" spans="1:14" x14ac:dyDescent="0.3">
      <c r="A892" t="s">
        <v>2656</v>
      </c>
      <c r="B892" t="s">
        <v>692</v>
      </c>
      <c r="C892" t="s">
        <v>2657</v>
      </c>
      <c r="D892" t="s">
        <v>2658</v>
      </c>
      <c r="E892" t="s">
        <v>435</v>
      </c>
      <c r="F892" t="s">
        <v>153</v>
      </c>
      <c r="G892" t="s">
        <v>47</v>
      </c>
      <c r="H892" t="s">
        <v>48</v>
      </c>
      <c r="I892">
        <v>6</v>
      </c>
      <c r="K892" t="s">
        <v>222</v>
      </c>
      <c r="L892" t="s">
        <v>33</v>
      </c>
      <c r="M892">
        <v>37</v>
      </c>
      <c r="N892">
        <v>4</v>
      </c>
    </row>
    <row r="893" spans="1:14" x14ac:dyDescent="0.3">
      <c r="A893" t="s">
        <v>2659</v>
      </c>
      <c r="B893" t="s">
        <v>2293</v>
      </c>
      <c r="C893" t="s">
        <v>2660</v>
      </c>
      <c r="D893" t="s">
        <v>402</v>
      </c>
      <c r="E893" t="s">
        <v>467</v>
      </c>
      <c r="F893" t="s">
        <v>29</v>
      </c>
      <c r="G893" t="s">
        <v>97</v>
      </c>
      <c r="H893" t="s">
        <v>48</v>
      </c>
      <c r="I893">
        <v>8</v>
      </c>
      <c r="J893">
        <v>0.1</v>
      </c>
      <c r="K893" t="s">
        <v>32</v>
      </c>
      <c r="L893" t="s">
        <v>23</v>
      </c>
      <c r="M893">
        <v>27</v>
      </c>
      <c r="N893">
        <v>1</v>
      </c>
    </row>
    <row r="894" spans="1:14" x14ac:dyDescent="0.3">
      <c r="A894" t="s">
        <v>2661</v>
      </c>
      <c r="B894" t="s">
        <v>692</v>
      </c>
      <c r="C894" t="s">
        <v>1406</v>
      </c>
      <c r="D894" t="s">
        <v>1090</v>
      </c>
      <c r="E894" t="s">
        <v>2662</v>
      </c>
      <c r="F894" t="s">
        <v>39</v>
      </c>
      <c r="G894" t="s">
        <v>97</v>
      </c>
      <c r="H894" t="s">
        <v>31</v>
      </c>
      <c r="I894">
        <v>6</v>
      </c>
      <c r="J894">
        <v>0.05</v>
      </c>
      <c r="K894" t="s">
        <v>32</v>
      </c>
      <c r="L894" t="s">
        <v>33</v>
      </c>
      <c r="M894">
        <v>29</v>
      </c>
      <c r="N894">
        <v>4</v>
      </c>
    </row>
    <row r="895" spans="1:14" x14ac:dyDescent="0.3">
      <c r="A895" t="s">
        <v>2663</v>
      </c>
      <c r="B895" t="s">
        <v>1766</v>
      </c>
      <c r="C895" t="s">
        <v>880</v>
      </c>
      <c r="D895" t="s">
        <v>1061</v>
      </c>
      <c r="E895" t="s">
        <v>140</v>
      </c>
      <c r="F895" t="s">
        <v>153</v>
      </c>
      <c r="G895" t="s">
        <v>176</v>
      </c>
      <c r="H895" t="s">
        <v>160</v>
      </c>
      <c r="I895" t="s">
        <v>77</v>
      </c>
      <c r="J895">
        <v>0</v>
      </c>
      <c r="K895" t="s">
        <v>32</v>
      </c>
      <c r="L895" t="s">
        <v>41</v>
      </c>
      <c r="M895">
        <v>67</v>
      </c>
      <c r="N895">
        <v>2</v>
      </c>
    </row>
    <row r="896" spans="1:14" x14ac:dyDescent="0.3">
      <c r="A896" t="s">
        <v>2664</v>
      </c>
      <c r="B896" t="s">
        <v>990</v>
      </c>
      <c r="C896" t="s">
        <v>1845</v>
      </c>
      <c r="D896" t="s">
        <v>2665</v>
      </c>
      <c r="E896" t="s">
        <v>298</v>
      </c>
      <c r="F896" t="s">
        <v>29</v>
      </c>
      <c r="G896" t="s">
        <v>20</v>
      </c>
      <c r="H896" t="s">
        <v>146</v>
      </c>
      <c r="I896">
        <v>2</v>
      </c>
      <c r="J896">
        <v>0.05</v>
      </c>
      <c r="K896" t="s">
        <v>22</v>
      </c>
      <c r="L896" t="s">
        <v>33</v>
      </c>
      <c r="M896">
        <v>44</v>
      </c>
      <c r="N896">
        <v>4</v>
      </c>
    </row>
    <row r="897" spans="1:14" x14ac:dyDescent="0.3">
      <c r="A897" t="s">
        <v>2666</v>
      </c>
      <c r="B897" t="s">
        <v>2667</v>
      </c>
      <c r="C897" t="s">
        <v>100</v>
      </c>
      <c r="D897" t="s">
        <v>1622</v>
      </c>
      <c r="E897" t="s">
        <v>458</v>
      </c>
      <c r="F897" t="s">
        <v>19</v>
      </c>
      <c r="G897" t="s">
        <v>47</v>
      </c>
      <c r="H897" t="s">
        <v>109</v>
      </c>
      <c r="I897">
        <v>4</v>
      </c>
      <c r="J897">
        <v>0</v>
      </c>
      <c r="K897" t="s">
        <v>22</v>
      </c>
      <c r="L897" t="s">
        <v>33</v>
      </c>
      <c r="M897">
        <v>45</v>
      </c>
      <c r="N897">
        <v>4</v>
      </c>
    </row>
    <row r="898" spans="1:14" x14ac:dyDescent="0.3">
      <c r="A898" t="s">
        <v>2668</v>
      </c>
      <c r="B898" t="s">
        <v>1869</v>
      </c>
      <c r="C898" t="s">
        <v>986</v>
      </c>
      <c r="D898" t="s">
        <v>2669</v>
      </c>
      <c r="E898" t="s">
        <v>1959</v>
      </c>
      <c r="F898" t="s">
        <v>39</v>
      </c>
      <c r="G898" t="s">
        <v>62</v>
      </c>
      <c r="H898" t="s">
        <v>216</v>
      </c>
      <c r="I898">
        <v>1</v>
      </c>
      <c r="J898">
        <v>0.1</v>
      </c>
      <c r="K898" t="s">
        <v>32</v>
      </c>
      <c r="L898" t="s">
        <v>23</v>
      </c>
      <c r="M898">
        <v>32</v>
      </c>
      <c r="N898">
        <v>2</v>
      </c>
    </row>
    <row r="899" spans="1:14" x14ac:dyDescent="0.3">
      <c r="A899" t="s">
        <v>2670</v>
      </c>
      <c r="B899" t="s">
        <v>157</v>
      </c>
      <c r="C899" t="s">
        <v>2671</v>
      </c>
      <c r="D899" t="s">
        <v>2672</v>
      </c>
      <c r="E899" t="s">
        <v>227</v>
      </c>
      <c r="F899" t="s">
        <v>29</v>
      </c>
      <c r="G899" t="s">
        <v>90</v>
      </c>
      <c r="H899" t="s">
        <v>177</v>
      </c>
      <c r="I899">
        <v>4</v>
      </c>
      <c r="J899">
        <v>0.05</v>
      </c>
      <c r="K899" t="s">
        <v>32</v>
      </c>
      <c r="L899" t="s">
        <v>41</v>
      </c>
      <c r="M899">
        <v>52</v>
      </c>
      <c r="N899">
        <v>2</v>
      </c>
    </row>
    <row r="900" spans="1:14" x14ac:dyDescent="0.3">
      <c r="A900" t="s">
        <v>2673</v>
      </c>
      <c r="B900" t="s">
        <v>1624</v>
      </c>
      <c r="C900" t="s">
        <v>1342</v>
      </c>
      <c r="D900" t="s">
        <v>2499</v>
      </c>
      <c r="E900" t="s">
        <v>215</v>
      </c>
      <c r="F900" t="s">
        <v>153</v>
      </c>
      <c r="G900" t="s">
        <v>192</v>
      </c>
      <c r="H900" t="s">
        <v>21</v>
      </c>
      <c r="I900">
        <v>3</v>
      </c>
      <c r="J900">
        <v>0</v>
      </c>
      <c r="K900" t="s">
        <v>222</v>
      </c>
      <c r="L900" t="s">
        <v>23</v>
      </c>
      <c r="M900">
        <v>49</v>
      </c>
      <c r="N900">
        <v>3</v>
      </c>
    </row>
    <row r="901" spans="1:14" x14ac:dyDescent="0.3">
      <c r="A901" t="s">
        <v>2674</v>
      </c>
      <c r="B901" t="s">
        <v>488</v>
      </c>
      <c r="C901" t="s">
        <v>2675</v>
      </c>
      <c r="D901" t="s">
        <v>2676</v>
      </c>
      <c r="E901" t="s">
        <v>281</v>
      </c>
      <c r="F901" t="s">
        <v>153</v>
      </c>
      <c r="G901" t="s">
        <v>115</v>
      </c>
      <c r="H901" t="s">
        <v>109</v>
      </c>
      <c r="I901">
        <v>4</v>
      </c>
      <c r="J901">
        <v>0.15</v>
      </c>
      <c r="K901" t="s">
        <v>32</v>
      </c>
      <c r="L901" t="s">
        <v>33</v>
      </c>
      <c r="N901">
        <v>2</v>
      </c>
    </row>
    <row r="902" spans="1:14" x14ac:dyDescent="0.3">
      <c r="A902" t="s">
        <v>2677</v>
      </c>
      <c r="B902" t="s">
        <v>2678</v>
      </c>
      <c r="C902" t="s">
        <v>535</v>
      </c>
      <c r="D902" t="s">
        <v>2313</v>
      </c>
      <c r="E902" t="s">
        <v>2679</v>
      </c>
      <c r="F902" t="s">
        <v>153</v>
      </c>
      <c r="G902" t="s">
        <v>30</v>
      </c>
      <c r="H902" t="s">
        <v>146</v>
      </c>
      <c r="I902">
        <v>3</v>
      </c>
      <c r="J902">
        <v>0.05</v>
      </c>
      <c r="K902" t="s">
        <v>22</v>
      </c>
      <c r="L902" t="s">
        <v>33</v>
      </c>
      <c r="M902">
        <v>22</v>
      </c>
      <c r="N902">
        <v>4</v>
      </c>
    </row>
    <row r="903" spans="1:14" x14ac:dyDescent="0.3">
      <c r="A903" t="s">
        <v>2680</v>
      </c>
      <c r="B903" t="s">
        <v>1843</v>
      </c>
      <c r="C903" t="s">
        <v>2070</v>
      </c>
      <c r="D903" t="s">
        <v>2681</v>
      </c>
      <c r="E903" t="s">
        <v>82</v>
      </c>
      <c r="F903" t="s">
        <v>19</v>
      </c>
      <c r="G903" t="s">
        <v>47</v>
      </c>
      <c r="H903" t="s">
        <v>216</v>
      </c>
      <c r="I903">
        <v>1</v>
      </c>
      <c r="J903">
        <v>0.1</v>
      </c>
      <c r="K903" t="s">
        <v>22</v>
      </c>
      <c r="L903" t="s">
        <v>50</v>
      </c>
      <c r="M903">
        <v>65</v>
      </c>
      <c r="N903">
        <v>2</v>
      </c>
    </row>
    <row r="904" spans="1:14" x14ac:dyDescent="0.3">
      <c r="A904" t="s">
        <v>2682</v>
      </c>
      <c r="B904" t="s">
        <v>2683</v>
      </c>
      <c r="C904" t="s">
        <v>1991</v>
      </c>
      <c r="D904" t="s">
        <v>1937</v>
      </c>
      <c r="E904" t="s">
        <v>114</v>
      </c>
      <c r="F904" t="s">
        <v>29</v>
      </c>
      <c r="G904" t="s">
        <v>115</v>
      </c>
      <c r="H904" t="s">
        <v>31</v>
      </c>
      <c r="I904">
        <v>8</v>
      </c>
      <c r="J904">
        <v>0.1</v>
      </c>
      <c r="K904" t="s">
        <v>22</v>
      </c>
      <c r="L904" t="s">
        <v>33</v>
      </c>
      <c r="M904">
        <v>68</v>
      </c>
      <c r="N904">
        <v>2</v>
      </c>
    </row>
    <row r="905" spans="1:14" x14ac:dyDescent="0.3">
      <c r="A905" t="s">
        <v>2684</v>
      </c>
      <c r="B905" t="s">
        <v>2654</v>
      </c>
      <c r="C905" t="s">
        <v>2685</v>
      </c>
      <c r="D905" t="s">
        <v>2686</v>
      </c>
      <c r="E905" t="s">
        <v>467</v>
      </c>
      <c r="F905" t="s">
        <v>29</v>
      </c>
      <c r="G905" t="s">
        <v>20</v>
      </c>
      <c r="H905" t="s">
        <v>160</v>
      </c>
      <c r="I905">
        <v>9</v>
      </c>
      <c r="J905">
        <v>0.05</v>
      </c>
      <c r="K905" t="s">
        <v>32</v>
      </c>
      <c r="L905" t="s">
        <v>41</v>
      </c>
      <c r="M905">
        <v>40</v>
      </c>
    </row>
    <row r="906" spans="1:14" x14ac:dyDescent="0.3">
      <c r="A906" t="s">
        <v>2687</v>
      </c>
      <c r="B906" t="s">
        <v>1110</v>
      </c>
      <c r="C906" t="s">
        <v>2688</v>
      </c>
      <c r="D906" t="s">
        <v>1258</v>
      </c>
      <c r="E906" t="s">
        <v>369</v>
      </c>
      <c r="F906" t="s">
        <v>19</v>
      </c>
      <c r="G906" t="s">
        <v>20</v>
      </c>
      <c r="H906" t="s">
        <v>177</v>
      </c>
      <c r="I906">
        <v>9</v>
      </c>
      <c r="J906">
        <v>0</v>
      </c>
      <c r="K906" t="s">
        <v>32</v>
      </c>
      <c r="L906" t="s">
        <v>41</v>
      </c>
      <c r="M906">
        <v>68</v>
      </c>
      <c r="N906">
        <v>3</v>
      </c>
    </row>
    <row r="907" spans="1:14" x14ac:dyDescent="0.3">
      <c r="A907" t="s">
        <v>2689</v>
      </c>
      <c r="B907" t="s">
        <v>641</v>
      </c>
      <c r="C907" t="s">
        <v>1296</v>
      </c>
      <c r="D907" t="s">
        <v>2690</v>
      </c>
      <c r="E907" t="s">
        <v>453</v>
      </c>
      <c r="F907" t="s">
        <v>29</v>
      </c>
      <c r="G907" t="s">
        <v>47</v>
      </c>
      <c r="H907" t="s">
        <v>48</v>
      </c>
      <c r="I907">
        <v>5</v>
      </c>
      <c r="J907">
        <v>0.15</v>
      </c>
      <c r="K907" t="s">
        <v>32</v>
      </c>
      <c r="L907" t="s">
        <v>41</v>
      </c>
      <c r="M907">
        <v>30</v>
      </c>
      <c r="N907">
        <v>4</v>
      </c>
    </row>
    <row r="908" spans="1:14" x14ac:dyDescent="0.3">
      <c r="A908" t="s">
        <v>2691</v>
      </c>
      <c r="B908" t="s">
        <v>2364</v>
      </c>
      <c r="C908" t="s">
        <v>1909</v>
      </c>
      <c r="D908" t="s">
        <v>1530</v>
      </c>
      <c r="E908" t="s">
        <v>627</v>
      </c>
      <c r="F908" t="s">
        <v>19</v>
      </c>
      <c r="G908" t="s">
        <v>62</v>
      </c>
      <c r="H908" t="s">
        <v>109</v>
      </c>
      <c r="I908">
        <v>5</v>
      </c>
      <c r="J908">
        <v>0</v>
      </c>
      <c r="K908" t="s">
        <v>22</v>
      </c>
      <c r="L908" t="s">
        <v>33</v>
      </c>
      <c r="M908">
        <v>38</v>
      </c>
      <c r="N908">
        <v>2</v>
      </c>
    </row>
    <row r="909" spans="1:14" x14ac:dyDescent="0.3">
      <c r="A909" t="s">
        <v>2692</v>
      </c>
      <c r="B909" t="s">
        <v>2105</v>
      </c>
      <c r="C909" t="s">
        <v>2693</v>
      </c>
      <c r="D909" t="s">
        <v>2694</v>
      </c>
      <c r="E909" t="s">
        <v>46</v>
      </c>
      <c r="F909" t="s">
        <v>29</v>
      </c>
      <c r="G909" t="s">
        <v>20</v>
      </c>
      <c r="H909" t="s">
        <v>98</v>
      </c>
      <c r="I909">
        <v>9</v>
      </c>
      <c r="J909">
        <v>0.1</v>
      </c>
      <c r="K909" t="s">
        <v>32</v>
      </c>
      <c r="L909" t="s">
        <v>41</v>
      </c>
      <c r="M909">
        <v>24</v>
      </c>
      <c r="N909">
        <v>5</v>
      </c>
    </row>
    <row r="910" spans="1:14" x14ac:dyDescent="0.3">
      <c r="A910" t="s">
        <v>2695</v>
      </c>
      <c r="B910" t="s">
        <v>1432</v>
      </c>
      <c r="C910" t="s">
        <v>1591</v>
      </c>
      <c r="D910" t="s">
        <v>1631</v>
      </c>
      <c r="E910" t="s">
        <v>683</v>
      </c>
      <c r="F910" t="s">
        <v>29</v>
      </c>
      <c r="G910" t="s">
        <v>47</v>
      </c>
      <c r="H910" t="s">
        <v>160</v>
      </c>
      <c r="I910">
        <v>7</v>
      </c>
      <c r="J910">
        <v>0.2</v>
      </c>
      <c r="K910" t="s">
        <v>32</v>
      </c>
      <c r="L910" t="s">
        <v>33</v>
      </c>
      <c r="M910">
        <v>56</v>
      </c>
    </row>
    <row r="911" spans="1:14" x14ac:dyDescent="0.3">
      <c r="A911" t="s">
        <v>2696</v>
      </c>
      <c r="B911" t="s">
        <v>1214</v>
      </c>
      <c r="C911" t="s">
        <v>1924</v>
      </c>
      <c r="D911" t="s">
        <v>2697</v>
      </c>
      <c r="E911" t="s">
        <v>805</v>
      </c>
      <c r="F911" t="s">
        <v>39</v>
      </c>
      <c r="G911" t="s">
        <v>293</v>
      </c>
      <c r="H911" t="s">
        <v>154</v>
      </c>
      <c r="I911">
        <v>1</v>
      </c>
      <c r="J911">
        <v>0</v>
      </c>
      <c r="K911" t="s">
        <v>22</v>
      </c>
      <c r="L911" t="s">
        <v>23</v>
      </c>
      <c r="M911">
        <v>49</v>
      </c>
      <c r="N911">
        <v>3</v>
      </c>
    </row>
    <row r="912" spans="1:14" x14ac:dyDescent="0.3">
      <c r="A912" t="s">
        <v>2698</v>
      </c>
      <c r="B912" t="s">
        <v>2699</v>
      </c>
      <c r="C912" t="s">
        <v>2491</v>
      </c>
      <c r="D912" t="s">
        <v>2700</v>
      </c>
      <c r="E912" t="s">
        <v>683</v>
      </c>
      <c r="F912" t="s">
        <v>19</v>
      </c>
      <c r="G912" t="s">
        <v>40</v>
      </c>
      <c r="H912" t="s">
        <v>154</v>
      </c>
      <c r="I912">
        <v>4</v>
      </c>
      <c r="J912">
        <v>0</v>
      </c>
      <c r="K912" t="s">
        <v>32</v>
      </c>
      <c r="L912" t="s">
        <v>23</v>
      </c>
      <c r="M912">
        <v>57</v>
      </c>
      <c r="N912">
        <v>2</v>
      </c>
    </row>
    <row r="913" spans="1:14" x14ac:dyDescent="0.3">
      <c r="A913" t="s">
        <v>2701</v>
      </c>
      <c r="B913" t="s">
        <v>2641</v>
      </c>
      <c r="C913" t="s">
        <v>1367</v>
      </c>
      <c r="D913" t="s">
        <v>2702</v>
      </c>
      <c r="E913" t="s">
        <v>281</v>
      </c>
      <c r="F913" t="s">
        <v>29</v>
      </c>
      <c r="G913" t="s">
        <v>176</v>
      </c>
      <c r="H913" t="s">
        <v>160</v>
      </c>
      <c r="I913">
        <v>6</v>
      </c>
      <c r="J913">
        <v>0.05</v>
      </c>
      <c r="K913" t="s">
        <v>32</v>
      </c>
      <c r="L913" t="s">
        <v>23</v>
      </c>
      <c r="M913">
        <v>51</v>
      </c>
      <c r="N913">
        <v>1</v>
      </c>
    </row>
    <row r="914" spans="1:14" x14ac:dyDescent="0.3">
      <c r="A914" t="s">
        <v>2703</v>
      </c>
      <c r="B914" t="s">
        <v>405</v>
      </c>
      <c r="C914" t="s">
        <v>818</v>
      </c>
      <c r="D914" t="s">
        <v>979</v>
      </c>
      <c r="E914" t="s">
        <v>882</v>
      </c>
      <c r="F914" t="s">
        <v>19</v>
      </c>
      <c r="G914" t="s">
        <v>293</v>
      </c>
      <c r="H914" t="s">
        <v>56</v>
      </c>
      <c r="I914" t="s">
        <v>252</v>
      </c>
      <c r="J914">
        <v>0.1</v>
      </c>
      <c r="K914" t="s">
        <v>222</v>
      </c>
      <c r="L914" t="s">
        <v>33</v>
      </c>
      <c r="M914">
        <v>44</v>
      </c>
      <c r="N914">
        <v>4</v>
      </c>
    </row>
    <row r="915" spans="1:14" x14ac:dyDescent="0.3">
      <c r="A915" t="s">
        <v>2704</v>
      </c>
      <c r="B915" t="s">
        <v>2705</v>
      </c>
      <c r="C915" t="s">
        <v>2706</v>
      </c>
      <c r="D915" t="s">
        <v>761</v>
      </c>
      <c r="E915" t="s">
        <v>326</v>
      </c>
      <c r="F915" t="s">
        <v>29</v>
      </c>
      <c r="G915" t="s">
        <v>40</v>
      </c>
      <c r="H915" t="s">
        <v>308</v>
      </c>
      <c r="I915">
        <v>1</v>
      </c>
      <c r="J915">
        <v>0.05</v>
      </c>
      <c r="K915" t="s">
        <v>32</v>
      </c>
      <c r="L915" t="s">
        <v>23</v>
      </c>
      <c r="M915">
        <v>51</v>
      </c>
      <c r="N915">
        <v>3</v>
      </c>
    </row>
    <row r="916" spans="1:14" x14ac:dyDescent="0.3">
      <c r="A916" t="s">
        <v>2707</v>
      </c>
      <c r="B916" t="s">
        <v>2708</v>
      </c>
      <c r="C916" t="s">
        <v>1225</v>
      </c>
      <c r="D916" t="s">
        <v>2709</v>
      </c>
      <c r="E916" t="s">
        <v>215</v>
      </c>
      <c r="F916" t="s">
        <v>29</v>
      </c>
      <c r="G916" t="s">
        <v>20</v>
      </c>
      <c r="H916" t="s">
        <v>63</v>
      </c>
      <c r="I916">
        <v>2</v>
      </c>
      <c r="J916">
        <v>0</v>
      </c>
      <c r="K916" t="s">
        <v>32</v>
      </c>
      <c r="L916" t="s">
        <v>50</v>
      </c>
      <c r="M916">
        <v>47</v>
      </c>
      <c r="N916">
        <v>3</v>
      </c>
    </row>
    <row r="917" spans="1:14" x14ac:dyDescent="0.3">
      <c r="A917" t="s">
        <v>2710</v>
      </c>
      <c r="B917" t="s">
        <v>26</v>
      </c>
      <c r="C917" t="s">
        <v>2711</v>
      </c>
      <c r="D917" t="s">
        <v>2112</v>
      </c>
      <c r="E917" t="s">
        <v>68</v>
      </c>
      <c r="F917" t="s">
        <v>131</v>
      </c>
      <c r="G917" t="s">
        <v>97</v>
      </c>
      <c r="H917" t="s">
        <v>98</v>
      </c>
      <c r="I917">
        <v>5</v>
      </c>
      <c r="J917">
        <v>0</v>
      </c>
      <c r="K917" t="s">
        <v>70</v>
      </c>
      <c r="L917" t="s">
        <v>50</v>
      </c>
      <c r="M917">
        <v>31</v>
      </c>
      <c r="N917">
        <v>3</v>
      </c>
    </row>
    <row r="918" spans="1:14" x14ac:dyDescent="0.3">
      <c r="A918" t="s">
        <v>2712</v>
      </c>
      <c r="B918" t="s">
        <v>1306</v>
      </c>
      <c r="C918" t="s">
        <v>2350</v>
      </c>
      <c r="D918" t="s">
        <v>2713</v>
      </c>
      <c r="E918" t="s">
        <v>911</v>
      </c>
      <c r="F918" t="s">
        <v>39</v>
      </c>
      <c r="G918" t="s">
        <v>251</v>
      </c>
      <c r="H918" t="s">
        <v>216</v>
      </c>
      <c r="I918">
        <v>3</v>
      </c>
      <c r="J918">
        <v>0</v>
      </c>
      <c r="K918" t="s">
        <v>32</v>
      </c>
      <c r="L918" t="s">
        <v>33</v>
      </c>
      <c r="M918">
        <v>22</v>
      </c>
      <c r="N918">
        <v>2</v>
      </c>
    </row>
    <row r="919" spans="1:14" x14ac:dyDescent="0.3">
      <c r="A919" t="s">
        <v>2714</v>
      </c>
      <c r="B919" t="s">
        <v>2715</v>
      </c>
      <c r="C919" t="s">
        <v>2716</v>
      </c>
      <c r="D919" t="s">
        <v>2717</v>
      </c>
      <c r="E919" t="s">
        <v>408</v>
      </c>
      <c r="F919" t="s">
        <v>19</v>
      </c>
      <c r="G919" t="s">
        <v>192</v>
      </c>
      <c r="H919" t="s">
        <v>98</v>
      </c>
      <c r="I919">
        <v>8</v>
      </c>
      <c r="J919">
        <v>0</v>
      </c>
      <c r="K919" t="s">
        <v>22</v>
      </c>
      <c r="L919" t="s">
        <v>41</v>
      </c>
      <c r="M919">
        <v>57</v>
      </c>
    </row>
    <row r="920" spans="1:14" x14ac:dyDescent="0.3">
      <c r="A920" t="s">
        <v>2718</v>
      </c>
      <c r="B920" t="s">
        <v>660</v>
      </c>
      <c r="C920" t="s">
        <v>1969</v>
      </c>
      <c r="D920" t="s">
        <v>1368</v>
      </c>
      <c r="E920" t="s">
        <v>1422</v>
      </c>
      <c r="F920" t="s">
        <v>39</v>
      </c>
      <c r="G920" t="s">
        <v>192</v>
      </c>
      <c r="H920" t="s">
        <v>160</v>
      </c>
      <c r="I920">
        <v>4</v>
      </c>
      <c r="J920">
        <v>0</v>
      </c>
      <c r="K920" t="s">
        <v>32</v>
      </c>
      <c r="L920" t="s">
        <v>50</v>
      </c>
    </row>
    <row r="921" spans="1:14" x14ac:dyDescent="0.3">
      <c r="A921" t="s">
        <v>2719</v>
      </c>
      <c r="B921" t="s">
        <v>2586</v>
      </c>
      <c r="C921" t="s">
        <v>2720</v>
      </c>
      <c r="D921" t="s">
        <v>2542</v>
      </c>
      <c r="E921" t="s">
        <v>627</v>
      </c>
      <c r="F921" t="s">
        <v>19</v>
      </c>
      <c r="G921" t="s">
        <v>62</v>
      </c>
      <c r="H921" t="s">
        <v>69</v>
      </c>
      <c r="I921">
        <v>6</v>
      </c>
      <c r="J921">
        <v>0.1</v>
      </c>
      <c r="K921" t="s">
        <v>222</v>
      </c>
      <c r="L921" t="s">
        <v>23</v>
      </c>
      <c r="M921">
        <v>51</v>
      </c>
      <c r="N921">
        <v>2</v>
      </c>
    </row>
    <row r="922" spans="1:14" x14ac:dyDescent="0.3">
      <c r="A922" t="s">
        <v>2721</v>
      </c>
      <c r="B922" t="s">
        <v>93</v>
      </c>
      <c r="C922" t="s">
        <v>1758</v>
      </c>
      <c r="D922" t="s">
        <v>2722</v>
      </c>
      <c r="E922" t="s">
        <v>619</v>
      </c>
      <c r="F922" t="s">
        <v>39</v>
      </c>
      <c r="G922" t="s">
        <v>40</v>
      </c>
      <c r="H922" t="s">
        <v>160</v>
      </c>
      <c r="I922">
        <v>2</v>
      </c>
      <c r="J922">
        <v>0.1</v>
      </c>
      <c r="K922" t="s">
        <v>32</v>
      </c>
      <c r="L922" t="s">
        <v>50</v>
      </c>
      <c r="M922">
        <v>30</v>
      </c>
    </row>
    <row r="923" spans="1:14" x14ac:dyDescent="0.3">
      <c r="A923" t="s">
        <v>2684</v>
      </c>
      <c r="B923" t="s">
        <v>2654</v>
      </c>
      <c r="C923" t="s">
        <v>2685</v>
      </c>
      <c r="D923" t="s">
        <v>2686</v>
      </c>
      <c r="E923" t="s">
        <v>467</v>
      </c>
      <c r="F923" t="s">
        <v>29</v>
      </c>
      <c r="G923" t="s">
        <v>20</v>
      </c>
      <c r="H923" t="s">
        <v>160</v>
      </c>
      <c r="I923">
        <v>9</v>
      </c>
      <c r="J923">
        <v>0.05</v>
      </c>
      <c r="K923" t="s">
        <v>32</v>
      </c>
      <c r="L923" t="s">
        <v>41</v>
      </c>
      <c r="M923">
        <v>40</v>
      </c>
    </row>
    <row r="924" spans="1:14" x14ac:dyDescent="0.3">
      <c r="A924" t="s">
        <v>2723</v>
      </c>
      <c r="B924" t="s">
        <v>2091</v>
      </c>
      <c r="C924" t="s">
        <v>2724</v>
      </c>
      <c r="D924" t="s">
        <v>2725</v>
      </c>
      <c r="E924" t="s">
        <v>467</v>
      </c>
      <c r="F924" t="s">
        <v>19</v>
      </c>
      <c r="G924" t="s">
        <v>115</v>
      </c>
      <c r="H924" t="s">
        <v>160</v>
      </c>
      <c r="I924">
        <v>9</v>
      </c>
      <c r="J924">
        <v>0.05</v>
      </c>
      <c r="K924" t="s">
        <v>32</v>
      </c>
      <c r="L924" t="s">
        <v>23</v>
      </c>
      <c r="M924">
        <v>42</v>
      </c>
      <c r="N924">
        <v>1</v>
      </c>
    </row>
    <row r="925" spans="1:14" x14ac:dyDescent="0.3">
      <c r="A925" t="s">
        <v>2726</v>
      </c>
      <c r="B925" t="s">
        <v>400</v>
      </c>
      <c r="C925" t="s">
        <v>1621</v>
      </c>
      <c r="D925" t="s">
        <v>2727</v>
      </c>
      <c r="E925" t="s">
        <v>643</v>
      </c>
      <c r="F925" t="s">
        <v>29</v>
      </c>
      <c r="G925" t="s">
        <v>20</v>
      </c>
      <c r="H925" t="s">
        <v>241</v>
      </c>
      <c r="I925">
        <v>1</v>
      </c>
      <c r="J925">
        <v>0</v>
      </c>
      <c r="K925" t="s">
        <v>222</v>
      </c>
      <c r="L925" t="s">
        <v>23</v>
      </c>
      <c r="M925">
        <v>62</v>
      </c>
      <c r="N925">
        <v>1</v>
      </c>
    </row>
    <row r="926" spans="1:14" x14ac:dyDescent="0.3">
      <c r="A926" t="s">
        <v>2728</v>
      </c>
      <c r="B926" t="s">
        <v>1119</v>
      </c>
      <c r="C926" t="s">
        <v>234</v>
      </c>
      <c r="D926" t="s">
        <v>657</v>
      </c>
      <c r="E926" t="s">
        <v>426</v>
      </c>
      <c r="F926" t="s">
        <v>29</v>
      </c>
      <c r="G926" t="s">
        <v>62</v>
      </c>
      <c r="H926" t="s">
        <v>160</v>
      </c>
      <c r="I926">
        <v>1</v>
      </c>
      <c r="J926">
        <v>0.1</v>
      </c>
      <c r="K926" t="s">
        <v>22</v>
      </c>
      <c r="L926" t="s">
        <v>33</v>
      </c>
      <c r="M926">
        <v>52</v>
      </c>
      <c r="N926">
        <v>1</v>
      </c>
    </row>
    <row r="927" spans="1:14" x14ac:dyDescent="0.3">
      <c r="A927" t="s">
        <v>2729</v>
      </c>
      <c r="B927" t="s">
        <v>512</v>
      </c>
      <c r="C927" t="s">
        <v>1104</v>
      </c>
      <c r="D927" t="s">
        <v>701</v>
      </c>
      <c r="E927" t="s">
        <v>103</v>
      </c>
      <c r="F927" t="s">
        <v>39</v>
      </c>
      <c r="G927" t="s">
        <v>192</v>
      </c>
      <c r="H927" t="s">
        <v>56</v>
      </c>
      <c r="I927">
        <v>5</v>
      </c>
      <c r="J927">
        <v>0.1</v>
      </c>
      <c r="K927" t="s">
        <v>32</v>
      </c>
      <c r="L927" t="s">
        <v>33</v>
      </c>
      <c r="M927">
        <v>22</v>
      </c>
    </row>
    <row r="928" spans="1:14" x14ac:dyDescent="0.3">
      <c r="A928" t="s">
        <v>2730</v>
      </c>
      <c r="B928" t="s">
        <v>2517</v>
      </c>
      <c r="C928" t="s">
        <v>889</v>
      </c>
      <c r="D928" t="s">
        <v>1712</v>
      </c>
      <c r="E928" t="s">
        <v>935</v>
      </c>
      <c r="F928" t="s">
        <v>39</v>
      </c>
      <c r="G928" t="s">
        <v>20</v>
      </c>
      <c r="H928" t="s">
        <v>31</v>
      </c>
      <c r="I928">
        <v>4</v>
      </c>
      <c r="J928">
        <v>0</v>
      </c>
      <c r="K928" t="s">
        <v>32</v>
      </c>
      <c r="L928" t="s">
        <v>23</v>
      </c>
      <c r="M928">
        <v>26</v>
      </c>
      <c r="N928">
        <v>1</v>
      </c>
    </row>
    <row r="929" spans="1:14" x14ac:dyDescent="0.3">
      <c r="A929" t="s">
        <v>2731</v>
      </c>
      <c r="B929" t="s">
        <v>1108</v>
      </c>
      <c r="C929" t="s">
        <v>1125</v>
      </c>
      <c r="D929" t="s">
        <v>2573</v>
      </c>
      <c r="E929" t="s">
        <v>210</v>
      </c>
      <c r="F929" t="s">
        <v>29</v>
      </c>
      <c r="G929" t="s">
        <v>97</v>
      </c>
      <c r="H929" t="s">
        <v>160</v>
      </c>
      <c r="I929" t="s">
        <v>1256</v>
      </c>
      <c r="J929">
        <v>0.05</v>
      </c>
      <c r="K929" t="s">
        <v>22</v>
      </c>
      <c r="L929" t="s">
        <v>50</v>
      </c>
      <c r="M929">
        <v>42</v>
      </c>
      <c r="N929">
        <v>2</v>
      </c>
    </row>
    <row r="930" spans="1:14" x14ac:dyDescent="0.3">
      <c r="A930" t="s">
        <v>2732</v>
      </c>
      <c r="B930" t="s">
        <v>779</v>
      </c>
      <c r="C930" t="s">
        <v>2733</v>
      </c>
      <c r="D930" t="s">
        <v>301</v>
      </c>
      <c r="E930" t="s">
        <v>435</v>
      </c>
      <c r="F930" t="s">
        <v>29</v>
      </c>
      <c r="G930" t="s">
        <v>40</v>
      </c>
      <c r="H930" t="s">
        <v>308</v>
      </c>
      <c r="I930">
        <v>9</v>
      </c>
      <c r="J930">
        <v>0.1</v>
      </c>
      <c r="K930" t="s">
        <v>22</v>
      </c>
      <c r="L930" t="s">
        <v>41</v>
      </c>
      <c r="M930">
        <v>50</v>
      </c>
      <c r="N930">
        <v>1</v>
      </c>
    </row>
    <row r="931" spans="1:14" x14ac:dyDescent="0.3">
      <c r="A931" t="s">
        <v>2734</v>
      </c>
      <c r="B931" t="s">
        <v>1758</v>
      </c>
      <c r="C931" t="s">
        <v>1155</v>
      </c>
      <c r="D931" t="s">
        <v>190</v>
      </c>
      <c r="E931" t="s">
        <v>694</v>
      </c>
      <c r="F931" t="s">
        <v>39</v>
      </c>
      <c r="G931" t="s">
        <v>115</v>
      </c>
      <c r="H931" t="s">
        <v>146</v>
      </c>
      <c r="I931">
        <v>7</v>
      </c>
      <c r="J931">
        <v>0</v>
      </c>
      <c r="K931" t="s">
        <v>70</v>
      </c>
      <c r="L931" t="s">
        <v>41</v>
      </c>
      <c r="M931">
        <v>20</v>
      </c>
      <c r="N931">
        <v>2</v>
      </c>
    </row>
    <row r="932" spans="1:14" x14ac:dyDescent="0.3">
      <c r="A932" t="s">
        <v>2735</v>
      </c>
      <c r="B932" t="s">
        <v>1108</v>
      </c>
      <c r="C932" t="s">
        <v>738</v>
      </c>
      <c r="D932" t="s">
        <v>1493</v>
      </c>
      <c r="E932" t="s">
        <v>357</v>
      </c>
      <c r="F932" t="s">
        <v>39</v>
      </c>
      <c r="G932" t="s">
        <v>40</v>
      </c>
      <c r="H932" t="s">
        <v>146</v>
      </c>
      <c r="I932">
        <v>2</v>
      </c>
      <c r="J932">
        <v>0</v>
      </c>
      <c r="K932" t="s">
        <v>32</v>
      </c>
      <c r="L932" t="s">
        <v>41</v>
      </c>
      <c r="M932">
        <v>29</v>
      </c>
      <c r="N932">
        <v>2</v>
      </c>
    </row>
    <row r="933" spans="1:14" x14ac:dyDescent="0.3">
      <c r="A933" t="s">
        <v>2736</v>
      </c>
      <c r="B933" t="s">
        <v>677</v>
      </c>
      <c r="C933" t="s">
        <v>1693</v>
      </c>
      <c r="D933" t="s">
        <v>2737</v>
      </c>
      <c r="E933" t="s">
        <v>630</v>
      </c>
      <c r="F933" t="s">
        <v>39</v>
      </c>
      <c r="G933" t="s">
        <v>192</v>
      </c>
      <c r="H933" t="s">
        <v>48</v>
      </c>
      <c r="I933">
        <v>7</v>
      </c>
      <c r="J933">
        <v>0</v>
      </c>
      <c r="K933" t="s">
        <v>32</v>
      </c>
      <c r="L933" t="s">
        <v>50</v>
      </c>
      <c r="N933">
        <v>3</v>
      </c>
    </row>
    <row r="934" spans="1:14" x14ac:dyDescent="0.3">
      <c r="A934" t="s">
        <v>2738</v>
      </c>
      <c r="B934" t="s">
        <v>1366</v>
      </c>
      <c r="C934" t="s">
        <v>940</v>
      </c>
      <c r="D934" t="s">
        <v>2739</v>
      </c>
      <c r="E934" t="s">
        <v>197</v>
      </c>
      <c r="F934" t="s">
        <v>39</v>
      </c>
      <c r="G934" t="s">
        <v>90</v>
      </c>
      <c r="H934" t="s">
        <v>308</v>
      </c>
      <c r="I934">
        <v>8</v>
      </c>
      <c r="J934">
        <v>0</v>
      </c>
      <c r="K934" t="s">
        <v>22</v>
      </c>
      <c r="L934" t="s">
        <v>41</v>
      </c>
      <c r="M934">
        <v>64</v>
      </c>
      <c r="N934">
        <v>1</v>
      </c>
    </row>
    <row r="935" spans="1:14" x14ac:dyDescent="0.3">
      <c r="A935" t="s">
        <v>2740</v>
      </c>
      <c r="B935" t="s">
        <v>273</v>
      </c>
      <c r="C935" t="s">
        <v>1520</v>
      </c>
      <c r="D935" t="s">
        <v>934</v>
      </c>
      <c r="E935" t="s">
        <v>782</v>
      </c>
      <c r="F935" t="s">
        <v>39</v>
      </c>
      <c r="G935" t="s">
        <v>47</v>
      </c>
      <c r="H935" t="s">
        <v>146</v>
      </c>
      <c r="I935">
        <v>7</v>
      </c>
      <c r="J935">
        <v>0.1</v>
      </c>
      <c r="K935" t="s">
        <v>32</v>
      </c>
      <c r="L935" t="s">
        <v>33</v>
      </c>
      <c r="M935">
        <v>29</v>
      </c>
      <c r="N935">
        <v>2</v>
      </c>
    </row>
    <row r="936" spans="1:14" x14ac:dyDescent="0.3">
      <c r="A936" t="s">
        <v>2741</v>
      </c>
      <c r="B936" t="s">
        <v>542</v>
      </c>
      <c r="C936" t="s">
        <v>926</v>
      </c>
      <c r="D936" t="s">
        <v>2580</v>
      </c>
      <c r="E936" t="s">
        <v>458</v>
      </c>
      <c r="F936" t="s">
        <v>29</v>
      </c>
      <c r="G936" t="s">
        <v>176</v>
      </c>
      <c r="H936" t="s">
        <v>308</v>
      </c>
      <c r="I936">
        <v>6</v>
      </c>
      <c r="J936">
        <v>0.15</v>
      </c>
      <c r="K936" t="s">
        <v>32</v>
      </c>
      <c r="L936" t="s">
        <v>23</v>
      </c>
      <c r="M936">
        <v>32</v>
      </c>
      <c r="N936">
        <v>1</v>
      </c>
    </row>
    <row r="937" spans="1:14" x14ac:dyDescent="0.3">
      <c r="A937" t="s">
        <v>2460</v>
      </c>
      <c r="B937" t="s">
        <v>1280</v>
      </c>
      <c r="C937" t="s">
        <v>1263</v>
      </c>
      <c r="D937" t="s">
        <v>2461</v>
      </c>
      <c r="E937" t="s">
        <v>731</v>
      </c>
      <c r="F937" t="s">
        <v>39</v>
      </c>
      <c r="G937" t="s">
        <v>30</v>
      </c>
      <c r="H937" t="s">
        <v>216</v>
      </c>
      <c r="I937">
        <v>9</v>
      </c>
      <c r="J937">
        <v>0</v>
      </c>
      <c r="L937" t="s">
        <v>23</v>
      </c>
      <c r="M937">
        <v>44</v>
      </c>
      <c r="N937">
        <v>3</v>
      </c>
    </row>
    <row r="938" spans="1:14" x14ac:dyDescent="0.3">
      <c r="A938" t="s">
        <v>2742</v>
      </c>
      <c r="B938" t="s">
        <v>410</v>
      </c>
      <c r="C938" t="s">
        <v>1525</v>
      </c>
      <c r="D938" t="s">
        <v>1779</v>
      </c>
      <c r="E938" t="s">
        <v>805</v>
      </c>
      <c r="F938" t="s">
        <v>19</v>
      </c>
      <c r="G938" t="s">
        <v>40</v>
      </c>
      <c r="H938" t="s">
        <v>177</v>
      </c>
      <c r="I938">
        <v>9</v>
      </c>
      <c r="J938">
        <v>0</v>
      </c>
      <c r="K938" t="s">
        <v>22</v>
      </c>
      <c r="L938" t="s">
        <v>33</v>
      </c>
      <c r="M938">
        <v>19</v>
      </c>
      <c r="N938">
        <v>1</v>
      </c>
    </row>
    <row r="939" spans="1:14" x14ac:dyDescent="0.3">
      <c r="A939" t="s">
        <v>2743</v>
      </c>
      <c r="B939" t="s">
        <v>2641</v>
      </c>
      <c r="C939" t="s">
        <v>2744</v>
      </c>
      <c r="D939" t="s">
        <v>2745</v>
      </c>
      <c r="E939" t="s">
        <v>731</v>
      </c>
      <c r="F939" t="s">
        <v>19</v>
      </c>
      <c r="G939" t="s">
        <v>115</v>
      </c>
      <c r="H939" t="s">
        <v>146</v>
      </c>
      <c r="I939">
        <v>7</v>
      </c>
      <c r="J939">
        <v>0</v>
      </c>
      <c r="K939" t="s">
        <v>32</v>
      </c>
      <c r="L939" t="s">
        <v>41</v>
      </c>
      <c r="M939">
        <v>39</v>
      </c>
      <c r="N939">
        <v>3</v>
      </c>
    </row>
    <row r="940" spans="1:14" x14ac:dyDescent="0.3">
      <c r="A940" t="s">
        <v>2746</v>
      </c>
      <c r="B940" t="s">
        <v>973</v>
      </c>
      <c r="C940" t="s">
        <v>812</v>
      </c>
      <c r="D940" t="s">
        <v>657</v>
      </c>
      <c r="E940" t="s">
        <v>426</v>
      </c>
      <c r="F940" t="s">
        <v>29</v>
      </c>
      <c r="G940" t="s">
        <v>251</v>
      </c>
      <c r="H940" t="s">
        <v>98</v>
      </c>
      <c r="I940">
        <v>9</v>
      </c>
      <c r="J940">
        <v>0.05</v>
      </c>
      <c r="K940" t="s">
        <v>32</v>
      </c>
      <c r="L940" t="s">
        <v>41</v>
      </c>
      <c r="M940">
        <v>53</v>
      </c>
      <c r="N940">
        <v>3</v>
      </c>
    </row>
    <row r="941" spans="1:14" x14ac:dyDescent="0.3">
      <c r="A941" t="s">
        <v>2747</v>
      </c>
      <c r="B941" t="s">
        <v>1975</v>
      </c>
      <c r="C941" t="s">
        <v>2748</v>
      </c>
      <c r="D941" t="s">
        <v>907</v>
      </c>
      <c r="E941" t="s">
        <v>281</v>
      </c>
      <c r="F941" t="s">
        <v>19</v>
      </c>
      <c r="G941" t="s">
        <v>30</v>
      </c>
      <c r="H941" t="s">
        <v>91</v>
      </c>
      <c r="I941">
        <v>6</v>
      </c>
      <c r="J941">
        <v>0</v>
      </c>
      <c r="K941" t="s">
        <v>32</v>
      </c>
      <c r="L941" t="s">
        <v>41</v>
      </c>
      <c r="M941">
        <v>52</v>
      </c>
      <c r="N941">
        <v>4</v>
      </c>
    </row>
    <row r="942" spans="1:14" x14ac:dyDescent="0.3">
      <c r="A942" t="s">
        <v>2749</v>
      </c>
      <c r="B942" t="s">
        <v>640</v>
      </c>
      <c r="C942" t="s">
        <v>1002</v>
      </c>
      <c r="D942" t="s">
        <v>2750</v>
      </c>
      <c r="E942" t="s">
        <v>911</v>
      </c>
      <c r="F942" t="s">
        <v>29</v>
      </c>
      <c r="G942" t="s">
        <v>97</v>
      </c>
      <c r="H942" t="s">
        <v>31</v>
      </c>
      <c r="I942">
        <v>6</v>
      </c>
      <c r="J942">
        <v>0.2</v>
      </c>
      <c r="K942" t="s">
        <v>70</v>
      </c>
      <c r="L942" t="s">
        <v>50</v>
      </c>
      <c r="M942">
        <v>35</v>
      </c>
      <c r="N942">
        <v>3</v>
      </c>
    </row>
    <row r="943" spans="1:14" x14ac:dyDescent="0.3">
      <c r="A943" t="s">
        <v>2751</v>
      </c>
      <c r="B943" t="s">
        <v>106</v>
      </c>
      <c r="C943" t="s">
        <v>1066</v>
      </c>
      <c r="D943" t="s">
        <v>1076</v>
      </c>
      <c r="E943" t="s">
        <v>2752</v>
      </c>
      <c r="F943" t="s">
        <v>29</v>
      </c>
      <c r="G943" t="s">
        <v>251</v>
      </c>
      <c r="H943" t="s">
        <v>160</v>
      </c>
      <c r="I943" t="s">
        <v>398</v>
      </c>
      <c r="J943">
        <v>0.15</v>
      </c>
      <c r="K943" t="s">
        <v>32</v>
      </c>
      <c r="L943" t="s">
        <v>41</v>
      </c>
      <c r="M943">
        <v>39</v>
      </c>
      <c r="N943">
        <v>4</v>
      </c>
    </row>
    <row r="944" spans="1:14" x14ac:dyDescent="0.3">
      <c r="A944" t="s">
        <v>2753</v>
      </c>
      <c r="B944" t="s">
        <v>2754</v>
      </c>
      <c r="C944" t="s">
        <v>527</v>
      </c>
      <c r="D944" t="s">
        <v>2694</v>
      </c>
      <c r="E944" t="s">
        <v>1058</v>
      </c>
      <c r="F944" t="s">
        <v>19</v>
      </c>
      <c r="G944" t="s">
        <v>20</v>
      </c>
      <c r="H944" t="s">
        <v>31</v>
      </c>
      <c r="I944">
        <v>6</v>
      </c>
      <c r="J944">
        <v>0.1</v>
      </c>
      <c r="K944" t="s">
        <v>32</v>
      </c>
      <c r="L944" t="s">
        <v>50</v>
      </c>
      <c r="M944">
        <v>62</v>
      </c>
      <c r="N944">
        <v>4</v>
      </c>
    </row>
    <row r="945" spans="1:14" x14ac:dyDescent="0.3">
      <c r="A945" t="s">
        <v>2755</v>
      </c>
      <c r="B945" t="s">
        <v>2756</v>
      </c>
      <c r="C945" t="s">
        <v>204</v>
      </c>
      <c r="D945" t="s">
        <v>2348</v>
      </c>
      <c r="E945" t="s">
        <v>46</v>
      </c>
      <c r="F945" t="s">
        <v>29</v>
      </c>
      <c r="G945" t="s">
        <v>47</v>
      </c>
      <c r="H945" t="s">
        <v>63</v>
      </c>
      <c r="I945">
        <v>8</v>
      </c>
      <c r="J945">
        <v>0</v>
      </c>
      <c r="K945" t="s">
        <v>70</v>
      </c>
      <c r="L945" t="s">
        <v>41</v>
      </c>
      <c r="M945">
        <v>20</v>
      </c>
      <c r="N945">
        <v>5</v>
      </c>
    </row>
    <row r="946" spans="1:14" x14ac:dyDescent="0.3">
      <c r="A946" t="s">
        <v>2757</v>
      </c>
      <c r="B946" t="s">
        <v>1462</v>
      </c>
      <c r="C946" t="s">
        <v>1231</v>
      </c>
      <c r="D946" t="s">
        <v>2758</v>
      </c>
      <c r="E946" t="s">
        <v>1770</v>
      </c>
      <c r="F946" t="s">
        <v>39</v>
      </c>
      <c r="G946" t="s">
        <v>293</v>
      </c>
      <c r="H946" t="s">
        <v>109</v>
      </c>
      <c r="I946">
        <v>8</v>
      </c>
      <c r="J946">
        <v>0.1</v>
      </c>
      <c r="K946" t="s">
        <v>32</v>
      </c>
      <c r="L946" t="s">
        <v>50</v>
      </c>
      <c r="M946">
        <v>50</v>
      </c>
      <c r="N946">
        <v>3</v>
      </c>
    </row>
    <row r="947" spans="1:14" x14ac:dyDescent="0.3">
      <c r="A947" t="s">
        <v>2759</v>
      </c>
      <c r="B947" t="s">
        <v>2760</v>
      </c>
      <c r="C947" t="s">
        <v>1847</v>
      </c>
      <c r="D947" t="s">
        <v>1097</v>
      </c>
      <c r="E947" t="s">
        <v>643</v>
      </c>
      <c r="F947" t="s">
        <v>19</v>
      </c>
      <c r="G947" t="s">
        <v>90</v>
      </c>
      <c r="H947" t="s">
        <v>98</v>
      </c>
      <c r="I947">
        <v>6</v>
      </c>
      <c r="J947">
        <v>0</v>
      </c>
      <c r="K947" t="s">
        <v>22</v>
      </c>
      <c r="L947" t="s">
        <v>23</v>
      </c>
      <c r="M947">
        <v>35</v>
      </c>
      <c r="N947">
        <v>5</v>
      </c>
    </row>
    <row r="948" spans="1:14" x14ac:dyDescent="0.3">
      <c r="A948" t="s">
        <v>2761</v>
      </c>
      <c r="B948" t="s">
        <v>1119</v>
      </c>
      <c r="C948" t="s">
        <v>2151</v>
      </c>
      <c r="D948" t="s">
        <v>1307</v>
      </c>
      <c r="E948" t="s">
        <v>347</v>
      </c>
      <c r="F948" t="s">
        <v>39</v>
      </c>
      <c r="G948" t="s">
        <v>176</v>
      </c>
      <c r="H948" t="s">
        <v>63</v>
      </c>
      <c r="I948">
        <v>5</v>
      </c>
      <c r="J948">
        <v>0.05</v>
      </c>
      <c r="K948" t="s">
        <v>32</v>
      </c>
      <c r="L948" t="s">
        <v>33</v>
      </c>
      <c r="M948">
        <v>23</v>
      </c>
      <c r="N948">
        <v>1</v>
      </c>
    </row>
    <row r="949" spans="1:14" x14ac:dyDescent="0.3">
      <c r="A949" t="s">
        <v>2762</v>
      </c>
      <c r="B949" t="s">
        <v>149</v>
      </c>
      <c r="C949" t="s">
        <v>150</v>
      </c>
      <c r="D949" t="s">
        <v>1880</v>
      </c>
      <c r="E949" t="s">
        <v>1267</v>
      </c>
      <c r="F949" t="s">
        <v>29</v>
      </c>
      <c r="G949" t="s">
        <v>192</v>
      </c>
      <c r="H949" t="s">
        <v>146</v>
      </c>
      <c r="I949">
        <v>7</v>
      </c>
      <c r="K949" t="s">
        <v>70</v>
      </c>
      <c r="L949" t="s">
        <v>50</v>
      </c>
      <c r="M949">
        <v>34</v>
      </c>
    </row>
    <row r="950" spans="1:14" x14ac:dyDescent="0.3">
      <c r="A950" t="s">
        <v>2763</v>
      </c>
      <c r="B950" t="s">
        <v>1876</v>
      </c>
      <c r="C950" t="s">
        <v>521</v>
      </c>
      <c r="D950" t="s">
        <v>2764</v>
      </c>
      <c r="E950" t="s">
        <v>159</v>
      </c>
      <c r="F950" t="s">
        <v>153</v>
      </c>
      <c r="G950" t="s">
        <v>90</v>
      </c>
      <c r="H950" t="s">
        <v>84</v>
      </c>
      <c r="I950">
        <v>8</v>
      </c>
      <c r="J950">
        <v>0</v>
      </c>
      <c r="K950" t="s">
        <v>32</v>
      </c>
      <c r="L950" t="s">
        <v>41</v>
      </c>
      <c r="M950">
        <v>62</v>
      </c>
      <c r="N950">
        <v>5</v>
      </c>
    </row>
    <row r="951" spans="1:14" x14ac:dyDescent="0.3">
      <c r="A951" t="s">
        <v>2765</v>
      </c>
      <c r="B951" t="s">
        <v>1286</v>
      </c>
      <c r="C951" t="s">
        <v>1395</v>
      </c>
      <c r="D951" t="s">
        <v>2766</v>
      </c>
      <c r="E951" t="s">
        <v>61</v>
      </c>
      <c r="F951" t="s">
        <v>19</v>
      </c>
      <c r="G951" t="s">
        <v>115</v>
      </c>
      <c r="H951" t="s">
        <v>21</v>
      </c>
      <c r="I951">
        <v>8</v>
      </c>
      <c r="J951">
        <v>0.1</v>
      </c>
      <c r="L951" t="s">
        <v>50</v>
      </c>
      <c r="M951">
        <v>34</v>
      </c>
      <c r="N951">
        <v>2</v>
      </c>
    </row>
    <row r="952" spans="1:14" x14ac:dyDescent="0.3">
      <c r="A952" t="s">
        <v>2767</v>
      </c>
      <c r="B952" t="s">
        <v>2414</v>
      </c>
      <c r="C952" t="s">
        <v>111</v>
      </c>
      <c r="D952" t="s">
        <v>2016</v>
      </c>
      <c r="E952" t="s">
        <v>2171</v>
      </c>
      <c r="F952" t="s">
        <v>19</v>
      </c>
      <c r="G952" t="s">
        <v>62</v>
      </c>
      <c r="H952" t="s">
        <v>146</v>
      </c>
      <c r="I952">
        <v>2</v>
      </c>
      <c r="J952">
        <v>0</v>
      </c>
      <c r="K952" t="s">
        <v>32</v>
      </c>
      <c r="L952" t="s">
        <v>33</v>
      </c>
      <c r="M952">
        <v>51</v>
      </c>
      <c r="N952">
        <v>2</v>
      </c>
    </row>
    <row r="953" spans="1:14" x14ac:dyDescent="0.3">
      <c r="A953" t="s">
        <v>2768</v>
      </c>
      <c r="B953" t="s">
        <v>1869</v>
      </c>
      <c r="C953" t="s">
        <v>715</v>
      </c>
      <c r="D953" t="s">
        <v>81</v>
      </c>
      <c r="E953" t="s">
        <v>914</v>
      </c>
      <c r="F953" t="s">
        <v>39</v>
      </c>
      <c r="G953" t="s">
        <v>90</v>
      </c>
      <c r="H953" t="s">
        <v>109</v>
      </c>
      <c r="I953">
        <v>1</v>
      </c>
      <c r="J953">
        <v>0.05</v>
      </c>
      <c r="K953" t="s">
        <v>32</v>
      </c>
      <c r="L953" t="s">
        <v>23</v>
      </c>
      <c r="M953">
        <v>68</v>
      </c>
      <c r="N953">
        <v>5</v>
      </c>
    </row>
    <row r="954" spans="1:14" x14ac:dyDescent="0.3">
      <c r="A954" t="s">
        <v>2769</v>
      </c>
      <c r="B954" t="s">
        <v>2154</v>
      </c>
      <c r="C954" t="s">
        <v>2770</v>
      </c>
      <c r="D954" t="s">
        <v>181</v>
      </c>
      <c r="E954" t="s">
        <v>186</v>
      </c>
      <c r="F954" t="s">
        <v>39</v>
      </c>
      <c r="G954" t="s">
        <v>62</v>
      </c>
      <c r="H954" t="s">
        <v>69</v>
      </c>
      <c r="I954">
        <v>8</v>
      </c>
      <c r="J954">
        <v>0</v>
      </c>
      <c r="K954" t="s">
        <v>22</v>
      </c>
      <c r="L954" t="s">
        <v>50</v>
      </c>
      <c r="M954">
        <v>62</v>
      </c>
      <c r="N954">
        <v>3</v>
      </c>
    </row>
    <row r="955" spans="1:14" x14ac:dyDescent="0.3">
      <c r="A955" t="s">
        <v>2771</v>
      </c>
      <c r="B955" t="s">
        <v>2512</v>
      </c>
      <c r="C955" t="s">
        <v>2151</v>
      </c>
      <c r="D955" t="s">
        <v>2772</v>
      </c>
      <c r="E955" t="s">
        <v>364</v>
      </c>
      <c r="F955" t="s">
        <v>39</v>
      </c>
      <c r="G955" t="s">
        <v>176</v>
      </c>
      <c r="H955" t="s">
        <v>146</v>
      </c>
      <c r="I955">
        <v>8</v>
      </c>
      <c r="J955">
        <v>0.15</v>
      </c>
      <c r="K955" t="s">
        <v>32</v>
      </c>
      <c r="L955" t="s">
        <v>50</v>
      </c>
      <c r="M955">
        <v>57</v>
      </c>
      <c r="N955">
        <v>2</v>
      </c>
    </row>
    <row r="956" spans="1:14" x14ac:dyDescent="0.3">
      <c r="A956" t="s">
        <v>1051</v>
      </c>
      <c r="B956" t="s">
        <v>1052</v>
      </c>
      <c r="C956" t="s">
        <v>127</v>
      </c>
      <c r="D956" t="s">
        <v>1053</v>
      </c>
      <c r="E956" t="s">
        <v>627</v>
      </c>
      <c r="F956" t="s">
        <v>153</v>
      </c>
      <c r="G956" t="s">
        <v>90</v>
      </c>
      <c r="H956" t="s">
        <v>56</v>
      </c>
      <c r="I956">
        <v>2</v>
      </c>
      <c r="J956">
        <v>0.1</v>
      </c>
      <c r="K956" t="s">
        <v>22</v>
      </c>
      <c r="L956" t="s">
        <v>23</v>
      </c>
      <c r="N956">
        <v>2</v>
      </c>
    </row>
    <row r="957" spans="1:14" x14ac:dyDescent="0.3">
      <c r="A957" t="s">
        <v>2773</v>
      </c>
      <c r="B957" t="s">
        <v>1228</v>
      </c>
      <c r="C957" t="s">
        <v>390</v>
      </c>
      <c r="D957" t="s">
        <v>2774</v>
      </c>
      <c r="E957" t="s">
        <v>140</v>
      </c>
      <c r="F957" t="s">
        <v>29</v>
      </c>
      <c r="G957" t="s">
        <v>293</v>
      </c>
      <c r="H957" t="s">
        <v>160</v>
      </c>
      <c r="I957">
        <v>5</v>
      </c>
      <c r="J957">
        <v>0.2</v>
      </c>
      <c r="K957" t="s">
        <v>32</v>
      </c>
      <c r="L957" t="s">
        <v>41</v>
      </c>
      <c r="M957">
        <v>28</v>
      </c>
      <c r="N957">
        <v>4</v>
      </c>
    </row>
    <row r="958" spans="1:14" x14ac:dyDescent="0.3">
      <c r="A958" t="s">
        <v>2775</v>
      </c>
      <c r="B958" t="s">
        <v>1698</v>
      </c>
      <c r="C958" t="s">
        <v>2390</v>
      </c>
      <c r="D958" t="s">
        <v>1814</v>
      </c>
      <c r="E958" t="s">
        <v>2776</v>
      </c>
      <c r="F958" t="s">
        <v>131</v>
      </c>
      <c r="G958" t="s">
        <v>115</v>
      </c>
      <c r="H958" t="s">
        <v>69</v>
      </c>
      <c r="I958">
        <v>8</v>
      </c>
      <c r="J958">
        <v>0</v>
      </c>
      <c r="K958" t="s">
        <v>70</v>
      </c>
      <c r="L958" t="s">
        <v>23</v>
      </c>
      <c r="M958">
        <v>28</v>
      </c>
      <c r="N958">
        <v>2</v>
      </c>
    </row>
    <row r="959" spans="1:14" x14ac:dyDescent="0.3">
      <c r="A959" t="s">
        <v>2777</v>
      </c>
      <c r="B959" t="s">
        <v>1038</v>
      </c>
      <c r="C959" t="s">
        <v>2778</v>
      </c>
      <c r="D959" t="s">
        <v>2779</v>
      </c>
      <c r="E959" t="s">
        <v>805</v>
      </c>
      <c r="F959" t="s">
        <v>39</v>
      </c>
      <c r="G959" t="s">
        <v>176</v>
      </c>
      <c r="H959" t="s">
        <v>160</v>
      </c>
      <c r="I959">
        <v>1</v>
      </c>
      <c r="J959">
        <v>0</v>
      </c>
      <c r="K959" t="s">
        <v>22</v>
      </c>
      <c r="L959" t="s">
        <v>50</v>
      </c>
    </row>
    <row r="960" spans="1:14" x14ac:dyDescent="0.3">
      <c r="A960" t="s">
        <v>2780</v>
      </c>
      <c r="B960" t="s">
        <v>2781</v>
      </c>
      <c r="C960" t="s">
        <v>1532</v>
      </c>
      <c r="D960" t="s">
        <v>2782</v>
      </c>
      <c r="E960" t="s">
        <v>359</v>
      </c>
      <c r="F960" t="s">
        <v>29</v>
      </c>
      <c r="G960" t="s">
        <v>30</v>
      </c>
      <c r="H960" t="s">
        <v>216</v>
      </c>
      <c r="I960">
        <v>3</v>
      </c>
      <c r="J960">
        <v>0</v>
      </c>
      <c r="K960" t="s">
        <v>32</v>
      </c>
      <c r="L960" t="s">
        <v>50</v>
      </c>
      <c r="M960">
        <v>22</v>
      </c>
      <c r="N960">
        <v>4</v>
      </c>
    </row>
    <row r="961" spans="1:14" x14ac:dyDescent="0.3">
      <c r="A961" t="s">
        <v>2783</v>
      </c>
      <c r="B961" t="s">
        <v>2784</v>
      </c>
      <c r="C961" t="s">
        <v>447</v>
      </c>
      <c r="D961" t="s">
        <v>2785</v>
      </c>
      <c r="E961" t="s">
        <v>170</v>
      </c>
      <c r="F961" t="s">
        <v>39</v>
      </c>
      <c r="G961" t="s">
        <v>115</v>
      </c>
      <c r="H961" t="s">
        <v>48</v>
      </c>
      <c r="I961">
        <v>9</v>
      </c>
      <c r="J961">
        <v>0</v>
      </c>
      <c r="K961" t="s">
        <v>32</v>
      </c>
      <c r="L961" t="s">
        <v>50</v>
      </c>
      <c r="M961">
        <v>43</v>
      </c>
      <c r="N961">
        <v>2</v>
      </c>
    </row>
    <row r="962" spans="1:14" x14ac:dyDescent="0.3">
      <c r="A962" t="s">
        <v>2786</v>
      </c>
      <c r="B962" t="s">
        <v>965</v>
      </c>
      <c r="C962" t="s">
        <v>1762</v>
      </c>
      <c r="D962" t="s">
        <v>555</v>
      </c>
      <c r="E962" t="s">
        <v>675</v>
      </c>
      <c r="F962" t="s">
        <v>29</v>
      </c>
      <c r="G962" t="s">
        <v>62</v>
      </c>
      <c r="H962" t="s">
        <v>146</v>
      </c>
      <c r="I962">
        <v>1</v>
      </c>
      <c r="J962">
        <v>0</v>
      </c>
      <c r="K962" t="s">
        <v>22</v>
      </c>
      <c r="L962" t="s">
        <v>41</v>
      </c>
      <c r="M962">
        <v>43</v>
      </c>
      <c r="N962">
        <v>3</v>
      </c>
    </row>
    <row r="963" spans="1:14" x14ac:dyDescent="0.3">
      <c r="A963" t="s">
        <v>2787</v>
      </c>
      <c r="B963" t="s">
        <v>2194</v>
      </c>
      <c r="C963" t="s">
        <v>641</v>
      </c>
      <c r="D963" t="s">
        <v>1659</v>
      </c>
      <c r="E963" t="s">
        <v>89</v>
      </c>
      <c r="F963" t="s">
        <v>29</v>
      </c>
      <c r="G963" t="s">
        <v>115</v>
      </c>
      <c r="H963" t="s">
        <v>56</v>
      </c>
      <c r="I963">
        <v>7</v>
      </c>
      <c r="J963">
        <v>0.05</v>
      </c>
      <c r="K963" t="s">
        <v>222</v>
      </c>
      <c r="L963" t="s">
        <v>41</v>
      </c>
      <c r="M963">
        <v>54</v>
      </c>
      <c r="N963">
        <v>1</v>
      </c>
    </row>
    <row r="964" spans="1:14" x14ac:dyDescent="0.3">
      <c r="A964" t="s">
        <v>2788</v>
      </c>
      <c r="B964" t="s">
        <v>524</v>
      </c>
      <c r="C964" t="s">
        <v>137</v>
      </c>
      <c r="D964" t="s">
        <v>265</v>
      </c>
      <c r="E964" t="s">
        <v>914</v>
      </c>
      <c r="F964" t="s">
        <v>39</v>
      </c>
      <c r="G964" t="s">
        <v>97</v>
      </c>
      <c r="H964" t="s">
        <v>56</v>
      </c>
      <c r="I964">
        <v>5</v>
      </c>
      <c r="J964">
        <v>0.05</v>
      </c>
      <c r="K964" t="s">
        <v>22</v>
      </c>
      <c r="L964" t="s">
        <v>23</v>
      </c>
      <c r="M964">
        <v>29</v>
      </c>
      <c r="N964">
        <v>3</v>
      </c>
    </row>
    <row r="965" spans="1:14" x14ac:dyDescent="0.3">
      <c r="A965" t="s">
        <v>2789</v>
      </c>
      <c r="B965" t="s">
        <v>2646</v>
      </c>
      <c r="C965" t="s">
        <v>1478</v>
      </c>
      <c r="D965" t="s">
        <v>1637</v>
      </c>
      <c r="E965" t="s">
        <v>694</v>
      </c>
      <c r="F965" t="s">
        <v>29</v>
      </c>
      <c r="G965" t="s">
        <v>47</v>
      </c>
      <c r="H965" t="s">
        <v>56</v>
      </c>
      <c r="I965">
        <v>5</v>
      </c>
      <c r="J965">
        <v>0.1</v>
      </c>
      <c r="K965" t="s">
        <v>32</v>
      </c>
      <c r="L965" t="s">
        <v>41</v>
      </c>
      <c r="M965">
        <v>28</v>
      </c>
      <c r="N965">
        <v>5</v>
      </c>
    </row>
    <row r="966" spans="1:14" x14ac:dyDescent="0.3">
      <c r="A966" t="s">
        <v>2790</v>
      </c>
      <c r="B966" t="s">
        <v>2534</v>
      </c>
      <c r="C966" t="s">
        <v>1906</v>
      </c>
      <c r="D966" t="s">
        <v>1158</v>
      </c>
      <c r="E966" t="s">
        <v>55</v>
      </c>
      <c r="F966" t="s">
        <v>39</v>
      </c>
      <c r="G966" t="s">
        <v>47</v>
      </c>
      <c r="H966" t="s">
        <v>84</v>
      </c>
      <c r="I966" t="s">
        <v>1256</v>
      </c>
      <c r="J966">
        <v>0.05</v>
      </c>
      <c r="K966" t="s">
        <v>22</v>
      </c>
      <c r="L966" t="s">
        <v>33</v>
      </c>
      <c r="M966">
        <v>25</v>
      </c>
      <c r="N966">
        <v>3</v>
      </c>
    </row>
    <row r="967" spans="1:14" x14ac:dyDescent="0.3">
      <c r="A967" t="s">
        <v>2791</v>
      </c>
      <c r="B967" t="s">
        <v>2784</v>
      </c>
      <c r="C967" t="s">
        <v>447</v>
      </c>
      <c r="D967" t="s">
        <v>2629</v>
      </c>
      <c r="E967" t="s">
        <v>982</v>
      </c>
      <c r="F967" t="s">
        <v>39</v>
      </c>
      <c r="G967" t="s">
        <v>62</v>
      </c>
      <c r="H967" t="s">
        <v>76</v>
      </c>
      <c r="I967">
        <v>2</v>
      </c>
      <c r="J967">
        <v>0</v>
      </c>
      <c r="K967" t="s">
        <v>22</v>
      </c>
      <c r="L967" t="s">
        <v>33</v>
      </c>
      <c r="M967">
        <v>61</v>
      </c>
      <c r="N967">
        <v>3</v>
      </c>
    </row>
    <row r="968" spans="1:14" x14ac:dyDescent="0.3">
      <c r="A968" t="s">
        <v>2792</v>
      </c>
      <c r="B968" t="s">
        <v>1945</v>
      </c>
      <c r="C968" t="s">
        <v>2556</v>
      </c>
      <c r="D968" t="s">
        <v>1832</v>
      </c>
      <c r="E968" t="s">
        <v>266</v>
      </c>
      <c r="F968" t="s">
        <v>29</v>
      </c>
      <c r="G968" t="s">
        <v>30</v>
      </c>
      <c r="H968" t="s">
        <v>109</v>
      </c>
      <c r="I968">
        <v>5</v>
      </c>
      <c r="J968">
        <v>0</v>
      </c>
      <c r="K968" t="s">
        <v>32</v>
      </c>
      <c r="L968" t="s">
        <v>50</v>
      </c>
      <c r="M968">
        <v>69</v>
      </c>
      <c r="N968">
        <v>3</v>
      </c>
    </row>
    <row r="969" spans="1:14" x14ac:dyDescent="0.3">
      <c r="A969" t="s">
        <v>2793</v>
      </c>
      <c r="B969" t="s">
        <v>117</v>
      </c>
      <c r="C969" t="s">
        <v>1848</v>
      </c>
      <c r="D969" t="s">
        <v>2242</v>
      </c>
      <c r="E969" t="s">
        <v>477</v>
      </c>
      <c r="F969" t="s">
        <v>29</v>
      </c>
      <c r="G969" t="s">
        <v>62</v>
      </c>
      <c r="H969" t="s">
        <v>98</v>
      </c>
      <c r="I969">
        <v>5</v>
      </c>
      <c r="J969">
        <v>0</v>
      </c>
      <c r="K969" t="s">
        <v>32</v>
      </c>
      <c r="L969" t="s">
        <v>41</v>
      </c>
      <c r="M969">
        <v>42</v>
      </c>
      <c r="N969">
        <v>3</v>
      </c>
    </row>
    <row r="970" spans="1:14" x14ac:dyDescent="0.3">
      <c r="A970" t="s">
        <v>2794</v>
      </c>
      <c r="B970" t="s">
        <v>1505</v>
      </c>
      <c r="C970" t="s">
        <v>2266</v>
      </c>
      <c r="D970" t="s">
        <v>1277</v>
      </c>
      <c r="E970" t="s">
        <v>302</v>
      </c>
      <c r="F970" t="s">
        <v>39</v>
      </c>
      <c r="G970" t="s">
        <v>115</v>
      </c>
      <c r="H970" t="s">
        <v>177</v>
      </c>
      <c r="I970">
        <v>2</v>
      </c>
      <c r="J970">
        <v>0</v>
      </c>
      <c r="K970" t="s">
        <v>32</v>
      </c>
      <c r="L970" t="s">
        <v>50</v>
      </c>
      <c r="M970">
        <v>58</v>
      </c>
    </row>
    <row r="971" spans="1:14" x14ac:dyDescent="0.3">
      <c r="A971" t="s">
        <v>2795</v>
      </c>
      <c r="B971" t="s">
        <v>2023</v>
      </c>
      <c r="C971" t="s">
        <v>2447</v>
      </c>
      <c r="D971" t="s">
        <v>1998</v>
      </c>
      <c r="E971" t="s">
        <v>186</v>
      </c>
      <c r="F971" t="s">
        <v>39</v>
      </c>
      <c r="G971" t="s">
        <v>47</v>
      </c>
      <c r="H971" t="s">
        <v>91</v>
      </c>
      <c r="I971">
        <v>5</v>
      </c>
      <c r="J971">
        <v>0</v>
      </c>
      <c r="K971" t="s">
        <v>70</v>
      </c>
      <c r="L971" t="s">
        <v>50</v>
      </c>
      <c r="M971">
        <v>65</v>
      </c>
      <c r="N971">
        <v>1</v>
      </c>
    </row>
    <row r="972" spans="1:14" x14ac:dyDescent="0.3">
      <c r="A972" t="s">
        <v>2305</v>
      </c>
      <c r="B972" t="s">
        <v>2182</v>
      </c>
      <c r="C972" t="s">
        <v>648</v>
      </c>
      <c r="D972" t="s">
        <v>634</v>
      </c>
      <c r="E972" t="s">
        <v>46</v>
      </c>
      <c r="F972" t="s">
        <v>39</v>
      </c>
      <c r="H972" t="s">
        <v>216</v>
      </c>
      <c r="I972">
        <v>6</v>
      </c>
      <c r="J972">
        <v>0.1</v>
      </c>
      <c r="K972" t="s">
        <v>32</v>
      </c>
      <c r="L972" t="s">
        <v>23</v>
      </c>
      <c r="M972">
        <v>37</v>
      </c>
      <c r="N972">
        <v>5</v>
      </c>
    </row>
    <row r="973" spans="1:14" x14ac:dyDescent="0.3">
      <c r="A973" t="s">
        <v>2796</v>
      </c>
      <c r="B973" t="s">
        <v>1082</v>
      </c>
      <c r="C973" t="s">
        <v>1997</v>
      </c>
      <c r="D973" t="s">
        <v>730</v>
      </c>
      <c r="E973" t="s">
        <v>675</v>
      </c>
      <c r="F973" t="s">
        <v>29</v>
      </c>
      <c r="G973" t="s">
        <v>176</v>
      </c>
      <c r="H973" t="s">
        <v>76</v>
      </c>
      <c r="I973">
        <v>5</v>
      </c>
      <c r="J973">
        <v>0.1</v>
      </c>
      <c r="K973" t="s">
        <v>32</v>
      </c>
      <c r="L973" t="s">
        <v>50</v>
      </c>
      <c r="M973">
        <v>37</v>
      </c>
      <c r="N973">
        <v>2</v>
      </c>
    </row>
    <row r="974" spans="1:14" x14ac:dyDescent="0.3">
      <c r="A974" t="s">
        <v>2797</v>
      </c>
      <c r="B974" t="s">
        <v>846</v>
      </c>
      <c r="C974" t="s">
        <v>2798</v>
      </c>
      <c r="D974" t="s">
        <v>1946</v>
      </c>
      <c r="E974" t="s">
        <v>357</v>
      </c>
      <c r="F974" t="s">
        <v>29</v>
      </c>
      <c r="G974" t="s">
        <v>47</v>
      </c>
      <c r="H974" t="s">
        <v>63</v>
      </c>
      <c r="I974">
        <v>5</v>
      </c>
      <c r="J974">
        <v>0.05</v>
      </c>
      <c r="K974" t="s">
        <v>32</v>
      </c>
      <c r="L974" t="s">
        <v>41</v>
      </c>
      <c r="M974">
        <v>44</v>
      </c>
      <c r="N974">
        <v>3</v>
      </c>
    </row>
    <row r="975" spans="1:14" x14ac:dyDescent="0.3">
      <c r="A975" t="s">
        <v>2799</v>
      </c>
      <c r="B975" t="s">
        <v>2800</v>
      </c>
      <c r="C975" t="s">
        <v>208</v>
      </c>
      <c r="D975" t="s">
        <v>2766</v>
      </c>
      <c r="E975" t="s">
        <v>232</v>
      </c>
      <c r="F975" t="s">
        <v>83</v>
      </c>
      <c r="G975" t="s">
        <v>115</v>
      </c>
      <c r="H975" t="s">
        <v>109</v>
      </c>
      <c r="I975">
        <v>4</v>
      </c>
      <c r="J975">
        <v>0</v>
      </c>
      <c r="K975" t="s">
        <v>22</v>
      </c>
      <c r="L975" t="s">
        <v>33</v>
      </c>
      <c r="M975">
        <v>51</v>
      </c>
      <c r="N975">
        <v>1</v>
      </c>
    </row>
    <row r="976" spans="1:14" x14ac:dyDescent="0.3">
      <c r="A976" t="s">
        <v>2801</v>
      </c>
      <c r="B976" t="s">
        <v>2553</v>
      </c>
      <c r="C976" t="s">
        <v>2802</v>
      </c>
      <c r="D976" t="s">
        <v>2676</v>
      </c>
      <c r="E976" t="s">
        <v>334</v>
      </c>
      <c r="F976" t="s">
        <v>29</v>
      </c>
      <c r="G976" t="s">
        <v>47</v>
      </c>
      <c r="H976" t="s">
        <v>69</v>
      </c>
      <c r="I976">
        <v>2</v>
      </c>
      <c r="J976">
        <v>0.1</v>
      </c>
      <c r="K976" t="s">
        <v>22</v>
      </c>
      <c r="L976" t="s">
        <v>23</v>
      </c>
      <c r="M976">
        <v>59</v>
      </c>
      <c r="N976">
        <v>2</v>
      </c>
    </row>
    <row r="977" spans="1:14" x14ac:dyDescent="0.3">
      <c r="A977" t="s">
        <v>2803</v>
      </c>
      <c r="B977" t="s">
        <v>2804</v>
      </c>
      <c r="C977" t="s">
        <v>2491</v>
      </c>
      <c r="D977" t="s">
        <v>2387</v>
      </c>
      <c r="E977" t="s">
        <v>570</v>
      </c>
      <c r="F977" t="s">
        <v>29</v>
      </c>
      <c r="G977" t="s">
        <v>176</v>
      </c>
      <c r="H977" t="s">
        <v>63</v>
      </c>
      <c r="I977">
        <v>2</v>
      </c>
      <c r="J977">
        <v>0.1</v>
      </c>
      <c r="K977" t="s">
        <v>222</v>
      </c>
      <c r="L977" t="s">
        <v>41</v>
      </c>
      <c r="M977">
        <v>23</v>
      </c>
      <c r="N977">
        <v>1</v>
      </c>
    </row>
    <row r="978" spans="1:14" x14ac:dyDescent="0.3">
      <c r="A978" t="s">
        <v>2805</v>
      </c>
      <c r="B978" t="s">
        <v>2806</v>
      </c>
      <c r="C978" t="s">
        <v>750</v>
      </c>
      <c r="D978" t="s">
        <v>333</v>
      </c>
      <c r="E978" t="s">
        <v>408</v>
      </c>
      <c r="F978" t="s">
        <v>153</v>
      </c>
      <c r="G978" t="s">
        <v>251</v>
      </c>
      <c r="H978" t="s">
        <v>31</v>
      </c>
      <c r="I978">
        <v>5</v>
      </c>
      <c r="J978">
        <v>0</v>
      </c>
      <c r="K978" t="s">
        <v>22</v>
      </c>
      <c r="L978" t="s">
        <v>23</v>
      </c>
      <c r="M978">
        <v>60</v>
      </c>
      <c r="N978">
        <v>2</v>
      </c>
    </row>
    <row r="979" spans="1:14" x14ac:dyDescent="0.3">
      <c r="A979" t="s">
        <v>2807</v>
      </c>
      <c r="B979" t="s">
        <v>1144</v>
      </c>
      <c r="C979" t="s">
        <v>2808</v>
      </c>
      <c r="D979" t="s">
        <v>1206</v>
      </c>
      <c r="E979" t="s">
        <v>75</v>
      </c>
      <c r="F979" t="s">
        <v>83</v>
      </c>
      <c r="G979" t="s">
        <v>293</v>
      </c>
      <c r="H979" t="s">
        <v>308</v>
      </c>
      <c r="I979" t="s">
        <v>376</v>
      </c>
      <c r="J979">
        <v>0.1</v>
      </c>
      <c r="K979" t="s">
        <v>32</v>
      </c>
      <c r="L979" t="s">
        <v>41</v>
      </c>
      <c r="M979">
        <v>69</v>
      </c>
      <c r="N979">
        <v>3</v>
      </c>
    </row>
    <row r="980" spans="1:14" x14ac:dyDescent="0.3">
      <c r="A980" t="s">
        <v>2809</v>
      </c>
      <c r="B980" t="s">
        <v>2810</v>
      </c>
      <c r="C980" t="s">
        <v>1670</v>
      </c>
      <c r="D980" t="s">
        <v>2811</v>
      </c>
      <c r="E980" t="s">
        <v>38</v>
      </c>
      <c r="F980" t="s">
        <v>29</v>
      </c>
      <c r="G980" t="s">
        <v>20</v>
      </c>
      <c r="H980" t="s">
        <v>241</v>
      </c>
      <c r="I980">
        <v>8</v>
      </c>
      <c r="J980">
        <v>0</v>
      </c>
      <c r="K980" t="s">
        <v>22</v>
      </c>
      <c r="L980" t="s">
        <v>41</v>
      </c>
      <c r="M980">
        <v>18</v>
      </c>
      <c r="N980">
        <v>4</v>
      </c>
    </row>
    <row r="981" spans="1:14" x14ac:dyDescent="0.3">
      <c r="A981" t="s">
        <v>2812</v>
      </c>
      <c r="B981" t="s">
        <v>2813</v>
      </c>
      <c r="C981" t="s">
        <v>2814</v>
      </c>
      <c r="D981" t="s">
        <v>2815</v>
      </c>
      <c r="E981" t="s">
        <v>565</v>
      </c>
      <c r="F981" t="s">
        <v>39</v>
      </c>
      <c r="G981" t="s">
        <v>90</v>
      </c>
      <c r="H981" t="s">
        <v>76</v>
      </c>
      <c r="I981">
        <v>7</v>
      </c>
      <c r="J981">
        <v>0</v>
      </c>
      <c r="K981" t="s">
        <v>32</v>
      </c>
      <c r="L981" t="s">
        <v>33</v>
      </c>
      <c r="M981">
        <v>44</v>
      </c>
      <c r="N981">
        <v>4</v>
      </c>
    </row>
    <row r="982" spans="1:14" x14ac:dyDescent="0.3">
      <c r="A982" t="s">
        <v>2816</v>
      </c>
      <c r="B982" t="s">
        <v>1449</v>
      </c>
      <c r="C982" t="s">
        <v>2817</v>
      </c>
      <c r="D982" t="s">
        <v>2818</v>
      </c>
      <c r="E982" t="s">
        <v>347</v>
      </c>
      <c r="F982" t="s">
        <v>39</v>
      </c>
      <c r="G982" t="s">
        <v>40</v>
      </c>
      <c r="H982" t="s">
        <v>98</v>
      </c>
      <c r="I982">
        <v>3</v>
      </c>
      <c r="J982">
        <v>0.05</v>
      </c>
      <c r="K982" t="s">
        <v>32</v>
      </c>
      <c r="L982" t="s">
        <v>23</v>
      </c>
      <c r="M982">
        <v>20</v>
      </c>
      <c r="N982">
        <v>1</v>
      </c>
    </row>
    <row r="983" spans="1:14" x14ac:dyDescent="0.3">
      <c r="A983" t="s">
        <v>2819</v>
      </c>
      <c r="B983" t="s">
        <v>2820</v>
      </c>
      <c r="C983" t="s">
        <v>1306</v>
      </c>
      <c r="D983" t="s">
        <v>1576</v>
      </c>
      <c r="E983" t="s">
        <v>1989</v>
      </c>
      <c r="F983" t="s">
        <v>131</v>
      </c>
      <c r="G983" t="s">
        <v>40</v>
      </c>
      <c r="H983" t="s">
        <v>48</v>
      </c>
      <c r="I983">
        <v>3</v>
      </c>
      <c r="J983">
        <v>0.1</v>
      </c>
      <c r="K983" t="s">
        <v>22</v>
      </c>
      <c r="L983" t="s">
        <v>33</v>
      </c>
      <c r="M983">
        <v>50</v>
      </c>
      <c r="N983">
        <v>3</v>
      </c>
    </row>
    <row r="984" spans="1:14" x14ac:dyDescent="0.3">
      <c r="A984" t="s">
        <v>2821</v>
      </c>
      <c r="B984" t="s">
        <v>2257</v>
      </c>
      <c r="C984" t="s">
        <v>26</v>
      </c>
      <c r="D984" t="s">
        <v>2207</v>
      </c>
      <c r="E984" t="s">
        <v>145</v>
      </c>
      <c r="F984" t="s">
        <v>29</v>
      </c>
      <c r="G984" t="s">
        <v>251</v>
      </c>
      <c r="H984" t="s">
        <v>109</v>
      </c>
      <c r="I984">
        <v>3</v>
      </c>
      <c r="K984" t="s">
        <v>32</v>
      </c>
      <c r="L984" t="s">
        <v>23</v>
      </c>
      <c r="M984">
        <v>50</v>
      </c>
      <c r="N984">
        <v>3</v>
      </c>
    </row>
    <row r="985" spans="1:14" x14ac:dyDescent="0.3">
      <c r="A985" t="s">
        <v>2822</v>
      </c>
      <c r="B985" t="s">
        <v>812</v>
      </c>
      <c r="C985" t="s">
        <v>2823</v>
      </c>
      <c r="D985" t="s">
        <v>158</v>
      </c>
      <c r="E985" t="s">
        <v>917</v>
      </c>
      <c r="F985" t="s">
        <v>19</v>
      </c>
      <c r="G985" t="s">
        <v>251</v>
      </c>
      <c r="H985" t="s">
        <v>109</v>
      </c>
      <c r="I985" t="s">
        <v>49</v>
      </c>
      <c r="J985">
        <v>0.1</v>
      </c>
      <c r="K985" t="s">
        <v>22</v>
      </c>
      <c r="L985" t="s">
        <v>50</v>
      </c>
      <c r="M985">
        <v>63</v>
      </c>
      <c r="N985">
        <v>1</v>
      </c>
    </row>
    <row r="986" spans="1:14" x14ac:dyDescent="0.3">
      <c r="A986" t="s">
        <v>2824</v>
      </c>
      <c r="B986" t="s">
        <v>1456</v>
      </c>
      <c r="C986" t="s">
        <v>336</v>
      </c>
      <c r="D986" t="s">
        <v>2024</v>
      </c>
      <c r="E986" t="s">
        <v>191</v>
      </c>
      <c r="F986" t="s">
        <v>29</v>
      </c>
      <c r="G986" t="s">
        <v>115</v>
      </c>
      <c r="H986" t="s">
        <v>216</v>
      </c>
      <c r="I986">
        <v>2</v>
      </c>
      <c r="J986">
        <v>0</v>
      </c>
      <c r="K986" t="s">
        <v>32</v>
      </c>
      <c r="L986" t="s">
        <v>33</v>
      </c>
      <c r="M986">
        <v>38</v>
      </c>
      <c r="N986">
        <v>1</v>
      </c>
    </row>
    <row r="987" spans="1:14" x14ac:dyDescent="0.3">
      <c r="A987" t="s">
        <v>2825</v>
      </c>
      <c r="B987" t="s">
        <v>2826</v>
      </c>
      <c r="C987" t="s">
        <v>2143</v>
      </c>
      <c r="D987" t="s">
        <v>2827</v>
      </c>
      <c r="E987" t="s">
        <v>1019</v>
      </c>
      <c r="F987" t="s">
        <v>29</v>
      </c>
      <c r="G987" t="s">
        <v>90</v>
      </c>
      <c r="H987" t="s">
        <v>177</v>
      </c>
      <c r="I987">
        <v>5</v>
      </c>
      <c r="J987">
        <v>0</v>
      </c>
      <c r="K987" t="s">
        <v>70</v>
      </c>
      <c r="L987" t="s">
        <v>41</v>
      </c>
      <c r="M987">
        <v>18</v>
      </c>
      <c r="N987">
        <v>1</v>
      </c>
    </row>
    <row r="988" spans="1:14" x14ac:dyDescent="0.3">
      <c r="A988" t="s">
        <v>2828</v>
      </c>
      <c r="B988" t="s">
        <v>2829</v>
      </c>
      <c r="C988" t="s">
        <v>930</v>
      </c>
      <c r="D988" t="s">
        <v>813</v>
      </c>
      <c r="E988" t="s">
        <v>159</v>
      </c>
      <c r="F988" t="s">
        <v>19</v>
      </c>
      <c r="G988" t="s">
        <v>192</v>
      </c>
      <c r="H988" t="s">
        <v>177</v>
      </c>
      <c r="I988">
        <v>5</v>
      </c>
      <c r="J988">
        <v>0.1</v>
      </c>
      <c r="K988" t="s">
        <v>32</v>
      </c>
      <c r="L988" t="s">
        <v>50</v>
      </c>
      <c r="M988">
        <v>28</v>
      </c>
      <c r="N988">
        <v>3</v>
      </c>
    </row>
    <row r="989" spans="1:14" x14ac:dyDescent="0.3">
      <c r="A989" t="s">
        <v>2830</v>
      </c>
      <c r="B989" t="s">
        <v>100</v>
      </c>
      <c r="C989" t="s">
        <v>2831</v>
      </c>
      <c r="D989" t="s">
        <v>2832</v>
      </c>
      <c r="E989" t="s">
        <v>671</v>
      </c>
      <c r="F989" t="s">
        <v>19</v>
      </c>
      <c r="G989" t="s">
        <v>40</v>
      </c>
      <c r="H989" t="s">
        <v>109</v>
      </c>
      <c r="I989">
        <v>8</v>
      </c>
      <c r="J989">
        <v>0</v>
      </c>
      <c r="K989" t="s">
        <v>22</v>
      </c>
      <c r="L989" t="s">
        <v>33</v>
      </c>
      <c r="M989">
        <v>64</v>
      </c>
      <c r="N989">
        <v>3</v>
      </c>
    </row>
    <row r="990" spans="1:14" x14ac:dyDescent="0.3">
      <c r="A990" t="s">
        <v>2833</v>
      </c>
      <c r="B990" t="s">
        <v>1131</v>
      </c>
      <c r="C990" t="s">
        <v>483</v>
      </c>
      <c r="D990" t="s">
        <v>2834</v>
      </c>
      <c r="E990" t="s">
        <v>444</v>
      </c>
      <c r="F990" t="s">
        <v>39</v>
      </c>
      <c r="G990" t="s">
        <v>40</v>
      </c>
      <c r="H990" t="s">
        <v>98</v>
      </c>
      <c r="I990">
        <v>8</v>
      </c>
      <c r="J990">
        <v>0.1</v>
      </c>
      <c r="K990" t="s">
        <v>32</v>
      </c>
      <c r="L990" t="s">
        <v>50</v>
      </c>
      <c r="M990">
        <v>25</v>
      </c>
      <c r="N990">
        <v>3</v>
      </c>
    </row>
    <row r="991" spans="1:14" x14ac:dyDescent="0.3">
      <c r="A991" t="s">
        <v>2835</v>
      </c>
      <c r="B991" t="s">
        <v>929</v>
      </c>
      <c r="C991" t="s">
        <v>2498</v>
      </c>
      <c r="D991" t="s">
        <v>2836</v>
      </c>
      <c r="E991" t="s">
        <v>135</v>
      </c>
      <c r="F991" t="s">
        <v>39</v>
      </c>
      <c r="G991" t="s">
        <v>97</v>
      </c>
      <c r="H991" t="s">
        <v>63</v>
      </c>
      <c r="I991">
        <v>1</v>
      </c>
      <c r="J991">
        <v>0</v>
      </c>
      <c r="K991" t="s">
        <v>222</v>
      </c>
      <c r="L991" t="s">
        <v>23</v>
      </c>
      <c r="M991">
        <v>65</v>
      </c>
      <c r="N991">
        <v>4</v>
      </c>
    </row>
    <row r="992" spans="1:14" x14ac:dyDescent="0.3">
      <c r="A992" t="s">
        <v>2837</v>
      </c>
      <c r="B992" t="s">
        <v>2804</v>
      </c>
      <c r="C992" t="s">
        <v>2838</v>
      </c>
      <c r="D992" t="s">
        <v>363</v>
      </c>
      <c r="E992" t="s">
        <v>75</v>
      </c>
      <c r="F992" t="s">
        <v>29</v>
      </c>
      <c r="G992" t="s">
        <v>293</v>
      </c>
      <c r="H992" t="s">
        <v>146</v>
      </c>
      <c r="I992">
        <v>6</v>
      </c>
      <c r="J992">
        <v>0</v>
      </c>
      <c r="K992" t="s">
        <v>22</v>
      </c>
      <c r="L992" t="s">
        <v>23</v>
      </c>
      <c r="N992">
        <v>1</v>
      </c>
    </row>
    <row r="993" spans="1:14" x14ac:dyDescent="0.3">
      <c r="A993" t="s">
        <v>2839</v>
      </c>
      <c r="B993" t="s">
        <v>1121</v>
      </c>
      <c r="C993" t="s">
        <v>1513</v>
      </c>
      <c r="D993" t="s">
        <v>2840</v>
      </c>
      <c r="E993" t="s">
        <v>643</v>
      </c>
      <c r="F993" t="s">
        <v>29</v>
      </c>
      <c r="G993" t="s">
        <v>47</v>
      </c>
      <c r="H993" t="s">
        <v>308</v>
      </c>
      <c r="I993">
        <v>2</v>
      </c>
      <c r="J993">
        <v>0</v>
      </c>
      <c r="K993" t="s">
        <v>22</v>
      </c>
      <c r="L993" t="s">
        <v>41</v>
      </c>
      <c r="M993">
        <v>52</v>
      </c>
      <c r="N993">
        <v>3</v>
      </c>
    </row>
    <row r="994" spans="1:14" x14ac:dyDescent="0.3">
      <c r="A994" t="s">
        <v>2841</v>
      </c>
      <c r="B994" t="s">
        <v>225</v>
      </c>
      <c r="C994" t="s">
        <v>1215</v>
      </c>
      <c r="D994" t="s">
        <v>2842</v>
      </c>
      <c r="E994" t="s">
        <v>570</v>
      </c>
      <c r="F994" t="s">
        <v>39</v>
      </c>
      <c r="G994" t="s">
        <v>62</v>
      </c>
      <c r="H994" t="s">
        <v>91</v>
      </c>
      <c r="I994">
        <v>3</v>
      </c>
      <c r="J994">
        <v>0.1</v>
      </c>
      <c r="K994" t="s">
        <v>70</v>
      </c>
      <c r="L994" t="s">
        <v>23</v>
      </c>
      <c r="M994">
        <v>32</v>
      </c>
      <c r="N994">
        <v>4</v>
      </c>
    </row>
    <row r="995" spans="1:14" x14ac:dyDescent="0.3">
      <c r="A995" t="s">
        <v>2843</v>
      </c>
      <c r="B995" t="s">
        <v>2844</v>
      </c>
      <c r="C995" t="s">
        <v>929</v>
      </c>
      <c r="D995" t="s">
        <v>2845</v>
      </c>
      <c r="E995" t="s">
        <v>472</v>
      </c>
      <c r="F995" t="s">
        <v>19</v>
      </c>
      <c r="G995" t="s">
        <v>293</v>
      </c>
      <c r="H995" t="s">
        <v>154</v>
      </c>
      <c r="I995">
        <v>6</v>
      </c>
      <c r="J995">
        <v>0.2</v>
      </c>
      <c r="K995" t="s">
        <v>222</v>
      </c>
      <c r="L995" t="s">
        <v>41</v>
      </c>
      <c r="M995">
        <v>48</v>
      </c>
      <c r="N995">
        <v>3</v>
      </c>
    </row>
    <row r="996" spans="1:14" x14ac:dyDescent="0.3">
      <c r="A996" t="s">
        <v>2846</v>
      </c>
      <c r="B996" t="s">
        <v>745</v>
      </c>
      <c r="C996" t="s">
        <v>1612</v>
      </c>
      <c r="D996" t="s">
        <v>2577</v>
      </c>
      <c r="E996" t="s">
        <v>2847</v>
      </c>
      <c r="F996" t="s">
        <v>153</v>
      </c>
      <c r="G996" t="s">
        <v>192</v>
      </c>
      <c r="H996" t="s">
        <v>216</v>
      </c>
      <c r="I996">
        <v>5</v>
      </c>
      <c r="J996">
        <v>0.05</v>
      </c>
      <c r="K996" t="s">
        <v>22</v>
      </c>
      <c r="L996" t="s">
        <v>50</v>
      </c>
      <c r="M996">
        <v>50</v>
      </c>
      <c r="N996">
        <v>4</v>
      </c>
    </row>
    <row r="997" spans="1:14" x14ac:dyDescent="0.3">
      <c r="A997" t="s">
        <v>2848</v>
      </c>
      <c r="B997" t="s">
        <v>111</v>
      </c>
      <c r="C997" t="s">
        <v>545</v>
      </c>
      <c r="D997" t="s">
        <v>2849</v>
      </c>
      <c r="E997" t="s">
        <v>1372</v>
      </c>
      <c r="F997" t="s">
        <v>39</v>
      </c>
      <c r="G997" t="s">
        <v>40</v>
      </c>
      <c r="H997" t="s">
        <v>160</v>
      </c>
      <c r="I997">
        <v>6</v>
      </c>
      <c r="J997">
        <v>0</v>
      </c>
      <c r="K997" t="s">
        <v>32</v>
      </c>
      <c r="L997" t="s">
        <v>23</v>
      </c>
      <c r="M997">
        <v>55</v>
      </c>
      <c r="N997">
        <v>5</v>
      </c>
    </row>
    <row r="998" spans="1:14" x14ac:dyDescent="0.3">
      <c r="A998" t="s">
        <v>2850</v>
      </c>
      <c r="B998" t="s">
        <v>469</v>
      </c>
      <c r="C998" t="s">
        <v>1459</v>
      </c>
      <c r="D998" t="s">
        <v>2851</v>
      </c>
      <c r="E998" t="s">
        <v>570</v>
      </c>
      <c r="F998" t="s">
        <v>29</v>
      </c>
      <c r="G998" t="s">
        <v>62</v>
      </c>
      <c r="H998" t="s">
        <v>154</v>
      </c>
      <c r="I998">
        <v>8</v>
      </c>
      <c r="J998">
        <v>0.1</v>
      </c>
      <c r="K998" t="s">
        <v>32</v>
      </c>
      <c r="L998" t="s">
        <v>41</v>
      </c>
      <c r="M998">
        <v>19</v>
      </c>
      <c r="N998">
        <v>4</v>
      </c>
    </row>
    <row r="999" spans="1:14" x14ac:dyDescent="0.3">
      <c r="A999" t="s">
        <v>2852</v>
      </c>
      <c r="B999" t="s">
        <v>2853</v>
      </c>
      <c r="C999" t="s">
        <v>341</v>
      </c>
      <c r="D999" t="s">
        <v>2854</v>
      </c>
      <c r="E999" t="s">
        <v>591</v>
      </c>
      <c r="F999" t="s">
        <v>29</v>
      </c>
      <c r="G999" t="s">
        <v>62</v>
      </c>
      <c r="H999" t="s">
        <v>63</v>
      </c>
      <c r="I999">
        <v>7</v>
      </c>
      <c r="J999">
        <v>0.1</v>
      </c>
      <c r="K999" t="s">
        <v>32</v>
      </c>
      <c r="L999" t="s">
        <v>50</v>
      </c>
      <c r="M999">
        <v>65</v>
      </c>
      <c r="N999">
        <v>4</v>
      </c>
    </row>
    <row r="1000" spans="1:14" x14ac:dyDescent="0.3">
      <c r="A1000" t="s">
        <v>2855</v>
      </c>
      <c r="B1000" t="s">
        <v>1850</v>
      </c>
      <c r="C1000" t="s">
        <v>2064</v>
      </c>
      <c r="D1000" t="s">
        <v>2856</v>
      </c>
      <c r="E1000" t="s">
        <v>2857</v>
      </c>
      <c r="F1000" t="s">
        <v>39</v>
      </c>
      <c r="G1000" t="s">
        <v>90</v>
      </c>
      <c r="H1000" t="s">
        <v>21</v>
      </c>
      <c r="I1000">
        <v>8</v>
      </c>
      <c r="J1000">
        <v>0</v>
      </c>
      <c r="L1000" t="s">
        <v>23</v>
      </c>
      <c r="M1000">
        <v>26</v>
      </c>
      <c r="N1000">
        <v>1</v>
      </c>
    </row>
    <row r="1001" spans="1:14" x14ac:dyDescent="0.3">
      <c r="A1001" t="s">
        <v>2858</v>
      </c>
      <c r="B1001" t="s">
        <v>2859</v>
      </c>
      <c r="C1001" t="s">
        <v>604</v>
      </c>
      <c r="D1001" t="s">
        <v>2860</v>
      </c>
      <c r="E1001" t="s">
        <v>18</v>
      </c>
      <c r="F1001" t="s">
        <v>29</v>
      </c>
      <c r="G1001" t="s">
        <v>293</v>
      </c>
      <c r="H1001" t="s">
        <v>76</v>
      </c>
      <c r="I1001">
        <v>3</v>
      </c>
      <c r="J1001">
        <v>0.05</v>
      </c>
      <c r="K1001" t="s">
        <v>32</v>
      </c>
      <c r="L1001" t="s">
        <v>50</v>
      </c>
      <c r="M1001">
        <v>34</v>
      </c>
      <c r="N1001">
        <v>5</v>
      </c>
    </row>
    <row r="1002" spans="1:14" x14ac:dyDescent="0.3">
      <c r="A1002" t="s">
        <v>2861</v>
      </c>
      <c r="B1002" t="s">
        <v>2151</v>
      </c>
      <c r="C1002" t="s">
        <v>235</v>
      </c>
      <c r="D1002" t="s">
        <v>2862</v>
      </c>
      <c r="E1002" t="s">
        <v>321</v>
      </c>
      <c r="F1002" t="s">
        <v>29</v>
      </c>
      <c r="G1002" t="s">
        <v>30</v>
      </c>
      <c r="H1002" t="s">
        <v>91</v>
      </c>
      <c r="I1002">
        <v>4</v>
      </c>
      <c r="J1002">
        <v>0</v>
      </c>
      <c r="K1002" t="s">
        <v>22</v>
      </c>
      <c r="L1002" t="s">
        <v>50</v>
      </c>
      <c r="M1002">
        <v>59</v>
      </c>
      <c r="N1002">
        <v>4</v>
      </c>
    </row>
    <row r="1003" spans="1:14" x14ac:dyDescent="0.3">
      <c r="A1003" t="s">
        <v>2863</v>
      </c>
      <c r="B1003" t="s">
        <v>1732</v>
      </c>
      <c r="C1003" t="s">
        <v>2143</v>
      </c>
      <c r="D1003" t="s">
        <v>1226</v>
      </c>
      <c r="E1003" t="s">
        <v>1422</v>
      </c>
      <c r="F1003" t="s">
        <v>29</v>
      </c>
      <c r="G1003" t="s">
        <v>30</v>
      </c>
      <c r="H1003" t="s">
        <v>160</v>
      </c>
      <c r="I1003">
        <v>4</v>
      </c>
      <c r="J1003">
        <v>0.05</v>
      </c>
      <c r="L1003" t="s">
        <v>50</v>
      </c>
      <c r="M1003">
        <v>19</v>
      </c>
      <c r="N1003">
        <v>5</v>
      </c>
    </row>
    <row r="1004" spans="1:14" x14ac:dyDescent="0.3">
      <c r="A1004" t="s">
        <v>2864</v>
      </c>
      <c r="B1004" t="s">
        <v>189</v>
      </c>
      <c r="C1004" t="s">
        <v>273</v>
      </c>
      <c r="D1004" t="s">
        <v>2865</v>
      </c>
      <c r="E1004" t="s">
        <v>292</v>
      </c>
      <c r="F1004" t="s">
        <v>29</v>
      </c>
      <c r="G1004" t="s">
        <v>293</v>
      </c>
      <c r="H1004" t="s">
        <v>69</v>
      </c>
      <c r="I1004">
        <v>9</v>
      </c>
      <c r="J1004">
        <v>0.1</v>
      </c>
      <c r="K1004" t="s">
        <v>32</v>
      </c>
      <c r="L1004" t="s">
        <v>33</v>
      </c>
      <c r="M1004">
        <v>57</v>
      </c>
      <c r="N1004">
        <v>3</v>
      </c>
    </row>
    <row r="1005" spans="1:14" x14ac:dyDescent="0.3">
      <c r="A1005" t="s">
        <v>2866</v>
      </c>
      <c r="B1005" t="s">
        <v>1517</v>
      </c>
      <c r="C1005" t="s">
        <v>554</v>
      </c>
      <c r="D1005" t="s">
        <v>2867</v>
      </c>
      <c r="E1005" t="s">
        <v>1172</v>
      </c>
      <c r="F1005" t="s">
        <v>29</v>
      </c>
      <c r="G1005" t="s">
        <v>192</v>
      </c>
      <c r="H1005" t="s">
        <v>56</v>
      </c>
      <c r="I1005">
        <v>8</v>
      </c>
      <c r="J1005">
        <v>0</v>
      </c>
      <c r="K1005" t="s">
        <v>32</v>
      </c>
      <c r="L1005" t="s">
        <v>23</v>
      </c>
      <c r="M1005">
        <v>44</v>
      </c>
      <c r="N1005">
        <v>5</v>
      </c>
    </row>
    <row r="1006" spans="1:14" x14ac:dyDescent="0.3">
      <c r="A1006" t="s">
        <v>2868</v>
      </c>
      <c r="B1006" t="s">
        <v>2869</v>
      </c>
      <c r="C1006" t="s">
        <v>1544</v>
      </c>
      <c r="D1006" t="s">
        <v>1763</v>
      </c>
      <c r="E1006" t="s">
        <v>1315</v>
      </c>
      <c r="F1006" t="s">
        <v>39</v>
      </c>
      <c r="G1006" t="s">
        <v>251</v>
      </c>
      <c r="H1006" t="s">
        <v>76</v>
      </c>
      <c r="I1006">
        <v>3</v>
      </c>
      <c r="J1006">
        <v>0.1</v>
      </c>
      <c r="K1006" t="s">
        <v>22</v>
      </c>
      <c r="L1006" t="s">
        <v>50</v>
      </c>
      <c r="M1006">
        <v>43</v>
      </c>
      <c r="N1006">
        <v>2</v>
      </c>
    </row>
    <row r="1007" spans="1:14" x14ac:dyDescent="0.3">
      <c r="A1007" t="s">
        <v>2870</v>
      </c>
      <c r="B1007" t="s">
        <v>1279</v>
      </c>
      <c r="C1007" t="s">
        <v>1410</v>
      </c>
      <c r="D1007" t="s">
        <v>27</v>
      </c>
      <c r="E1007" t="s">
        <v>472</v>
      </c>
      <c r="F1007" t="s">
        <v>153</v>
      </c>
      <c r="G1007" t="s">
        <v>251</v>
      </c>
      <c r="H1007" t="s">
        <v>160</v>
      </c>
      <c r="I1007">
        <v>8</v>
      </c>
      <c r="J1007">
        <v>0.1</v>
      </c>
      <c r="K1007" t="s">
        <v>32</v>
      </c>
      <c r="L1007" t="s">
        <v>33</v>
      </c>
      <c r="M1007">
        <v>32</v>
      </c>
      <c r="N1007">
        <v>1</v>
      </c>
    </row>
    <row r="1008" spans="1:14" x14ac:dyDescent="0.3">
      <c r="A1008" t="s">
        <v>2871</v>
      </c>
      <c r="B1008" t="s">
        <v>1095</v>
      </c>
      <c r="C1008" t="s">
        <v>1096</v>
      </c>
      <c r="D1008" t="s">
        <v>2872</v>
      </c>
      <c r="E1008" t="s">
        <v>135</v>
      </c>
      <c r="F1008" t="s">
        <v>29</v>
      </c>
      <c r="G1008" t="s">
        <v>192</v>
      </c>
      <c r="H1008" t="s">
        <v>177</v>
      </c>
      <c r="I1008">
        <v>3</v>
      </c>
      <c r="J1008">
        <v>0.15</v>
      </c>
      <c r="L1008" t="s">
        <v>23</v>
      </c>
      <c r="M1008">
        <v>37</v>
      </c>
      <c r="N1008">
        <v>3</v>
      </c>
    </row>
    <row r="1009" spans="1:14" x14ac:dyDescent="0.3">
      <c r="A1009" t="s">
        <v>2873</v>
      </c>
      <c r="B1009" t="s">
        <v>2579</v>
      </c>
      <c r="C1009" t="s">
        <v>647</v>
      </c>
      <c r="D1009" t="s">
        <v>2702</v>
      </c>
      <c r="E1009" t="s">
        <v>281</v>
      </c>
      <c r="F1009" t="s">
        <v>29</v>
      </c>
      <c r="G1009" t="s">
        <v>20</v>
      </c>
      <c r="H1009" t="s">
        <v>48</v>
      </c>
      <c r="I1009" t="s">
        <v>376</v>
      </c>
      <c r="J1009">
        <v>0.15</v>
      </c>
      <c r="K1009" t="s">
        <v>222</v>
      </c>
      <c r="L1009" t="s">
        <v>33</v>
      </c>
      <c r="M1009">
        <v>33</v>
      </c>
      <c r="N1009">
        <v>1</v>
      </c>
    </row>
    <row r="1010" spans="1:14" x14ac:dyDescent="0.3">
      <c r="A1010" t="s">
        <v>2874</v>
      </c>
      <c r="B1010" t="s">
        <v>2875</v>
      </c>
      <c r="C1010" t="s">
        <v>179</v>
      </c>
      <c r="D1010" t="s">
        <v>537</v>
      </c>
      <c r="E1010" t="s">
        <v>292</v>
      </c>
      <c r="F1010" t="s">
        <v>29</v>
      </c>
      <c r="G1010" t="s">
        <v>30</v>
      </c>
      <c r="H1010" t="s">
        <v>241</v>
      </c>
      <c r="I1010">
        <v>4</v>
      </c>
      <c r="J1010">
        <v>0.1</v>
      </c>
      <c r="K1010" t="s">
        <v>22</v>
      </c>
      <c r="L1010" t="s">
        <v>50</v>
      </c>
    </row>
    <row r="1011" spans="1:14" x14ac:dyDescent="0.3">
      <c r="A1011" t="s">
        <v>2876</v>
      </c>
      <c r="B1011" t="s">
        <v>2512</v>
      </c>
      <c r="C1011" t="s">
        <v>1249</v>
      </c>
      <c r="D1011" t="s">
        <v>1920</v>
      </c>
      <c r="E1011" t="s">
        <v>2877</v>
      </c>
      <c r="F1011" t="s">
        <v>29</v>
      </c>
      <c r="G1011" t="s">
        <v>47</v>
      </c>
      <c r="H1011" t="s">
        <v>154</v>
      </c>
      <c r="I1011">
        <v>3</v>
      </c>
      <c r="J1011">
        <v>0.05</v>
      </c>
      <c r="K1011" t="s">
        <v>32</v>
      </c>
      <c r="L1011" t="s">
        <v>33</v>
      </c>
      <c r="M1011">
        <v>56</v>
      </c>
      <c r="N1011">
        <v>5</v>
      </c>
    </row>
    <row r="1012" spans="1:14" x14ac:dyDescent="0.3">
      <c r="A1012" t="s">
        <v>2878</v>
      </c>
      <c r="B1012" t="s">
        <v>2879</v>
      </c>
      <c r="C1012" t="s">
        <v>2154</v>
      </c>
      <c r="D1012" t="s">
        <v>2880</v>
      </c>
      <c r="E1012" t="s">
        <v>717</v>
      </c>
      <c r="F1012" t="s">
        <v>39</v>
      </c>
      <c r="G1012" t="s">
        <v>47</v>
      </c>
      <c r="H1012" t="s">
        <v>98</v>
      </c>
      <c r="I1012">
        <v>9</v>
      </c>
      <c r="J1012">
        <v>0.2</v>
      </c>
      <c r="K1012" t="s">
        <v>32</v>
      </c>
      <c r="L1012" t="s">
        <v>41</v>
      </c>
      <c r="M1012">
        <v>51</v>
      </c>
      <c r="N1012">
        <v>5</v>
      </c>
    </row>
    <row r="1013" spans="1:14" x14ac:dyDescent="0.3">
      <c r="A1013" t="s">
        <v>2881</v>
      </c>
      <c r="B1013" t="s">
        <v>2882</v>
      </c>
      <c r="C1013" t="s">
        <v>150</v>
      </c>
      <c r="D1013" t="s">
        <v>1824</v>
      </c>
      <c r="E1013" t="s">
        <v>186</v>
      </c>
      <c r="F1013" t="s">
        <v>29</v>
      </c>
      <c r="G1013" t="s">
        <v>40</v>
      </c>
      <c r="H1013" t="s">
        <v>56</v>
      </c>
      <c r="I1013">
        <v>8</v>
      </c>
      <c r="J1013">
        <v>0.2</v>
      </c>
      <c r="K1013" t="s">
        <v>32</v>
      </c>
      <c r="L1013" t="s">
        <v>50</v>
      </c>
      <c r="M1013">
        <v>53</v>
      </c>
      <c r="N1013">
        <v>4</v>
      </c>
    </row>
    <row r="1014" spans="1:14" x14ac:dyDescent="0.3">
      <c r="A1014" t="s">
        <v>2883</v>
      </c>
      <c r="B1014" t="s">
        <v>1663</v>
      </c>
      <c r="C1014" t="s">
        <v>1021</v>
      </c>
      <c r="D1014" t="s">
        <v>2346</v>
      </c>
      <c r="E1014" t="s">
        <v>1770</v>
      </c>
      <c r="F1014" t="s">
        <v>29</v>
      </c>
      <c r="G1014" t="s">
        <v>90</v>
      </c>
      <c r="H1014" t="s">
        <v>160</v>
      </c>
      <c r="I1014">
        <v>9</v>
      </c>
      <c r="J1014">
        <v>0.05</v>
      </c>
      <c r="K1014" t="s">
        <v>32</v>
      </c>
      <c r="L1014" t="s">
        <v>41</v>
      </c>
      <c r="M1014">
        <v>46</v>
      </c>
      <c r="N1014">
        <v>1</v>
      </c>
    </row>
    <row r="1015" spans="1:14" x14ac:dyDescent="0.3">
      <c r="A1015" t="s">
        <v>2884</v>
      </c>
      <c r="B1015" t="s">
        <v>2541</v>
      </c>
      <c r="C1015" t="s">
        <v>2885</v>
      </c>
      <c r="D1015" t="s">
        <v>501</v>
      </c>
      <c r="E1015" t="s">
        <v>1142</v>
      </c>
      <c r="F1015" t="s">
        <v>153</v>
      </c>
      <c r="G1015" t="s">
        <v>40</v>
      </c>
      <c r="H1015" t="s">
        <v>308</v>
      </c>
      <c r="I1015">
        <v>4</v>
      </c>
      <c r="J1015">
        <v>0</v>
      </c>
      <c r="K1015" t="s">
        <v>22</v>
      </c>
      <c r="L1015" t="s">
        <v>33</v>
      </c>
      <c r="M1015">
        <v>48</v>
      </c>
      <c r="N1015">
        <v>3</v>
      </c>
    </row>
    <row r="1016" spans="1:14" x14ac:dyDescent="0.3">
      <c r="A1016" t="s">
        <v>2886</v>
      </c>
      <c r="B1016" t="s">
        <v>1788</v>
      </c>
      <c r="C1016" t="s">
        <v>1878</v>
      </c>
      <c r="D1016" t="s">
        <v>1238</v>
      </c>
      <c r="E1016" t="s">
        <v>2887</v>
      </c>
      <c r="F1016" t="s">
        <v>29</v>
      </c>
      <c r="G1016" t="s">
        <v>97</v>
      </c>
      <c r="H1016" t="s">
        <v>98</v>
      </c>
      <c r="I1016">
        <v>7</v>
      </c>
      <c r="J1016">
        <v>0.15</v>
      </c>
      <c r="K1016" t="s">
        <v>32</v>
      </c>
      <c r="L1016" t="s">
        <v>33</v>
      </c>
      <c r="M1016">
        <v>24</v>
      </c>
      <c r="N1016">
        <v>1</v>
      </c>
    </row>
    <row r="1017" spans="1:14" x14ac:dyDescent="0.3">
      <c r="A1017" t="s">
        <v>2888</v>
      </c>
      <c r="B1017" t="s">
        <v>1224</v>
      </c>
      <c r="C1017" t="s">
        <v>1748</v>
      </c>
      <c r="D1017" t="s">
        <v>2889</v>
      </c>
      <c r="E1017" t="s">
        <v>1836</v>
      </c>
      <c r="F1017" t="s">
        <v>39</v>
      </c>
      <c r="G1017" t="s">
        <v>115</v>
      </c>
      <c r="H1017" t="s">
        <v>69</v>
      </c>
      <c r="I1017">
        <v>3</v>
      </c>
      <c r="J1017">
        <v>0.1</v>
      </c>
      <c r="K1017" t="s">
        <v>32</v>
      </c>
      <c r="L1017" t="s">
        <v>33</v>
      </c>
      <c r="M1017">
        <v>66</v>
      </c>
      <c r="N1017">
        <v>5</v>
      </c>
    </row>
    <row r="1018" spans="1:14" x14ac:dyDescent="0.3">
      <c r="A1018" t="s">
        <v>2890</v>
      </c>
      <c r="B1018" t="s">
        <v>2005</v>
      </c>
      <c r="C1018" t="s">
        <v>1012</v>
      </c>
      <c r="D1018" t="s">
        <v>2891</v>
      </c>
      <c r="E1018" t="s">
        <v>548</v>
      </c>
      <c r="F1018" t="s">
        <v>39</v>
      </c>
      <c r="G1018" t="s">
        <v>115</v>
      </c>
      <c r="H1018" t="s">
        <v>146</v>
      </c>
      <c r="I1018">
        <v>7</v>
      </c>
      <c r="J1018">
        <v>0.05</v>
      </c>
      <c r="K1018" t="s">
        <v>22</v>
      </c>
      <c r="L1018" t="s">
        <v>33</v>
      </c>
      <c r="M1018">
        <v>40</v>
      </c>
      <c r="N1018">
        <v>2</v>
      </c>
    </row>
    <row r="1019" spans="1:14" x14ac:dyDescent="0.3">
      <c r="A1019" t="s">
        <v>2892</v>
      </c>
      <c r="B1019" t="s">
        <v>2893</v>
      </c>
      <c r="C1019" t="s">
        <v>2894</v>
      </c>
      <c r="D1019" t="s">
        <v>1714</v>
      </c>
      <c r="E1019" t="s">
        <v>840</v>
      </c>
      <c r="F1019" t="s">
        <v>39</v>
      </c>
      <c r="G1019" t="s">
        <v>115</v>
      </c>
      <c r="H1019" t="s">
        <v>76</v>
      </c>
      <c r="I1019">
        <v>6</v>
      </c>
      <c r="J1019">
        <v>0.15</v>
      </c>
      <c r="K1019" t="s">
        <v>70</v>
      </c>
      <c r="L1019" t="s">
        <v>50</v>
      </c>
      <c r="M1019">
        <v>69</v>
      </c>
      <c r="N1019">
        <v>4</v>
      </c>
    </row>
    <row r="1020" spans="1:14" x14ac:dyDescent="0.3">
      <c r="A1020" t="s">
        <v>2895</v>
      </c>
      <c r="B1020" t="s">
        <v>2896</v>
      </c>
      <c r="C1020" t="s">
        <v>804</v>
      </c>
      <c r="D1020" t="s">
        <v>2897</v>
      </c>
      <c r="E1020" t="s">
        <v>334</v>
      </c>
      <c r="F1020" t="s">
        <v>153</v>
      </c>
      <c r="G1020" t="s">
        <v>97</v>
      </c>
      <c r="H1020" t="s">
        <v>160</v>
      </c>
      <c r="I1020">
        <v>5</v>
      </c>
      <c r="J1020">
        <v>0.05</v>
      </c>
      <c r="K1020" t="s">
        <v>32</v>
      </c>
      <c r="L1020" t="s">
        <v>23</v>
      </c>
      <c r="N1020">
        <v>1</v>
      </c>
    </row>
    <row r="1021" spans="1:14" x14ac:dyDescent="0.3">
      <c r="A1021" t="s">
        <v>2898</v>
      </c>
      <c r="B1021" t="s">
        <v>248</v>
      </c>
      <c r="C1021" t="s">
        <v>492</v>
      </c>
      <c r="D1021" t="s">
        <v>1165</v>
      </c>
      <c r="E1021" t="s">
        <v>840</v>
      </c>
      <c r="F1021" t="s">
        <v>29</v>
      </c>
      <c r="G1021" t="s">
        <v>293</v>
      </c>
      <c r="H1021" t="s">
        <v>308</v>
      </c>
      <c r="I1021">
        <v>8</v>
      </c>
      <c r="J1021">
        <v>0</v>
      </c>
      <c r="K1021" t="s">
        <v>32</v>
      </c>
      <c r="L1021" t="s">
        <v>23</v>
      </c>
      <c r="M1021">
        <v>19</v>
      </c>
      <c r="N1021">
        <v>2</v>
      </c>
    </row>
    <row r="1022" spans="1:14" x14ac:dyDescent="0.3">
      <c r="A1022" t="s">
        <v>2899</v>
      </c>
      <c r="B1022" t="s">
        <v>224</v>
      </c>
      <c r="C1022" t="s">
        <v>2270</v>
      </c>
      <c r="D1022" t="s">
        <v>2900</v>
      </c>
      <c r="E1022" t="s">
        <v>467</v>
      </c>
      <c r="F1022" t="s">
        <v>29</v>
      </c>
      <c r="G1022" t="s">
        <v>62</v>
      </c>
      <c r="H1022" t="s">
        <v>31</v>
      </c>
      <c r="I1022">
        <v>5</v>
      </c>
      <c r="J1022">
        <v>0.1</v>
      </c>
      <c r="K1022" t="s">
        <v>22</v>
      </c>
      <c r="L1022" t="s">
        <v>23</v>
      </c>
      <c r="M1022">
        <v>39</v>
      </c>
      <c r="N1022">
        <v>3</v>
      </c>
    </row>
    <row r="1023" spans="1:14" x14ac:dyDescent="0.3">
      <c r="A1023" t="s">
        <v>2901</v>
      </c>
      <c r="B1023" t="s">
        <v>2902</v>
      </c>
      <c r="C1023" t="s">
        <v>1681</v>
      </c>
      <c r="D1023" t="s">
        <v>2903</v>
      </c>
      <c r="E1023" t="s">
        <v>312</v>
      </c>
      <c r="F1023" t="s">
        <v>29</v>
      </c>
      <c r="G1023" t="s">
        <v>176</v>
      </c>
      <c r="H1023" t="s">
        <v>91</v>
      </c>
      <c r="I1023">
        <v>6</v>
      </c>
      <c r="J1023">
        <v>0.15</v>
      </c>
      <c r="K1023" t="s">
        <v>32</v>
      </c>
      <c r="L1023" t="s">
        <v>33</v>
      </c>
      <c r="M1023">
        <v>25</v>
      </c>
      <c r="N1023">
        <v>2</v>
      </c>
    </row>
    <row r="1024" spans="1:14" x14ac:dyDescent="0.3">
      <c r="A1024" t="s">
        <v>2904</v>
      </c>
      <c r="B1024" t="s">
        <v>2905</v>
      </c>
      <c r="C1024" t="s">
        <v>367</v>
      </c>
      <c r="D1024" t="s">
        <v>1161</v>
      </c>
      <c r="E1024" t="s">
        <v>46</v>
      </c>
      <c r="F1024" t="s">
        <v>29</v>
      </c>
      <c r="G1024" t="s">
        <v>192</v>
      </c>
      <c r="H1024" t="s">
        <v>109</v>
      </c>
      <c r="I1024">
        <v>1</v>
      </c>
      <c r="J1024">
        <v>0</v>
      </c>
      <c r="K1024" t="s">
        <v>22</v>
      </c>
      <c r="L1024" t="s">
        <v>50</v>
      </c>
      <c r="M1024">
        <v>19</v>
      </c>
      <c r="N1024">
        <v>1</v>
      </c>
    </row>
    <row r="1025" spans="1:14" x14ac:dyDescent="0.3">
      <c r="A1025" t="s">
        <v>2906</v>
      </c>
      <c r="B1025" t="s">
        <v>516</v>
      </c>
      <c r="C1025" t="s">
        <v>960</v>
      </c>
      <c r="D1025" t="s">
        <v>2030</v>
      </c>
      <c r="E1025" t="s">
        <v>1142</v>
      </c>
      <c r="F1025" t="s">
        <v>29</v>
      </c>
      <c r="G1025" t="s">
        <v>30</v>
      </c>
      <c r="H1025" t="s">
        <v>241</v>
      </c>
      <c r="I1025">
        <v>3</v>
      </c>
      <c r="J1025">
        <v>0.05</v>
      </c>
      <c r="K1025" t="s">
        <v>32</v>
      </c>
      <c r="L1025" t="s">
        <v>33</v>
      </c>
      <c r="M1025">
        <v>49</v>
      </c>
      <c r="N1025">
        <v>3</v>
      </c>
    </row>
    <row r="1026" spans="1:14" x14ac:dyDescent="0.3">
      <c r="A1026" t="s">
        <v>2907</v>
      </c>
      <c r="B1026" t="s">
        <v>1110</v>
      </c>
      <c r="C1026" t="s">
        <v>1078</v>
      </c>
      <c r="D1026" t="s">
        <v>1998</v>
      </c>
      <c r="E1026" t="s">
        <v>1009</v>
      </c>
      <c r="F1026" t="s">
        <v>29</v>
      </c>
      <c r="G1026" t="s">
        <v>30</v>
      </c>
      <c r="H1026" t="s">
        <v>76</v>
      </c>
      <c r="I1026">
        <v>4</v>
      </c>
      <c r="J1026">
        <v>0.2</v>
      </c>
      <c r="K1026" t="s">
        <v>32</v>
      </c>
      <c r="L1026" t="s">
        <v>23</v>
      </c>
      <c r="M1026">
        <v>24</v>
      </c>
      <c r="N1026">
        <v>4</v>
      </c>
    </row>
    <row r="1027" spans="1:14" x14ac:dyDescent="0.3">
      <c r="A1027" t="s">
        <v>2908</v>
      </c>
      <c r="B1027" t="s">
        <v>1748</v>
      </c>
      <c r="C1027" t="s">
        <v>861</v>
      </c>
      <c r="D1027" t="s">
        <v>439</v>
      </c>
      <c r="E1027" t="s">
        <v>232</v>
      </c>
      <c r="F1027" t="s">
        <v>29</v>
      </c>
      <c r="G1027" t="s">
        <v>30</v>
      </c>
      <c r="H1027" t="s">
        <v>216</v>
      </c>
      <c r="I1027">
        <v>1</v>
      </c>
      <c r="J1027">
        <v>0</v>
      </c>
      <c r="K1027" t="s">
        <v>22</v>
      </c>
      <c r="L1027" t="s">
        <v>33</v>
      </c>
      <c r="M1027">
        <v>23</v>
      </c>
      <c r="N1027">
        <v>4</v>
      </c>
    </row>
    <row r="1028" spans="1:14" x14ac:dyDescent="0.3">
      <c r="A1028" t="s">
        <v>2909</v>
      </c>
      <c r="B1028" t="s">
        <v>2910</v>
      </c>
      <c r="C1028" t="s">
        <v>2411</v>
      </c>
      <c r="D1028" t="s">
        <v>2911</v>
      </c>
      <c r="E1028" t="s">
        <v>591</v>
      </c>
      <c r="F1028" t="s">
        <v>39</v>
      </c>
      <c r="G1028" t="s">
        <v>62</v>
      </c>
      <c r="H1028" t="s">
        <v>98</v>
      </c>
      <c r="I1028">
        <v>5</v>
      </c>
      <c r="J1028">
        <v>0</v>
      </c>
      <c r="K1028" t="s">
        <v>32</v>
      </c>
      <c r="L1028" t="s">
        <v>41</v>
      </c>
      <c r="M1028">
        <v>34</v>
      </c>
      <c r="N1028">
        <v>4</v>
      </c>
    </row>
    <row r="1029" spans="1:14" x14ac:dyDescent="0.3">
      <c r="A1029" t="s">
        <v>2912</v>
      </c>
      <c r="B1029" t="s">
        <v>2913</v>
      </c>
      <c r="C1029" t="s">
        <v>1872</v>
      </c>
      <c r="D1029" t="s">
        <v>1347</v>
      </c>
      <c r="E1029" t="s">
        <v>159</v>
      </c>
      <c r="F1029" t="s">
        <v>153</v>
      </c>
      <c r="G1029" t="s">
        <v>176</v>
      </c>
      <c r="H1029" t="s">
        <v>241</v>
      </c>
      <c r="I1029">
        <v>1</v>
      </c>
      <c r="J1029">
        <v>0</v>
      </c>
      <c r="K1029" t="s">
        <v>32</v>
      </c>
      <c r="L1029" t="s">
        <v>50</v>
      </c>
      <c r="M1029">
        <v>54</v>
      </c>
    </row>
    <row r="1030" spans="1:14" x14ac:dyDescent="0.3">
      <c r="A1030" t="s">
        <v>2914</v>
      </c>
      <c r="B1030" t="s">
        <v>2915</v>
      </c>
      <c r="C1030" t="s">
        <v>742</v>
      </c>
      <c r="D1030" t="s">
        <v>2916</v>
      </c>
      <c r="E1030" t="s">
        <v>1133</v>
      </c>
      <c r="F1030" t="s">
        <v>19</v>
      </c>
      <c r="H1030" t="s">
        <v>63</v>
      </c>
      <c r="I1030">
        <v>7</v>
      </c>
      <c r="J1030">
        <v>0</v>
      </c>
      <c r="K1030" t="s">
        <v>32</v>
      </c>
      <c r="L1030" t="s">
        <v>33</v>
      </c>
      <c r="M1030">
        <v>24</v>
      </c>
      <c r="N1030">
        <v>1</v>
      </c>
    </row>
    <row r="1031" spans="1:14" x14ac:dyDescent="0.3">
      <c r="A1031" t="s">
        <v>2917</v>
      </c>
      <c r="B1031" t="s">
        <v>930</v>
      </c>
      <c r="C1031" t="s">
        <v>2498</v>
      </c>
      <c r="D1031" t="s">
        <v>2918</v>
      </c>
      <c r="E1031" t="s">
        <v>298</v>
      </c>
      <c r="F1031" t="s">
        <v>29</v>
      </c>
      <c r="G1031" t="s">
        <v>176</v>
      </c>
      <c r="H1031" t="s">
        <v>98</v>
      </c>
      <c r="I1031">
        <v>6</v>
      </c>
      <c r="J1031">
        <v>0</v>
      </c>
      <c r="K1031" t="s">
        <v>22</v>
      </c>
      <c r="L1031" t="s">
        <v>50</v>
      </c>
      <c r="M1031">
        <v>40</v>
      </c>
      <c r="N1031">
        <v>4</v>
      </c>
    </row>
    <row r="1032" spans="1:14" x14ac:dyDescent="0.3">
      <c r="A1032" t="s">
        <v>2919</v>
      </c>
      <c r="B1032" t="s">
        <v>1265</v>
      </c>
      <c r="C1032" t="s">
        <v>258</v>
      </c>
      <c r="D1032" t="s">
        <v>2920</v>
      </c>
      <c r="E1032" t="s">
        <v>1009</v>
      </c>
      <c r="F1032" t="s">
        <v>39</v>
      </c>
      <c r="G1032" t="s">
        <v>30</v>
      </c>
      <c r="H1032" t="s">
        <v>76</v>
      </c>
      <c r="I1032">
        <v>3</v>
      </c>
      <c r="J1032">
        <v>0.15</v>
      </c>
      <c r="K1032" t="s">
        <v>32</v>
      </c>
      <c r="L1032" t="s">
        <v>50</v>
      </c>
      <c r="M1032">
        <v>26</v>
      </c>
      <c r="N1032">
        <v>4</v>
      </c>
    </row>
    <row r="1033" spans="1:14" x14ac:dyDescent="0.3">
      <c r="A1033" t="s">
        <v>2921</v>
      </c>
      <c r="B1033" t="s">
        <v>2509</v>
      </c>
      <c r="C1033" t="s">
        <v>1758</v>
      </c>
      <c r="D1033" t="s">
        <v>2922</v>
      </c>
      <c r="E1033" t="s">
        <v>560</v>
      </c>
      <c r="F1033" t="s">
        <v>29</v>
      </c>
      <c r="G1033" t="s">
        <v>20</v>
      </c>
      <c r="H1033" t="s">
        <v>146</v>
      </c>
      <c r="I1033">
        <v>7</v>
      </c>
      <c r="J1033">
        <v>0</v>
      </c>
      <c r="K1033" t="s">
        <v>32</v>
      </c>
      <c r="L1033" t="s">
        <v>23</v>
      </c>
      <c r="M1033">
        <v>41</v>
      </c>
      <c r="N1033">
        <v>5</v>
      </c>
    </row>
    <row r="1034" spans="1:14" x14ac:dyDescent="0.3">
      <c r="A1034" t="s">
        <v>2923</v>
      </c>
      <c r="B1034" t="s">
        <v>387</v>
      </c>
      <c r="C1034" t="s">
        <v>36</v>
      </c>
      <c r="D1034" t="s">
        <v>2924</v>
      </c>
      <c r="E1034" t="s">
        <v>472</v>
      </c>
      <c r="F1034" t="s">
        <v>29</v>
      </c>
      <c r="G1034" t="s">
        <v>20</v>
      </c>
      <c r="H1034" t="s">
        <v>63</v>
      </c>
      <c r="I1034">
        <v>6</v>
      </c>
      <c r="J1034">
        <v>0</v>
      </c>
      <c r="K1034" t="s">
        <v>32</v>
      </c>
      <c r="L1034" t="s">
        <v>23</v>
      </c>
      <c r="M1034">
        <v>28</v>
      </c>
      <c r="N1034">
        <v>2</v>
      </c>
    </row>
    <row r="1035" spans="1:14" x14ac:dyDescent="0.3">
      <c r="A1035" t="s">
        <v>1221</v>
      </c>
      <c r="B1035" t="s">
        <v>960</v>
      </c>
      <c r="C1035" t="s">
        <v>629</v>
      </c>
      <c r="D1035" t="s">
        <v>1222</v>
      </c>
      <c r="E1035" t="s">
        <v>413</v>
      </c>
      <c r="F1035" t="s">
        <v>29</v>
      </c>
      <c r="G1035" t="s">
        <v>115</v>
      </c>
      <c r="H1035" t="s">
        <v>84</v>
      </c>
      <c r="I1035">
        <v>1</v>
      </c>
      <c r="J1035">
        <v>0</v>
      </c>
      <c r="K1035" t="s">
        <v>70</v>
      </c>
      <c r="L1035" t="s">
        <v>50</v>
      </c>
      <c r="M1035">
        <v>60</v>
      </c>
      <c r="N1035">
        <v>2</v>
      </c>
    </row>
    <row r="1036" spans="1:14" x14ac:dyDescent="0.3">
      <c r="A1036" t="s">
        <v>2925</v>
      </c>
      <c r="B1036" t="s">
        <v>2926</v>
      </c>
      <c r="C1036" t="s">
        <v>2418</v>
      </c>
      <c r="D1036" t="s">
        <v>2927</v>
      </c>
      <c r="E1036" t="s">
        <v>619</v>
      </c>
      <c r="F1036" t="s">
        <v>131</v>
      </c>
      <c r="G1036" t="s">
        <v>90</v>
      </c>
      <c r="H1036" t="s">
        <v>21</v>
      </c>
      <c r="I1036">
        <v>1</v>
      </c>
      <c r="J1036">
        <v>0</v>
      </c>
      <c r="K1036" t="s">
        <v>32</v>
      </c>
      <c r="L1036" t="s">
        <v>33</v>
      </c>
      <c r="M1036">
        <v>23</v>
      </c>
      <c r="N1036">
        <v>1</v>
      </c>
    </row>
    <row r="1037" spans="1:14" x14ac:dyDescent="0.3">
      <c r="A1037" t="s">
        <v>2928</v>
      </c>
      <c r="B1037" t="s">
        <v>2929</v>
      </c>
      <c r="C1037" t="s">
        <v>2623</v>
      </c>
      <c r="D1037" t="s">
        <v>201</v>
      </c>
      <c r="E1037" t="s">
        <v>1770</v>
      </c>
      <c r="F1037" t="s">
        <v>29</v>
      </c>
      <c r="G1037" t="s">
        <v>293</v>
      </c>
      <c r="H1037" t="s">
        <v>84</v>
      </c>
      <c r="I1037">
        <v>8</v>
      </c>
      <c r="J1037">
        <v>0</v>
      </c>
      <c r="K1037" t="s">
        <v>70</v>
      </c>
      <c r="L1037" t="s">
        <v>33</v>
      </c>
      <c r="M1037">
        <v>68</v>
      </c>
      <c r="N1037">
        <v>3</v>
      </c>
    </row>
    <row r="1038" spans="1:14" x14ac:dyDescent="0.3">
      <c r="A1038" t="s">
        <v>2930</v>
      </c>
      <c r="B1038" t="s">
        <v>923</v>
      </c>
      <c r="C1038" t="s">
        <v>2501</v>
      </c>
      <c r="D1038" t="s">
        <v>2931</v>
      </c>
      <c r="E1038" t="s">
        <v>477</v>
      </c>
      <c r="F1038" t="s">
        <v>29</v>
      </c>
      <c r="G1038" t="s">
        <v>20</v>
      </c>
      <c r="H1038" t="s">
        <v>63</v>
      </c>
      <c r="I1038">
        <v>6</v>
      </c>
      <c r="J1038">
        <v>0</v>
      </c>
      <c r="K1038" t="s">
        <v>32</v>
      </c>
      <c r="L1038" t="s">
        <v>23</v>
      </c>
      <c r="M1038">
        <v>34</v>
      </c>
      <c r="N1038">
        <v>4</v>
      </c>
    </row>
    <row r="1039" spans="1:14" x14ac:dyDescent="0.3">
      <c r="A1039" t="s">
        <v>2932</v>
      </c>
      <c r="B1039" t="s">
        <v>2182</v>
      </c>
      <c r="C1039" t="s">
        <v>648</v>
      </c>
      <c r="D1039" t="s">
        <v>1084</v>
      </c>
      <c r="E1039" t="s">
        <v>967</v>
      </c>
      <c r="F1039" t="s">
        <v>39</v>
      </c>
      <c r="G1039" t="s">
        <v>20</v>
      </c>
      <c r="H1039" t="s">
        <v>31</v>
      </c>
      <c r="I1039">
        <v>9</v>
      </c>
      <c r="J1039">
        <v>0</v>
      </c>
      <c r="L1039" t="s">
        <v>41</v>
      </c>
      <c r="M1039">
        <v>28</v>
      </c>
      <c r="N1039">
        <v>3</v>
      </c>
    </row>
    <row r="1040" spans="1:14" x14ac:dyDescent="0.3">
      <c r="A1040" t="s">
        <v>2933</v>
      </c>
      <c r="B1040" t="s">
        <v>527</v>
      </c>
      <c r="C1040" t="s">
        <v>940</v>
      </c>
      <c r="D1040" t="s">
        <v>1659</v>
      </c>
      <c r="E1040" t="s">
        <v>485</v>
      </c>
      <c r="F1040" t="s">
        <v>19</v>
      </c>
      <c r="G1040" t="s">
        <v>192</v>
      </c>
      <c r="H1040" t="s">
        <v>31</v>
      </c>
      <c r="I1040">
        <v>1</v>
      </c>
      <c r="J1040">
        <v>0</v>
      </c>
      <c r="K1040" t="s">
        <v>32</v>
      </c>
      <c r="L1040" t="s">
        <v>41</v>
      </c>
      <c r="M1040">
        <v>20</v>
      </c>
      <c r="N1040">
        <v>3</v>
      </c>
    </row>
    <row r="1041" spans="1:14" x14ac:dyDescent="0.3">
      <c r="A1041" t="s">
        <v>2934</v>
      </c>
      <c r="B1041" t="s">
        <v>406</v>
      </c>
      <c r="C1041" t="s">
        <v>2935</v>
      </c>
      <c r="D1041" t="s">
        <v>2557</v>
      </c>
      <c r="E1041" t="s">
        <v>630</v>
      </c>
      <c r="F1041" t="s">
        <v>39</v>
      </c>
      <c r="G1041" t="s">
        <v>90</v>
      </c>
      <c r="H1041" t="s">
        <v>154</v>
      </c>
      <c r="I1041">
        <v>1</v>
      </c>
      <c r="J1041">
        <v>0</v>
      </c>
      <c r="K1041" t="s">
        <v>70</v>
      </c>
      <c r="L1041" t="s">
        <v>50</v>
      </c>
      <c r="M1041">
        <v>18</v>
      </c>
      <c r="N1041">
        <v>3</v>
      </c>
    </row>
    <row r="1042" spans="1:14" x14ac:dyDescent="0.3">
      <c r="A1042" t="s">
        <v>2936</v>
      </c>
      <c r="B1042" t="s">
        <v>2937</v>
      </c>
      <c r="C1042" t="s">
        <v>401</v>
      </c>
      <c r="D1042" t="s">
        <v>2938</v>
      </c>
      <c r="E1042" t="s">
        <v>281</v>
      </c>
      <c r="F1042" t="s">
        <v>29</v>
      </c>
      <c r="G1042" t="s">
        <v>97</v>
      </c>
      <c r="H1042" t="s">
        <v>109</v>
      </c>
      <c r="I1042">
        <v>4</v>
      </c>
      <c r="J1042">
        <v>0</v>
      </c>
      <c r="K1042" t="s">
        <v>22</v>
      </c>
      <c r="L1042" t="s">
        <v>23</v>
      </c>
      <c r="M1042">
        <v>20</v>
      </c>
      <c r="N1042">
        <v>4</v>
      </c>
    </row>
    <row r="1043" spans="1:14" x14ac:dyDescent="0.3">
      <c r="A1043" t="s">
        <v>2939</v>
      </c>
      <c r="B1043" t="s">
        <v>2321</v>
      </c>
      <c r="C1043" t="s">
        <v>1574</v>
      </c>
      <c r="D1043" t="s">
        <v>2940</v>
      </c>
      <c r="E1043" t="s">
        <v>870</v>
      </c>
      <c r="F1043" t="s">
        <v>29</v>
      </c>
      <c r="G1043" t="s">
        <v>20</v>
      </c>
      <c r="H1043" t="s">
        <v>56</v>
      </c>
      <c r="I1043">
        <v>2</v>
      </c>
      <c r="J1043">
        <v>0</v>
      </c>
      <c r="K1043" t="s">
        <v>70</v>
      </c>
      <c r="L1043" t="s">
        <v>33</v>
      </c>
      <c r="M1043">
        <v>19</v>
      </c>
      <c r="N1043">
        <v>3</v>
      </c>
    </row>
    <row r="1044" spans="1:14" x14ac:dyDescent="0.3">
      <c r="A1044" t="s">
        <v>2941</v>
      </c>
      <c r="B1044" t="s">
        <v>279</v>
      </c>
      <c r="C1044" t="s">
        <v>986</v>
      </c>
      <c r="D1044" t="s">
        <v>2942</v>
      </c>
      <c r="E1044" t="s">
        <v>1014</v>
      </c>
      <c r="F1044" t="s">
        <v>19</v>
      </c>
      <c r="G1044" t="s">
        <v>251</v>
      </c>
      <c r="H1044" t="s">
        <v>91</v>
      </c>
      <c r="I1044">
        <v>8</v>
      </c>
      <c r="J1044">
        <v>0.1</v>
      </c>
      <c r="K1044" t="s">
        <v>70</v>
      </c>
      <c r="L1044" t="s">
        <v>33</v>
      </c>
      <c r="M1044">
        <v>54</v>
      </c>
      <c r="N1044">
        <v>1</v>
      </c>
    </row>
    <row r="1045" spans="1:14" x14ac:dyDescent="0.3">
      <c r="A1045" t="s">
        <v>2943</v>
      </c>
      <c r="B1045" t="s">
        <v>973</v>
      </c>
      <c r="C1045" t="s">
        <v>974</v>
      </c>
      <c r="D1045" t="s">
        <v>1789</v>
      </c>
      <c r="E1045" t="s">
        <v>125</v>
      </c>
      <c r="F1045" t="s">
        <v>39</v>
      </c>
      <c r="G1045" t="s">
        <v>293</v>
      </c>
      <c r="H1045" t="s">
        <v>56</v>
      </c>
      <c r="I1045">
        <v>5</v>
      </c>
      <c r="J1045">
        <v>0.2</v>
      </c>
      <c r="K1045" t="s">
        <v>22</v>
      </c>
      <c r="L1045" t="s">
        <v>41</v>
      </c>
      <c r="M1045">
        <v>23</v>
      </c>
      <c r="N1045">
        <v>5</v>
      </c>
    </row>
    <row r="1046" spans="1:14" x14ac:dyDescent="0.3">
      <c r="A1046" t="s">
        <v>2944</v>
      </c>
      <c r="B1046" t="s">
        <v>768</v>
      </c>
      <c r="C1046" t="s">
        <v>2945</v>
      </c>
      <c r="D1046" t="s">
        <v>1171</v>
      </c>
      <c r="E1046" t="s">
        <v>103</v>
      </c>
      <c r="F1046" t="s">
        <v>39</v>
      </c>
      <c r="G1046" t="s">
        <v>90</v>
      </c>
      <c r="H1046" t="s">
        <v>241</v>
      </c>
      <c r="I1046">
        <v>6</v>
      </c>
      <c r="J1046">
        <v>0.15</v>
      </c>
      <c r="K1046" t="s">
        <v>22</v>
      </c>
      <c r="L1046" t="s">
        <v>41</v>
      </c>
      <c r="M1046">
        <v>48</v>
      </c>
    </row>
    <row r="1047" spans="1:14" x14ac:dyDescent="0.3">
      <c r="A1047" t="s">
        <v>2946</v>
      </c>
      <c r="B1047" t="s">
        <v>2070</v>
      </c>
      <c r="C1047" t="s">
        <v>429</v>
      </c>
      <c r="D1047" t="s">
        <v>2947</v>
      </c>
      <c r="E1047" t="s">
        <v>1550</v>
      </c>
      <c r="F1047" t="s">
        <v>39</v>
      </c>
      <c r="G1047" t="s">
        <v>176</v>
      </c>
      <c r="H1047" t="s">
        <v>216</v>
      </c>
      <c r="I1047">
        <v>6</v>
      </c>
      <c r="J1047">
        <v>0.15</v>
      </c>
      <c r="K1047" t="s">
        <v>70</v>
      </c>
      <c r="L1047" t="s">
        <v>33</v>
      </c>
      <c r="M1047">
        <v>28</v>
      </c>
      <c r="N1047">
        <v>1</v>
      </c>
    </row>
    <row r="1048" spans="1:14" x14ac:dyDescent="0.3">
      <c r="A1048" t="s">
        <v>2948</v>
      </c>
      <c r="B1048" t="s">
        <v>2949</v>
      </c>
      <c r="C1048" t="s">
        <v>1653</v>
      </c>
      <c r="D1048" t="s">
        <v>2468</v>
      </c>
      <c r="E1048" t="s">
        <v>298</v>
      </c>
      <c r="F1048" t="s">
        <v>29</v>
      </c>
      <c r="G1048" t="s">
        <v>62</v>
      </c>
      <c r="H1048" t="s">
        <v>216</v>
      </c>
      <c r="I1048">
        <v>6</v>
      </c>
      <c r="J1048">
        <v>0.1</v>
      </c>
      <c r="K1048" t="s">
        <v>22</v>
      </c>
      <c r="L1048" t="s">
        <v>23</v>
      </c>
      <c r="M1048">
        <v>68</v>
      </c>
      <c r="N1048">
        <v>4</v>
      </c>
    </row>
    <row r="1049" spans="1:14" x14ac:dyDescent="0.3">
      <c r="A1049" t="s">
        <v>2950</v>
      </c>
      <c r="B1049" t="s">
        <v>1721</v>
      </c>
      <c r="C1049" t="s">
        <v>143</v>
      </c>
      <c r="D1049" t="s">
        <v>2951</v>
      </c>
      <c r="E1049" t="s">
        <v>606</v>
      </c>
      <c r="F1049" t="s">
        <v>29</v>
      </c>
      <c r="G1049" t="s">
        <v>176</v>
      </c>
      <c r="H1049" t="s">
        <v>69</v>
      </c>
      <c r="I1049">
        <v>7</v>
      </c>
      <c r="J1049">
        <v>0.2</v>
      </c>
      <c r="K1049" t="s">
        <v>32</v>
      </c>
      <c r="L1049" t="s">
        <v>41</v>
      </c>
      <c r="M1049">
        <v>46</v>
      </c>
      <c r="N1049">
        <v>5</v>
      </c>
    </row>
    <row r="1050" spans="1:14" x14ac:dyDescent="0.3">
      <c r="A1050" t="s">
        <v>2952</v>
      </c>
      <c r="B1050" t="s">
        <v>1022</v>
      </c>
      <c r="C1050" t="s">
        <v>944</v>
      </c>
      <c r="D1050" t="s">
        <v>2953</v>
      </c>
      <c r="E1050" t="s">
        <v>444</v>
      </c>
      <c r="F1050" t="s">
        <v>39</v>
      </c>
      <c r="G1050" t="s">
        <v>115</v>
      </c>
      <c r="H1050" t="s">
        <v>154</v>
      </c>
      <c r="I1050" t="s">
        <v>49</v>
      </c>
      <c r="J1050">
        <v>0.15</v>
      </c>
      <c r="K1050" t="s">
        <v>70</v>
      </c>
      <c r="L1050" t="s">
        <v>50</v>
      </c>
      <c r="M1050">
        <v>58</v>
      </c>
      <c r="N1050">
        <v>1</v>
      </c>
    </row>
    <row r="1051" spans="1:14" x14ac:dyDescent="0.3">
      <c r="A1051" t="s">
        <v>2954</v>
      </c>
      <c r="B1051" t="s">
        <v>2087</v>
      </c>
      <c r="C1051" t="s">
        <v>296</v>
      </c>
      <c r="D1051" t="s">
        <v>2107</v>
      </c>
      <c r="E1051" t="s">
        <v>1959</v>
      </c>
      <c r="F1051" t="s">
        <v>39</v>
      </c>
      <c r="G1051" t="s">
        <v>30</v>
      </c>
      <c r="H1051" t="s">
        <v>76</v>
      </c>
      <c r="I1051" t="s">
        <v>1256</v>
      </c>
      <c r="J1051">
        <v>0.1</v>
      </c>
      <c r="K1051" t="s">
        <v>32</v>
      </c>
      <c r="L1051" t="s">
        <v>50</v>
      </c>
      <c r="M1051">
        <v>39</v>
      </c>
      <c r="N1051">
        <v>4</v>
      </c>
    </row>
    <row r="1052" spans="1:14" x14ac:dyDescent="0.3">
      <c r="A1052" t="s">
        <v>2955</v>
      </c>
      <c r="B1052" t="s">
        <v>2956</v>
      </c>
      <c r="C1052" t="s">
        <v>372</v>
      </c>
      <c r="D1052" t="s">
        <v>2957</v>
      </c>
      <c r="E1052" t="s">
        <v>82</v>
      </c>
      <c r="F1052" t="s">
        <v>29</v>
      </c>
      <c r="G1052" t="s">
        <v>40</v>
      </c>
      <c r="H1052" t="s">
        <v>56</v>
      </c>
      <c r="I1052">
        <v>1</v>
      </c>
      <c r="J1052">
        <v>0</v>
      </c>
      <c r="K1052" t="s">
        <v>32</v>
      </c>
      <c r="L1052" t="s">
        <v>50</v>
      </c>
      <c r="M1052">
        <v>66</v>
      </c>
      <c r="N1052">
        <v>4</v>
      </c>
    </row>
    <row r="1053" spans="1:14" x14ac:dyDescent="0.3">
      <c r="A1053" t="s">
        <v>2958</v>
      </c>
      <c r="B1053" t="s">
        <v>1986</v>
      </c>
      <c r="C1053" t="s">
        <v>156</v>
      </c>
      <c r="D1053" t="s">
        <v>196</v>
      </c>
      <c r="E1053" t="s">
        <v>1583</v>
      </c>
      <c r="F1053" t="s">
        <v>19</v>
      </c>
      <c r="G1053" t="s">
        <v>90</v>
      </c>
      <c r="H1053" t="s">
        <v>21</v>
      </c>
      <c r="I1053">
        <v>4</v>
      </c>
      <c r="J1053">
        <v>0.2</v>
      </c>
      <c r="K1053" t="s">
        <v>32</v>
      </c>
      <c r="L1053" t="s">
        <v>23</v>
      </c>
      <c r="M1053">
        <v>58</v>
      </c>
      <c r="N1053">
        <v>1</v>
      </c>
    </row>
    <row r="1054" spans="1:14" x14ac:dyDescent="0.3">
      <c r="A1054" t="s">
        <v>2959</v>
      </c>
      <c r="B1054" t="s">
        <v>550</v>
      </c>
      <c r="C1054" t="s">
        <v>2960</v>
      </c>
      <c r="D1054" t="s">
        <v>2961</v>
      </c>
      <c r="E1054" t="s">
        <v>1142</v>
      </c>
      <c r="F1054" t="s">
        <v>29</v>
      </c>
      <c r="G1054" t="s">
        <v>90</v>
      </c>
      <c r="H1054" t="s">
        <v>76</v>
      </c>
      <c r="I1054">
        <v>5</v>
      </c>
      <c r="J1054">
        <v>0</v>
      </c>
      <c r="K1054" t="s">
        <v>32</v>
      </c>
      <c r="L1054" t="s">
        <v>23</v>
      </c>
      <c r="M1054">
        <v>67</v>
      </c>
      <c r="N1054">
        <v>5</v>
      </c>
    </row>
    <row r="1055" spans="1:14" x14ac:dyDescent="0.3">
      <c r="A1055" t="s">
        <v>2962</v>
      </c>
      <c r="B1055" t="s">
        <v>2963</v>
      </c>
      <c r="C1055" t="s">
        <v>1196</v>
      </c>
      <c r="D1055" t="s">
        <v>921</v>
      </c>
      <c r="E1055" t="s">
        <v>444</v>
      </c>
      <c r="F1055" t="s">
        <v>39</v>
      </c>
      <c r="G1055" t="s">
        <v>47</v>
      </c>
      <c r="H1055" t="s">
        <v>308</v>
      </c>
      <c r="I1055">
        <v>7</v>
      </c>
      <c r="J1055">
        <v>0.1</v>
      </c>
      <c r="K1055" t="s">
        <v>32</v>
      </c>
      <c r="L1055" t="s">
        <v>50</v>
      </c>
      <c r="M1055">
        <v>36</v>
      </c>
      <c r="N1055">
        <v>1</v>
      </c>
    </row>
    <row r="1056" spans="1:14" x14ac:dyDescent="0.3">
      <c r="A1056" t="s">
        <v>2964</v>
      </c>
      <c r="B1056" t="s">
        <v>66</v>
      </c>
      <c r="C1056" t="s">
        <v>1240</v>
      </c>
      <c r="D1056" t="s">
        <v>897</v>
      </c>
      <c r="E1056" t="s">
        <v>38</v>
      </c>
      <c r="F1056" t="s">
        <v>19</v>
      </c>
      <c r="G1056" t="s">
        <v>192</v>
      </c>
      <c r="H1056" t="s">
        <v>48</v>
      </c>
      <c r="I1056">
        <v>1</v>
      </c>
      <c r="J1056">
        <v>0.2</v>
      </c>
      <c r="K1056" t="s">
        <v>22</v>
      </c>
      <c r="L1056" t="s">
        <v>41</v>
      </c>
      <c r="M1056">
        <v>36</v>
      </c>
      <c r="N1056">
        <v>3</v>
      </c>
    </row>
    <row r="1057" spans="1:14" x14ac:dyDescent="0.3">
      <c r="A1057" t="s">
        <v>2965</v>
      </c>
      <c r="B1057" t="s">
        <v>550</v>
      </c>
      <c r="C1057" t="s">
        <v>199</v>
      </c>
      <c r="D1057" t="s">
        <v>1804</v>
      </c>
      <c r="E1057" t="s">
        <v>805</v>
      </c>
      <c r="F1057" t="s">
        <v>29</v>
      </c>
      <c r="G1057" t="s">
        <v>251</v>
      </c>
      <c r="H1057" t="s">
        <v>84</v>
      </c>
      <c r="I1057">
        <v>6</v>
      </c>
      <c r="J1057">
        <v>0.05</v>
      </c>
      <c r="K1057" t="s">
        <v>22</v>
      </c>
      <c r="L1057" t="s">
        <v>50</v>
      </c>
      <c r="M1057">
        <v>21</v>
      </c>
      <c r="N1057">
        <v>4</v>
      </c>
    </row>
    <row r="1058" spans="1:14" x14ac:dyDescent="0.3">
      <c r="A1058" t="s">
        <v>2966</v>
      </c>
      <c r="B1058" t="s">
        <v>2210</v>
      </c>
      <c r="C1058" t="s">
        <v>362</v>
      </c>
      <c r="D1058" t="s">
        <v>1112</v>
      </c>
      <c r="E1058" t="s">
        <v>1959</v>
      </c>
      <c r="F1058" t="s">
        <v>19</v>
      </c>
      <c r="G1058" t="s">
        <v>176</v>
      </c>
      <c r="H1058" t="s">
        <v>216</v>
      </c>
      <c r="I1058" t="s">
        <v>49</v>
      </c>
      <c r="J1058">
        <v>0</v>
      </c>
      <c r="K1058" t="s">
        <v>32</v>
      </c>
      <c r="L1058" t="s">
        <v>50</v>
      </c>
      <c r="M1058">
        <v>19</v>
      </c>
      <c r="N1058">
        <v>5</v>
      </c>
    </row>
    <row r="1059" spans="1:14" x14ac:dyDescent="0.3">
      <c r="A1059" t="s">
        <v>2967</v>
      </c>
      <c r="B1059" t="s">
        <v>973</v>
      </c>
      <c r="C1059" t="s">
        <v>812</v>
      </c>
      <c r="D1059" t="s">
        <v>245</v>
      </c>
      <c r="E1059" t="s">
        <v>408</v>
      </c>
      <c r="F1059" t="s">
        <v>29</v>
      </c>
      <c r="G1059" t="s">
        <v>115</v>
      </c>
      <c r="H1059" t="s">
        <v>154</v>
      </c>
      <c r="I1059">
        <v>6</v>
      </c>
      <c r="J1059">
        <v>0.05</v>
      </c>
      <c r="L1059" t="s">
        <v>41</v>
      </c>
      <c r="M1059">
        <v>63</v>
      </c>
      <c r="N1059">
        <v>3</v>
      </c>
    </row>
    <row r="1060" spans="1:14" x14ac:dyDescent="0.3">
      <c r="A1060" t="s">
        <v>2968</v>
      </c>
      <c r="B1060" t="s">
        <v>503</v>
      </c>
      <c r="C1060" t="s">
        <v>1035</v>
      </c>
      <c r="D1060" t="s">
        <v>2969</v>
      </c>
      <c r="E1060" t="s">
        <v>1202</v>
      </c>
      <c r="F1060" t="s">
        <v>39</v>
      </c>
      <c r="G1060" t="s">
        <v>251</v>
      </c>
      <c r="H1060" t="s">
        <v>154</v>
      </c>
      <c r="I1060">
        <v>9</v>
      </c>
      <c r="J1060">
        <v>0.05</v>
      </c>
      <c r="K1060" t="s">
        <v>32</v>
      </c>
      <c r="L1060" t="s">
        <v>33</v>
      </c>
      <c r="N1060">
        <v>2</v>
      </c>
    </row>
    <row r="1061" spans="1:14" x14ac:dyDescent="0.3">
      <c r="A1061" t="s">
        <v>654</v>
      </c>
      <c r="B1061" t="s">
        <v>655</v>
      </c>
      <c r="C1061" t="s">
        <v>656</v>
      </c>
      <c r="D1061" t="s">
        <v>657</v>
      </c>
      <c r="E1061" t="s">
        <v>140</v>
      </c>
      <c r="F1061" t="s">
        <v>19</v>
      </c>
      <c r="G1061" t="s">
        <v>90</v>
      </c>
      <c r="H1061" t="s">
        <v>31</v>
      </c>
      <c r="I1061">
        <v>6</v>
      </c>
      <c r="J1061">
        <v>0</v>
      </c>
      <c r="K1061" t="s">
        <v>70</v>
      </c>
      <c r="L1061" t="s">
        <v>33</v>
      </c>
      <c r="M1061">
        <v>49</v>
      </c>
      <c r="N1061">
        <v>4</v>
      </c>
    </row>
    <row r="1062" spans="1:14" x14ac:dyDescent="0.3">
      <c r="A1062" t="s">
        <v>2970</v>
      </c>
      <c r="B1062" t="s">
        <v>2971</v>
      </c>
      <c r="C1062" t="s">
        <v>2414</v>
      </c>
      <c r="D1062" t="s">
        <v>1650</v>
      </c>
      <c r="E1062" t="s">
        <v>46</v>
      </c>
      <c r="F1062" t="s">
        <v>29</v>
      </c>
      <c r="G1062" t="s">
        <v>192</v>
      </c>
      <c r="H1062" t="s">
        <v>63</v>
      </c>
      <c r="I1062">
        <v>1</v>
      </c>
      <c r="J1062">
        <v>0.2</v>
      </c>
      <c r="K1062" t="s">
        <v>32</v>
      </c>
      <c r="L1062" t="s">
        <v>41</v>
      </c>
      <c r="M1062">
        <v>33</v>
      </c>
      <c r="N1062">
        <v>4</v>
      </c>
    </row>
    <row r="1063" spans="1:14" x14ac:dyDescent="0.3">
      <c r="A1063" t="s">
        <v>2972</v>
      </c>
      <c r="B1063" t="s">
        <v>2973</v>
      </c>
      <c r="C1063" t="s">
        <v>259</v>
      </c>
      <c r="D1063" t="s">
        <v>2818</v>
      </c>
      <c r="E1063" t="s">
        <v>506</v>
      </c>
      <c r="F1063" t="s">
        <v>19</v>
      </c>
      <c r="G1063" t="s">
        <v>192</v>
      </c>
      <c r="H1063" t="s">
        <v>76</v>
      </c>
      <c r="I1063">
        <v>9</v>
      </c>
      <c r="J1063">
        <v>0</v>
      </c>
      <c r="K1063" t="s">
        <v>32</v>
      </c>
      <c r="L1063" t="s">
        <v>41</v>
      </c>
      <c r="M1063">
        <v>35</v>
      </c>
      <c r="N1063">
        <v>2</v>
      </c>
    </row>
    <row r="1064" spans="1:14" x14ac:dyDescent="0.3">
      <c r="A1064" t="s">
        <v>2974</v>
      </c>
      <c r="B1064" t="s">
        <v>461</v>
      </c>
      <c r="C1064" t="s">
        <v>1468</v>
      </c>
      <c r="D1064" t="s">
        <v>776</v>
      </c>
      <c r="E1064" t="s">
        <v>506</v>
      </c>
      <c r="F1064" t="s">
        <v>153</v>
      </c>
      <c r="G1064" t="s">
        <v>90</v>
      </c>
      <c r="H1064" t="s">
        <v>98</v>
      </c>
      <c r="I1064">
        <v>4</v>
      </c>
      <c r="J1064">
        <v>0.05</v>
      </c>
      <c r="K1064" t="s">
        <v>32</v>
      </c>
      <c r="L1064" t="s">
        <v>50</v>
      </c>
      <c r="M1064">
        <v>28</v>
      </c>
      <c r="N1064">
        <v>3</v>
      </c>
    </row>
    <row r="1065" spans="1:14" x14ac:dyDescent="0.3">
      <c r="A1065" t="s">
        <v>2975</v>
      </c>
      <c r="B1065" t="s">
        <v>2447</v>
      </c>
      <c r="C1065" t="s">
        <v>1196</v>
      </c>
      <c r="D1065" t="s">
        <v>1156</v>
      </c>
      <c r="E1065" t="s">
        <v>1009</v>
      </c>
      <c r="F1065" t="s">
        <v>39</v>
      </c>
      <c r="G1065" t="s">
        <v>293</v>
      </c>
      <c r="H1065" t="s">
        <v>21</v>
      </c>
      <c r="I1065">
        <v>2</v>
      </c>
      <c r="J1065">
        <v>0</v>
      </c>
      <c r="K1065" t="s">
        <v>22</v>
      </c>
      <c r="L1065" t="s">
        <v>41</v>
      </c>
      <c r="N1065">
        <v>4</v>
      </c>
    </row>
    <row r="1066" spans="1:14" x14ac:dyDescent="0.3">
      <c r="A1066" t="s">
        <v>2976</v>
      </c>
      <c r="B1066" t="s">
        <v>2026</v>
      </c>
      <c r="C1066" t="s">
        <v>1800</v>
      </c>
      <c r="D1066" t="s">
        <v>2977</v>
      </c>
      <c r="E1066" t="s">
        <v>805</v>
      </c>
      <c r="F1066" t="s">
        <v>29</v>
      </c>
      <c r="G1066" t="s">
        <v>251</v>
      </c>
      <c r="H1066" t="s">
        <v>21</v>
      </c>
      <c r="I1066">
        <v>8</v>
      </c>
      <c r="J1066">
        <v>0.05</v>
      </c>
      <c r="K1066" t="s">
        <v>222</v>
      </c>
      <c r="L1066" t="s">
        <v>41</v>
      </c>
      <c r="M1066">
        <v>34</v>
      </c>
      <c r="N1066">
        <v>1</v>
      </c>
    </row>
    <row r="1067" spans="1:14" x14ac:dyDescent="0.3">
      <c r="A1067" t="s">
        <v>2978</v>
      </c>
      <c r="B1067" t="s">
        <v>2610</v>
      </c>
      <c r="C1067" t="s">
        <v>1022</v>
      </c>
      <c r="D1067" t="s">
        <v>2979</v>
      </c>
      <c r="E1067" t="s">
        <v>75</v>
      </c>
      <c r="F1067" t="s">
        <v>29</v>
      </c>
      <c r="G1067" t="s">
        <v>176</v>
      </c>
      <c r="H1067" t="s">
        <v>160</v>
      </c>
      <c r="I1067">
        <v>1</v>
      </c>
      <c r="J1067">
        <v>0.1</v>
      </c>
      <c r="K1067" t="s">
        <v>32</v>
      </c>
      <c r="L1067" t="s">
        <v>23</v>
      </c>
      <c r="M1067">
        <v>55</v>
      </c>
      <c r="N1067">
        <v>3</v>
      </c>
    </row>
    <row r="1068" spans="1:14" x14ac:dyDescent="0.3">
      <c r="A1068" t="s">
        <v>2980</v>
      </c>
      <c r="B1068" t="s">
        <v>111</v>
      </c>
      <c r="C1068" t="s">
        <v>2981</v>
      </c>
      <c r="D1068" t="s">
        <v>2982</v>
      </c>
      <c r="E1068" t="s">
        <v>103</v>
      </c>
      <c r="F1068" t="s">
        <v>29</v>
      </c>
      <c r="G1068" t="s">
        <v>251</v>
      </c>
      <c r="H1068" t="s">
        <v>146</v>
      </c>
      <c r="I1068">
        <v>6</v>
      </c>
      <c r="J1068">
        <v>0</v>
      </c>
      <c r="K1068" t="s">
        <v>32</v>
      </c>
      <c r="L1068" t="s">
        <v>33</v>
      </c>
      <c r="M1068">
        <v>34</v>
      </c>
      <c r="N1068">
        <v>4</v>
      </c>
    </row>
    <row r="1069" spans="1:14" x14ac:dyDescent="0.3">
      <c r="A1069" t="s">
        <v>2983</v>
      </c>
      <c r="B1069" t="s">
        <v>655</v>
      </c>
      <c r="C1069" t="s">
        <v>892</v>
      </c>
      <c r="D1069" t="s">
        <v>2984</v>
      </c>
      <c r="E1069" t="s">
        <v>2083</v>
      </c>
      <c r="F1069" t="s">
        <v>39</v>
      </c>
      <c r="G1069" t="s">
        <v>293</v>
      </c>
      <c r="H1069" t="s">
        <v>63</v>
      </c>
      <c r="I1069">
        <v>3</v>
      </c>
      <c r="J1069">
        <v>0</v>
      </c>
      <c r="K1069" t="s">
        <v>70</v>
      </c>
      <c r="L1069" t="s">
        <v>41</v>
      </c>
      <c r="M1069">
        <v>24</v>
      </c>
      <c r="N1069">
        <v>4</v>
      </c>
    </row>
    <row r="1070" spans="1:14" x14ac:dyDescent="0.3">
      <c r="A1070" t="s">
        <v>2985</v>
      </c>
      <c r="B1070" t="s">
        <v>310</v>
      </c>
      <c r="C1070" t="s">
        <v>2986</v>
      </c>
      <c r="D1070" t="s">
        <v>231</v>
      </c>
      <c r="E1070" t="s">
        <v>2987</v>
      </c>
      <c r="F1070" t="s">
        <v>39</v>
      </c>
      <c r="G1070" t="s">
        <v>251</v>
      </c>
      <c r="H1070" t="s">
        <v>146</v>
      </c>
      <c r="I1070">
        <v>2</v>
      </c>
      <c r="J1070">
        <v>0</v>
      </c>
      <c r="K1070" t="s">
        <v>222</v>
      </c>
      <c r="L1070" t="s">
        <v>50</v>
      </c>
      <c r="M1070">
        <v>69</v>
      </c>
      <c r="N1070">
        <v>4</v>
      </c>
    </row>
    <row r="1071" spans="1:14" x14ac:dyDescent="0.3">
      <c r="A1071" t="s">
        <v>2988</v>
      </c>
      <c r="B1071" t="s">
        <v>2989</v>
      </c>
      <c r="C1071" t="s">
        <v>1357</v>
      </c>
      <c r="D1071" t="s">
        <v>2690</v>
      </c>
      <c r="E1071" t="s">
        <v>1202</v>
      </c>
      <c r="F1071" t="s">
        <v>39</v>
      </c>
      <c r="G1071" t="s">
        <v>176</v>
      </c>
      <c r="H1071" t="s">
        <v>216</v>
      </c>
      <c r="I1071" t="s">
        <v>1256</v>
      </c>
      <c r="J1071">
        <v>0</v>
      </c>
      <c r="K1071" t="s">
        <v>222</v>
      </c>
      <c r="L1071" t="s">
        <v>41</v>
      </c>
      <c r="M1071">
        <v>65</v>
      </c>
      <c r="N1071">
        <v>4</v>
      </c>
    </row>
    <row r="1072" spans="1:14" x14ac:dyDescent="0.3">
      <c r="A1072" t="s">
        <v>2990</v>
      </c>
      <c r="B1072" t="s">
        <v>1658</v>
      </c>
      <c r="C1072" t="s">
        <v>1518</v>
      </c>
      <c r="D1072" t="s">
        <v>2030</v>
      </c>
      <c r="E1072" t="s">
        <v>191</v>
      </c>
      <c r="F1072" t="s">
        <v>29</v>
      </c>
      <c r="G1072" t="s">
        <v>115</v>
      </c>
      <c r="H1072" t="s">
        <v>48</v>
      </c>
      <c r="I1072">
        <v>8</v>
      </c>
      <c r="J1072">
        <v>0.05</v>
      </c>
      <c r="K1072" t="s">
        <v>32</v>
      </c>
      <c r="L1072" t="s">
        <v>50</v>
      </c>
      <c r="M1072">
        <v>58</v>
      </c>
      <c r="N1072">
        <v>2</v>
      </c>
    </row>
    <row r="1073" spans="1:14" x14ac:dyDescent="0.3">
      <c r="A1073" t="s">
        <v>2991</v>
      </c>
      <c r="B1073" t="s">
        <v>2992</v>
      </c>
      <c r="C1073" t="s">
        <v>2993</v>
      </c>
      <c r="D1073" t="s">
        <v>1311</v>
      </c>
      <c r="E1073" t="s">
        <v>326</v>
      </c>
      <c r="F1073" t="s">
        <v>29</v>
      </c>
      <c r="G1073" t="s">
        <v>90</v>
      </c>
      <c r="H1073" t="s">
        <v>308</v>
      </c>
      <c r="I1073">
        <v>2</v>
      </c>
      <c r="J1073">
        <v>0</v>
      </c>
      <c r="L1073" t="s">
        <v>23</v>
      </c>
      <c r="M1073">
        <v>39</v>
      </c>
      <c r="N1073">
        <v>5</v>
      </c>
    </row>
    <row r="1074" spans="1:14" x14ac:dyDescent="0.3">
      <c r="A1074" t="s">
        <v>2994</v>
      </c>
      <c r="B1074" t="s">
        <v>1049</v>
      </c>
      <c r="C1074" t="s">
        <v>2995</v>
      </c>
      <c r="D1074" t="s">
        <v>1090</v>
      </c>
      <c r="E1074" t="s">
        <v>782</v>
      </c>
      <c r="F1074" t="s">
        <v>29</v>
      </c>
      <c r="G1074" t="s">
        <v>62</v>
      </c>
      <c r="H1074" t="s">
        <v>160</v>
      </c>
      <c r="I1074">
        <v>8</v>
      </c>
      <c r="J1074">
        <v>0.2</v>
      </c>
      <c r="K1074" t="s">
        <v>32</v>
      </c>
      <c r="L1074" t="s">
        <v>33</v>
      </c>
      <c r="M1074">
        <v>50</v>
      </c>
      <c r="N1074">
        <v>5</v>
      </c>
    </row>
    <row r="1075" spans="1:14" x14ac:dyDescent="0.3">
      <c r="A1075" t="s">
        <v>2996</v>
      </c>
      <c r="B1075" t="s">
        <v>371</v>
      </c>
      <c r="C1075" t="s">
        <v>2885</v>
      </c>
      <c r="D1075" t="s">
        <v>2997</v>
      </c>
      <c r="E1075" t="s">
        <v>1315</v>
      </c>
      <c r="F1075" t="s">
        <v>29</v>
      </c>
      <c r="G1075" t="s">
        <v>251</v>
      </c>
      <c r="H1075" t="s">
        <v>241</v>
      </c>
      <c r="I1075">
        <v>2</v>
      </c>
      <c r="J1075">
        <v>0.05</v>
      </c>
      <c r="K1075" t="s">
        <v>22</v>
      </c>
      <c r="L1075" t="s">
        <v>41</v>
      </c>
      <c r="M1075">
        <v>67</v>
      </c>
      <c r="N1075">
        <v>5</v>
      </c>
    </row>
    <row r="1076" spans="1:14" x14ac:dyDescent="0.3">
      <c r="A1076" t="s">
        <v>2998</v>
      </c>
      <c r="B1076" t="s">
        <v>1265</v>
      </c>
      <c r="C1076" t="s">
        <v>2999</v>
      </c>
      <c r="D1076" t="s">
        <v>2211</v>
      </c>
      <c r="E1076" t="s">
        <v>444</v>
      </c>
      <c r="F1076" t="s">
        <v>29</v>
      </c>
      <c r="G1076" t="s">
        <v>293</v>
      </c>
      <c r="H1076" t="s">
        <v>109</v>
      </c>
      <c r="I1076">
        <v>7</v>
      </c>
      <c r="J1076">
        <v>0.1</v>
      </c>
      <c r="K1076" t="s">
        <v>22</v>
      </c>
      <c r="L1076" t="s">
        <v>33</v>
      </c>
      <c r="M1076">
        <v>44</v>
      </c>
      <c r="N1076">
        <v>2</v>
      </c>
    </row>
    <row r="1077" spans="1:14" x14ac:dyDescent="0.3">
      <c r="A1077" t="s">
        <v>3000</v>
      </c>
      <c r="B1077" t="s">
        <v>2640</v>
      </c>
      <c r="C1077" t="s">
        <v>2641</v>
      </c>
      <c r="D1077" t="s">
        <v>686</v>
      </c>
      <c r="E1077" t="s">
        <v>46</v>
      </c>
      <c r="F1077" t="s">
        <v>19</v>
      </c>
      <c r="G1077" t="s">
        <v>176</v>
      </c>
      <c r="H1077" t="s">
        <v>84</v>
      </c>
      <c r="I1077">
        <v>1</v>
      </c>
      <c r="J1077">
        <v>0.2</v>
      </c>
      <c r="K1077" t="s">
        <v>222</v>
      </c>
      <c r="L1077" t="s">
        <v>33</v>
      </c>
      <c r="N1077">
        <v>4</v>
      </c>
    </row>
    <row r="1078" spans="1:14" x14ac:dyDescent="0.3">
      <c r="A1078" t="s">
        <v>3001</v>
      </c>
      <c r="B1078" t="s">
        <v>1459</v>
      </c>
      <c r="C1078" t="s">
        <v>3002</v>
      </c>
      <c r="D1078" t="s">
        <v>2322</v>
      </c>
      <c r="E1078" t="s">
        <v>840</v>
      </c>
      <c r="F1078" t="s">
        <v>39</v>
      </c>
      <c r="G1078" t="s">
        <v>90</v>
      </c>
      <c r="H1078" t="s">
        <v>63</v>
      </c>
      <c r="I1078">
        <v>7</v>
      </c>
      <c r="K1078" t="s">
        <v>22</v>
      </c>
      <c r="L1078" t="s">
        <v>50</v>
      </c>
      <c r="M1078">
        <v>36</v>
      </c>
      <c r="N1078">
        <v>4</v>
      </c>
    </row>
    <row r="1079" spans="1:14" x14ac:dyDescent="0.3">
      <c r="A1079" t="s">
        <v>3003</v>
      </c>
      <c r="B1079" t="s">
        <v>1788</v>
      </c>
      <c r="C1079" t="s">
        <v>3004</v>
      </c>
      <c r="D1079" t="s">
        <v>493</v>
      </c>
      <c r="E1079" t="s">
        <v>221</v>
      </c>
      <c r="F1079" t="s">
        <v>39</v>
      </c>
      <c r="G1079" t="s">
        <v>40</v>
      </c>
      <c r="H1079" t="s">
        <v>69</v>
      </c>
      <c r="I1079">
        <v>6</v>
      </c>
      <c r="J1079">
        <v>0</v>
      </c>
      <c r="K1079" t="s">
        <v>32</v>
      </c>
      <c r="L1079" t="s">
        <v>50</v>
      </c>
      <c r="M1079">
        <v>60</v>
      </c>
      <c r="N1079">
        <v>3</v>
      </c>
    </row>
    <row r="1080" spans="1:14" x14ac:dyDescent="0.3">
      <c r="A1080" t="s">
        <v>3005</v>
      </c>
      <c r="B1080" t="s">
        <v>3006</v>
      </c>
      <c r="C1080" t="s">
        <v>2315</v>
      </c>
      <c r="D1080" t="s">
        <v>3007</v>
      </c>
      <c r="E1080" t="s">
        <v>3008</v>
      </c>
      <c r="F1080" t="s">
        <v>39</v>
      </c>
      <c r="G1080" t="s">
        <v>293</v>
      </c>
      <c r="H1080" t="s">
        <v>216</v>
      </c>
      <c r="I1080">
        <v>3</v>
      </c>
      <c r="J1080">
        <v>0.05</v>
      </c>
      <c r="K1080" t="s">
        <v>32</v>
      </c>
      <c r="L1080" t="s">
        <v>41</v>
      </c>
      <c r="M1080">
        <v>67</v>
      </c>
      <c r="N1080">
        <v>1</v>
      </c>
    </row>
    <row r="1081" spans="1:14" x14ac:dyDescent="0.3">
      <c r="A1081" t="s">
        <v>3009</v>
      </c>
      <c r="B1081" t="s">
        <v>3010</v>
      </c>
      <c r="C1081" t="s">
        <v>632</v>
      </c>
      <c r="D1081" t="s">
        <v>1283</v>
      </c>
      <c r="E1081" t="s">
        <v>1172</v>
      </c>
      <c r="F1081" t="s">
        <v>39</v>
      </c>
      <c r="G1081" t="s">
        <v>90</v>
      </c>
      <c r="H1081" t="s">
        <v>48</v>
      </c>
      <c r="I1081">
        <v>4</v>
      </c>
      <c r="J1081">
        <v>0</v>
      </c>
      <c r="K1081" t="s">
        <v>22</v>
      </c>
      <c r="L1081" t="s">
        <v>33</v>
      </c>
      <c r="M1081">
        <v>37</v>
      </c>
      <c r="N1081">
        <v>4</v>
      </c>
    </row>
    <row r="1082" spans="1:14" x14ac:dyDescent="0.3">
      <c r="A1082" t="s">
        <v>3011</v>
      </c>
      <c r="B1082" t="s">
        <v>2517</v>
      </c>
      <c r="C1082" t="s">
        <v>2111</v>
      </c>
      <c r="D1082" t="s">
        <v>3012</v>
      </c>
      <c r="E1082" t="s">
        <v>108</v>
      </c>
      <c r="F1082" t="s">
        <v>19</v>
      </c>
      <c r="G1082" t="s">
        <v>176</v>
      </c>
      <c r="H1082" t="s">
        <v>48</v>
      </c>
      <c r="I1082">
        <v>3</v>
      </c>
      <c r="J1082">
        <v>0.1</v>
      </c>
      <c r="K1082" t="s">
        <v>32</v>
      </c>
      <c r="L1082" t="s">
        <v>23</v>
      </c>
      <c r="M1082">
        <v>28</v>
      </c>
      <c r="N1082">
        <v>1</v>
      </c>
    </row>
    <row r="1083" spans="1:14" x14ac:dyDescent="0.3">
      <c r="A1083" t="s">
        <v>3013</v>
      </c>
      <c r="B1083" t="s">
        <v>3014</v>
      </c>
      <c r="C1083" t="s">
        <v>528</v>
      </c>
      <c r="D1083" t="s">
        <v>3015</v>
      </c>
      <c r="E1083" t="s">
        <v>202</v>
      </c>
      <c r="F1083" t="s">
        <v>29</v>
      </c>
      <c r="G1083" t="s">
        <v>293</v>
      </c>
      <c r="H1083" t="s">
        <v>308</v>
      </c>
      <c r="I1083">
        <v>3</v>
      </c>
      <c r="J1083">
        <v>0</v>
      </c>
      <c r="K1083" t="s">
        <v>22</v>
      </c>
      <c r="L1083" t="s">
        <v>41</v>
      </c>
      <c r="M1083">
        <v>22</v>
      </c>
      <c r="N1083">
        <v>5</v>
      </c>
    </row>
    <row r="1084" spans="1:14" x14ac:dyDescent="0.3">
      <c r="A1084" t="s">
        <v>3016</v>
      </c>
      <c r="B1084" t="s">
        <v>3017</v>
      </c>
      <c r="C1084" t="s">
        <v>2091</v>
      </c>
      <c r="D1084" t="s">
        <v>2514</v>
      </c>
      <c r="E1084" t="s">
        <v>630</v>
      </c>
      <c r="F1084" t="s">
        <v>29</v>
      </c>
      <c r="G1084" t="s">
        <v>47</v>
      </c>
      <c r="H1084" t="s">
        <v>241</v>
      </c>
      <c r="I1084">
        <v>6</v>
      </c>
      <c r="J1084">
        <v>0.1</v>
      </c>
      <c r="K1084" t="s">
        <v>22</v>
      </c>
      <c r="L1084" t="s">
        <v>41</v>
      </c>
      <c r="M1084">
        <v>32</v>
      </c>
      <c r="N1084">
        <v>5</v>
      </c>
    </row>
    <row r="1085" spans="1:14" x14ac:dyDescent="0.3">
      <c r="A1085" t="s">
        <v>3018</v>
      </c>
      <c r="B1085" t="s">
        <v>3019</v>
      </c>
      <c r="C1085" t="s">
        <v>3020</v>
      </c>
      <c r="D1085" t="s">
        <v>2272</v>
      </c>
      <c r="E1085" t="s">
        <v>408</v>
      </c>
      <c r="F1085" t="s">
        <v>29</v>
      </c>
      <c r="G1085" t="s">
        <v>40</v>
      </c>
      <c r="H1085" t="s">
        <v>91</v>
      </c>
      <c r="I1085">
        <v>1</v>
      </c>
      <c r="J1085">
        <v>0.05</v>
      </c>
      <c r="K1085" t="s">
        <v>70</v>
      </c>
      <c r="L1085" t="s">
        <v>50</v>
      </c>
      <c r="N1085">
        <v>1</v>
      </c>
    </row>
    <row r="1086" spans="1:14" x14ac:dyDescent="0.3">
      <c r="A1086" t="s">
        <v>3021</v>
      </c>
      <c r="B1086" t="s">
        <v>3022</v>
      </c>
      <c r="C1086" t="s">
        <v>382</v>
      </c>
      <c r="D1086" t="s">
        <v>1910</v>
      </c>
      <c r="E1086" t="s">
        <v>61</v>
      </c>
      <c r="F1086" t="s">
        <v>29</v>
      </c>
      <c r="G1086" t="s">
        <v>293</v>
      </c>
      <c r="H1086" t="s">
        <v>63</v>
      </c>
      <c r="I1086">
        <v>3</v>
      </c>
      <c r="J1086">
        <v>0.15</v>
      </c>
      <c r="K1086" t="s">
        <v>22</v>
      </c>
      <c r="L1086" t="s">
        <v>23</v>
      </c>
      <c r="M1086">
        <v>54</v>
      </c>
      <c r="N1086">
        <v>2</v>
      </c>
    </row>
    <row r="1087" spans="1:14" x14ac:dyDescent="0.3">
      <c r="A1087" t="s">
        <v>3023</v>
      </c>
      <c r="B1087" t="s">
        <v>2568</v>
      </c>
      <c r="C1087" t="s">
        <v>1813</v>
      </c>
      <c r="D1087" t="s">
        <v>3024</v>
      </c>
      <c r="E1087" t="s">
        <v>165</v>
      </c>
      <c r="F1087" t="s">
        <v>29</v>
      </c>
      <c r="G1087" t="s">
        <v>40</v>
      </c>
      <c r="H1087" t="s">
        <v>48</v>
      </c>
      <c r="I1087">
        <v>3</v>
      </c>
      <c r="J1087">
        <v>0</v>
      </c>
      <c r="K1087" t="s">
        <v>22</v>
      </c>
      <c r="L1087" t="s">
        <v>41</v>
      </c>
      <c r="M1087">
        <v>28</v>
      </c>
      <c r="N1087">
        <v>4</v>
      </c>
    </row>
    <row r="1088" spans="1:14" x14ac:dyDescent="0.3">
      <c r="A1088" t="s">
        <v>3025</v>
      </c>
      <c r="B1088" t="s">
        <v>2285</v>
      </c>
      <c r="C1088" t="s">
        <v>362</v>
      </c>
      <c r="D1088" t="s">
        <v>1158</v>
      </c>
      <c r="E1088" t="s">
        <v>694</v>
      </c>
      <c r="F1088" t="s">
        <v>19</v>
      </c>
      <c r="G1088" t="s">
        <v>40</v>
      </c>
      <c r="H1088" t="s">
        <v>154</v>
      </c>
      <c r="I1088">
        <v>6</v>
      </c>
      <c r="J1088">
        <v>0</v>
      </c>
      <c r="K1088" t="s">
        <v>70</v>
      </c>
      <c r="L1088" t="s">
        <v>23</v>
      </c>
      <c r="M1088">
        <v>57</v>
      </c>
      <c r="N1088">
        <v>2</v>
      </c>
    </row>
    <row r="1089" spans="1:14" x14ac:dyDescent="0.3">
      <c r="A1089" t="s">
        <v>3026</v>
      </c>
      <c r="B1089" t="s">
        <v>1758</v>
      </c>
      <c r="C1089" t="s">
        <v>1813</v>
      </c>
      <c r="D1089" t="s">
        <v>2827</v>
      </c>
      <c r="E1089" t="s">
        <v>635</v>
      </c>
      <c r="F1089" t="s">
        <v>29</v>
      </c>
      <c r="G1089" t="s">
        <v>47</v>
      </c>
      <c r="H1089" t="s">
        <v>146</v>
      </c>
      <c r="I1089">
        <v>9</v>
      </c>
      <c r="J1089">
        <v>0.1</v>
      </c>
      <c r="K1089" t="s">
        <v>32</v>
      </c>
      <c r="L1089" t="s">
        <v>50</v>
      </c>
      <c r="M1089">
        <v>67</v>
      </c>
      <c r="N1089">
        <v>3</v>
      </c>
    </row>
    <row r="1090" spans="1:14" x14ac:dyDescent="0.3">
      <c r="A1090" t="s">
        <v>3027</v>
      </c>
      <c r="B1090" t="s">
        <v>2040</v>
      </c>
      <c r="C1090" t="s">
        <v>150</v>
      </c>
      <c r="D1090" t="s">
        <v>2089</v>
      </c>
      <c r="E1090" t="s">
        <v>364</v>
      </c>
      <c r="F1090" t="s">
        <v>39</v>
      </c>
      <c r="G1090" t="s">
        <v>30</v>
      </c>
      <c r="H1090" t="s">
        <v>76</v>
      </c>
      <c r="I1090">
        <v>5</v>
      </c>
      <c r="J1090">
        <v>0</v>
      </c>
      <c r="K1090" t="s">
        <v>222</v>
      </c>
      <c r="L1090" t="s">
        <v>33</v>
      </c>
      <c r="M1090">
        <v>36</v>
      </c>
      <c r="N1090">
        <v>2</v>
      </c>
    </row>
    <row r="1091" spans="1:14" x14ac:dyDescent="0.3">
      <c r="A1091" t="s">
        <v>3028</v>
      </c>
      <c r="B1091" t="s">
        <v>1416</v>
      </c>
      <c r="C1091" t="s">
        <v>419</v>
      </c>
      <c r="D1091" t="s">
        <v>2310</v>
      </c>
      <c r="E1091" t="s">
        <v>1770</v>
      </c>
      <c r="F1091" t="s">
        <v>29</v>
      </c>
      <c r="G1091" t="s">
        <v>30</v>
      </c>
      <c r="H1091" t="s">
        <v>63</v>
      </c>
      <c r="I1091">
        <v>3</v>
      </c>
      <c r="J1091">
        <v>0</v>
      </c>
      <c r="K1091" t="s">
        <v>32</v>
      </c>
      <c r="L1091" t="s">
        <v>23</v>
      </c>
      <c r="M1091">
        <v>18</v>
      </c>
      <c r="N1091">
        <v>3</v>
      </c>
    </row>
    <row r="1092" spans="1:14" x14ac:dyDescent="0.3">
      <c r="A1092" t="s">
        <v>3029</v>
      </c>
      <c r="B1092" t="s">
        <v>2151</v>
      </c>
      <c r="C1092" t="s">
        <v>235</v>
      </c>
      <c r="D1092" t="s">
        <v>3030</v>
      </c>
      <c r="E1092" t="s">
        <v>276</v>
      </c>
      <c r="F1092" t="s">
        <v>19</v>
      </c>
      <c r="G1092" t="s">
        <v>20</v>
      </c>
      <c r="H1092" t="s">
        <v>56</v>
      </c>
      <c r="I1092" t="s">
        <v>376</v>
      </c>
      <c r="J1092">
        <v>0</v>
      </c>
      <c r="L1092" t="s">
        <v>23</v>
      </c>
      <c r="M1092">
        <v>46</v>
      </c>
      <c r="N1092">
        <v>1</v>
      </c>
    </row>
    <row r="1093" spans="1:14" x14ac:dyDescent="0.3">
      <c r="A1093" t="s">
        <v>3031</v>
      </c>
      <c r="B1093" t="s">
        <v>1305</v>
      </c>
      <c r="C1093" t="s">
        <v>618</v>
      </c>
      <c r="D1093" t="s">
        <v>2920</v>
      </c>
      <c r="E1093" t="s">
        <v>782</v>
      </c>
      <c r="F1093" t="s">
        <v>39</v>
      </c>
      <c r="G1093" t="s">
        <v>176</v>
      </c>
      <c r="H1093" t="s">
        <v>241</v>
      </c>
      <c r="I1093">
        <v>7</v>
      </c>
      <c r="J1093">
        <v>0.1</v>
      </c>
      <c r="K1093" t="s">
        <v>32</v>
      </c>
      <c r="L1093" t="s">
        <v>23</v>
      </c>
      <c r="M1093">
        <v>49</v>
      </c>
      <c r="N1093">
        <v>3</v>
      </c>
    </row>
    <row r="1094" spans="1:14" x14ac:dyDescent="0.3">
      <c r="A1094" t="s">
        <v>3032</v>
      </c>
      <c r="B1094" t="s">
        <v>923</v>
      </c>
      <c r="C1094" t="s">
        <v>3033</v>
      </c>
      <c r="D1094" t="s">
        <v>3034</v>
      </c>
      <c r="E1094" t="s">
        <v>490</v>
      </c>
      <c r="F1094" t="s">
        <v>29</v>
      </c>
      <c r="G1094" t="s">
        <v>90</v>
      </c>
      <c r="H1094" t="s">
        <v>177</v>
      </c>
      <c r="I1094" t="s">
        <v>252</v>
      </c>
      <c r="J1094">
        <v>0</v>
      </c>
      <c r="K1094" t="s">
        <v>22</v>
      </c>
      <c r="L1094" t="s">
        <v>23</v>
      </c>
      <c r="M1094">
        <v>25</v>
      </c>
      <c r="N1094">
        <v>1</v>
      </c>
    </row>
    <row r="1095" spans="1:14" x14ac:dyDescent="0.3">
      <c r="A1095" t="s">
        <v>3035</v>
      </c>
      <c r="B1095" t="s">
        <v>1217</v>
      </c>
      <c r="C1095" t="s">
        <v>328</v>
      </c>
      <c r="D1095" t="s">
        <v>3036</v>
      </c>
      <c r="E1095" t="s">
        <v>886</v>
      </c>
      <c r="F1095" t="s">
        <v>29</v>
      </c>
      <c r="G1095" t="s">
        <v>62</v>
      </c>
      <c r="H1095" t="s">
        <v>84</v>
      </c>
      <c r="I1095">
        <v>8</v>
      </c>
      <c r="J1095">
        <v>0.05</v>
      </c>
      <c r="K1095" t="s">
        <v>32</v>
      </c>
      <c r="L1095" t="s">
        <v>41</v>
      </c>
      <c r="M1095">
        <v>44</v>
      </c>
      <c r="N1095">
        <v>3</v>
      </c>
    </row>
    <row r="1096" spans="1:14" x14ac:dyDescent="0.3">
      <c r="A1096" t="s">
        <v>3037</v>
      </c>
      <c r="B1096" t="s">
        <v>3038</v>
      </c>
      <c r="C1096" t="s">
        <v>1532</v>
      </c>
      <c r="D1096" t="s">
        <v>425</v>
      </c>
      <c r="E1096" t="s">
        <v>790</v>
      </c>
      <c r="F1096" t="s">
        <v>131</v>
      </c>
      <c r="G1096" t="s">
        <v>97</v>
      </c>
      <c r="H1096" t="s">
        <v>146</v>
      </c>
      <c r="I1096">
        <v>3</v>
      </c>
      <c r="J1096">
        <v>0</v>
      </c>
      <c r="K1096" t="s">
        <v>22</v>
      </c>
      <c r="L1096" t="s">
        <v>41</v>
      </c>
      <c r="M1096">
        <v>51</v>
      </c>
      <c r="N1096">
        <v>5</v>
      </c>
    </row>
    <row r="1097" spans="1:14" x14ac:dyDescent="0.3">
      <c r="A1097" t="s">
        <v>3039</v>
      </c>
      <c r="B1097" t="s">
        <v>157</v>
      </c>
      <c r="C1097" t="s">
        <v>1115</v>
      </c>
      <c r="D1097" t="s">
        <v>3040</v>
      </c>
      <c r="E1097" t="s">
        <v>364</v>
      </c>
      <c r="F1097" t="s">
        <v>29</v>
      </c>
      <c r="G1097" t="s">
        <v>90</v>
      </c>
      <c r="H1097" t="s">
        <v>21</v>
      </c>
      <c r="I1097">
        <v>4</v>
      </c>
      <c r="J1097">
        <v>0.1</v>
      </c>
      <c r="K1097" t="s">
        <v>22</v>
      </c>
      <c r="L1097" t="s">
        <v>50</v>
      </c>
      <c r="M1097">
        <v>32</v>
      </c>
      <c r="N1097">
        <v>4</v>
      </c>
    </row>
    <row r="1098" spans="1:14" x14ac:dyDescent="0.3">
      <c r="A1098" t="s">
        <v>3041</v>
      </c>
      <c r="B1098" t="s">
        <v>2808</v>
      </c>
      <c r="C1098" t="s">
        <v>668</v>
      </c>
      <c r="D1098" t="s">
        <v>3042</v>
      </c>
      <c r="E1098" t="s">
        <v>266</v>
      </c>
      <c r="F1098" t="s">
        <v>39</v>
      </c>
      <c r="G1098" t="s">
        <v>90</v>
      </c>
      <c r="H1098" t="s">
        <v>98</v>
      </c>
      <c r="I1098">
        <v>5</v>
      </c>
      <c r="J1098">
        <v>0.1</v>
      </c>
      <c r="K1098" t="s">
        <v>32</v>
      </c>
      <c r="L1098" t="s">
        <v>41</v>
      </c>
      <c r="M1098">
        <v>47</v>
      </c>
      <c r="N1098">
        <v>4</v>
      </c>
    </row>
    <row r="1099" spans="1:14" x14ac:dyDescent="0.3">
      <c r="A1099" t="s">
        <v>3043</v>
      </c>
      <c r="B1099" t="s">
        <v>460</v>
      </c>
      <c r="C1099" t="s">
        <v>680</v>
      </c>
      <c r="D1099" t="s">
        <v>971</v>
      </c>
      <c r="E1099" t="s">
        <v>882</v>
      </c>
      <c r="F1099" t="s">
        <v>83</v>
      </c>
      <c r="G1099" t="s">
        <v>293</v>
      </c>
      <c r="H1099" t="s">
        <v>48</v>
      </c>
      <c r="I1099">
        <v>9</v>
      </c>
      <c r="J1099">
        <v>0.1</v>
      </c>
      <c r="K1099" t="s">
        <v>32</v>
      </c>
      <c r="L1099" t="s">
        <v>33</v>
      </c>
      <c r="M1099">
        <v>34</v>
      </c>
      <c r="N1099">
        <v>2</v>
      </c>
    </row>
    <row r="1100" spans="1:14" x14ac:dyDescent="0.3">
      <c r="A1100" t="s">
        <v>3044</v>
      </c>
      <c r="B1100" t="s">
        <v>1339</v>
      </c>
      <c r="C1100" t="s">
        <v>156</v>
      </c>
      <c r="D1100" t="s">
        <v>3045</v>
      </c>
      <c r="E1100" t="s">
        <v>1058</v>
      </c>
      <c r="F1100" t="s">
        <v>39</v>
      </c>
      <c r="G1100" t="s">
        <v>90</v>
      </c>
      <c r="H1100" t="s">
        <v>56</v>
      </c>
      <c r="I1100">
        <v>1</v>
      </c>
      <c r="J1100">
        <v>0</v>
      </c>
      <c r="K1100" t="s">
        <v>32</v>
      </c>
      <c r="L1100" t="s">
        <v>50</v>
      </c>
      <c r="M1100">
        <v>34</v>
      </c>
      <c r="N1100">
        <v>3</v>
      </c>
    </row>
    <row r="1101" spans="1:14" x14ac:dyDescent="0.3">
      <c r="A1101" t="s">
        <v>3046</v>
      </c>
      <c r="B1101" t="s">
        <v>3047</v>
      </c>
      <c r="C1101" t="s">
        <v>1802</v>
      </c>
      <c r="D1101" t="s">
        <v>3048</v>
      </c>
      <c r="E1101" t="s">
        <v>120</v>
      </c>
      <c r="F1101" t="s">
        <v>29</v>
      </c>
      <c r="G1101" t="s">
        <v>47</v>
      </c>
      <c r="H1101" t="s">
        <v>160</v>
      </c>
      <c r="I1101">
        <v>6</v>
      </c>
      <c r="J1101">
        <v>0</v>
      </c>
      <c r="K1101" t="s">
        <v>22</v>
      </c>
      <c r="L1101" t="s">
        <v>33</v>
      </c>
      <c r="M1101">
        <v>69</v>
      </c>
      <c r="N1101">
        <v>3</v>
      </c>
    </row>
    <row r="1102" spans="1:14" x14ac:dyDescent="0.3">
      <c r="A1102" t="s">
        <v>3049</v>
      </c>
      <c r="B1102" t="s">
        <v>1941</v>
      </c>
      <c r="C1102" t="s">
        <v>3050</v>
      </c>
      <c r="D1102" t="s">
        <v>3051</v>
      </c>
      <c r="E1102" t="s">
        <v>369</v>
      </c>
      <c r="F1102" t="s">
        <v>29</v>
      </c>
      <c r="G1102" t="s">
        <v>40</v>
      </c>
      <c r="H1102" t="s">
        <v>56</v>
      </c>
      <c r="I1102">
        <v>2</v>
      </c>
      <c r="J1102">
        <v>0.2</v>
      </c>
      <c r="K1102" t="s">
        <v>22</v>
      </c>
      <c r="L1102" t="s">
        <v>23</v>
      </c>
      <c r="M1102">
        <v>48</v>
      </c>
      <c r="N1102">
        <v>1</v>
      </c>
    </row>
    <row r="1103" spans="1:14" x14ac:dyDescent="0.3">
      <c r="A1103" t="s">
        <v>3052</v>
      </c>
      <c r="B1103" t="s">
        <v>2126</v>
      </c>
      <c r="C1103" t="s">
        <v>3053</v>
      </c>
      <c r="D1103" t="s">
        <v>3054</v>
      </c>
      <c r="E1103" t="s">
        <v>312</v>
      </c>
      <c r="F1103" t="s">
        <v>153</v>
      </c>
      <c r="G1103" t="s">
        <v>115</v>
      </c>
      <c r="H1103" t="s">
        <v>21</v>
      </c>
      <c r="I1103">
        <v>1</v>
      </c>
      <c r="J1103">
        <v>0.1</v>
      </c>
      <c r="K1103" t="s">
        <v>32</v>
      </c>
      <c r="L1103" t="s">
        <v>33</v>
      </c>
      <c r="M1103">
        <v>40</v>
      </c>
      <c r="N1103">
        <v>4</v>
      </c>
    </row>
    <row r="1104" spans="1:14" x14ac:dyDescent="0.3">
      <c r="A1104" t="s">
        <v>3055</v>
      </c>
      <c r="B1104" t="s">
        <v>2826</v>
      </c>
      <c r="C1104" t="s">
        <v>285</v>
      </c>
      <c r="D1104" t="s">
        <v>1549</v>
      </c>
      <c r="E1104" t="s">
        <v>619</v>
      </c>
      <c r="F1104" t="s">
        <v>39</v>
      </c>
      <c r="G1104" t="s">
        <v>20</v>
      </c>
      <c r="H1104" t="s">
        <v>48</v>
      </c>
      <c r="I1104">
        <v>7</v>
      </c>
      <c r="J1104">
        <v>0</v>
      </c>
      <c r="K1104" t="s">
        <v>32</v>
      </c>
      <c r="L1104" t="s">
        <v>33</v>
      </c>
      <c r="N1104">
        <v>1</v>
      </c>
    </row>
    <row r="1105" spans="1:14" x14ac:dyDescent="0.3">
      <c r="A1105" t="s">
        <v>3056</v>
      </c>
      <c r="B1105" t="s">
        <v>1231</v>
      </c>
      <c r="C1105" t="s">
        <v>1969</v>
      </c>
      <c r="D1105" t="s">
        <v>576</v>
      </c>
      <c r="E1105" t="s">
        <v>120</v>
      </c>
      <c r="F1105" t="s">
        <v>39</v>
      </c>
      <c r="G1105" t="s">
        <v>176</v>
      </c>
      <c r="H1105" t="s">
        <v>160</v>
      </c>
      <c r="I1105">
        <v>1</v>
      </c>
      <c r="J1105">
        <v>0.15</v>
      </c>
      <c r="K1105" t="s">
        <v>32</v>
      </c>
      <c r="L1105" t="s">
        <v>33</v>
      </c>
      <c r="M1105">
        <v>56</v>
      </c>
      <c r="N1105">
        <v>2</v>
      </c>
    </row>
    <row r="1106" spans="1:14" x14ac:dyDescent="0.3">
      <c r="A1106" t="s">
        <v>3057</v>
      </c>
      <c r="B1106" t="s">
        <v>3058</v>
      </c>
      <c r="C1106" t="s">
        <v>2270</v>
      </c>
      <c r="D1106" t="s">
        <v>826</v>
      </c>
      <c r="E1106" t="s">
        <v>2083</v>
      </c>
      <c r="F1106" t="s">
        <v>131</v>
      </c>
      <c r="G1106" t="s">
        <v>192</v>
      </c>
      <c r="H1106" t="s">
        <v>98</v>
      </c>
      <c r="I1106">
        <v>2</v>
      </c>
      <c r="J1106">
        <v>0.1</v>
      </c>
      <c r="K1106" t="s">
        <v>22</v>
      </c>
      <c r="L1106" t="s">
        <v>33</v>
      </c>
      <c r="N1106">
        <v>2</v>
      </c>
    </row>
    <row r="1107" spans="1:14" x14ac:dyDescent="0.3">
      <c r="A1107" t="s">
        <v>3059</v>
      </c>
      <c r="B1107" t="s">
        <v>461</v>
      </c>
      <c r="C1107" t="s">
        <v>585</v>
      </c>
      <c r="D1107" t="s">
        <v>1835</v>
      </c>
      <c r="E1107" t="s">
        <v>911</v>
      </c>
      <c r="F1107" t="s">
        <v>39</v>
      </c>
      <c r="G1107" t="s">
        <v>30</v>
      </c>
      <c r="H1107" t="s">
        <v>69</v>
      </c>
      <c r="I1107">
        <v>7</v>
      </c>
      <c r="J1107">
        <v>0.2</v>
      </c>
      <c r="K1107" t="s">
        <v>22</v>
      </c>
      <c r="L1107" t="s">
        <v>41</v>
      </c>
      <c r="M1107">
        <v>30</v>
      </c>
      <c r="N1107">
        <v>2</v>
      </c>
    </row>
    <row r="1108" spans="1:14" x14ac:dyDescent="0.3">
      <c r="A1108" t="s">
        <v>3060</v>
      </c>
      <c r="B1108" t="s">
        <v>3047</v>
      </c>
      <c r="C1108" t="s">
        <v>1035</v>
      </c>
      <c r="D1108" t="s">
        <v>1350</v>
      </c>
      <c r="E1108" t="s">
        <v>935</v>
      </c>
      <c r="F1108" t="s">
        <v>39</v>
      </c>
      <c r="G1108" t="s">
        <v>115</v>
      </c>
      <c r="H1108" t="s">
        <v>160</v>
      </c>
      <c r="I1108">
        <v>8</v>
      </c>
      <c r="J1108">
        <v>0</v>
      </c>
      <c r="K1108" t="s">
        <v>32</v>
      </c>
      <c r="L1108" t="s">
        <v>50</v>
      </c>
      <c r="M1108">
        <v>57</v>
      </c>
      <c r="N1108">
        <v>1</v>
      </c>
    </row>
    <row r="1109" spans="1:14" x14ac:dyDescent="0.3">
      <c r="A1109" t="s">
        <v>3061</v>
      </c>
      <c r="B1109" t="s">
        <v>3062</v>
      </c>
      <c r="C1109" t="s">
        <v>100</v>
      </c>
      <c r="D1109" t="s">
        <v>363</v>
      </c>
      <c r="E1109" t="s">
        <v>135</v>
      </c>
      <c r="F1109" t="s">
        <v>29</v>
      </c>
      <c r="G1109" t="s">
        <v>293</v>
      </c>
      <c r="H1109" t="s">
        <v>154</v>
      </c>
      <c r="I1109">
        <v>5</v>
      </c>
      <c r="J1109">
        <v>0.05</v>
      </c>
      <c r="K1109" t="s">
        <v>32</v>
      </c>
      <c r="L1109" t="s">
        <v>23</v>
      </c>
      <c r="M1109">
        <v>52</v>
      </c>
      <c r="N1109">
        <v>2</v>
      </c>
    </row>
    <row r="1110" spans="1:14" x14ac:dyDescent="0.3">
      <c r="A1110" t="s">
        <v>3063</v>
      </c>
      <c r="B1110" t="s">
        <v>2808</v>
      </c>
      <c r="C1110" t="s">
        <v>447</v>
      </c>
      <c r="D1110" t="s">
        <v>3054</v>
      </c>
      <c r="E1110" t="s">
        <v>227</v>
      </c>
      <c r="F1110" t="s">
        <v>29</v>
      </c>
      <c r="G1110" t="s">
        <v>62</v>
      </c>
      <c r="H1110" t="s">
        <v>160</v>
      </c>
      <c r="I1110">
        <v>6</v>
      </c>
      <c r="J1110">
        <v>0</v>
      </c>
      <c r="K1110" t="s">
        <v>22</v>
      </c>
      <c r="L1110" t="s">
        <v>23</v>
      </c>
      <c r="M1110">
        <v>23</v>
      </c>
      <c r="N1110">
        <v>1</v>
      </c>
    </row>
    <row r="1111" spans="1:14" x14ac:dyDescent="0.3">
      <c r="A1111" t="s">
        <v>3064</v>
      </c>
      <c r="B1111" t="s">
        <v>3065</v>
      </c>
      <c r="C1111" t="s">
        <v>3066</v>
      </c>
      <c r="D1111" t="s">
        <v>1321</v>
      </c>
      <c r="E1111" t="s">
        <v>675</v>
      </c>
      <c r="F1111" t="s">
        <v>39</v>
      </c>
      <c r="G1111" t="s">
        <v>20</v>
      </c>
      <c r="H1111" t="s">
        <v>216</v>
      </c>
      <c r="I1111">
        <v>1</v>
      </c>
      <c r="J1111">
        <v>0.2</v>
      </c>
      <c r="K1111" t="s">
        <v>32</v>
      </c>
      <c r="L1111" t="s">
        <v>50</v>
      </c>
      <c r="M1111">
        <v>21</v>
      </c>
      <c r="N1111">
        <v>3</v>
      </c>
    </row>
    <row r="1112" spans="1:14" x14ac:dyDescent="0.3">
      <c r="A1112" t="s">
        <v>3067</v>
      </c>
      <c r="B1112" t="s">
        <v>1243</v>
      </c>
      <c r="C1112" t="s">
        <v>2270</v>
      </c>
      <c r="D1112" t="s">
        <v>1450</v>
      </c>
      <c r="E1112" t="s">
        <v>1422</v>
      </c>
      <c r="F1112" t="s">
        <v>29</v>
      </c>
      <c r="G1112" t="s">
        <v>97</v>
      </c>
      <c r="H1112" t="s">
        <v>216</v>
      </c>
      <c r="I1112">
        <v>8</v>
      </c>
      <c r="J1112">
        <v>0</v>
      </c>
      <c r="K1112" t="s">
        <v>32</v>
      </c>
      <c r="L1112" t="s">
        <v>23</v>
      </c>
      <c r="M1112">
        <v>58</v>
      </c>
      <c r="N1112">
        <v>2</v>
      </c>
    </row>
    <row r="1113" spans="1:14" x14ac:dyDescent="0.3">
      <c r="A1113" t="s">
        <v>830</v>
      </c>
      <c r="B1113" t="s">
        <v>714</v>
      </c>
      <c r="C1113" t="s">
        <v>558</v>
      </c>
      <c r="D1113" t="s">
        <v>831</v>
      </c>
      <c r="E1113" t="s">
        <v>18</v>
      </c>
      <c r="F1113" t="s">
        <v>19</v>
      </c>
      <c r="G1113" t="s">
        <v>90</v>
      </c>
      <c r="H1113" t="s">
        <v>63</v>
      </c>
      <c r="I1113" t="s">
        <v>77</v>
      </c>
      <c r="J1113">
        <v>0.1</v>
      </c>
      <c r="K1113" t="s">
        <v>22</v>
      </c>
      <c r="L1113" t="s">
        <v>23</v>
      </c>
      <c r="M1113">
        <v>64</v>
      </c>
      <c r="N1113">
        <v>3</v>
      </c>
    </row>
    <row r="1114" spans="1:14" x14ac:dyDescent="0.3">
      <c r="A1114" t="s">
        <v>3068</v>
      </c>
      <c r="B1114" t="s">
        <v>1119</v>
      </c>
      <c r="C1114" t="s">
        <v>234</v>
      </c>
      <c r="D1114" t="s">
        <v>3069</v>
      </c>
      <c r="E1114" t="s">
        <v>485</v>
      </c>
      <c r="F1114" t="s">
        <v>153</v>
      </c>
      <c r="G1114" t="s">
        <v>97</v>
      </c>
      <c r="H1114" t="s">
        <v>63</v>
      </c>
      <c r="I1114">
        <v>2</v>
      </c>
      <c r="J1114">
        <v>0.05</v>
      </c>
      <c r="K1114" t="s">
        <v>22</v>
      </c>
      <c r="L1114" t="s">
        <v>33</v>
      </c>
      <c r="M1114">
        <v>40</v>
      </c>
      <c r="N1114">
        <v>1</v>
      </c>
    </row>
    <row r="1115" spans="1:14" x14ac:dyDescent="0.3">
      <c r="A1115" t="s">
        <v>3070</v>
      </c>
      <c r="B1115" t="s">
        <v>1178</v>
      </c>
      <c r="C1115" t="s">
        <v>2699</v>
      </c>
      <c r="D1115" t="s">
        <v>2750</v>
      </c>
      <c r="E1115" t="s">
        <v>96</v>
      </c>
      <c r="F1115" t="s">
        <v>39</v>
      </c>
      <c r="G1115" t="s">
        <v>176</v>
      </c>
      <c r="H1115" t="s">
        <v>69</v>
      </c>
      <c r="I1115" t="s">
        <v>49</v>
      </c>
      <c r="J1115">
        <v>0.05</v>
      </c>
      <c r="K1115" t="s">
        <v>22</v>
      </c>
      <c r="L1115" t="s">
        <v>50</v>
      </c>
      <c r="N1115">
        <v>1</v>
      </c>
    </row>
    <row r="1116" spans="1:14" x14ac:dyDescent="0.3">
      <c r="A1116" t="s">
        <v>3071</v>
      </c>
      <c r="B1116" t="s">
        <v>2018</v>
      </c>
      <c r="C1116" t="s">
        <v>3072</v>
      </c>
      <c r="D1116" t="s">
        <v>45</v>
      </c>
      <c r="E1116" t="s">
        <v>790</v>
      </c>
      <c r="F1116" t="s">
        <v>39</v>
      </c>
      <c r="G1116" t="s">
        <v>20</v>
      </c>
      <c r="H1116" t="s">
        <v>216</v>
      </c>
      <c r="I1116">
        <v>6</v>
      </c>
      <c r="J1116">
        <v>0.2</v>
      </c>
      <c r="K1116" t="s">
        <v>22</v>
      </c>
      <c r="L1116" t="s">
        <v>41</v>
      </c>
      <c r="M1116">
        <v>57</v>
      </c>
      <c r="N1116">
        <v>5</v>
      </c>
    </row>
    <row r="1117" spans="1:14" x14ac:dyDescent="0.3">
      <c r="A1117" t="s">
        <v>3073</v>
      </c>
      <c r="B1117" t="s">
        <v>2218</v>
      </c>
      <c r="C1117" t="s">
        <v>3074</v>
      </c>
      <c r="D1117" t="s">
        <v>1261</v>
      </c>
      <c r="E1117" t="s">
        <v>165</v>
      </c>
      <c r="F1117" t="s">
        <v>153</v>
      </c>
      <c r="G1117" t="s">
        <v>90</v>
      </c>
      <c r="H1117" t="s">
        <v>160</v>
      </c>
      <c r="I1117">
        <v>8</v>
      </c>
      <c r="J1117">
        <v>0.1</v>
      </c>
      <c r="K1117" t="s">
        <v>32</v>
      </c>
      <c r="L1117" t="s">
        <v>33</v>
      </c>
      <c r="M1117">
        <v>21</v>
      </c>
      <c r="N1117">
        <v>5</v>
      </c>
    </row>
    <row r="1118" spans="1:14" x14ac:dyDescent="0.3">
      <c r="A1118" t="s">
        <v>3075</v>
      </c>
      <c r="B1118" t="s">
        <v>960</v>
      </c>
      <c r="C1118" t="s">
        <v>234</v>
      </c>
      <c r="D1118" t="s">
        <v>1450</v>
      </c>
      <c r="E1118" t="s">
        <v>82</v>
      </c>
      <c r="F1118" t="s">
        <v>19</v>
      </c>
      <c r="G1118" t="s">
        <v>176</v>
      </c>
      <c r="H1118" t="s">
        <v>91</v>
      </c>
      <c r="I1118">
        <v>8</v>
      </c>
      <c r="J1118">
        <v>0</v>
      </c>
      <c r="K1118" t="s">
        <v>32</v>
      </c>
      <c r="L1118" t="s">
        <v>33</v>
      </c>
      <c r="M1118">
        <v>30</v>
      </c>
      <c r="N1118">
        <v>4</v>
      </c>
    </row>
    <row r="1119" spans="1:14" x14ac:dyDescent="0.3">
      <c r="A1119" t="s">
        <v>3076</v>
      </c>
      <c r="B1119" t="s">
        <v>746</v>
      </c>
      <c r="C1119" t="s">
        <v>1436</v>
      </c>
      <c r="D1119" t="s">
        <v>3077</v>
      </c>
      <c r="E1119" t="s">
        <v>82</v>
      </c>
      <c r="F1119" t="s">
        <v>153</v>
      </c>
      <c r="G1119" t="s">
        <v>97</v>
      </c>
      <c r="H1119" t="s">
        <v>308</v>
      </c>
      <c r="I1119">
        <v>5</v>
      </c>
      <c r="J1119">
        <v>0.05</v>
      </c>
      <c r="K1119" t="s">
        <v>32</v>
      </c>
      <c r="L1119" t="s">
        <v>41</v>
      </c>
      <c r="M1119">
        <v>39</v>
      </c>
      <c r="N1119">
        <v>2</v>
      </c>
    </row>
    <row r="1120" spans="1:14" x14ac:dyDescent="0.3">
      <c r="A1120" t="s">
        <v>3078</v>
      </c>
      <c r="B1120" t="s">
        <v>3079</v>
      </c>
      <c r="C1120" t="s">
        <v>3080</v>
      </c>
      <c r="D1120" t="s">
        <v>3081</v>
      </c>
      <c r="E1120" t="s">
        <v>1014</v>
      </c>
      <c r="F1120" t="s">
        <v>39</v>
      </c>
      <c r="G1120" t="s">
        <v>90</v>
      </c>
      <c r="H1120" t="s">
        <v>31</v>
      </c>
      <c r="I1120">
        <v>2</v>
      </c>
      <c r="J1120">
        <v>0.05</v>
      </c>
      <c r="K1120" t="s">
        <v>32</v>
      </c>
      <c r="L1120" t="s">
        <v>33</v>
      </c>
      <c r="M1120">
        <v>23</v>
      </c>
      <c r="N1120">
        <v>4</v>
      </c>
    </row>
    <row r="1121" spans="1:14" x14ac:dyDescent="0.3">
      <c r="A1121" t="s">
        <v>3082</v>
      </c>
      <c r="B1121" t="s">
        <v>524</v>
      </c>
      <c r="C1121" t="s">
        <v>3083</v>
      </c>
      <c r="D1121" t="s">
        <v>363</v>
      </c>
      <c r="E1121" t="s">
        <v>606</v>
      </c>
      <c r="F1121" t="s">
        <v>29</v>
      </c>
      <c r="G1121" t="s">
        <v>30</v>
      </c>
      <c r="H1121" t="s">
        <v>98</v>
      </c>
      <c r="I1121">
        <v>7</v>
      </c>
      <c r="J1121">
        <v>0.05</v>
      </c>
      <c r="K1121" t="s">
        <v>222</v>
      </c>
      <c r="L1121" t="s">
        <v>23</v>
      </c>
      <c r="M1121">
        <v>66</v>
      </c>
      <c r="N1121">
        <v>3</v>
      </c>
    </row>
    <row r="1122" spans="1:14" x14ac:dyDescent="0.3">
      <c r="A1122" t="s">
        <v>3084</v>
      </c>
      <c r="B1122" t="s">
        <v>1155</v>
      </c>
      <c r="C1122" t="s">
        <v>719</v>
      </c>
      <c r="D1122" t="s">
        <v>2573</v>
      </c>
      <c r="E1122" t="s">
        <v>186</v>
      </c>
      <c r="F1122" t="s">
        <v>29</v>
      </c>
      <c r="G1122" t="s">
        <v>30</v>
      </c>
      <c r="H1122" t="s">
        <v>63</v>
      </c>
      <c r="I1122">
        <v>8</v>
      </c>
      <c r="J1122">
        <v>0</v>
      </c>
      <c r="L1122" t="s">
        <v>23</v>
      </c>
      <c r="M1122">
        <v>45</v>
      </c>
      <c r="N1122">
        <v>4</v>
      </c>
    </row>
    <row r="1123" spans="1:14" x14ac:dyDescent="0.3">
      <c r="A1123" t="s">
        <v>3085</v>
      </c>
      <c r="B1123" t="s">
        <v>1994</v>
      </c>
      <c r="C1123" t="s">
        <v>1038</v>
      </c>
      <c r="D1123" t="s">
        <v>3086</v>
      </c>
      <c r="E1123" t="s">
        <v>140</v>
      </c>
      <c r="F1123" t="s">
        <v>19</v>
      </c>
      <c r="G1123" t="s">
        <v>192</v>
      </c>
      <c r="H1123" t="s">
        <v>109</v>
      </c>
      <c r="I1123">
        <v>7</v>
      </c>
      <c r="J1123">
        <v>0.1</v>
      </c>
      <c r="K1123" t="s">
        <v>22</v>
      </c>
      <c r="L1123" t="s">
        <v>23</v>
      </c>
      <c r="M1123">
        <v>55</v>
      </c>
      <c r="N1123">
        <v>5</v>
      </c>
    </row>
    <row r="1124" spans="1:14" x14ac:dyDescent="0.3">
      <c r="A1124" t="s">
        <v>3087</v>
      </c>
      <c r="B1124" t="s">
        <v>3088</v>
      </c>
      <c r="C1124" t="s">
        <v>1260</v>
      </c>
      <c r="D1124" t="s">
        <v>693</v>
      </c>
      <c r="E1124" t="s">
        <v>292</v>
      </c>
      <c r="F1124" t="s">
        <v>29</v>
      </c>
      <c r="G1124" t="s">
        <v>97</v>
      </c>
      <c r="H1124" t="s">
        <v>69</v>
      </c>
      <c r="I1124" t="s">
        <v>376</v>
      </c>
      <c r="J1124">
        <v>0.05</v>
      </c>
      <c r="K1124" t="s">
        <v>32</v>
      </c>
      <c r="L1124" t="s">
        <v>41</v>
      </c>
      <c r="N1124">
        <v>1</v>
      </c>
    </row>
    <row r="1125" spans="1:14" x14ac:dyDescent="0.3">
      <c r="A1125" t="s">
        <v>3089</v>
      </c>
      <c r="B1125" t="s">
        <v>2720</v>
      </c>
      <c r="C1125" t="s">
        <v>1012</v>
      </c>
      <c r="D1125" t="s">
        <v>3090</v>
      </c>
      <c r="E1125" t="s">
        <v>82</v>
      </c>
      <c r="F1125" t="s">
        <v>39</v>
      </c>
      <c r="G1125" t="s">
        <v>62</v>
      </c>
      <c r="H1125" t="s">
        <v>31</v>
      </c>
      <c r="I1125">
        <v>3</v>
      </c>
      <c r="J1125">
        <v>0.2</v>
      </c>
      <c r="K1125" t="s">
        <v>70</v>
      </c>
      <c r="L1125" t="s">
        <v>33</v>
      </c>
      <c r="M1125">
        <v>50</v>
      </c>
      <c r="N1125">
        <v>1</v>
      </c>
    </row>
    <row r="1126" spans="1:14" x14ac:dyDescent="0.3">
      <c r="A1126" t="s">
        <v>3091</v>
      </c>
      <c r="B1126" t="s">
        <v>1478</v>
      </c>
      <c r="C1126" t="s">
        <v>1100</v>
      </c>
      <c r="D1126" t="s">
        <v>95</v>
      </c>
      <c r="E1126" t="s">
        <v>3092</v>
      </c>
      <c r="F1126" t="s">
        <v>29</v>
      </c>
      <c r="G1126" t="s">
        <v>293</v>
      </c>
      <c r="H1126" t="s">
        <v>216</v>
      </c>
      <c r="I1126">
        <v>4</v>
      </c>
      <c r="J1126">
        <v>0.2</v>
      </c>
      <c r="K1126" t="s">
        <v>32</v>
      </c>
      <c r="L1126" t="s">
        <v>50</v>
      </c>
      <c r="M1126">
        <v>66</v>
      </c>
    </row>
    <row r="1127" spans="1:14" x14ac:dyDescent="0.3">
      <c r="A1127" t="s">
        <v>3093</v>
      </c>
      <c r="B1127" t="s">
        <v>1987</v>
      </c>
      <c r="C1127" t="s">
        <v>1329</v>
      </c>
      <c r="D1127" t="s">
        <v>3094</v>
      </c>
      <c r="E1127" t="s">
        <v>630</v>
      </c>
      <c r="F1127" t="s">
        <v>153</v>
      </c>
      <c r="G1127" t="s">
        <v>251</v>
      </c>
      <c r="H1127" t="s">
        <v>63</v>
      </c>
      <c r="I1127">
        <v>7</v>
      </c>
      <c r="J1127">
        <v>0.15</v>
      </c>
      <c r="K1127" t="s">
        <v>32</v>
      </c>
      <c r="L1127" t="s">
        <v>50</v>
      </c>
      <c r="M1127">
        <v>30</v>
      </c>
      <c r="N1127">
        <v>1</v>
      </c>
    </row>
    <row r="1128" spans="1:14" x14ac:dyDescent="0.3">
      <c r="A1128" t="s">
        <v>3095</v>
      </c>
      <c r="B1128" t="s">
        <v>1119</v>
      </c>
      <c r="C1128" t="s">
        <v>3096</v>
      </c>
      <c r="D1128" t="s">
        <v>551</v>
      </c>
      <c r="E1128" t="s">
        <v>435</v>
      </c>
      <c r="F1128" t="s">
        <v>39</v>
      </c>
      <c r="G1128" t="s">
        <v>47</v>
      </c>
      <c r="H1128" t="s">
        <v>146</v>
      </c>
      <c r="I1128">
        <v>3</v>
      </c>
      <c r="J1128">
        <v>0</v>
      </c>
      <c r="K1128" t="s">
        <v>32</v>
      </c>
      <c r="L1128" t="s">
        <v>41</v>
      </c>
      <c r="M1128">
        <v>27</v>
      </c>
      <c r="N1128">
        <v>2</v>
      </c>
    </row>
    <row r="1129" spans="1:14" x14ac:dyDescent="0.3">
      <c r="A1129" t="s">
        <v>3097</v>
      </c>
      <c r="B1129" t="s">
        <v>1683</v>
      </c>
      <c r="C1129" t="s">
        <v>535</v>
      </c>
      <c r="D1129" t="s">
        <v>3098</v>
      </c>
      <c r="E1129" t="s">
        <v>266</v>
      </c>
      <c r="F1129" t="s">
        <v>39</v>
      </c>
      <c r="G1129" t="s">
        <v>176</v>
      </c>
      <c r="H1129" t="s">
        <v>98</v>
      </c>
      <c r="I1129" t="s">
        <v>722</v>
      </c>
      <c r="J1129">
        <v>0</v>
      </c>
      <c r="K1129" t="s">
        <v>32</v>
      </c>
      <c r="L1129" t="s">
        <v>23</v>
      </c>
      <c r="M1129">
        <v>21</v>
      </c>
      <c r="N1129">
        <v>1</v>
      </c>
    </row>
    <row r="1130" spans="1:14" x14ac:dyDescent="0.3">
      <c r="A1130" t="s">
        <v>3099</v>
      </c>
      <c r="B1130" t="s">
        <v>3100</v>
      </c>
      <c r="C1130" t="s">
        <v>1736</v>
      </c>
      <c r="D1130" t="s">
        <v>3101</v>
      </c>
      <c r="E1130" t="s">
        <v>1372</v>
      </c>
      <c r="F1130" t="s">
        <v>19</v>
      </c>
      <c r="G1130" t="s">
        <v>40</v>
      </c>
      <c r="H1130" t="s">
        <v>308</v>
      </c>
      <c r="I1130">
        <v>2</v>
      </c>
      <c r="J1130">
        <v>0.15</v>
      </c>
      <c r="K1130" t="s">
        <v>32</v>
      </c>
      <c r="L1130" t="s">
        <v>50</v>
      </c>
      <c r="M1130">
        <v>67</v>
      </c>
      <c r="N1130">
        <v>3</v>
      </c>
    </row>
    <row r="1131" spans="1:14" x14ac:dyDescent="0.3">
      <c r="A1131" t="s">
        <v>3102</v>
      </c>
      <c r="B1131" t="s">
        <v>725</v>
      </c>
      <c r="C1131" t="s">
        <v>539</v>
      </c>
      <c r="D1131" t="s">
        <v>2507</v>
      </c>
      <c r="E1131" t="s">
        <v>28</v>
      </c>
      <c r="F1131" t="s">
        <v>39</v>
      </c>
      <c r="G1131" t="s">
        <v>40</v>
      </c>
      <c r="H1131" t="s">
        <v>63</v>
      </c>
      <c r="I1131" t="s">
        <v>77</v>
      </c>
      <c r="J1131">
        <v>0.1</v>
      </c>
      <c r="K1131" t="s">
        <v>32</v>
      </c>
      <c r="L1131" t="s">
        <v>41</v>
      </c>
      <c r="M1131">
        <v>63</v>
      </c>
      <c r="N1131">
        <v>2</v>
      </c>
    </row>
    <row r="1132" spans="1:14" x14ac:dyDescent="0.3">
      <c r="A1132" t="s">
        <v>3103</v>
      </c>
      <c r="B1132" t="s">
        <v>3104</v>
      </c>
      <c r="C1132" t="s">
        <v>668</v>
      </c>
      <c r="D1132" t="s">
        <v>388</v>
      </c>
      <c r="E1132" t="s">
        <v>587</v>
      </c>
      <c r="F1132" t="s">
        <v>39</v>
      </c>
      <c r="G1132" t="s">
        <v>47</v>
      </c>
      <c r="H1132" t="s">
        <v>177</v>
      </c>
      <c r="I1132">
        <v>4</v>
      </c>
      <c r="J1132">
        <v>0.15</v>
      </c>
      <c r="K1132" t="s">
        <v>222</v>
      </c>
      <c r="L1132" t="s">
        <v>23</v>
      </c>
      <c r="M1132">
        <v>25</v>
      </c>
      <c r="N1132">
        <v>5</v>
      </c>
    </row>
    <row r="1133" spans="1:14" x14ac:dyDescent="0.3">
      <c r="A1133" t="s">
        <v>3105</v>
      </c>
      <c r="B1133" t="s">
        <v>3106</v>
      </c>
      <c r="C1133" t="s">
        <v>58</v>
      </c>
      <c r="D1133" t="s">
        <v>3107</v>
      </c>
      <c r="E1133" t="s">
        <v>3108</v>
      </c>
      <c r="F1133" t="s">
        <v>19</v>
      </c>
      <c r="G1133" t="s">
        <v>90</v>
      </c>
      <c r="H1133" t="s">
        <v>84</v>
      </c>
      <c r="I1133">
        <v>9</v>
      </c>
      <c r="J1133">
        <v>0.05</v>
      </c>
      <c r="K1133" t="s">
        <v>32</v>
      </c>
      <c r="L1133" t="s">
        <v>41</v>
      </c>
      <c r="M1133">
        <v>20</v>
      </c>
      <c r="N1133">
        <v>2</v>
      </c>
    </row>
    <row r="1134" spans="1:14" x14ac:dyDescent="0.3">
      <c r="A1134" t="s">
        <v>3109</v>
      </c>
      <c r="B1134" t="s">
        <v>1762</v>
      </c>
      <c r="C1134" t="s">
        <v>283</v>
      </c>
      <c r="D1134" t="s">
        <v>3110</v>
      </c>
      <c r="E1134" t="s">
        <v>570</v>
      </c>
      <c r="F1134" t="s">
        <v>29</v>
      </c>
      <c r="G1134" t="s">
        <v>192</v>
      </c>
      <c r="H1134" t="s">
        <v>31</v>
      </c>
      <c r="I1134">
        <v>1</v>
      </c>
      <c r="J1134">
        <v>0</v>
      </c>
      <c r="K1134" t="s">
        <v>32</v>
      </c>
      <c r="L1134" t="s">
        <v>23</v>
      </c>
      <c r="M1134">
        <v>55</v>
      </c>
      <c r="N1134">
        <v>5</v>
      </c>
    </row>
    <row r="1135" spans="1:14" x14ac:dyDescent="0.3">
      <c r="A1135" t="s">
        <v>3111</v>
      </c>
      <c r="B1135" t="s">
        <v>2411</v>
      </c>
      <c r="C1135" t="s">
        <v>711</v>
      </c>
      <c r="D1135" t="s">
        <v>3112</v>
      </c>
      <c r="E1135" t="s">
        <v>2887</v>
      </c>
      <c r="F1135" t="s">
        <v>39</v>
      </c>
      <c r="G1135" t="s">
        <v>90</v>
      </c>
      <c r="H1135" t="s">
        <v>21</v>
      </c>
      <c r="I1135">
        <v>5</v>
      </c>
      <c r="J1135">
        <v>0.2</v>
      </c>
      <c r="K1135" t="s">
        <v>32</v>
      </c>
      <c r="L1135" t="s">
        <v>23</v>
      </c>
      <c r="M1135">
        <v>37</v>
      </c>
      <c r="N1135">
        <v>4</v>
      </c>
    </row>
    <row r="1136" spans="1:14" x14ac:dyDescent="0.3">
      <c r="A1136" t="s">
        <v>3113</v>
      </c>
      <c r="B1136" t="s">
        <v>1969</v>
      </c>
      <c r="C1136" t="s">
        <v>1878</v>
      </c>
      <c r="D1136" t="s">
        <v>45</v>
      </c>
      <c r="E1136" t="s">
        <v>159</v>
      </c>
      <c r="F1136" t="s">
        <v>39</v>
      </c>
      <c r="G1136" t="s">
        <v>62</v>
      </c>
      <c r="H1136" t="s">
        <v>160</v>
      </c>
      <c r="I1136">
        <v>8</v>
      </c>
      <c r="J1136">
        <v>0.05</v>
      </c>
      <c r="K1136" t="s">
        <v>70</v>
      </c>
      <c r="L1136" t="s">
        <v>23</v>
      </c>
      <c r="M1136">
        <v>47</v>
      </c>
      <c r="N1136">
        <v>5</v>
      </c>
    </row>
    <row r="1137" spans="1:14" x14ac:dyDescent="0.3">
      <c r="A1137" t="s">
        <v>3114</v>
      </c>
      <c r="B1137" t="s">
        <v>1263</v>
      </c>
      <c r="C1137" t="s">
        <v>3115</v>
      </c>
      <c r="D1137" t="s">
        <v>3116</v>
      </c>
      <c r="E1137" t="s">
        <v>485</v>
      </c>
      <c r="F1137" t="s">
        <v>29</v>
      </c>
      <c r="G1137" t="s">
        <v>97</v>
      </c>
      <c r="H1137" t="s">
        <v>48</v>
      </c>
      <c r="I1137">
        <v>4</v>
      </c>
      <c r="J1137">
        <v>0.1</v>
      </c>
      <c r="K1137" t="s">
        <v>32</v>
      </c>
      <c r="L1137" t="s">
        <v>41</v>
      </c>
      <c r="N1137">
        <v>3</v>
      </c>
    </row>
    <row r="1138" spans="1:14" x14ac:dyDescent="0.3">
      <c r="A1138" t="s">
        <v>3117</v>
      </c>
      <c r="B1138" t="s">
        <v>550</v>
      </c>
      <c r="C1138" t="s">
        <v>199</v>
      </c>
      <c r="D1138" t="s">
        <v>407</v>
      </c>
      <c r="E1138" t="s">
        <v>671</v>
      </c>
      <c r="F1138" t="s">
        <v>39</v>
      </c>
      <c r="G1138" t="s">
        <v>30</v>
      </c>
      <c r="H1138" t="s">
        <v>21</v>
      </c>
      <c r="I1138">
        <v>7</v>
      </c>
      <c r="J1138">
        <v>0</v>
      </c>
      <c r="K1138" t="s">
        <v>222</v>
      </c>
      <c r="L1138" t="s">
        <v>41</v>
      </c>
      <c r="M1138">
        <v>59</v>
      </c>
      <c r="N1138">
        <v>2</v>
      </c>
    </row>
    <row r="1139" spans="1:14" x14ac:dyDescent="0.3">
      <c r="A1139" t="s">
        <v>3118</v>
      </c>
      <c r="B1139" t="s">
        <v>3119</v>
      </c>
      <c r="C1139" t="s">
        <v>3120</v>
      </c>
      <c r="D1139" t="s">
        <v>1153</v>
      </c>
      <c r="E1139" t="s">
        <v>591</v>
      </c>
      <c r="F1139" t="s">
        <v>29</v>
      </c>
      <c r="G1139" t="s">
        <v>47</v>
      </c>
      <c r="H1139" t="s">
        <v>69</v>
      </c>
      <c r="I1139">
        <v>7</v>
      </c>
      <c r="J1139">
        <v>0.1</v>
      </c>
      <c r="K1139" t="s">
        <v>32</v>
      </c>
      <c r="L1139" t="s">
        <v>50</v>
      </c>
      <c r="N1139">
        <v>1</v>
      </c>
    </row>
    <row r="1140" spans="1:14" x14ac:dyDescent="0.3">
      <c r="A1140" t="s">
        <v>331</v>
      </c>
      <c r="B1140" t="s">
        <v>332</v>
      </c>
      <c r="C1140" t="s">
        <v>26</v>
      </c>
      <c r="D1140" t="s">
        <v>333</v>
      </c>
      <c r="E1140" t="s">
        <v>334</v>
      </c>
      <c r="F1140" t="s">
        <v>29</v>
      </c>
      <c r="G1140" t="s">
        <v>115</v>
      </c>
      <c r="H1140" t="s">
        <v>31</v>
      </c>
      <c r="I1140">
        <v>4</v>
      </c>
      <c r="J1140">
        <v>0.2</v>
      </c>
      <c r="K1140" t="s">
        <v>32</v>
      </c>
      <c r="L1140" t="s">
        <v>33</v>
      </c>
      <c r="M1140">
        <v>37</v>
      </c>
    </row>
    <row r="1141" spans="1:14" x14ac:dyDescent="0.3">
      <c r="A1141" t="s">
        <v>3121</v>
      </c>
      <c r="B1141" t="s">
        <v>1357</v>
      </c>
      <c r="C1141" t="s">
        <v>1209</v>
      </c>
      <c r="D1141" t="s">
        <v>831</v>
      </c>
      <c r="E1141" t="s">
        <v>552</v>
      </c>
      <c r="F1141" t="s">
        <v>39</v>
      </c>
      <c r="G1141" t="s">
        <v>115</v>
      </c>
      <c r="H1141" t="s">
        <v>154</v>
      </c>
      <c r="I1141">
        <v>8</v>
      </c>
      <c r="J1141">
        <v>0.1</v>
      </c>
      <c r="K1141" t="s">
        <v>22</v>
      </c>
      <c r="L1141" t="s">
        <v>41</v>
      </c>
      <c r="M1141">
        <v>57</v>
      </c>
      <c r="N1141">
        <v>1</v>
      </c>
    </row>
    <row r="1142" spans="1:14" x14ac:dyDescent="0.3">
      <c r="A1142" t="s">
        <v>3122</v>
      </c>
      <c r="B1142" t="s">
        <v>1041</v>
      </c>
      <c r="C1142" t="s">
        <v>752</v>
      </c>
      <c r="D1142" t="s">
        <v>3123</v>
      </c>
      <c r="E1142" t="s">
        <v>191</v>
      </c>
      <c r="F1142" t="s">
        <v>153</v>
      </c>
      <c r="G1142" t="s">
        <v>192</v>
      </c>
      <c r="H1142" t="s">
        <v>216</v>
      </c>
      <c r="I1142">
        <v>6</v>
      </c>
      <c r="J1142">
        <v>0.2</v>
      </c>
      <c r="K1142" t="s">
        <v>70</v>
      </c>
      <c r="L1142" t="s">
        <v>50</v>
      </c>
      <c r="M1142">
        <v>34</v>
      </c>
      <c r="N1142">
        <v>3</v>
      </c>
    </row>
    <row r="1143" spans="1:14" x14ac:dyDescent="0.3">
      <c r="A1143" t="s">
        <v>3124</v>
      </c>
      <c r="B1143" t="s">
        <v>1906</v>
      </c>
      <c r="C1143" t="s">
        <v>1125</v>
      </c>
      <c r="D1143" t="s">
        <v>3125</v>
      </c>
      <c r="E1143" t="s">
        <v>627</v>
      </c>
      <c r="F1143" t="s">
        <v>19</v>
      </c>
      <c r="G1143" t="s">
        <v>251</v>
      </c>
      <c r="H1143" t="s">
        <v>160</v>
      </c>
      <c r="I1143">
        <v>2</v>
      </c>
      <c r="J1143">
        <v>0.1</v>
      </c>
      <c r="K1143" t="s">
        <v>32</v>
      </c>
      <c r="L1143" t="s">
        <v>33</v>
      </c>
      <c r="M1143">
        <v>37</v>
      </c>
      <c r="N1143">
        <v>4</v>
      </c>
    </row>
    <row r="1144" spans="1:14" x14ac:dyDescent="0.3">
      <c r="A1144" t="s">
        <v>3126</v>
      </c>
      <c r="B1144" t="s">
        <v>1499</v>
      </c>
      <c r="C1144" t="s">
        <v>1395</v>
      </c>
      <c r="D1144" t="s">
        <v>3098</v>
      </c>
      <c r="E1144" t="s">
        <v>334</v>
      </c>
      <c r="F1144" t="s">
        <v>19</v>
      </c>
      <c r="G1144" t="s">
        <v>293</v>
      </c>
      <c r="H1144" t="s">
        <v>21</v>
      </c>
      <c r="I1144">
        <v>3</v>
      </c>
      <c r="J1144">
        <v>0.15</v>
      </c>
      <c r="K1144" t="s">
        <v>32</v>
      </c>
      <c r="L1144" t="s">
        <v>41</v>
      </c>
      <c r="M1144">
        <v>23</v>
      </c>
      <c r="N1144">
        <v>1</v>
      </c>
    </row>
    <row r="1145" spans="1:14" x14ac:dyDescent="0.3">
      <c r="A1145" t="s">
        <v>3127</v>
      </c>
      <c r="B1145" t="s">
        <v>3128</v>
      </c>
      <c r="C1145" t="s">
        <v>1898</v>
      </c>
      <c r="D1145" t="s">
        <v>3129</v>
      </c>
      <c r="E1145" t="s">
        <v>490</v>
      </c>
      <c r="F1145" t="s">
        <v>29</v>
      </c>
      <c r="G1145" t="s">
        <v>192</v>
      </c>
      <c r="H1145" t="s">
        <v>241</v>
      </c>
      <c r="I1145">
        <v>3</v>
      </c>
      <c r="J1145">
        <v>0</v>
      </c>
      <c r="L1145" t="s">
        <v>41</v>
      </c>
      <c r="M1145">
        <v>45</v>
      </c>
      <c r="N1145">
        <v>1</v>
      </c>
    </row>
    <row r="1146" spans="1:14" x14ac:dyDescent="0.3">
      <c r="A1146" t="s">
        <v>3130</v>
      </c>
      <c r="B1146" t="s">
        <v>1776</v>
      </c>
      <c r="C1146" t="s">
        <v>956</v>
      </c>
      <c r="D1146" t="s">
        <v>2117</v>
      </c>
      <c r="E1146" t="s">
        <v>170</v>
      </c>
      <c r="F1146" t="s">
        <v>19</v>
      </c>
      <c r="G1146" t="s">
        <v>40</v>
      </c>
      <c r="H1146" t="s">
        <v>98</v>
      </c>
      <c r="I1146">
        <v>2</v>
      </c>
      <c r="J1146">
        <v>0</v>
      </c>
      <c r="K1146" t="s">
        <v>32</v>
      </c>
      <c r="L1146" t="s">
        <v>33</v>
      </c>
      <c r="M1146">
        <v>52</v>
      </c>
      <c r="N1146">
        <v>3</v>
      </c>
    </row>
    <row r="1147" spans="1:14" x14ac:dyDescent="0.3">
      <c r="A1147" t="s">
        <v>3131</v>
      </c>
      <c r="B1147" t="s">
        <v>1820</v>
      </c>
      <c r="C1147" t="s">
        <v>460</v>
      </c>
      <c r="D1147" t="s">
        <v>3132</v>
      </c>
      <c r="E1147" t="s">
        <v>68</v>
      </c>
      <c r="F1147" t="s">
        <v>29</v>
      </c>
      <c r="G1147" t="s">
        <v>293</v>
      </c>
      <c r="H1147" t="s">
        <v>69</v>
      </c>
      <c r="I1147">
        <v>8</v>
      </c>
      <c r="K1147" t="s">
        <v>32</v>
      </c>
      <c r="L1147" t="s">
        <v>33</v>
      </c>
      <c r="M1147">
        <v>69</v>
      </c>
      <c r="N1147">
        <v>2</v>
      </c>
    </row>
    <row r="1148" spans="1:14" x14ac:dyDescent="0.3">
      <c r="A1148" t="s">
        <v>3133</v>
      </c>
      <c r="B1148" t="s">
        <v>2715</v>
      </c>
      <c r="C1148" t="s">
        <v>1182</v>
      </c>
      <c r="D1148" t="s">
        <v>2095</v>
      </c>
      <c r="E1148" t="s">
        <v>397</v>
      </c>
      <c r="F1148" t="s">
        <v>29</v>
      </c>
      <c r="G1148" t="s">
        <v>40</v>
      </c>
      <c r="H1148" t="s">
        <v>76</v>
      </c>
      <c r="I1148">
        <v>7</v>
      </c>
      <c r="J1148">
        <v>0.1</v>
      </c>
      <c r="K1148" t="s">
        <v>32</v>
      </c>
      <c r="L1148" t="s">
        <v>23</v>
      </c>
      <c r="M1148">
        <v>53</v>
      </c>
      <c r="N1148">
        <v>2</v>
      </c>
    </row>
    <row r="1149" spans="1:14" x14ac:dyDescent="0.3">
      <c r="A1149" t="s">
        <v>3134</v>
      </c>
      <c r="B1149" t="s">
        <v>296</v>
      </c>
      <c r="C1149" t="s">
        <v>557</v>
      </c>
      <c r="D1149" t="s">
        <v>2259</v>
      </c>
      <c r="E1149" t="s">
        <v>1019</v>
      </c>
      <c r="F1149" t="s">
        <v>29</v>
      </c>
      <c r="G1149" t="s">
        <v>40</v>
      </c>
      <c r="H1149" t="s">
        <v>154</v>
      </c>
      <c r="I1149">
        <v>9</v>
      </c>
      <c r="J1149">
        <v>0</v>
      </c>
      <c r="K1149" t="s">
        <v>32</v>
      </c>
      <c r="L1149" t="s">
        <v>41</v>
      </c>
      <c r="M1149">
        <v>48</v>
      </c>
      <c r="N1149">
        <v>2</v>
      </c>
    </row>
    <row r="1150" spans="1:14" x14ac:dyDescent="0.3">
      <c r="A1150" t="s">
        <v>3135</v>
      </c>
      <c r="B1150" t="s">
        <v>3136</v>
      </c>
      <c r="C1150" t="s">
        <v>300</v>
      </c>
      <c r="D1150" t="s">
        <v>693</v>
      </c>
      <c r="E1150" t="s">
        <v>18</v>
      </c>
      <c r="F1150" t="s">
        <v>19</v>
      </c>
      <c r="G1150" t="s">
        <v>176</v>
      </c>
      <c r="H1150" t="s">
        <v>154</v>
      </c>
      <c r="I1150">
        <v>6</v>
      </c>
      <c r="J1150">
        <v>0.1</v>
      </c>
      <c r="K1150" t="s">
        <v>22</v>
      </c>
      <c r="L1150" t="s">
        <v>23</v>
      </c>
      <c r="M1150">
        <v>31</v>
      </c>
      <c r="N1150">
        <v>4</v>
      </c>
    </row>
    <row r="1151" spans="1:14" x14ac:dyDescent="0.3">
      <c r="A1151" t="s">
        <v>3137</v>
      </c>
      <c r="B1151" t="s">
        <v>1144</v>
      </c>
      <c r="C1151" t="s">
        <v>2784</v>
      </c>
      <c r="D1151" t="s">
        <v>3138</v>
      </c>
      <c r="E1151" t="s">
        <v>326</v>
      </c>
      <c r="F1151" t="s">
        <v>29</v>
      </c>
      <c r="G1151" t="s">
        <v>20</v>
      </c>
      <c r="H1151" t="s">
        <v>69</v>
      </c>
      <c r="I1151">
        <v>3</v>
      </c>
      <c r="J1151">
        <v>0.05</v>
      </c>
      <c r="K1151" t="s">
        <v>32</v>
      </c>
      <c r="L1151" t="s">
        <v>41</v>
      </c>
      <c r="M1151">
        <v>25</v>
      </c>
      <c r="N1151">
        <v>4</v>
      </c>
    </row>
    <row r="1152" spans="1:14" x14ac:dyDescent="0.3">
      <c r="A1152" t="s">
        <v>3139</v>
      </c>
      <c r="B1152" t="s">
        <v>3140</v>
      </c>
      <c r="C1152" t="s">
        <v>2270</v>
      </c>
      <c r="D1152" t="s">
        <v>3141</v>
      </c>
      <c r="E1152" t="s">
        <v>472</v>
      </c>
      <c r="F1152" t="s">
        <v>39</v>
      </c>
      <c r="G1152" t="s">
        <v>62</v>
      </c>
      <c r="H1152" t="s">
        <v>177</v>
      </c>
      <c r="I1152">
        <v>4</v>
      </c>
      <c r="J1152">
        <v>0</v>
      </c>
      <c r="K1152" t="s">
        <v>222</v>
      </c>
      <c r="L1152" t="s">
        <v>41</v>
      </c>
      <c r="M1152">
        <v>32</v>
      </c>
      <c r="N1152">
        <v>3</v>
      </c>
    </row>
    <row r="1153" spans="1:14" x14ac:dyDescent="0.3">
      <c r="A1153" t="s">
        <v>3142</v>
      </c>
      <c r="B1153" t="s">
        <v>100</v>
      </c>
      <c r="C1153" t="s">
        <v>1982</v>
      </c>
      <c r="D1153" t="s">
        <v>848</v>
      </c>
      <c r="E1153" t="s">
        <v>954</v>
      </c>
      <c r="F1153" t="s">
        <v>19</v>
      </c>
      <c r="G1153" t="s">
        <v>47</v>
      </c>
      <c r="H1153" t="s">
        <v>21</v>
      </c>
      <c r="I1153">
        <v>1</v>
      </c>
      <c r="J1153">
        <v>0.1</v>
      </c>
      <c r="K1153" t="s">
        <v>32</v>
      </c>
      <c r="L1153" t="s">
        <v>41</v>
      </c>
      <c r="M1153">
        <v>19</v>
      </c>
      <c r="N1153">
        <v>5</v>
      </c>
    </row>
    <row r="1154" spans="1:14" x14ac:dyDescent="0.3">
      <c r="A1154" t="s">
        <v>3143</v>
      </c>
      <c r="B1154" t="s">
        <v>3144</v>
      </c>
      <c r="C1154" t="s">
        <v>837</v>
      </c>
      <c r="D1154" t="s">
        <v>2109</v>
      </c>
      <c r="E1154" t="s">
        <v>506</v>
      </c>
      <c r="F1154" t="s">
        <v>39</v>
      </c>
      <c r="G1154" t="s">
        <v>176</v>
      </c>
      <c r="H1154" t="s">
        <v>91</v>
      </c>
      <c r="I1154">
        <v>1</v>
      </c>
      <c r="J1154">
        <v>0</v>
      </c>
      <c r="K1154" t="s">
        <v>222</v>
      </c>
      <c r="L1154" t="s">
        <v>50</v>
      </c>
      <c r="M1154">
        <v>36</v>
      </c>
      <c r="N1154">
        <v>2</v>
      </c>
    </row>
    <row r="1155" spans="1:14" x14ac:dyDescent="0.3">
      <c r="A1155" t="s">
        <v>3145</v>
      </c>
      <c r="B1155" t="s">
        <v>1178</v>
      </c>
      <c r="C1155" t="s">
        <v>536</v>
      </c>
      <c r="D1155" t="s">
        <v>1789</v>
      </c>
      <c r="E1155" t="s">
        <v>630</v>
      </c>
      <c r="F1155" t="s">
        <v>29</v>
      </c>
      <c r="G1155" t="s">
        <v>40</v>
      </c>
      <c r="H1155" t="s">
        <v>63</v>
      </c>
      <c r="I1155">
        <v>6</v>
      </c>
      <c r="J1155">
        <v>0</v>
      </c>
      <c r="K1155" t="s">
        <v>70</v>
      </c>
      <c r="L1155" t="s">
        <v>41</v>
      </c>
      <c r="M1155">
        <v>55</v>
      </c>
      <c r="N1155">
        <v>5</v>
      </c>
    </row>
    <row r="1156" spans="1:14" x14ac:dyDescent="0.3">
      <c r="A1156" t="s">
        <v>3146</v>
      </c>
      <c r="B1156" t="s">
        <v>3147</v>
      </c>
      <c r="C1156" t="s">
        <v>2905</v>
      </c>
      <c r="D1156" t="s">
        <v>2117</v>
      </c>
      <c r="E1156" t="s">
        <v>1836</v>
      </c>
      <c r="F1156" t="s">
        <v>19</v>
      </c>
      <c r="G1156" t="s">
        <v>90</v>
      </c>
      <c r="H1156" t="s">
        <v>154</v>
      </c>
      <c r="I1156">
        <v>9</v>
      </c>
      <c r="J1156">
        <v>0.05</v>
      </c>
      <c r="K1156" t="s">
        <v>32</v>
      </c>
      <c r="L1156" t="s">
        <v>41</v>
      </c>
      <c r="M1156">
        <v>26</v>
      </c>
      <c r="N1156">
        <v>5</v>
      </c>
    </row>
    <row r="1157" spans="1:14" x14ac:dyDescent="0.3">
      <c r="A1157" t="s">
        <v>3148</v>
      </c>
      <c r="B1157" t="s">
        <v>633</v>
      </c>
      <c r="C1157" t="s">
        <v>162</v>
      </c>
      <c r="D1157" t="s">
        <v>226</v>
      </c>
      <c r="E1157" t="s">
        <v>635</v>
      </c>
      <c r="F1157" t="s">
        <v>19</v>
      </c>
      <c r="G1157" t="s">
        <v>62</v>
      </c>
      <c r="H1157" t="s">
        <v>154</v>
      </c>
      <c r="I1157">
        <v>8</v>
      </c>
      <c r="J1157">
        <v>0</v>
      </c>
      <c r="K1157" t="s">
        <v>32</v>
      </c>
      <c r="L1157" t="s">
        <v>33</v>
      </c>
      <c r="M1157">
        <v>63</v>
      </c>
      <c r="N1157">
        <v>4</v>
      </c>
    </row>
    <row r="1158" spans="1:14" x14ac:dyDescent="0.3">
      <c r="A1158" t="s">
        <v>3149</v>
      </c>
      <c r="B1158" t="s">
        <v>447</v>
      </c>
      <c r="C1158" t="s">
        <v>3150</v>
      </c>
      <c r="D1158" t="s">
        <v>3151</v>
      </c>
      <c r="E1158" t="s">
        <v>717</v>
      </c>
      <c r="F1158" t="s">
        <v>29</v>
      </c>
      <c r="G1158" t="s">
        <v>293</v>
      </c>
      <c r="H1158" t="s">
        <v>76</v>
      </c>
      <c r="I1158">
        <v>4</v>
      </c>
      <c r="J1158">
        <v>0.1</v>
      </c>
      <c r="K1158" t="s">
        <v>32</v>
      </c>
      <c r="L1158" t="s">
        <v>50</v>
      </c>
      <c r="M1158">
        <v>37</v>
      </c>
      <c r="N1158">
        <v>5</v>
      </c>
    </row>
    <row r="1159" spans="1:14" x14ac:dyDescent="0.3">
      <c r="A1159" t="s">
        <v>3152</v>
      </c>
      <c r="B1159" t="s">
        <v>1657</v>
      </c>
      <c r="C1159" t="s">
        <v>930</v>
      </c>
      <c r="D1159" t="s">
        <v>1664</v>
      </c>
      <c r="E1159" t="s">
        <v>321</v>
      </c>
      <c r="F1159" t="s">
        <v>29</v>
      </c>
      <c r="G1159" t="s">
        <v>20</v>
      </c>
      <c r="H1159" t="s">
        <v>98</v>
      </c>
      <c r="I1159">
        <v>5</v>
      </c>
      <c r="J1159">
        <v>0.05</v>
      </c>
      <c r="K1159" t="s">
        <v>32</v>
      </c>
      <c r="L1159" t="s">
        <v>33</v>
      </c>
      <c r="M1159">
        <v>18</v>
      </c>
      <c r="N1159">
        <v>1</v>
      </c>
    </row>
    <row r="1160" spans="1:14" x14ac:dyDescent="0.3">
      <c r="A1160" t="s">
        <v>3153</v>
      </c>
      <c r="B1160" t="s">
        <v>3154</v>
      </c>
      <c r="C1160" t="s">
        <v>1033</v>
      </c>
      <c r="D1160" t="s">
        <v>3030</v>
      </c>
      <c r="E1160" t="s">
        <v>565</v>
      </c>
      <c r="F1160" t="s">
        <v>39</v>
      </c>
      <c r="G1160" t="s">
        <v>97</v>
      </c>
      <c r="H1160" t="s">
        <v>21</v>
      </c>
      <c r="I1160">
        <v>5</v>
      </c>
      <c r="J1160">
        <v>0</v>
      </c>
      <c r="K1160" t="s">
        <v>32</v>
      </c>
      <c r="L1160" t="s">
        <v>33</v>
      </c>
      <c r="M1160">
        <v>41</v>
      </c>
      <c r="N1160">
        <v>5</v>
      </c>
    </row>
    <row r="1161" spans="1:14" x14ac:dyDescent="0.3">
      <c r="A1161" t="s">
        <v>3155</v>
      </c>
      <c r="B1161" t="s">
        <v>995</v>
      </c>
      <c r="C1161" t="s">
        <v>2148</v>
      </c>
      <c r="D1161" t="s">
        <v>226</v>
      </c>
      <c r="E1161" t="s">
        <v>227</v>
      </c>
      <c r="F1161" t="s">
        <v>19</v>
      </c>
      <c r="G1161" t="s">
        <v>40</v>
      </c>
      <c r="H1161" t="s">
        <v>177</v>
      </c>
      <c r="I1161">
        <v>3</v>
      </c>
      <c r="J1161">
        <v>0.1</v>
      </c>
      <c r="K1161" t="s">
        <v>22</v>
      </c>
      <c r="L1161" t="s">
        <v>23</v>
      </c>
      <c r="M1161">
        <v>21</v>
      </c>
      <c r="N1161">
        <v>3</v>
      </c>
    </row>
    <row r="1162" spans="1:14" x14ac:dyDescent="0.3">
      <c r="A1162" t="s">
        <v>3156</v>
      </c>
      <c r="B1162" t="s">
        <v>1299</v>
      </c>
      <c r="C1162" t="s">
        <v>341</v>
      </c>
      <c r="D1162" t="s">
        <v>346</v>
      </c>
      <c r="E1162" t="s">
        <v>347</v>
      </c>
      <c r="F1162" t="s">
        <v>39</v>
      </c>
      <c r="G1162" t="s">
        <v>30</v>
      </c>
      <c r="H1162" t="s">
        <v>241</v>
      </c>
      <c r="I1162">
        <v>1</v>
      </c>
      <c r="J1162">
        <v>0</v>
      </c>
      <c r="K1162" t="s">
        <v>22</v>
      </c>
      <c r="L1162" t="s">
        <v>33</v>
      </c>
      <c r="M1162">
        <v>54</v>
      </c>
      <c r="N1162">
        <v>2</v>
      </c>
    </row>
    <row r="1163" spans="1:14" x14ac:dyDescent="0.3">
      <c r="A1163" t="s">
        <v>3157</v>
      </c>
      <c r="B1163" t="s">
        <v>1260</v>
      </c>
      <c r="C1163" t="s">
        <v>3158</v>
      </c>
      <c r="D1163" t="s">
        <v>3159</v>
      </c>
      <c r="E1163" t="s">
        <v>292</v>
      </c>
      <c r="F1163" t="s">
        <v>83</v>
      </c>
      <c r="G1163" t="s">
        <v>176</v>
      </c>
      <c r="H1163" t="s">
        <v>98</v>
      </c>
      <c r="I1163">
        <v>6</v>
      </c>
      <c r="J1163">
        <v>0</v>
      </c>
      <c r="K1163" t="s">
        <v>32</v>
      </c>
      <c r="L1163" t="s">
        <v>41</v>
      </c>
      <c r="M1163">
        <v>55</v>
      </c>
      <c r="N1163">
        <v>2</v>
      </c>
    </row>
    <row r="1164" spans="1:14" x14ac:dyDescent="0.3">
      <c r="A1164" t="s">
        <v>3160</v>
      </c>
      <c r="B1164" t="s">
        <v>372</v>
      </c>
      <c r="C1164" t="s">
        <v>857</v>
      </c>
      <c r="D1164" t="s">
        <v>893</v>
      </c>
      <c r="E1164" t="s">
        <v>1315</v>
      </c>
      <c r="F1164" t="s">
        <v>29</v>
      </c>
      <c r="G1164" t="s">
        <v>90</v>
      </c>
      <c r="H1164" t="s">
        <v>109</v>
      </c>
      <c r="I1164">
        <v>8</v>
      </c>
      <c r="J1164">
        <v>0.05</v>
      </c>
      <c r="K1164" t="s">
        <v>32</v>
      </c>
      <c r="L1164" t="s">
        <v>33</v>
      </c>
      <c r="M1164">
        <v>51</v>
      </c>
      <c r="N1164">
        <v>3</v>
      </c>
    </row>
    <row r="1165" spans="1:14" x14ac:dyDescent="0.3">
      <c r="A1165" t="s">
        <v>3161</v>
      </c>
      <c r="B1165" t="s">
        <v>930</v>
      </c>
      <c r="C1165" t="s">
        <v>554</v>
      </c>
      <c r="D1165" t="s">
        <v>946</v>
      </c>
      <c r="E1165" t="s">
        <v>683</v>
      </c>
      <c r="F1165" t="s">
        <v>39</v>
      </c>
      <c r="G1165" t="s">
        <v>176</v>
      </c>
      <c r="H1165" t="s">
        <v>308</v>
      </c>
      <c r="I1165">
        <v>7</v>
      </c>
      <c r="J1165">
        <v>0</v>
      </c>
      <c r="K1165" t="s">
        <v>222</v>
      </c>
      <c r="L1165" t="s">
        <v>41</v>
      </c>
      <c r="M1165">
        <v>26</v>
      </c>
      <c r="N1165">
        <v>4</v>
      </c>
    </row>
    <row r="1166" spans="1:14" x14ac:dyDescent="0.3">
      <c r="A1166" t="s">
        <v>3162</v>
      </c>
      <c r="B1166" t="s">
        <v>715</v>
      </c>
      <c r="C1166" t="s">
        <v>1991</v>
      </c>
      <c r="D1166" t="s">
        <v>2360</v>
      </c>
      <c r="E1166" t="s">
        <v>1372</v>
      </c>
      <c r="F1166" t="s">
        <v>29</v>
      </c>
      <c r="G1166" t="s">
        <v>62</v>
      </c>
      <c r="H1166" t="s">
        <v>146</v>
      </c>
      <c r="I1166">
        <v>3</v>
      </c>
      <c r="J1166">
        <v>0.2</v>
      </c>
      <c r="K1166" t="s">
        <v>32</v>
      </c>
      <c r="L1166" t="s">
        <v>50</v>
      </c>
      <c r="M1166">
        <v>65</v>
      </c>
      <c r="N1166">
        <v>3</v>
      </c>
    </row>
    <row r="1167" spans="1:14" x14ac:dyDescent="0.3">
      <c r="A1167" t="s">
        <v>3163</v>
      </c>
      <c r="B1167" t="s">
        <v>3164</v>
      </c>
      <c r="C1167" t="s">
        <v>3165</v>
      </c>
      <c r="D1167" t="s">
        <v>1534</v>
      </c>
      <c r="E1167" t="s">
        <v>397</v>
      </c>
      <c r="F1167" t="s">
        <v>19</v>
      </c>
      <c r="G1167" t="s">
        <v>20</v>
      </c>
      <c r="H1167" t="s">
        <v>76</v>
      </c>
      <c r="I1167">
        <v>3</v>
      </c>
      <c r="J1167">
        <v>0.1</v>
      </c>
      <c r="K1167" t="s">
        <v>32</v>
      </c>
      <c r="L1167" t="s">
        <v>33</v>
      </c>
      <c r="M1167">
        <v>34</v>
      </c>
      <c r="N1167">
        <v>3</v>
      </c>
    </row>
    <row r="1168" spans="1:14" x14ac:dyDescent="0.3">
      <c r="A1168" t="s">
        <v>3166</v>
      </c>
      <c r="B1168" t="s">
        <v>1231</v>
      </c>
      <c r="C1168" t="s">
        <v>902</v>
      </c>
      <c r="D1168" t="s">
        <v>3167</v>
      </c>
      <c r="E1168" t="s">
        <v>426</v>
      </c>
      <c r="F1168" t="s">
        <v>29</v>
      </c>
      <c r="G1168" t="s">
        <v>30</v>
      </c>
      <c r="H1168" t="s">
        <v>31</v>
      </c>
      <c r="I1168">
        <v>3</v>
      </c>
      <c r="J1168">
        <v>0.1</v>
      </c>
      <c r="K1168" t="s">
        <v>22</v>
      </c>
      <c r="L1168" t="s">
        <v>23</v>
      </c>
      <c r="M1168">
        <v>44</v>
      </c>
      <c r="N1168">
        <v>3</v>
      </c>
    </row>
    <row r="1169" spans="1:14" x14ac:dyDescent="0.3">
      <c r="A1169" t="s">
        <v>3168</v>
      </c>
      <c r="B1169" t="s">
        <v>945</v>
      </c>
      <c r="C1169" t="s">
        <v>1816</v>
      </c>
      <c r="D1169" t="s">
        <v>816</v>
      </c>
      <c r="E1169" t="s">
        <v>413</v>
      </c>
      <c r="F1169" t="s">
        <v>29</v>
      </c>
      <c r="G1169" t="s">
        <v>30</v>
      </c>
      <c r="H1169" t="s">
        <v>63</v>
      </c>
      <c r="I1169">
        <v>9</v>
      </c>
      <c r="J1169">
        <v>0.15</v>
      </c>
      <c r="K1169" t="s">
        <v>32</v>
      </c>
      <c r="L1169" t="s">
        <v>41</v>
      </c>
      <c r="M1169">
        <v>48</v>
      </c>
      <c r="N1169">
        <v>4</v>
      </c>
    </row>
    <row r="1170" spans="1:14" x14ac:dyDescent="0.3">
      <c r="A1170" t="s">
        <v>3169</v>
      </c>
      <c r="B1170" t="s">
        <v>1333</v>
      </c>
      <c r="C1170" t="s">
        <v>711</v>
      </c>
      <c r="D1170" t="s">
        <v>3170</v>
      </c>
      <c r="E1170" t="s">
        <v>3171</v>
      </c>
      <c r="F1170" t="s">
        <v>29</v>
      </c>
      <c r="G1170" t="s">
        <v>90</v>
      </c>
      <c r="H1170" t="s">
        <v>216</v>
      </c>
      <c r="I1170">
        <v>9</v>
      </c>
      <c r="J1170">
        <v>0</v>
      </c>
      <c r="K1170" t="s">
        <v>32</v>
      </c>
      <c r="L1170" t="s">
        <v>33</v>
      </c>
      <c r="M1170">
        <v>49</v>
      </c>
      <c r="N1170">
        <v>4</v>
      </c>
    </row>
    <row r="1171" spans="1:14" x14ac:dyDescent="0.3">
      <c r="A1171" t="s">
        <v>3172</v>
      </c>
      <c r="B1171" t="s">
        <v>1027</v>
      </c>
      <c r="C1171" t="s">
        <v>162</v>
      </c>
      <c r="D1171" t="s">
        <v>3132</v>
      </c>
      <c r="E1171" t="s">
        <v>587</v>
      </c>
      <c r="F1171" t="s">
        <v>29</v>
      </c>
      <c r="G1171" t="s">
        <v>192</v>
      </c>
      <c r="H1171" t="s">
        <v>146</v>
      </c>
      <c r="I1171">
        <v>7</v>
      </c>
      <c r="J1171">
        <v>0</v>
      </c>
      <c r="K1171" t="s">
        <v>222</v>
      </c>
      <c r="L1171" t="s">
        <v>23</v>
      </c>
      <c r="M1171">
        <v>31</v>
      </c>
      <c r="N1171">
        <v>4</v>
      </c>
    </row>
    <row r="1172" spans="1:14" x14ac:dyDescent="0.3">
      <c r="A1172" t="s">
        <v>3173</v>
      </c>
      <c r="B1172" t="s">
        <v>1906</v>
      </c>
      <c r="C1172" t="s">
        <v>188</v>
      </c>
      <c r="D1172" t="s">
        <v>3174</v>
      </c>
      <c r="E1172" t="s">
        <v>227</v>
      </c>
      <c r="F1172" t="s">
        <v>29</v>
      </c>
      <c r="G1172" t="s">
        <v>176</v>
      </c>
      <c r="H1172" t="s">
        <v>76</v>
      </c>
      <c r="I1172" t="s">
        <v>353</v>
      </c>
      <c r="J1172">
        <v>0.2</v>
      </c>
      <c r="K1172" t="s">
        <v>22</v>
      </c>
      <c r="L1172" t="s">
        <v>23</v>
      </c>
      <c r="M1172">
        <v>68</v>
      </c>
      <c r="N1172">
        <v>4</v>
      </c>
    </row>
    <row r="1173" spans="1:14" x14ac:dyDescent="0.3">
      <c r="A1173" t="s">
        <v>3175</v>
      </c>
      <c r="B1173" t="s">
        <v>172</v>
      </c>
      <c r="C1173" t="s">
        <v>1864</v>
      </c>
      <c r="D1173" t="s">
        <v>1631</v>
      </c>
      <c r="E1173" t="s">
        <v>1550</v>
      </c>
      <c r="F1173" t="s">
        <v>19</v>
      </c>
      <c r="G1173" t="s">
        <v>293</v>
      </c>
      <c r="H1173" t="s">
        <v>48</v>
      </c>
      <c r="I1173">
        <v>3</v>
      </c>
      <c r="J1173">
        <v>0.1</v>
      </c>
      <c r="K1173" t="s">
        <v>222</v>
      </c>
      <c r="L1173" t="s">
        <v>23</v>
      </c>
      <c r="M1173">
        <v>28</v>
      </c>
      <c r="N1173">
        <v>4</v>
      </c>
    </row>
    <row r="1174" spans="1:14" x14ac:dyDescent="0.3">
      <c r="A1174" t="s">
        <v>3176</v>
      </c>
      <c r="B1174" t="s">
        <v>2756</v>
      </c>
      <c r="C1174" t="s">
        <v>535</v>
      </c>
      <c r="D1174" t="s">
        <v>3177</v>
      </c>
      <c r="E1174" t="s">
        <v>490</v>
      </c>
      <c r="F1174" t="s">
        <v>39</v>
      </c>
      <c r="G1174" t="s">
        <v>176</v>
      </c>
      <c r="H1174" t="s">
        <v>109</v>
      </c>
      <c r="I1174">
        <v>5</v>
      </c>
      <c r="J1174">
        <v>0.05</v>
      </c>
      <c r="K1174" t="s">
        <v>222</v>
      </c>
      <c r="L1174" t="s">
        <v>33</v>
      </c>
      <c r="M1174">
        <v>33</v>
      </c>
      <c r="N1174">
        <v>1</v>
      </c>
    </row>
    <row r="1175" spans="1:14" x14ac:dyDescent="0.3">
      <c r="A1175" t="s">
        <v>3178</v>
      </c>
      <c r="B1175" t="s">
        <v>1532</v>
      </c>
      <c r="C1175" t="s">
        <v>1462</v>
      </c>
      <c r="D1175" t="s">
        <v>3179</v>
      </c>
      <c r="E1175" t="s">
        <v>1719</v>
      </c>
      <c r="F1175" t="s">
        <v>29</v>
      </c>
      <c r="G1175" t="s">
        <v>62</v>
      </c>
      <c r="H1175" t="s">
        <v>56</v>
      </c>
      <c r="I1175">
        <v>8</v>
      </c>
      <c r="J1175">
        <v>0</v>
      </c>
      <c r="K1175" t="s">
        <v>32</v>
      </c>
      <c r="L1175" t="s">
        <v>50</v>
      </c>
      <c r="M1175">
        <v>36</v>
      </c>
      <c r="N1175">
        <v>1</v>
      </c>
    </row>
    <row r="1176" spans="1:14" x14ac:dyDescent="0.3">
      <c r="A1176" t="s">
        <v>3180</v>
      </c>
      <c r="B1176" t="s">
        <v>923</v>
      </c>
      <c r="C1176" t="s">
        <v>395</v>
      </c>
      <c r="D1176" t="s">
        <v>2277</v>
      </c>
      <c r="E1176" t="s">
        <v>75</v>
      </c>
      <c r="F1176" t="s">
        <v>29</v>
      </c>
      <c r="G1176" t="s">
        <v>115</v>
      </c>
      <c r="H1176" t="s">
        <v>109</v>
      </c>
      <c r="I1176">
        <v>7</v>
      </c>
      <c r="J1176">
        <v>0.05</v>
      </c>
      <c r="K1176" t="s">
        <v>32</v>
      </c>
      <c r="L1176" t="s">
        <v>41</v>
      </c>
      <c r="M1176">
        <v>39</v>
      </c>
      <c r="N1176">
        <v>5</v>
      </c>
    </row>
    <row r="1177" spans="1:14" x14ac:dyDescent="0.3">
      <c r="A1177" t="s">
        <v>3181</v>
      </c>
      <c r="B1177" t="s">
        <v>1552</v>
      </c>
      <c r="C1177" t="s">
        <v>960</v>
      </c>
      <c r="D1177" t="s">
        <v>3182</v>
      </c>
      <c r="E1177" t="s">
        <v>165</v>
      </c>
      <c r="F1177" t="s">
        <v>153</v>
      </c>
      <c r="G1177" t="s">
        <v>176</v>
      </c>
      <c r="H1177" t="s">
        <v>84</v>
      </c>
      <c r="I1177">
        <v>6</v>
      </c>
      <c r="J1177">
        <v>0</v>
      </c>
      <c r="K1177" t="s">
        <v>22</v>
      </c>
      <c r="L1177" t="s">
        <v>33</v>
      </c>
      <c r="M1177">
        <v>44</v>
      </c>
      <c r="N1177">
        <v>4</v>
      </c>
    </row>
    <row r="1178" spans="1:14" x14ac:dyDescent="0.3">
      <c r="A1178" t="s">
        <v>3183</v>
      </c>
      <c r="B1178" t="s">
        <v>737</v>
      </c>
      <c r="C1178" t="s">
        <v>1108</v>
      </c>
      <c r="D1178" t="s">
        <v>1995</v>
      </c>
      <c r="E1178" t="s">
        <v>2679</v>
      </c>
      <c r="F1178" t="s">
        <v>19</v>
      </c>
      <c r="G1178" t="s">
        <v>30</v>
      </c>
      <c r="H1178" t="s">
        <v>91</v>
      </c>
      <c r="I1178">
        <v>6</v>
      </c>
      <c r="J1178">
        <v>0.2</v>
      </c>
      <c r="K1178" t="s">
        <v>32</v>
      </c>
      <c r="L1178" t="s">
        <v>23</v>
      </c>
      <c r="M1178">
        <v>54</v>
      </c>
      <c r="N1178">
        <v>2</v>
      </c>
    </row>
    <row r="1179" spans="1:14" x14ac:dyDescent="0.3">
      <c r="A1179" t="s">
        <v>3184</v>
      </c>
      <c r="B1179" t="s">
        <v>603</v>
      </c>
      <c r="C1179" t="s">
        <v>3185</v>
      </c>
      <c r="D1179" t="s">
        <v>1070</v>
      </c>
      <c r="E1179" t="s">
        <v>1550</v>
      </c>
      <c r="F1179" t="s">
        <v>19</v>
      </c>
      <c r="G1179" t="s">
        <v>251</v>
      </c>
      <c r="H1179" t="s">
        <v>76</v>
      </c>
      <c r="I1179">
        <v>1</v>
      </c>
      <c r="J1179">
        <v>0.1</v>
      </c>
      <c r="K1179" t="s">
        <v>32</v>
      </c>
      <c r="L1179" t="s">
        <v>50</v>
      </c>
      <c r="M1179">
        <v>30</v>
      </c>
      <c r="N1179">
        <v>3</v>
      </c>
    </row>
    <row r="1180" spans="1:14" x14ac:dyDescent="0.3">
      <c r="A1180" t="s">
        <v>3186</v>
      </c>
      <c r="B1180" t="s">
        <v>1878</v>
      </c>
      <c r="C1180" t="s">
        <v>877</v>
      </c>
      <c r="D1180" t="s">
        <v>3187</v>
      </c>
      <c r="E1180" t="s">
        <v>114</v>
      </c>
      <c r="F1180" t="s">
        <v>39</v>
      </c>
      <c r="G1180" t="s">
        <v>192</v>
      </c>
      <c r="H1180" t="s">
        <v>84</v>
      </c>
      <c r="I1180" t="s">
        <v>252</v>
      </c>
      <c r="J1180">
        <v>0.05</v>
      </c>
      <c r="K1180" t="s">
        <v>22</v>
      </c>
      <c r="L1180" t="s">
        <v>41</v>
      </c>
      <c r="M1180">
        <v>51</v>
      </c>
    </row>
    <row r="1181" spans="1:14" x14ac:dyDescent="0.3">
      <c r="A1181" t="s">
        <v>3188</v>
      </c>
      <c r="B1181" t="s">
        <v>1520</v>
      </c>
      <c r="C1181" t="s">
        <v>344</v>
      </c>
      <c r="D1181" t="s">
        <v>174</v>
      </c>
      <c r="E1181" t="s">
        <v>357</v>
      </c>
      <c r="F1181" t="s">
        <v>39</v>
      </c>
      <c r="G1181" t="s">
        <v>40</v>
      </c>
      <c r="H1181" t="s">
        <v>63</v>
      </c>
      <c r="I1181">
        <v>6</v>
      </c>
      <c r="J1181">
        <v>0</v>
      </c>
      <c r="K1181" t="s">
        <v>32</v>
      </c>
      <c r="L1181" t="s">
        <v>33</v>
      </c>
      <c r="M1181">
        <v>28</v>
      </c>
      <c r="N1181">
        <v>3</v>
      </c>
    </row>
    <row r="1182" spans="1:14" x14ac:dyDescent="0.3">
      <c r="A1182" t="s">
        <v>3189</v>
      </c>
      <c r="B1182" t="s">
        <v>371</v>
      </c>
      <c r="C1182" t="s">
        <v>857</v>
      </c>
      <c r="D1182" t="s">
        <v>3190</v>
      </c>
      <c r="E1182" t="s">
        <v>302</v>
      </c>
      <c r="F1182" t="s">
        <v>131</v>
      </c>
      <c r="H1182" t="s">
        <v>216</v>
      </c>
      <c r="I1182">
        <v>1</v>
      </c>
      <c r="J1182">
        <v>0</v>
      </c>
      <c r="K1182" t="s">
        <v>32</v>
      </c>
      <c r="L1182" t="s">
        <v>50</v>
      </c>
      <c r="M1182">
        <v>33</v>
      </c>
      <c r="N1182">
        <v>3</v>
      </c>
    </row>
    <row r="1183" spans="1:14" x14ac:dyDescent="0.3">
      <c r="A1183" t="s">
        <v>3191</v>
      </c>
      <c r="B1183" t="s">
        <v>1800</v>
      </c>
      <c r="C1183" t="s">
        <v>3192</v>
      </c>
      <c r="D1183" t="s">
        <v>3193</v>
      </c>
      <c r="E1183" t="s">
        <v>246</v>
      </c>
      <c r="F1183" t="s">
        <v>29</v>
      </c>
      <c r="G1183" t="s">
        <v>90</v>
      </c>
      <c r="H1183" t="s">
        <v>76</v>
      </c>
      <c r="I1183">
        <v>9</v>
      </c>
      <c r="J1183">
        <v>0</v>
      </c>
      <c r="K1183" t="s">
        <v>32</v>
      </c>
      <c r="L1183" t="s">
        <v>50</v>
      </c>
      <c r="M1183">
        <v>34</v>
      </c>
      <c r="N1183">
        <v>5</v>
      </c>
    </row>
    <row r="1184" spans="1:14" x14ac:dyDescent="0.3">
      <c r="A1184" t="s">
        <v>3194</v>
      </c>
      <c r="B1184" t="s">
        <v>1802</v>
      </c>
      <c r="C1184" t="s">
        <v>2620</v>
      </c>
      <c r="D1184" t="s">
        <v>3195</v>
      </c>
      <c r="E1184" t="s">
        <v>369</v>
      </c>
      <c r="F1184" t="s">
        <v>153</v>
      </c>
      <c r="G1184" t="s">
        <v>192</v>
      </c>
      <c r="H1184" t="s">
        <v>216</v>
      </c>
      <c r="I1184">
        <v>3</v>
      </c>
      <c r="J1184">
        <v>0.15</v>
      </c>
      <c r="K1184" t="s">
        <v>32</v>
      </c>
      <c r="L1184" t="s">
        <v>33</v>
      </c>
      <c r="M1184">
        <v>45</v>
      </c>
      <c r="N1184">
        <v>1</v>
      </c>
    </row>
    <row r="1185" spans="1:14" x14ac:dyDescent="0.3">
      <c r="A1185" t="s">
        <v>3196</v>
      </c>
      <c r="B1185" t="s">
        <v>3197</v>
      </c>
      <c r="C1185" t="s">
        <v>3198</v>
      </c>
      <c r="D1185" t="s">
        <v>1250</v>
      </c>
      <c r="E1185" t="s">
        <v>271</v>
      </c>
      <c r="F1185" t="s">
        <v>83</v>
      </c>
      <c r="G1185" t="s">
        <v>30</v>
      </c>
      <c r="H1185" t="s">
        <v>31</v>
      </c>
      <c r="I1185">
        <v>2</v>
      </c>
      <c r="J1185">
        <v>0.15</v>
      </c>
      <c r="K1185" t="s">
        <v>222</v>
      </c>
      <c r="L1185" t="s">
        <v>33</v>
      </c>
      <c r="M1185">
        <v>38</v>
      </c>
      <c r="N1185">
        <v>3</v>
      </c>
    </row>
    <row r="1186" spans="1:14" x14ac:dyDescent="0.3">
      <c r="A1186" t="s">
        <v>3199</v>
      </c>
      <c r="B1186" t="s">
        <v>746</v>
      </c>
      <c r="C1186" t="s">
        <v>1683</v>
      </c>
      <c r="D1186" t="s">
        <v>489</v>
      </c>
      <c r="E1186" t="s">
        <v>1535</v>
      </c>
      <c r="F1186" t="s">
        <v>19</v>
      </c>
      <c r="G1186" t="s">
        <v>90</v>
      </c>
      <c r="H1186" t="s">
        <v>109</v>
      </c>
      <c r="I1186">
        <v>5</v>
      </c>
      <c r="J1186">
        <v>0.2</v>
      </c>
      <c r="K1186" t="s">
        <v>22</v>
      </c>
      <c r="L1186" t="s">
        <v>50</v>
      </c>
      <c r="N1186">
        <v>1</v>
      </c>
    </row>
    <row r="1187" spans="1:14" x14ac:dyDescent="0.3">
      <c r="A1187" t="s">
        <v>3200</v>
      </c>
      <c r="B1187" t="s">
        <v>3201</v>
      </c>
      <c r="C1187" t="s">
        <v>1329</v>
      </c>
      <c r="D1187" t="s">
        <v>102</v>
      </c>
      <c r="E1187" t="s">
        <v>717</v>
      </c>
      <c r="F1187" t="s">
        <v>83</v>
      </c>
      <c r="G1187" t="s">
        <v>97</v>
      </c>
      <c r="H1187" t="s">
        <v>91</v>
      </c>
      <c r="I1187" t="s">
        <v>49</v>
      </c>
      <c r="J1187">
        <v>0</v>
      </c>
      <c r="K1187" t="s">
        <v>22</v>
      </c>
      <c r="L1187" t="s">
        <v>41</v>
      </c>
      <c r="M1187">
        <v>39</v>
      </c>
      <c r="N1187">
        <v>2</v>
      </c>
    </row>
    <row r="1188" spans="1:14" x14ac:dyDescent="0.3">
      <c r="A1188" t="s">
        <v>3202</v>
      </c>
      <c r="B1188" t="s">
        <v>310</v>
      </c>
      <c r="C1188" t="s">
        <v>2105</v>
      </c>
      <c r="D1188" t="s">
        <v>119</v>
      </c>
      <c r="E1188" t="s">
        <v>2847</v>
      </c>
      <c r="F1188" t="s">
        <v>29</v>
      </c>
      <c r="G1188" t="s">
        <v>20</v>
      </c>
      <c r="H1188" t="s">
        <v>21</v>
      </c>
      <c r="I1188">
        <v>4</v>
      </c>
      <c r="J1188">
        <v>0</v>
      </c>
      <c r="K1188" t="s">
        <v>32</v>
      </c>
      <c r="L1188" t="s">
        <v>50</v>
      </c>
      <c r="M1188">
        <v>29</v>
      </c>
      <c r="N1188">
        <v>5</v>
      </c>
    </row>
    <row r="1189" spans="1:14" x14ac:dyDescent="0.3">
      <c r="A1189" t="s">
        <v>3203</v>
      </c>
      <c r="B1189" t="s">
        <v>411</v>
      </c>
      <c r="C1189" t="s">
        <v>949</v>
      </c>
      <c r="D1189" t="s">
        <v>3123</v>
      </c>
      <c r="E1189" t="s">
        <v>28</v>
      </c>
      <c r="F1189" t="s">
        <v>29</v>
      </c>
      <c r="G1189" t="s">
        <v>47</v>
      </c>
      <c r="H1189" t="s">
        <v>160</v>
      </c>
      <c r="I1189">
        <v>3</v>
      </c>
      <c r="J1189">
        <v>0.1</v>
      </c>
      <c r="K1189" t="s">
        <v>32</v>
      </c>
      <c r="L1189" t="s">
        <v>33</v>
      </c>
      <c r="M1189">
        <v>40</v>
      </c>
      <c r="N1189">
        <v>2</v>
      </c>
    </row>
    <row r="1190" spans="1:14" x14ac:dyDescent="0.3">
      <c r="A1190" t="s">
        <v>3204</v>
      </c>
      <c r="B1190" t="s">
        <v>3010</v>
      </c>
      <c r="C1190" t="s">
        <v>1164</v>
      </c>
      <c r="D1190" t="s">
        <v>1381</v>
      </c>
      <c r="E1190" t="s">
        <v>298</v>
      </c>
      <c r="F1190" t="s">
        <v>29</v>
      </c>
      <c r="G1190" t="s">
        <v>176</v>
      </c>
      <c r="H1190" t="s">
        <v>177</v>
      </c>
      <c r="I1190">
        <v>3</v>
      </c>
      <c r="J1190">
        <v>0</v>
      </c>
      <c r="K1190" t="s">
        <v>32</v>
      </c>
      <c r="L1190" t="s">
        <v>23</v>
      </c>
      <c r="M1190">
        <v>67</v>
      </c>
      <c r="N1190">
        <v>1</v>
      </c>
    </row>
    <row r="1191" spans="1:14" x14ac:dyDescent="0.3">
      <c r="A1191" t="s">
        <v>3205</v>
      </c>
      <c r="B1191" t="s">
        <v>1698</v>
      </c>
      <c r="C1191" t="s">
        <v>1699</v>
      </c>
      <c r="D1191" t="s">
        <v>1250</v>
      </c>
      <c r="E1191" t="s">
        <v>3206</v>
      </c>
      <c r="F1191" t="s">
        <v>39</v>
      </c>
      <c r="G1191" t="s">
        <v>176</v>
      </c>
      <c r="H1191" t="s">
        <v>76</v>
      </c>
      <c r="I1191">
        <v>6</v>
      </c>
      <c r="J1191">
        <v>0</v>
      </c>
      <c r="K1191" t="s">
        <v>22</v>
      </c>
      <c r="L1191" t="s">
        <v>41</v>
      </c>
      <c r="M1191">
        <v>69</v>
      </c>
      <c r="N1191">
        <v>2</v>
      </c>
    </row>
    <row r="1192" spans="1:14" x14ac:dyDescent="0.3">
      <c r="A1192" t="s">
        <v>3207</v>
      </c>
      <c r="B1192" t="s">
        <v>1367</v>
      </c>
      <c r="C1192" t="s">
        <v>527</v>
      </c>
      <c r="D1192" t="s">
        <v>576</v>
      </c>
      <c r="E1192" t="s">
        <v>444</v>
      </c>
      <c r="F1192" t="s">
        <v>29</v>
      </c>
      <c r="G1192" t="s">
        <v>47</v>
      </c>
      <c r="H1192" t="s">
        <v>146</v>
      </c>
      <c r="I1192">
        <v>2</v>
      </c>
      <c r="J1192">
        <v>0</v>
      </c>
      <c r="K1192" t="s">
        <v>32</v>
      </c>
      <c r="L1192" t="s">
        <v>50</v>
      </c>
      <c r="M1192">
        <v>40</v>
      </c>
      <c r="N1192">
        <v>3</v>
      </c>
    </row>
    <row r="1193" spans="1:14" x14ac:dyDescent="0.3">
      <c r="A1193" t="s">
        <v>3208</v>
      </c>
      <c r="B1193" t="s">
        <v>2467</v>
      </c>
      <c r="C1193" t="s">
        <v>864</v>
      </c>
      <c r="D1193" t="s">
        <v>3141</v>
      </c>
      <c r="E1193" t="s">
        <v>1009</v>
      </c>
      <c r="F1193" t="s">
        <v>39</v>
      </c>
      <c r="G1193" t="s">
        <v>47</v>
      </c>
      <c r="H1193" t="s">
        <v>84</v>
      </c>
      <c r="I1193">
        <v>8</v>
      </c>
      <c r="J1193">
        <v>0.1</v>
      </c>
      <c r="K1193" t="s">
        <v>32</v>
      </c>
      <c r="L1193" t="s">
        <v>33</v>
      </c>
      <c r="M1193">
        <v>69</v>
      </c>
      <c r="N1193">
        <v>4</v>
      </c>
    </row>
    <row r="1194" spans="1:14" x14ac:dyDescent="0.3">
      <c r="A1194" t="s">
        <v>3209</v>
      </c>
      <c r="B1194" t="s">
        <v>305</v>
      </c>
      <c r="C1194" t="s">
        <v>608</v>
      </c>
      <c r="D1194" t="s">
        <v>1212</v>
      </c>
      <c r="E1194" t="s">
        <v>359</v>
      </c>
      <c r="F1194" t="s">
        <v>29</v>
      </c>
      <c r="G1194" t="s">
        <v>115</v>
      </c>
      <c r="H1194" t="s">
        <v>308</v>
      </c>
      <c r="I1194">
        <v>4</v>
      </c>
      <c r="J1194">
        <v>0</v>
      </c>
      <c r="K1194" t="s">
        <v>32</v>
      </c>
      <c r="L1194" t="s">
        <v>23</v>
      </c>
      <c r="M1194">
        <v>54</v>
      </c>
      <c r="N1194">
        <v>1</v>
      </c>
    </row>
    <row r="1195" spans="1:14" x14ac:dyDescent="0.3">
      <c r="A1195" t="s">
        <v>3210</v>
      </c>
      <c r="B1195" t="s">
        <v>273</v>
      </c>
      <c r="C1195" t="s">
        <v>274</v>
      </c>
      <c r="D1195" t="s">
        <v>3211</v>
      </c>
      <c r="E1195" t="s">
        <v>570</v>
      </c>
      <c r="F1195" t="s">
        <v>29</v>
      </c>
      <c r="G1195" t="s">
        <v>20</v>
      </c>
      <c r="H1195" t="s">
        <v>63</v>
      </c>
      <c r="I1195">
        <v>2</v>
      </c>
      <c r="K1195" t="s">
        <v>32</v>
      </c>
      <c r="L1195" t="s">
        <v>50</v>
      </c>
      <c r="M1195">
        <v>54</v>
      </c>
      <c r="N1195">
        <v>2</v>
      </c>
    </row>
    <row r="1196" spans="1:14" x14ac:dyDescent="0.3">
      <c r="A1196" t="s">
        <v>3212</v>
      </c>
      <c r="B1196" t="s">
        <v>767</v>
      </c>
      <c r="C1196" t="s">
        <v>3213</v>
      </c>
      <c r="D1196" t="s">
        <v>2840</v>
      </c>
      <c r="E1196" t="s">
        <v>1959</v>
      </c>
      <c r="F1196" t="s">
        <v>29</v>
      </c>
      <c r="G1196" t="s">
        <v>97</v>
      </c>
      <c r="H1196" t="s">
        <v>76</v>
      </c>
      <c r="I1196">
        <v>4</v>
      </c>
      <c r="J1196">
        <v>0</v>
      </c>
      <c r="K1196" t="s">
        <v>32</v>
      </c>
      <c r="L1196" t="s">
        <v>23</v>
      </c>
      <c r="M1196">
        <v>37</v>
      </c>
      <c r="N1196">
        <v>4</v>
      </c>
    </row>
    <row r="1197" spans="1:14" x14ac:dyDescent="0.3">
      <c r="A1197" t="s">
        <v>3214</v>
      </c>
      <c r="B1197" t="s">
        <v>128</v>
      </c>
      <c r="C1197" t="s">
        <v>3215</v>
      </c>
      <c r="D1197" t="s">
        <v>3107</v>
      </c>
      <c r="E1197" t="s">
        <v>186</v>
      </c>
      <c r="F1197" t="s">
        <v>39</v>
      </c>
      <c r="G1197" t="s">
        <v>97</v>
      </c>
      <c r="H1197" t="s">
        <v>56</v>
      </c>
      <c r="I1197">
        <v>8</v>
      </c>
      <c r="J1197">
        <v>0.1</v>
      </c>
      <c r="K1197" t="s">
        <v>32</v>
      </c>
      <c r="L1197" t="s">
        <v>50</v>
      </c>
      <c r="M1197">
        <v>37</v>
      </c>
      <c r="N1197">
        <v>2</v>
      </c>
    </row>
    <row r="1198" spans="1:14" x14ac:dyDescent="0.3">
      <c r="A1198" t="s">
        <v>3216</v>
      </c>
      <c r="B1198" t="s">
        <v>1052</v>
      </c>
      <c r="C1198" t="s">
        <v>36</v>
      </c>
      <c r="D1198" t="s">
        <v>3217</v>
      </c>
      <c r="E1198" t="s">
        <v>1770</v>
      </c>
      <c r="F1198" t="s">
        <v>39</v>
      </c>
      <c r="G1198" t="s">
        <v>176</v>
      </c>
      <c r="H1198" t="s">
        <v>146</v>
      </c>
      <c r="I1198">
        <v>2</v>
      </c>
      <c r="J1198">
        <v>0.1</v>
      </c>
      <c r="K1198" t="s">
        <v>32</v>
      </c>
      <c r="L1198" t="s">
        <v>33</v>
      </c>
      <c r="N1198">
        <v>2</v>
      </c>
    </row>
    <row r="1199" spans="1:14" x14ac:dyDescent="0.3">
      <c r="A1199" t="s">
        <v>3218</v>
      </c>
      <c r="B1199" t="s">
        <v>1374</v>
      </c>
      <c r="C1199" t="s">
        <v>1456</v>
      </c>
      <c r="D1199" t="s">
        <v>3219</v>
      </c>
      <c r="E1199" t="s">
        <v>1770</v>
      </c>
      <c r="F1199" t="s">
        <v>39</v>
      </c>
      <c r="G1199" t="s">
        <v>293</v>
      </c>
      <c r="H1199" t="s">
        <v>154</v>
      </c>
      <c r="I1199">
        <v>9</v>
      </c>
      <c r="J1199">
        <v>0.1</v>
      </c>
      <c r="K1199" t="s">
        <v>32</v>
      </c>
      <c r="L1199" t="s">
        <v>50</v>
      </c>
      <c r="N1199">
        <v>5</v>
      </c>
    </row>
    <row r="1200" spans="1:14" x14ac:dyDescent="0.3">
      <c r="A1200" t="s">
        <v>3220</v>
      </c>
      <c r="B1200" t="s">
        <v>3221</v>
      </c>
      <c r="C1200" t="s">
        <v>3222</v>
      </c>
      <c r="D1200" t="s">
        <v>2766</v>
      </c>
      <c r="E1200" t="s">
        <v>587</v>
      </c>
      <c r="F1200" t="s">
        <v>29</v>
      </c>
      <c r="G1200" t="s">
        <v>90</v>
      </c>
      <c r="H1200" t="s">
        <v>146</v>
      </c>
      <c r="I1200">
        <v>6</v>
      </c>
      <c r="J1200">
        <v>0.1</v>
      </c>
      <c r="L1200" t="s">
        <v>41</v>
      </c>
      <c r="M1200">
        <v>53</v>
      </c>
      <c r="N1200">
        <v>4</v>
      </c>
    </row>
    <row r="1201" spans="1:14" x14ac:dyDescent="0.3">
      <c r="A1201" t="s">
        <v>3223</v>
      </c>
      <c r="B1201" t="s">
        <v>965</v>
      </c>
      <c r="C1201" t="s">
        <v>163</v>
      </c>
      <c r="D1201" t="s">
        <v>3224</v>
      </c>
      <c r="E1201" t="s">
        <v>266</v>
      </c>
      <c r="F1201" t="s">
        <v>39</v>
      </c>
      <c r="G1201" t="s">
        <v>192</v>
      </c>
      <c r="H1201" t="s">
        <v>308</v>
      </c>
      <c r="I1201">
        <v>7</v>
      </c>
      <c r="J1201">
        <v>0.1</v>
      </c>
      <c r="K1201" t="s">
        <v>22</v>
      </c>
      <c r="L1201" t="s">
        <v>41</v>
      </c>
      <c r="M1201">
        <v>22</v>
      </c>
      <c r="N1201">
        <v>1</v>
      </c>
    </row>
    <row r="1202" spans="1:14" x14ac:dyDescent="0.3">
      <c r="A1202" t="s">
        <v>3225</v>
      </c>
      <c r="B1202" t="s">
        <v>2620</v>
      </c>
      <c r="C1202" t="s">
        <v>432</v>
      </c>
      <c r="D1202" t="s">
        <v>2655</v>
      </c>
      <c r="E1202" t="s">
        <v>886</v>
      </c>
      <c r="F1202" t="s">
        <v>39</v>
      </c>
      <c r="G1202" t="s">
        <v>62</v>
      </c>
      <c r="H1202" t="s">
        <v>56</v>
      </c>
      <c r="I1202">
        <v>6</v>
      </c>
      <c r="J1202">
        <v>0.1</v>
      </c>
      <c r="K1202" t="s">
        <v>32</v>
      </c>
      <c r="L1202" t="s">
        <v>50</v>
      </c>
      <c r="M1202">
        <v>60</v>
      </c>
      <c r="N1202">
        <v>2</v>
      </c>
    </row>
    <row r="1203" spans="1:14" x14ac:dyDescent="0.3">
      <c r="A1203" t="s">
        <v>3226</v>
      </c>
      <c r="B1203" t="s">
        <v>593</v>
      </c>
      <c r="C1203" t="s">
        <v>3227</v>
      </c>
      <c r="D1203" t="s">
        <v>1694</v>
      </c>
      <c r="E1203" t="s">
        <v>125</v>
      </c>
      <c r="F1203" t="s">
        <v>29</v>
      </c>
      <c r="G1203" t="s">
        <v>62</v>
      </c>
      <c r="H1203" t="s">
        <v>84</v>
      </c>
      <c r="I1203">
        <v>4</v>
      </c>
      <c r="K1203" t="s">
        <v>32</v>
      </c>
      <c r="L1203" t="s">
        <v>41</v>
      </c>
      <c r="M1203">
        <v>55</v>
      </c>
      <c r="N1203">
        <v>3</v>
      </c>
    </row>
    <row r="1204" spans="1:14" x14ac:dyDescent="0.3">
      <c r="A1204" t="s">
        <v>3228</v>
      </c>
      <c r="B1204" t="s">
        <v>3150</v>
      </c>
      <c r="C1204" t="s">
        <v>1205</v>
      </c>
      <c r="D1204" t="s">
        <v>1018</v>
      </c>
      <c r="E1204" t="s">
        <v>347</v>
      </c>
      <c r="F1204" t="s">
        <v>29</v>
      </c>
      <c r="G1204" t="s">
        <v>47</v>
      </c>
      <c r="H1204" t="s">
        <v>216</v>
      </c>
      <c r="I1204">
        <v>2</v>
      </c>
      <c r="J1204">
        <v>0.1</v>
      </c>
      <c r="K1204" t="s">
        <v>32</v>
      </c>
      <c r="L1204" t="s">
        <v>33</v>
      </c>
      <c r="M1204">
        <v>22</v>
      </c>
      <c r="N1204">
        <v>1</v>
      </c>
    </row>
    <row r="1205" spans="1:14" x14ac:dyDescent="0.3">
      <c r="A1205" t="s">
        <v>3229</v>
      </c>
      <c r="B1205" t="s">
        <v>395</v>
      </c>
      <c r="C1205" t="s">
        <v>3230</v>
      </c>
      <c r="D1205" t="s">
        <v>2606</v>
      </c>
      <c r="E1205" t="s">
        <v>359</v>
      </c>
      <c r="F1205" t="s">
        <v>39</v>
      </c>
      <c r="G1205" t="s">
        <v>47</v>
      </c>
      <c r="H1205" t="s">
        <v>56</v>
      </c>
      <c r="I1205">
        <v>5</v>
      </c>
      <c r="J1205">
        <v>0</v>
      </c>
      <c r="K1205" t="s">
        <v>22</v>
      </c>
      <c r="L1205" t="s">
        <v>23</v>
      </c>
      <c r="M1205">
        <v>57</v>
      </c>
      <c r="N1205">
        <v>2</v>
      </c>
    </row>
    <row r="1206" spans="1:14" x14ac:dyDescent="0.3">
      <c r="A1206" t="s">
        <v>3231</v>
      </c>
      <c r="B1206" t="s">
        <v>685</v>
      </c>
      <c r="C1206" t="s">
        <v>127</v>
      </c>
      <c r="D1206" t="s">
        <v>3232</v>
      </c>
      <c r="E1206" t="s">
        <v>114</v>
      </c>
      <c r="F1206" t="s">
        <v>39</v>
      </c>
      <c r="G1206" t="s">
        <v>62</v>
      </c>
      <c r="H1206" t="s">
        <v>84</v>
      </c>
      <c r="I1206">
        <v>5</v>
      </c>
      <c r="K1206" t="s">
        <v>22</v>
      </c>
      <c r="L1206" t="s">
        <v>41</v>
      </c>
      <c r="M1206">
        <v>64</v>
      </c>
      <c r="N1206">
        <v>4</v>
      </c>
    </row>
    <row r="1207" spans="1:14" x14ac:dyDescent="0.3">
      <c r="A1207" t="s">
        <v>3233</v>
      </c>
      <c r="B1207" t="s">
        <v>1498</v>
      </c>
      <c r="C1207" t="s">
        <v>1342</v>
      </c>
      <c r="D1207" t="s">
        <v>3234</v>
      </c>
      <c r="E1207" t="s">
        <v>1014</v>
      </c>
      <c r="F1207" t="s">
        <v>19</v>
      </c>
      <c r="G1207" t="s">
        <v>97</v>
      </c>
      <c r="H1207" t="s">
        <v>91</v>
      </c>
      <c r="I1207">
        <v>6</v>
      </c>
      <c r="J1207">
        <v>0</v>
      </c>
      <c r="K1207" t="s">
        <v>32</v>
      </c>
      <c r="L1207" t="s">
        <v>23</v>
      </c>
      <c r="M1207">
        <v>49</v>
      </c>
      <c r="N1207">
        <v>2</v>
      </c>
    </row>
    <row r="1208" spans="1:14" x14ac:dyDescent="0.3">
      <c r="A1208" t="s">
        <v>3235</v>
      </c>
      <c r="B1208" t="s">
        <v>2491</v>
      </c>
      <c r="C1208" t="s">
        <v>2715</v>
      </c>
      <c r="D1208" t="s">
        <v>3236</v>
      </c>
      <c r="E1208" t="s">
        <v>202</v>
      </c>
      <c r="F1208" t="s">
        <v>29</v>
      </c>
      <c r="G1208" t="s">
        <v>115</v>
      </c>
      <c r="H1208" t="s">
        <v>31</v>
      </c>
      <c r="I1208">
        <v>7</v>
      </c>
      <c r="J1208">
        <v>0</v>
      </c>
      <c r="K1208" t="s">
        <v>32</v>
      </c>
      <c r="L1208" t="s">
        <v>23</v>
      </c>
      <c r="N1208">
        <v>3</v>
      </c>
    </row>
    <row r="1209" spans="1:14" x14ac:dyDescent="0.3">
      <c r="A1209" t="s">
        <v>3237</v>
      </c>
      <c r="B1209" t="s">
        <v>1353</v>
      </c>
      <c r="C1209" t="s">
        <v>2270</v>
      </c>
      <c r="D1209" t="s">
        <v>2272</v>
      </c>
      <c r="E1209" t="s">
        <v>75</v>
      </c>
      <c r="F1209" t="s">
        <v>19</v>
      </c>
      <c r="G1209" t="s">
        <v>115</v>
      </c>
      <c r="H1209" t="s">
        <v>98</v>
      </c>
      <c r="I1209">
        <v>9</v>
      </c>
      <c r="J1209">
        <v>0.15</v>
      </c>
      <c r="K1209" t="s">
        <v>32</v>
      </c>
      <c r="L1209" t="s">
        <v>23</v>
      </c>
      <c r="M1209">
        <v>25</v>
      </c>
      <c r="N1209">
        <v>5</v>
      </c>
    </row>
    <row r="1210" spans="1:14" x14ac:dyDescent="0.3">
      <c r="A1210" t="s">
        <v>3238</v>
      </c>
      <c r="B1210" t="s">
        <v>3239</v>
      </c>
      <c r="C1210" t="s">
        <v>183</v>
      </c>
      <c r="D1210" t="s">
        <v>3240</v>
      </c>
      <c r="E1210" t="s">
        <v>46</v>
      </c>
      <c r="F1210" t="s">
        <v>29</v>
      </c>
      <c r="G1210" t="s">
        <v>97</v>
      </c>
      <c r="H1210" t="s">
        <v>21</v>
      </c>
      <c r="I1210">
        <v>7</v>
      </c>
      <c r="J1210">
        <v>0.1</v>
      </c>
      <c r="K1210" t="s">
        <v>32</v>
      </c>
      <c r="L1210" t="s">
        <v>33</v>
      </c>
      <c r="M1210">
        <v>65</v>
      </c>
      <c r="N1210">
        <v>5</v>
      </c>
    </row>
    <row r="1211" spans="1:14" x14ac:dyDescent="0.3">
      <c r="A1211" t="s">
        <v>3241</v>
      </c>
      <c r="B1211" t="s">
        <v>889</v>
      </c>
      <c r="C1211" t="s">
        <v>65</v>
      </c>
      <c r="D1211" t="s">
        <v>3242</v>
      </c>
      <c r="E1211" t="s">
        <v>870</v>
      </c>
      <c r="F1211" t="s">
        <v>29</v>
      </c>
      <c r="G1211" t="s">
        <v>115</v>
      </c>
      <c r="H1211" t="s">
        <v>216</v>
      </c>
      <c r="I1211" t="s">
        <v>1256</v>
      </c>
      <c r="J1211">
        <v>0.05</v>
      </c>
      <c r="K1211" t="s">
        <v>32</v>
      </c>
      <c r="L1211" t="s">
        <v>33</v>
      </c>
      <c r="M1211">
        <v>24</v>
      </c>
      <c r="N1211">
        <v>1</v>
      </c>
    </row>
    <row r="1212" spans="1:14" x14ac:dyDescent="0.3">
      <c r="A1212" t="s">
        <v>3243</v>
      </c>
      <c r="B1212" t="s">
        <v>3244</v>
      </c>
      <c r="C1212" t="s">
        <v>633</v>
      </c>
      <c r="D1212" t="s">
        <v>1980</v>
      </c>
      <c r="E1212" t="s">
        <v>96</v>
      </c>
      <c r="F1212" t="s">
        <v>29</v>
      </c>
      <c r="G1212" t="s">
        <v>192</v>
      </c>
      <c r="H1212" t="s">
        <v>21</v>
      </c>
      <c r="I1212">
        <v>8</v>
      </c>
      <c r="J1212">
        <v>0.1</v>
      </c>
      <c r="K1212" t="s">
        <v>32</v>
      </c>
      <c r="L1212" t="s">
        <v>23</v>
      </c>
      <c r="M1212">
        <v>65</v>
      </c>
      <c r="N1212">
        <v>5</v>
      </c>
    </row>
    <row r="1213" spans="1:14" x14ac:dyDescent="0.3">
      <c r="A1213" t="s">
        <v>3245</v>
      </c>
      <c r="B1213" t="s">
        <v>3246</v>
      </c>
      <c r="C1213" t="s">
        <v>495</v>
      </c>
      <c r="D1213" t="s">
        <v>74</v>
      </c>
      <c r="E1213" t="s">
        <v>1372</v>
      </c>
      <c r="F1213" t="s">
        <v>131</v>
      </c>
      <c r="G1213" t="s">
        <v>40</v>
      </c>
      <c r="H1213" t="s">
        <v>98</v>
      </c>
      <c r="I1213">
        <v>9</v>
      </c>
      <c r="J1213">
        <v>0.05</v>
      </c>
      <c r="K1213" t="s">
        <v>22</v>
      </c>
      <c r="L1213" t="s">
        <v>23</v>
      </c>
      <c r="M1213">
        <v>66</v>
      </c>
      <c r="N1213">
        <v>3</v>
      </c>
    </row>
    <row r="1214" spans="1:14" x14ac:dyDescent="0.3">
      <c r="A1214" t="s">
        <v>3247</v>
      </c>
      <c r="B1214" t="s">
        <v>340</v>
      </c>
      <c r="C1214" t="s">
        <v>629</v>
      </c>
      <c r="D1214" t="s">
        <v>3248</v>
      </c>
      <c r="E1214" t="s">
        <v>805</v>
      </c>
      <c r="F1214" t="s">
        <v>131</v>
      </c>
      <c r="G1214" t="s">
        <v>47</v>
      </c>
      <c r="H1214" t="s">
        <v>76</v>
      </c>
      <c r="I1214">
        <v>6</v>
      </c>
      <c r="J1214">
        <v>0.15</v>
      </c>
      <c r="L1214" t="s">
        <v>33</v>
      </c>
      <c r="M1214">
        <v>62</v>
      </c>
      <c r="N1214">
        <v>4</v>
      </c>
    </row>
    <row r="1215" spans="1:14" x14ac:dyDescent="0.3">
      <c r="A1215" t="s">
        <v>3249</v>
      </c>
      <c r="B1215" t="s">
        <v>1110</v>
      </c>
      <c r="C1215" t="s">
        <v>2688</v>
      </c>
      <c r="D1215" t="s">
        <v>2152</v>
      </c>
      <c r="E1215" t="s">
        <v>560</v>
      </c>
      <c r="F1215" t="s">
        <v>29</v>
      </c>
      <c r="G1215" t="s">
        <v>47</v>
      </c>
      <c r="H1215" t="s">
        <v>241</v>
      </c>
      <c r="I1215" t="s">
        <v>398</v>
      </c>
      <c r="J1215">
        <v>0.15</v>
      </c>
      <c r="K1215" t="s">
        <v>32</v>
      </c>
      <c r="L1215" t="s">
        <v>23</v>
      </c>
      <c r="M1215">
        <v>69</v>
      </c>
      <c r="N1215">
        <v>4</v>
      </c>
    </row>
    <row r="1216" spans="1:14" x14ac:dyDescent="0.3">
      <c r="A1216" t="s">
        <v>3250</v>
      </c>
      <c r="B1216" t="s">
        <v>834</v>
      </c>
      <c r="C1216" t="s">
        <v>846</v>
      </c>
      <c r="D1216" t="s">
        <v>3251</v>
      </c>
      <c r="E1216" t="s">
        <v>135</v>
      </c>
      <c r="F1216" t="s">
        <v>19</v>
      </c>
      <c r="G1216" t="s">
        <v>293</v>
      </c>
      <c r="H1216" t="s">
        <v>216</v>
      </c>
      <c r="I1216">
        <v>8</v>
      </c>
      <c r="J1216">
        <v>0.05</v>
      </c>
      <c r="K1216" t="s">
        <v>22</v>
      </c>
      <c r="L1216" t="s">
        <v>41</v>
      </c>
      <c r="M1216">
        <v>24</v>
      </c>
      <c r="N1216">
        <v>3</v>
      </c>
    </row>
    <row r="1217" spans="1:14" x14ac:dyDescent="0.3">
      <c r="A1217" t="s">
        <v>3252</v>
      </c>
      <c r="B1217" t="s">
        <v>3253</v>
      </c>
      <c r="C1217" t="s">
        <v>1658</v>
      </c>
      <c r="D1217" t="s">
        <v>3254</v>
      </c>
      <c r="E1217" t="s">
        <v>1058</v>
      </c>
      <c r="F1217" t="s">
        <v>29</v>
      </c>
      <c r="G1217" t="s">
        <v>115</v>
      </c>
      <c r="H1217" t="s">
        <v>160</v>
      </c>
      <c r="I1217">
        <v>4</v>
      </c>
      <c r="L1217" t="s">
        <v>50</v>
      </c>
      <c r="M1217">
        <v>35</v>
      </c>
      <c r="N1217">
        <v>4</v>
      </c>
    </row>
    <row r="1218" spans="1:14" x14ac:dyDescent="0.3">
      <c r="A1218" t="s">
        <v>3255</v>
      </c>
      <c r="B1218" t="s">
        <v>1027</v>
      </c>
      <c r="C1218" t="s">
        <v>664</v>
      </c>
      <c r="D1218" t="s">
        <v>1421</v>
      </c>
      <c r="E1218" t="s">
        <v>1865</v>
      </c>
      <c r="F1218" t="s">
        <v>29</v>
      </c>
      <c r="G1218" t="s">
        <v>47</v>
      </c>
      <c r="H1218" t="s">
        <v>216</v>
      </c>
      <c r="I1218">
        <v>7</v>
      </c>
      <c r="J1218">
        <v>0</v>
      </c>
      <c r="K1218" t="s">
        <v>22</v>
      </c>
      <c r="L1218" t="s">
        <v>23</v>
      </c>
      <c r="M1218">
        <v>60</v>
      </c>
    </row>
    <row r="1219" spans="1:14" x14ac:dyDescent="0.3">
      <c r="A1219" t="s">
        <v>3256</v>
      </c>
      <c r="B1219" t="s">
        <v>305</v>
      </c>
      <c r="C1219" t="s">
        <v>692</v>
      </c>
      <c r="D1219" t="s">
        <v>3257</v>
      </c>
      <c r="E1219" t="s">
        <v>82</v>
      </c>
      <c r="F1219" t="s">
        <v>29</v>
      </c>
      <c r="G1219" t="s">
        <v>192</v>
      </c>
      <c r="H1219" t="s">
        <v>76</v>
      </c>
      <c r="I1219">
        <v>6</v>
      </c>
      <c r="J1219">
        <v>0.1</v>
      </c>
      <c r="K1219" t="s">
        <v>32</v>
      </c>
      <c r="L1219" t="s">
        <v>50</v>
      </c>
      <c r="M1219">
        <v>35</v>
      </c>
      <c r="N1219">
        <v>3</v>
      </c>
    </row>
    <row r="1220" spans="1:14" x14ac:dyDescent="0.3">
      <c r="A1220" t="s">
        <v>3258</v>
      </c>
      <c r="B1220" t="s">
        <v>2119</v>
      </c>
      <c r="C1220" t="s">
        <v>2495</v>
      </c>
      <c r="D1220" t="s">
        <v>3259</v>
      </c>
      <c r="E1220" t="s">
        <v>266</v>
      </c>
      <c r="F1220" t="s">
        <v>29</v>
      </c>
      <c r="G1220" t="s">
        <v>62</v>
      </c>
      <c r="H1220" t="s">
        <v>308</v>
      </c>
      <c r="I1220">
        <v>6</v>
      </c>
      <c r="J1220">
        <v>0</v>
      </c>
      <c r="K1220" t="s">
        <v>32</v>
      </c>
      <c r="L1220" t="s">
        <v>23</v>
      </c>
      <c r="M1220">
        <v>58</v>
      </c>
      <c r="N1220">
        <v>4</v>
      </c>
    </row>
    <row r="1221" spans="1:14" x14ac:dyDescent="0.3">
      <c r="A1221" t="s">
        <v>3260</v>
      </c>
      <c r="B1221" t="s">
        <v>3239</v>
      </c>
      <c r="C1221" t="s">
        <v>3261</v>
      </c>
      <c r="D1221" t="s">
        <v>3262</v>
      </c>
      <c r="E1221" t="s">
        <v>140</v>
      </c>
      <c r="F1221" t="s">
        <v>39</v>
      </c>
      <c r="G1221" t="s">
        <v>20</v>
      </c>
      <c r="H1221" t="s">
        <v>98</v>
      </c>
      <c r="I1221">
        <v>3</v>
      </c>
      <c r="J1221">
        <v>0.1</v>
      </c>
      <c r="K1221" t="s">
        <v>22</v>
      </c>
      <c r="L1221" t="s">
        <v>33</v>
      </c>
      <c r="M1221">
        <v>49</v>
      </c>
      <c r="N1221">
        <v>2</v>
      </c>
    </row>
    <row r="1222" spans="1:14" x14ac:dyDescent="0.3">
      <c r="A1222" t="s">
        <v>3263</v>
      </c>
      <c r="B1222" t="s">
        <v>1663</v>
      </c>
      <c r="C1222" t="s">
        <v>1022</v>
      </c>
      <c r="D1222" t="s">
        <v>1576</v>
      </c>
      <c r="E1222" t="s">
        <v>1829</v>
      </c>
      <c r="F1222" t="s">
        <v>39</v>
      </c>
      <c r="G1222" t="s">
        <v>90</v>
      </c>
      <c r="H1222" t="s">
        <v>154</v>
      </c>
      <c r="I1222">
        <v>1</v>
      </c>
      <c r="J1222">
        <v>0.05</v>
      </c>
      <c r="K1222" t="s">
        <v>32</v>
      </c>
      <c r="L1222" t="s">
        <v>50</v>
      </c>
      <c r="M1222">
        <v>18</v>
      </c>
    </row>
    <row r="1223" spans="1:14" x14ac:dyDescent="0.3">
      <c r="A1223" t="s">
        <v>3264</v>
      </c>
      <c r="B1223" t="s">
        <v>387</v>
      </c>
      <c r="C1223" t="s">
        <v>484</v>
      </c>
      <c r="D1223" t="s">
        <v>3265</v>
      </c>
      <c r="E1223" t="s">
        <v>2887</v>
      </c>
      <c r="F1223" t="s">
        <v>39</v>
      </c>
      <c r="G1223" t="s">
        <v>192</v>
      </c>
      <c r="H1223" t="s">
        <v>56</v>
      </c>
      <c r="I1223">
        <v>5</v>
      </c>
      <c r="J1223">
        <v>0</v>
      </c>
      <c r="K1223" t="s">
        <v>222</v>
      </c>
      <c r="L1223" t="s">
        <v>23</v>
      </c>
      <c r="M1223">
        <v>20</v>
      </c>
    </row>
    <row r="1224" spans="1:14" x14ac:dyDescent="0.3">
      <c r="A1224" t="s">
        <v>3266</v>
      </c>
      <c r="B1224" t="s">
        <v>2351</v>
      </c>
      <c r="C1224" t="s">
        <v>930</v>
      </c>
      <c r="D1224" t="s">
        <v>2211</v>
      </c>
      <c r="E1224" t="s">
        <v>485</v>
      </c>
      <c r="F1224" t="s">
        <v>29</v>
      </c>
      <c r="G1224" t="s">
        <v>62</v>
      </c>
      <c r="H1224" t="s">
        <v>154</v>
      </c>
      <c r="I1224">
        <v>7</v>
      </c>
      <c r="J1224">
        <v>0.1</v>
      </c>
      <c r="K1224" t="s">
        <v>70</v>
      </c>
      <c r="L1224" t="s">
        <v>50</v>
      </c>
      <c r="M1224">
        <v>18</v>
      </c>
    </row>
    <row r="1225" spans="1:14" x14ac:dyDescent="0.3">
      <c r="A1225" t="s">
        <v>3267</v>
      </c>
      <c r="B1225" t="s">
        <v>2501</v>
      </c>
      <c r="C1225" t="s">
        <v>760</v>
      </c>
      <c r="D1225" t="s">
        <v>2984</v>
      </c>
      <c r="E1225" t="s">
        <v>870</v>
      </c>
      <c r="F1225" t="s">
        <v>39</v>
      </c>
      <c r="G1225" t="s">
        <v>90</v>
      </c>
      <c r="H1225" t="s">
        <v>48</v>
      </c>
      <c r="I1225">
        <v>8</v>
      </c>
      <c r="J1225">
        <v>0</v>
      </c>
      <c r="K1225" t="s">
        <v>22</v>
      </c>
      <c r="L1225" t="s">
        <v>23</v>
      </c>
      <c r="M1225">
        <v>49</v>
      </c>
      <c r="N1225">
        <v>1</v>
      </c>
    </row>
    <row r="1226" spans="1:14" x14ac:dyDescent="0.3">
      <c r="A1226" t="s">
        <v>3268</v>
      </c>
      <c r="B1226" t="s">
        <v>1858</v>
      </c>
      <c r="C1226" t="s">
        <v>26</v>
      </c>
      <c r="D1226" t="s">
        <v>1238</v>
      </c>
      <c r="E1226" t="s">
        <v>312</v>
      </c>
      <c r="F1226" t="s">
        <v>29</v>
      </c>
      <c r="G1226" t="s">
        <v>90</v>
      </c>
      <c r="H1226" t="s">
        <v>154</v>
      </c>
      <c r="I1226">
        <v>2</v>
      </c>
      <c r="J1226">
        <v>0</v>
      </c>
      <c r="K1226" t="s">
        <v>32</v>
      </c>
      <c r="L1226" t="s">
        <v>23</v>
      </c>
      <c r="M1226">
        <v>53</v>
      </c>
      <c r="N1226">
        <v>3</v>
      </c>
    </row>
    <row r="1227" spans="1:14" x14ac:dyDescent="0.3">
      <c r="A1227" t="s">
        <v>3269</v>
      </c>
      <c r="B1227" t="s">
        <v>3270</v>
      </c>
      <c r="C1227" t="s">
        <v>208</v>
      </c>
      <c r="D1227" t="s">
        <v>1252</v>
      </c>
      <c r="E1227" t="s">
        <v>882</v>
      </c>
      <c r="F1227" t="s">
        <v>19</v>
      </c>
      <c r="G1227" t="s">
        <v>251</v>
      </c>
      <c r="H1227" t="s">
        <v>69</v>
      </c>
      <c r="I1227">
        <v>4</v>
      </c>
      <c r="J1227">
        <v>0</v>
      </c>
      <c r="K1227" t="s">
        <v>22</v>
      </c>
      <c r="L1227" t="s">
        <v>33</v>
      </c>
      <c r="M1227">
        <v>42</v>
      </c>
      <c r="N1227">
        <v>5</v>
      </c>
    </row>
    <row r="1228" spans="1:14" x14ac:dyDescent="0.3">
      <c r="A1228" t="s">
        <v>3271</v>
      </c>
      <c r="B1228" t="s">
        <v>945</v>
      </c>
      <c r="C1228" t="s">
        <v>1693</v>
      </c>
      <c r="D1228" t="s">
        <v>2686</v>
      </c>
      <c r="E1228" t="s">
        <v>232</v>
      </c>
      <c r="F1228" t="s">
        <v>39</v>
      </c>
      <c r="G1228" t="s">
        <v>192</v>
      </c>
      <c r="H1228" t="s">
        <v>154</v>
      </c>
      <c r="I1228">
        <v>7</v>
      </c>
      <c r="J1228">
        <v>0</v>
      </c>
      <c r="K1228" t="s">
        <v>32</v>
      </c>
      <c r="L1228" t="s">
        <v>50</v>
      </c>
      <c r="N1228">
        <v>1</v>
      </c>
    </row>
    <row r="1229" spans="1:14" x14ac:dyDescent="0.3">
      <c r="A1229" t="s">
        <v>3272</v>
      </c>
      <c r="B1229" t="s">
        <v>3273</v>
      </c>
      <c r="C1229" t="s">
        <v>336</v>
      </c>
      <c r="D1229" t="s">
        <v>2166</v>
      </c>
      <c r="E1229" t="s">
        <v>221</v>
      </c>
      <c r="F1229" t="s">
        <v>39</v>
      </c>
      <c r="G1229" t="s">
        <v>47</v>
      </c>
      <c r="H1229" t="s">
        <v>48</v>
      </c>
      <c r="I1229">
        <v>2</v>
      </c>
      <c r="J1229">
        <v>0</v>
      </c>
      <c r="K1229" t="s">
        <v>222</v>
      </c>
      <c r="L1229" t="s">
        <v>23</v>
      </c>
      <c r="N1229">
        <v>4</v>
      </c>
    </row>
    <row r="1230" spans="1:14" x14ac:dyDescent="0.3">
      <c r="A1230" t="s">
        <v>3274</v>
      </c>
      <c r="B1230" t="s">
        <v>2285</v>
      </c>
      <c r="C1230" t="s">
        <v>2210</v>
      </c>
      <c r="D1230" t="s">
        <v>2725</v>
      </c>
      <c r="E1230" t="s">
        <v>18</v>
      </c>
      <c r="F1230" t="s">
        <v>29</v>
      </c>
      <c r="G1230" t="s">
        <v>20</v>
      </c>
      <c r="H1230" t="s">
        <v>48</v>
      </c>
      <c r="I1230">
        <v>2</v>
      </c>
      <c r="J1230">
        <v>0</v>
      </c>
      <c r="K1230" t="s">
        <v>70</v>
      </c>
      <c r="L1230" t="s">
        <v>33</v>
      </c>
      <c r="M1230">
        <v>55</v>
      </c>
      <c r="N1230">
        <v>4</v>
      </c>
    </row>
    <row r="1231" spans="1:14" x14ac:dyDescent="0.3">
      <c r="A1231" t="s">
        <v>3275</v>
      </c>
      <c r="B1231" t="s">
        <v>3276</v>
      </c>
      <c r="C1231" t="s">
        <v>3277</v>
      </c>
      <c r="D1231" t="s">
        <v>291</v>
      </c>
      <c r="E1231" t="s">
        <v>1550</v>
      </c>
      <c r="F1231" t="s">
        <v>29</v>
      </c>
      <c r="G1231" t="s">
        <v>293</v>
      </c>
      <c r="H1231" t="s">
        <v>154</v>
      </c>
      <c r="I1231">
        <v>4</v>
      </c>
      <c r="J1231">
        <v>0</v>
      </c>
      <c r="K1231" t="s">
        <v>32</v>
      </c>
      <c r="L1231" t="s">
        <v>23</v>
      </c>
      <c r="M1231">
        <v>47</v>
      </c>
      <c r="N1231">
        <v>2</v>
      </c>
    </row>
    <row r="1232" spans="1:14" x14ac:dyDescent="0.3">
      <c r="A1232" t="s">
        <v>2353</v>
      </c>
      <c r="B1232" t="s">
        <v>2354</v>
      </c>
      <c r="C1232" t="s">
        <v>199</v>
      </c>
      <c r="D1232" t="s">
        <v>1396</v>
      </c>
      <c r="E1232" t="s">
        <v>347</v>
      </c>
      <c r="F1232" t="s">
        <v>29</v>
      </c>
      <c r="G1232" t="s">
        <v>251</v>
      </c>
      <c r="H1232" t="s">
        <v>84</v>
      </c>
      <c r="I1232">
        <v>6</v>
      </c>
      <c r="J1232">
        <v>0</v>
      </c>
      <c r="K1232" t="s">
        <v>32</v>
      </c>
      <c r="L1232" t="s">
        <v>41</v>
      </c>
      <c r="M1232">
        <v>18</v>
      </c>
      <c r="N1232">
        <v>1</v>
      </c>
    </row>
    <row r="1233" spans="1:14" x14ac:dyDescent="0.3">
      <c r="A1233" t="s">
        <v>3278</v>
      </c>
      <c r="B1233" t="s">
        <v>1292</v>
      </c>
      <c r="C1233" t="s">
        <v>767</v>
      </c>
      <c r="D1233" t="s">
        <v>3279</v>
      </c>
      <c r="E1233" t="s">
        <v>221</v>
      </c>
      <c r="F1233" t="s">
        <v>29</v>
      </c>
      <c r="G1233" t="s">
        <v>20</v>
      </c>
      <c r="H1233" t="s">
        <v>160</v>
      </c>
      <c r="I1233">
        <v>6</v>
      </c>
      <c r="J1233">
        <v>0.1</v>
      </c>
      <c r="K1233" t="s">
        <v>32</v>
      </c>
      <c r="L1233" t="s">
        <v>23</v>
      </c>
      <c r="M1233">
        <v>61</v>
      </c>
      <c r="N1233">
        <v>3</v>
      </c>
    </row>
    <row r="1234" spans="1:14" x14ac:dyDescent="0.3">
      <c r="A1234" t="s">
        <v>3280</v>
      </c>
      <c r="B1234" t="s">
        <v>3281</v>
      </c>
      <c r="C1234" t="s">
        <v>1149</v>
      </c>
      <c r="D1234" t="s">
        <v>3282</v>
      </c>
      <c r="E1234" t="s">
        <v>221</v>
      </c>
      <c r="F1234" t="s">
        <v>39</v>
      </c>
      <c r="G1234" t="s">
        <v>47</v>
      </c>
      <c r="H1234" t="s">
        <v>76</v>
      </c>
      <c r="I1234" t="s">
        <v>353</v>
      </c>
      <c r="J1234">
        <v>0.2</v>
      </c>
      <c r="K1234" t="s">
        <v>32</v>
      </c>
      <c r="L1234" t="s">
        <v>50</v>
      </c>
      <c r="M1234">
        <v>60</v>
      </c>
      <c r="N1234">
        <v>5</v>
      </c>
    </row>
    <row r="1235" spans="1:14" x14ac:dyDescent="0.3">
      <c r="A1235" t="s">
        <v>3283</v>
      </c>
      <c r="B1235" t="s">
        <v>3080</v>
      </c>
      <c r="C1235" t="s">
        <v>1131</v>
      </c>
      <c r="D1235" t="s">
        <v>3284</v>
      </c>
      <c r="E1235" t="s">
        <v>1660</v>
      </c>
      <c r="F1235" t="s">
        <v>29</v>
      </c>
      <c r="G1235" t="s">
        <v>192</v>
      </c>
      <c r="H1235" t="s">
        <v>84</v>
      </c>
      <c r="I1235">
        <v>8</v>
      </c>
      <c r="J1235">
        <v>0.2</v>
      </c>
      <c r="K1235" t="s">
        <v>222</v>
      </c>
      <c r="L1235" t="s">
        <v>23</v>
      </c>
      <c r="M1235">
        <v>34</v>
      </c>
      <c r="N1235">
        <v>5</v>
      </c>
    </row>
    <row r="1236" spans="1:14" x14ac:dyDescent="0.3">
      <c r="A1236" t="s">
        <v>3285</v>
      </c>
      <c r="B1236" t="s">
        <v>3286</v>
      </c>
      <c r="C1236" t="s">
        <v>1160</v>
      </c>
      <c r="D1236" t="s">
        <v>3282</v>
      </c>
      <c r="E1236" t="s">
        <v>552</v>
      </c>
      <c r="F1236" t="s">
        <v>29</v>
      </c>
      <c r="G1236" t="s">
        <v>30</v>
      </c>
      <c r="H1236" t="s">
        <v>154</v>
      </c>
      <c r="I1236">
        <v>4</v>
      </c>
      <c r="J1236">
        <v>0</v>
      </c>
      <c r="K1236" t="s">
        <v>70</v>
      </c>
      <c r="L1236" t="s">
        <v>33</v>
      </c>
      <c r="M1236">
        <v>61</v>
      </c>
      <c r="N1236">
        <v>2</v>
      </c>
    </row>
    <row r="1237" spans="1:14" x14ac:dyDescent="0.3">
      <c r="A1237" t="s">
        <v>3287</v>
      </c>
      <c r="B1237" t="s">
        <v>1625</v>
      </c>
      <c r="C1237" t="s">
        <v>895</v>
      </c>
      <c r="D1237" t="s">
        <v>220</v>
      </c>
      <c r="E1237" t="s">
        <v>227</v>
      </c>
      <c r="F1237" t="s">
        <v>19</v>
      </c>
      <c r="G1237" t="s">
        <v>30</v>
      </c>
      <c r="H1237" t="s">
        <v>98</v>
      </c>
      <c r="I1237">
        <v>2</v>
      </c>
      <c r="J1237">
        <v>0</v>
      </c>
      <c r="K1237" t="s">
        <v>32</v>
      </c>
      <c r="L1237" t="s">
        <v>50</v>
      </c>
      <c r="M1237">
        <v>62</v>
      </c>
      <c r="N1237">
        <v>2</v>
      </c>
    </row>
    <row r="1238" spans="1:14" x14ac:dyDescent="0.3">
      <c r="A1238" t="s">
        <v>3288</v>
      </c>
      <c r="B1238" t="s">
        <v>283</v>
      </c>
      <c r="C1238" t="s">
        <v>977</v>
      </c>
      <c r="D1238" t="s">
        <v>3289</v>
      </c>
      <c r="E1238" t="s">
        <v>911</v>
      </c>
      <c r="F1238" t="s">
        <v>29</v>
      </c>
      <c r="G1238" t="s">
        <v>20</v>
      </c>
      <c r="H1238" t="s">
        <v>21</v>
      </c>
      <c r="I1238">
        <v>1</v>
      </c>
      <c r="J1238">
        <v>0.05</v>
      </c>
      <c r="K1238" t="s">
        <v>32</v>
      </c>
      <c r="L1238" t="s">
        <v>41</v>
      </c>
      <c r="M1238">
        <v>20</v>
      </c>
      <c r="N1238">
        <v>2</v>
      </c>
    </row>
    <row r="1239" spans="1:14" x14ac:dyDescent="0.3">
      <c r="A1239" t="s">
        <v>3290</v>
      </c>
      <c r="B1239" t="s">
        <v>2411</v>
      </c>
      <c r="C1239" t="s">
        <v>710</v>
      </c>
      <c r="D1239" t="s">
        <v>3291</v>
      </c>
      <c r="E1239" t="s">
        <v>1372</v>
      </c>
      <c r="F1239" t="s">
        <v>39</v>
      </c>
      <c r="G1239" t="s">
        <v>20</v>
      </c>
      <c r="H1239" t="s">
        <v>31</v>
      </c>
      <c r="I1239">
        <v>2</v>
      </c>
      <c r="J1239">
        <v>0.2</v>
      </c>
      <c r="K1239" t="s">
        <v>22</v>
      </c>
      <c r="L1239" t="s">
        <v>23</v>
      </c>
      <c r="M1239">
        <v>31</v>
      </c>
      <c r="N1239">
        <v>4</v>
      </c>
    </row>
    <row r="1240" spans="1:14" x14ac:dyDescent="0.3">
      <c r="A1240" t="s">
        <v>3292</v>
      </c>
      <c r="B1240" t="s">
        <v>3293</v>
      </c>
      <c r="C1240" t="s">
        <v>3294</v>
      </c>
      <c r="D1240" t="s">
        <v>3295</v>
      </c>
      <c r="E1240" t="s">
        <v>1568</v>
      </c>
      <c r="F1240" t="s">
        <v>29</v>
      </c>
      <c r="G1240" t="s">
        <v>20</v>
      </c>
      <c r="H1240" t="s">
        <v>154</v>
      </c>
      <c r="I1240">
        <v>3</v>
      </c>
      <c r="J1240">
        <v>0</v>
      </c>
      <c r="K1240" t="s">
        <v>22</v>
      </c>
      <c r="L1240" t="s">
        <v>50</v>
      </c>
      <c r="M1240">
        <v>60</v>
      </c>
      <c r="N1240">
        <v>2</v>
      </c>
    </row>
    <row r="1241" spans="1:14" x14ac:dyDescent="0.3">
      <c r="A1241" t="s">
        <v>3296</v>
      </c>
      <c r="B1241" t="s">
        <v>1809</v>
      </c>
      <c r="C1241" t="s">
        <v>1621</v>
      </c>
      <c r="D1241" t="s">
        <v>3297</v>
      </c>
      <c r="E1241" t="s">
        <v>1372</v>
      </c>
      <c r="F1241" t="s">
        <v>19</v>
      </c>
      <c r="G1241" t="s">
        <v>97</v>
      </c>
      <c r="H1241" t="s">
        <v>241</v>
      </c>
      <c r="I1241">
        <v>4</v>
      </c>
      <c r="J1241">
        <v>0.2</v>
      </c>
      <c r="K1241" t="s">
        <v>32</v>
      </c>
      <c r="L1241" t="s">
        <v>23</v>
      </c>
      <c r="M1241">
        <v>47</v>
      </c>
      <c r="N1241">
        <v>4</v>
      </c>
    </row>
    <row r="1242" spans="1:14" x14ac:dyDescent="0.3">
      <c r="A1242" t="s">
        <v>3298</v>
      </c>
      <c r="B1242" t="s">
        <v>2610</v>
      </c>
      <c r="C1242" t="s">
        <v>647</v>
      </c>
      <c r="D1242" t="s">
        <v>3299</v>
      </c>
      <c r="E1242" t="s">
        <v>61</v>
      </c>
      <c r="F1242" t="s">
        <v>39</v>
      </c>
      <c r="G1242" t="s">
        <v>30</v>
      </c>
      <c r="H1242" t="s">
        <v>241</v>
      </c>
      <c r="I1242">
        <v>5</v>
      </c>
      <c r="J1242">
        <v>0.05</v>
      </c>
      <c r="K1242" t="s">
        <v>32</v>
      </c>
      <c r="L1242" t="s">
        <v>33</v>
      </c>
      <c r="M1242">
        <v>38</v>
      </c>
      <c r="N1242">
        <v>5</v>
      </c>
    </row>
    <row r="1243" spans="1:14" x14ac:dyDescent="0.3">
      <c r="A1243" t="s">
        <v>3300</v>
      </c>
      <c r="B1243" t="s">
        <v>3014</v>
      </c>
      <c r="C1243" t="s">
        <v>2875</v>
      </c>
      <c r="D1243" t="s">
        <v>3301</v>
      </c>
      <c r="E1243" t="s">
        <v>215</v>
      </c>
      <c r="F1243" t="s">
        <v>153</v>
      </c>
      <c r="H1243" t="s">
        <v>216</v>
      </c>
      <c r="I1243">
        <v>6</v>
      </c>
      <c r="J1243">
        <v>0.2</v>
      </c>
      <c r="K1243" t="s">
        <v>222</v>
      </c>
      <c r="L1243" t="s">
        <v>50</v>
      </c>
      <c r="M1243">
        <v>35</v>
      </c>
      <c r="N1243">
        <v>2</v>
      </c>
    </row>
    <row r="1244" spans="1:14" x14ac:dyDescent="0.3">
      <c r="A1244" t="s">
        <v>3302</v>
      </c>
      <c r="B1244" t="s">
        <v>913</v>
      </c>
      <c r="C1244" t="s">
        <v>105</v>
      </c>
      <c r="D1244" t="s">
        <v>3303</v>
      </c>
      <c r="E1244" t="s">
        <v>477</v>
      </c>
      <c r="F1244" t="s">
        <v>19</v>
      </c>
      <c r="G1244" t="s">
        <v>176</v>
      </c>
      <c r="H1244" t="s">
        <v>109</v>
      </c>
      <c r="I1244">
        <v>8</v>
      </c>
      <c r="J1244">
        <v>0.05</v>
      </c>
      <c r="K1244" t="s">
        <v>32</v>
      </c>
      <c r="L1244" t="s">
        <v>23</v>
      </c>
      <c r="M1244">
        <v>65</v>
      </c>
      <c r="N1244">
        <v>2</v>
      </c>
    </row>
    <row r="1245" spans="1:14" x14ac:dyDescent="0.3">
      <c r="A1245" t="s">
        <v>3304</v>
      </c>
      <c r="B1245" t="s">
        <v>469</v>
      </c>
      <c r="C1245" t="s">
        <v>1459</v>
      </c>
      <c r="D1245" t="s">
        <v>1760</v>
      </c>
      <c r="E1245" t="s">
        <v>583</v>
      </c>
      <c r="F1245" t="s">
        <v>29</v>
      </c>
      <c r="G1245" t="s">
        <v>115</v>
      </c>
      <c r="H1245" t="s">
        <v>308</v>
      </c>
      <c r="I1245">
        <v>4</v>
      </c>
      <c r="J1245">
        <v>0</v>
      </c>
      <c r="K1245" t="s">
        <v>22</v>
      </c>
      <c r="L1245" t="s">
        <v>23</v>
      </c>
      <c r="M1245">
        <v>64</v>
      </c>
      <c r="N1245">
        <v>2</v>
      </c>
    </row>
    <row r="1246" spans="1:14" x14ac:dyDescent="0.3">
      <c r="A1246" t="s">
        <v>1113</v>
      </c>
      <c r="B1246" t="s">
        <v>1114</v>
      </c>
      <c r="C1246" t="s">
        <v>1115</v>
      </c>
      <c r="D1246" t="s">
        <v>1116</v>
      </c>
      <c r="E1246" t="s">
        <v>435</v>
      </c>
      <c r="F1246" t="s">
        <v>39</v>
      </c>
      <c r="G1246" t="s">
        <v>293</v>
      </c>
      <c r="H1246" t="s">
        <v>308</v>
      </c>
      <c r="I1246">
        <v>5</v>
      </c>
      <c r="J1246">
        <v>0</v>
      </c>
      <c r="K1246" t="s">
        <v>32</v>
      </c>
      <c r="L1246" t="s">
        <v>50</v>
      </c>
      <c r="M1246">
        <v>54</v>
      </c>
      <c r="N1246">
        <v>1</v>
      </c>
    </row>
    <row r="1247" spans="1:14" x14ac:dyDescent="0.3">
      <c r="A1247" t="s">
        <v>3305</v>
      </c>
      <c r="B1247" t="s">
        <v>1850</v>
      </c>
      <c r="C1247" t="s">
        <v>2064</v>
      </c>
      <c r="D1247" t="s">
        <v>594</v>
      </c>
      <c r="E1247" t="s">
        <v>444</v>
      </c>
      <c r="F1247" t="s">
        <v>29</v>
      </c>
      <c r="G1247" t="s">
        <v>40</v>
      </c>
      <c r="H1247" t="s">
        <v>84</v>
      </c>
      <c r="I1247">
        <v>6</v>
      </c>
      <c r="J1247">
        <v>0</v>
      </c>
      <c r="K1247" t="s">
        <v>32</v>
      </c>
      <c r="L1247" t="s">
        <v>50</v>
      </c>
      <c r="M1247">
        <v>32</v>
      </c>
      <c r="N1247">
        <v>4</v>
      </c>
    </row>
    <row r="1248" spans="1:14" x14ac:dyDescent="0.3">
      <c r="A1248" t="s">
        <v>3306</v>
      </c>
      <c r="B1248" t="s">
        <v>3307</v>
      </c>
      <c r="C1248" t="s">
        <v>3308</v>
      </c>
      <c r="D1248" t="s">
        <v>3309</v>
      </c>
      <c r="E1248" t="s">
        <v>444</v>
      </c>
      <c r="F1248" t="s">
        <v>39</v>
      </c>
      <c r="G1248" t="s">
        <v>176</v>
      </c>
      <c r="H1248" t="s">
        <v>63</v>
      </c>
      <c r="I1248">
        <v>5</v>
      </c>
      <c r="J1248">
        <v>0.05</v>
      </c>
      <c r="K1248" t="s">
        <v>22</v>
      </c>
      <c r="L1248" t="s">
        <v>23</v>
      </c>
      <c r="M1248">
        <v>31</v>
      </c>
      <c r="N1248">
        <v>4</v>
      </c>
    </row>
    <row r="1249" spans="1:14" x14ac:dyDescent="0.3">
      <c r="A1249" t="s">
        <v>3310</v>
      </c>
      <c r="B1249" t="s">
        <v>2981</v>
      </c>
      <c r="C1249" t="s">
        <v>1778</v>
      </c>
      <c r="D1249" t="s">
        <v>3297</v>
      </c>
      <c r="E1249" t="s">
        <v>215</v>
      </c>
      <c r="F1249" t="s">
        <v>29</v>
      </c>
      <c r="G1249" t="s">
        <v>47</v>
      </c>
      <c r="H1249" t="s">
        <v>31</v>
      </c>
      <c r="I1249">
        <v>6</v>
      </c>
      <c r="J1249">
        <v>0</v>
      </c>
      <c r="K1249" t="s">
        <v>32</v>
      </c>
      <c r="L1249" t="s">
        <v>33</v>
      </c>
      <c r="M1249">
        <v>63</v>
      </c>
      <c r="N1249">
        <v>2</v>
      </c>
    </row>
    <row r="1250" spans="1:14" x14ac:dyDescent="0.3">
      <c r="A1250" t="s">
        <v>3311</v>
      </c>
      <c r="B1250" t="s">
        <v>1681</v>
      </c>
      <c r="C1250" t="s">
        <v>25</v>
      </c>
      <c r="D1250" t="s">
        <v>3312</v>
      </c>
      <c r="E1250" t="s">
        <v>583</v>
      </c>
      <c r="F1250" t="s">
        <v>29</v>
      </c>
      <c r="G1250" t="s">
        <v>176</v>
      </c>
      <c r="H1250" t="s">
        <v>56</v>
      </c>
      <c r="I1250">
        <v>6</v>
      </c>
      <c r="J1250">
        <v>0</v>
      </c>
      <c r="K1250" t="s">
        <v>32</v>
      </c>
      <c r="L1250" t="s">
        <v>50</v>
      </c>
      <c r="M1250">
        <v>57</v>
      </c>
      <c r="N1250">
        <v>3</v>
      </c>
    </row>
    <row r="1251" spans="1:14" x14ac:dyDescent="0.3">
      <c r="A1251" t="s">
        <v>3313</v>
      </c>
      <c r="B1251" t="s">
        <v>1063</v>
      </c>
      <c r="C1251" t="s">
        <v>3314</v>
      </c>
      <c r="D1251" t="s">
        <v>375</v>
      </c>
      <c r="E1251" t="s">
        <v>1058</v>
      </c>
      <c r="F1251" t="s">
        <v>29</v>
      </c>
      <c r="G1251" t="s">
        <v>251</v>
      </c>
      <c r="H1251" t="s">
        <v>56</v>
      </c>
      <c r="I1251">
        <v>3</v>
      </c>
      <c r="J1251">
        <v>0.05</v>
      </c>
      <c r="K1251" t="s">
        <v>32</v>
      </c>
      <c r="L1251" t="s">
        <v>33</v>
      </c>
      <c r="M1251">
        <v>18</v>
      </c>
      <c r="N1251">
        <v>4</v>
      </c>
    </row>
    <row r="1252" spans="1:14" x14ac:dyDescent="0.3">
      <c r="A1252" t="s">
        <v>3315</v>
      </c>
      <c r="B1252" t="s">
        <v>945</v>
      </c>
      <c r="C1252" t="s">
        <v>2309</v>
      </c>
      <c r="D1252" t="s">
        <v>2862</v>
      </c>
      <c r="E1252" t="s">
        <v>1172</v>
      </c>
      <c r="F1252" t="s">
        <v>29</v>
      </c>
      <c r="G1252" t="s">
        <v>90</v>
      </c>
      <c r="H1252" t="s">
        <v>98</v>
      </c>
      <c r="I1252" t="s">
        <v>77</v>
      </c>
      <c r="J1252">
        <v>0</v>
      </c>
      <c r="K1252" t="s">
        <v>22</v>
      </c>
      <c r="L1252" t="s">
        <v>50</v>
      </c>
      <c r="M1252">
        <v>46</v>
      </c>
      <c r="N1252">
        <v>1</v>
      </c>
    </row>
    <row r="1253" spans="1:14" x14ac:dyDescent="0.3">
      <c r="A1253" t="s">
        <v>3316</v>
      </c>
      <c r="B1253" t="s">
        <v>492</v>
      </c>
      <c r="C1253" t="s">
        <v>495</v>
      </c>
      <c r="D1253" t="s">
        <v>3036</v>
      </c>
      <c r="E1253" t="s">
        <v>805</v>
      </c>
      <c r="F1253" t="s">
        <v>29</v>
      </c>
      <c r="G1253" t="s">
        <v>192</v>
      </c>
      <c r="H1253" t="s">
        <v>69</v>
      </c>
      <c r="I1253">
        <v>6</v>
      </c>
      <c r="J1253">
        <v>0.15</v>
      </c>
      <c r="K1253" t="s">
        <v>32</v>
      </c>
      <c r="L1253" t="s">
        <v>50</v>
      </c>
      <c r="M1253">
        <v>32</v>
      </c>
      <c r="N1253">
        <v>5</v>
      </c>
    </row>
    <row r="1254" spans="1:14" x14ac:dyDescent="0.3">
      <c r="A1254" t="s">
        <v>3317</v>
      </c>
      <c r="B1254" t="s">
        <v>1445</v>
      </c>
      <c r="C1254" t="s">
        <v>2541</v>
      </c>
      <c r="D1254" t="s">
        <v>3318</v>
      </c>
      <c r="E1254" t="s">
        <v>630</v>
      </c>
      <c r="F1254" t="s">
        <v>29</v>
      </c>
      <c r="G1254" t="s">
        <v>47</v>
      </c>
      <c r="H1254" t="s">
        <v>308</v>
      </c>
      <c r="I1254">
        <v>5</v>
      </c>
      <c r="J1254">
        <v>0.05</v>
      </c>
      <c r="K1254" t="s">
        <v>70</v>
      </c>
      <c r="L1254" t="s">
        <v>41</v>
      </c>
      <c r="M1254">
        <v>44</v>
      </c>
      <c r="N1254">
        <v>1</v>
      </c>
    </row>
    <row r="1255" spans="1:14" x14ac:dyDescent="0.3">
      <c r="A1255" t="s">
        <v>3319</v>
      </c>
      <c r="B1255" t="s">
        <v>3320</v>
      </c>
      <c r="C1255" t="s">
        <v>663</v>
      </c>
      <c r="D1255" t="s">
        <v>3321</v>
      </c>
      <c r="E1255" t="s">
        <v>805</v>
      </c>
      <c r="F1255" t="s">
        <v>29</v>
      </c>
      <c r="G1255" t="s">
        <v>62</v>
      </c>
      <c r="H1255" t="s">
        <v>76</v>
      </c>
      <c r="I1255">
        <v>6</v>
      </c>
      <c r="J1255">
        <v>0.1</v>
      </c>
      <c r="K1255" t="s">
        <v>22</v>
      </c>
      <c r="L1255" t="s">
        <v>50</v>
      </c>
      <c r="M1255">
        <v>25</v>
      </c>
      <c r="N1255">
        <v>2</v>
      </c>
    </row>
    <row r="1256" spans="1:14" x14ac:dyDescent="0.3">
      <c r="A1256" t="s">
        <v>3322</v>
      </c>
      <c r="B1256" t="s">
        <v>3323</v>
      </c>
      <c r="C1256" t="s">
        <v>637</v>
      </c>
      <c r="D1256" t="s">
        <v>3324</v>
      </c>
      <c r="E1256" t="s">
        <v>967</v>
      </c>
      <c r="F1256" t="s">
        <v>39</v>
      </c>
      <c r="G1256" t="s">
        <v>90</v>
      </c>
      <c r="H1256" t="s">
        <v>84</v>
      </c>
      <c r="I1256">
        <v>9</v>
      </c>
      <c r="J1256">
        <v>0.05</v>
      </c>
      <c r="K1256" t="s">
        <v>22</v>
      </c>
      <c r="L1256" t="s">
        <v>50</v>
      </c>
      <c r="M1256">
        <v>51</v>
      </c>
      <c r="N1256">
        <v>3</v>
      </c>
    </row>
    <row r="1257" spans="1:14" x14ac:dyDescent="0.3">
      <c r="A1257" t="s">
        <v>3325</v>
      </c>
      <c r="B1257" t="s">
        <v>3326</v>
      </c>
      <c r="C1257" t="s">
        <v>208</v>
      </c>
      <c r="D1257" t="s">
        <v>3327</v>
      </c>
      <c r="E1257" t="s">
        <v>506</v>
      </c>
      <c r="F1257" t="s">
        <v>39</v>
      </c>
      <c r="G1257" t="s">
        <v>97</v>
      </c>
      <c r="H1257" t="s">
        <v>48</v>
      </c>
      <c r="I1257">
        <v>4</v>
      </c>
      <c r="J1257">
        <v>0</v>
      </c>
      <c r="K1257" t="s">
        <v>70</v>
      </c>
      <c r="L1257" t="s">
        <v>41</v>
      </c>
      <c r="M1257">
        <v>39</v>
      </c>
      <c r="N1257">
        <v>5</v>
      </c>
    </row>
    <row r="1258" spans="1:14" x14ac:dyDescent="0.3">
      <c r="A1258" t="s">
        <v>3328</v>
      </c>
      <c r="B1258" t="s">
        <v>1432</v>
      </c>
      <c r="C1258" t="s">
        <v>2078</v>
      </c>
      <c r="D1258" t="s">
        <v>3329</v>
      </c>
      <c r="E1258" t="s">
        <v>1014</v>
      </c>
      <c r="F1258" t="s">
        <v>19</v>
      </c>
      <c r="G1258" t="s">
        <v>192</v>
      </c>
      <c r="H1258" t="s">
        <v>154</v>
      </c>
      <c r="I1258">
        <v>8</v>
      </c>
      <c r="J1258">
        <v>0</v>
      </c>
      <c r="K1258" t="s">
        <v>32</v>
      </c>
      <c r="L1258" t="s">
        <v>50</v>
      </c>
      <c r="M1258">
        <v>44</v>
      </c>
      <c r="N1258">
        <v>1</v>
      </c>
    </row>
    <row r="1259" spans="1:14" x14ac:dyDescent="0.3">
      <c r="A1259" t="s">
        <v>3330</v>
      </c>
      <c r="B1259" t="s">
        <v>387</v>
      </c>
      <c r="C1259" t="s">
        <v>3331</v>
      </c>
      <c r="D1259" t="s">
        <v>1655</v>
      </c>
      <c r="E1259" t="s">
        <v>591</v>
      </c>
      <c r="F1259" t="s">
        <v>39</v>
      </c>
      <c r="G1259" t="s">
        <v>90</v>
      </c>
      <c r="H1259" t="s">
        <v>56</v>
      </c>
      <c r="I1259">
        <v>3</v>
      </c>
      <c r="J1259">
        <v>0.05</v>
      </c>
      <c r="K1259" t="s">
        <v>22</v>
      </c>
      <c r="L1259" t="s">
        <v>50</v>
      </c>
      <c r="N1259">
        <v>5</v>
      </c>
    </row>
    <row r="1260" spans="1:14" x14ac:dyDescent="0.3">
      <c r="A1260" t="s">
        <v>3332</v>
      </c>
      <c r="B1260" t="s">
        <v>3333</v>
      </c>
      <c r="C1260" t="s">
        <v>660</v>
      </c>
      <c r="D1260" t="s">
        <v>3334</v>
      </c>
      <c r="E1260" t="s">
        <v>96</v>
      </c>
      <c r="F1260" t="s">
        <v>131</v>
      </c>
      <c r="G1260" t="s">
        <v>115</v>
      </c>
      <c r="H1260" t="s">
        <v>21</v>
      </c>
      <c r="I1260">
        <v>2</v>
      </c>
      <c r="J1260">
        <v>0</v>
      </c>
      <c r="K1260" t="s">
        <v>22</v>
      </c>
      <c r="L1260" t="s">
        <v>41</v>
      </c>
      <c r="M1260">
        <v>50</v>
      </c>
      <c r="N1260">
        <v>2</v>
      </c>
    </row>
    <row r="1261" spans="1:14" x14ac:dyDescent="0.3">
      <c r="A1261" t="s">
        <v>3335</v>
      </c>
      <c r="B1261" t="s">
        <v>2831</v>
      </c>
      <c r="C1261" t="s">
        <v>1280</v>
      </c>
      <c r="D1261" t="s">
        <v>678</v>
      </c>
      <c r="E1261" t="s">
        <v>917</v>
      </c>
      <c r="F1261" t="s">
        <v>29</v>
      </c>
      <c r="G1261" t="s">
        <v>192</v>
      </c>
      <c r="H1261" t="s">
        <v>84</v>
      </c>
      <c r="I1261">
        <v>1</v>
      </c>
      <c r="J1261">
        <v>0.05</v>
      </c>
      <c r="K1261" t="s">
        <v>32</v>
      </c>
      <c r="L1261" t="s">
        <v>23</v>
      </c>
      <c r="M1261">
        <v>42</v>
      </c>
      <c r="N1261">
        <v>5</v>
      </c>
    </row>
    <row r="1262" spans="1:14" x14ac:dyDescent="0.3">
      <c r="A1262" t="s">
        <v>3336</v>
      </c>
      <c r="B1262" t="s">
        <v>264</v>
      </c>
      <c r="C1262" t="s">
        <v>1328</v>
      </c>
      <c r="D1262" t="s">
        <v>3337</v>
      </c>
      <c r="E1262" t="s">
        <v>552</v>
      </c>
      <c r="F1262" t="s">
        <v>39</v>
      </c>
      <c r="G1262" t="s">
        <v>40</v>
      </c>
      <c r="H1262" t="s">
        <v>63</v>
      </c>
      <c r="I1262">
        <v>7</v>
      </c>
      <c r="J1262">
        <v>0.05</v>
      </c>
      <c r="K1262" t="s">
        <v>32</v>
      </c>
      <c r="L1262" t="s">
        <v>23</v>
      </c>
      <c r="M1262">
        <v>37</v>
      </c>
      <c r="N1262">
        <v>5</v>
      </c>
    </row>
    <row r="1263" spans="1:14" x14ac:dyDescent="0.3">
      <c r="A1263" t="s">
        <v>3338</v>
      </c>
      <c r="B1263" t="s">
        <v>1367</v>
      </c>
      <c r="C1263" t="s">
        <v>3339</v>
      </c>
      <c r="D1263" t="s">
        <v>3340</v>
      </c>
      <c r="E1263" t="s">
        <v>227</v>
      </c>
      <c r="F1263" t="s">
        <v>39</v>
      </c>
      <c r="G1263" t="s">
        <v>192</v>
      </c>
      <c r="H1263" t="s">
        <v>48</v>
      </c>
      <c r="I1263">
        <v>7</v>
      </c>
      <c r="J1263">
        <v>0</v>
      </c>
      <c r="K1263" t="s">
        <v>70</v>
      </c>
      <c r="L1263" t="s">
        <v>23</v>
      </c>
      <c r="M1263">
        <v>68</v>
      </c>
      <c r="N1263">
        <v>3</v>
      </c>
    </row>
    <row r="1264" spans="1:14" x14ac:dyDescent="0.3">
      <c r="A1264" t="s">
        <v>3341</v>
      </c>
      <c r="B1264" t="s">
        <v>2210</v>
      </c>
      <c r="C1264" t="s">
        <v>371</v>
      </c>
      <c r="D1264" t="s">
        <v>1734</v>
      </c>
      <c r="E1264" t="s">
        <v>587</v>
      </c>
      <c r="F1264" t="s">
        <v>39</v>
      </c>
      <c r="G1264" t="s">
        <v>192</v>
      </c>
      <c r="H1264" t="s">
        <v>91</v>
      </c>
      <c r="I1264">
        <v>4</v>
      </c>
      <c r="J1264">
        <v>0.1</v>
      </c>
      <c r="K1264" t="s">
        <v>32</v>
      </c>
      <c r="L1264" t="s">
        <v>41</v>
      </c>
      <c r="M1264">
        <v>35</v>
      </c>
      <c r="N1264">
        <v>4</v>
      </c>
    </row>
    <row r="1265" spans="1:14" x14ac:dyDescent="0.3">
      <c r="A1265" t="s">
        <v>3342</v>
      </c>
      <c r="B1265" t="s">
        <v>3343</v>
      </c>
      <c r="C1265" t="s">
        <v>2675</v>
      </c>
      <c r="D1265" t="s">
        <v>3344</v>
      </c>
      <c r="E1265" t="s">
        <v>560</v>
      </c>
      <c r="F1265" t="s">
        <v>29</v>
      </c>
      <c r="G1265" t="s">
        <v>40</v>
      </c>
      <c r="H1265" t="s">
        <v>216</v>
      </c>
      <c r="I1265">
        <v>1</v>
      </c>
      <c r="J1265">
        <v>0.15</v>
      </c>
      <c r="K1265" t="s">
        <v>70</v>
      </c>
      <c r="L1265" t="s">
        <v>50</v>
      </c>
      <c r="N1265">
        <v>5</v>
      </c>
    </row>
    <row r="1266" spans="1:14" x14ac:dyDescent="0.3">
      <c r="A1266" t="s">
        <v>3345</v>
      </c>
      <c r="B1266" t="s">
        <v>1787</v>
      </c>
      <c r="C1266" t="s">
        <v>1878</v>
      </c>
      <c r="D1266" t="s">
        <v>1389</v>
      </c>
      <c r="E1266" t="s">
        <v>840</v>
      </c>
      <c r="F1266" t="s">
        <v>29</v>
      </c>
      <c r="G1266" t="s">
        <v>30</v>
      </c>
      <c r="H1266" t="s">
        <v>146</v>
      </c>
      <c r="I1266">
        <v>1</v>
      </c>
      <c r="J1266">
        <v>0.1</v>
      </c>
      <c r="K1266" t="s">
        <v>222</v>
      </c>
      <c r="L1266" t="s">
        <v>33</v>
      </c>
      <c r="M1266">
        <v>66</v>
      </c>
      <c r="N1266">
        <v>4</v>
      </c>
    </row>
    <row r="1267" spans="1:14" x14ac:dyDescent="0.3">
      <c r="A1267" t="s">
        <v>3346</v>
      </c>
      <c r="B1267" t="s">
        <v>249</v>
      </c>
      <c r="C1267" t="s">
        <v>3347</v>
      </c>
      <c r="D1267" t="s">
        <v>201</v>
      </c>
      <c r="E1267" t="s">
        <v>1009</v>
      </c>
      <c r="F1267" t="s">
        <v>39</v>
      </c>
      <c r="G1267" t="s">
        <v>115</v>
      </c>
      <c r="H1267" t="s">
        <v>84</v>
      </c>
      <c r="I1267">
        <v>1</v>
      </c>
      <c r="J1267">
        <v>0</v>
      </c>
      <c r="K1267" t="s">
        <v>32</v>
      </c>
      <c r="L1267" t="s">
        <v>33</v>
      </c>
      <c r="M1267">
        <v>44</v>
      </c>
      <c r="N1267">
        <v>5</v>
      </c>
    </row>
    <row r="1268" spans="1:14" x14ac:dyDescent="0.3">
      <c r="A1268" t="s">
        <v>3348</v>
      </c>
      <c r="B1268" t="s">
        <v>3349</v>
      </c>
      <c r="C1268" t="s">
        <v>2293</v>
      </c>
      <c r="D1268" t="s">
        <v>1057</v>
      </c>
      <c r="E1268" t="s">
        <v>140</v>
      </c>
      <c r="F1268" t="s">
        <v>29</v>
      </c>
      <c r="G1268" t="s">
        <v>90</v>
      </c>
      <c r="H1268" t="s">
        <v>31</v>
      </c>
      <c r="I1268">
        <v>6</v>
      </c>
      <c r="J1268">
        <v>0</v>
      </c>
      <c r="K1268" t="s">
        <v>32</v>
      </c>
      <c r="L1268" t="s">
        <v>41</v>
      </c>
      <c r="M1268">
        <v>32</v>
      </c>
      <c r="N1268">
        <v>2</v>
      </c>
    </row>
    <row r="1269" spans="1:14" x14ac:dyDescent="0.3">
      <c r="A1269" t="s">
        <v>3350</v>
      </c>
      <c r="B1269" t="s">
        <v>2568</v>
      </c>
      <c r="C1269" t="s">
        <v>1759</v>
      </c>
      <c r="D1269" t="s">
        <v>3174</v>
      </c>
      <c r="E1269" t="s">
        <v>606</v>
      </c>
      <c r="F1269" t="s">
        <v>29</v>
      </c>
      <c r="G1269" t="s">
        <v>62</v>
      </c>
      <c r="H1269" t="s">
        <v>109</v>
      </c>
      <c r="I1269">
        <v>6</v>
      </c>
      <c r="J1269">
        <v>0</v>
      </c>
      <c r="K1269" t="s">
        <v>32</v>
      </c>
      <c r="L1269" t="s">
        <v>50</v>
      </c>
      <c r="M1269">
        <v>22</v>
      </c>
      <c r="N1269">
        <v>1</v>
      </c>
    </row>
    <row r="1270" spans="1:14" x14ac:dyDescent="0.3">
      <c r="A1270" t="s">
        <v>3351</v>
      </c>
      <c r="B1270" t="s">
        <v>3352</v>
      </c>
      <c r="C1270" t="s">
        <v>1364</v>
      </c>
      <c r="D1270" t="s">
        <v>2900</v>
      </c>
      <c r="E1270" t="s">
        <v>782</v>
      </c>
      <c r="F1270" t="s">
        <v>29</v>
      </c>
      <c r="G1270" t="s">
        <v>47</v>
      </c>
      <c r="H1270" t="s">
        <v>63</v>
      </c>
      <c r="I1270">
        <v>6</v>
      </c>
      <c r="J1270">
        <v>0.05</v>
      </c>
      <c r="K1270" t="s">
        <v>22</v>
      </c>
      <c r="L1270" t="s">
        <v>41</v>
      </c>
      <c r="M1270">
        <v>57</v>
      </c>
      <c r="N1270">
        <v>3</v>
      </c>
    </row>
    <row r="1271" spans="1:14" x14ac:dyDescent="0.3">
      <c r="A1271" t="s">
        <v>3353</v>
      </c>
      <c r="B1271" t="s">
        <v>1552</v>
      </c>
      <c r="C1271" t="s">
        <v>1299</v>
      </c>
      <c r="D1271" t="s">
        <v>2074</v>
      </c>
      <c r="E1271" t="s">
        <v>68</v>
      </c>
      <c r="F1271" t="s">
        <v>19</v>
      </c>
      <c r="G1271" t="s">
        <v>90</v>
      </c>
      <c r="H1271" t="s">
        <v>177</v>
      </c>
      <c r="I1271">
        <v>3</v>
      </c>
      <c r="J1271">
        <v>0.1</v>
      </c>
      <c r="K1271" t="s">
        <v>70</v>
      </c>
      <c r="L1271" t="s">
        <v>33</v>
      </c>
      <c r="M1271">
        <v>50</v>
      </c>
      <c r="N1271">
        <v>4</v>
      </c>
    </row>
    <row r="1272" spans="1:14" x14ac:dyDescent="0.3">
      <c r="A1272" t="s">
        <v>1619</v>
      </c>
      <c r="B1272" t="s">
        <v>1620</v>
      </c>
      <c r="C1272" t="s">
        <v>1621</v>
      </c>
      <c r="D1272" t="s">
        <v>1622</v>
      </c>
      <c r="E1272" t="s">
        <v>191</v>
      </c>
      <c r="F1272" t="s">
        <v>19</v>
      </c>
      <c r="G1272" t="s">
        <v>30</v>
      </c>
      <c r="H1272" t="s">
        <v>21</v>
      </c>
      <c r="I1272">
        <v>2</v>
      </c>
      <c r="J1272">
        <v>0</v>
      </c>
      <c r="K1272" t="s">
        <v>222</v>
      </c>
      <c r="L1272" t="s">
        <v>23</v>
      </c>
      <c r="M1272">
        <v>67</v>
      </c>
      <c r="N1272">
        <v>5</v>
      </c>
    </row>
    <row r="1273" spans="1:14" x14ac:dyDescent="0.3">
      <c r="A1273" t="s">
        <v>3354</v>
      </c>
      <c r="B1273" t="s">
        <v>474</v>
      </c>
      <c r="C1273" t="s">
        <v>1462</v>
      </c>
      <c r="D1273" t="s">
        <v>3355</v>
      </c>
      <c r="E1273" t="s">
        <v>1014</v>
      </c>
      <c r="F1273" t="s">
        <v>39</v>
      </c>
      <c r="G1273" t="s">
        <v>40</v>
      </c>
      <c r="H1273" t="s">
        <v>84</v>
      </c>
      <c r="I1273" t="s">
        <v>77</v>
      </c>
      <c r="J1273">
        <v>0.1</v>
      </c>
      <c r="K1273" t="s">
        <v>22</v>
      </c>
      <c r="L1273" t="s">
        <v>33</v>
      </c>
      <c r="M1273">
        <v>22</v>
      </c>
      <c r="N1273">
        <v>4</v>
      </c>
    </row>
    <row r="1274" spans="1:14" x14ac:dyDescent="0.3">
      <c r="A1274" t="s">
        <v>3356</v>
      </c>
      <c r="B1274" t="s">
        <v>1869</v>
      </c>
      <c r="C1274" t="s">
        <v>558</v>
      </c>
      <c r="D1274" t="s">
        <v>2832</v>
      </c>
      <c r="E1274" t="s">
        <v>266</v>
      </c>
      <c r="F1274" t="s">
        <v>29</v>
      </c>
      <c r="G1274" t="s">
        <v>90</v>
      </c>
      <c r="H1274" t="s">
        <v>84</v>
      </c>
      <c r="I1274">
        <v>7</v>
      </c>
      <c r="J1274">
        <v>0.15</v>
      </c>
      <c r="K1274" t="s">
        <v>32</v>
      </c>
      <c r="L1274" t="s">
        <v>41</v>
      </c>
      <c r="M1274">
        <v>63</v>
      </c>
      <c r="N1274">
        <v>1</v>
      </c>
    </row>
    <row r="1275" spans="1:14" x14ac:dyDescent="0.3">
      <c r="A1275" t="s">
        <v>3357</v>
      </c>
      <c r="B1275" t="s">
        <v>1088</v>
      </c>
      <c r="C1275" t="s">
        <v>1366</v>
      </c>
      <c r="D1275" t="s">
        <v>2225</v>
      </c>
      <c r="E1275" t="s">
        <v>882</v>
      </c>
      <c r="F1275" t="s">
        <v>29</v>
      </c>
      <c r="G1275" t="s">
        <v>62</v>
      </c>
      <c r="H1275" t="s">
        <v>69</v>
      </c>
      <c r="I1275">
        <v>9</v>
      </c>
      <c r="K1275" t="s">
        <v>22</v>
      </c>
      <c r="L1275" t="s">
        <v>50</v>
      </c>
      <c r="M1275">
        <v>21</v>
      </c>
      <c r="N1275">
        <v>5</v>
      </c>
    </row>
    <row r="1276" spans="1:14" x14ac:dyDescent="0.3">
      <c r="A1276" t="s">
        <v>3358</v>
      </c>
      <c r="B1276" t="s">
        <v>861</v>
      </c>
      <c r="C1276" t="s">
        <v>1864</v>
      </c>
      <c r="D1276" t="s">
        <v>921</v>
      </c>
      <c r="E1276" t="s">
        <v>630</v>
      </c>
      <c r="F1276" t="s">
        <v>29</v>
      </c>
      <c r="G1276" t="s">
        <v>47</v>
      </c>
      <c r="H1276" t="s">
        <v>63</v>
      </c>
      <c r="I1276">
        <v>9</v>
      </c>
      <c r="J1276">
        <v>0</v>
      </c>
      <c r="K1276" t="s">
        <v>32</v>
      </c>
      <c r="L1276" t="s">
        <v>33</v>
      </c>
      <c r="M1276">
        <v>57</v>
      </c>
      <c r="N1276">
        <v>4</v>
      </c>
    </row>
    <row r="1277" spans="1:14" x14ac:dyDescent="0.3">
      <c r="A1277" t="s">
        <v>3359</v>
      </c>
      <c r="B1277" t="s">
        <v>2064</v>
      </c>
      <c r="C1277" t="s">
        <v>923</v>
      </c>
      <c r="D1277" t="s">
        <v>1258</v>
      </c>
      <c r="E1277" t="s">
        <v>114</v>
      </c>
      <c r="F1277" t="s">
        <v>19</v>
      </c>
      <c r="G1277" t="s">
        <v>115</v>
      </c>
      <c r="H1277" t="s">
        <v>56</v>
      </c>
      <c r="I1277">
        <v>5</v>
      </c>
      <c r="J1277">
        <v>0.1</v>
      </c>
      <c r="K1277" t="s">
        <v>32</v>
      </c>
      <c r="L1277" t="s">
        <v>41</v>
      </c>
      <c r="M1277">
        <v>34</v>
      </c>
      <c r="N1277">
        <v>4</v>
      </c>
    </row>
    <row r="1278" spans="1:14" x14ac:dyDescent="0.3">
      <c r="A1278" t="s">
        <v>3360</v>
      </c>
      <c r="B1278" t="s">
        <v>1977</v>
      </c>
      <c r="C1278" t="s">
        <v>264</v>
      </c>
      <c r="D1278" t="s">
        <v>1851</v>
      </c>
      <c r="E1278" t="s">
        <v>683</v>
      </c>
      <c r="F1278" t="s">
        <v>29</v>
      </c>
      <c r="G1278" t="s">
        <v>47</v>
      </c>
      <c r="H1278" t="s">
        <v>241</v>
      </c>
      <c r="I1278">
        <v>5</v>
      </c>
      <c r="K1278" t="s">
        <v>32</v>
      </c>
      <c r="L1278" t="s">
        <v>50</v>
      </c>
      <c r="M1278">
        <v>65</v>
      </c>
      <c r="N1278">
        <v>5</v>
      </c>
    </row>
    <row r="1279" spans="1:14" x14ac:dyDescent="0.3">
      <c r="A1279" t="s">
        <v>3361</v>
      </c>
      <c r="B1279" t="s">
        <v>1217</v>
      </c>
      <c r="C1279" t="s">
        <v>792</v>
      </c>
      <c r="D1279" t="s">
        <v>3362</v>
      </c>
      <c r="E1279" t="s">
        <v>256</v>
      </c>
      <c r="F1279" t="s">
        <v>19</v>
      </c>
      <c r="G1279" t="s">
        <v>30</v>
      </c>
      <c r="H1279" t="s">
        <v>48</v>
      </c>
      <c r="I1279">
        <v>7</v>
      </c>
      <c r="J1279">
        <v>0</v>
      </c>
      <c r="K1279" t="s">
        <v>32</v>
      </c>
      <c r="L1279" t="s">
        <v>50</v>
      </c>
      <c r="M1279">
        <v>64</v>
      </c>
      <c r="N1279">
        <v>1</v>
      </c>
    </row>
    <row r="1280" spans="1:14" x14ac:dyDescent="0.3">
      <c r="A1280" t="s">
        <v>3363</v>
      </c>
      <c r="B1280" t="s">
        <v>3364</v>
      </c>
      <c r="C1280" t="s">
        <v>1380</v>
      </c>
      <c r="D1280" t="s">
        <v>2549</v>
      </c>
      <c r="E1280" t="s">
        <v>1019</v>
      </c>
      <c r="F1280" t="s">
        <v>29</v>
      </c>
      <c r="G1280" t="s">
        <v>47</v>
      </c>
      <c r="H1280" t="s">
        <v>98</v>
      </c>
      <c r="I1280">
        <v>9</v>
      </c>
      <c r="J1280">
        <v>0</v>
      </c>
      <c r="K1280" t="s">
        <v>22</v>
      </c>
      <c r="L1280" t="s">
        <v>41</v>
      </c>
      <c r="M1280">
        <v>27</v>
      </c>
      <c r="N1280">
        <v>2</v>
      </c>
    </row>
    <row r="1281" spans="1:14" x14ac:dyDescent="0.3">
      <c r="A1281" t="s">
        <v>3365</v>
      </c>
      <c r="B1281" t="s">
        <v>94</v>
      </c>
      <c r="C1281" t="s">
        <v>1759</v>
      </c>
      <c r="D1281" t="s">
        <v>2681</v>
      </c>
      <c r="E1281" t="s">
        <v>1315</v>
      </c>
      <c r="F1281" t="s">
        <v>39</v>
      </c>
      <c r="G1281" t="s">
        <v>62</v>
      </c>
      <c r="H1281" t="s">
        <v>146</v>
      </c>
      <c r="I1281">
        <v>5</v>
      </c>
      <c r="J1281">
        <v>0.05</v>
      </c>
      <c r="K1281" t="s">
        <v>22</v>
      </c>
      <c r="L1281" t="s">
        <v>23</v>
      </c>
      <c r="M1281">
        <v>57</v>
      </c>
      <c r="N1281">
        <v>1</v>
      </c>
    </row>
    <row r="1282" spans="1:14" x14ac:dyDescent="0.3">
      <c r="A1282" t="s">
        <v>3366</v>
      </c>
      <c r="B1282" t="s">
        <v>1997</v>
      </c>
      <c r="C1282" t="s">
        <v>3367</v>
      </c>
      <c r="D1282" t="s">
        <v>3368</v>
      </c>
      <c r="E1282" t="s">
        <v>2887</v>
      </c>
      <c r="F1282" t="s">
        <v>39</v>
      </c>
      <c r="G1282" t="s">
        <v>90</v>
      </c>
      <c r="H1282" t="s">
        <v>21</v>
      </c>
      <c r="I1282">
        <v>2</v>
      </c>
      <c r="J1282">
        <v>0</v>
      </c>
      <c r="K1282" t="s">
        <v>32</v>
      </c>
      <c r="L1282" t="s">
        <v>50</v>
      </c>
      <c r="M1282">
        <v>62</v>
      </c>
      <c r="N1282">
        <v>1</v>
      </c>
    </row>
    <row r="1283" spans="1:14" x14ac:dyDescent="0.3">
      <c r="A1283" t="s">
        <v>3369</v>
      </c>
      <c r="B1283" t="s">
        <v>775</v>
      </c>
      <c r="C1283" t="s">
        <v>685</v>
      </c>
      <c r="D1283" t="s">
        <v>2891</v>
      </c>
      <c r="E1283" t="s">
        <v>197</v>
      </c>
      <c r="F1283" t="s">
        <v>39</v>
      </c>
      <c r="G1283" t="s">
        <v>251</v>
      </c>
      <c r="H1283" t="s">
        <v>177</v>
      </c>
      <c r="I1283">
        <v>6</v>
      </c>
      <c r="J1283">
        <v>0.15</v>
      </c>
      <c r="K1283" t="s">
        <v>32</v>
      </c>
      <c r="L1283" t="s">
        <v>50</v>
      </c>
      <c r="M1283">
        <v>64</v>
      </c>
      <c r="N1283">
        <v>3</v>
      </c>
    </row>
    <row r="1284" spans="1:14" x14ac:dyDescent="0.3">
      <c r="A1284" t="s">
        <v>3370</v>
      </c>
      <c r="B1284" t="s">
        <v>3230</v>
      </c>
      <c r="C1284" t="s">
        <v>760</v>
      </c>
      <c r="D1284" t="s">
        <v>1218</v>
      </c>
      <c r="E1284" t="s">
        <v>731</v>
      </c>
      <c r="F1284" t="s">
        <v>131</v>
      </c>
      <c r="G1284" t="s">
        <v>20</v>
      </c>
      <c r="H1284" t="s">
        <v>216</v>
      </c>
      <c r="I1284">
        <v>8</v>
      </c>
      <c r="J1284">
        <v>0.2</v>
      </c>
      <c r="K1284" t="s">
        <v>32</v>
      </c>
      <c r="L1284" t="s">
        <v>33</v>
      </c>
      <c r="M1284">
        <v>55</v>
      </c>
      <c r="N1284">
        <v>1</v>
      </c>
    </row>
    <row r="1285" spans="1:14" x14ac:dyDescent="0.3">
      <c r="A1285" t="s">
        <v>3371</v>
      </c>
      <c r="B1285" t="s">
        <v>2414</v>
      </c>
      <c r="C1285" t="s">
        <v>111</v>
      </c>
      <c r="D1285" t="s">
        <v>3372</v>
      </c>
      <c r="E1285" t="s">
        <v>560</v>
      </c>
      <c r="F1285" t="s">
        <v>153</v>
      </c>
      <c r="G1285" t="s">
        <v>293</v>
      </c>
      <c r="H1285" t="s">
        <v>91</v>
      </c>
      <c r="I1285">
        <v>4</v>
      </c>
      <c r="J1285">
        <v>0</v>
      </c>
      <c r="K1285" t="s">
        <v>22</v>
      </c>
      <c r="L1285" t="s">
        <v>41</v>
      </c>
      <c r="M1285">
        <v>42</v>
      </c>
      <c r="N1285">
        <v>3</v>
      </c>
    </row>
    <row r="1286" spans="1:14" x14ac:dyDescent="0.3">
      <c r="A1286" t="s">
        <v>2417</v>
      </c>
      <c r="B1286" t="s">
        <v>2418</v>
      </c>
      <c r="C1286" t="s">
        <v>2419</v>
      </c>
      <c r="D1286" t="s">
        <v>678</v>
      </c>
      <c r="E1286" t="s">
        <v>606</v>
      </c>
      <c r="F1286" t="s">
        <v>19</v>
      </c>
      <c r="G1286" t="s">
        <v>30</v>
      </c>
      <c r="H1286" t="s">
        <v>98</v>
      </c>
      <c r="I1286">
        <v>6</v>
      </c>
      <c r="J1286">
        <v>0.05</v>
      </c>
      <c r="K1286" t="s">
        <v>32</v>
      </c>
      <c r="L1286" t="s">
        <v>41</v>
      </c>
      <c r="M1286">
        <v>64</v>
      </c>
      <c r="N1286">
        <v>2</v>
      </c>
    </row>
    <row r="1287" spans="1:14" x14ac:dyDescent="0.3">
      <c r="A1287" t="s">
        <v>3373</v>
      </c>
      <c r="B1287" t="s">
        <v>1144</v>
      </c>
      <c r="C1287" t="s">
        <v>1973</v>
      </c>
      <c r="D1287" t="s">
        <v>3374</v>
      </c>
      <c r="E1287" t="s">
        <v>125</v>
      </c>
      <c r="F1287" t="s">
        <v>131</v>
      </c>
      <c r="G1287" t="s">
        <v>40</v>
      </c>
      <c r="H1287" t="s">
        <v>146</v>
      </c>
      <c r="I1287">
        <v>7</v>
      </c>
      <c r="J1287">
        <v>0</v>
      </c>
      <c r="K1287" t="s">
        <v>22</v>
      </c>
      <c r="L1287" t="s">
        <v>33</v>
      </c>
      <c r="M1287">
        <v>43</v>
      </c>
      <c r="N1287">
        <v>5</v>
      </c>
    </row>
    <row r="1288" spans="1:14" x14ac:dyDescent="0.3">
      <c r="A1288" t="s">
        <v>3375</v>
      </c>
      <c r="B1288" t="s">
        <v>1585</v>
      </c>
      <c r="C1288" t="s">
        <v>2064</v>
      </c>
      <c r="D1288" t="s">
        <v>2304</v>
      </c>
      <c r="E1288" t="s">
        <v>2887</v>
      </c>
      <c r="F1288" t="s">
        <v>29</v>
      </c>
      <c r="G1288" t="s">
        <v>251</v>
      </c>
      <c r="H1288" t="s">
        <v>177</v>
      </c>
      <c r="I1288">
        <v>3</v>
      </c>
      <c r="J1288">
        <v>0.2</v>
      </c>
      <c r="K1288" t="s">
        <v>22</v>
      </c>
      <c r="L1288" t="s">
        <v>50</v>
      </c>
      <c r="M1288">
        <v>53</v>
      </c>
      <c r="N1288">
        <v>2</v>
      </c>
    </row>
    <row r="1289" spans="1:14" x14ac:dyDescent="0.3">
      <c r="A1289" t="s">
        <v>3376</v>
      </c>
      <c r="B1289" t="s">
        <v>1612</v>
      </c>
      <c r="C1289" t="s">
        <v>3377</v>
      </c>
      <c r="D1289" t="s">
        <v>2575</v>
      </c>
      <c r="E1289" t="s">
        <v>1202</v>
      </c>
      <c r="F1289" t="s">
        <v>29</v>
      </c>
      <c r="G1289" t="s">
        <v>40</v>
      </c>
      <c r="H1289" t="s">
        <v>109</v>
      </c>
      <c r="I1289">
        <v>7</v>
      </c>
      <c r="J1289">
        <v>0.15</v>
      </c>
      <c r="K1289" t="s">
        <v>70</v>
      </c>
      <c r="L1289" t="s">
        <v>50</v>
      </c>
      <c r="M1289">
        <v>44</v>
      </c>
      <c r="N1289">
        <v>3</v>
      </c>
    </row>
    <row r="1290" spans="1:14" x14ac:dyDescent="0.3">
      <c r="A1290" t="s">
        <v>3378</v>
      </c>
      <c r="B1290" t="s">
        <v>550</v>
      </c>
      <c r="C1290" t="s">
        <v>2354</v>
      </c>
      <c r="D1290" t="s">
        <v>1822</v>
      </c>
      <c r="E1290" t="s">
        <v>1267</v>
      </c>
      <c r="F1290" t="s">
        <v>39</v>
      </c>
      <c r="G1290" t="s">
        <v>293</v>
      </c>
      <c r="H1290" t="s">
        <v>48</v>
      </c>
      <c r="I1290">
        <v>2</v>
      </c>
      <c r="J1290">
        <v>0</v>
      </c>
      <c r="K1290" t="s">
        <v>22</v>
      </c>
      <c r="L1290" t="s">
        <v>33</v>
      </c>
      <c r="M1290">
        <v>27</v>
      </c>
      <c r="N1290">
        <v>1</v>
      </c>
    </row>
    <row r="1291" spans="1:14" x14ac:dyDescent="0.3">
      <c r="A1291" t="s">
        <v>3379</v>
      </c>
      <c r="B1291" t="s">
        <v>3380</v>
      </c>
      <c r="C1291" t="s">
        <v>1909</v>
      </c>
      <c r="D1291" t="s">
        <v>2649</v>
      </c>
      <c r="E1291" t="s">
        <v>18</v>
      </c>
      <c r="F1291" t="s">
        <v>39</v>
      </c>
      <c r="G1291" t="s">
        <v>192</v>
      </c>
      <c r="H1291" t="s">
        <v>241</v>
      </c>
      <c r="I1291">
        <v>4</v>
      </c>
      <c r="J1291">
        <v>0</v>
      </c>
      <c r="K1291" t="s">
        <v>222</v>
      </c>
      <c r="L1291" t="s">
        <v>41</v>
      </c>
      <c r="M1291">
        <v>64</v>
      </c>
      <c r="N1291">
        <v>1</v>
      </c>
    </row>
    <row r="1292" spans="1:14" x14ac:dyDescent="0.3">
      <c r="A1292" t="s">
        <v>3381</v>
      </c>
      <c r="B1292" t="s">
        <v>1232</v>
      </c>
      <c r="C1292" t="s">
        <v>1555</v>
      </c>
      <c r="D1292" t="s">
        <v>2439</v>
      </c>
      <c r="E1292" t="s">
        <v>246</v>
      </c>
      <c r="F1292" t="s">
        <v>29</v>
      </c>
      <c r="G1292" t="s">
        <v>20</v>
      </c>
      <c r="H1292" t="s">
        <v>69</v>
      </c>
      <c r="I1292">
        <v>1</v>
      </c>
      <c r="K1292" t="s">
        <v>32</v>
      </c>
      <c r="L1292" t="s">
        <v>23</v>
      </c>
      <c r="M1292">
        <v>29</v>
      </c>
      <c r="N1292">
        <v>2</v>
      </c>
    </row>
    <row r="1293" spans="1:14" x14ac:dyDescent="0.3">
      <c r="A1293" t="s">
        <v>3382</v>
      </c>
      <c r="B1293" t="s">
        <v>3383</v>
      </c>
      <c r="C1293" t="s">
        <v>1265</v>
      </c>
      <c r="D1293" t="s">
        <v>2275</v>
      </c>
      <c r="E1293" t="s">
        <v>911</v>
      </c>
      <c r="F1293" t="s">
        <v>29</v>
      </c>
      <c r="G1293" t="s">
        <v>90</v>
      </c>
      <c r="H1293" t="s">
        <v>216</v>
      </c>
      <c r="I1293">
        <v>6</v>
      </c>
      <c r="J1293">
        <v>0</v>
      </c>
      <c r="K1293" t="s">
        <v>32</v>
      </c>
      <c r="L1293" t="s">
        <v>23</v>
      </c>
      <c r="M1293">
        <v>56</v>
      </c>
      <c r="N1293">
        <v>2</v>
      </c>
    </row>
    <row r="1294" spans="1:14" x14ac:dyDescent="0.3">
      <c r="A1294" t="s">
        <v>3384</v>
      </c>
      <c r="B1294" t="s">
        <v>3385</v>
      </c>
      <c r="C1294" t="s">
        <v>3386</v>
      </c>
      <c r="D1294" t="s">
        <v>2779</v>
      </c>
      <c r="E1294" t="s">
        <v>232</v>
      </c>
      <c r="F1294" t="s">
        <v>29</v>
      </c>
      <c r="G1294" t="s">
        <v>47</v>
      </c>
      <c r="H1294" t="s">
        <v>76</v>
      </c>
      <c r="I1294">
        <v>1</v>
      </c>
      <c r="J1294">
        <v>0.15</v>
      </c>
      <c r="K1294" t="s">
        <v>22</v>
      </c>
      <c r="L1294" t="s">
        <v>50</v>
      </c>
      <c r="M1294">
        <v>40</v>
      </c>
    </row>
    <row r="1295" spans="1:14" x14ac:dyDescent="0.3">
      <c r="A1295" t="s">
        <v>3387</v>
      </c>
      <c r="B1295" t="s">
        <v>1468</v>
      </c>
      <c r="C1295" t="s">
        <v>2995</v>
      </c>
      <c r="D1295" t="s">
        <v>3388</v>
      </c>
      <c r="E1295" t="s">
        <v>1169</v>
      </c>
      <c r="F1295" t="s">
        <v>29</v>
      </c>
      <c r="G1295" t="s">
        <v>176</v>
      </c>
      <c r="H1295" t="s">
        <v>98</v>
      </c>
      <c r="I1295">
        <v>4</v>
      </c>
      <c r="J1295">
        <v>0</v>
      </c>
      <c r="K1295" t="s">
        <v>32</v>
      </c>
      <c r="L1295" t="s">
        <v>23</v>
      </c>
      <c r="M1295">
        <v>68</v>
      </c>
      <c r="N1295">
        <v>1</v>
      </c>
    </row>
    <row r="1296" spans="1:14" x14ac:dyDescent="0.3">
      <c r="A1296" t="s">
        <v>3389</v>
      </c>
      <c r="B1296" t="s">
        <v>1969</v>
      </c>
      <c r="C1296" t="s">
        <v>877</v>
      </c>
      <c r="D1296" t="s">
        <v>3390</v>
      </c>
      <c r="E1296" t="s">
        <v>1058</v>
      </c>
      <c r="F1296" t="s">
        <v>29</v>
      </c>
      <c r="G1296" t="s">
        <v>192</v>
      </c>
      <c r="H1296" t="s">
        <v>146</v>
      </c>
      <c r="I1296">
        <v>4</v>
      </c>
      <c r="J1296">
        <v>0</v>
      </c>
      <c r="K1296" t="s">
        <v>22</v>
      </c>
      <c r="L1296" t="s">
        <v>23</v>
      </c>
      <c r="M1296">
        <v>24</v>
      </c>
      <c r="N1296">
        <v>1</v>
      </c>
    </row>
    <row r="1297" spans="1:14" x14ac:dyDescent="0.3">
      <c r="A1297" t="s">
        <v>3391</v>
      </c>
      <c r="B1297" t="s">
        <v>3273</v>
      </c>
      <c r="C1297" t="s">
        <v>3392</v>
      </c>
      <c r="D1297" t="s">
        <v>3042</v>
      </c>
      <c r="E1297" t="s">
        <v>683</v>
      </c>
      <c r="F1297" t="s">
        <v>39</v>
      </c>
      <c r="G1297" t="s">
        <v>115</v>
      </c>
      <c r="H1297" t="s">
        <v>308</v>
      </c>
      <c r="I1297">
        <v>5</v>
      </c>
      <c r="J1297">
        <v>0.2</v>
      </c>
      <c r="K1297" t="s">
        <v>32</v>
      </c>
      <c r="L1297" t="s">
        <v>41</v>
      </c>
      <c r="M1297">
        <v>63</v>
      </c>
      <c r="N1297">
        <v>4</v>
      </c>
    </row>
    <row r="1298" spans="1:14" x14ac:dyDescent="0.3">
      <c r="A1298" t="s">
        <v>3393</v>
      </c>
      <c r="B1298" t="s">
        <v>189</v>
      </c>
      <c r="C1298" t="s">
        <v>818</v>
      </c>
      <c r="D1298" t="s">
        <v>1076</v>
      </c>
      <c r="E1298" t="s">
        <v>266</v>
      </c>
      <c r="F1298" t="s">
        <v>19</v>
      </c>
      <c r="G1298" t="s">
        <v>90</v>
      </c>
      <c r="H1298" t="s">
        <v>146</v>
      </c>
      <c r="I1298">
        <v>7</v>
      </c>
      <c r="J1298">
        <v>0.05</v>
      </c>
      <c r="K1298" t="s">
        <v>32</v>
      </c>
      <c r="L1298" t="s">
        <v>33</v>
      </c>
      <c r="M1298">
        <v>35</v>
      </c>
      <c r="N1298">
        <v>1</v>
      </c>
    </row>
    <row r="1299" spans="1:14" x14ac:dyDescent="0.3">
      <c r="A1299" t="s">
        <v>3394</v>
      </c>
      <c r="B1299" t="s">
        <v>323</v>
      </c>
      <c r="C1299" t="s">
        <v>3395</v>
      </c>
      <c r="D1299" t="s">
        <v>682</v>
      </c>
      <c r="E1299" t="s">
        <v>1133</v>
      </c>
      <c r="F1299" t="s">
        <v>29</v>
      </c>
      <c r="G1299" t="s">
        <v>176</v>
      </c>
      <c r="H1299" t="s">
        <v>76</v>
      </c>
      <c r="I1299" t="s">
        <v>147</v>
      </c>
      <c r="J1299">
        <v>0.2</v>
      </c>
      <c r="K1299" t="s">
        <v>22</v>
      </c>
      <c r="L1299" t="s">
        <v>23</v>
      </c>
      <c r="M1299">
        <v>69</v>
      </c>
    </row>
    <row r="1300" spans="1:14" x14ac:dyDescent="0.3">
      <c r="A1300" t="s">
        <v>3396</v>
      </c>
      <c r="B1300" t="s">
        <v>1522</v>
      </c>
      <c r="C1300" t="s">
        <v>3106</v>
      </c>
      <c r="D1300" t="s">
        <v>1429</v>
      </c>
      <c r="E1300" t="s">
        <v>870</v>
      </c>
      <c r="F1300" t="s">
        <v>29</v>
      </c>
      <c r="G1300" t="s">
        <v>293</v>
      </c>
      <c r="H1300" t="s">
        <v>160</v>
      </c>
      <c r="I1300" t="s">
        <v>147</v>
      </c>
      <c r="J1300">
        <v>0</v>
      </c>
      <c r="K1300" t="s">
        <v>22</v>
      </c>
      <c r="L1300" t="s">
        <v>50</v>
      </c>
      <c r="M1300">
        <v>62</v>
      </c>
      <c r="N1300">
        <v>3</v>
      </c>
    </row>
    <row r="1301" spans="1:14" x14ac:dyDescent="0.3">
      <c r="A1301" t="s">
        <v>3397</v>
      </c>
      <c r="B1301" t="s">
        <v>1313</v>
      </c>
      <c r="C1301" t="s">
        <v>3197</v>
      </c>
      <c r="D1301" t="s">
        <v>3398</v>
      </c>
      <c r="E1301" t="s">
        <v>302</v>
      </c>
      <c r="F1301" t="s">
        <v>19</v>
      </c>
      <c r="G1301" t="s">
        <v>192</v>
      </c>
      <c r="H1301" t="s">
        <v>69</v>
      </c>
      <c r="I1301">
        <v>3</v>
      </c>
      <c r="J1301">
        <v>0.2</v>
      </c>
      <c r="K1301" t="s">
        <v>32</v>
      </c>
      <c r="L1301" t="s">
        <v>50</v>
      </c>
      <c r="M1301">
        <v>21</v>
      </c>
      <c r="N1301">
        <v>4</v>
      </c>
    </row>
    <row r="1302" spans="1:14" x14ac:dyDescent="0.3">
      <c r="A1302" t="s">
        <v>3399</v>
      </c>
      <c r="B1302" t="s">
        <v>336</v>
      </c>
      <c r="C1302" t="s">
        <v>3400</v>
      </c>
      <c r="D1302" t="s">
        <v>3401</v>
      </c>
      <c r="E1302" t="s">
        <v>221</v>
      </c>
      <c r="F1302" t="s">
        <v>29</v>
      </c>
      <c r="G1302" t="s">
        <v>176</v>
      </c>
      <c r="H1302" t="s">
        <v>91</v>
      </c>
      <c r="I1302">
        <v>9</v>
      </c>
      <c r="J1302">
        <v>0.2</v>
      </c>
      <c r="K1302" t="s">
        <v>32</v>
      </c>
      <c r="L1302" t="s">
        <v>41</v>
      </c>
      <c r="M1302">
        <v>25</v>
      </c>
      <c r="N1302">
        <v>5</v>
      </c>
    </row>
    <row r="1303" spans="1:14" x14ac:dyDescent="0.3">
      <c r="A1303" t="s">
        <v>3402</v>
      </c>
      <c r="B1303" t="s">
        <v>956</v>
      </c>
      <c r="C1303" t="s">
        <v>450</v>
      </c>
      <c r="D1303" t="s">
        <v>3403</v>
      </c>
      <c r="E1303" t="s">
        <v>170</v>
      </c>
      <c r="F1303" t="s">
        <v>29</v>
      </c>
      <c r="G1303" t="s">
        <v>20</v>
      </c>
      <c r="H1303" t="s">
        <v>109</v>
      </c>
      <c r="I1303">
        <v>1</v>
      </c>
      <c r="J1303">
        <v>0.2</v>
      </c>
      <c r="K1303" t="s">
        <v>32</v>
      </c>
      <c r="L1303" t="s">
        <v>23</v>
      </c>
      <c r="M1303">
        <v>64</v>
      </c>
      <c r="N1303">
        <v>5</v>
      </c>
    </row>
    <row r="1304" spans="1:14" x14ac:dyDescent="0.3">
      <c r="A1304" t="s">
        <v>3404</v>
      </c>
      <c r="B1304" t="s">
        <v>3400</v>
      </c>
      <c r="C1304" t="s">
        <v>3261</v>
      </c>
      <c r="D1304" t="s">
        <v>3405</v>
      </c>
      <c r="E1304" t="s">
        <v>46</v>
      </c>
      <c r="F1304" t="s">
        <v>39</v>
      </c>
      <c r="G1304" t="s">
        <v>20</v>
      </c>
      <c r="H1304" t="s">
        <v>160</v>
      </c>
      <c r="I1304">
        <v>6</v>
      </c>
      <c r="J1304">
        <v>0.05</v>
      </c>
      <c r="K1304" t="s">
        <v>32</v>
      </c>
      <c r="L1304" t="s">
        <v>50</v>
      </c>
      <c r="M1304">
        <v>54</v>
      </c>
      <c r="N1304">
        <v>2</v>
      </c>
    </row>
    <row r="1305" spans="1:14" x14ac:dyDescent="0.3">
      <c r="A1305" t="s">
        <v>3406</v>
      </c>
      <c r="B1305" t="s">
        <v>1986</v>
      </c>
      <c r="C1305" t="s">
        <v>3407</v>
      </c>
      <c r="D1305" t="s">
        <v>3408</v>
      </c>
      <c r="E1305" t="s">
        <v>202</v>
      </c>
      <c r="F1305" t="s">
        <v>153</v>
      </c>
      <c r="G1305" t="s">
        <v>293</v>
      </c>
      <c r="H1305" t="s">
        <v>98</v>
      </c>
      <c r="I1305">
        <v>4</v>
      </c>
      <c r="J1305">
        <v>0</v>
      </c>
      <c r="K1305" t="s">
        <v>22</v>
      </c>
      <c r="L1305" t="s">
        <v>41</v>
      </c>
      <c r="M1305">
        <v>57</v>
      </c>
      <c r="N1305">
        <v>2</v>
      </c>
    </row>
    <row r="1306" spans="1:14" x14ac:dyDescent="0.3">
      <c r="A1306" t="s">
        <v>3409</v>
      </c>
      <c r="B1306" t="s">
        <v>558</v>
      </c>
      <c r="C1306" t="s">
        <v>2046</v>
      </c>
      <c r="D1306" t="s">
        <v>1408</v>
      </c>
      <c r="E1306" t="s">
        <v>1202</v>
      </c>
      <c r="F1306" t="s">
        <v>39</v>
      </c>
      <c r="G1306" t="s">
        <v>176</v>
      </c>
      <c r="H1306" t="s">
        <v>84</v>
      </c>
      <c r="I1306">
        <v>6</v>
      </c>
      <c r="J1306">
        <v>0</v>
      </c>
      <c r="K1306" t="s">
        <v>22</v>
      </c>
      <c r="L1306" t="s">
        <v>50</v>
      </c>
      <c r="M1306">
        <v>48</v>
      </c>
      <c r="N1306">
        <v>4</v>
      </c>
    </row>
    <row r="1307" spans="1:14" x14ac:dyDescent="0.3">
      <c r="A1307" t="s">
        <v>3410</v>
      </c>
      <c r="B1307" t="s">
        <v>3411</v>
      </c>
      <c r="C1307" t="s">
        <v>3412</v>
      </c>
      <c r="D1307" t="s">
        <v>3265</v>
      </c>
      <c r="E1307" t="s">
        <v>145</v>
      </c>
      <c r="F1307" t="s">
        <v>19</v>
      </c>
      <c r="G1307" t="s">
        <v>115</v>
      </c>
      <c r="H1307" t="s">
        <v>21</v>
      </c>
      <c r="I1307">
        <v>7</v>
      </c>
      <c r="J1307">
        <v>0</v>
      </c>
      <c r="K1307" t="s">
        <v>32</v>
      </c>
      <c r="L1307" t="s">
        <v>50</v>
      </c>
      <c r="M1307">
        <v>66</v>
      </c>
      <c r="N1307">
        <v>5</v>
      </c>
    </row>
    <row r="1308" spans="1:14" x14ac:dyDescent="0.3">
      <c r="A1308" t="s">
        <v>3413</v>
      </c>
      <c r="B1308" t="s">
        <v>3414</v>
      </c>
      <c r="C1308" t="s">
        <v>558</v>
      </c>
      <c r="D1308" t="s">
        <v>3415</v>
      </c>
      <c r="E1308" t="s">
        <v>630</v>
      </c>
      <c r="F1308" t="s">
        <v>29</v>
      </c>
      <c r="G1308" t="s">
        <v>176</v>
      </c>
      <c r="H1308" t="s">
        <v>56</v>
      </c>
      <c r="I1308">
        <v>1</v>
      </c>
      <c r="J1308">
        <v>0.1</v>
      </c>
      <c r="K1308" t="s">
        <v>32</v>
      </c>
      <c r="L1308" t="s">
        <v>50</v>
      </c>
      <c r="M1308">
        <v>52</v>
      </c>
      <c r="N1308">
        <v>3</v>
      </c>
    </row>
    <row r="1309" spans="1:14" x14ac:dyDescent="0.3">
      <c r="A1309" t="s">
        <v>3416</v>
      </c>
      <c r="B1309" t="s">
        <v>1663</v>
      </c>
      <c r="C1309" t="s">
        <v>2182</v>
      </c>
      <c r="D1309" t="s">
        <v>270</v>
      </c>
      <c r="E1309" t="s">
        <v>369</v>
      </c>
      <c r="F1309" t="s">
        <v>39</v>
      </c>
      <c r="G1309" t="s">
        <v>40</v>
      </c>
      <c r="H1309" t="s">
        <v>48</v>
      </c>
      <c r="I1309">
        <v>2</v>
      </c>
      <c r="J1309">
        <v>0.05</v>
      </c>
      <c r="K1309" t="s">
        <v>32</v>
      </c>
      <c r="L1309" t="s">
        <v>41</v>
      </c>
      <c r="M1309">
        <v>34</v>
      </c>
      <c r="N1309">
        <v>5</v>
      </c>
    </row>
    <row r="1310" spans="1:14" x14ac:dyDescent="0.3">
      <c r="A1310" t="s">
        <v>3417</v>
      </c>
      <c r="B1310" t="s">
        <v>1961</v>
      </c>
      <c r="C1310" t="s">
        <v>1416</v>
      </c>
      <c r="D1310" t="s">
        <v>1926</v>
      </c>
      <c r="E1310" t="s">
        <v>472</v>
      </c>
      <c r="F1310" t="s">
        <v>39</v>
      </c>
      <c r="G1310" t="s">
        <v>47</v>
      </c>
      <c r="H1310" t="s">
        <v>160</v>
      </c>
      <c r="I1310">
        <v>9</v>
      </c>
      <c r="J1310">
        <v>0</v>
      </c>
      <c r="K1310" t="s">
        <v>32</v>
      </c>
      <c r="L1310" t="s">
        <v>33</v>
      </c>
      <c r="M1310">
        <v>47</v>
      </c>
    </row>
    <row r="1311" spans="1:14" x14ac:dyDescent="0.3">
      <c r="A1311" t="s">
        <v>3418</v>
      </c>
      <c r="B1311" t="s">
        <v>1193</v>
      </c>
      <c r="C1311" t="s">
        <v>1474</v>
      </c>
      <c r="D1311" t="s">
        <v>2425</v>
      </c>
      <c r="E1311" t="s">
        <v>805</v>
      </c>
      <c r="F1311" t="s">
        <v>29</v>
      </c>
      <c r="G1311" t="s">
        <v>62</v>
      </c>
      <c r="H1311" t="s">
        <v>98</v>
      </c>
      <c r="I1311">
        <v>2</v>
      </c>
      <c r="J1311">
        <v>0.05</v>
      </c>
      <c r="K1311" t="s">
        <v>32</v>
      </c>
      <c r="L1311" t="s">
        <v>41</v>
      </c>
      <c r="M1311">
        <v>40</v>
      </c>
      <c r="N1311">
        <v>2</v>
      </c>
    </row>
    <row r="1312" spans="1:14" x14ac:dyDescent="0.3">
      <c r="A1312" t="s">
        <v>3419</v>
      </c>
      <c r="B1312" t="s">
        <v>3420</v>
      </c>
      <c r="C1312" t="s">
        <v>3066</v>
      </c>
      <c r="D1312" t="s">
        <v>3081</v>
      </c>
      <c r="E1312" t="s">
        <v>1959</v>
      </c>
      <c r="F1312" t="s">
        <v>39</v>
      </c>
      <c r="G1312" t="s">
        <v>90</v>
      </c>
      <c r="H1312" t="s">
        <v>63</v>
      </c>
      <c r="I1312">
        <v>5</v>
      </c>
      <c r="J1312">
        <v>0.05</v>
      </c>
      <c r="K1312" t="s">
        <v>32</v>
      </c>
      <c r="L1312" t="s">
        <v>33</v>
      </c>
      <c r="M1312">
        <v>50</v>
      </c>
      <c r="N1312">
        <v>2</v>
      </c>
    </row>
    <row r="1313" spans="1:14" x14ac:dyDescent="0.3">
      <c r="A1313" t="s">
        <v>3421</v>
      </c>
      <c r="B1313" t="s">
        <v>2956</v>
      </c>
      <c r="C1313" t="s">
        <v>857</v>
      </c>
      <c r="D1313" t="s">
        <v>3422</v>
      </c>
      <c r="E1313" t="s">
        <v>954</v>
      </c>
      <c r="F1313" t="s">
        <v>29</v>
      </c>
      <c r="G1313" t="s">
        <v>62</v>
      </c>
      <c r="H1313" t="s">
        <v>21</v>
      </c>
      <c r="I1313">
        <v>3</v>
      </c>
      <c r="J1313">
        <v>0.15</v>
      </c>
      <c r="K1313" t="s">
        <v>22</v>
      </c>
      <c r="L1313" t="s">
        <v>33</v>
      </c>
      <c r="M1313">
        <v>34</v>
      </c>
      <c r="N1313">
        <v>5</v>
      </c>
    </row>
    <row r="1314" spans="1:14" x14ac:dyDescent="0.3">
      <c r="A1314" t="s">
        <v>3423</v>
      </c>
      <c r="B1314" t="s">
        <v>532</v>
      </c>
      <c r="C1314" t="s">
        <v>1110</v>
      </c>
      <c r="D1314" t="s">
        <v>3424</v>
      </c>
      <c r="E1314" t="s">
        <v>125</v>
      </c>
      <c r="F1314" t="s">
        <v>29</v>
      </c>
      <c r="G1314" t="s">
        <v>40</v>
      </c>
      <c r="H1314" t="s">
        <v>63</v>
      </c>
      <c r="I1314">
        <v>6</v>
      </c>
      <c r="J1314">
        <v>0.1</v>
      </c>
      <c r="L1314" t="s">
        <v>23</v>
      </c>
      <c r="M1314">
        <v>27</v>
      </c>
      <c r="N1314">
        <v>5</v>
      </c>
    </row>
    <row r="1315" spans="1:14" x14ac:dyDescent="0.3">
      <c r="A1315" t="s">
        <v>3425</v>
      </c>
      <c r="B1315" t="s">
        <v>3339</v>
      </c>
      <c r="C1315" t="s">
        <v>179</v>
      </c>
      <c r="D1315" t="s">
        <v>3426</v>
      </c>
      <c r="E1315" t="s">
        <v>426</v>
      </c>
      <c r="F1315" t="s">
        <v>29</v>
      </c>
      <c r="G1315" t="s">
        <v>30</v>
      </c>
      <c r="H1315" t="s">
        <v>48</v>
      </c>
      <c r="I1315">
        <v>7</v>
      </c>
      <c r="K1315" t="s">
        <v>32</v>
      </c>
      <c r="L1315" t="s">
        <v>50</v>
      </c>
      <c r="M1315">
        <v>24</v>
      </c>
      <c r="N1315">
        <v>1</v>
      </c>
    </row>
    <row r="1316" spans="1:14" x14ac:dyDescent="0.3">
      <c r="A1316" t="s">
        <v>3427</v>
      </c>
      <c r="B1316" t="s">
        <v>2640</v>
      </c>
      <c r="C1316" t="s">
        <v>1366</v>
      </c>
      <c r="D1316" t="s">
        <v>3428</v>
      </c>
      <c r="E1316" t="s">
        <v>312</v>
      </c>
      <c r="F1316" t="s">
        <v>29</v>
      </c>
      <c r="G1316" t="s">
        <v>47</v>
      </c>
      <c r="H1316" t="s">
        <v>160</v>
      </c>
      <c r="I1316">
        <v>6</v>
      </c>
      <c r="J1316">
        <v>0</v>
      </c>
      <c r="K1316" t="s">
        <v>32</v>
      </c>
      <c r="L1316" t="s">
        <v>50</v>
      </c>
      <c r="M1316">
        <v>65</v>
      </c>
      <c r="N1316">
        <v>5</v>
      </c>
    </row>
    <row r="1317" spans="1:14" x14ac:dyDescent="0.3">
      <c r="A1317" t="s">
        <v>3429</v>
      </c>
      <c r="B1317" t="s">
        <v>719</v>
      </c>
      <c r="C1317" t="s">
        <v>775</v>
      </c>
      <c r="D1317" t="s">
        <v>3430</v>
      </c>
      <c r="E1317" t="s">
        <v>583</v>
      </c>
      <c r="F1317" t="s">
        <v>39</v>
      </c>
      <c r="G1317" t="s">
        <v>192</v>
      </c>
      <c r="H1317" t="s">
        <v>146</v>
      </c>
      <c r="I1317">
        <v>2</v>
      </c>
      <c r="J1317">
        <v>0</v>
      </c>
      <c r="K1317" t="s">
        <v>222</v>
      </c>
      <c r="L1317" t="s">
        <v>23</v>
      </c>
      <c r="M1317">
        <v>36</v>
      </c>
      <c r="N1317">
        <v>5</v>
      </c>
    </row>
    <row r="1318" spans="1:14" x14ac:dyDescent="0.3">
      <c r="A1318" t="s">
        <v>3431</v>
      </c>
      <c r="B1318" t="s">
        <v>801</v>
      </c>
      <c r="C1318" t="s">
        <v>1356</v>
      </c>
      <c r="D1318" t="s">
        <v>3432</v>
      </c>
      <c r="E1318" t="s">
        <v>583</v>
      </c>
      <c r="F1318" t="s">
        <v>39</v>
      </c>
      <c r="G1318" t="s">
        <v>47</v>
      </c>
      <c r="H1318" t="s">
        <v>84</v>
      </c>
      <c r="I1318">
        <v>9</v>
      </c>
      <c r="J1318">
        <v>0.05</v>
      </c>
      <c r="K1318" t="s">
        <v>32</v>
      </c>
      <c r="L1318" t="s">
        <v>50</v>
      </c>
      <c r="M1318">
        <v>42</v>
      </c>
      <c r="N1318">
        <v>1</v>
      </c>
    </row>
    <row r="1319" spans="1:14" x14ac:dyDescent="0.3">
      <c r="A1319" t="s">
        <v>3433</v>
      </c>
      <c r="B1319" t="s">
        <v>2233</v>
      </c>
      <c r="C1319" t="s">
        <v>2092</v>
      </c>
      <c r="D1319" t="s">
        <v>2247</v>
      </c>
      <c r="E1319" t="s">
        <v>125</v>
      </c>
      <c r="F1319" t="s">
        <v>19</v>
      </c>
      <c r="G1319" t="s">
        <v>47</v>
      </c>
      <c r="H1319" t="s">
        <v>160</v>
      </c>
      <c r="I1319">
        <v>3</v>
      </c>
      <c r="J1319">
        <v>0</v>
      </c>
      <c r="K1319" t="s">
        <v>32</v>
      </c>
      <c r="L1319" t="s">
        <v>50</v>
      </c>
      <c r="M1319">
        <v>21</v>
      </c>
      <c r="N1319">
        <v>2</v>
      </c>
    </row>
    <row r="1320" spans="1:14" x14ac:dyDescent="0.3">
      <c r="A1320" t="s">
        <v>3434</v>
      </c>
      <c r="B1320" t="s">
        <v>706</v>
      </c>
      <c r="C1320" t="s">
        <v>58</v>
      </c>
      <c r="D1320" t="s">
        <v>3435</v>
      </c>
      <c r="E1320" t="s">
        <v>548</v>
      </c>
      <c r="F1320" t="s">
        <v>153</v>
      </c>
      <c r="G1320" t="s">
        <v>62</v>
      </c>
      <c r="H1320" t="s">
        <v>48</v>
      </c>
      <c r="I1320">
        <v>3</v>
      </c>
      <c r="J1320">
        <v>0.2</v>
      </c>
      <c r="K1320" t="s">
        <v>22</v>
      </c>
      <c r="L1320" t="s">
        <v>50</v>
      </c>
      <c r="M1320">
        <v>60</v>
      </c>
      <c r="N1320">
        <v>4</v>
      </c>
    </row>
    <row r="1321" spans="1:14" x14ac:dyDescent="0.3">
      <c r="A1321" t="s">
        <v>3436</v>
      </c>
      <c r="B1321" t="s">
        <v>998</v>
      </c>
      <c r="C1321" t="s">
        <v>742</v>
      </c>
      <c r="D1321" t="s">
        <v>3405</v>
      </c>
      <c r="E1321" t="s">
        <v>1899</v>
      </c>
      <c r="F1321" t="s">
        <v>39</v>
      </c>
      <c r="G1321" t="s">
        <v>176</v>
      </c>
      <c r="H1321" t="s">
        <v>154</v>
      </c>
      <c r="I1321">
        <v>9</v>
      </c>
      <c r="J1321">
        <v>0</v>
      </c>
      <c r="K1321" t="s">
        <v>32</v>
      </c>
      <c r="L1321" t="s">
        <v>50</v>
      </c>
      <c r="M1321">
        <v>54</v>
      </c>
    </row>
    <row r="1322" spans="1:14" x14ac:dyDescent="0.3">
      <c r="A1322" t="s">
        <v>3437</v>
      </c>
      <c r="B1322" t="s">
        <v>428</v>
      </c>
      <c r="C1322" t="s">
        <v>1548</v>
      </c>
      <c r="D1322" t="s">
        <v>2697</v>
      </c>
      <c r="E1322" t="s">
        <v>170</v>
      </c>
      <c r="F1322" t="s">
        <v>29</v>
      </c>
      <c r="G1322" t="s">
        <v>192</v>
      </c>
      <c r="H1322" t="s">
        <v>177</v>
      </c>
      <c r="I1322">
        <v>3</v>
      </c>
      <c r="J1322">
        <v>0.1</v>
      </c>
      <c r="K1322" t="s">
        <v>32</v>
      </c>
      <c r="L1322" t="s">
        <v>41</v>
      </c>
      <c r="N1322">
        <v>4</v>
      </c>
    </row>
    <row r="1323" spans="1:14" x14ac:dyDescent="0.3">
      <c r="A1323" t="s">
        <v>3438</v>
      </c>
      <c r="B1323" t="s">
        <v>604</v>
      </c>
      <c r="C1323" t="s">
        <v>2494</v>
      </c>
      <c r="D1323" t="s">
        <v>3439</v>
      </c>
      <c r="E1323" t="s">
        <v>152</v>
      </c>
      <c r="F1323" t="s">
        <v>29</v>
      </c>
      <c r="G1323" t="s">
        <v>192</v>
      </c>
      <c r="H1323" t="s">
        <v>48</v>
      </c>
      <c r="I1323">
        <v>1</v>
      </c>
      <c r="J1323">
        <v>0.05</v>
      </c>
      <c r="K1323" t="s">
        <v>22</v>
      </c>
      <c r="L1323" t="s">
        <v>41</v>
      </c>
      <c r="M1323">
        <v>31</v>
      </c>
      <c r="N1323">
        <v>1</v>
      </c>
    </row>
    <row r="1324" spans="1:14" x14ac:dyDescent="0.3">
      <c r="A1324" t="s">
        <v>3440</v>
      </c>
      <c r="B1324" t="s">
        <v>2838</v>
      </c>
      <c r="C1324" t="s">
        <v>3441</v>
      </c>
      <c r="D1324" t="s">
        <v>3030</v>
      </c>
      <c r="E1324" t="s">
        <v>485</v>
      </c>
      <c r="F1324" t="s">
        <v>29</v>
      </c>
      <c r="G1324" t="s">
        <v>192</v>
      </c>
      <c r="H1324" t="s">
        <v>98</v>
      </c>
      <c r="I1324">
        <v>7</v>
      </c>
      <c r="J1324">
        <v>0</v>
      </c>
      <c r="K1324" t="s">
        <v>32</v>
      </c>
      <c r="L1324" t="s">
        <v>41</v>
      </c>
      <c r="M1324">
        <v>68</v>
      </c>
      <c r="N1324">
        <v>3</v>
      </c>
    </row>
    <row r="1325" spans="1:14" x14ac:dyDescent="0.3">
      <c r="A1325" t="s">
        <v>3442</v>
      </c>
      <c r="B1325" t="s">
        <v>2568</v>
      </c>
      <c r="C1325" t="s">
        <v>2218</v>
      </c>
      <c r="D1325" t="s">
        <v>2676</v>
      </c>
      <c r="E1325" t="s">
        <v>1648</v>
      </c>
      <c r="F1325" t="s">
        <v>19</v>
      </c>
      <c r="G1325" t="s">
        <v>90</v>
      </c>
      <c r="H1325" t="s">
        <v>63</v>
      </c>
      <c r="I1325">
        <v>8</v>
      </c>
      <c r="J1325">
        <v>0.05</v>
      </c>
      <c r="K1325" t="s">
        <v>22</v>
      </c>
      <c r="L1325" t="s">
        <v>33</v>
      </c>
      <c r="M1325">
        <v>46</v>
      </c>
      <c r="N1325">
        <v>4</v>
      </c>
    </row>
    <row r="1326" spans="1:14" x14ac:dyDescent="0.3">
      <c r="A1326" t="s">
        <v>3443</v>
      </c>
      <c r="B1326" t="s">
        <v>1778</v>
      </c>
      <c r="C1326" t="s">
        <v>998</v>
      </c>
      <c r="D1326" t="s">
        <v>3297</v>
      </c>
      <c r="E1326" t="s">
        <v>1014</v>
      </c>
      <c r="F1326" t="s">
        <v>19</v>
      </c>
      <c r="G1326" t="s">
        <v>97</v>
      </c>
      <c r="H1326" t="s">
        <v>146</v>
      </c>
      <c r="I1326">
        <v>6</v>
      </c>
      <c r="J1326">
        <v>0</v>
      </c>
      <c r="K1326" t="s">
        <v>22</v>
      </c>
      <c r="L1326" t="s">
        <v>33</v>
      </c>
      <c r="M1326">
        <v>46</v>
      </c>
      <c r="N1326">
        <v>2</v>
      </c>
    </row>
    <row r="1327" spans="1:14" x14ac:dyDescent="0.3">
      <c r="A1327" t="s">
        <v>3444</v>
      </c>
      <c r="B1327" t="s">
        <v>1813</v>
      </c>
      <c r="C1327" t="s">
        <v>2218</v>
      </c>
      <c r="D1327" t="s">
        <v>1400</v>
      </c>
      <c r="E1327" t="s">
        <v>46</v>
      </c>
      <c r="F1327" t="s">
        <v>29</v>
      </c>
      <c r="G1327" t="s">
        <v>251</v>
      </c>
      <c r="H1327" t="s">
        <v>308</v>
      </c>
      <c r="I1327">
        <v>2</v>
      </c>
      <c r="J1327">
        <v>0</v>
      </c>
      <c r="K1327" t="s">
        <v>32</v>
      </c>
      <c r="L1327" t="s">
        <v>23</v>
      </c>
      <c r="M1327">
        <v>49</v>
      </c>
      <c r="N1327">
        <v>1</v>
      </c>
    </row>
    <row r="1328" spans="1:14" x14ac:dyDescent="0.3">
      <c r="A1328" t="s">
        <v>3445</v>
      </c>
      <c r="B1328" t="s">
        <v>2266</v>
      </c>
      <c r="C1328" t="s">
        <v>1787</v>
      </c>
      <c r="D1328" t="s">
        <v>3446</v>
      </c>
      <c r="E1328" t="s">
        <v>140</v>
      </c>
      <c r="F1328" t="s">
        <v>19</v>
      </c>
      <c r="G1328" t="s">
        <v>293</v>
      </c>
      <c r="H1328" t="s">
        <v>69</v>
      </c>
      <c r="I1328">
        <v>4</v>
      </c>
      <c r="J1328">
        <v>0.15</v>
      </c>
      <c r="K1328" t="s">
        <v>32</v>
      </c>
      <c r="L1328" t="s">
        <v>23</v>
      </c>
      <c r="M1328">
        <v>63</v>
      </c>
      <c r="N1328">
        <v>3</v>
      </c>
    </row>
    <row r="1329" spans="1:14" x14ac:dyDescent="0.3">
      <c r="A1329" t="s">
        <v>3447</v>
      </c>
      <c r="B1329" t="s">
        <v>1048</v>
      </c>
      <c r="C1329" t="s">
        <v>837</v>
      </c>
      <c r="D1329" t="s">
        <v>3448</v>
      </c>
      <c r="E1329" t="s">
        <v>485</v>
      </c>
      <c r="F1329" t="s">
        <v>39</v>
      </c>
      <c r="G1329" t="s">
        <v>97</v>
      </c>
      <c r="H1329" t="s">
        <v>91</v>
      </c>
      <c r="I1329">
        <v>3</v>
      </c>
      <c r="J1329">
        <v>0</v>
      </c>
      <c r="K1329" t="s">
        <v>70</v>
      </c>
      <c r="L1329" t="s">
        <v>41</v>
      </c>
      <c r="M1329">
        <v>19</v>
      </c>
    </row>
    <row r="1330" spans="1:14" x14ac:dyDescent="0.3">
      <c r="A1330" t="s">
        <v>3449</v>
      </c>
      <c r="B1330" t="s">
        <v>406</v>
      </c>
      <c r="C1330" t="s">
        <v>818</v>
      </c>
      <c r="D1330" t="s">
        <v>3450</v>
      </c>
      <c r="E1330" t="s">
        <v>246</v>
      </c>
      <c r="F1330" t="s">
        <v>29</v>
      </c>
      <c r="G1330" t="s">
        <v>192</v>
      </c>
      <c r="H1330" t="s">
        <v>31</v>
      </c>
      <c r="I1330">
        <v>9</v>
      </c>
      <c r="J1330">
        <v>0</v>
      </c>
      <c r="K1330" t="s">
        <v>32</v>
      </c>
      <c r="L1330" t="s">
        <v>41</v>
      </c>
      <c r="M1330">
        <v>55</v>
      </c>
      <c r="N1330">
        <v>5</v>
      </c>
    </row>
    <row r="1331" spans="1:14" x14ac:dyDescent="0.3">
      <c r="A1331" t="s">
        <v>3451</v>
      </c>
      <c r="B1331" t="s">
        <v>189</v>
      </c>
      <c r="C1331" t="s">
        <v>3452</v>
      </c>
      <c r="D1331" t="s">
        <v>2758</v>
      </c>
      <c r="E1331" t="s">
        <v>619</v>
      </c>
      <c r="F1331" t="s">
        <v>131</v>
      </c>
      <c r="G1331" t="s">
        <v>40</v>
      </c>
      <c r="H1331" t="s">
        <v>154</v>
      </c>
      <c r="I1331">
        <v>3</v>
      </c>
      <c r="K1331" t="s">
        <v>22</v>
      </c>
      <c r="L1331" t="s">
        <v>41</v>
      </c>
      <c r="M1331">
        <v>45</v>
      </c>
      <c r="N1331">
        <v>3</v>
      </c>
    </row>
    <row r="1332" spans="1:14" x14ac:dyDescent="0.3">
      <c r="A1332" t="s">
        <v>3453</v>
      </c>
      <c r="B1332" t="s">
        <v>1982</v>
      </c>
      <c r="C1332" t="s">
        <v>1292</v>
      </c>
      <c r="D1332" t="s">
        <v>1891</v>
      </c>
      <c r="E1332" t="s">
        <v>1959</v>
      </c>
      <c r="F1332" t="s">
        <v>29</v>
      </c>
      <c r="G1332" t="s">
        <v>97</v>
      </c>
      <c r="H1332" t="s">
        <v>91</v>
      </c>
      <c r="I1332">
        <v>8</v>
      </c>
      <c r="J1332">
        <v>0</v>
      </c>
      <c r="K1332" t="s">
        <v>22</v>
      </c>
      <c r="L1332" t="s">
        <v>41</v>
      </c>
      <c r="N1332">
        <v>5</v>
      </c>
    </row>
    <row r="1333" spans="1:14" x14ac:dyDescent="0.3">
      <c r="A1333" t="s">
        <v>3454</v>
      </c>
      <c r="B1333" t="s">
        <v>2465</v>
      </c>
      <c r="C1333" t="s">
        <v>423</v>
      </c>
      <c r="D1333" t="s">
        <v>2405</v>
      </c>
      <c r="E1333" t="s">
        <v>2559</v>
      </c>
      <c r="F1333" t="s">
        <v>39</v>
      </c>
      <c r="G1333" t="s">
        <v>176</v>
      </c>
      <c r="H1333" t="s">
        <v>84</v>
      </c>
      <c r="I1333" t="s">
        <v>252</v>
      </c>
      <c r="J1333">
        <v>0.1</v>
      </c>
      <c r="K1333" t="s">
        <v>22</v>
      </c>
      <c r="L1333" t="s">
        <v>41</v>
      </c>
      <c r="M1333">
        <v>40</v>
      </c>
      <c r="N1333">
        <v>3</v>
      </c>
    </row>
    <row r="1334" spans="1:14" x14ac:dyDescent="0.3">
      <c r="A1334" t="s">
        <v>3455</v>
      </c>
      <c r="B1334" t="s">
        <v>208</v>
      </c>
      <c r="C1334" t="s">
        <v>3456</v>
      </c>
      <c r="D1334" t="s">
        <v>3054</v>
      </c>
      <c r="E1334" t="s">
        <v>1568</v>
      </c>
      <c r="F1334" t="s">
        <v>29</v>
      </c>
      <c r="G1334" t="s">
        <v>176</v>
      </c>
      <c r="H1334" t="s">
        <v>21</v>
      </c>
      <c r="I1334">
        <v>2</v>
      </c>
      <c r="J1334">
        <v>0.05</v>
      </c>
      <c r="K1334" t="s">
        <v>70</v>
      </c>
      <c r="L1334" t="s">
        <v>41</v>
      </c>
      <c r="M1334">
        <v>40</v>
      </c>
      <c r="N1334">
        <v>1</v>
      </c>
    </row>
    <row r="1335" spans="1:14" x14ac:dyDescent="0.3">
      <c r="A1335" t="s">
        <v>3457</v>
      </c>
      <c r="B1335" t="s">
        <v>3253</v>
      </c>
      <c r="C1335" t="s">
        <v>1658</v>
      </c>
      <c r="D1335" t="s">
        <v>1212</v>
      </c>
      <c r="E1335" t="s">
        <v>1000</v>
      </c>
      <c r="F1335" t="s">
        <v>39</v>
      </c>
      <c r="G1335" t="s">
        <v>47</v>
      </c>
      <c r="H1335" t="s">
        <v>241</v>
      </c>
      <c r="I1335">
        <v>5</v>
      </c>
      <c r="J1335">
        <v>0.1</v>
      </c>
      <c r="K1335" t="s">
        <v>32</v>
      </c>
      <c r="L1335" t="s">
        <v>33</v>
      </c>
      <c r="M1335">
        <v>19</v>
      </c>
      <c r="N1335">
        <v>4</v>
      </c>
    </row>
    <row r="1336" spans="1:14" x14ac:dyDescent="0.3">
      <c r="A1336" t="s">
        <v>3458</v>
      </c>
      <c r="B1336" t="s">
        <v>1063</v>
      </c>
      <c r="C1336" t="s">
        <v>2057</v>
      </c>
      <c r="D1336" t="s">
        <v>1965</v>
      </c>
      <c r="E1336" t="s">
        <v>359</v>
      </c>
      <c r="F1336" t="s">
        <v>29</v>
      </c>
      <c r="G1336" t="s">
        <v>30</v>
      </c>
      <c r="H1336" t="s">
        <v>63</v>
      </c>
      <c r="I1336">
        <v>2</v>
      </c>
      <c r="J1336">
        <v>0.05</v>
      </c>
      <c r="K1336" t="s">
        <v>22</v>
      </c>
      <c r="L1336" t="s">
        <v>33</v>
      </c>
      <c r="M1336">
        <v>56</v>
      </c>
      <c r="N1336">
        <v>3</v>
      </c>
    </row>
    <row r="1337" spans="1:14" x14ac:dyDescent="0.3">
      <c r="A1337" t="s">
        <v>3459</v>
      </c>
      <c r="B1337" t="s">
        <v>349</v>
      </c>
      <c r="C1337" t="s">
        <v>3460</v>
      </c>
      <c r="D1337" t="s">
        <v>1782</v>
      </c>
      <c r="E1337" t="s">
        <v>570</v>
      </c>
      <c r="F1337" t="s">
        <v>19</v>
      </c>
      <c r="G1337" t="s">
        <v>115</v>
      </c>
      <c r="H1337" t="s">
        <v>31</v>
      </c>
      <c r="I1337">
        <v>7</v>
      </c>
      <c r="J1337">
        <v>0.2</v>
      </c>
      <c r="K1337" t="s">
        <v>222</v>
      </c>
      <c r="L1337" t="s">
        <v>23</v>
      </c>
      <c r="M1337">
        <v>26</v>
      </c>
      <c r="N1337">
        <v>2</v>
      </c>
    </row>
    <row r="1338" spans="1:14" x14ac:dyDescent="0.3">
      <c r="A1338" t="s">
        <v>2268</v>
      </c>
      <c r="B1338" t="s">
        <v>2269</v>
      </c>
      <c r="C1338" t="s">
        <v>2270</v>
      </c>
      <c r="D1338" t="s">
        <v>1067</v>
      </c>
      <c r="E1338" t="s">
        <v>694</v>
      </c>
      <c r="F1338" t="s">
        <v>39</v>
      </c>
      <c r="G1338" t="s">
        <v>251</v>
      </c>
      <c r="H1338" t="s">
        <v>56</v>
      </c>
      <c r="I1338">
        <v>3</v>
      </c>
      <c r="J1338">
        <v>0.15</v>
      </c>
      <c r="K1338" t="s">
        <v>70</v>
      </c>
      <c r="L1338" t="s">
        <v>33</v>
      </c>
      <c r="M1338">
        <v>26</v>
      </c>
      <c r="N1338">
        <v>5</v>
      </c>
    </row>
    <row r="1339" spans="1:14" x14ac:dyDescent="0.3">
      <c r="A1339" t="s">
        <v>3461</v>
      </c>
      <c r="B1339" t="s">
        <v>3462</v>
      </c>
      <c r="C1339" t="s">
        <v>2579</v>
      </c>
      <c r="D1339" t="s">
        <v>525</v>
      </c>
      <c r="E1339" t="s">
        <v>2426</v>
      </c>
      <c r="F1339" t="s">
        <v>29</v>
      </c>
      <c r="G1339" t="s">
        <v>97</v>
      </c>
      <c r="H1339" t="s">
        <v>216</v>
      </c>
      <c r="I1339">
        <v>2</v>
      </c>
      <c r="J1339">
        <v>0.1</v>
      </c>
      <c r="K1339" t="s">
        <v>22</v>
      </c>
      <c r="L1339" t="s">
        <v>41</v>
      </c>
      <c r="M1339">
        <v>48</v>
      </c>
      <c r="N1339">
        <v>2</v>
      </c>
    </row>
    <row r="1340" spans="1:14" x14ac:dyDescent="0.3">
      <c r="A1340" t="s">
        <v>3463</v>
      </c>
      <c r="B1340" t="s">
        <v>279</v>
      </c>
      <c r="C1340" t="s">
        <v>3464</v>
      </c>
      <c r="D1340" t="s">
        <v>3465</v>
      </c>
      <c r="E1340" t="s">
        <v>413</v>
      </c>
      <c r="F1340" t="s">
        <v>39</v>
      </c>
      <c r="G1340" t="s">
        <v>293</v>
      </c>
      <c r="H1340" t="s">
        <v>84</v>
      </c>
      <c r="I1340">
        <v>4</v>
      </c>
      <c r="J1340">
        <v>0</v>
      </c>
      <c r="K1340" t="s">
        <v>70</v>
      </c>
      <c r="L1340" t="s">
        <v>23</v>
      </c>
      <c r="M1340">
        <v>20</v>
      </c>
      <c r="N1340">
        <v>2</v>
      </c>
    </row>
    <row r="1341" spans="1:14" x14ac:dyDescent="0.3">
      <c r="A1341" t="s">
        <v>3466</v>
      </c>
      <c r="B1341" t="s">
        <v>581</v>
      </c>
      <c r="C1341" t="s">
        <v>965</v>
      </c>
      <c r="D1341" t="s">
        <v>2304</v>
      </c>
      <c r="E1341" t="s">
        <v>413</v>
      </c>
      <c r="F1341" t="s">
        <v>19</v>
      </c>
      <c r="G1341" t="s">
        <v>97</v>
      </c>
      <c r="H1341" t="s">
        <v>56</v>
      </c>
      <c r="I1341">
        <v>4</v>
      </c>
      <c r="J1341">
        <v>0.15</v>
      </c>
      <c r="K1341" t="s">
        <v>222</v>
      </c>
      <c r="L1341" t="s">
        <v>33</v>
      </c>
      <c r="M1341">
        <v>34</v>
      </c>
      <c r="N1341">
        <v>2</v>
      </c>
    </row>
    <row r="1342" spans="1:14" x14ac:dyDescent="0.3">
      <c r="A1342" t="s">
        <v>3467</v>
      </c>
      <c r="B1342" t="s">
        <v>608</v>
      </c>
      <c r="C1342" t="s">
        <v>923</v>
      </c>
      <c r="D1342" t="s">
        <v>786</v>
      </c>
      <c r="E1342" t="s">
        <v>671</v>
      </c>
      <c r="F1342" t="s">
        <v>39</v>
      </c>
      <c r="G1342" t="s">
        <v>20</v>
      </c>
      <c r="H1342" t="s">
        <v>31</v>
      </c>
      <c r="I1342">
        <v>8</v>
      </c>
      <c r="J1342">
        <v>0.1</v>
      </c>
      <c r="K1342" t="s">
        <v>22</v>
      </c>
      <c r="L1342" t="s">
        <v>41</v>
      </c>
      <c r="M1342">
        <v>25</v>
      </c>
    </row>
    <row r="1343" spans="1:14" x14ac:dyDescent="0.3">
      <c r="A1343" t="s">
        <v>3468</v>
      </c>
      <c r="B1343" t="s">
        <v>738</v>
      </c>
      <c r="C1343" t="s">
        <v>1404</v>
      </c>
      <c r="D1343" t="s">
        <v>1018</v>
      </c>
      <c r="E1343" t="s">
        <v>490</v>
      </c>
      <c r="F1343" t="s">
        <v>39</v>
      </c>
      <c r="G1343" t="s">
        <v>30</v>
      </c>
      <c r="H1343" t="s">
        <v>109</v>
      </c>
      <c r="I1343">
        <v>1</v>
      </c>
      <c r="J1343">
        <v>0.05</v>
      </c>
      <c r="K1343" t="s">
        <v>32</v>
      </c>
      <c r="L1343" t="s">
        <v>41</v>
      </c>
      <c r="M1343">
        <v>68</v>
      </c>
      <c r="N1343">
        <v>5</v>
      </c>
    </row>
    <row r="1344" spans="1:14" x14ac:dyDescent="0.3">
      <c r="A1344" t="s">
        <v>3469</v>
      </c>
      <c r="B1344" t="s">
        <v>1518</v>
      </c>
      <c r="C1344" t="s">
        <v>516</v>
      </c>
      <c r="D1344" t="s">
        <v>3470</v>
      </c>
      <c r="E1344" t="s">
        <v>413</v>
      </c>
      <c r="F1344" t="s">
        <v>29</v>
      </c>
      <c r="G1344" t="s">
        <v>47</v>
      </c>
      <c r="H1344" t="s">
        <v>56</v>
      </c>
      <c r="I1344">
        <v>9</v>
      </c>
      <c r="J1344">
        <v>0</v>
      </c>
      <c r="K1344" t="s">
        <v>32</v>
      </c>
      <c r="L1344" t="s">
        <v>41</v>
      </c>
      <c r="M1344">
        <v>36</v>
      </c>
      <c r="N1344">
        <v>2</v>
      </c>
    </row>
    <row r="1345" spans="1:14" x14ac:dyDescent="0.3">
      <c r="A1345" t="s">
        <v>3471</v>
      </c>
      <c r="B1345" t="s">
        <v>503</v>
      </c>
      <c r="C1345" t="s">
        <v>3472</v>
      </c>
      <c r="D1345" t="s">
        <v>3473</v>
      </c>
      <c r="E1345" t="s">
        <v>75</v>
      </c>
      <c r="F1345" t="s">
        <v>29</v>
      </c>
      <c r="G1345" t="s">
        <v>293</v>
      </c>
      <c r="H1345" t="s">
        <v>160</v>
      </c>
      <c r="I1345">
        <v>8</v>
      </c>
      <c r="J1345">
        <v>0</v>
      </c>
      <c r="K1345" t="s">
        <v>22</v>
      </c>
      <c r="L1345" t="s">
        <v>41</v>
      </c>
      <c r="M1345">
        <v>25</v>
      </c>
      <c r="N1345">
        <v>4</v>
      </c>
    </row>
    <row r="1346" spans="1:14" x14ac:dyDescent="0.3">
      <c r="A1346" t="s">
        <v>3474</v>
      </c>
      <c r="B1346" t="s">
        <v>504</v>
      </c>
      <c r="C1346" t="s">
        <v>213</v>
      </c>
      <c r="D1346" t="s">
        <v>1493</v>
      </c>
      <c r="E1346" t="s">
        <v>671</v>
      </c>
      <c r="F1346" t="s">
        <v>39</v>
      </c>
      <c r="G1346" t="s">
        <v>90</v>
      </c>
      <c r="H1346" t="s">
        <v>241</v>
      </c>
      <c r="I1346">
        <v>7</v>
      </c>
      <c r="J1346">
        <v>0.15</v>
      </c>
      <c r="K1346" t="s">
        <v>32</v>
      </c>
      <c r="L1346" t="s">
        <v>41</v>
      </c>
      <c r="M1346">
        <v>44</v>
      </c>
      <c r="N1346">
        <v>2</v>
      </c>
    </row>
    <row r="1347" spans="1:14" x14ac:dyDescent="0.3">
      <c r="A1347" t="s">
        <v>3475</v>
      </c>
      <c r="B1347" t="s">
        <v>2654</v>
      </c>
      <c r="C1347" t="s">
        <v>2364</v>
      </c>
      <c r="D1347" t="s">
        <v>3090</v>
      </c>
      <c r="E1347" t="s">
        <v>197</v>
      </c>
      <c r="F1347" t="s">
        <v>29</v>
      </c>
      <c r="G1347" t="s">
        <v>293</v>
      </c>
      <c r="H1347" t="s">
        <v>146</v>
      </c>
      <c r="I1347">
        <v>8</v>
      </c>
      <c r="J1347">
        <v>0</v>
      </c>
      <c r="K1347" t="s">
        <v>32</v>
      </c>
      <c r="L1347" t="s">
        <v>50</v>
      </c>
      <c r="M1347">
        <v>61</v>
      </c>
      <c r="N1347">
        <v>3</v>
      </c>
    </row>
    <row r="1348" spans="1:14" x14ac:dyDescent="0.3">
      <c r="A1348" t="s">
        <v>3476</v>
      </c>
      <c r="B1348" t="s">
        <v>1305</v>
      </c>
      <c r="C1348" t="s">
        <v>1306</v>
      </c>
      <c r="D1348" t="s">
        <v>3334</v>
      </c>
      <c r="E1348" t="s">
        <v>68</v>
      </c>
      <c r="F1348" t="s">
        <v>39</v>
      </c>
      <c r="G1348" t="s">
        <v>30</v>
      </c>
      <c r="H1348" t="s">
        <v>69</v>
      </c>
      <c r="I1348">
        <v>3</v>
      </c>
      <c r="J1348">
        <v>0.05</v>
      </c>
      <c r="K1348" t="s">
        <v>32</v>
      </c>
      <c r="L1348" t="s">
        <v>33</v>
      </c>
      <c r="M1348">
        <v>68</v>
      </c>
      <c r="N1348">
        <v>5</v>
      </c>
    </row>
    <row r="1349" spans="1:14" x14ac:dyDescent="0.3">
      <c r="A1349" t="s">
        <v>3477</v>
      </c>
      <c r="B1349" t="s">
        <v>752</v>
      </c>
      <c r="C1349" t="s">
        <v>753</v>
      </c>
      <c r="D1349" t="s">
        <v>2201</v>
      </c>
      <c r="E1349" t="s">
        <v>135</v>
      </c>
      <c r="F1349" t="s">
        <v>29</v>
      </c>
      <c r="G1349" t="s">
        <v>97</v>
      </c>
      <c r="H1349" t="s">
        <v>76</v>
      </c>
      <c r="I1349">
        <v>5</v>
      </c>
      <c r="J1349">
        <v>0.1</v>
      </c>
      <c r="K1349" t="s">
        <v>22</v>
      </c>
      <c r="L1349" t="s">
        <v>23</v>
      </c>
      <c r="M1349">
        <v>40</v>
      </c>
      <c r="N1349">
        <v>1</v>
      </c>
    </row>
    <row r="1350" spans="1:14" x14ac:dyDescent="0.3">
      <c r="A1350" t="s">
        <v>3478</v>
      </c>
      <c r="B1350" t="s">
        <v>1908</v>
      </c>
      <c r="C1350" t="s">
        <v>2364</v>
      </c>
      <c r="D1350" t="s">
        <v>578</v>
      </c>
      <c r="E1350" t="s">
        <v>911</v>
      </c>
      <c r="F1350" t="s">
        <v>29</v>
      </c>
      <c r="G1350" t="s">
        <v>115</v>
      </c>
      <c r="H1350" t="s">
        <v>69</v>
      </c>
      <c r="I1350" t="s">
        <v>722</v>
      </c>
      <c r="J1350">
        <v>0.1</v>
      </c>
      <c r="K1350" t="s">
        <v>22</v>
      </c>
      <c r="L1350" t="s">
        <v>23</v>
      </c>
      <c r="M1350">
        <v>31</v>
      </c>
      <c r="N1350">
        <v>1</v>
      </c>
    </row>
    <row r="1351" spans="1:14" x14ac:dyDescent="0.3">
      <c r="A1351" t="s">
        <v>3479</v>
      </c>
      <c r="B1351" t="s">
        <v>3480</v>
      </c>
      <c r="C1351" t="s">
        <v>629</v>
      </c>
      <c r="D1351" t="s">
        <v>3481</v>
      </c>
      <c r="E1351" t="s">
        <v>548</v>
      </c>
      <c r="F1351" t="s">
        <v>39</v>
      </c>
      <c r="G1351" t="s">
        <v>176</v>
      </c>
      <c r="H1351" t="s">
        <v>216</v>
      </c>
      <c r="I1351">
        <v>5</v>
      </c>
      <c r="J1351">
        <v>0</v>
      </c>
      <c r="K1351" t="s">
        <v>70</v>
      </c>
      <c r="L1351" t="s">
        <v>23</v>
      </c>
      <c r="M1351">
        <v>19</v>
      </c>
      <c r="N1351">
        <v>2</v>
      </c>
    </row>
    <row r="1352" spans="1:14" x14ac:dyDescent="0.3">
      <c r="A1352" t="s">
        <v>3482</v>
      </c>
      <c r="B1352" t="s">
        <v>629</v>
      </c>
      <c r="C1352" t="s">
        <v>3483</v>
      </c>
      <c r="D1352" t="s">
        <v>916</v>
      </c>
      <c r="E1352" t="s">
        <v>276</v>
      </c>
      <c r="F1352" t="s">
        <v>39</v>
      </c>
      <c r="G1352" t="s">
        <v>40</v>
      </c>
      <c r="H1352" t="s">
        <v>241</v>
      </c>
      <c r="I1352">
        <v>7</v>
      </c>
      <c r="J1352">
        <v>0</v>
      </c>
      <c r="K1352" t="s">
        <v>32</v>
      </c>
      <c r="L1352" t="s">
        <v>41</v>
      </c>
      <c r="M1352">
        <v>58</v>
      </c>
      <c r="N1352">
        <v>5</v>
      </c>
    </row>
    <row r="1353" spans="1:14" x14ac:dyDescent="0.3">
      <c r="A1353" t="s">
        <v>3484</v>
      </c>
      <c r="B1353" t="s">
        <v>244</v>
      </c>
      <c r="C1353" t="s">
        <v>94</v>
      </c>
      <c r="D1353" t="s">
        <v>3485</v>
      </c>
      <c r="E1353" t="s">
        <v>96</v>
      </c>
      <c r="F1353" t="s">
        <v>29</v>
      </c>
      <c r="G1353" t="s">
        <v>90</v>
      </c>
      <c r="H1353" t="s">
        <v>56</v>
      </c>
      <c r="I1353">
        <v>2</v>
      </c>
      <c r="J1353">
        <v>0.1</v>
      </c>
      <c r="K1353" t="s">
        <v>22</v>
      </c>
      <c r="L1353" t="s">
        <v>41</v>
      </c>
      <c r="M1353">
        <v>29</v>
      </c>
      <c r="N1353">
        <v>1</v>
      </c>
    </row>
    <row r="1354" spans="1:14" x14ac:dyDescent="0.3">
      <c r="A1354" t="s">
        <v>3486</v>
      </c>
      <c r="B1354" t="s">
        <v>3487</v>
      </c>
      <c r="C1354" t="s">
        <v>1570</v>
      </c>
      <c r="D1354" t="s">
        <v>88</v>
      </c>
      <c r="E1354" t="s">
        <v>426</v>
      </c>
      <c r="F1354" t="s">
        <v>29</v>
      </c>
      <c r="G1354" t="s">
        <v>176</v>
      </c>
      <c r="H1354" t="s">
        <v>98</v>
      </c>
      <c r="I1354">
        <v>4</v>
      </c>
      <c r="J1354">
        <v>0.1</v>
      </c>
      <c r="K1354" t="s">
        <v>32</v>
      </c>
      <c r="L1354" t="s">
        <v>23</v>
      </c>
      <c r="M1354">
        <v>18</v>
      </c>
      <c r="N1354">
        <v>2</v>
      </c>
    </row>
    <row r="1355" spans="1:14" x14ac:dyDescent="0.3">
      <c r="A1355" t="s">
        <v>3488</v>
      </c>
      <c r="B1355" t="s">
        <v>2037</v>
      </c>
      <c r="C1355" t="s">
        <v>956</v>
      </c>
      <c r="D1355" t="s">
        <v>1617</v>
      </c>
      <c r="E1355" t="s">
        <v>256</v>
      </c>
      <c r="F1355" t="s">
        <v>19</v>
      </c>
      <c r="G1355" t="s">
        <v>30</v>
      </c>
      <c r="H1355" t="s">
        <v>160</v>
      </c>
      <c r="I1355">
        <v>3</v>
      </c>
      <c r="J1355">
        <v>0.1</v>
      </c>
      <c r="K1355" t="s">
        <v>32</v>
      </c>
      <c r="L1355" t="s">
        <v>50</v>
      </c>
      <c r="M1355">
        <v>58</v>
      </c>
      <c r="N1355">
        <v>4</v>
      </c>
    </row>
    <row r="1356" spans="1:14" x14ac:dyDescent="0.3">
      <c r="A1356" t="s">
        <v>3489</v>
      </c>
      <c r="B1356" t="s">
        <v>1357</v>
      </c>
      <c r="C1356" t="s">
        <v>3261</v>
      </c>
      <c r="D1356" t="s">
        <v>3490</v>
      </c>
      <c r="E1356" t="s">
        <v>246</v>
      </c>
      <c r="F1356" t="s">
        <v>39</v>
      </c>
      <c r="G1356" t="s">
        <v>293</v>
      </c>
      <c r="H1356" t="s">
        <v>63</v>
      </c>
      <c r="I1356">
        <v>5</v>
      </c>
      <c r="J1356">
        <v>0.15</v>
      </c>
      <c r="K1356" t="s">
        <v>32</v>
      </c>
      <c r="L1356" t="s">
        <v>41</v>
      </c>
      <c r="M1356">
        <v>62</v>
      </c>
      <c r="N1356">
        <v>1</v>
      </c>
    </row>
    <row r="1357" spans="1:14" x14ac:dyDescent="0.3">
      <c r="A1357" t="s">
        <v>3491</v>
      </c>
      <c r="B1357" t="s">
        <v>1131</v>
      </c>
      <c r="C1357" t="s">
        <v>1135</v>
      </c>
      <c r="D1357" t="s">
        <v>3492</v>
      </c>
      <c r="E1357" t="s">
        <v>917</v>
      </c>
      <c r="F1357" t="s">
        <v>153</v>
      </c>
      <c r="G1357" t="s">
        <v>115</v>
      </c>
      <c r="H1357" t="s">
        <v>146</v>
      </c>
      <c r="I1357">
        <v>2</v>
      </c>
      <c r="J1357">
        <v>0</v>
      </c>
      <c r="K1357" t="s">
        <v>70</v>
      </c>
      <c r="L1357" t="s">
        <v>50</v>
      </c>
      <c r="M1357">
        <v>50</v>
      </c>
    </row>
    <row r="1358" spans="1:14" x14ac:dyDescent="0.3">
      <c r="A1358" t="s">
        <v>3493</v>
      </c>
      <c r="B1358" t="s">
        <v>3494</v>
      </c>
      <c r="C1358" t="s">
        <v>1364</v>
      </c>
      <c r="D1358" t="s">
        <v>3495</v>
      </c>
      <c r="E1358" t="s">
        <v>347</v>
      </c>
      <c r="F1358" t="s">
        <v>19</v>
      </c>
      <c r="G1358" t="s">
        <v>115</v>
      </c>
      <c r="H1358" t="s">
        <v>308</v>
      </c>
      <c r="I1358">
        <v>1</v>
      </c>
      <c r="J1358">
        <v>0</v>
      </c>
      <c r="K1358" t="s">
        <v>70</v>
      </c>
      <c r="L1358" t="s">
        <v>33</v>
      </c>
      <c r="M1358">
        <v>20</v>
      </c>
      <c r="N1358">
        <v>3</v>
      </c>
    </row>
    <row r="1359" spans="1:14" x14ac:dyDescent="0.3">
      <c r="A1359" t="s">
        <v>3496</v>
      </c>
      <c r="B1359" t="s">
        <v>818</v>
      </c>
      <c r="C1359" t="s">
        <v>1957</v>
      </c>
      <c r="D1359" t="s">
        <v>1093</v>
      </c>
      <c r="E1359" t="s">
        <v>870</v>
      </c>
      <c r="F1359" t="s">
        <v>29</v>
      </c>
      <c r="G1359" t="s">
        <v>20</v>
      </c>
      <c r="H1359" t="s">
        <v>69</v>
      </c>
      <c r="I1359">
        <v>2</v>
      </c>
      <c r="J1359">
        <v>0</v>
      </c>
      <c r="K1359" t="s">
        <v>32</v>
      </c>
      <c r="L1359" t="s">
        <v>33</v>
      </c>
      <c r="M1359">
        <v>19</v>
      </c>
    </row>
    <row r="1360" spans="1:14" x14ac:dyDescent="0.3">
      <c r="A1360" t="s">
        <v>3497</v>
      </c>
      <c r="B1360" t="s">
        <v>673</v>
      </c>
      <c r="C1360" t="s">
        <v>795</v>
      </c>
      <c r="D1360" t="s">
        <v>1769</v>
      </c>
      <c r="E1360" t="s">
        <v>202</v>
      </c>
      <c r="F1360" t="s">
        <v>39</v>
      </c>
      <c r="G1360" t="s">
        <v>20</v>
      </c>
      <c r="H1360" t="s">
        <v>91</v>
      </c>
      <c r="I1360">
        <v>4</v>
      </c>
      <c r="J1360">
        <v>0.1</v>
      </c>
      <c r="K1360" t="s">
        <v>70</v>
      </c>
      <c r="L1360" t="s">
        <v>50</v>
      </c>
      <c r="M1360">
        <v>31</v>
      </c>
      <c r="N1360">
        <v>4</v>
      </c>
    </row>
    <row r="1361" spans="1:14" x14ac:dyDescent="0.3">
      <c r="A1361" t="s">
        <v>3498</v>
      </c>
      <c r="B1361" t="s">
        <v>218</v>
      </c>
      <c r="C1361" t="s">
        <v>2364</v>
      </c>
      <c r="D1361" t="s">
        <v>3499</v>
      </c>
      <c r="E1361" t="s">
        <v>2887</v>
      </c>
      <c r="F1361" t="s">
        <v>19</v>
      </c>
      <c r="G1361" t="s">
        <v>90</v>
      </c>
      <c r="H1361" t="s">
        <v>154</v>
      </c>
      <c r="I1361">
        <v>1</v>
      </c>
      <c r="J1361">
        <v>0.1</v>
      </c>
      <c r="K1361" t="s">
        <v>32</v>
      </c>
      <c r="L1361" t="s">
        <v>23</v>
      </c>
      <c r="M1361">
        <v>51</v>
      </c>
      <c r="N1361">
        <v>4</v>
      </c>
    </row>
    <row r="1362" spans="1:14" x14ac:dyDescent="0.3">
      <c r="A1362" t="s">
        <v>3500</v>
      </c>
      <c r="B1362" t="s">
        <v>2333</v>
      </c>
      <c r="C1362" t="s">
        <v>3501</v>
      </c>
      <c r="D1362" t="s">
        <v>3081</v>
      </c>
      <c r="E1362" t="s">
        <v>870</v>
      </c>
      <c r="F1362" t="s">
        <v>29</v>
      </c>
      <c r="G1362" t="s">
        <v>293</v>
      </c>
      <c r="H1362" t="s">
        <v>154</v>
      </c>
      <c r="I1362">
        <v>6</v>
      </c>
      <c r="J1362">
        <v>0.05</v>
      </c>
      <c r="K1362" t="s">
        <v>32</v>
      </c>
      <c r="L1362" t="s">
        <v>23</v>
      </c>
      <c r="M1362">
        <v>36</v>
      </c>
      <c r="N1362">
        <v>4</v>
      </c>
    </row>
    <row r="1363" spans="1:14" x14ac:dyDescent="0.3">
      <c r="A1363" t="s">
        <v>3502</v>
      </c>
      <c r="B1363" t="s">
        <v>998</v>
      </c>
      <c r="C1363" t="s">
        <v>3047</v>
      </c>
      <c r="D1363" t="s">
        <v>1901</v>
      </c>
      <c r="E1363" t="s">
        <v>152</v>
      </c>
      <c r="F1363" t="s">
        <v>19</v>
      </c>
      <c r="G1363" t="s">
        <v>20</v>
      </c>
      <c r="H1363" t="s">
        <v>63</v>
      </c>
      <c r="I1363">
        <v>8</v>
      </c>
      <c r="J1363">
        <v>0</v>
      </c>
      <c r="K1363" t="s">
        <v>32</v>
      </c>
      <c r="L1363" t="s">
        <v>33</v>
      </c>
      <c r="M1363">
        <v>51</v>
      </c>
      <c r="N1363">
        <v>2</v>
      </c>
    </row>
    <row r="1364" spans="1:14" x14ac:dyDescent="0.3">
      <c r="A1364" t="s">
        <v>1373</v>
      </c>
      <c r="B1364" t="s">
        <v>1374</v>
      </c>
      <c r="C1364" t="s">
        <v>1375</v>
      </c>
      <c r="D1364" t="s">
        <v>1210</v>
      </c>
      <c r="E1364" t="s">
        <v>435</v>
      </c>
      <c r="F1364" t="s">
        <v>39</v>
      </c>
      <c r="G1364" t="s">
        <v>30</v>
      </c>
      <c r="H1364" t="s">
        <v>63</v>
      </c>
      <c r="I1364">
        <v>2</v>
      </c>
      <c r="J1364">
        <v>0.05</v>
      </c>
      <c r="K1364" t="s">
        <v>32</v>
      </c>
      <c r="L1364" t="s">
        <v>33</v>
      </c>
      <c r="M1364">
        <v>65</v>
      </c>
      <c r="N1364">
        <v>3</v>
      </c>
    </row>
    <row r="1365" spans="1:14" x14ac:dyDescent="0.3">
      <c r="A1365" t="s">
        <v>3503</v>
      </c>
      <c r="B1365" t="s">
        <v>929</v>
      </c>
      <c r="C1365" t="s">
        <v>1517</v>
      </c>
      <c r="D1365" t="s">
        <v>3504</v>
      </c>
      <c r="E1365" t="s">
        <v>108</v>
      </c>
      <c r="F1365" t="s">
        <v>19</v>
      </c>
      <c r="G1365" t="s">
        <v>20</v>
      </c>
      <c r="H1365" t="s">
        <v>154</v>
      </c>
      <c r="I1365">
        <v>4</v>
      </c>
      <c r="J1365">
        <v>0.1</v>
      </c>
      <c r="K1365" t="s">
        <v>32</v>
      </c>
      <c r="L1365" t="s">
        <v>50</v>
      </c>
      <c r="M1365">
        <v>54</v>
      </c>
      <c r="N1365">
        <v>3</v>
      </c>
    </row>
    <row r="1366" spans="1:14" x14ac:dyDescent="0.3">
      <c r="A1366" t="s">
        <v>3505</v>
      </c>
      <c r="B1366" t="s">
        <v>1924</v>
      </c>
      <c r="C1366" t="s">
        <v>1255</v>
      </c>
      <c r="D1366" t="s">
        <v>3506</v>
      </c>
      <c r="E1366" t="s">
        <v>1169</v>
      </c>
      <c r="F1366" t="s">
        <v>29</v>
      </c>
      <c r="G1366" t="s">
        <v>20</v>
      </c>
      <c r="H1366" t="s">
        <v>109</v>
      </c>
      <c r="I1366">
        <v>9</v>
      </c>
      <c r="J1366">
        <v>0</v>
      </c>
      <c r="K1366" t="s">
        <v>22</v>
      </c>
      <c r="L1366" t="s">
        <v>23</v>
      </c>
      <c r="M1366">
        <v>54</v>
      </c>
      <c r="N1366">
        <v>4</v>
      </c>
    </row>
    <row r="1367" spans="1:14" x14ac:dyDescent="0.3">
      <c r="A1367" t="s">
        <v>3507</v>
      </c>
      <c r="B1367" t="s">
        <v>3508</v>
      </c>
      <c r="C1367" t="s">
        <v>3509</v>
      </c>
      <c r="D1367" t="s">
        <v>3510</v>
      </c>
      <c r="E1367" t="s">
        <v>165</v>
      </c>
      <c r="F1367" t="s">
        <v>39</v>
      </c>
      <c r="G1367" t="s">
        <v>40</v>
      </c>
      <c r="H1367" t="s">
        <v>84</v>
      </c>
      <c r="I1367">
        <v>3</v>
      </c>
      <c r="J1367">
        <v>0</v>
      </c>
      <c r="K1367" t="s">
        <v>22</v>
      </c>
      <c r="L1367" t="s">
        <v>41</v>
      </c>
      <c r="M1367">
        <v>29</v>
      </c>
      <c r="N1367">
        <v>2</v>
      </c>
    </row>
    <row r="1368" spans="1:14" x14ac:dyDescent="0.3">
      <c r="A1368" t="s">
        <v>3511</v>
      </c>
      <c r="B1368" t="s">
        <v>258</v>
      </c>
      <c r="C1368" t="s">
        <v>3512</v>
      </c>
      <c r="D1368" t="s">
        <v>2655</v>
      </c>
      <c r="E1368" t="s">
        <v>1058</v>
      </c>
      <c r="F1368" t="s">
        <v>29</v>
      </c>
      <c r="H1368" t="s">
        <v>84</v>
      </c>
      <c r="I1368">
        <v>7</v>
      </c>
      <c r="J1368">
        <v>0.15</v>
      </c>
      <c r="K1368" t="s">
        <v>32</v>
      </c>
      <c r="L1368" t="s">
        <v>50</v>
      </c>
      <c r="M1368">
        <v>43</v>
      </c>
      <c r="N1368">
        <v>5</v>
      </c>
    </row>
    <row r="1369" spans="1:14" x14ac:dyDescent="0.3">
      <c r="A1369" t="s">
        <v>3513</v>
      </c>
      <c r="B1369" t="s">
        <v>929</v>
      </c>
      <c r="C1369" t="s">
        <v>2092</v>
      </c>
      <c r="D1369" t="s">
        <v>3514</v>
      </c>
      <c r="E1369" t="s">
        <v>256</v>
      </c>
      <c r="F1369" t="s">
        <v>29</v>
      </c>
      <c r="G1369" t="s">
        <v>47</v>
      </c>
      <c r="H1369" t="s">
        <v>146</v>
      </c>
      <c r="I1369">
        <v>9</v>
      </c>
      <c r="J1369">
        <v>0</v>
      </c>
      <c r="K1369" t="s">
        <v>32</v>
      </c>
      <c r="L1369" t="s">
        <v>23</v>
      </c>
      <c r="M1369">
        <v>28</v>
      </c>
      <c r="N1369">
        <v>1</v>
      </c>
    </row>
    <row r="1370" spans="1:14" x14ac:dyDescent="0.3">
      <c r="A1370" t="s">
        <v>3515</v>
      </c>
      <c r="B1370" t="s">
        <v>3516</v>
      </c>
      <c r="C1370" t="s">
        <v>779</v>
      </c>
      <c r="D1370" t="s">
        <v>881</v>
      </c>
      <c r="E1370" t="s">
        <v>453</v>
      </c>
      <c r="F1370" t="s">
        <v>19</v>
      </c>
      <c r="G1370" t="s">
        <v>192</v>
      </c>
      <c r="H1370" t="s">
        <v>216</v>
      </c>
      <c r="I1370">
        <v>6</v>
      </c>
      <c r="J1370">
        <v>0.05</v>
      </c>
      <c r="K1370" t="s">
        <v>32</v>
      </c>
      <c r="L1370" t="s">
        <v>50</v>
      </c>
      <c r="M1370">
        <v>55</v>
      </c>
      <c r="N1370">
        <v>4</v>
      </c>
    </row>
    <row r="1371" spans="1:14" x14ac:dyDescent="0.3">
      <c r="A1371" t="s">
        <v>3517</v>
      </c>
      <c r="B1371" t="s">
        <v>43</v>
      </c>
      <c r="C1371" t="s">
        <v>111</v>
      </c>
      <c r="D1371" t="s">
        <v>3518</v>
      </c>
      <c r="E1371" t="s">
        <v>453</v>
      </c>
      <c r="F1371" t="s">
        <v>39</v>
      </c>
      <c r="G1371" t="s">
        <v>62</v>
      </c>
      <c r="H1371" t="s">
        <v>31</v>
      </c>
      <c r="I1371">
        <v>1</v>
      </c>
      <c r="J1371">
        <v>0.2</v>
      </c>
      <c r="K1371" t="s">
        <v>32</v>
      </c>
      <c r="L1371" t="s">
        <v>33</v>
      </c>
      <c r="M1371">
        <v>21</v>
      </c>
      <c r="N1371">
        <v>1</v>
      </c>
    </row>
    <row r="1372" spans="1:14" x14ac:dyDescent="0.3">
      <c r="A1372" t="s">
        <v>3519</v>
      </c>
      <c r="B1372" t="s">
        <v>1367</v>
      </c>
      <c r="C1372" t="s">
        <v>1876</v>
      </c>
      <c r="D1372" t="s">
        <v>1201</v>
      </c>
      <c r="E1372" t="s">
        <v>256</v>
      </c>
      <c r="F1372" t="s">
        <v>19</v>
      </c>
      <c r="G1372" t="s">
        <v>293</v>
      </c>
      <c r="H1372" t="s">
        <v>31</v>
      </c>
      <c r="I1372">
        <v>3</v>
      </c>
      <c r="J1372">
        <v>0.05</v>
      </c>
      <c r="K1372" t="s">
        <v>32</v>
      </c>
      <c r="L1372" t="s">
        <v>23</v>
      </c>
      <c r="M1372">
        <v>62</v>
      </c>
      <c r="N1372">
        <v>5</v>
      </c>
    </row>
    <row r="1373" spans="1:14" x14ac:dyDescent="0.3">
      <c r="A1373" t="s">
        <v>3520</v>
      </c>
      <c r="B1373" t="s">
        <v>1788</v>
      </c>
      <c r="C1373" t="s">
        <v>1231</v>
      </c>
      <c r="D1373" t="s">
        <v>45</v>
      </c>
      <c r="E1373" t="s">
        <v>46</v>
      </c>
      <c r="F1373" t="s">
        <v>29</v>
      </c>
      <c r="G1373" t="s">
        <v>62</v>
      </c>
      <c r="H1373" t="s">
        <v>84</v>
      </c>
      <c r="I1373">
        <v>2</v>
      </c>
      <c r="K1373" t="s">
        <v>222</v>
      </c>
      <c r="L1373" t="s">
        <v>41</v>
      </c>
      <c r="M1373">
        <v>44</v>
      </c>
      <c r="N1373">
        <v>5</v>
      </c>
    </row>
    <row r="1374" spans="1:14" x14ac:dyDescent="0.3">
      <c r="A1374" t="s">
        <v>3521</v>
      </c>
      <c r="B1374" t="s">
        <v>1432</v>
      </c>
      <c r="C1374" t="s">
        <v>3522</v>
      </c>
      <c r="D1374" t="s">
        <v>1179</v>
      </c>
      <c r="E1374" t="s">
        <v>191</v>
      </c>
      <c r="F1374" t="s">
        <v>29</v>
      </c>
      <c r="G1374" t="s">
        <v>20</v>
      </c>
      <c r="H1374" t="s">
        <v>31</v>
      </c>
      <c r="I1374" t="s">
        <v>77</v>
      </c>
      <c r="J1374">
        <v>0</v>
      </c>
      <c r="L1374" t="s">
        <v>50</v>
      </c>
      <c r="M1374">
        <v>61</v>
      </c>
      <c r="N1374">
        <v>1</v>
      </c>
    </row>
    <row r="1375" spans="1:14" x14ac:dyDescent="0.3">
      <c r="A1375" t="s">
        <v>3523</v>
      </c>
      <c r="B1375" t="s">
        <v>828</v>
      </c>
      <c r="C1375" t="s">
        <v>2989</v>
      </c>
      <c r="D1375" t="s">
        <v>333</v>
      </c>
      <c r="E1375" t="s">
        <v>583</v>
      </c>
      <c r="F1375" t="s">
        <v>29</v>
      </c>
      <c r="G1375" t="s">
        <v>62</v>
      </c>
      <c r="H1375" t="s">
        <v>241</v>
      </c>
      <c r="I1375">
        <v>9</v>
      </c>
      <c r="J1375">
        <v>0.05</v>
      </c>
      <c r="K1375" t="s">
        <v>22</v>
      </c>
      <c r="L1375" t="s">
        <v>23</v>
      </c>
      <c r="M1375">
        <v>34</v>
      </c>
      <c r="N1375">
        <v>4</v>
      </c>
    </row>
    <row r="1376" spans="1:14" x14ac:dyDescent="0.3">
      <c r="A1376" t="s">
        <v>3524</v>
      </c>
      <c r="B1376" t="s">
        <v>895</v>
      </c>
      <c r="C1376" t="s">
        <v>101</v>
      </c>
      <c r="D1376" t="s">
        <v>3525</v>
      </c>
      <c r="E1376" t="s">
        <v>1645</v>
      </c>
      <c r="F1376" t="s">
        <v>153</v>
      </c>
      <c r="G1376" t="s">
        <v>40</v>
      </c>
      <c r="H1376" t="s">
        <v>56</v>
      </c>
      <c r="I1376">
        <v>1</v>
      </c>
      <c r="J1376">
        <v>0.1</v>
      </c>
      <c r="K1376" t="s">
        <v>222</v>
      </c>
      <c r="L1376" t="s">
        <v>33</v>
      </c>
      <c r="M1376">
        <v>28</v>
      </c>
      <c r="N1376">
        <v>4</v>
      </c>
    </row>
    <row r="1377" spans="1:14" x14ac:dyDescent="0.3">
      <c r="A1377" t="s">
        <v>3526</v>
      </c>
      <c r="B1377" t="s">
        <v>224</v>
      </c>
      <c r="C1377" t="s">
        <v>1924</v>
      </c>
      <c r="D1377" t="s">
        <v>1287</v>
      </c>
      <c r="E1377" t="s">
        <v>125</v>
      </c>
      <c r="F1377" t="s">
        <v>83</v>
      </c>
      <c r="G1377" t="s">
        <v>20</v>
      </c>
      <c r="H1377" t="s">
        <v>154</v>
      </c>
      <c r="I1377">
        <v>7</v>
      </c>
      <c r="J1377">
        <v>0.05</v>
      </c>
      <c r="K1377" t="s">
        <v>32</v>
      </c>
      <c r="L1377" t="s">
        <v>23</v>
      </c>
      <c r="M1377">
        <v>68</v>
      </c>
      <c r="N1377">
        <v>2</v>
      </c>
    </row>
    <row r="1378" spans="1:14" x14ac:dyDescent="0.3">
      <c r="A1378" t="s">
        <v>3527</v>
      </c>
      <c r="B1378" t="s">
        <v>2610</v>
      </c>
      <c r="C1378" t="s">
        <v>3528</v>
      </c>
      <c r="D1378" t="s">
        <v>3090</v>
      </c>
      <c r="E1378" t="s">
        <v>967</v>
      </c>
      <c r="F1378" t="s">
        <v>39</v>
      </c>
      <c r="G1378" t="s">
        <v>47</v>
      </c>
      <c r="H1378" t="s">
        <v>76</v>
      </c>
      <c r="I1378">
        <v>9</v>
      </c>
      <c r="J1378">
        <v>0</v>
      </c>
      <c r="K1378" t="s">
        <v>32</v>
      </c>
      <c r="L1378" t="s">
        <v>33</v>
      </c>
      <c r="M1378">
        <v>61</v>
      </c>
      <c r="N1378">
        <v>3</v>
      </c>
    </row>
    <row r="1379" spans="1:14" x14ac:dyDescent="0.3">
      <c r="A1379" t="s">
        <v>3529</v>
      </c>
      <c r="B1379" t="s">
        <v>3530</v>
      </c>
      <c r="C1379" t="s">
        <v>1367</v>
      </c>
      <c r="D1379" t="s">
        <v>3531</v>
      </c>
      <c r="E1379" t="s">
        <v>1422</v>
      </c>
      <c r="F1379" t="s">
        <v>29</v>
      </c>
      <c r="G1379" t="s">
        <v>90</v>
      </c>
      <c r="H1379" t="s">
        <v>154</v>
      </c>
      <c r="I1379">
        <v>2</v>
      </c>
      <c r="J1379">
        <v>0</v>
      </c>
      <c r="K1379" t="s">
        <v>32</v>
      </c>
      <c r="L1379" t="s">
        <v>41</v>
      </c>
      <c r="M1379">
        <v>22</v>
      </c>
      <c r="N1379">
        <v>5</v>
      </c>
    </row>
    <row r="1380" spans="1:14" x14ac:dyDescent="0.3">
      <c r="A1380" t="s">
        <v>3532</v>
      </c>
      <c r="B1380" t="s">
        <v>1555</v>
      </c>
      <c r="C1380" t="s">
        <v>3533</v>
      </c>
      <c r="D1380" t="s">
        <v>3534</v>
      </c>
      <c r="E1380" t="s">
        <v>671</v>
      </c>
      <c r="F1380" t="s">
        <v>29</v>
      </c>
      <c r="G1380" t="s">
        <v>115</v>
      </c>
      <c r="H1380" t="s">
        <v>84</v>
      </c>
      <c r="I1380">
        <v>8</v>
      </c>
      <c r="J1380">
        <v>0.05</v>
      </c>
      <c r="K1380" t="s">
        <v>32</v>
      </c>
      <c r="L1380" t="s">
        <v>50</v>
      </c>
      <c r="M1380">
        <v>20</v>
      </c>
      <c r="N1380">
        <v>2</v>
      </c>
    </row>
    <row r="1381" spans="1:14" x14ac:dyDescent="0.3">
      <c r="A1381" t="s">
        <v>3535</v>
      </c>
      <c r="B1381" t="s">
        <v>2283</v>
      </c>
      <c r="C1381" t="s">
        <v>1337</v>
      </c>
      <c r="D1381" t="s">
        <v>1822</v>
      </c>
      <c r="E1381" t="s">
        <v>359</v>
      </c>
      <c r="F1381" t="s">
        <v>29</v>
      </c>
      <c r="G1381" t="s">
        <v>251</v>
      </c>
      <c r="H1381" t="s">
        <v>154</v>
      </c>
      <c r="I1381">
        <v>3</v>
      </c>
      <c r="J1381">
        <v>0</v>
      </c>
      <c r="K1381" t="s">
        <v>32</v>
      </c>
      <c r="L1381" t="s">
        <v>23</v>
      </c>
      <c r="M1381">
        <v>21</v>
      </c>
      <c r="N1381">
        <v>1</v>
      </c>
    </row>
    <row r="1382" spans="1:14" x14ac:dyDescent="0.3">
      <c r="A1382" t="s">
        <v>3536</v>
      </c>
      <c r="B1382" t="s">
        <v>1973</v>
      </c>
      <c r="C1382" t="s">
        <v>669</v>
      </c>
      <c r="D1382" t="s">
        <v>1453</v>
      </c>
      <c r="E1382" t="s">
        <v>1422</v>
      </c>
      <c r="F1382" t="s">
        <v>39</v>
      </c>
      <c r="G1382" t="s">
        <v>176</v>
      </c>
      <c r="H1382" t="s">
        <v>177</v>
      </c>
      <c r="I1382">
        <v>3</v>
      </c>
      <c r="J1382">
        <v>0.2</v>
      </c>
      <c r="K1382" t="s">
        <v>22</v>
      </c>
      <c r="L1382" t="s">
        <v>23</v>
      </c>
      <c r="M1382">
        <v>28</v>
      </c>
    </row>
    <row r="1383" spans="1:14" x14ac:dyDescent="0.3">
      <c r="A1383" t="s">
        <v>3537</v>
      </c>
      <c r="B1383" t="s">
        <v>2285</v>
      </c>
      <c r="C1383" t="s">
        <v>3538</v>
      </c>
      <c r="D1383" t="s">
        <v>306</v>
      </c>
      <c r="E1383" t="s">
        <v>246</v>
      </c>
      <c r="F1383" t="s">
        <v>29</v>
      </c>
      <c r="G1383" t="s">
        <v>30</v>
      </c>
      <c r="H1383" t="s">
        <v>69</v>
      </c>
      <c r="I1383">
        <v>6</v>
      </c>
      <c r="J1383">
        <v>0.2</v>
      </c>
      <c r="K1383" t="s">
        <v>22</v>
      </c>
      <c r="L1383" t="s">
        <v>33</v>
      </c>
      <c r="M1383">
        <v>64</v>
      </c>
      <c r="N1383">
        <v>5</v>
      </c>
    </row>
    <row r="1384" spans="1:14" x14ac:dyDescent="0.3">
      <c r="A1384" t="s">
        <v>3539</v>
      </c>
      <c r="B1384" t="s">
        <v>79</v>
      </c>
      <c r="C1384" t="s">
        <v>461</v>
      </c>
      <c r="D1384" t="s">
        <v>3179</v>
      </c>
      <c r="E1384" t="s">
        <v>347</v>
      </c>
      <c r="F1384" t="s">
        <v>19</v>
      </c>
      <c r="G1384" t="s">
        <v>90</v>
      </c>
      <c r="H1384" t="s">
        <v>56</v>
      </c>
      <c r="I1384">
        <v>4</v>
      </c>
      <c r="K1384" t="s">
        <v>32</v>
      </c>
      <c r="L1384" t="s">
        <v>33</v>
      </c>
      <c r="M1384">
        <v>56</v>
      </c>
      <c r="N1384">
        <v>3</v>
      </c>
    </row>
    <row r="1385" spans="1:14" x14ac:dyDescent="0.3">
      <c r="A1385" t="s">
        <v>3540</v>
      </c>
      <c r="B1385" t="s">
        <v>2654</v>
      </c>
      <c r="C1385" t="s">
        <v>1909</v>
      </c>
      <c r="D1385" t="s">
        <v>634</v>
      </c>
      <c r="E1385" t="s">
        <v>18</v>
      </c>
      <c r="F1385" t="s">
        <v>29</v>
      </c>
      <c r="G1385" t="s">
        <v>30</v>
      </c>
      <c r="H1385" t="s">
        <v>216</v>
      </c>
      <c r="I1385">
        <v>7</v>
      </c>
      <c r="J1385">
        <v>0.05</v>
      </c>
      <c r="K1385" t="s">
        <v>22</v>
      </c>
      <c r="L1385" t="s">
        <v>33</v>
      </c>
      <c r="M1385">
        <v>50</v>
      </c>
      <c r="N1385">
        <v>5</v>
      </c>
    </row>
    <row r="1386" spans="1:14" x14ac:dyDescent="0.3">
      <c r="A1386" t="s">
        <v>3541</v>
      </c>
      <c r="B1386" t="s">
        <v>3542</v>
      </c>
      <c r="C1386" t="s">
        <v>1878</v>
      </c>
      <c r="D1386" t="s">
        <v>3543</v>
      </c>
      <c r="E1386" t="s">
        <v>954</v>
      </c>
      <c r="F1386" t="s">
        <v>39</v>
      </c>
      <c r="G1386" t="s">
        <v>293</v>
      </c>
      <c r="H1386" t="s">
        <v>21</v>
      </c>
      <c r="I1386">
        <v>3</v>
      </c>
      <c r="J1386">
        <v>0.1</v>
      </c>
      <c r="K1386" t="s">
        <v>32</v>
      </c>
      <c r="L1386" t="s">
        <v>23</v>
      </c>
      <c r="M1386">
        <v>33</v>
      </c>
      <c r="N1386">
        <v>1</v>
      </c>
    </row>
    <row r="1387" spans="1:14" x14ac:dyDescent="0.3">
      <c r="A1387" t="s">
        <v>2462</v>
      </c>
      <c r="B1387" t="s">
        <v>846</v>
      </c>
      <c r="C1387" t="s">
        <v>956</v>
      </c>
      <c r="D1387" t="s">
        <v>2463</v>
      </c>
      <c r="E1387" t="s">
        <v>587</v>
      </c>
      <c r="F1387" t="s">
        <v>29</v>
      </c>
      <c r="G1387" t="s">
        <v>90</v>
      </c>
      <c r="H1387" t="s">
        <v>177</v>
      </c>
      <c r="I1387">
        <v>8</v>
      </c>
      <c r="J1387">
        <v>0.05</v>
      </c>
      <c r="K1387" t="s">
        <v>222</v>
      </c>
      <c r="L1387" t="s">
        <v>33</v>
      </c>
      <c r="M1387">
        <v>39</v>
      </c>
    </row>
    <row r="1388" spans="1:14" x14ac:dyDescent="0.3">
      <c r="A1388" t="s">
        <v>939</v>
      </c>
      <c r="B1388" t="s">
        <v>940</v>
      </c>
      <c r="C1388" t="s">
        <v>941</v>
      </c>
      <c r="D1388" t="s">
        <v>942</v>
      </c>
      <c r="E1388" t="s">
        <v>159</v>
      </c>
      <c r="F1388" t="s">
        <v>19</v>
      </c>
      <c r="G1388" t="s">
        <v>47</v>
      </c>
      <c r="H1388" t="s">
        <v>91</v>
      </c>
      <c r="I1388">
        <v>1</v>
      </c>
      <c r="J1388">
        <v>0.05</v>
      </c>
      <c r="K1388" t="s">
        <v>32</v>
      </c>
      <c r="L1388" t="s">
        <v>33</v>
      </c>
      <c r="M1388">
        <v>67</v>
      </c>
      <c r="N1388">
        <v>5</v>
      </c>
    </row>
    <row r="1389" spans="1:14" x14ac:dyDescent="0.3">
      <c r="A1389" t="s">
        <v>3409</v>
      </c>
      <c r="B1389" t="s">
        <v>558</v>
      </c>
      <c r="C1389" t="s">
        <v>2046</v>
      </c>
      <c r="D1389" t="s">
        <v>1408</v>
      </c>
      <c r="E1389" t="s">
        <v>1202</v>
      </c>
      <c r="F1389" t="s">
        <v>39</v>
      </c>
      <c r="G1389" t="s">
        <v>176</v>
      </c>
      <c r="H1389" t="s">
        <v>84</v>
      </c>
      <c r="I1389">
        <v>6</v>
      </c>
      <c r="J1389">
        <v>0</v>
      </c>
      <c r="K1389" t="s">
        <v>22</v>
      </c>
      <c r="L1389" t="s">
        <v>50</v>
      </c>
      <c r="M1389">
        <v>48</v>
      </c>
      <c r="N1389">
        <v>4</v>
      </c>
    </row>
    <row r="1390" spans="1:14" x14ac:dyDescent="0.3">
      <c r="A1390" t="s">
        <v>3544</v>
      </c>
      <c r="B1390" t="s">
        <v>637</v>
      </c>
      <c r="C1390" t="s">
        <v>3058</v>
      </c>
      <c r="D1390" t="s">
        <v>1856</v>
      </c>
      <c r="E1390" t="s">
        <v>840</v>
      </c>
      <c r="F1390" t="s">
        <v>153</v>
      </c>
      <c r="G1390" t="s">
        <v>192</v>
      </c>
      <c r="H1390" t="s">
        <v>216</v>
      </c>
      <c r="I1390">
        <v>2</v>
      </c>
      <c r="J1390">
        <v>0.15</v>
      </c>
      <c r="K1390" t="s">
        <v>32</v>
      </c>
      <c r="L1390" t="s">
        <v>41</v>
      </c>
      <c r="M1390">
        <v>67</v>
      </c>
      <c r="N1390">
        <v>1</v>
      </c>
    </row>
    <row r="1391" spans="1:14" x14ac:dyDescent="0.3">
      <c r="A1391" t="s">
        <v>3545</v>
      </c>
      <c r="B1391" t="s">
        <v>3546</v>
      </c>
      <c r="C1391" t="s">
        <v>3547</v>
      </c>
      <c r="D1391" t="s">
        <v>3548</v>
      </c>
      <c r="E1391" t="s">
        <v>675</v>
      </c>
      <c r="F1391" t="s">
        <v>131</v>
      </c>
      <c r="G1391" t="s">
        <v>115</v>
      </c>
      <c r="H1391" t="s">
        <v>216</v>
      </c>
      <c r="I1391">
        <v>6</v>
      </c>
      <c r="J1391">
        <v>0</v>
      </c>
      <c r="K1391" t="s">
        <v>222</v>
      </c>
      <c r="L1391" t="s">
        <v>41</v>
      </c>
      <c r="M1391">
        <v>33</v>
      </c>
      <c r="N1391">
        <v>2</v>
      </c>
    </row>
    <row r="1392" spans="1:14" x14ac:dyDescent="0.3">
      <c r="A1392" t="s">
        <v>3549</v>
      </c>
      <c r="B1392" t="s">
        <v>3550</v>
      </c>
      <c r="C1392" t="s">
        <v>3136</v>
      </c>
      <c r="D1392" t="s">
        <v>1053</v>
      </c>
      <c r="E1392" t="s">
        <v>1014</v>
      </c>
      <c r="F1392" t="s">
        <v>39</v>
      </c>
      <c r="G1392" t="s">
        <v>62</v>
      </c>
      <c r="H1392" t="s">
        <v>48</v>
      </c>
      <c r="I1392">
        <v>8</v>
      </c>
      <c r="J1392">
        <v>0</v>
      </c>
      <c r="K1392" t="s">
        <v>22</v>
      </c>
      <c r="L1392" t="s">
        <v>41</v>
      </c>
      <c r="M1392">
        <v>20</v>
      </c>
      <c r="N1392">
        <v>5</v>
      </c>
    </row>
    <row r="1393" spans="1:14" x14ac:dyDescent="0.3">
      <c r="A1393" t="s">
        <v>3551</v>
      </c>
      <c r="B1393" t="s">
        <v>3552</v>
      </c>
      <c r="C1393" t="s">
        <v>2859</v>
      </c>
      <c r="D1393" t="s">
        <v>761</v>
      </c>
      <c r="E1393" t="s">
        <v>1058</v>
      </c>
      <c r="F1393" t="s">
        <v>29</v>
      </c>
      <c r="G1393" t="s">
        <v>62</v>
      </c>
      <c r="H1393" t="s">
        <v>160</v>
      </c>
      <c r="I1393">
        <v>5</v>
      </c>
      <c r="J1393">
        <v>0.2</v>
      </c>
      <c r="K1393" t="s">
        <v>22</v>
      </c>
      <c r="L1393" t="s">
        <v>33</v>
      </c>
      <c r="M1393">
        <v>44</v>
      </c>
    </row>
    <row r="1394" spans="1:14" x14ac:dyDescent="0.3">
      <c r="A1394" t="s">
        <v>3553</v>
      </c>
      <c r="B1394" t="s">
        <v>710</v>
      </c>
      <c r="C1394" t="s">
        <v>474</v>
      </c>
      <c r="D1394" t="s">
        <v>2725</v>
      </c>
      <c r="E1394" t="s">
        <v>967</v>
      </c>
      <c r="F1394" t="s">
        <v>153</v>
      </c>
      <c r="G1394" t="s">
        <v>20</v>
      </c>
      <c r="H1394" t="s">
        <v>91</v>
      </c>
      <c r="I1394">
        <v>5</v>
      </c>
      <c r="J1394">
        <v>0</v>
      </c>
      <c r="K1394" t="s">
        <v>32</v>
      </c>
      <c r="L1394" t="s">
        <v>41</v>
      </c>
      <c r="M1394">
        <v>43</v>
      </c>
      <c r="N1394">
        <v>5</v>
      </c>
    </row>
    <row r="1395" spans="1:14" x14ac:dyDescent="0.3">
      <c r="A1395" t="s">
        <v>3554</v>
      </c>
      <c r="B1395" t="s">
        <v>244</v>
      </c>
      <c r="C1395" t="s">
        <v>2218</v>
      </c>
      <c r="D1395" t="s">
        <v>2374</v>
      </c>
      <c r="E1395" t="s">
        <v>782</v>
      </c>
      <c r="F1395" t="s">
        <v>39</v>
      </c>
      <c r="G1395" t="s">
        <v>20</v>
      </c>
      <c r="H1395" t="s">
        <v>31</v>
      </c>
      <c r="I1395">
        <v>5</v>
      </c>
      <c r="J1395">
        <v>0.2</v>
      </c>
      <c r="K1395" t="s">
        <v>222</v>
      </c>
      <c r="L1395" t="s">
        <v>33</v>
      </c>
      <c r="M1395">
        <v>41</v>
      </c>
      <c r="N1395">
        <v>4</v>
      </c>
    </row>
    <row r="1396" spans="1:14" x14ac:dyDescent="0.3">
      <c r="A1396" t="s">
        <v>3555</v>
      </c>
      <c r="B1396" t="s">
        <v>562</v>
      </c>
      <c r="C1396" t="s">
        <v>2205</v>
      </c>
      <c r="D1396" t="s">
        <v>3007</v>
      </c>
      <c r="E1396" t="s">
        <v>426</v>
      </c>
      <c r="F1396" t="s">
        <v>29</v>
      </c>
      <c r="G1396" t="s">
        <v>47</v>
      </c>
      <c r="H1396" t="s">
        <v>76</v>
      </c>
      <c r="I1396">
        <v>2</v>
      </c>
      <c r="J1396">
        <v>0.2</v>
      </c>
      <c r="K1396" t="s">
        <v>22</v>
      </c>
      <c r="L1396" t="s">
        <v>50</v>
      </c>
      <c r="M1396">
        <v>67</v>
      </c>
    </row>
    <row r="1397" spans="1:14" x14ac:dyDescent="0.3">
      <c r="A1397" t="s">
        <v>3556</v>
      </c>
      <c r="B1397" t="s">
        <v>1055</v>
      </c>
      <c r="C1397" t="s">
        <v>469</v>
      </c>
      <c r="D1397" t="s">
        <v>3557</v>
      </c>
      <c r="E1397" t="s">
        <v>326</v>
      </c>
      <c r="F1397" t="s">
        <v>29</v>
      </c>
      <c r="G1397" t="s">
        <v>97</v>
      </c>
      <c r="H1397" t="s">
        <v>154</v>
      </c>
      <c r="I1397">
        <v>7</v>
      </c>
      <c r="J1397">
        <v>0.05</v>
      </c>
      <c r="K1397" t="s">
        <v>32</v>
      </c>
      <c r="L1397" t="s">
        <v>23</v>
      </c>
      <c r="M1397">
        <v>28</v>
      </c>
      <c r="N1397">
        <v>3</v>
      </c>
    </row>
    <row r="1398" spans="1:14" x14ac:dyDescent="0.3">
      <c r="A1398" t="s">
        <v>3558</v>
      </c>
      <c r="B1398" t="s">
        <v>3559</v>
      </c>
      <c r="C1398" t="s">
        <v>2467</v>
      </c>
      <c r="D1398" t="s">
        <v>2669</v>
      </c>
      <c r="E1398" t="s">
        <v>635</v>
      </c>
      <c r="F1398" t="s">
        <v>39</v>
      </c>
      <c r="G1398" t="s">
        <v>47</v>
      </c>
      <c r="H1398" t="s">
        <v>69</v>
      </c>
      <c r="I1398">
        <v>2</v>
      </c>
      <c r="K1398" t="s">
        <v>32</v>
      </c>
      <c r="L1398" t="s">
        <v>41</v>
      </c>
      <c r="M1398">
        <v>42</v>
      </c>
      <c r="N1398">
        <v>2</v>
      </c>
    </row>
    <row r="1399" spans="1:14" x14ac:dyDescent="0.3">
      <c r="A1399" t="s">
        <v>3560</v>
      </c>
      <c r="B1399" t="s">
        <v>2173</v>
      </c>
      <c r="C1399" t="s">
        <v>3561</v>
      </c>
      <c r="D1399" t="s">
        <v>2297</v>
      </c>
      <c r="E1399" t="s">
        <v>18</v>
      </c>
      <c r="F1399" t="s">
        <v>29</v>
      </c>
      <c r="G1399" t="s">
        <v>47</v>
      </c>
      <c r="H1399" t="s">
        <v>98</v>
      </c>
      <c r="I1399">
        <v>7</v>
      </c>
      <c r="J1399">
        <v>0</v>
      </c>
      <c r="K1399" t="s">
        <v>22</v>
      </c>
      <c r="L1399" t="s">
        <v>50</v>
      </c>
      <c r="M1399">
        <v>44</v>
      </c>
      <c r="N1399">
        <v>3</v>
      </c>
    </row>
    <row r="1400" spans="1:14" x14ac:dyDescent="0.3">
      <c r="A1400" t="s">
        <v>3562</v>
      </c>
      <c r="B1400" t="s">
        <v>3563</v>
      </c>
      <c r="C1400" t="s">
        <v>652</v>
      </c>
      <c r="D1400" t="s">
        <v>540</v>
      </c>
      <c r="E1400" t="s">
        <v>413</v>
      </c>
      <c r="F1400" t="s">
        <v>39</v>
      </c>
      <c r="G1400" t="s">
        <v>47</v>
      </c>
      <c r="H1400" t="s">
        <v>31</v>
      </c>
      <c r="I1400">
        <v>6</v>
      </c>
      <c r="J1400">
        <v>0</v>
      </c>
      <c r="K1400" t="s">
        <v>32</v>
      </c>
      <c r="L1400" t="s">
        <v>50</v>
      </c>
      <c r="M1400">
        <v>41</v>
      </c>
      <c r="N1400">
        <v>2</v>
      </c>
    </row>
    <row r="1401" spans="1:14" x14ac:dyDescent="0.3">
      <c r="A1401" t="s">
        <v>3564</v>
      </c>
      <c r="B1401" t="s">
        <v>1192</v>
      </c>
      <c r="C1401" t="s">
        <v>1075</v>
      </c>
      <c r="D1401" t="s">
        <v>3565</v>
      </c>
      <c r="E1401" t="s">
        <v>490</v>
      </c>
      <c r="F1401" t="s">
        <v>39</v>
      </c>
      <c r="G1401" t="s">
        <v>30</v>
      </c>
      <c r="H1401" t="s">
        <v>21</v>
      </c>
      <c r="I1401">
        <v>4</v>
      </c>
      <c r="J1401">
        <v>0.2</v>
      </c>
      <c r="K1401" t="s">
        <v>32</v>
      </c>
      <c r="L1401" t="s">
        <v>23</v>
      </c>
      <c r="M1401">
        <v>40</v>
      </c>
      <c r="N1401">
        <v>1</v>
      </c>
    </row>
    <row r="1402" spans="1:14" x14ac:dyDescent="0.3">
      <c r="A1402" t="s">
        <v>3566</v>
      </c>
      <c r="B1402" t="s">
        <v>2411</v>
      </c>
      <c r="C1402" t="s">
        <v>1333</v>
      </c>
      <c r="D1402" t="s">
        <v>54</v>
      </c>
      <c r="E1402" t="s">
        <v>1836</v>
      </c>
      <c r="F1402" t="s">
        <v>39</v>
      </c>
      <c r="G1402" t="s">
        <v>293</v>
      </c>
      <c r="H1402" t="s">
        <v>21</v>
      </c>
      <c r="I1402">
        <v>3</v>
      </c>
      <c r="J1402">
        <v>0.2</v>
      </c>
      <c r="K1402" t="s">
        <v>32</v>
      </c>
      <c r="L1402" t="s">
        <v>50</v>
      </c>
      <c r="M1402">
        <v>57</v>
      </c>
      <c r="N1402">
        <v>3</v>
      </c>
    </row>
    <row r="1403" spans="1:14" x14ac:dyDescent="0.3">
      <c r="A1403" t="s">
        <v>3567</v>
      </c>
      <c r="B1403" t="s">
        <v>162</v>
      </c>
      <c r="C1403" t="s">
        <v>981</v>
      </c>
      <c r="D1403" t="s">
        <v>1290</v>
      </c>
      <c r="E1403" t="s">
        <v>232</v>
      </c>
      <c r="F1403" t="s">
        <v>29</v>
      </c>
      <c r="G1403" t="s">
        <v>97</v>
      </c>
      <c r="H1403" t="s">
        <v>84</v>
      </c>
      <c r="I1403">
        <v>1</v>
      </c>
      <c r="J1403">
        <v>0.1</v>
      </c>
      <c r="K1403" t="s">
        <v>32</v>
      </c>
      <c r="L1403" t="s">
        <v>33</v>
      </c>
      <c r="M1403">
        <v>32</v>
      </c>
      <c r="N1403">
        <v>1</v>
      </c>
    </row>
    <row r="1404" spans="1:14" x14ac:dyDescent="0.3">
      <c r="A1404" t="s">
        <v>3568</v>
      </c>
      <c r="B1404" t="s">
        <v>1495</v>
      </c>
      <c r="C1404" t="s">
        <v>3569</v>
      </c>
      <c r="D1404" t="s">
        <v>2575</v>
      </c>
      <c r="E1404" t="s">
        <v>606</v>
      </c>
      <c r="F1404" t="s">
        <v>29</v>
      </c>
      <c r="G1404" t="s">
        <v>62</v>
      </c>
      <c r="H1404" t="s">
        <v>146</v>
      </c>
      <c r="I1404">
        <v>1</v>
      </c>
      <c r="J1404">
        <v>0.05</v>
      </c>
      <c r="K1404" t="s">
        <v>32</v>
      </c>
      <c r="L1404" t="s">
        <v>33</v>
      </c>
      <c r="M1404">
        <v>30</v>
      </c>
      <c r="N1404">
        <v>4</v>
      </c>
    </row>
    <row r="1405" spans="1:14" x14ac:dyDescent="0.3">
      <c r="A1405" t="s">
        <v>3570</v>
      </c>
      <c r="B1405" t="s">
        <v>35</v>
      </c>
      <c r="C1405" t="s">
        <v>36</v>
      </c>
      <c r="D1405" t="s">
        <v>3534</v>
      </c>
      <c r="E1405" t="s">
        <v>467</v>
      </c>
      <c r="F1405" t="s">
        <v>29</v>
      </c>
      <c r="G1405" t="s">
        <v>115</v>
      </c>
      <c r="H1405" t="s">
        <v>98</v>
      </c>
      <c r="I1405">
        <v>4</v>
      </c>
      <c r="J1405">
        <v>0.05</v>
      </c>
      <c r="K1405" t="s">
        <v>32</v>
      </c>
      <c r="L1405" t="s">
        <v>23</v>
      </c>
      <c r="M1405">
        <v>22</v>
      </c>
    </row>
    <row r="1406" spans="1:14" x14ac:dyDescent="0.3">
      <c r="A1406" t="s">
        <v>3571</v>
      </c>
      <c r="B1406" t="s">
        <v>1118</v>
      </c>
      <c r="C1406" t="s">
        <v>2151</v>
      </c>
      <c r="D1406" t="s">
        <v>3465</v>
      </c>
      <c r="E1406" t="s">
        <v>606</v>
      </c>
      <c r="F1406" t="s">
        <v>29</v>
      </c>
      <c r="G1406" t="s">
        <v>115</v>
      </c>
      <c r="H1406" t="s">
        <v>177</v>
      </c>
      <c r="I1406">
        <v>8</v>
      </c>
      <c r="J1406">
        <v>0</v>
      </c>
      <c r="K1406" t="s">
        <v>22</v>
      </c>
      <c r="L1406" t="s">
        <v>41</v>
      </c>
      <c r="M1406">
        <v>60</v>
      </c>
      <c r="N1406">
        <v>4</v>
      </c>
    </row>
    <row r="1407" spans="1:14" x14ac:dyDescent="0.3">
      <c r="A1407" t="s">
        <v>3572</v>
      </c>
      <c r="B1407" t="s">
        <v>1826</v>
      </c>
      <c r="C1407" t="s">
        <v>2531</v>
      </c>
      <c r="D1407" t="s">
        <v>2938</v>
      </c>
      <c r="E1407" t="s">
        <v>911</v>
      </c>
      <c r="F1407" t="s">
        <v>39</v>
      </c>
      <c r="G1407" t="s">
        <v>47</v>
      </c>
      <c r="H1407" t="s">
        <v>63</v>
      </c>
      <c r="I1407">
        <v>1</v>
      </c>
      <c r="J1407">
        <v>0</v>
      </c>
      <c r="K1407" t="s">
        <v>222</v>
      </c>
      <c r="L1407" t="s">
        <v>33</v>
      </c>
      <c r="M1407">
        <v>41</v>
      </c>
      <c r="N1407">
        <v>3</v>
      </c>
    </row>
    <row r="1408" spans="1:14" x14ac:dyDescent="0.3">
      <c r="A1408" t="s">
        <v>3573</v>
      </c>
      <c r="B1408" t="s">
        <v>25</v>
      </c>
      <c r="C1408" t="s">
        <v>26</v>
      </c>
      <c r="D1408" t="s">
        <v>518</v>
      </c>
      <c r="E1408" t="s">
        <v>326</v>
      </c>
      <c r="F1408" t="s">
        <v>153</v>
      </c>
      <c r="G1408" t="s">
        <v>192</v>
      </c>
      <c r="H1408" t="s">
        <v>91</v>
      </c>
      <c r="I1408">
        <v>1</v>
      </c>
      <c r="J1408">
        <v>0.05</v>
      </c>
      <c r="K1408" t="s">
        <v>32</v>
      </c>
      <c r="L1408" t="s">
        <v>33</v>
      </c>
      <c r="M1408">
        <v>19</v>
      </c>
      <c r="N1408">
        <v>4</v>
      </c>
    </row>
    <row r="1409" spans="1:14" x14ac:dyDescent="0.3">
      <c r="A1409" t="s">
        <v>3574</v>
      </c>
      <c r="B1409" t="s">
        <v>1909</v>
      </c>
      <c r="C1409" t="s">
        <v>2651</v>
      </c>
      <c r="D1409" t="s">
        <v>3575</v>
      </c>
      <c r="E1409" t="s">
        <v>364</v>
      </c>
      <c r="F1409" t="s">
        <v>39</v>
      </c>
      <c r="G1409" t="s">
        <v>90</v>
      </c>
      <c r="H1409" t="s">
        <v>56</v>
      </c>
      <c r="I1409">
        <v>3</v>
      </c>
      <c r="J1409">
        <v>0.2</v>
      </c>
      <c r="K1409" t="s">
        <v>32</v>
      </c>
      <c r="L1409" t="s">
        <v>50</v>
      </c>
      <c r="M1409">
        <v>60</v>
      </c>
      <c r="N1409">
        <v>2</v>
      </c>
    </row>
    <row r="1410" spans="1:14" x14ac:dyDescent="0.3">
      <c r="A1410" t="s">
        <v>3576</v>
      </c>
      <c r="B1410" t="s">
        <v>1756</v>
      </c>
      <c r="C1410" t="s">
        <v>419</v>
      </c>
      <c r="D1410" t="s">
        <v>1509</v>
      </c>
      <c r="E1410" t="s">
        <v>1267</v>
      </c>
      <c r="F1410" t="s">
        <v>39</v>
      </c>
      <c r="G1410" t="s">
        <v>192</v>
      </c>
      <c r="H1410" t="s">
        <v>146</v>
      </c>
      <c r="I1410">
        <v>3</v>
      </c>
      <c r="J1410">
        <v>0.05</v>
      </c>
      <c r="K1410" t="s">
        <v>32</v>
      </c>
      <c r="L1410" t="s">
        <v>41</v>
      </c>
      <c r="M1410">
        <v>59</v>
      </c>
      <c r="N1410">
        <v>1</v>
      </c>
    </row>
    <row r="1411" spans="1:14" x14ac:dyDescent="0.3">
      <c r="A1411" t="s">
        <v>3577</v>
      </c>
      <c r="B1411" t="s">
        <v>3578</v>
      </c>
      <c r="C1411" t="s">
        <v>647</v>
      </c>
      <c r="D1411" t="s">
        <v>2542</v>
      </c>
      <c r="E1411" t="s">
        <v>485</v>
      </c>
      <c r="F1411" t="s">
        <v>29</v>
      </c>
      <c r="G1411" t="s">
        <v>251</v>
      </c>
      <c r="H1411" t="s">
        <v>31</v>
      </c>
      <c r="I1411">
        <v>4</v>
      </c>
      <c r="J1411">
        <v>0.2</v>
      </c>
      <c r="K1411" t="s">
        <v>70</v>
      </c>
      <c r="L1411" t="s">
        <v>23</v>
      </c>
    </row>
    <row r="1412" spans="1:14" x14ac:dyDescent="0.3">
      <c r="A1412" t="s">
        <v>1069</v>
      </c>
      <c r="B1412" t="s">
        <v>1012</v>
      </c>
      <c r="C1412" t="s">
        <v>451</v>
      </c>
      <c r="D1412" t="s">
        <v>1070</v>
      </c>
      <c r="E1412" t="s">
        <v>408</v>
      </c>
      <c r="F1412" t="s">
        <v>19</v>
      </c>
      <c r="G1412" t="s">
        <v>192</v>
      </c>
      <c r="H1412" t="s">
        <v>241</v>
      </c>
      <c r="I1412">
        <v>6</v>
      </c>
      <c r="J1412">
        <v>0.2</v>
      </c>
      <c r="K1412" t="s">
        <v>32</v>
      </c>
      <c r="L1412" t="s">
        <v>50</v>
      </c>
      <c r="M1412">
        <v>54</v>
      </c>
      <c r="N1412">
        <v>4</v>
      </c>
    </row>
    <row r="1413" spans="1:14" x14ac:dyDescent="0.3">
      <c r="A1413" t="s">
        <v>3579</v>
      </c>
      <c r="B1413" t="s">
        <v>3580</v>
      </c>
      <c r="C1413" t="s">
        <v>2293</v>
      </c>
      <c r="D1413" t="s">
        <v>1417</v>
      </c>
      <c r="E1413" t="s">
        <v>413</v>
      </c>
      <c r="F1413" t="s">
        <v>19</v>
      </c>
      <c r="G1413" t="s">
        <v>115</v>
      </c>
      <c r="H1413" t="s">
        <v>109</v>
      </c>
      <c r="I1413">
        <v>4</v>
      </c>
      <c r="J1413">
        <v>0</v>
      </c>
      <c r="K1413" t="s">
        <v>32</v>
      </c>
      <c r="L1413" t="s">
        <v>41</v>
      </c>
      <c r="M1413">
        <v>23</v>
      </c>
      <c r="N1413">
        <v>1</v>
      </c>
    </row>
    <row r="1414" spans="1:14" x14ac:dyDescent="0.3">
      <c r="A1414" t="s">
        <v>3581</v>
      </c>
      <c r="B1414" t="s">
        <v>795</v>
      </c>
      <c r="C1414" t="s">
        <v>2483</v>
      </c>
      <c r="D1414" t="s">
        <v>2236</v>
      </c>
      <c r="E1414" t="s">
        <v>1133</v>
      </c>
      <c r="F1414" t="s">
        <v>29</v>
      </c>
      <c r="G1414" t="s">
        <v>97</v>
      </c>
      <c r="H1414" t="s">
        <v>69</v>
      </c>
      <c r="I1414">
        <v>5</v>
      </c>
      <c r="J1414">
        <v>0.1</v>
      </c>
      <c r="K1414" t="s">
        <v>32</v>
      </c>
      <c r="L1414" t="s">
        <v>23</v>
      </c>
      <c r="M1414">
        <v>20</v>
      </c>
    </row>
    <row r="1415" spans="1:14" x14ac:dyDescent="0.3">
      <c r="A1415" t="s">
        <v>3582</v>
      </c>
      <c r="B1415" t="s">
        <v>3583</v>
      </c>
      <c r="C1415" t="s">
        <v>3584</v>
      </c>
      <c r="D1415" t="s">
        <v>3585</v>
      </c>
      <c r="E1415" t="s">
        <v>1770</v>
      </c>
      <c r="F1415" t="s">
        <v>19</v>
      </c>
      <c r="G1415" t="s">
        <v>115</v>
      </c>
      <c r="H1415" t="s">
        <v>21</v>
      </c>
      <c r="I1415">
        <v>8</v>
      </c>
      <c r="J1415">
        <v>0.1</v>
      </c>
      <c r="K1415" t="s">
        <v>222</v>
      </c>
      <c r="L1415" t="s">
        <v>23</v>
      </c>
      <c r="M1415">
        <v>30</v>
      </c>
      <c r="N1415">
        <v>4</v>
      </c>
    </row>
    <row r="1416" spans="1:14" x14ac:dyDescent="0.3">
      <c r="A1416" t="s">
        <v>3586</v>
      </c>
      <c r="B1416" t="s">
        <v>633</v>
      </c>
      <c r="C1416" t="s">
        <v>3587</v>
      </c>
      <c r="D1416" t="s">
        <v>1835</v>
      </c>
      <c r="E1416" t="s">
        <v>694</v>
      </c>
      <c r="F1416" t="s">
        <v>39</v>
      </c>
      <c r="G1416" t="s">
        <v>251</v>
      </c>
      <c r="H1416" t="s">
        <v>216</v>
      </c>
      <c r="I1416">
        <v>3</v>
      </c>
      <c r="J1416">
        <v>0.1</v>
      </c>
      <c r="K1416" t="s">
        <v>70</v>
      </c>
      <c r="L1416" t="s">
        <v>33</v>
      </c>
      <c r="N1416">
        <v>3</v>
      </c>
    </row>
    <row r="1417" spans="1:14" x14ac:dyDescent="0.3">
      <c r="A1417" t="s">
        <v>3588</v>
      </c>
      <c r="B1417" t="s">
        <v>1693</v>
      </c>
      <c r="C1417" t="s">
        <v>1977</v>
      </c>
      <c r="D1417" t="s">
        <v>3589</v>
      </c>
      <c r="E1417" t="s">
        <v>1565</v>
      </c>
      <c r="F1417" t="s">
        <v>39</v>
      </c>
      <c r="G1417" t="s">
        <v>20</v>
      </c>
      <c r="H1417" t="s">
        <v>48</v>
      </c>
      <c r="I1417">
        <v>2</v>
      </c>
      <c r="J1417">
        <v>0</v>
      </c>
      <c r="K1417" t="s">
        <v>32</v>
      </c>
      <c r="L1417" t="s">
        <v>50</v>
      </c>
      <c r="M1417">
        <v>24</v>
      </c>
    </row>
    <row r="1418" spans="1:14" x14ac:dyDescent="0.3">
      <c r="A1418" t="s">
        <v>3590</v>
      </c>
      <c r="B1418" t="s">
        <v>3591</v>
      </c>
      <c r="C1418" t="s">
        <v>43</v>
      </c>
      <c r="D1418" t="s">
        <v>1003</v>
      </c>
      <c r="E1418" t="s">
        <v>61</v>
      </c>
      <c r="F1418" t="s">
        <v>19</v>
      </c>
      <c r="G1418" t="s">
        <v>115</v>
      </c>
      <c r="H1418" t="s">
        <v>146</v>
      </c>
      <c r="I1418">
        <v>8</v>
      </c>
      <c r="K1418" t="s">
        <v>22</v>
      </c>
      <c r="L1418" t="s">
        <v>33</v>
      </c>
      <c r="M1418">
        <v>63</v>
      </c>
    </row>
    <row r="1419" spans="1:14" x14ac:dyDescent="0.3">
      <c r="A1419" t="s">
        <v>3592</v>
      </c>
      <c r="B1419" t="s">
        <v>2151</v>
      </c>
      <c r="C1419" t="s">
        <v>1055</v>
      </c>
      <c r="D1419" t="s">
        <v>848</v>
      </c>
      <c r="E1419" t="s">
        <v>140</v>
      </c>
      <c r="F1419" t="s">
        <v>29</v>
      </c>
      <c r="G1419" t="s">
        <v>90</v>
      </c>
      <c r="H1419" t="s">
        <v>63</v>
      </c>
      <c r="I1419">
        <v>7</v>
      </c>
      <c r="J1419">
        <v>0</v>
      </c>
      <c r="K1419" t="s">
        <v>32</v>
      </c>
      <c r="L1419" t="s">
        <v>50</v>
      </c>
      <c r="M1419">
        <v>43</v>
      </c>
      <c r="N1419">
        <v>4</v>
      </c>
    </row>
    <row r="1420" spans="1:14" x14ac:dyDescent="0.3">
      <c r="A1420" t="s">
        <v>3593</v>
      </c>
      <c r="B1420" t="s">
        <v>580</v>
      </c>
      <c r="C1420" t="s">
        <v>633</v>
      </c>
      <c r="D1420" t="s">
        <v>3077</v>
      </c>
      <c r="E1420" t="s">
        <v>458</v>
      </c>
      <c r="F1420" t="s">
        <v>39</v>
      </c>
      <c r="G1420" t="s">
        <v>47</v>
      </c>
      <c r="H1420" t="s">
        <v>98</v>
      </c>
      <c r="I1420">
        <v>8</v>
      </c>
      <c r="J1420">
        <v>0</v>
      </c>
      <c r="K1420" t="s">
        <v>70</v>
      </c>
      <c r="L1420" t="s">
        <v>41</v>
      </c>
      <c r="M1420">
        <v>67</v>
      </c>
      <c r="N1420">
        <v>3</v>
      </c>
    </row>
    <row r="1421" spans="1:14" x14ac:dyDescent="0.3">
      <c r="A1421" t="s">
        <v>3594</v>
      </c>
      <c r="B1421" t="s">
        <v>391</v>
      </c>
      <c r="C1421" t="s">
        <v>258</v>
      </c>
      <c r="D1421" t="s">
        <v>3138</v>
      </c>
      <c r="E1421" t="s">
        <v>135</v>
      </c>
      <c r="F1421" t="s">
        <v>29</v>
      </c>
      <c r="G1421" t="s">
        <v>20</v>
      </c>
      <c r="H1421" t="s">
        <v>48</v>
      </c>
      <c r="I1421">
        <v>4</v>
      </c>
      <c r="J1421">
        <v>0.2</v>
      </c>
      <c r="K1421" t="s">
        <v>22</v>
      </c>
      <c r="L1421" t="s">
        <v>50</v>
      </c>
      <c r="M1421">
        <v>55</v>
      </c>
      <c r="N1421">
        <v>3</v>
      </c>
    </row>
    <row r="1422" spans="1:14" x14ac:dyDescent="0.3">
      <c r="A1422" t="s">
        <v>3595</v>
      </c>
      <c r="B1422" t="s">
        <v>1435</v>
      </c>
      <c r="C1422" t="s">
        <v>746</v>
      </c>
      <c r="D1422" t="s">
        <v>1417</v>
      </c>
      <c r="E1422" t="s">
        <v>2662</v>
      </c>
      <c r="F1422" t="s">
        <v>29</v>
      </c>
      <c r="G1422" t="s">
        <v>192</v>
      </c>
      <c r="H1422" t="s">
        <v>98</v>
      </c>
      <c r="I1422">
        <v>2</v>
      </c>
      <c r="J1422">
        <v>0.05</v>
      </c>
      <c r="K1422" t="s">
        <v>22</v>
      </c>
      <c r="L1422" t="s">
        <v>50</v>
      </c>
      <c r="M1422">
        <v>47</v>
      </c>
      <c r="N1422">
        <v>3</v>
      </c>
    </row>
    <row r="1423" spans="1:14" x14ac:dyDescent="0.3">
      <c r="A1423" t="s">
        <v>3596</v>
      </c>
      <c r="B1423" t="s">
        <v>142</v>
      </c>
      <c r="C1423" t="s">
        <v>600</v>
      </c>
      <c r="D1423" t="s">
        <v>874</v>
      </c>
      <c r="E1423" t="s">
        <v>805</v>
      </c>
      <c r="F1423" t="s">
        <v>39</v>
      </c>
      <c r="G1423" t="s">
        <v>62</v>
      </c>
      <c r="H1423" t="s">
        <v>241</v>
      </c>
      <c r="I1423">
        <v>5</v>
      </c>
      <c r="J1423">
        <v>0.05</v>
      </c>
      <c r="K1423" t="s">
        <v>32</v>
      </c>
      <c r="L1423" t="s">
        <v>33</v>
      </c>
      <c r="M1423">
        <v>69</v>
      </c>
      <c r="N1423">
        <v>1</v>
      </c>
    </row>
    <row r="1424" spans="1:14" x14ac:dyDescent="0.3">
      <c r="A1424" t="s">
        <v>3597</v>
      </c>
      <c r="B1424" t="s">
        <v>495</v>
      </c>
      <c r="C1424" t="s">
        <v>1121</v>
      </c>
      <c r="D1424" t="s">
        <v>3598</v>
      </c>
      <c r="E1424" t="s">
        <v>417</v>
      </c>
      <c r="F1424" t="s">
        <v>29</v>
      </c>
      <c r="G1424" t="s">
        <v>176</v>
      </c>
      <c r="H1424" t="s">
        <v>109</v>
      </c>
      <c r="I1424">
        <v>6</v>
      </c>
      <c r="J1424">
        <v>0</v>
      </c>
      <c r="K1424" t="s">
        <v>70</v>
      </c>
      <c r="L1424" t="s">
        <v>33</v>
      </c>
      <c r="M1424">
        <v>55</v>
      </c>
      <c r="N1424">
        <v>3</v>
      </c>
    </row>
    <row r="1425" spans="1:14" x14ac:dyDescent="0.3">
      <c r="A1425" t="s">
        <v>3599</v>
      </c>
      <c r="B1425" t="s">
        <v>1209</v>
      </c>
      <c r="C1425" t="s">
        <v>2001</v>
      </c>
      <c r="D1425" t="s">
        <v>2272</v>
      </c>
      <c r="E1425" t="s">
        <v>453</v>
      </c>
      <c r="F1425" t="s">
        <v>83</v>
      </c>
      <c r="G1425" t="s">
        <v>115</v>
      </c>
      <c r="H1425" t="s">
        <v>31</v>
      </c>
      <c r="I1425">
        <v>8</v>
      </c>
      <c r="J1425">
        <v>0.05</v>
      </c>
      <c r="K1425" t="s">
        <v>22</v>
      </c>
      <c r="L1425" t="s">
        <v>50</v>
      </c>
      <c r="M1425">
        <v>43</v>
      </c>
      <c r="N1425">
        <v>2</v>
      </c>
    </row>
    <row r="1426" spans="1:14" x14ac:dyDescent="0.3">
      <c r="A1426" t="s">
        <v>3600</v>
      </c>
      <c r="B1426" t="s">
        <v>3038</v>
      </c>
      <c r="C1426" t="s">
        <v>3601</v>
      </c>
      <c r="D1426" t="s">
        <v>835</v>
      </c>
      <c r="E1426" t="s">
        <v>671</v>
      </c>
      <c r="F1426" t="s">
        <v>29</v>
      </c>
      <c r="G1426" t="s">
        <v>62</v>
      </c>
      <c r="H1426" t="s">
        <v>91</v>
      </c>
      <c r="I1426" t="s">
        <v>1256</v>
      </c>
      <c r="J1426">
        <v>0.1</v>
      </c>
      <c r="K1426" t="s">
        <v>32</v>
      </c>
      <c r="L1426" t="s">
        <v>50</v>
      </c>
      <c r="M1426">
        <v>30</v>
      </c>
      <c r="N1426">
        <v>1</v>
      </c>
    </row>
    <row r="1427" spans="1:14" x14ac:dyDescent="0.3">
      <c r="A1427" t="s">
        <v>3602</v>
      </c>
      <c r="B1427" t="s">
        <v>3603</v>
      </c>
      <c r="C1427" t="s">
        <v>2351</v>
      </c>
      <c r="D1427" t="s">
        <v>3604</v>
      </c>
      <c r="E1427" t="s">
        <v>186</v>
      </c>
      <c r="F1427" t="s">
        <v>153</v>
      </c>
      <c r="G1427" t="s">
        <v>20</v>
      </c>
      <c r="H1427" t="s">
        <v>177</v>
      </c>
      <c r="I1427">
        <v>3</v>
      </c>
      <c r="J1427">
        <v>0.1</v>
      </c>
      <c r="K1427" t="s">
        <v>22</v>
      </c>
      <c r="L1427" t="s">
        <v>33</v>
      </c>
      <c r="M1427">
        <v>37</v>
      </c>
      <c r="N1427">
        <v>5</v>
      </c>
    </row>
    <row r="1428" spans="1:14" x14ac:dyDescent="0.3">
      <c r="A1428" t="s">
        <v>3605</v>
      </c>
      <c r="B1428" t="s">
        <v>3606</v>
      </c>
      <c r="C1428" t="s">
        <v>2534</v>
      </c>
      <c r="D1428" t="s">
        <v>2551</v>
      </c>
      <c r="E1428" t="s">
        <v>840</v>
      </c>
      <c r="F1428" t="s">
        <v>29</v>
      </c>
      <c r="G1428" t="s">
        <v>20</v>
      </c>
      <c r="H1428" t="s">
        <v>56</v>
      </c>
      <c r="I1428">
        <v>6</v>
      </c>
      <c r="J1428">
        <v>0</v>
      </c>
      <c r="K1428" t="s">
        <v>222</v>
      </c>
      <c r="L1428" t="s">
        <v>23</v>
      </c>
      <c r="M1428">
        <v>56</v>
      </c>
      <c r="N1428">
        <v>1</v>
      </c>
    </row>
    <row r="1429" spans="1:14" x14ac:dyDescent="0.3">
      <c r="A1429" t="s">
        <v>3607</v>
      </c>
      <c r="B1429" t="s">
        <v>2915</v>
      </c>
      <c r="C1429" t="s">
        <v>742</v>
      </c>
      <c r="D1429" t="s">
        <v>3608</v>
      </c>
      <c r="E1429" t="s">
        <v>232</v>
      </c>
      <c r="F1429" t="s">
        <v>29</v>
      </c>
      <c r="G1429" t="s">
        <v>192</v>
      </c>
      <c r="H1429" t="s">
        <v>109</v>
      </c>
      <c r="I1429">
        <v>2</v>
      </c>
      <c r="J1429">
        <v>0.05</v>
      </c>
      <c r="K1429" t="s">
        <v>32</v>
      </c>
      <c r="L1429" t="s">
        <v>33</v>
      </c>
      <c r="M1429">
        <v>50</v>
      </c>
      <c r="N1429">
        <v>2</v>
      </c>
    </row>
    <row r="1430" spans="1:14" x14ac:dyDescent="0.3">
      <c r="A1430" t="s">
        <v>3609</v>
      </c>
      <c r="B1430" t="s">
        <v>350</v>
      </c>
      <c r="C1430" t="s">
        <v>1827</v>
      </c>
      <c r="D1430" t="s">
        <v>1992</v>
      </c>
      <c r="E1430" t="s">
        <v>914</v>
      </c>
      <c r="F1430" t="s">
        <v>29</v>
      </c>
      <c r="G1430" t="s">
        <v>20</v>
      </c>
      <c r="H1430" t="s">
        <v>216</v>
      </c>
      <c r="I1430">
        <v>9</v>
      </c>
      <c r="J1430">
        <v>0.1</v>
      </c>
      <c r="L1430" t="s">
        <v>33</v>
      </c>
      <c r="M1430">
        <v>53</v>
      </c>
    </row>
    <row r="1431" spans="1:14" x14ac:dyDescent="0.3">
      <c r="A1431" t="s">
        <v>3610</v>
      </c>
      <c r="B1431" t="s">
        <v>1522</v>
      </c>
      <c r="C1431" t="s">
        <v>53</v>
      </c>
      <c r="D1431" t="s">
        <v>2007</v>
      </c>
      <c r="E1431" t="s">
        <v>1202</v>
      </c>
      <c r="F1431" t="s">
        <v>131</v>
      </c>
      <c r="G1431" t="s">
        <v>97</v>
      </c>
      <c r="H1431" t="s">
        <v>31</v>
      </c>
      <c r="I1431" t="s">
        <v>77</v>
      </c>
      <c r="J1431">
        <v>0.1</v>
      </c>
      <c r="L1431" t="s">
        <v>33</v>
      </c>
      <c r="N1431">
        <v>2</v>
      </c>
    </row>
    <row r="1432" spans="1:14" x14ac:dyDescent="0.3">
      <c r="A1432" t="s">
        <v>3611</v>
      </c>
      <c r="B1432" t="s">
        <v>3612</v>
      </c>
      <c r="C1432" t="s">
        <v>2070</v>
      </c>
      <c r="D1432" t="s">
        <v>2294</v>
      </c>
      <c r="E1432" t="s">
        <v>221</v>
      </c>
      <c r="F1432" t="s">
        <v>83</v>
      </c>
      <c r="G1432" t="s">
        <v>115</v>
      </c>
      <c r="H1432" t="s">
        <v>308</v>
      </c>
      <c r="I1432">
        <v>8</v>
      </c>
      <c r="J1432">
        <v>0</v>
      </c>
      <c r="K1432" t="s">
        <v>32</v>
      </c>
      <c r="L1432" t="s">
        <v>23</v>
      </c>
      <c r="M1432">
        <v>67</v>
      </c>
      <c r="N1432">
        <v>3</v>
      </c>
    </row>
    <row r="1433" spans="1:14" x14ac:dyDescent="0.3">
      <c r="A1433" t="s">
        <v>3613</v>
      </c>
      <c r="B1433" t="s">
        <v>1189</v>
      </c>
      <c r="C1433" t="s">
        <v>593</v>
      </c>
      <c r="D1433" t="s">
        <v>3510</v>
      </c>
      <c r="E1433" t="s">
        <v>1618</v>
      </c>
      <c r="F1433" t="s">
        <v>29</v>
      </c>
      <c r="G1433" t="s">
        <v>176</v>
      </c>
      <c r="H1433" t="s">
        <v>216</v>
      </c>
      <c r="I1433">
        <v>3</v>
      </c>
      <c r="J1433">
        <v>0.15</v>
      </c>
      <c r="K1433" t="s">
        <v>32</v>
      </c>
      <c r="L1433" t="s">
        <v>33</v>
      </c>
      <c r="M1433">
        <v>38</v>
      </c>
      <c r="N1433">
        <v>1</v>
      </c>
    </row>
    <row r="1434" spans="1:14" x14ac:dyDescent="0.3">
      <c r="A1434" t="s">
        <v>3614</v>
      </c>
      <c r="B1434" t="s">
        <v>1111</v>
      </c>
      <c r="C1434" t="s">
        <v>3615</v>
      </c>
      <c r="D1434" t="s">
        <v>3616</v>
      </c>
      <c r="E1434" t="s">
        <v>191</v>
      </c>
      <c r="F1434" t="s">
        <v>29</v>
      </c>
      <c r="G1434" t="s">
        <v>115</v>
      </c>
      <c r="H1434" t="s">
        <v>91</v>
      </c>
      <c r="I1434">
        <v>5</v>
      </c>
      <c r="J1434">
        <v>0.05</v>
      </c>
      <c r="K1434" t="s">
        <v>32</v>
      </c>
      <c r="L1434" t="s">
        <v>23</v>
      </c>
      <c r="M1434">
        <v>49</v>
      </c>
    </row>
    <row r="1435" spans="1:14" x14ac:dyDescent="0.3">
      <c r="A1435" t="s">
        <v>3617</v>
      </c>
      <c r="B1435" t="s">
        <v>3618</v>
      </c>
      <c r="C1435" t="s">
        <v>188</v>
      </c>
      <c r="D1435" t="s">
        <v>3619</v>
      </c>
      <c r="E1435" t="s">
        <v>165</v>
      </c>
      <c r="F1435" t="s">
        <v>29</v>
      </c>
      <c r="G1435" t="s">
        <v>30</v>
      </c>
      <c r="H1435" t="s">
        <v>21</v>
      </c>
      <c r="I1435">
        <v>8</v>
      </c>
      <c r="J1435">
        <v>0</v>
      </c>
      <c r="K1435" t="s">
        <v>32</v>
      </c>
      <c r="L1435" t="s">
        <v>41</v>
      </c>
      <c r="M1435">
        <v>66</v>
      </c>
      <c r="N1435">
        <v>2</v>
      </c>
    </row>
    <row r="1436" spans="1:14" x14ac:dyDescent="0.3">
      <c r="A1436" t="s">
        <v>3620</v>
      </c>
      <c r="B1436" t="s">
        <v>756</v>
      </c>
      <c r="C1436" t="s">
        <v>3621</v>
      </c>
      <c r="D1436" t="s">
        <v>564</v>
      </c>
      <c r="E1436" t="s">
        <v>643</v>
      </c>
      <c r="F1436" t="s">
        <v>29</v>
      </c>
      <c r="G1436" t="s">
        <v>192</v>
      </c>
      <c r="H1436" t="s">
        <v>31</v>
      </c>
      <c r="I1436">
        <v>2</v>
      </c>
      <c r="J1436">
        <v>0.05</v>
      </c>
      <c r="K1436" t="s">
        <v>32</v>
      </c>
      <c r="L1436" t="s">
        <v>50</v>
      </c>
      <c r="M1436">
        <v>44</v>
      </c>
      <c r="N1436">
        <v>5</v>
      </c>
    </row>
    <row r="1437" spans="1:14" x14ac:dyDescent="0.3">
      <c r="A1437" t="s">
        <v>3622</v>
      </c>
      <c r="B1437" t="s">
        <v>1574</v>
      </c>
      <c r="C1437" t="s">
        <v>1152</v>
      </c>
      <c r="D1437" t="s">
        <v>2374</v>
      </c>
      <c r="E1437" t="s">
        <v>666</v>
      </c>
      <c r="F1437" t="s">
        <v>39</v>
      </c>
      <c r="G1437" t="s">
        <v>192</v>
      </c>
      <c r="H1437" t="s">
        <v>63</v>
      </c>
      <c r="I1437">
        <v>8</v>
      </c>
      <c r="J1437">
        <v>0</v>
      </c>
      <c r="K1437" t="s">
        <v>222</v>
      </c>
      <c r="L1437" t="s">
        <v>23</v>
      </c>
      <c r="M1437">
        <v>20</v>
      </c>
      <c r="N1437">
        <v>3</v>
      </c>
    </row>
    <row r="1438" spans="1:14" x14ac:dyDescent="0.3">
      <c r="A1438" t="s">
        <v>3623</v>
      </c>
      <c r="B1438" t="s">
        <v>517</v>
      </c>
      <c r="C1438" t="s">
        <v>554</v>
      </c>
      <c r="D1438" t="s">
        <v>1932</v>
      </c>
      <c r="E1438" t="s">
        <v>413</v>
      </c>
      <c r="F1438" t="s">
        <v>29</v>
      </c>
      <c r="G1438" t="s">
        <v>192</v>
      </c>
      <c r="H1438" t="s">
        <v>84</v>
      </c>
      <c r="I1438">
        <v>1</v>
      </c>
      <c r="J1438">
        <v>0</v>
      </c>
      <c r="K1438" t="s">
        <v>222</v>
      </c>
      <c r="L1438" t="s">
        <v>33</v>
      </c>
      <c r="M1438">
        <v>53</v>
      </c>
      <c r="N1438">
        <v>4</v>
      </c>
    </row>
    <row r="1439" spans="1:14" x14ac:dyDescent="0.3">
      <c r="A1439" t="s">
        <v>3624</v>
      </c>
      <c r="B1439" t="s">
        <v>429</v>
      </c>
      <c r="C1439" t="s">
        <v>2784</v>
      </c>
      <c r="D1439" t="s">
        <v>2782</v>
      </c>
      <c r="E1439" t="s">
        <v>292</v>
      </c>
      <c r="F1439" t="s">
        <v>29</v>
      </c>
      <c r="G1439" t="s">
        <v>62</v>
      </c>
      <c r="H1439" t="s">
        <v>308</v>
      </c>
      <c r="I1439">
        <v>3</v>
      </c>
      <c r="J1439">
        <v>0</v>
      </c>
      <c r="K1439" t="s">
        <v>70</v>
      </c>
      <c r="L1439" t="s">
        <v>33</v>
      </c>
      <c r="N1439">
        <v>3</v>
      </c>
    </row>
    <row r="1440" spans="1:14" x14ac:dyDescent="0.3">
      <c r="A1440" t="s">
        <v>3625</v>
      </c>
      <c r="B1440" t="s">
        <v>400</v>
      </c>
      <c r="C1440" t="s">
        <v>2544</v>
      </c>
      <c r="D1440" t="s">
        <v>2745</v>
      </c>
      <c r="E1440" t="s">
        <v>202</v>
      </c>
      <c r="F1440" t="s">
        <v>29</v>
      </c>
      <c r="G1440" t="s">
        <v>47</v>
      </c>
      <c r="H1440" t="s">
        <v>31</v>
      </c>
      <c r="I1440">
        <v>8</v>
      </c>
      <c r="J1440">
        <v>0.05</v>
      </c>
      <c r="K1440" t="s">
        <v>32</v>
      </c>
      <c r="L1440" t="s">
        <v>23</v>
      </c>
      <c r="M1440">
        <v>40</v>
      </c>
      <c r="N1440">
        <v>4</v>
      </c>
    </row>
    <row r="1441" spans="1:14" x14ac:dyDescent="0.3">
      <c r="A1441" t="s">
        <v>3626</v>
      </c>
      <c r="B1441" t="s">
        <v>710</v>
      </c>
      <c r="C1441" t="s">
        <v>1505</v>
      </c>
      <c r="D1441" t="s">
        <v>3627</v>
      </c>
      <c r="E1441" t="s">
        <v>334</v>
      </c>
      <c r="F1441" t="s">
        <v>29</v>
      </c>
      <c r="G1441" t="s">
        <v>62</v>
      </c>
      <c r="H1441" t="s">
        <v>109</v>
      </c>
      <c r="I1441">
        <v>2</v>
      </c>
      <c r="J1441">
        <v>0.15</v>
      </c>
      <c r="K1441" t="s">
        <v>222</v>
      </c>
      <c r="L1441" t="s">
        <v>50</v>
      </c>
      <c r="M1441">
        <v>69</v>
      </c>
      <c r="N1441">
        <v>3</v>
      </c>
    </row>
    <row r="1442" spans="1:14" x14ac:dyDescent="0.3">
      <c r="A1442" t="s">
        <v>3628</v>
      </c>
      <c r="B1442" t="s">
        <v>763</v>
      </c>
      <c r="C1442" t="s">
        <v>926</v>
      </c>
      <c r="D1442" t="s">
        <v>2131</v>
      </c>
      <c r="E1442" t="s">
        <v>1202</v>
      </c>
      <c r="F1442" t="s">
        <v>39</v>
      </c>
      <c r="G1442" t="s">
        <v>251</v>
      </c>
      <c r="H1442" t="s">
        <v>160</v>
      </c>
      <c r="I1442">
        <v>1</v>
      </c>
      <c r="J1442">
        <v>0.05</v>
      </c>
      <c r="K1442" t="s">
        <v>32</v>
      </c>
      <c r="L1442" t="s">
        <v>41</v>
      </c>
      <c r="M1442">
        <v>20</v>
      </c>
    </row>
    <row r="1443" spans="1:14" x14ac:dyDescent="0.3">
      <c r="A1443" t="s">
        <v>3629</v>
      </c>
      <c r="B1443" t="s">
        <v>3630</v>
      </c>
      <c r="C1443" t="s">
        <v>3631</v>
      </c>
      <c r="D1443" t="s">
        <v>3123</v>
      </c>
      <c r="E1443" t="s">
        <v>1568</v>
      </c>
      <c r="F1443" t="s">
        <v>29</v>
      </c>
      <c r="G1443" t="s">
        <v>192</v>
      </c>
      <c r="H1443" t="s">
        <v>241</v>
      </c>
      <c r="I1443">
        <v>2</v>
      </c>
      <c r="J1443">
        <v>0</v>
      </c>
      <c r="K1443" t="s">
        <v>32</v>
      </c>
      <c r="L1443" t="s">
        <v>50</v>
      </c>
      <c r="M1443">
        <v>21</v>
      </c>
      <c r="N1443">
        <v>5</v>
      </c>
    </row>
    <row r="1444" spans="1:14" x14ac:dyDescent="0.3">
      <c r="A1444" t="s">
        <v>3632</v>
      </c>
      <c r="B1444" t="s">
        <v>913</v>
      </c>
      <c r="C1444" t="s">
        <v>785</v>
      </c>
      <c r="D1444" t="s">
        <v>3424</v>
      </c>
      <c r="E1444" t="s">
        <v>2083</v>
      </c>
      <c r="F1444" t="s">
        <v>29</v>
      </c>
      <c r="G1444" t="s">
        <v>47</v>
      </c>
      <c r="H1444" t="s">
        <v>48</v>
      </c>
      <c r="I1444">
        <v>2</v>
      </c>
      <c r="J1444">
        <v>0.1</v>
      </c>
      <c r="K1444" t="s">
        <v>222</v>
      </c>
      <c r="L1444" t="s">
        <v>41</v>
      </c>
      <c r="M1444">
        <v>24</v>
      </c>
      <c r="N1444">
        <v>5</v>
      </c>
    </row>
    <row r="1445" spans="1:14" x14ac:dyDescent="0.3">
      <c r="A1445" t="s">
        <v>3633</v>
      </c>
      <c r="B1445" t="s">
        <v>1517</v>
      </c>
      <c r="C1445" t="s">
        <v>1118</v>
      </c>
      <c r="D1445" t="s">
        <v>3634</v>
      </c>
      <c r="E1445" t="s">
        <v>120</v>
      </c>
      <c r="F1445" t="s">
        <v>29</v>
      </c>
      <c r="G1445" t="s">
        <v>192</v>
      </c>
      <c r="H1445" t="s">
        <v>76</v>
      </c>
      <c r="I1445">
        <v>2</v>
      </c>
      <c r="J1445">
        <v>0</v>
      </c>
      <c r="K1445" t="s">
        <v>32</v>
      </c>
      <c r="L1445" t="s">
        <v>23</v>
      </c>
      <c r="M1445">
        <v>38</v>
      </c>
      <c r="N1445">
        <v>3</v>
      </c>
    </row>
    <row r="1446" spans="1:14" x14ac:dyDescent="0.3">
      <c r="A1446" t="s">
        <v>3635</v>
      </c>
      <c r="B1446" t="s">
        <v>1357</v>
      </c>
      <c r="C1446" t="s">
        <v>183</v>
      </c>
      <c r="D1446" t="s">
        <v>206</v>
      </c>
      <c r="E1446" t="s">
        <v>865</v>
      </c>
      <c r="F1446" t="s">
        <v>19</v>
      </c>
      <c r="G1446" t="s">
        <v>20</v>
      </c>
      <c r="H1446" t="s">
        <v>69</v>
      </c>
      <c r="I1446">
        <v>3</v>
      </c>
      <c r="J1446">
        <v>0</v>
      </c>
      <c r="K1446" t="s">
        <v>70</v>
      </c>
      <c r="L1446" t="s">
        <v>33</v>
      </c>
      <c r="M1446">
        <v>51</v>
      </c>
      <c r="N1446">
        <v>4</v>
      </c>
    </row>
    <row r="1447" spans="1:14" x14ac:dyDescent="0.3">
      <c r="A1447" t="s">
        <v>3636</v>
      </c>
      <c r="B1447" t="s">
        <v>2568</v>
      </c>
      <c r="C1447" t="s">
        <v>1758</v>
      </c>
      <c r="D1447" t="s">
        <v>1582</v>
      </c>
      <c r="E1447" t="s">
        <v>1009</v>
      </c>
      <c r="F1447" t="s">
        <v>29</v>
      </c>
      <c r="G1447" t="s">
        <v>293</v>
      </c>
      <c r="H1447" t="s">
        <v>76</v>
      </c>
      <c r="I1447" t="s">
        <v>252</v>
      </c>
      <c r="J1447">
        <v>0.05</v>
      </c>
      <c r="K1447" t="s">
        <v>32</v>
      </c>
      <c r="L1447" t="s">
        <v>50</v>
      </c>
      <c r="M1447">
        <v>43</v>
      </c>
      <c r="N1447">
        <v>5</v>
      </c>
    </row>
    <row r="1448" spans="1:14" x14ac:dyDescent="0.3">
      <c r="A1448" t="s">
        <v>3637</v>
      </c>
      <c r="B1448" t="s">
        <v>3638</v>
      </c>
      <c r="C1448" t="s">
        <v>503</v>
      </c>
      <c r="D1448" t="s">
        <v>578</v>
      </c>
      <c r="E1448" t="s">
        <v>326</v>
      </c>
      <c r="F1448" t="s">
        <v>29</v>
      </c>
      <c r="G1448" t="s">
        <v>47</v>
      </c>
      <c r="H1448" t="s">
        <v>241</v>
      </c>
      <c r="I1448">
        <v>5</v>
      </c>
      <c r="J1448">
        <v>0</v>
      </c>
      <c r="K1448" t="s">
        <v>32</v>
      </c>
      <c r="L1448" t="s">
        <v>50</v>
      </c>
      <c r="M1448">
        <v>65</v>
      </c>
      <c r="N1448">
        <v>2</v>
      </c>
    </row>
    <row r="1449" spans="1:14" x14ac:dyDescent="0.3">
      <c r="A1449" t="s">
        <v>3639</v>
      </c>
      <c r="B1449" t="s">
        <v>128</v>
      </c>
      <c r="C1449" t="s">
        <v>513</v>
      </c>
      <c r="D1449" t="s">
        <v>963</v>
      </c>
      <c r="E1449" t="s">
        <v>2887</v>
      </c>
      <c r="F1449" t="s">
        <v>39</v>
      </c>
      <c r="G1449" t="s">
        <v>115</v>
      </c>
      <c r="H1449" t="s">
        <v>69</v>
      </c>
      <c r="I1449">
        <v>9</v>
      </c>
      <c r="J1449">
        <v>0.1</v>
      </c>
      <c r="K1449" t="s">
        <v>22</v>
      </c>
      <c r="L1449" t="s">
        <v>41</v>
      </c>
      <c r="M1449">
        <v>32</v>
      </c>
      <c r="N1449">
        <v>3</v>
      </c>
    </row>
    <row r="1450" spans="1:14" x14ac:dyDescent="0.3">
      <c r="A1450" t="s">
        <v>3640</v>
      </c>
      <c r="B1450" t="s">
        <v>3641</v>
      </c>
      <c r="C1450" t="s">
        <v>3642</v>
      </c>
      <c r="D1450" t="s">
        <v>3510</v>
      </c>
      <c r="E1450" t="s">
        <v>1009</v>
      </c>
      <c r="F1450" t="s">
        <v>29</v>
      </c>
      <c r="G1450" t="s">
        <v>176</v>
      </c>
      <c r="H1450" t="s">
        <v>308</v>
      </c>
      <c r="I1450">
        <v>5</v>
      </c>
      <c r="J1450">
        <v>0</v>
      </c>
      <c r="K1450" t="s">
        <v>32</v>
      </c>
      <c r="L1450" t="s">
        <v>23</v>
      </c>
      <c r="N1450">
        <v>4</v>
      </c>
    </row>
    <row r="1451" spans="1:14" x14ac:dyDescent="0.3">
      <c r="A1451" t="s">
        <v>3643</v>
      </c>
      <c r="B1451" t="s">
        <v>812</v>
      </c>
      <c r="C1451" t="s">
        <v>1088</v>
      </c>
      <c r="D1451" t="s">
        <v>3644</v>
      </c>
      <c r="E1451" t="s">
        <v>2887</v>
      </c>
      <c r="F1451" t="s">
        <v>39</v>
      </c>
      <c r="G1451" t="s">
        <v>20</v>
      </c>
      <c r="H1451" t="s">
        <v>154</v>
      </c>
      <c r="I1451">
        <v>9</v>
      </c>
      <c r="J1451">
        <v>0</v>
      </c>
      <c r="K1451" t="s">
        <v>32</v>
      </c>
      <c r="L1451" t="s">
        <v>41</v>
      </c>
      <c r="M1451">
        <v>33</v>
      </c>
      <c r="N1451">
        <v>4</v>
      </c>
    </row>
    <row r="1452" spans="1:14" x14ac:dyDescent="0.3">
      <c r="A1452" t="s">
        <v>3645</v>
      </c>
      <c r="B1452" t="s">
        <v>1035</v>
      </c>
      <c r="C1452" t="s">
        <v>212</v>
      </c>
      <c r="D1452" t="s">
        <v>3646</v>
      </c>
      <c r="E1452" t="s">
        <v>215</v>
      </c>
      <c r="F1452" t="s">
        <v>19</v>
      </c>
      <c r="G1452" t="s">
        <v>176</v>
      </c>
      <c r="H1452" t="s">
        <v>146</v>
      </c>
      <c r="I1452">
        <v>5</v>
      </c>
      <c r="J1452">
        <v>0</v>
      </c>
      <c r="K1452" t="s">
        <v>22</v>
      </c>
      <c r="L1452" t="s">
        <v>33</v>
      </c>
      <c r="M1452">
        <v>48</v>
      </c>
      <c r="N1452">
        <v>4</v>
      </c>
    </row>
    <row r="1453" spans="1:14" x14ac:dyDescent="0.3">
      <c r="A1453" t="s">
        <v>3647</v>
      </c>
      <c r="B1453" t="s">
        <v>2091</v>
      </c>
      <c r="C1453" t="s">
        <v>930</v>
      </c>
      <c r="D1453" t="s">
        <v>1828</v>
      </c>
      <c r="E1453" t="s">
        <v>108</v>
      </c>
      <c r="F1453" t="s">
        <v>19</v>
      </c>
      <c r="G1453" t="s">
        <v>176</v>
      </c>
      <c r="H1453" t="s">
        <v>216</v>
      </c>
      <c r="I1453">
        <v>5</v>
      </c>
      <c r="J1453">
        <v>0</v>
      </c>
      <c r="K1453" t="s">
        <v>32</v>
      </c>
      <c r="L1453" t="s">
        <v>23</v>
      </c>
      <c r="M1453">
        <v>61</v>
      </c>
      <c r="N1453">
        <v>5</v>
      </c>
    </row>
    <row r="1454" spans="1:14" x14ac:dyDescent="0.3">
      <c r="A1454" t="s">
        <v>3648</v>
      </c>
      <c r="B1454" t="s">
        <v>3649</v>
      </c>
      <c r="C1454" t="s">
        <v>804</v>
      </c>
      <c r="D1454" t="s">
        <v>1168</v>
      </c>
      <c r="E1454" t="s">
        <v>256</v>
      </c>
      <c r="F1454" t="s">
        <v>131</v>
      </c>
      <c r="G1454" t="s">
        <v>176</v>
      </c>
      <c r="H1454" t="s">
        <v>69</v>
      </c>
      <c r="I1454">
        <v>6</v>
      </c>
      <c r="J1454">
        <v>0.05</v>
      </c>
      <c r="K1454" t="s">
        <v>32</v>
      </c>
      <c r="L1454" t="s">
        <v>23</v>
      </c>
      <c r="M1454">
        <v>40</v>
      </c>
      <c r="N1454">
        <v>2</v>
      </c>
    </row>
    <row r="1455" spans="1:14" x14ac:dyDescent="0.3">
      <c r="A1455" t="s">
        <v>3650</v>
      </c>
      <c r="B1455" t="s">
        <v>1152</v>
      </c>
      <c r="C1455" t="s">
        <v>285</v>
      </c>
      <c r="D1455" t="s">
        <v>3651</v>
      </c>
      <c r="E1455" t="s">
        <v>75</v>
      </c>
      <c r="F1455" t="s">
        <v>29</v>
      </c>
      <c r="G1455" t="s">
        <v>47</v>
      </c>
      <c r="H1455" t="s">
        <v>48</v>
      </c>
      <c r="I1455">
        <v>1</v>
      </c>
      <c r="J1455">
        <v>0.05</v>
      </c>
      <c r="K1455" t="s">
        <v>32</v>
      </c>
      <c r="L1455" t="s">
        <v>23</v>
      </c>
      <c r="M1455">
        <v>37</v>
      </c>
      <c r="N1455">
        <v>4</v>
      </c>
    </row>
    <row r="1456" spans="1:14" x14ac:dyDescent="0.3">
      <c r="A1456" t="s">
        <v>3652</v>
      </c>
      <c r="B1456" t="s">
        <v>1260</v>
      </c>
      <c r="C1456" t="s">
        <v>991</v>
      </c>
      <c r="D1456" t="s">
        <v>3653</v>
      </c>
      <c r="E1456" t="s">
        <v>120</v>
      </c>
      <c r="F1456" t="s">
        <v>29</v>
      </c>
      <c r="G1456" t="s">
        <v>192</v>
      </c>
      <c r="H1456" t="s">
        <v>160</v>
      </c>
      <c r="I1456">
        <v>5</v>
      </c>
      <c r="J1456">
        <v>0.1</v>
      </c>
      <c r="K1456" t="s">
        <v>32</v>
      </c>
      <c r="L1456" t="s">
        <v>23</v>
      </c>
      <c r="M1456">
        <v>22</v>
      </c>
      <c r="N1456">
        <v>4</v>
      </c>
    </row>
    <row r="1457" spans="1:14" x14ac:dyDescent="0.3">
      <c r="A1457" t="s">
        <v>3654</v>
      </c>
      <c r="B1457" t="s">
        <v>629</v>
      </c>
      <c r="C1457" t="s">
        <v>550</v>
      </c>
      <c r="D1457" t="s">
        <v>37</v>
      </c>
      <c r="E1457" t="s">
        <v>1202</v>
      </c>
      <c r="F1457" t="s">
        <v>39</v>
      </c>
      <c r="G1457" t="s">
        <v>192</v>
      </c>
      <c r="H1457" t="s">
        <v>109</v>
      </c>
      <c r="I1457">
        <v>5</v>
      </c>
      <c r="J1457">
        <v>0.05</v>
      </c>
      <c r="K1457" t="s">
        <v>22</v>
      </c>
      <c r="L1457" t="s">
        <v>33</v>
      </c>
      <c r="M1457">
        <v>57</v>
      </c>
      <c r="N1457">
        <v>5</v>
      </c>
    </row>
    <row r="1458" spans="1:14" x14ac:dyDescent="0.3">
      <c r="A1458" t="s">
        <v>3655</v>
      </c>
      <c r="B1458" t="s">
        <v>1991</v>
      </c>
      <c r="C1458" t="s">
        <v>3656</v>
      </c>
      <c r="D1458" t="s">
        <v>2164</v>
      </c>
      <c r="E1458" t="s">
        <v>3171</v>
      </c>
      <c r="F1458" t="s">
        <v>29</v>
      </c>
      <c r="H1458" t="s">
        <v>154</v>
      </c>
      <c r="I1458">
        <v>3</v>
      </c>
      <c r="J1458">
        <v>0.15</v>
      </c>
      <c r="K1458" t="s">
        <v>32</v>
      </c>
      <c r="L1458" t="s">
        <v>33</v>
      </c>
      <c r="M1458">
        <v>20</v>
      </c>
      <c r="N1458">
        <v>3</v>
      </c>
    </row>
    <row r="1459" spans="1:14" x14ac:dyDescent="0.3">
      <c r="A1459" t="s">
        <v>3657</v>
      </c>
      <c r="B1459" t="s">
        <v>1121</v>
      </c>
      <c r="C1459" t="s">
        <v>1513</v>
      </c>
      <c r="D1459" t="s">
        <v>1050</v>
      </c>
      <c r="E1459" t="s">
        <v>560</v>
      </c>
      <c r="F1459" t="s">
        <v>39</v>
      </c>
      <c r="G1459" t="s">
        <v>20</v>
      </c>
      <c r="H1459" t="s">
        <v>160</v>
      </c>
      <c r="I1459">
        <v>5</v>
      </c>
      <c r="J1459">
        <v>0.05</v>
      </c>
      <c r="K1459" t="s">
        <v>32</v>
      </c>
      <c r="L1459" t="s">
        <v>23</v>
      </c>
      <c r="M1459">
        <v>47</v>
      </c>
      <c r="N1459">
        <v>5</v>
      </c>
    </row>
    <row r="1460" spans="1:14" x14ac:dyDescent="0.3">
      <c r="A1460" t="s">
        <v>3658</v>
      </c>
      <c r="B1460" t="s">
        <v>1263</v>
      </c>
      <c r="C1460" t="s">
        <v>3115</v>
      </c>
      <c r="D1460" t="s">
        <v>3659</v>
      </c>
      <c r="E1460" t="s">
        <v>347</v>
      </c>
      <c r="F1460" t="s">
        <v>29</v>
      </c>
      <c r="G1460" t="s">
        <v>47</v>
      </c>
      <c r="H1460" t="s">
        <v>56</v>
      </c>
      <c r="I1460">
        <v>7</v>
      </c>
      <c r="J1460">
        <v>0</v>
      </c>
      <c r="K1460" t="s">
        <v>70</v>
      </c>
      <c r="L1460" t="s">
        <v>23</v>
      </c>
      <c r="M1460">
        <v>18</v>
      </c>
      <c r="N1460">
        <v>5</v>
      </c>
    </row>
    <row r="1461" spans="1:14" x14ac:dyDescent="0.3">
      <c r="A1461" t="s">
        <v>3660</v>
      </c>
      <c r="B1461" t="s">
        <v>2635</v>
      </c>
      <c r="C1461" t="s">
        <v>3661</v>
      </c>
      <c r="D1461" t="s">
        <v>3662</v>
      </c>
      <c r="E1461" t="s">
        <v>630</v>
      </c>
      <c r="F1461" t="s">
        <v>29</v>
      </c>
      <c r="G1461" t="s">
        <v>30</v>
      </c>
      <c r="H1461" t="s">
        <v>98</v>
      </c>
      <c r="I1461">
        <v>2</v>
      </c>
      <c r="J1461">
        <v>0.1</v>
      </c>
      <c r="L1461" t="s">
        <v>23</v>
      </c>
      <c r="M1461">
        <v>32</v>
      </c>
      <c r="N1461">
        <v>4</v>
      </c>
    </row>
    <row r="1462" spans="1:14" x14ac:dyDescent="0.3">
      <c r="A1462" t="s">
        <v>3663</v>
      </c>
      <c r="B1462" t="s">
        <v>3664</v>
      </c>
      <c r="C1462" t="s">
        <v>1416</v>
      </c>
      <c r="D1462" t="s">
        <v>3665</v>
      </c>
      <c r="E1462" t="s">
        <v>790</v>
      </c>
      <c r="F1462" t="s">
        <v>19</v>
      </c>
      <c r="G1462" t="s">
        <v>251</v>
      </c>
      <c r="H1462" t="s">
        <v>109</v>
      </c>
      <c r="I1462">
        <v>1</v>
      </c>
      <c r="J1462">
        <v>0.2</v>
      </c>
      <c r="K1462" t="s">
        <v>32</v>
      </c>
      <c r="L1462" t="s">
        <v>23</v>
      </c>
      <c r="M1462">
        <v>59</v>
      </c>
      <c r="N1462">
        <v>4</v>
      </c>
    </row>
    <row r="1463" spans="1:14" x14ac:dyDescent="0.3">
      <c r="A1463" t="s">
        <v>3666</v>
      </c>
      <c r="B1463" t="s">
        <v>1131</v>
      </c>
      <c r="C1463" t="s">
        <v>484</v>
      </c>
      <c r="D1463" t="s">
        <v>3667</v>
      </c>
      <c r="E1463" t="s">
        <v>426</v>
      </c>
      <c r="F1463" t="s">
        <v>29</v>
      </c>
      <c r="G1463" t="s">
        <v>20</v>
      </c>
      <c r="H1463" t="s">
        <v>63</v>
      </c>
      <c r="I1463">
        <v>4</v>
      </c>
      <c r="J1463">
        <v>0</v>
      </c>
      <c r="K1463" t="s">
        <v>22</v>
      </c>
      <c r="L1463" t="s">
        <v>41</v>
      </c>
      <c r="M1463">
        <v>51</v>
      </c>
      <c r="N1463">
        <v>5</v>
      </c>
    </row>
    <row r="1464" spans="1:14" x14ac:dyDescent="0.3">
      <c r="A1464" t="s">
        <v>3668</v>
      </c>
      <c r="B1464" t="s">
        <v>1574</v>
      </c>
      <c r="C1464" t="s">
        <v>2826</v>
      </c>
      <c r="D1464" t="s">
        <v>1218</v>
      </c>
      <c r="E1464" t="s">
        <v>159</v>
      </c>
      <c r="F1464" t="s">
        <v>39</v>
      </c>
      <c r="G1464" t="s">
        <v>90</v>
      </c>
      <c r="H1464" t="s">
        <v>98</v>
      </c>
      <c r="I1464">
        <v>3</v>
      </c>
      <c r="J1464">
        <v>0.1</v>
      </c>
      <c r="K1464" t="s">
        <v>22</v>
      </c>
      <c r="L1464" t="s">
        <v>33</v>
      </c>
      <c r="M1464">
        <v>32</v>
      </c>
      <c r="N1464">
        <v>2</v>
      </c>
    </row>
    <row r="1465" spans="1:14" x14ac:dyDescent="0.3">
      <c r="A1465" t="s">
        <v>3669</v>
      </c>
      <c r="B1465" t="s">
        <v>3058</v>
      </c>
      <c r="C1465" t="s">
        <v>1214</v>
      </c>
      <c r="D1465" t="s">
        <v>1218</v>
      </c>
      <c r="E1465" t="s">
        <v>1550</v>
      </c>
      <c r="F1465" t="s">
        <v>39</v>
      </c>
      <c r="G1465" t="s">
        <v>62</v>
      </c>
      <c r="H1465" t="s">
        <v>48</v>
      </c>
      <c r="I1465">
        <v>8</v>
      </c>
      <c r="J1465">
        <v>0.1</v>
      </c>
      <c r="K1465" t="s">
        <v>32</v>
      </c>
      <c r="L1465" t="s">
        <v>23</v>
      </c>
      <c r="M1465">
        <v>37</v>
      </c>
      <c r="N1465">
        <v>5</v>
      </c>
    </row>
    <row r="1466" spans="1:14" x14ac:dyDescent="0.3">
      <c r="A1466" t="s">
        <v>3670</v>
      </c>
      <c r="B1466" t="s">
        <v>484</v>
      </c>
      <c r="C1466" t="s">
        <v>2261</v>
      </c>
      <c r="D1466" t="s">
        <v>3671</v>
      </c>
      <c r="E1466" t="s">
        <v>606</v>
      </c>
      <c r="F1466" t="s">
        <v>29</v>
      </c>
      <c r="G1466" t="s">
        <v>30</v>
      </c>
      <c r="H1466" t="s">
        <v>63</v>
      </c>
      <c r="I1466">
        <v>6</v>
      </c>
      <c r="K1466" t="s">
        <v>32</v>
      </c>
      <c r="L1466" t="s">
        <v>50</v>
      </c>
      <c r="M1466">
        <v>57</v>
      </c>
      <c r="N1466">
        <v>1</v>
      </c>
    </row>
    <row r="1467" spans="1:14" x14ac:dyDescent="0.3">
      <c r="A1467" t="s">
        <v>3672</v>
      </c>
      <c r="B1467" t="s">
        <v>895</v>
      </c>
      <c r="C1467" t="s">
        <v>324</v>
      </c>
      <c r="D1467" t="s">
        <v>1321</v>
      </c>
      <c r="E1467" t="s">
        <v>917</v>
      </c>
      <c r="F1467" t="s">
        <v>29</v>
      </c>
      <c r="G1467" t="s">
        <v>115</v>
      </c>
      <c r="H1467" t="s">
        <v>216</v>
      </c>
      <c r="I1467" t="s">
        <v>398</v>
      </c>
      <c r="J1467">
        <v>0.2</v>
      </c>
      <c r="K1467" t="s">
        <v>70</v>
      </c>
      <c r="L1467" t="s">
        <v>41</v>
      </c>
      <c r="M1467">
        <v>29</v>
      </c>
      <c r="N1467">
        <v>3</v>
      </c>
    </row>
    <row r="1468" spans="1:14" x14ac:dyDescent="0.3">
      <c r="A1468" t="s">
        <v>3673</v>
      </c>
      <c r="B1468" t="s">
        <v>745</v>
      </c>
      <c r="C1468" t="s">
        <v>746</v>
      </c>
      <c r="D1468" t="s">
        <v>443</v>
      </c>
      <c r="E1468" t="s">
        <v>3674</v>
      </c>
      <c r="F1468" t="s">
        <v>29</v>
      </c>
      <c r="G1468" t="s">
        <v>176</v>
      </c>
      <c r="H1468" t="s">
        <v>160</v>
      </c>
      <c r="I1468">
        <v>1</v>
      </c>
      <c r="J1468">
        <v>0.1</v>
      </c>
      <c r="K1468" t="s">
        <v>32</v>
      </c>
      <c r="L1468" t="s">
        <v>33</v>
      </c>
      <c r="M1468">
        <v>43</v>
      </c>
    </row>
    <row r="1469" spans="1:14" x14ac:dyDescent="0.3">
      <c r="A1469" t="s">
        <v>3675</v>
      </c>
      <c r="B1469" t="s">
        <v>3462</v>
      </c>
      <c r="C1469" t="s">
        <v>2610</v>
      </c>
      <c r="D1469" t="s">
        <v>1039</v>
      </c>
      <c r="E1469" t="s">
        <v>1899</v>
      </c>
      <c r="F1469" t="s">
        <v>39</v>
      </c>
      <c r="G1469" t="s">
        <v>97</v>
      </c>
      <c r="H1469" t="s">
        <v>241</v>
      </c>
      <c r="I1469">
        <v>4</v>
      </c>
      <c r="J1469">
        <v>0</v>
      </c>
      <c r="K1469" t="s">
        <v>32</v>
      </c>
      <c r="L1469" t="s">
        <v>41</v>
      </c>
      <c r="M1469">
        <v>23</v>
      </c>
      <c r="N1469">
        <v>2</v>
      </c>
    </row>
    <row r="1470" spans="1:14" x14ac:dyDescent="0.3">
      <c r="A1470" t="s">
        <v>262</v>
      </c>
      <c r="B1470" t="s">
        <v>263</v>
      </c>
      <c r="C1470" t="s">
        <v>264</v>
      </c>
      <c r="D1470" t="s">
        <v>265</v>
      </c>
      <c r="E1470" t="s">
        <v>266</v>
      </c>
      <c r="F1470" t="s">
        <v>29</v>
      </c>
      <c r="G1470" t="s">
        <v>47</v>
      </c>
      <c r="H1470" t="s">
        <v>216</v>
      </c>
      <c r="I1470">
        <v>5</v>
      </c>
      <c r="J1470">
        <v>0.1</v>
      </c>
      <c r="K1470" t="s">
        <v>32</v>
      </c>
      <c r="L1470" t="s">
        <v>33</v>
      </c>
      <c r="M1470">
        <v>65</v>
      </c>
      <c r="N1470">
        <v>1</v>
      </c>
    </row>
    <row r="1471" spans="1:14" x14ac:dyDescent="0.3">
      <c r="A1471" t="s">
        <v>3676</v>
      </c>
      <c r="B1471" t="s">
        <v>759</v>
      </c>
      <c r="C1471" t="s">
        <v>750</v>
      </c>
      <c r="D1471" t="s">
        <v>3677</v>
      </c>
      <c r="E1471" t="s">
        <v>490</v>
      </c>
      <c r="F1471" t="s">
        <v>29</v>
      </c>
      <c r="G1471" t="s">
        <v>115</v>
      </c>
      <c r="H1471" t="s">
        <v>216</v>
      </c>
      <c r="I1471">
        <v>8</v>
      </c>
      <c r="J1471">
        <v>0</v>
      </c>
      <c r="K1471" t="s">
        <v>22</v>
      </c>
      <c r="L1471" t="s">
        <v>23</v>
      </c>
      <c r="M1471">
        <v>37</v>
      </c>
    </row>
    <row r="1472" spans="1:14" x14ac:dyDescent="0.3">
      <c r="A1472" t="s">
        <v>3678</v>
      </c>
      <c r="B1472" t="s">
        <v>2058</v>
      </c>
      <c r="C1472" t="s">
        <v>3679</v>
      </c>
      <c r="D1472" t="s">
        <v>3680</v>
      </c>
      <c r="E1472" t="s">
        <v>215</v>
      </c>
      <c r="F1472" t="s">
        <v>39</v>
      </c>
      <c r="H1472" t="s">
        <v>177</v>
      </c>
      <c r="I1472">
        <v>6</v>
      </c>
      <c r="J1472">
        <v>0.1</v>
      </c>
      <c r="K1472" t="s">
        <v>32</v>
      </c>
      <c r="L1472" t="s">
        <v>33</v>
      </c>
      <c r="M1472">
        <v>57</v>
      </c>
      <c r="N1472">
        <v>5</v>
      </c>
    </row>
    <row r="1473" spans="1:14" x14ac:dyDescent="0.3">
      <c r="A1473" t="s">
        <v>3681</v>
      </c>
      <c r="B1473" t="s">
        <v>3058</v>
      </c>
      <c r="C1473" t="s">
        <v>2270</v>
      </c>
      <c r="D1473" t="s">
        <v>1556</v>
      </c>
      <c r="E1473" t="s">
        <v>312</v>
      </c>
      <c r="F1473" t="s">
        <v>29</v>
      </c>
      <c r="G1473" t="s">
        <v>30</v>
      </c>
      <c r="H1473" t="s">
        <v>216</v>
      </c>
      <c r="I1473" t="s">
        <v>1256</v>
      </c>
      <c r="J1473">
        <v>0</v>
      </c>
      <c r="K1473" t="s">
        <v>32</v>
      </c>
      <c r="L1473" t="s">
        <v>50</v>
      </c>
      <c r="N1473">
        <v>5</v>
      </c>
    </row>
    <row r="1474" spans="1:14" x14ac:dyDescent="0.3">
      <c r="A1474" t="s">
        <v>3682</v>
      </c>
      <c r="B1474" t="s">
        <v>285</v>
      </c>
      <c r="C1474" t="s">
        <v>229</v>
      </c>
      <c r="D1474" t="s">
        <v>3683</v>
      </c>
      <c r="E1474" t="s">
        <v>458</v>
      </c>
      <c r="F1474" t="s">
        <v>19</v>
      </c>
      <c r="G1474" t="s">
        <v>47</v>
      </c>
      <c r="H1474" t="s">
        <v>69</v>
      </c>
      <c r="I1474">
        <v>9</v>
      </c>
      <c r="J1474">
        <v>0.05</v>
      </c>
      <c r="K1474" t="s">
        <v>70</v>
      </c>
      <c r="L1474" t="s">
        <v>50</v>
      </c>
      <c r="M1474">
        <v>62</v>
      </c>
      <c r="N1474">
        <v>1</v>
      </c>
    </row>
    <row r="1475" spans="1:14" x14ac:dyDescent="0.3">
      <c r="A1475" t="s">
        <v>3684</v>
      </c>
      <c r="B1475" t="s">
        <v>1101</v>
      </c>
      <c r="C1475" t="s">
        <v>2491</v>
      </c>
      <c r="D1475" t="s">
        <v>3234</v>
      </c>
      <c r="E1475" t="s">
        <v>954</v>
      </c>
      <c r="F1475" t="s">
        <v>19</v>
      </c>
      <c r="G1475" t="s">
        <v>40</v>
      </c>
      <c r="H1475" t="s">
        <v>146</v>
      </c>
      <c r="I1475">
        <v>7</v>
      </c>
      <c r="J1475">
        <v>0.15</v>
      </c>
      <c r="K1475" t="s">
        <v>32</v>
      </c>
      <c r="L1475" t="s">
        <v>23</v>
      </c>
      <c r="M1475">
        <v>66</v>
      </c>
      <c r="N1475">
        <v>2</v>
      </c>
    </row>
    <row r="1476" spans="1:14" x14ac:dyDescent="0.3">
      <c r="A1476" t="s">
        <v>3685</v>
      </c>
      <c r="B1476" t="s">
        <v>3686</v>
      </c>
      <c r="C1476" t="s">
        <v>1620</v>
      </c>
      <c r="D1476" t="s">
        <v>1556</v>
      </c>
      <c r="E1476" t="s">
        <v>215</v>
      </c>
      <c r="F1476" t="s">
        <v>29</v>
      </c>
      <c r="G1476" t="s">
        <v>62</v>
      </c>
      <c r="H1476" t="s">
        <v>76</v>
      </c>
      <c r="I1476">
        <v>9</v>
      </c>
      <c r="J1476">
        <v>0.2</v>
      </c>
      <c r="K1476" t="s">
        <v>22</v>
      </c>
      <c r="L1476" t="s">
        <v>50</v>
      </c>
      <c r="M1476">
        <v>27</v>
      </c>
      <c r="N1476">
        <v>2</v>
      </c>
    </row>
    <row r="1477" spans="1:14" x14ac:dyDescent="0.3">
      <c r="A1477" t="s">
        <v>3687</v>
      </c>
      <c r="B1477" t="s">
        <v>603</v>
      </c>
      <c r="C1477" t="s">
        <v>3185</v>
      </c>
      <c r="D1477" t="s">
        <v>3688</v>
      </c>
      <c r="E1477" t="s">
        <v>96</v>
      </c>
      <c r="F1477" t="s">
        <v>29</v>
      </c>
      <c r="G1477" t="s">
        <v>20</v>
      </c>
      <c r="H1477" t="s">
        <v>154</v>
      </c>
      <c r="I1477" t="s">
        <v>353</v>
      </c>
      <c r="J1477">
        <v>0.1</v>
      </c>
      <c r="K1477" t="s">
        <v>22</v>
      </c>
      <c r="L1477" t="s">
        <v>23</v>
      </c>
      <c r="M1477">
        <v>44</v>
      </c>
      <c r="N1477">
        <v>5</v>
      </c>
    </row>
    <row r="1478" spans="1:14" x14ac:dyDescent="0.3">
      <c r="A1478" t="s">
        <v>2718</v>
      </c>
      <c r="B1478" t="s">
        <v>660</v>
      </c>
      <c r="C1478" t="s">
        <v>1969</v>
      </c>
      <c r="D1478" t="s">
        <v>1368</v>
      </c>
      <c r="E1478" t="s">
        <v>1422</v>
      </c>
      <c r="F1478" t="s">
        <v>39</v>
      </c>
      <c r="G1478" t="s">
        <v>192</v>
      </c>
      <c r="H1478" t="s">
        <v>160</v>
      </c>
      <c r="I1478">
        <v>4</v>
      </c>
      <c r="J1478">
        <v>0</v>
      </c>
      <c r="K1478" t="s">
        <v>32</v>
      </c>
      <c r="L1478" t="s">
        <v>50</v>
      </c>
    </row>
    <row r="1479" spans="1:14" x14ac:dyDescent="0.3">
      <c r="A1479" t="s">
        <v>3689</v>
      </c>
      <c r="B1479" t="s">
        <v>1395</v>
      </c>
      <c r="C1479" t="s">
        <v>1625</v>
      </c>
      <c r="D1479" t="s">
        <v>3690</v>
      </c>
      <c r="E1479" t="s">
        <v>364</v>
      </c>
      <c r="F1479" t="s">
        <v>19</v>
      </c>
      <c r="G1479" t="s">
        <v>62</v>
      </c>
      <c r="H1479" t="s">
        <v>56</v>
      </c>
      <c r="I1479">
        <v>8</v>
      </c>
      <c r="J1479">
        <v>0.05</v>
      </c>
      <c r="K1479" t="s">
        <v>222</v>
      </c>
      <c r="L1479" t="s">
        <v>41</v>
      </c>
      <c r="M1479">
        <v>66</v>
      </c>
      <c r="N1479">
        <v>4</v>
      </c>
    </row>
    <row r="1480" spans="1:14" x14ac:dyDescent="0.3">
      <c r="A1480" t="s">
        <v>3691</v>
      </c>
      <c r="B1480" t="s">
        <v>550</v>
      </c>
      <c r="C1480" t="s">
        <v>200</v>
      </c>
      <c r="D1480" t="s">
        <v>1542</v>
      </c>
      <c r="E1480" t="s">
        <v>170</v>
      </c>
      <c r="F1480" t="s">
        <v>19</v>
      </c>
      <c r="G1480" t="s">
        <v>115</v>
      </c>
      <c r="H1480" t="s">
        <v>56</v>
      </c>
      <c r="I1480">
        <v>4</v>
      </c>
      <c r="J1480">
        <v>0</v>
      </c>
      <c r="K1480" t="s">
        <v>32</v>
      </c>
      <c r="L1480" t="s">
        <v>41</v>
      </c>
      <c r="M1480">
        <v>56</v>
      </c>
      <c r="N1480">
        <v>3</v>
      </c>
    </row>
    <row r="1481" spans="1:14" x14ac:dyDescent="0.3">
      <c r="A1481" t="s">
        <v>3692</v>
      </c>
      <c r="B1481" t="s">
        <v>1353</v>
      </c>
      <c r="C1481" t="s">
        <v>224</v>
      </c>
      <c r="D1481" t="s">
        <v>3693</v>
      </c>
      <c r="E1481" t="s">
        <v>1133</v>
      </c>
      <c r="F1481" t="s">
        <v>29</v>
      </c>
      <c r="G1481" t="s">
        <v>251</v>
      </c>
      <c r="H1481" t="s">
        <v>216</v>
      </c>
      <c r="I1481">
        <v>5</v>
      </c>
      <c r="J1481">
        <v>0.15</v>
      </c>
      <c r="K1481" t="s">
        <v>22</v>
      </c>
      <c r="L1481" t="s">
        <v>33</v>
      </c>
      <c r="M1481">
        <v>61</v>
      </c>
      <c r="N1481">
        <v>2</v>
      </c>
    </row>
    <row r="1482" spans="1:14" x14ac:dyDescent="0.3">
      <c r="A1482" t="s">
        <v>3694</v>
      </c>
      <c r="B1482" t="s">
        <v>700</v>
      </c>
      <c r="C1482" t="s">
        <v>756</v>
      </c>
      <c r="D1482" t="s">
        <v>1122</v>
      </c>
      <c r="E1482" t="s">
        <v>467</v>
      </c>
      <c r="F1482" t="s">
        <v>29</v>
      </c>
      <c r="G1482" t="s">
        <v>293</v>
      </c>
      <c r="H1482" t="s">
        <v>216</v>
      </c>
      <c r="I1482">
        <v>1</v>
      </c>
      <c r="J1482">
        <v>0.2</v>
      </c>
      <c r="K1482" t="s">
        <v>32</v>
      </c>
      <c r="L1482" t="s">
        <v>23</v>
      </c>
      <c r="M1482">
        <v>47</v>
      </c>
      <c r="N1482">
        <v>5</v>
      </c>
    </row>
    <row r="1483" spans="1:14" x14ac:dyDescent="0.3">
      <c r="A1483" t="s">
        <v>3695</v>
      </c>
      <c r="B1483" t="s">
        <v>2989</v>
      </c>
      <c r="C1483" t="s">
        <v>1208</v>
      </c>
      <c r="D1483" t="s">
        <v>2152</v>
      </c>
      <c r="E1483" t="s">
        <v>1372</v>
      </c>
      <c r="F1483" t="s">
        <v>29</v>
      </c>
      <c r="G1483" t="s">
        <v>293</v>
      </c>
      <c r="H1483" t="s">
        <v>48</v>
      </c>
      <c r="I1483" t="s">
        <v>147</v>
      </c>
      <c r="J1483">
        <v>0.1</v>
      </c>
      <c r="K1483" t="s">
        <v>32</v>
      </c>
      <c r="L1483" t="s">
        <v>23</v>
      </c>
      <c r="M1483">
        <v>31</v>
      </c>
      <c r="N1483">
        <v>1</v>
      </c>
    </row>
    <row r="1484" spans="1:14" x14ac:dyDescent="0.3">
      <c r="A1484" t="s">
        <v>3696</v>
      </c>
      <c r="B1484" t="s">
        <v>1721</v>
      </c>
      <c r="C1484" t="s">
        <v>3697</v>
      </c>
      <c r="D1484" t="s">
        <v>1955</v>
      </c>
      <c r="E1484" t="s">
        <v>467</v>
      </c>
      <c r="F1484" t="s">
        <v>19</v>
      </c>
      <c r="G1484" t="s">
        <v>30</v>
      </c>
      <c r="H1484" t="s">
        <v>154</v>
      </c>
      <c r="I1484">
        <v>5</v>
      </c>
      <c r="J1484">
        <v>0.2</v>
      </c>
      <c r="K1484" t="s">
        <v>32</v>
      </c>
      <c r="L1484" t="s">
        <v>41</v>
      </c>
      <c r="M1484">
        <v>22</v>
      </c>
      <c r="N1484">
        <v>2</v>
      </c>
    </row>
    <row r="1485" spans="1:14" x14ac:dyDescent="0.3">
      <c r="A1485" t="s">
        <v>3698</v>
      </c>
      <c r="B1485" t="s">
        <v>1698</v>
      </c>
      <c r="C1485" t="s">
        <v>2154</v>
      </c>
      <c r="D1485" t="s">
        <v>2547</v>
      </c>
      <c r="E1485" t="s">
        <v>1568</v>
      </c>
      <c r="F1485" t="s">
        <v>19</v>
      </c>
      <c r="G1485" t="s">
        <v>47</v>
      </c>
      <c r="H1485" t="s">
        <v>31</v>
      </c>
      <c r="I1485">
        <v>7</v>
      </c>
      <c r="J1485">
        <v>0</v>
      </c>
      <c r="K1485" t="s">
        <v>32</v>
      </c>
      <c r="L1485" t="s">
        <v>33</v>
      </c>
      <c r="M1485">
        <v>22</v>
      </c>
      <c r="N1485">
        <v>1</v>
      </c>
    </row>
    <row r="1486" spans="1:14" x14ac:dyDescent="0.3">
      <c r="A1486" t="s">
        <v>3699</v>
      </c>
      <c r="B1486" t="s">
        <v>1155</v>
      </c>
      <c r="C1486" t="s">
        <v>16</v>
      </c>
      <c r="D1486" t="s">
        <v>712</v>
      </c>
      <c r="E1486" t="s">
        <v>197</v>
      </c>
      <c r="F1486" t="s">
        <v>39</v>
      </c>
      <c r="G1486" t="s">
        <v>90</v>
      </c>
      <c r="H1486" t="s">
        <v>31</v>
      </c>
      <c r="I1486">
        <v>8</v>
      </c>
      <c r="J1486">
        <v>0.2</v>
      </c>
      <c r="K1486" t="s">
        <v>22</v>
      </c>
      <c r="L1486" t="s">
        <v>33</v>
      </c>
      <c r="M1486">
        <v>54</v>
      </c>
      <c r="N1486">
        <v>3</v>
      </c>
    </row>
    <row r="1487" spans="1:14" x14ac:dyDescent="0.3">
      <c r="A1487" t="s">
        <v>3700</v>
      </c>
      <c r="B1487" t="s">
        <v>1386</v>
      </c>
      <c r="C1487" t="s">
        <v>1016</v>
      </c>
      <c r="D1487" t="s">
        <v>3701</v>
      </c>
      <c r="E1487" t="s">
        <v>18</v>
      </c>
      <c r="F1487" t="s">
        <v>19</v>
      </c>
      <c r="G1487" t="s">
        <v>40</v>
      </c>
      <c r="H1487" t="s">
        <v>91</v>
      </c>
      <c r="I1487">
        <v>2</v>
      </c>
      <c r="J1487">
        <v>0.1</v>
      </c>
      <c r="K1487" t="s">
        <v>32</v>
      </c>
      <c r="L1487" t="s">
        <v>23</v>
      </c>
      <c r="M1487">
        <v>66</v>
      </c>
      <c r="N1487">
        <v>3</v>
      </c>
    </row>
    <row r="1488" spans="1:14" x14ac:dyDescent="0.3">
      <c r="A1488" t="s">
        <v>3702</v>
      </c>
      <c r="B1488" t="s">
        <v>3703</v>
      </c>
      <c r="C1488" t="s">
        <v>2154</v>
      </c>
      <c r="D1488" t="s">
        <v>3473</v>
      </c>
      <c r="E1488" t="s">
        <v>2752</v>
      </c>
      <c r="F1488" t="s">
        <v>29</v>
      </c>
      <c r="G1488" t="s">
        <v>30</v>
      </c>
      <c r="H1488" t="s">
        <v>109</v>
      </c>
      <c r="I1488">
        <v>2</v>
      </c>
      <c r="J1488">
        <v>0.1</v>
      </c>
      <c r="K1488" t="s">
        <v>32</v>
      </c>
      <c r="L1488" t="s">
        <v>50</v>
      </c>
      <c r="M1488">
        <v>56</v>
      </c>
      <c r="N1488">
        <v>1</v>
      </c>
    </row>
    <row r="1489" spans="1:14" x14ac:dyDescent="0.3">
      <c r="A1489" t="s">
        <v>3704</v>
      </c>
      <c r="B1489" t="s">
        <v>1548</v>
      </c>
      <c r="C1489" t="s">
        <v>429</v>
      </c>
      <c r="D1489" t="s">
        <v>735</v>
      </c>
      <c r="E1489" t="s">
        <v>635</v>
      </c>
      <c r="F1489" t="s">
        <v>153</v>
      </c>
      <c r="G1489" t="s">
        <v>62</v>
      </c>
      <c r="H1489" t="s">
        <v>308</v>
      </c>
      <c r="I1489">
        <v>8</v>
      </c>
      <c r="J1489">
        <v>0</v>
      </c>
      <c r="K1489" t="s">
        <v>32</v>
      </c>
      <c r="L1489" t="s">
        <v>33</v>
      </c>
      <c r="M1489">
        <v>58</v>
      </c>
    </row>
    <row r="1490" spans="1:14" x14ac:dyDescent="0.3">
      <c r="A1490" t="s">
        <v>3705</v>
      </c>
      <c r="B1490" t="s">
        <v>2257</v>
      </c>
      <c r="C1490" t="s">
        <v>1791</v>
      </c>
      <c r="D1490" t="s">
        <v>1779</v>
      </c>
      <c r="E1490" t="s">
        <v>635</v>
      </c>
      <c r="F1490" t="s">
        <v>39</v>
      </c>
      <c r="G1490" t="s">
        <v>20</v>
      </c>
      <c r="H1490" t="s">
        <v>63</v>
      </c>
      <c r="I1490">
        <v>2</v>
      </c>
      <c r="J1490">
        <v>0.05</v>
      </c>
      <c r="K1490" t="s">
        <v>32</v>
      </c>
      <c r="L1490" t="s">
        <v>50</v>
      </c>
      <c r="M1490">
        <v>29</v>
      </c>
    </row>
    <row r="1491" spans="1:14" x14ac:dyDescent="0.3">
      <c r="A1491" t="s">
        <v>3706</v>
      </c>
      <c r="B1491" t="s">
        <v>3707</v>
      </c>
      <c r="C1491" t="s">
        <v>1969</v>
      </c>
      <c r="D1491" t="s">
        <v>2021</v>
      </c>
      <c r="E1491" t="s">
        <v>82</v>
      </c>
      <c r="F1491" t="s">
        <v>29</v>
      </c>
      <c r="G1491" t="s">
        <v>97</v>
      </c>
      <c r="H1491" t="s">
        <v>177</v>
      </c>
      <c r="I1491">
        <v>2</v>
      </c>
      <c r="J1491">
        <v>0.05</v>
      </c>
      <c r="K1491" t="s">
        <v>32</v>
      </c>
      <c r="L1491" t="s">
        <v>41</v>
      </c>
      <c r="M1491">
        <v>61</v>
      </c>
    </row>
    <row r="1492" spans="1:14" x14ac:dyDescent="0.3">
      <c r="A1492" t="s">
        <v>3708</v>
      </c>
      <c r="B1492" t="s">
        <v>711</v>
      </c>
      <c r="C1492" t="s">
        <v>1505</v>
      </c>
      <c r="D1492" t="s">
        <v>17</v>
      </c>
      <c r="E1492" t="s">
        <v>782</v>
      </c>
      <c r="F1492" t="s">
        <v>29</v>
      </c>
      <c r="G1492" t="s">
        <v>47</v>
      </c>
      <c r="H1492" t="s">
        <v>76</v>
      </c>
      <c r="I1492">
        <v>9</v>
      </c>
      <c r="J1492">
        <v>0.1</v>
      </c>
      <c r="K1492" t="s">
        <v>70</v>
      </c>
      <c r="L1492" t="s">
        <v>33</v>
      </c>
      <c r="M1492">
        <v>37</v>
      </c>
      <c r="N1492">
        <v>4</v>
      </c>
    </row>
    <row r="1493" spans="1:14" x14ac:dyDescent="0.3">
      <c r="A1493" t="s">
        <v>3709</v>
      </c>
      <c r="B1493" t="s">
        <v>998</v>
      </c>
      <c r="C1493" t="s">
        <v>2915</v>
      </c>
      <c r="D1493" t="s">
        <v>1396</v>
      </c>
      <c r="E1493" t="s">
        <v>606</v>
      </c>
      <c r="F1493" t="s">
        <v>39</v>
      </c>
      <c r="G1493" t="s">
        <v>20</v>
      </c>
      <c r="H1493" t="s">
        <v>98</v>
      </c>
      <c r="I1493">
        <v>5</v>
      </c>
      <c r="J1493">
        <v>0.05</v>
      </c>
      <c r="K1493" t="s">
        <v>22</v>
      </c>
      <c r="L1493" t="s">
        <v>23</v>
      </c>
      <c r="M1493">
        <v>45</v>
      </c>
      <c r="N1493">
        <v>3</v>
      </c>
    </row>
    <row r="1494" spans="1:14" x14ac:dyDescent="0.3">
      <c r="A1494" t="s">
        <v>3710</v>
      </c>
      <c r="B1494" t="s">
        <v>1456</v>
      </c>
      <c r="C1494" t="s">
        <v>3400</v>
      </c>
      <c r="D1494" t="s">
        <v>1635</v>
      </c>
      <c r="E1494" t="s">
        <v>805</v>
      </c>
      <c r="F1494" t="s">
        <v>39</v>
      </c>
      <c r="G1494" t="s">
        <v>97</v>
      </c>
      <c r="H1494" t="s">
        <v>177</v>
      </c>
      <c r="I1494">
        <v>9</v>
      </c>
      <c r="K1494" t="s">
        <v>32</v>
      </c>
      <c r="L1494" t="s">
        <v>33</v>
      </c>
      <c r="N1494">
        <v>5</v>
      </c>
    </row>
    <row r="1495" spans="1:14" x14ac:dyDescent="0.3">
      <c r="A1495" t="s">
        <v>3711</v>
      </c>
      <c r="B1495" t="s">
        <v>3712</v>
      </c>
      <c r="C1495" t="s">
        <v>314</v>
      </c>
      <c r="D1495" t="s">
        <v>3713</v>
      </c>
      <c r="E1495" t="s">
        <v>1829</v>
      </c>
      <c r="F1495" t="s">
        <v>29</v>
      </c>
      <c r="G1495" t="s">
        <v>90</v>
      </c>
      <c r="H1495" t="s">
        <v>177</v>
      </c>
      <c r="I1495" t="s">
        <v>147</v>
      </c>
      <c r="K1495" t="s">
        <v>32</v>
      </c>
      <c r="L1495" t="s">
        <v>41</v>
      </c>
      <c r="M1495">
        <v>22</v>
      </c>
      <c r="N1495">
        <v>4</v>
      </c>
    </row>
    <row r="1496" spans="1:14" x14ac:dyDescent="0.3">
      <c r="A1496" t="s">
        <v>3714</v>
      </c>
      <c r="B1496" t="s">
        <v>944</v>
      </c>
      <c r="C1496" t="s">
        <v>648</v>
      </c>
      <c r="D1496" t="s">
        <v>1450</v>
      </c>
      <c r="E1496" t="s">
        <v>159</v>
      </c>
      <c r="F1496" t="s">
        <v>19</v>
      </c>
      <c r="G1496" t="s">
        <v>115</v>
      </c>
      <c r="H1496" t="s">
        <v>76</v>
      </c>
      <c r="I1496">
        <v>5</v>
      </c>
      <c r="J1496">
        <v>0.15</v>
      </c>
      <c r="K1496" t="s">
        <v>32</v>
      </c>
      <c r="L1496" t="s">
        <v>33</v>
      </c>
      <c r="M1496">
        <v>29</v>
      </c>
      <c r="N1496">
        <v>3</v>
      </c>
    </row>
    <row r="1497" spans="1:14" x14ac:dyDescent="0.3">
      <c r="A1497" t="s">
        <v>3715</v>
      </c>
      <c r="B1497" t="s">
        <v>3047</v>
      </c>
      <c r="C1497" t="s">
        <v>1802</v>
      </c>
      <c r="D1497" t="s">
        <v>3716</v>
      </c>
      <c r="E1497" t="s">
        <v>954</v>
      </c>
      <c r="F1497" t="s">
        <v>19</v>
      </c>
      <c r="G1497" t="s">
        <v>90</v>
      </c>
      <c r="H1497" t="s">
        <v>31</v>
      </c>
      <c r="I1497">
        <v>6</v>
      </c>
      <c r="J1497">
        <v>0.2</v>
      </c>
      <c r="K1497" t="s">
        <v>32</v>
      </c>
      <c r="L1497" t="s">
        <v>41</v>
      </c>
      <c r="M1497">
        <v>66</v>
      </c>
      <c r="N1497">
        <v>3</v>
      </c>
    </row>
    <row r="1498" spans="1:14" x14ac:dyDescent="0.3">
      <c r="A1498" t="s">
        <v>3717</v>
      </c>
      <c r="B1498" t="s">
        <v>3197</v>
      </c>
      <c r="C1498" t="s">
        <v>492</v>
      </c>
      <c r="D1498" t="s">
        <v>1582</v>
      </c>
      <c r="E1498" t="s">
        <v>175</v>
      </c>
      <c r="F1498" t="s">
        <v>39</v>
      </c>
      <c r="G1498" t="s">
        <v>30</v>
      </c>
      <c r="H1498" t="s">
        <v>31</v>
      </c>
      <c r="I1498">
        <v>4</v>
      </c>
      <c r="J1498">
        <v>0</v>
      </c>
      <c r="L1498" t="s">
        <v>33</v>
      </c>
      <c r="M1498">
        <v>58</v>
      </c>
      <c r="N1498">
        <v>2</v>
      </c>
    </row>
    <row r="1499" spans="1:14" x14ac:dyDescent="0.3">
      <c r="A1499" t="s">
        <v>3718</v>
      </c>
      <c r="B1499" t="s">
        <v>2541</v>
      </c>
      <c r="C1499" t="s">
        <v>1736</v>
      </c>
      <c r="D1499" t="s">
        <v>3719</v>
      </c>
      <c r="E1499" t="s">
        <v>643</v>
      </c>
      <c r="F1499" t="s">
        <v>29</v>
      </c>
      <c r="G1499" t="s">
        <v>90</v>
      </c>
      <c r="H1499" t="s">
        <v>241</v>
      </c>
      <c r="I1499">
        <v>8</v>
      </c>
      <c r="K1499" t="s">
        <v>32</v>
      </c>
      <c r="L1499" t="s">
        <v>23</v>
      </c>
      <c r="M1499">
        <v>50</v>
      </c>
      <c r="N1499">
        <v>1</v>
      </c>
    </row>
    <row r="1500" spans="1:14" x14ac:dyDescent="0.3">
      <c r="A1500" t="s">
        <v>3720</v>
      </c>
      <c r="B1500" t="s">
        <v>1346</v>
      </c>
      <c r="C1500" t="s">
        <v>492</v>
      </c>
      <c r="D1500" t="s">
        <v>3721</v>
      </c>
      <c r="E1500" t="s">
        <v>619</v>
      </c>
      <c r="F1500" t="s">
        <v>29</v>
      </c>
      <c r="G1500" t="s">
        <v>47</v>
      </c>
      <c r="H1500" t="s">
        <v>91</v>
      </c>
      <c r="I1500">
        <v>3</v>
      </c>
      <c r="J1500">
        <v>0.05</v>
      </c>
      <c r="K1500" t="s">
        <v>70</v>
      </c>
      <c r="L1500" t="s">
        <v>23</v>
      </c>
      <c r="M1500">
        <v>18</v>
      </c>
      <c r="N1500">
        <v>5</v>
      </c>
    </row>
    <row r="1501" spans="1:14" x14ac:dyDescent="0.3">
      <c r="A1501" t="s">
        <v>3722</v>
      </c>
      <c r="B1501" t="s">
        <v>2913</v>
      </c>
      <c r="C1501" t="s">
        <v>3058</v>
      </c>
      <c r="D1501" t="s">
        <v>1655</v>
      </c>
      <c r="E1501" t="s">
        <v>108</v>
      </c>
      <c r="F1501" t="s">
        <v>131</v>
      </c>
      <c r="G1501" t="s">
        <v>192</v>
      </c>
      <c r="H1501" t="s">
        <v>160</v>
      </c>
      <c r="I1501">
        <v>6</v>
      </c>
      <c r="J1501">
        <v>0.2</v>
      </c>
      <c r="K1501" t="s">
        <v>22</v>
      </c>
      <c r="L1501" t="s">
        <v>41</v>
      </c>
      <c r="M1501">
        <v>51</v>
      </c>
      <c r="N1501">
        <v>1</v>
      </c>
    </row>
    <row r="1502" spans="1:14" x14ac:dyDescent="0.3">
      <c r="A1502" t="s">
        <v>3723</v>
      </c>
      <c r="B1502" t="s">
        <v>2823</v>
      </c>
      <c r="C1502" t="s">
        <v>3724</v>
      </c>
      <c r="D1502" t="s">
        <v>1053</v>
      </c>
      <c r="E1502" t="s">
        <v>935</v>
      </c>
      <c r="F1502" t="s">
        <v>39</v>
      </c>
      <c r="G1502" t="s">
        <v>115</v>
      </c>
      <c r="H1502" t="s">
        <v>154</v>
      </c>
      <c r="I1502">
        <v>7</v>
      </c>
      <c r="J1502">
        <v>0.1</v>
      </c>
      <c r="K1502" t="s">
        <v>70</v>
      </c>
      <c r="L1502" t="s">
        <v>33</v>
      </c>
      <c r="M1502">
        <v>26</v>
      </c>
      <c r="N1502">
        <v>3</v>
      </c>
    </row>
    <row r="1503" spans="1:14" x14ac:dyDescent="0.3">
      <c r="A1503" t="s">
        <v>3725</v>
      </c>
      <c r="B1503" t="s">
        <v>1518</v>
      </c>
      <c r="C1503" t="s">
        <v>3726</v>
      </c>
      <c r="D1503" t="s">
        <v>3727</v>
      </c>
      <c r="E1503" t="s">
        <v>870</v>
      </c>
      <c r="F1503" t="s">
        <v>29</v>
      </c>
      <c r="G1503" t="s">
        <v>90</v>
      </c>
      <c r="H1503" t="s">
        <v>216</v>
      </c>
      <c r="I1503">
        <v>5</v>
      </c>
      <c r="J1503">
        <v>0.15</v>
      </c>
      <c r="K1503" t="s">
        <v>32</v>
      </c>
      <c r="L1503" t="s">
        <v>50</v>
      </c>
      <c r="M1503">
        <v>52</v>
      </c>
    </row>
    <row r="1504" spans="1:14" x14ac:dyDescent="0.3">
      <c r="A1504" t="s">
        <v>3728</v>
      </c>
      <c r="B1504" t="s">
        <v>3729</v>
      </c>
      <c r="C1504" t="s">
        <v>1016</v>
      </c>
      <c r="D1504" t="s">
        <v>869</v>
      </c>
      <c r="E1504" t="s">
        <v>369</v>
      </c>
      <c r="F1504" t="s">
        <v>39</v>
      </c>
      <c r="G1504" t="s">
        <v>40</v>
      </c>
      <c r="H1504" t="s">
        <v>146</v>
      </c>
      <c r="I1504">
        <v>4</v>
      </c>
      <c r="J1504">
        <v>0.1</v>
      </c>
      <c r="K1504" t="s">
        <v>22</v>
      </c>
      <c r="L1504" t="s">
        <v>33</v>
      </c>
      <c r="M1504">
        <v>42</v>
      </c>
      <c r="N1504">
        <v>2</v>
      </c>
    </row>
    <row r="1505" spans="1:14" x14ac:dyDescent="0.3">
      <c r="A1505" t="s">
        <v>3730</v>
      </c>
      <c r="B1505" t="s">
        <v>724</v>
      </c>
      <c r="C1505" t="s">
        <v>3731</v>
      </c>
      <c r="D1505" t="s">
        <v>2836</v>
      </c>
      <c r="E1505" t="s">
        <v>347</v>
      </c>
      <c r="F1505" t="s">
        <v>39</v>
      </c>
      <c r="G1505" t="s">
        <v>62</v>
      </c>
      <c r="H1505" t="s">
        <v>241</v>
      </c>
      <c r="I1505">
        <v>7</v>
      </c>
      <c r="J1505">
        <v>0</v>
      </c>
      <c r="K1505" t="s">
        <v>32</v>
      </c>
      <c r="L1505" t="s">
        <v>50</v>
      </c>
      <c r="M1505">
        <v>22</v>
      </c>
      <c r="N1505">
        <v>2</v>
      </c>
    </row>
    <row r="1506" spans="1:14" x14ac:dyDescent="0.3">
      <c r="A1506" t="s">
        <v>3732</v>
      </c>
      <c r="B1506" t="s">
        <v>1693</v>
      </c>
      <c r="C1506" t="s">
        <v>263</v>
      </c>
      <c r="D1506" t="s">
        <v>720</v>
      </c>
      <c r="E1506" t="s">
        <v>1133</v>
      </c>
      <c r="F1506" t="s">
        <v>29</v>
      </c>
      <c r="G1506" t="s">
        <v>90</v>
      </c>
      <c r="H1506" t="s">
        <v>76</v>
      </c>
      <c r="I1506">
        <v>2</v>
      </c>
      <c r="J1506">
        <v>0.05</v>
      </c>
      <c r="K1506" t="s">
        <v>222</v>
      </c>
      <c r="L1506" t="s">
        <v>33</v>
      </c>
      <c r="M1506">
        <v>57</v>
      </c>
      <c r="N1506">
        <v>3</v>
      </c>
    </row>
    <row r="1507" spans="1:14" x14ac:dyDescent="0.3">
      <c r="A1507" t="s">
        <v>3733</v>
      </c>
      <c r="B1507" t="s">
        <v>3734</v>
      </c>
      <c r="C1507" t="s">
        <v>960</v>
      </c>
      <c r="D1507" t="s">
        <v>1950</v>
      </c>
      <c r="E1507" t="s">
        <v>89</v>
      </c>
      <c r="F1507" t="s">
        <v>29</v>
      </c>
      <c r="G1507" t="s">
        <v>47</v>
      </c>
      <c r="H1507" t="s">
        <v>154</v>
      </c>
      <c r="I1507">
        <v>3</v>
      </c>
      <c r="J1507">
        <v>0.2</v>
      </c>
      <c r="K1507" t="s">
        <v>32</v>
      </c>
      <c r="L1507" t="s">
        <v>33</v>
      </c>
      <c r="M1507">
        <v>68</v>
      </c>
      <c r="N1507">
        <v>4</v>
      </c>
    </row>
    <row r="1508" spans="1:14" x14ac:dyDescent="0.3">
      <c r="A1508" t="s">
        <v>3735</v>
      </c>
      <c r="B1508" t="s">
        <v>3736</v>
      </c>
      <c r="C1508" t="s">
        <v>433</v>
      </c>
      <c r="D1508" t="s">
        <v>3737</v>
      </c>
      <c r="E1508" t="s">
        <v>731</v>
      </c>
      <c r="F1508" t="s">
        <v>19</v>
      </c>
      <c r="G1508" t="s">
        <v>97</v>
      </c>
      <c r="H1508" t="s">
        <v>160</v>
      </c>
      <c r="I1508">
        <v>7</v>
      </c>
      <c r="J1508">
        <v>0.05</v>
      </c>
      <c r="K1508" t="s">
        <v>32</v>
      </c>
      <c r="L1508" t="s">
        <v>41</v>
      </c>
      <c r="M1508">
        <v>32</v>
      </c>
    </row>
    <row r="1509" spans="1:14" x14ac:dyDescent="0.3">
      <c r="A1509" t="s">
        <v>3738</v>
      </c>
      <c r="B1509" t="s">
        <v>545</v>
      </c>
      <c r="C1509" t="s">
        <v>3739</v>
      </c>
      <c r="D1509" t="s">
        <v>3435</v>
      </c>
      <c r="E1509" t="s">
        <v>170</v>
      </c>
      <c r="F1509" t="s">
        <v>29</v>
      </c>
      <c r="G1509" t="s">
        <v>90</v>
      </c>
      <c r="H1509" t="s">
        <v>91</v>
      </c>
      <c r="I1509">
        <v>3</v>
      </c>
      <c r="J1509">
        <v>0.1</v>
      </c>
      <c r="K1509" t="s">
        <v>32</v>
      </c>
      <c r="L1509" t="s">
        <v>23</v>
      </c>
      <c r="M1509">
        <v>37</v>
      </c>
      <c r="N1509">
        <v>1</v>
      </c>
    </row>
    <row r="1510" spans="1:14" x14ac:dyDescent="0.3">
      <c r="A1510" t="s">
        <v>3740</v>
      </c>
      <c r="B1510" t="s">
        <v>3741</v>
      </c>
      <c r="C1510" t="s">
        <v>3547</v>
      </c>
      <c r="D1510" t="s">
        <v>3742</v>
      </c>
      <c r="E1510" t="s">
        <v>865</v>
      </c>
      <c r="F1510" t="s">
        <v>19</v>
      </c>
      <c r="G1510" t="s">
        <v>40</v>
      </c>
      <c r="H1510" t="s">
        <v>91</v>
      </c>
      <c r="I1510">
        <v>1</v>
      </c>
      <c r="K1510" t="s">
        <v>32</v>
      </c>
      <c r="L1510" t="s">
        <v>33</v>
      </c>
      <c r="M1510">
        <v>45</v>
      </c>
      <c r="N1510">
        <v>2</v>
      </c>
    </row>
    <row r="1511" spans="1:14" x14ac:dyDescent="0.3">
      <c r="A1511" t="s">
        <v>3743</v>
      </c>
      <c r="B1511" t="s">
        <v>974</v>
      </c>
      <c r="C1511" t="s">
        <v>1088</v>
      </c>
      <c r="D1511" t="s">
        <v>510</v>
      </c>
      <c r="E1511" t="s">
        <v>413</v>
      </c>
      <c r="F1511" t="s">
        <v>29</v>
      </c>
      <c r="G1511" t="s">
        <v>251</v>
      </c>
      <c r="H1511" t="s">
        <v>91</v>
      </c>
      <c r="I1511">
        <v>3</v>
      </c>
      <c r="J1511">
        <v>0</v>
      </c>
      <c r="K1511" t="s">
        <v>32</v>
      </c>
      <c r="L1511" t="s">
        <v>23</v>
      </c>
      <c r="N1511">
        <v>2</v>
      </c>
    </row>
    <row r="1512" spans="1:14" x14ac:dyDescent="0.3">
      <c r="A1512" t="s">
        <v>3744</v>
      </c>
      <c r="B1512" t="s">
        <v>868</v>
      </c>
      <c r="C1512" t="s">
        <v>162</v>
      </c>
      <c r="D1512" t="s">
        <v>3745</v>
      </c>
      <c r="E1512" t="s">
        <v>120</v>
      </c>
      <c r="F1512" t="s">
        <v>29</v>
      </c>
      <c r="G1512" t="s">
        <v>251</v>
      </c>
      <c r="H1512" t="s">
        <v>160</v>
      </c>
      <c r="I1512">
        <v>6</v>
      </c>
      <c r="J1512">
        <v>0.05</v>
      </c>
      <c r="K1512" t="s">
        <v>222</v>
      </c>
      <c r="L1512" t="s">
        <v>41</v>
      </c>
      <c r="M1512">
        <v>54</v>
      </c>
      <c r="N1512">
        <v>1</v>
      </c>
    </row>
    <row r="1513" spans="1:14" x14ac:dyDescent="0.3">
      <c r="A1513" t="s">
        <v>3746</v>
      </c>
      <c r="B1513" t="s">
        <v>1859</v>
      </c>
      <c r="C1513" t="s">
        <v>3747</v>
      </c>
      <c r="D1513" t="s">
        <v>1381</v>
      </c>
      <c r="E1513" t="s">
        <v>671</v>
      </c>
      <c r="F1513" t="s">
        <v>19</v>
      </c>
      <c r="G1513" t="s">
        <v>115</v>
      </c>
      <c r="H1513" t="s">
        <v>69</v>
      </c>
      <c r="I1513">
        <v>2</v>
      </c>
      <c r="J1513">
        <v>0</v>
      </c>
      <c r="K1513" t="s">
        <v>32</v>
      </c>
      <c r="L1513" t="s">
        <v>23</v>
      </c>
      <c r="M1513">
        <v>49</v>
      </c>
      <c r="N1513">
        <v>1</v>
      </c>
    </row>
    <row r="1514" spans="1:14" x14ac:dyDescent="0.3">
      <c r="A1514" t="s">
        <v>3748</v>
      </c>
      <c r="B1514" t="s">
        <v>3697</v>
      </c>
      <c r="C1514" t="s">
        <v>465</v>
      </c>
      <c r="D1514" t="s">
        <v>3749</v>
      </c>
      <c r="E1514" t="s">
        <v>882</v>
      </c>
      <c r="F1514" t="s">
        <v>29</v>
      </c>
      <c r="G1514" t="s">
        <v>90</v>
      </c>
      <c r="H1514" t="s">
        <v>91</v>
      </c>
      <c r="I1514">
        <v>9</v>
      </c>
      <c r="J1514">
        <v>0</v>
      </c>
      <c r="K1514" t="s">
        <v>32</v>
      </c>
      <c r="L1514" t="s">
        <v>23</v>
      </c>
      <c r="M1514">
        <v>32</v>
      </c>
      <c r="N1514">
        <v>4</v>
      </c>
    </row>
    <row r="1515" spans="1:14" x14ac:dyDescent="0.3">
      <c r="A1515" t="s">
        <v>3750</v>
      </c>
      <c r="B1515" t="s">
        <v>2683</v>
      </c>
      <c r="C1515" t="s">
        <v>1567</v>
      </c>
      <c r="D1515" t="s">
        <v>3473</v>
      </c>
      <c r="E1515" t="s">
        <v>61</v>
      </c>
      <c r="F1515" t="s">
        <v>19</v>
      </c>
      <c r="G1515" t="s">
        <v>115</v>
      </c>
      <c r="H1515" t="s">
        <v>160</v>
      </c>
      <c r="I1515">
        <v>3</v>
      </c>
      <c r="J1515">
        <v>0</v>
      </c>
      <c r="K1515" t="s">
        <v>22</v>
      </c>
      <c r="L1515" t="s">
        <v>33</v>
      </c>
      <c r="M1515">
        <v>25</v>
      </c>
      <c r="N1515">
        <v>5</v>
      </c>
    </row>
    <row r="1516" spans="1:14" x14ac:dyDescent="0.3">
      <c r="A1516" t="s">
        <v>3751</v>
      </c>
      <c r="B1516" t="s">
        <v>1178</v>
      </c>
      <c r="C1516" t="s">
        <v>542</v>
      </c>
      <c r="D1516" t="s">
        <v>3324</v>
      </c>
      <c r="E1516" t="s">
        <v>417</v>
      </c>
      <c r="F1516" t="s">
        <v>19</v>
      </c>
      <c r="G1516" t="s">
        <v>251</v>
      </c>
      <c r="H1516" t="s">
        <v>160</v>
      </c>
      <c r="I1516">
        <v>9</v>
      </c>
      <c r="J1516">
        <v>0.05</v>
      </c>
      <c r="K1516" t="s">
        <v>32</v>
      </c>
      <c r="L1516" t="s">
        <v>23</v>
      </c>
      <c r="M1516">
        <v>22</v>
      </c>
      <c r="N1516">
        <v>3</v>
      </c>
    </row>
    <row r="1517" spans="1:14" x14ac:dyDescent="0.3">
      <c r="A1517" t="s">
        <v>3752</v>
      </c>
      <c r="B1517" t="s">
        <v>872</v>
      </c>
      <c r="C1517" t="s">
        <v>1033</v>
      </c>
      <c r="D1517" t="s">
        <v>975</v>
      </c>
      <c r="E1517" t="s">
        <v>635</v>
      </c>
      <c r="F1517" t="s">
        <v>29</v>
      </c>
      <c r="G1517" t="s">
        <v>192</v>
      </c>
      <c r="H1517" t="s">
        <v>91</v>
      </c>
      <c r="I1517">
        <v>7</v>
      </c>
      <c r="J1517">
        <v>0.05</v>
      </c>
      <c r="K1517" t="s">
        <v>22</v>
      </c>
      <c r="L1517" t="s">
        <v>50</v>
      </c>
      <c r="M1517">
        <v>39</v>
      </c>
      <c r="N1517">
        <v>3</v>
      </c>
    </row>
    <row r="1518" spans="1:14" x14ac:dyDescent="0.3">
      <c r="A1518" t="s">
        <v>3753</v>
      </c>
      <c r="B1518" t="s">
        <v>218</v>
      </c>
      <c r="C1518" t="s">
        <v>760</v>
      </c>
      <c r="D1518" t="s">
        <v>961</v>
      </c>
      <c r="E1518" t="s">
        <v>413</v>
      </c>
      <c r="F1518" t="s">
        <v>153</v>
      </c>
      <c r="G1518" t="s">
        <v>30</v>
      </c>
      <c r="H1518" t="s">
        <v>308</v>
      </c>
      <c r="I1518">
        <v>4</v>
      </c>
      <c r="J1518">
        <v>0</v>
      </c>
      <c r="K1518" t="s">
        <v>32</v>
      </c>
      <c r="L1518" t="s">
        <v>50</v>
      </c>
      <c r="M1518">
        <v>69</v>
      </c>
      <c r="N1518">
        <v>2</v>
      </c>
    </row>
    <row r="1519" spans="1:14" x14ac:dyDescent="0.3">
      <c r="A1519" t="s">
        <v>796</v>
      </c>
      <c r="B1519" t="s">
        <v>797</v>
      </c>
      <c r="C1519" t="s">
        <v>798</v>
      </c>
      <c r="D1519" t="s">
        <v>799</v>
      </c>
      <c r="E1519" t="s">
        <v>490</v>
      </c>
      <c r="F1519" t="s">
        <v>19</v>
      </c>
      <c r="G1519" t="s">
        <v>30</v>
      </c>
      <c r="H1519" t="s">
        <v>241</v>
      </c>
      <c r="I1519">
        <v>5</v>
      </c>
      <c r="J1519">
        <v>0.1</v>
      </c>
      <c r="K1519" t="s">
        <v>32</v>
      </c>
      <c r="L1519" t="s">
        <v>33</v>
      </c>
      <c r="M1519">
        <v>42</v>
      </c>
    </row>
    <row r="1520" spans="1:14" x14ac:dyDescent="0.3">
      <c r="A1520" t="s">
        <v>3754</v>
      </c>
      <c r="B1520" t="s">
        <v>2522</v>
      </c>
      <c r="C1520" t="s">
        <v>873</v>
      </c>
      <c r="D1520" t="s">
        <v>1929</v>
      </c>
      <c r="E1520" t="s">
        <v>666</v>
      </c>
      <c r="F1520" t="s">
        <v>29</v>
      </c>
      <c r="G1520" t="s">
        <v>20</v>
      </c>
      <c r="H1520" t="s">
        <v>48</v>
      </c>
      <c r="I1520">
        <v>2</v>
      </c>
      <c r="J1520">
        <v>0</v>
      </c>
      <c r="K1520" t="s">
        <v>222</v>
      </c>
      <c r="L1520" t="s">
        <v>33</v>
      </c>
      <c r="M1520">
        <v>31</v>
      </c>
      <c r="N1520">
        <v>3</v>
      </c>
    </row>
    <row r="1521" spans="1:14" x14ac:dyDescent="0.3">
      <c r="A1521" t="s">
        <v>3755</v>
      </c>
      <c r="B1521" t="s">
        <v>2640</v>
      </c>
      <c r="C1521" t="s">
        <v>940</v>
      </c>
      <c r="D1521" t="s">
        <v>525</v>
      </c>
      <c r="E1521" t="s">
        <v>591</v>
      </c>
      <c r="F1521" t="s">
        <v>39</v>
      </c>
      <c r="G1521" t="s">
        <v>40</v>
      </c>
      <c r="H1521" t="s">
        <v>160</v>
      </c>
      <c r="I1521">
        <v>4</v>
      </c>
      <c r="J1521">
        <v>0.2</v>
      </c>
      <c r="K1521" t="s">
        <v>22</v>
      </c>
      <c r="L1521" t="s">
        <v>23</v>
      </c>
      <c r="M1521">
        <v>20</v>
      </c>
      <c r="N1521">
        <v>5</v>
      </c>
    </row>
    <row r="1522" spans="1:14" x14ac:dyDescent="0.3">
      <c r="A1522" t="s">
        <v>3756</v>
      </c>
      <c r="B1522" t="s">
        <v>3757</v>
      </c>
      <c r="C1522" t="s">
        <v>1078</v>
      </c>
      <c r="D1522" t="s">
        <v>1710</v>
      </c>
      <c r="E1522" t="s">
        <v>1169</v>
      </c>
      <c r="F1522" t="s">
        <v>29</v>
      </c>
      <c r="G1522" t="s">
        <v>293</v>
      </c>
      <c r="H1522" t="s">
        <v>241</v>
      </c>
      <c r="I1522">
        <v>7</v>
      </c>
      <c r="J1522">
        <v>0</v>
      </c>
      <c r="K1522" t="s">
        <v>22</v>
      </c>
      <c r="L1522" t="s">
        <v>50</v>
      </c>
      <c r="M1522">
        <v>21</v>
      </c>
      <c r="N1522">
        <v>5</v>
      </c>
    </row>
    <row r="1523" spans="1:14" x14ac:dyDescent="0.3">
      <c r="A1523" t="s">
        <v>3758</v>
      </c>
      <c r="B1523" t="s">
        <v>315</v>
      </c>
      <c r="C1523" t="s">
        <v>479</v>
      </c>
      <c r="D1523" t="s">
        <v>3759</v>
      </c>
      <c r="E1523" t="s">
        <v>552</v>
      </c>
      <c r="F1523" t="s">
        <v>19</v>
      </c>
      <c r="G1523" t="s">
        <v>192</v>
      </c>
      <c r="H1523" t="s">
        <v>241</v>
      </c>
      <c r="I1523">
        <v>8</v>
      </c>
      <c r="J1523">
        <v>0</v>
      </c>
      <c r="K1523" t="s">
        <v>32</v>
      </c>
      <c r="L1523" t="s">
        <v>41</v>
      </c>
      <c r="M1523">
        <v>21</v>
      </c>
      <c r="N1523">
        <v>3</v>
      </c>
    </row>
    <row r="1524" spans="1:14" x14ac:dyDescent="0.3">
      <c r="A1524" t="s">
        <v>3760</v>
      </c>
      <c r="B1524" t="s">
        <v>1292</v>
      </c>
      <c r="C1524" t="s">
        <v>1378</v>
      </c>
      <c r="D1524" t="s">
        <v>3761</v>
      </c>
      <c r="E1524" t="s">
        <v>1009</v>
      </c>
      <c r="F1524" t="s">
        <v>39</v>
      </c>
      <c r="G1524" t="s">
        <v>192</v>
      </c>
      <c r="H1524" t="s">
        <v>63</v>
      </c>
      <c r="I1524">
        <v>5</v>
      </c>
      <c r="J1524">
        <v>0.2</v>
      </c>
      <c r="K1524" t="s">
        <v>32</v>
      </c>
      <c r="L1524" t="s">
        <v>33</v>
      </c>
      <c r="M1524">
        <v>36</v>
      </c>
      <c r="N1524">
        <v>5</v>
      </c>
    </row>
    <row r="1525" spans="1:14" x14ac:dyDescent="0.3">
      <c r="A1525" t="s">
        <v>3762</v>
      </c>
      <c r="B1525" t="s">
        <v>3763</v>
      </c>
      <c r="C1525" t="s">
        <v>3764</v>
      </c>
      <c r="D1525" t="s">
        <v>1515</v>
      </c>
      <c r="E1525" t="s">
        <v>2083</v>
      </c>
      <c r="F1525" t="s">
        <v>39</v>
      </c>
      <c r="G1525" t="s">
        <v>115</v>
      </c>
      <c r="H1525" t="s">
        <v>308</v>
      </c>
      <c r="I1525">
        <v>9</v>
      </c>
      <c r="J1525">
        <v>0.15</v>
      </c>
      <c r="K1525" t="s">
        <v>22</v>
      </c>
      <c r="L1525" t="s">
        <v>41</v>
      </c>
      <c r="M1525">
        <v>55</v>
      </c>
      <c r="N1525">
        <v>2</v>
      </c>
    </row>
    <row r="1526" spans="1:14" x14ac:dyDescent="0.3">
      <c r="A1526" t="s">
        <v>3765</v>
      </c>
      <c r="B1526" t="s">
        <v>2810</v>
      </c>
      <c r="C1526" t="s">
        <v>847</v>
      </c>
      <c r="D1526" t="s">
        <v>1300</v>
      </c>
      <c r="E1526" t="s">
        <v>914</v>
      </c>
      <c r="F1526" t="s">
        <v>39</v>
      </c>
      <c r="G1526" t="s">
        <v>176</v>
      </c>
      <c r="H1526" t="s">
        <v>76</v>
      </c>
      <c r="I1526">
        <v>6</v>
      </c>
      <c r="J1526">
        <v>0.2</v>
      </c>
      <c r="K1526" t="s">
        <v>32</v>
      </c>
      <c r="L1526" t="s">
        <v>33</v>
      </c>
      <c r="M1526">
        <v>30</v>
      </c>
      <c r="N1526">
        <v>5</v>
      </c>
    </row>
    <row r="1527" spans="1:14" x14ac:dyDescent="0.3">
      <c r="A1527" t="s">
        <v>3766</v>
      </c>
      <c r="B1527" t="s">
        <v>3767</v>
      </c>
      <c r="C1527" t="s">
        <v>1481</v>
      </c>
      <c r="D1527" t="s">
        <v>3768</v>
      </c>
      <c r="E1527" t="s">
        <v>1000</v>
      </c>
      <c r="F1527" t="s">
        <v>29</v>
      </c>
      <c r="G1527" t="s">
        <v>47</v>
      </c>
      <c r="H1527" t="s">
        <v>63</v>
      </c>
      <c r="I1527" t="s">
        <v>252</v>
      </c>
      <c r="J1527">
        <v>0.1</v>
      </c>
      <c r="K1527" t="s">
        <v>222</v>
      </c>
      <c r="L1527" t="s">
        <v>50</v>
      </c>
      <c r="M1527">
        <v>52</v>
      </c>
      <c r="N1527">
        <v>2</v>
      </c>
    </row>
    <row r="1528" spans="1:14" x14ac:dyDescent="0.3">
      <c r="A1528" t="s">
        <v>3769</v>
      </c>
      <c r="B1528" t="s">
        <v>851</v>
      </c>
      <c r="C1528" t="s">
        <v>2568</v>
      </c>
      <c r="D1528" t="s">
        <v>164</v>
      </c>
      <c r="E1528" t="s">
        <v>1989</v>
      </c>
      <c r="F1528" t="s">
        <v>29</v>
      </c>
      <c r="G1528" t="s">
        <v>90</v>
      </c>
      <c r="H1528" t="s">
        <v>146</v>
      </c>
      <c r="I1528">
        <v>4</v>
      </c>
      <c r="J1528">
        <v>0.15</v>
      </c>
      <c r="L1528" t="s">
        <v>33</v>
      </c>
      <c r="M1528">
        <v>41</v>
      </c>
      <c r="N1528">
        <v>5</v>
      </c>
    </row>
    <row r="1529" spans="1:14" x14ac:dyDescent="0.3">
      <c r="A1529" t="s">
        <v>3770</v>
      </c>
      <c r="B1529" t="s">
        <v>733</v>
      </c>
      <c r="C1529" t="s">
        <v>2465</v>
      </c>
      <c r="D1529" t="s">
        <v>1856</v>
      </c>
      <c r="E1529" t="s">
        <v>75</v>
      </c>
      <c r="F1529" t="s">
        <v>29</v>
      </c>
      <c r="G1529" t="s">
        <v>20</v>
      </c>
      <c r="H1529" t="s">
        <v>91</v>
      </c>
      <c r="I1529">
        <v>4</v>
      </c>
      <c r="J1529">
        <v>0.1</v>
      </c>
      <c r="K1529" t="s">
        <v>32</v>
      </c>
      <c r="L1529" t="s">
        <v>41</v>
      </c>
      <c r="M1529">
        <v>20</v>
      </c>
      <c r="N1529">
        <v>4</v>
      </c>
    </row>
    <row r="1530" spans="1:14" x14ac:dyDescent="0.3">
      <c r="A1530" t="s">
        <v>3771</v>
      </c>
      <c r="B1530" t="s">
        <v>680</v>
      </c>
      <c r="C1530" t="s">
        <v>2133</v>
      </c>
      <c r="D1530" t="s">
        <v>3772</v>
      </c>
      <c r="E1530" t="s">
        <v>266</v>
      </c>
      <c r="F1530" t="s">
        <v>39</v>
      </c>
      <c r="G1530" t="s">
        <v>176</v>
      </c>
      <c r="H1530" t="s">
        <v>216</v>
      </c>
      <c r="I1530" t="s">
        <v>147</v>
      </c>
      <c r="J1530">
        <v>0.15</v>
      </c>
      <c r="K1530" t="s">
        <v>32</v>
      </c>
      <c r="L1530" t="s">
        <v>33</v>
      </c>
      <c r="M1530">
        <v>47</v>
      </c>
    </row>
    <row r="1531" spans="1:14" x14ac:dyDescent="0.3">
      <c r="A1531" t="s">
        <v>3773</v>
      </c>
      <c r="B1531" t="s">
        <v>663</v>
      </c>
      <c r="C1531" t="s">
        <v>1766</v>
      </c>
      <c r="D1531" t="s">
        <v>1122</v>
      </c>
      <c r="E1531" t="s">
        <v>882</v>
      </c>
      <c r="F1531" t="s">
        <v>19</v>
      </c>
      <c r="G1531" t="s">
        <v>115</v>
      </c>
      <c r="H1531" t="s">
        <v>160</v>
      </c>
      <c r="I1531" t="s">
        <v>252</v>
      </c>
      <c r="J1531">
        <v>0.2</v>
      </c>
      <c r="K1531" t="s">
        <v>22</v>
      </c>
      <c r="L1531" t="s">
        <v>33</v>
      </c>
      <c r="M1531">
        <v>32</v>
      </c>
      <c r="N1531">
        <v>1</v>
      </c>
    </row>
    <row r="1532" spans="1:14" x14ac:dyDescent="0.3">
      <c r="A1532" t="s">
        <v>3774</v>
      </c>
      <c r="B1532" t="s">
        <v>300</v>
      </c>
      <c r="C1532" t="s">
        <v>35</v>
      </c>
      <c r="D1532" t="s">
        <v>1920</v>
      </c>
      <c r="E1532" t="s">
        <v>61</v>
      </c>
      <c r="F1532" t="s">
        <v>39</v>
      </c>
      <c r="G1532" t="s">
        <v>115</v>
      </c>
      <c r="H1532" t="s">
        <v>160</v>
      </c>
      <c r="I1532">
        <v>7</v>
      </c>
      <c r="J1532">
        <v>0.2</v>
      </c>
      <c r="K1532" t="s">
        <v>22</v>
      </c>
      <c r="L1532" t="s">
        <v>33</v>
      </c>
      <c r="M1532">
        <v>62</v>
      </c>
      <c r="N1532">
        <v>3</v>
      </c>
    </row>
    <row r="1533" spans="1:14" x14ac:dyDescent="0.3">
      <c r="A1533" t="s">
        <v>3775</v>
      </c>
      <c r="B1533" t="s">
        <v>3776</v>
      </c>
      <c r="C1533" t="s">
        <v>3047</v>
      </c>
      <c r="D1533" t="s">
        <v>3777</v>
      </c>
      <c r="E1533" t="s">
        <v>1645</v>
      </c>
      <c r="F1533" t="s">
        <v>39</v>
      </c>
      <c r="G1533" t="s">
        <v>293</v>
      </c>
      <c r="H1533" t="s">
        <v>308</v>
      </c>
      <c r="I1533">
        <v>2</v>
      </c>
      <c r="J1533">
        <v>0.05</v>
      </c>
      <c r="K1533" t="s">
        <v>32</v>
      </c>
      <c r="L1533" t="s">
        <v>23</v>
      </c>
    </row>
    <row r="1534" spans="1:14" x14ac:dyDescent="0.3">
      <c r="A1534" t="s">
        <v>3778</v>
      </c>
      <c r="B1534" t="s">
        <v>1792</v>
      </c>
      <c r="C1534" t="s">
        <v>3779</v>
      </c>
      <c r="D1534" t="s">
        <v>616</v>
      </c>
      <c r="E1534" t="s">
        <v>347</v>
      </c>
      <c r="F1534" t="s">
        <v>29</v>
      </c>
      <c r="G1534" t="s">
        <v>62</v>
      </c>
      <c r="H1534" t="s">
        <v>146</v>
      </c>
      <c r="I1534">
        <v>4</v>
      </c>
      <c r="J1534">
        <v>0</v>
      </c>
      <c r="K1534" t="s">
        <v>222</v>
      </c>
      <c r="L1534" t="s">
        <v>33</v>
      </c>
      <c r="M1534">
        <v>27</v>
      </c>
      <c r="N1534">
        <v>2</v>
      </c>
    </row>
    <row r="1535" spans="1:14" x14ac:dyDescent="0.3">
      <c r="A1535" t="s">
        <v>3780</v>
      </c>
      <c r="B1535" t="s">
        <v>1954</v>
      </c>
      <c r="C1535" t="s">
        <v>1570</v>
      </c>
      <c r="D1535" t="s">
        <v>17</v>
      </c>
      <c r="E1535" t="s">
        <v>467</v>
      </c>
      <c r="F1535" t="s">
        <v>39</v>
      </c>
      <c r="G1535" t="s">
        <v>90</v>
      </c>
      <c r="H1535" t="s">
        <v>98</v>
      </c>
      <c r="I1535" t="s">
        <v>147</v>
      </c>
      <c r="J1535">
        <v>0</v>
      </c>
      <c r="K1535" t="s">
        <v>222</v>
      </c>
      <c r="L1535" t="s">
        <v>33</v>
      </c>
      <c r="M1535">
        <v>50</v>
      </c>
    </row>
    <row r="1536" spans="1:14" x14ac:dyDescent="0.3">
      <c r="A1536" t="s">
        <v>3781</v>
      </c>
      <c r="B1536" t="s">
        <v>3782</v>
      </c>
      <c r="C1536" t="s">
        <v>105</v>
      </c>
      <c r="D1536" t="s">
        <v>743</v>
      </c>
      <c r="E1536" t="s">
        <v>911</v>
      </c>
      <c r="F1536" t="s">
        <v>39</v>
      </c>
      <c r="G1536" t="s">
        <v>20</v>
      </c>
      <c r="H1536" t="s">
        <v>69</v>
      </c>
      <c r="I1536">
        <v>1</v>
      </c>
      <c r="J1536">
        <v>0</v>
      </c>
      <c r="K1536" t="s">
        <v>222</v>
      </c>
      <c r="L1536" t="s">
        <v>50</v>
      </c>
      <c r="M1536">
        <v>62</v>
      </c>
      <c r="N1536">
        <v>4</v>
      </c>
    </row>
    <row r="1537" spans="1:14" x14ac:dyDescent="0.3">
      <c r="A1537" t="s">
        <v>3783</v>
      </c>
      <c r="B1537" t="s">
        <v>3784</v>
      </c>
      <c r="C1537" t="s">
        <v>1663</v>
      </c>
      <c r="D1537" t="s">
        <v>3785</v>
      </c>
      <c r="E1537" t="s">
        <v>911</v>
      </c>
      <c r="F1537" t="s">
        <v>39</v>
      </c>
      <c r="G1537" t="s">
        <v>293</v>
      </c>
      <c r="H1537" t="s">
        <v>56</v>
      </c>
      <c r="I1537">
        <v>5</v>
      </c>
      <c r="J1537">
        <v>0.05</v>
      </c>
      <c r="K1537" t="s">
        <v>32</v>
      </c>
      <c r="L1537" t="s">
        <v>33</v>
      </c>
      <c r="M1537">
        <v>33</v>
      </c>
    </row>
    <row r="1538" spans="1:14" x14ac:dyDescent="0.3">
      <c r="A1538" t="s">
        <v>3786</v>
      </c>
      <c r="B1538" t="s">
        <v>87</v>
      </c>
      <c r="C1538" t="s">
        <v>1108</v>
      </c>
      <c r="D1538" t="s">
        <v>1250</v>
      </c>
      <c r="E1538" t="s">
        <v>1014</v>
      </c>
      <c r="F1538" t="s">
        <v>29</v>
      </c>
      <c r="G1538" t="s">
        <v>90</v>
      </c>
      <c r="H1538" t="s">
        <v>31</v>
      </c>
      <c r="I1538">
        <v>1</v>
      </c>
      <c r="J1538">
        <v>0.05</v>
      </c>
      <c r="K1538" t="s">
        <v>32</v>
      </c>
      <c r="L1538" t="s">
        <v>50</v>
      </c>
      <c r="M1538">
        <v>31</v>
      </c>
      <c r="N1538">
        <v>1</v>
      </c>
    </row>
    <row r="1539" spans="1:14" x14ac:dyDescent="0.3">
      <c r="A1539" t="s">
        <v>3787</v>
      </c>
      <c r="B1539" t="s">
        <v>3788</v>
      </c>
      <c r="C1539" t="s">
        <v>1787</v>
      </c>
      <c r="D1539" t="s">
        <v>2007</v>
      </c>
      <c r="E1539" t="s">
        <v>472</v>
      </c>
      <c r="F1539" t="s">
        <v>19</v>
      </c>
      <c r="G1539" t="s">
        <v>176</v>
      </c>
      <c r="H1539" t="s">
        <v>76</v>
      </c>
      <c r="I1539">
        <v>4</v>
      </c>
      <c r="J1539">
        <v>0</v>
      </c>
      <c r="K1539" t="s">
        <v>32</v>
      </c>
      <c r="L1539" t="s">
        <v>23</v>
      </c>
      <c r="M1539">
        <v>50</v>
      </c>
      <c r="N1539">
        <v>2</v>
      </c>
    </row>
    <row r="1540" spans="1:14" x14ac:dyDescent="0.3">
      <c r="A1540" t="s">
        <v>3789</v>
      </c>
      <c r="B1540" t="s">
        <v>3164</v>
      </c>
      <c r="C1540" t="s">
        <v>3790</v>
      </c>
      <c r="D1540" t="s">
        <v>2251</v>
      </c>
      <c r="E1540" t="s">
        <v>1959</v>
      </c>
      <c r="F1540" t="s">
        <v>29</v>
      </c>
      <c r="G1540" t="s">
        <v>30</v>
      </c>
      <c r="H1540" t="s">
        <v>76</v>
      </c>
      <c r="I1540">
        <v>8</v>
      </c>
      <c r="J1540">
        <v>0</v>
      </c>
      <c r="K1540" t="s">
        <v>32</v>
      </c>
      <c r="L1540" t="s">
        <v>33</v>
      </c>
      <c r="N1540">
        <v>1</v>
      </c>
    </row>
    <row r="1541" spans="1:14" x14ac:dyDescent="0.3">
      <c r="A1541" t="s">
        <v>3791</v>
      </c>
      <c r="B1541" t="s">
        <v>2915</v>
      </c>
      <c r="C1541" t="s">
        <v>2465</v>
      </c>
      <c r="D1541" t="s">
        <v>3792</v>
      </c>
      <c r="E1541" t="s">
        <v>485</v>
      </c>
      <c r="F1541" t="s">
        <v>19</v>
      </c>
      <c r="G1541" t="s">
        <v>20</v>
      </c>
      <c r="H1541" t="s">
        <v>216</v>
      </c>
      <c r="I1541">
        <v>9</v>
      </c>
      <c r="J1541">
        <v>0.1</v>
      </c>
      <c r="K1541" t="s">
        <v>32</v>
      </c>
      <c r="L1541" t="s">
        <v>41</v>
      </c>
      <c r="M1541">
        <v>35</v>
      </c>
      <c r="N1541">
        <v>2</v>
      </c>
    </row>
    <row r="1542" spans="1:14" x14ac:dyDescent="0.3">
      <c r="A1542" t="s">
        <v>3793</v>
      </c>
      <c r="B1542" t="s">
        <v>3794</v>
      </c>
      <c r="C1542" t="s">
        <v>2218</v>
      </c>
      <c r="D1542" t="s">
        <v>380</v>
      </c>
      <c r="E1542" t="s">
        <v>159</v>
      </c>
      <c r="F1542" t="s">
        <v>39</v>
      </c>
      <c r="H1542" t="s">
        <v>177</v>
      </c>
      <c r="I1542" t="s">
        <v>353</v>
      </c>
      <c r="J1542">
        <v>0.05</v>
      </c>
      <c r="K1542" t="s">
        <v>32</v>
      </c>
      <c r="L1542" t="s">
        <v>41</v>
      </c>
      <c r="N1542">
        <v>4</v>
      </c>
    </row>
    <row r="1543" spans="1:14" x14ac:dyDescent="0.3">
      <c r="A1543" t="s">
        <v>3795</v>
      </c>
      <c r="B1543" t="s">
        <v>1528</v>
      </c>
      <c r="C1543" t="s">
        <v>733</v>
      </c>
      <c r="D1543" t="s">
        <v>1303</v>
      </c>
      <c r="E1543" t="s">
        <v>565</v>
      </c>
      <c r="F1543" t="s">
        <v>29</v>
      </c>
      <c r="G1543" t="s">
        <v>62</v>
      </c>
      <c r="H1543" t="s">
        <v>63</v>
      </c>
      <c r="I1543">
        <v>3</v>
      </c>
      <c r="J1543">
        <v>0.1</v>
      </c>
      <c r="K1543" t="s">
        <v>32</v>
      </c>
      <c r="L1543" t="s">
        <v>41</v>
      </c>
      <c r="M1543">
        <v>23</v>
      </c>
      <c r="N1543">
        <v>3</v>
      </c>
    </row>
    <row r="1544" spans="1:14" x14ac:dyDescent="0.3">
      <c r="A1544" t="s">
        <v>3796</v>
      </c>
      <c r="B1544" t="s">
        <v>2715</v>
      </c>
      <c r="C1544" t="s">
        <v>1182</v>
      </c>
      <c r="D1544" t="s">
        <v>1515</v>
      </c>
      <c r="E1544" t="s">
        <v>886</v>
      </c>
      <c r="F1544" t="s">
        <v>39</v>
      </c>
      <c r="G1544" t="s">
        <v>251</v>
      </c>
      <c r="H1544" t="s">
        <v>146</v>
      </c>
      <c r="I1544">
        <v>8</v>
      </c>
      <c r="J1544">
        <v>0.05</v>
      </c>
      <c r="K1544" t="s">
        <v>32</v>
      </c>
      <c r="L1544" t="s">
        <v>50</v>
      </c>
      <c r="M1544">
        <v>19</v>
      </c>
      <c r="N1544">
        <v>4</v>
      </c>
    </row>
    <row r="1545" spans="1:14" x14ac:dyDescent="0.3">
      <c r="A1545" t="s">
        <v>3797</v>
      </c>
      <c r="B1545" t="s">
        <v>3798</v>
      </c>
      <c r="C1545" t="s">
        <v>2483</v>
      </c>
      <c r="D1545" t="s">
        <v>1330</v>
      </c>
      <c r="E1545" t="s">
        <v>159</v>
      </c>
      <c r="F1545" t="s">
        <v>29</v>
      </c>
      <c r="G1545" t="s">
        <v>115</v>
      </c>
      <c r="H1545" t="s">
        <v>160</v>
      </c>
      <c r="I1545">
        <v>6</v>
      </c>
      <c r="J1545">
        <v>0.2</v>
      </c>
      <c r="K1545" t="s">
        <v>32</v>
      </c>
      <c r="L1545" t="s">
        <v>50</v>
      </c>
      <c r="M1545">
        <v>39</v>
      </c>
      <c r="N1545">
        <v>4</v>
      </c>
    </row>
    <row r="1546" spans="1:14" x14ac:dyDescent="0.3">
      <c r="A1546" t="s">
        <v>3799</v>
      </c>
      <c r="B1546" t="s">
        <v>405</v>
      </c>
      <c r="C1546" t="s">
        <v>1944</v>
      </c>
      <c r="D1546" t="s">
        <v>858</v>
      </c>
      <c r="E1546" t="s">
        <v>61</v>
      </c>
      <c r="F1546" t="s">
        <v>153</v>
      </c>
      <c r="G1546" t="s">
        <v>97</v>
      </c>
      <c r="H1546" t="s">
        <v>98</v>
      </c>
      <c r="I1546">
        <v>8</v>
      </c>
      <c r="J1546">
        <v>0</v>
      </c>
      <c r="K1546" t="s">
        <v>22</v>
      </c>
      <c r="L1546" t="s">
        <v>23</v>
      </c>
      <c r="M1546">
        <v>31</v>
      </c>
      <c r="N1546">
        <v>1</v>
      </c>
    </row>
    <row r="1547" spans="1:14" x14ac:dyDescent="0.3">
      <c r="A1547" t="s">
        <v>3800</v>
      </c>
      <c r="B1547" t="s">
        <v>80</v>
      </c>
      <c r="C1547" t="s">
        <v>500</v>
      </c>
      <c r="D1547" t="s">
        <v>2872</v>
      </c>
      <c r="E1547" t="s">
        <v>152</v>
      </c>
      <c r="F1547" t="s">
        <v>29</v>
      </c>
      <c r="G1547" t="s">
        <v>192</v>
      </c>
      <c r="H1547" t="s">
        <v>154</v>
      </c>
      <c r="I1547">
        <v>6</v>
      </c>
      <c r="J1547">
        <v>0.05</v>
      </c>
      <c r="K1547" t="s">
        <v>22</v>
      </c>
      <c r="L1547" t="s">
        <v>50</v>
      </c>
      <c r="M1547">
        <v>46</v>
      </c>
      <c r="N1547">
        <v>2</v>
      </c>
    </row>
    <row r="1548" spans="1:14" x14ac:dyDescent="0.3">
      <c r="A1548" t="s">
        <v>3801</v>
      </c>
      <c r="B1548" t="s">
        <v>173</v>
      </c>
      <c r="C1548" t="s">
        <v>696</v>
      </c>
      <c r="D1548" t="s">
        <v>3802</v>
      </c>
      <c r="E1548" t="s">
        <v>814</v>
      </c>
      <c r="F1548" t="s">
        <v>19</v>
      </c>
      <c r="G1548" t="s">
        <v>176</v>
      </c>
      <c r="H1548" t="s">
        <v>48</v>
      </c>
      <c r="I1548">
        <v>4</v>
      </c>
      <c r="J1548">
        <v>0.1</v>
      </c>
      <c r="L1548" t="s">
        <v>33</v>
      </c>
      <c r="M1548">
        <v>26</v>
      </c>
      <c r="N1548">
        <v>4</v>
      </c>
    </row>
    <row r="1549" spans="1:14" x14ac:dyDescent="0.3">
      <c r="A1549" t="s">
        <v>3803</v>
      </c>
      <c r="B1549" t="s">
        <v>1800</v>
      </c>
      <c r="C1549" t="s">
        <v>3804</v>
      </c>
      <c r="D1549" t="s">
        <v>270</v>
      </c>
      <c r="E1549" t="s">
        <v>583</v>
      </c>
      <c r="F1549" t="s">
        <v>19</v>
      </c>
      <c r="G1549" t="s">
        <v>62</v>
      </c>
      <c r="H1549" t="s">
        <v>31</v>
      </c>
      <c r="I1549">
        <v>3</v>
      </c>
      <c r="J1549">
        <v>0.05</v>
      </c>
      <c r="K1549" t="s">
        <v>32</v>
      </c>
      <c r="L1549" t="s">
        <v>33</v>
      </c>
      <c r="M1549">
        <v>54</v>
      </c>
      <c r="N1549">
        <v>5</v>
      </c>
    </row>
    <row r="1550" spans="1:14" x14ac:dyDescent="0.3">
      <c r="A1550" t="s">
        <v>3805</v>
      </c>
      <c r="B1550" t="s">
        <v>3806</v>
      </c>
      <c r="C1550" t="s">
        <v>224</v>
      </c>
      <c r="D1550" t="s">
        <v>1696</v>
      </c>
      <c r="E1550" t="s">
        <v>232</v>
      </c>
      <c r="F1550" t="s">
        <v>29</v>
      </c>
      <c r="G1550" t="s">
        <v>47</v>
      </c>
      <c r="H1550" t="s">
        <v>69</v>
      </c>
      <c r="I1550">
        <v>9</v>
      </c>
      <c r="J1550">
        <v>0.05</v>
      </c>
      <c r="K1550" t="s">
        <v>32</v>
      </c>
      <c r="L1550" t="s">
        <v>50</v>
      </c>
      <c r="M1550">
        <v>52</v>
      </c>
      <c r="N1550">
        <v>5</v>
      </c>
    </row>
    <row r="1551" spans="1:14" x14ac:dyDescent="0.3">
      <c r="A1551" t="s">
        <v>3807</v>
      </c>
      <c r="B1551" t="s">
        <v>1182</v>
      </c>
      <c r="C1551" t="s">
        <v>2289</v>
      </c>
      <c r="D1551" t="s">
        <v>3110</v>
      </c>
      <c r="E1551" t="s">
        <v>165</v>
      </c>
      <c r="F1551" t="s">
        <v>29</v>
      </c>
      <c r="G1551" t="s">
        <v>47</v>
      </c>
      <c r="H1551" t="s">
        <v>76</v>
      </c>
      <c r="I1551">
        <v>9</v>
      </c>
      <c r="J1551">
        <v>0</v>
      </c>
      <c r="K1551" t="s">
        <v>32</v>
      </c>
      <c r="L1551" t="s">
        <v>33</v>
      </c>
      <c r="M1551">
        <v>60</v>
      </c>
      <c r="N1551">
        <v>1</v>
      </c>
    </row>
    <row r="1552" spans="1:14" x14ac:dyDescent="0.3">
      <c r="A1552" t="s">
        <v>3808</v>
      </c>
      <c r="B1552" t="s">
        <v>2568</v>
      </c>
      <c r="C1552" t="s">
        <v>1758</v>
      </c>
      <c r="D1552" t="s">
        <v>3809</v>
      </c>
      <c r="E1552" t="s">
        <v>145</v>
      </c>
      <c r="F1552" t="s">
        <v>29</v>
      </c>
      <c r="G1552" t="s">
        <v>97</v>
      </c>
      <c r="H1552" t="s">
        <v>76</v>
      </c>
      <c r="I1552">
        <v>2</v>
      </c>
      <c r="J1552">
        <v>0.05</v>
      </c>
      <c r="K1552" t="s">
        <v>22</v>
      </c>
      <c r="L1552" t="s">
        <v>41</v>
      </c>
      <c r="M1552">
        <v>51</v>
      </c>
      <c r="N1552">
        <v>5</v>
      </c>
    </row>
    <row r="1553" spans="1:14" x14ac:dyDescent="0.3">
      <c r="A1553" t="s">
        <v>3810</v>
      </c>
      <c r="B1553" t="s">
        <v>3221</v>
      </c>
      <c r="C1553" t="s">
        <v>26</v>
      </c>
      <c r="D1553" t="s">
        <v>1018</v>
      </c>
      <c r="E1553" t="s">
        <v>477</v>
      </c>
      <c r="F1553" t="s">
        <v>19</v>
      </c>
      <c r="G1553" t="s">
        <v>97</v>
      </c>
      <c r="H1553" t="s">
        <v>154</v>
      </c>
      <c r="I1553">
        <v>9</v>
      </c>
      <c r="K1553" t="s">
        <v>32</v>
      </c>
      <c r="L1553" t="s">
        <v>41</v>
      </c>
      <c r="M1553">
        <v>44</v>
      </c>
      <c r="N1553">
        <v>1</v>
      </c>
    </row>
    <row r="1554" spans="1:14" x14ac:dyDescent="0.3">
      <c r="A1554" t="s">
        <v>3811</v>
      </c>
      <c r="B1554" t="s">
        <v>3812</v>
      </c>
      <c r="C1554" t="s">
        <v>2699</v>
      </c>
      <c r="D1554" t="s">
        <v>3813</v>
      </c>
      <c r="E1554" t="s">
        <v>3814</v>
      </c>
      <c r="F1554" t="s">
        <v>83</v>
      </c>
      <c r="G1554" t="s">
        <v>251</v>
      </c>
      <c r="H1554" t="s">
        <v>63</v>
      </c>
      <c r="I1554">
        <v>6</v>
      </c>
      <c r="J1554">
        <v>0.05</v>
      </c>
      <c r="K1554" t="s">
        <v>32</v>
      </c>
      <c r="L1554" t="s">
        <v>23</v>
      </c>
      <c r="M1554">
        <v>69</v>
      </c>
      <c r="N1554">
        <v>2</v>
      </c>
    </row>
    <row r="1555" spans="1:14" x14ac:dyDescent="0.3">
      <c r="A1555" t="s">
        <v>3815</v>
      </c>
      <c r="B1555" t="s">
        <v>3816</v>
      </c>
      <c r="C1555" t="s">
        <v>224</v>
      </c>
      <c r="D1555" t="s">
        <v>1421</v>
      </c>
      <c r="E1555" t="s">
        <v>1009</v>
      </c>
      <c r="F1555" t="s">
        <v>19</v>
      </c>
      <c r="G1555" t="s">
        <v>251</v>
      </c>
      <c r="H1555" t="s">
        <v>48</v>
      </c>
      <c r="I1555">
        <v>3</v>
      </c>
      <c r="J1555">
        <v>0.05</v>
      </c>
      <c r="K1555" t="s">
        <v>32</v>
      </c>
      <c r="L1555" t="s">
        <v>23</v>
      </c>
      <c r="M1555">
        <v>29</v>
      </c>
      <c r="N1555">
        <v>4</v>
      </c>
    </row>
    <row r="1556" spans="1:14" x14ac:dyDescent="0.3">
      <c r="A1556" t="s">
        <v>3817</v>
      </c>
      <c r="B1556" t="s">
        <v>1997</v>
      </c>
      <c r="C1556" t="s">
        <v>3818</v>
      </c>
      <c r="D1556" t="s">
        <v>3819</v>
      </c>
      <c r="E1556" t="s">
        <v>675</v>
      </c>
      <c r="F1556" t="s">
        <v>39</v>
      </c>
      <c r="G1556" t="s">
        <v>30</v>
      </c>
      <c r="H1556" t="s">
        <v>91</v>
      </c>
      <c r="I1556">
        <v>6</v>
      </c>
      <c r="J1556">
        <v>0.15</v>
      </c>
      <c r="K1556" t="s">
        <v>22</v>
      </c>
      <c r="L1556" t="s">
        <v>33</v>
      </c>
      <c r="M1556">
        <v>24</v>
      </c>
      <c r="N1556">
        <v>1</v>
      </c>
    </row>
    <row r="1557" spans="1:14" x14ac:dyDescent="0.3">
      <c r="A1557" t="s">
        <v>3820</v>
      </c>
      <c r="B1557" t="s">
        <v>877</v>
      </c>
      <c r="C1557" t="s">
        <v>1305</v>
      </c>
      <c r="D1557" t="s">
        <v>3525</v>
      </c>
      <c r="E1557" t="s">
        <v>1267</v>
      </c>
      <c r="F1557" t="s">
        <v>29</v>
      </c>
      <c r="G1557" t="s">
        <v>293</v>
      </c>
      <c r="H1557" t="s">
        <v>109</v>
      </c>
      <c r="I1557">
        <v>8</v>
      </c>
      <c r="J1557">
        <v>0</v>
      </c>
      <c r="K1557" t="s">
        <v>70</v>
      </c>
      <c r="L1557" t="s">
        <v>23</v>
      </c>
      <c r="M1557">
        <v>42</v>
      </c>
      <c r="N1557">
        <v>5</v>
      </c>
    </row>
    <row r="1558" spans="1:14" x14ac:dyDescent="0.3">
      <c r="A1558" t="s">
        <v>3821</v>
      </c>
      <c r="B1558" t="s">
        <v>3822</v>
      </c>
      <c r="C1558" t="s">
        <v>1518</v>
      </c>
      <c r="D1558" t="s">
        <v>3823</v>
      </c>
      <c r="E1558" t="s">
        <v>1142</v>
      </c>
      <c r="F1558" t="s">
        <v>39</v>
      </c>
      <c r="G1558" t="s">
        <v>90</v>
      </c>
      <c r="H1558" t="s">
        <v>98</v>
      </c>
      <c r="I1558">
        <v>6</v>
      </c>
      <c r="J1558">
        <v>0</v>
      </c>
      <c r="K1558" t="s">
        <v>22</v>
      </c>
      <c r="L1558" t="s">
        <v>50</v>
      </c>
      <c r="M1558">
        <v>25</v>
      </c>
    </row>
    <row r="1559" spans="1:14" x14ac:dyDescent="0.3">
      <c r="A1559" t="s">
        <v>3824</v>
      </c>
      <c r="B1559" t="s">
        <v>664</v>
      </c>
      <c r="C1559" t="s">
        <v>163</v>
      </c>
      <c r="D1559" t="s">
        <v>3825</v>
      </c>
      <c r="E1559" t="s">
        <v>1326</v>
      </c>
      <c r="F1559" t="s">
        <v>29</v>
      </c>
      <c r="G1559" t="s">
        <v>192</v>
      </c>
      <c r="H1559" t="s">
        <v>84</v>
      </c>
      <c r="I1559">
        <v>9</v>
      </c>
      <c r="J1559">
        <v>0.2</v>
      </c>
      <c r="K1559" t="s">
        <v>222</v>
      </c>
      <c r="L1559" t="s">
        <v>23</v>
      </c>
      <c r="M1559">
        <v>53</v>
      </c>
      <c r="N1559">
        <v>4</v>
      </c>
    </row>
    <row r="1560" spans="1:14" x14ac:dyDescent="0.3">
      <c r="A1560" t="s">
        <v>3826</v>
      </c>
      <c r="B1560" t="s">
        <v>2350</v>
      </c>
      <c r="C1560" t="s">
        <v>929</v>
      </c>
      <c r="D1560" t="s">
        <v>1080</v>
      </c>
      <c r="E1560" t="s">
        <v>312</v>
      </c>
      <c r="F1560" t="s">
        <v>29</v>
      </c>
      <c r="G1560" t="s">
        <v>62</v>
      </c>
      <c r="H1560" t="s">
        <v>216</v>
      </c>
      <c r="I1560">
        <v>3</v>
      </c>
      <c r="J1560">
        <v>0.1</v>
      </c>
      <c r="K1560" t="s">
        <v>32</v>
      </c>
      <c r="L1560" t="s">
        <v>41</v>
      </c>
      <c r="N1560">
        <v>5</v>
      </c>
    </row>
    <row r="1561" spans="1:14" x14ac:dyDescent="0.3">
      <c r="A1561" t="s">
        <v>3827</v>
      </c>
      <c r="B1561" t="s">
        <v>362</v>
      </c>
      <c r="C1561" t="s">
        <v>3828</v>
      </c>
      <c r="D1561" t="s">
        <v>3829</v>
      </c>
      <c r="E1561" t="s">
        <v>790</v>
      </c>
      <c r="F1561" t="s">
        <v>39</v>
      </c>
      <c r="G1561" t="s">
        <v>40</v>
      </c>
      <c r="H1561" t="s">
        <v>160</v>
      </c>
      <c r="I1561">
        <v>3</v>
      </c>
      <c r="J1561">
        <v>0.2</v>
      </c>
      <c r="K1561" t="s">
        <v>32</v>
      </c>
      <c r="L1561" t="s">
        <v>33</v>
      </c>
      <c r="M1561">
        <v>40</v>
      </c>
      <c r="N1561">
        <v>4</v>
      </c>
    </row>
    <row r="1562" spans="1:14" x14ac:dyDescent="0.3">
      <c r="A1562" t="s">
        <v>3830</v>
      </c>
      <c r="B1562" t="s">
        <v>2616</v>
      </c>
      <c r="C1562" t="s">
        <v>1906</v>
      </c>
      <c r="D1562" t="s">
        <v>3301</v>
      </c>
      <c r="E1562" t="s">
        <v>2083</v>
      </c>
      <c r="F1562" t="s">
        <v>29</v>
      </c>
      <c r="G1562" t="s">
        <v>192</v>
      </c>
      <c r="H1562" t="s">
        <v>98</v>
      </c>
      <c r="I1562">
        <v>4</v>
      </c>
      <c r="J1562">
        <v>0</v>
      </c>
      <c r="K1562" t="s">
        <v>70</v>
      </c>
      <c r="L1562" t="s">
        <v>41</v>
      </c>
      <c r="M1562">
        <v>63</v>
      </c>
      <c r="N1562">
        <v>2</v>
      </c>
    </row>
    <row r="1563" spans="1:14" x14ac:dyDescent="0.3">
      <c r="A1563" t="s">
        <v>3831</v>
      </c>
      <c r="B1563" t="s">
        <v>1470</v>
      </c>
      <c r="C1563" t="s">
        <v>1286</v>
      </c>
      <c r="D1563" t="s">
        <v>2626</v>
      </c>
      <c r="E1563" t="s">
        <v>1770</v>
      </c>
      <c r="F1563" t="s">
        <v>29</v>
      </c>
      <c r="G1563" t="s">
        <v>20</v>
      </c>
      <c r="H1563" t="s">
        <v>31</v>
      </c>
      <c r="I1563">
        <v>7</v>
      </c>
      <c r="J1563">
        <v>0.05</v>
      </c>
      <c r="K1563" t="s">
        <v>32</v>
      </c>
      <c r="L1563" t="s">
        <v>41</v>
      </c>
      <c r="M1563">
        <v>30</v>
      </c>
      <c r="N1563">
        <v>5</v>
      </c>
    </row>
    <row r="1564" spans="1:14" x14ac:dyDescent="0.3">
      <c r="A1564" t="s">
        <v>1921</v>
      </c>
      <c r="B1564" t="s">
        <v>645</v>
      </c>
      <c r="C1564" t="s">
        <v>1922</v>
      </c>
      <c r="D1564" t="s">
        <v>1252</v>
      </c>
      <c r="E1564" t="s">
        <v>840</v>
      </c>
      <c r="F1564" t="s">
        <v>29</v>
      </c>
      <c r="G1564" t="s">
        <v>251</v>
      </c>
      <c r="H1564" t="s">
        <v>216</v>
      </c>
      <c r="I1564">
        <v>6</v>
      </c>
      <c r="J1564">
        <v>0.1</v>
      </c>
      <c r="K1564" t="s">
        <v>32</v>
      </c>
      <c r="L1564" t="s">
        <v>50</v>
      </c>
      <c r="M1564">
        <v>26</v>
      </c>
      <c r="N1564">
        <v>5</v>
      </c>
    </row>
    <row r="1565" spans="1:14" x14ac:dyDescent="0.3">
      <c r="A1565" t="s">
        <v>3832</v>
      </c>
      <c r="B1565" t="s">
        <v>2501</v>
      </c>
      <c r="C1565" t="s">
        <v>3230</v>
      </c>
      <c r="D1565" t="s">
        <v>3048</v>
      </c>
      <c r="E1565" t="s">
        <v>2887</v>
      </c>
      <c r="F1565" t="s">
        <v>29</v>
      </c>
      <c r="G1565" t="s">
        <v>115</v>
      </c>
      <c r="H1565" t="s">
        <v>98</v>
      </c>
      <c r="I1565">
        <v>9</v>
      </c>
      <c r="J1565">
        <v>0</v>
      </c>
      <c r="K1565" t="s">
        <v>32</v>
      </c>
      <c r="L1565" t="s">
        <v>50</v>
      </c>
      <c r="M1565">
        <v>47</v>
      </c>
      <c r="N1565">
        <v>5</v>
      </c>
    </row>
    <row r="1566" spans="1:14" x14ac:dyDescent="0.3">
      <c r="A1566" t="s">
        <v>3833</v>
      </c>
      <c r="B1566" t="s">
        <v>656</v>
      </c>
      <c r="C1566" t="s">
        <v>3834</v>
      </c>
      <c r="D1566" t="s">
        <v>3835</v>
      </c>
      <c r="E1566" t="s">
        <v>583</v>
      </c>
      <c r="F1566" t="s">
        <v>29</v>
      </c>
      <c r="G1566" t="s">
        <v>293</v>
      </c>
      <c r="H1566" t="s">
        <v>84</v>
      </c>
      <c r="I1566">
        <v>9</v>
      </c>
      <c r="J1566">
        <v>0</v>
      </c>
      <c r="K1566" t="s">
        <v>70</v>
      </c>
      <c r="L1566" t="s">
        <v>33</v>
      </c>
      <c r="M1566">
        <v>42</v>
      </c>
      <c r="N1566">
        <v>3</v>
      </c>
    </row>
    <row r="1567" spans="1:14" x14ac:dyDescent="0.3">
      <c r="A1567" t="s">
        <v>3836</v>
      </c>
      <c r="B1567" t="s">
        <v>1105</v>
      </c>
      <c r="C1567" t="s">
        <v>557</v>
      </c>
      <c r="D1567" t="s">
        <v>3837</v>
      </c>
      <c r="E1567" t="s">
        <v>1829</v>
      </c>
      <c r="F1567" t="s">
        <v>29</v>
      </c>
      <c r="G1567" t="s">
        <v>90</v>
      </c>
      <c r="H1567" t="s">
        <v>76</v>
      </c>
      <c r="I1567">
        <v>5</v>
      </c>
      <c r="J1567">
        <v>0.2</v>
      </c>
      <c r="K1567" t="s">
        <v>32</v>
      </c>
      <c r="L1567" t="s">
        <v>50</v>
      </c>
      <c r="M1567">
        <v>23</v>
      </c>
      <c r="N1567">
        <v>4</v>
      </c>
    </row>
    <row r="1568" spans="1:14" x14ac:dyDescent="0.3">
      <c r="A1568" t="s">
        <v>3838</v>
      </c>
      <c r="B1568" t="s">
        <v>2553</v>
      </c>
      <c r="C1568" t="s">
        <v>1889</v>
      </c>
      <c r="D1568" t="s">
        <v>761</v>
      </c>
      <c r="E1568" t="s">
        <v>125</v>
      </c>
      <c r="F1568" t="s">
        <v>29</v>
      </c>
      <c r="G1568" t="s">
        <v>192</v>
      </c>
      <c r="H1568" t="s">
        <v>146</v>
      </c>
      <c r="I1568">
        <v>1</v>
      </c>
      <c r="J1568">
        <v>0</v>
      </c>
      <c r="K1568" t="s">
        <v>32</v>
      </c>
      <c r="L1568" t="s">
        <v>23</v>
      </c>
      <c r="M1568">
        <v>69</v>
      </c>
      <c r="N1568">
        <v>5</v>
      </c>
    </row>
    <row r="1569" spans="1:14" x14ac:dyDescent="0.3">
      <c r="A1569" t="s">
        <v>3839</v>
      </c>
      <c r="B1569" t="s">
        <v>1302</v>
      </c>
      <c r="C1569" t="s">
        <v>1961</v>
      </c>
      <c r="D1569" t="s">
        <v>1258</v>
      </c>
      <c r="E1569" t="s">
        <v>232</v>
      </c>
      <c r="F1569" t="s">
        <v>29</v>
      </c>
      <c r="G1569" t="s">
        <v>176</v>
      </c>
      <c r="H1569" t="s">
        <v>69</v>
      </c>
      <c r="I1569">
        <v>7</v>
      </c>
      <c r="J1569">
        <v>0.1</v>
      </c>
      <c r="K1569" t="s">
        <v>222</v>
      </c>
      <c r="L1569" t="s">
        <v>23</v>
      </c>
      <c r="M1569">
        <v>28</v>
      </c>
      <c r="N1569">
        <v>5</v>
      </c>
    </row>
    <row r="1570" spans="1:14" x14ac:dyDescent="0.3">
      <c r="A1570" t="s">
        <v>3840</v>
      </c>
      <c r="B1570" t="s">
        <v>80</v>
      </c>
      <c r="C1570" t="s">
        <v>461</v>
      </c>
      <c r="D1570" t="s">
        <v>938</v>
      </c>
      <c r="E1570" t="s">
        <v>917</v>
      </c>
      <c r="F1570" t="s">
        <v>153</v>
      </c>
      <c r="G1570" t="s">
        <v>97</v>
      </c>
      <c r="H1570" t="s">
        <v>91</v>
      </c>
      <c r="I1570">
        <v>1</v>
      </c>
      <c r="J1570">
        <v>0.1</v>
      </c>
      <c r="K1570" t="s">
        <v>32</v>
      </c>
      <c r="L1570" t="s">
        <v>23</v>
      </c>
      <c r="M1570">
        <v>33</v>
      </c>
      <c r="N1570">
        <v>5</v>
      </c>
    </row>
    <row r="1571" spans="1:14" x14ac:dyDescent="0.3">
      <c r="A1571" t="s">
        <v>3841</v>
      </c>
      <c r="B1571" t="s">
        <v>703</v>
      </c>
      <c r="C1571" t="s">
        <v>1131</v>
      </c>
      <c r="D1571" t="s">
        <v>2027</v>
      </c>
      <c r="E1571" t="s">
        <v>359</v>
      </c>
      <c r="F1571" t="s">
        <v>39</v>
      </c>
      <c r="G1571" t="s">
        <v>115</v>
      </c>
      <c r="H1571" t="s">
        <v>177</v>
      </c>
      <c r="I1571">
        <v>5</v>
      </c>
      <c r="J1571">
        <v>0</v>
      </c>
      <c r="K1571" t="s">
        <v>32</v>
      </c>
      <c r="L1571" t="s">
        <v>33</v>
      </c>
      <c r="M1571">
        <v>65</v>
      </c>
    </row>
    <row r="1572" spans="1:14" x14ac:dyDescent="0.3">
      <c r="A1572" t="s">
        <v>3842</v>
      </c>
      <c r="B1572" t="s">
        <v>2999</v>
      </c>
      <c r="C1572" t="s">
        <v>137</v>
      </c>
      <c r="D1572" t="s">
        <v>590</v>
      </c>
      <c r="E1572" t="s">
        <v>583</v>
      </c>
      <c r="F1572" t="s">
        <v>19</v>
      </c>
      <c r="G1572" t="s">
        <v>20</v>
      </c>
      <c r="H1572" t="s">
        <v>56</v>
      </c>
      <c r="I1572">
        <v>9</v>
      </c>
      <c r="J1572">
        <v>0.05</v>
      </c>
      <c r="K1572" t="s">
        <v>32</v>
      </c>
      <c r="L1572" t="s">
        <v>33</v>
      </c>
      <c r="M1572">
        <v>40</v>
      </c>
      <c r="N1572">
        <v>4</v>
      </c>
    </row>
    <row r="1573" spans="1:14" x14ac:dyDescent="0.3">
      <c r="A1573" t="s">
        <v>3843</v>
      </c>
      <c r="B1573" t="s">
        <v>3844</v>
      </c>
      <c r="C1573" t="s">
        <v>2182</v>
      </c>
      <c r="D1573" t="s">
        <v>3845</v>
      </c>
      <c r="E1573" t="s">
        <v>28</v>
      </c>
      <c r="F1573" t="s">
        <v>29</v>
      </c>
      <c r="G1573" t="s">
        <v>97</v>
      </c>
      <c r="H1573" t="s">
        <v>56</v>
      </c>
      <c r="I1573">
        <v>1</v>
      </c>
      <c r="J1573">
        <v>0</v>
      </c>
      <c r="K1573" t="s">
        <v>32</v>
      </c>
      <c r="L1573" t="s">
        <v>50</v>
      </c>
      <c r="M1573">
        <v>50</v>
      </c>
    </row>
    <row r="1574" spans="1:14" x14ac:dyDescent="0.3">
      <c r="A1574" t="s">
        <v>3846</v>
      </c>
      <c r="B1574" t="s">
        <v>1751</v>
      </c>
      <c r="C1574" t="s">
        <v>2061</v>
      </c>
      <c r="D1574" t="s">
        <v>3847</v>
      </c>
      <c r="E1574" t="s">
        <v>790</v>
      </c>
      <c r="F1574" t="s">
        <v>29</v>
      </c>
      <c r="G1574" t="s">
        <v>192</v>
      </c>
      <c r="H1574" t="s">
        <v>98</v>
      </c>
      <c r="I1574">
        <v>3</v>
      </c>
      <c r="J1574">
        <v>0</v>
      </c>
      <c r="K1574" t="s">
        <v>222</v>
      </c>
      <c r="L1574" t="s">
        <v>41</v>
      </c>
      <c r="M1574">
        <v>47</v>
      </c>
      <c r="N1574">
        <v>4</v>
      </c>
    </row>
    <row r="1575" spans="1:14" x14ac:dyDescent="0.3">
      <c r="A1575" t="s">
        <v>3330</v>
      </c>
      <c r="B1575" t="s">
        <v>387</v>
      </c>
      <c r="C1575" t="s">
        <v>3331</v>
      </c>
      <c r="D1575" t="s">
        <v>1655</v>
      </c>
      <c r="E1575" t="s">
        <v>591</v>
      </c>
      <c r="F1575" t="s">
        <v>39</v>
      </c>
      <c r="G1575" t="s">
        <v>90</v>
      </c>
      <c r="H1575" t="s">
        <v>56</v>
      </c>
      <c r="I1575">
        <v>3</v>
      </c>
      <c r="J1575">
        <v>0.05</v>
      </c>
      <c r="K1575" t="s">
        <v>22</v>
      </c>
      <c r="L1575" t="s">
        <v>50</v>
      </c>
      <c r="N1575">
        <v>5</v>
      </c>
    </row>
    <row r="1576" spans="1:14" x14ac:dyDescent="0.3">
      <c r="A1576" t="s">
        <v>3848</v>
      </c>
      <c r="B1576" t="s">
        <v>3849</v>
      </c>
      <c r="C1576" t="s">
        <v>379</v>
      </c>
      <c r="D1576" t="s">
        <v>2774</v>
      </c>
      <c r="E1576" t="s">
        <v>587</v>
      </c>
      <c r="F1576" t="s">
        <v>19</v>
      </c>
      <c r="G1576" t="s">
        <v>20</v>
      </c>
      <c r="H1576" t="s">
        <v>56</v>
      </c>
      <c r="I1576">
        <v>5</v>
      </c>
      <c r="J1576">
        <v>0.1</v>
      </c>
      <c r="K1576" t="s">
        <v>222</v>
      </c>
      <c r="L1576" t="s">
        <v>23</v>
      </c>
      <c r="M1576">
        <v>61</v>
      </c>
      <c r="N1576">
        <v>2</v>
      </c>
    </row>
    <row r="1577" spans="1:14" x14ac:dyDescent="0.3">
      <c r="A1577" t="s">
        <v>3850</v>
      </c>
      <c r="B1577" t="s">
        <v>362</v>
      </c>
      <c r="C1577" t="s">
        <v>2885</v>
      </c>
      <c r="D1577" t="s">
        <v>3851</v>
      </c>
      <c r="E1577" t="s">
        <v>1267</v>
      </c>
      <c r="F1577" t="s">
        <v>131</v>
      </c>
      <c r="G1577" t="s">
        <v>20</v>
      </c>
      <c r="H1577" t="s">
        <v>216</v>
      </c>
      <c r="I1577">
        <v>8</v>
      </c>
      <c r="J1577">
        <v>0.1</v>
      </c>
      <c r="K1577" t="s">
        <v>70</v>
      </c>
      <c r="L1577" t="s">
        <v>50</v>
      </c>
      <c r="M1577">
        <v>41</v>
      </c>
      <c r="N1577">
        <v>5</v>
      </c>
    </row>
    <row r="1578" spans="1:14" x14ac:dyDescent="0.3">
      <c r="A1578" t="s">
        <v>3852</v>
      </c>
      <c r="B1578" t="s">
        <v>3853</v>
      </c>
      <c r="C1578" t="s">
        <v>807</v>
      </c>
      <c r="D1578" t="s">
        <v>3854</v>
      </c>
      <c r="E1578" t="s">
        <v>135</v>
      </c>
      <c r="F1578" t="s">
        <v>29</v>
      </c>
      <c r="G1578" t="s">
        <v>293</v>
      </c>
      <c r="H1578" t="s">
        <v>84</v>
      </c>
      <c r="I1578">
        <v>9</v>
      </c>
      <c r="K1578" t="s">
        <v>70</v>
      </c>
      <c r="L1578" t="s">
        <v>41</v>
      </c>
      <c r="M1578">
        <v>66</v>
      </c>
      <c r="N1578">
        <v>2</v>
      </c>
    </row>
    <row r="1579" spans="1:14" x14ac:dyDescent="0.3">
      <c r="A1579" t="s">
        <v>3855</v>
      </c>
      <c r="B1579" t="s">
        <v>3856</v>
      </c>
      <c r="C1579" t="s">
        <v>2541</v>
      </c>
      <c r="D1579" t="s">
        <v>3857</v>
      </c>
      <c r="E1579" t="s">
        <v>266</v>
      </c>
      <c r="F1579" t="s">
        <v>131</v>
      </c>
      <c r="G1579" t="s">
        <v>40</v>
      </c>
      <c r="H1579" t="s">
        <v>69</v>
      </c>
      <c r="I1579" t="s">
        <v>147</v>
      </c>
      <c r="J1579">
        <v>0.05</v>
      </c>
      <c r="K1579" t="s">
        <v>32</v>
      </c>
      <c r="L1579" t="s">
        <v>41</v>
      </c>
      <c r="M1579">
        <v>63</v>
      </c>
      <c r="N1579">
        <v>1</v>
      </c>
    </row>
    <row r="1580" spans="1:14" x14ac:dyDescent="0.3">
      <c r="A1580" t="s">
        <v>3858</v>
      </c>
      <c r="B1580" t="s">
        <v>3859</v>
      </c>
      <c r="C1580" t="s">
        <v>2989</v>
      </c>
      <c r="D1580" t="s">
        <v>3860</v>
      </c>
      <c r="E1580" t="s">
        <v>3861</v>
      </c>
      <c r="F1580" t="s">
        <v>19</v>
      </c>
      <c r="G1580" t="s">
        <v>30</v>
      </c>
      <c r="H1580" t="s">
        <v>216</v>
      </c>
      <c r="I1580">
        <v>8</v>
      </c>
      <c r="J1580">
        <v>0.2</v>
      </c>
      <c r="K1580" t="s">
        <v>22</v>
      </c>
      <c r="L1580" t="s">
        <v>41</v>
      </c>
      <c r="M1580">
        <v>53</v>
      </c>
      <c r="N1580">
        <v>3</v>
      </c>
    </row>
    <row r="1581" spans="1:14" x14ac:dyDescent="0.3">
      <c r="A1581" t="s">
        <v>3862</v>
      </c>
      <c r="B1581" t="s">
        <v>1539</v>
      </c>
      <c r="C1581" t="s">
        <v>3863</v>
      </c>
      <c r="D1581" t="s">
        <v>525</v>
      </c>
      <c r="E1581" t="s">
        <v>694</v>
      </c>
      <c r="F1581" t="s">
        <v>39</v>
      </c>
      <c r="G1581" t="s">
        <v>90</v>
      </c>
      <c r="H1581" t="s">
        <v>48</v>
      </c>
      <c r="I1581">
        <v>4</v>
      </c>
      <c r="J1581">
        <v>0.1</v>
      </c>
      <c r="K1581" t="s">
        <v>22</v>
      </c>
      <c r="L1581" t="s">
        <v>23</v>
      </c>
      <c r="M1581">
        <v>42</v>
      </c>
      <c r="N1581">
        <v>1</v>
      </c>
    </row>
    <row r="1582" spans="1:14" x14ac:dyDescent="0.3">
      <c r="A1582" t="s">
        <v>3864</v>
      </c>
      <c r="B1582" t="s">
        <v>2568</v>
      </c>
      <c r="C1582" t="s">
        <v>1813</v>
      </c>
      <c r="D1582" t="s">
        <v>1760</v>
      </c>
      <c r="E1582" t="s">
        <v>191</v>
      </c>
      <c r="F1582" t="s">
        <v>29</v>
      </c>
      <c r="G1582" t="s">
        <v>62</v>
      </c>
      <c r="H1582" t="s">
        <v>308</v>
      </c>
      <c r="I1582">
        <v>8</v>
      </c>
      <c r="K1582" t="s">
        <v>32</v>
      </c>
      <c r="L1582" t="s">
        <v>41</v>
      </c>
      <c r="M1582">
        <v>55</v>
      </c>
      <c r="N1582">
        <v>3</v>
      </c>
    </row>
    <row r="1583" spans="1:14" x14ac:dyDescent="0.3">
      <c r="A1583" t="s">
        <v>3865</v>
      </c>
      <c r="B1583" t="s">
        <v>2293</v>
      </c>
      <c r="C1583" t="s">
        <v>3119</v>
      </c>
      <c r="D1583" t="s">
        <v>3866</v>
      </c>
      <c r="E1583" t="s">
        <v>1959</v>
      </c>
      <c r="F1583" t="s">
        <v>39</v>
      </c>
      <c r="G1583" t="s">
        <v>30</v>
      </c>
      <c r="H1583" t="s">
        <v>21</v>
      </c>
      <c r="I1583">
        <v>8</v>
      </c>
      <c r="K1583" t="s">
        <v>32</v>
      </c>
      <c r="L1583" t="s">
        <v>50</v>
      </c>
      <c r="M1583">
        <v>67</v>
      </c>
      <c r="N1583">
        <v>3</v>
      </c>
    </row>
    <row r="1584" spans="1:14" x14ac:dyDescent="0.3">
      <c r="A1584" t="s">
        <v>3867</v>
      </c>
      <c r="B1584" t="s">
        <v>990</v>
      </c>
      <c r="C1584" t="s">
        <v>991</v>
      </c>
      <c r="D1584" t="s">
        <v>1463</v>
      </c>
      <c r="E1584" t="s">
        <v>347</v>
      </c>
      <c r="F1584" t="s">
        <v>39</v>
      </c>
      <c r="G1584" t="s">
        <v>293</v>
      </c>
      <c r="H1584" t="s">
        <v>31</v>
      </c>
      <c r="I1584">
        <v>5</v>
      </c>
      <c r="J1584">
        <v>0.05</v>
      </c>
      <c r="K1584" t="s">
        <v>32</v>
      </c>
      <c r="L1584" t="s">
        <v>50</v>
      </c>
      <c r="M1584">
        <v>63</v>
      </c>
    </row>
    <row r="1585" spans="1:14" x14ac:dyDescent="0.3">
      <c r="A1585" t="s">
        <v>3868</v>
      </c>
      <c r="B1585" t="s">
        <v>984</v>
      </c>
      <c r="C1585" t="s">
        <v>273</v>
      </c>
      <c r="D1585" t="s">
        <v>3869</v>
      </c>
      <c r="E1585" t="s">
        <v>256</v>
      </c>
      <c r="F1585" t="s">
        <v>39</v>
      </c>
      <c r="G1585" t="s">
        <v>20</v>
      </c>
      <c r="H1585" t="s">
        <v>63</v>
      </c>
      <c r="I1585">
        <v>2</v>
      </c>
      <c r="J1585">
        <v>0</v>
      </c>
      <c r="K1585" t="s">
        <v>22</v>
      </c>
      <c r="L1585" t="s">
        <v>33</v>
      </c>
      <c r="M1585">
        <v>49</v>
      </c>
      <c r="N1585">
        <v>4</v>
      </c>
    </row>
    <row r="1586" spans="1:14" x14ac:dyDescent="0.3">
      <c r="A1586" t="s">
        <v>3870</v>
      </c>
      <c r="B1586" t="s">
        <v>554</v>
      </c>
      <c r="C1586" t="s">
        <v>1119</v>
      </c>
      <c r="D1586" t="s">
        <v>3426</v>
      </c>
      <c r="E1586" t="s">
        <v>82</v>
      </c>
      <c r="F1586" t="s">
        <v>29</v>
      </c>
      <c r="G1586" t="s">
        <v>30</v>
      </c>
      <c r="H1586" t="s">
        <v>109</v>
      </c>
      <c r="I1586">
        <v>7</v>
      </c>
      <c r="J1586">
        <v>0.1</v>
      </c>
      <c r="K1586" t="s">
        <v>22</v>
      </c>
      <c r="L1586" t="s">
        <v>23</v>
      </c>
      <c r="M1586">
        <v>69</v>
      </c>
      <c r="N1586">
        <v>4</v>
      </c>
    </row>
    <row r="1587" spans="1:14" x14ac:dyDescent="0.3">
      <c r="A1587" t="s">
        <v>3871</v>
      </c>
      <c r="B1587" t="s">
        <v>1394</v>
      </c>
      <c r="C1587" t="s">
        <v>2100</v>
      </c>
      <c r="D1587" t="s">
        <v>2030</v>
      </c>
      <c r="E1587" t="s">
        <v>1146</v>
      </c>
      <c r="F1587" t="s">
        <v>29</v>
      </c>
      <c r="G1587" t="s">
        <v>90</v>
      </c>
      <c r="H1587" t="s">
        <v>109</v>
      </c>
      <c r="I1587">
        <v>1</v>
      </c>
      <c r="J1587">
        <v>0.1</v>
      </c>
      <c r="K1587" t="s">
        <v>22</v>
      </c>
      <c r="L1587" t="s">
        <v>50</v>
      </c>
      <c r="M1587">
        <v>58</v>
      </c>
      <c r="N1587">
        <v>3</v>
      </c>
    </row>
    <row r="1588" spans="1:14" x14ac:dyDescent="0.3">
      <c r="A1588" t="s">
        <v>3872</v>
      </c>
      <c r="B1588" t="s">
        <v>1263</v>
      </c>
      <c r="C1588" t="s">
        <v>652</v>
      </c>
      <c r="D1588" t="s">
        <v>3415</v>
      </c>
      <c r="E1588" t="s">
        <v>347</v>
      </c>
      <c r="F1588" t="s">
        <v>29</v>
      </c>
      <c r="G1588" t="s">
        <v>62</v>
      </c>
      <c r="H1588" t="s">
        <v>56</v>
      </c>
      <c r="I1588">
        <v>8</v>
      </c>
      <c r="J1588">
        <v>0.2</v>
      </c>
      <c r="K1588" t="s">
        <v>32</v>
      </c>
      <c r="L1588" t="s">
        <v>41</v>
      </c>
      <c r="M1588">
        <v>47</v>
      </c>
      <c r="N1588">
        <v>2</v>
      </c>
    </row>
    <row r="1589" spans="1:14" x14ac:dyDescent="0.3">
      <c r="A1589" t="s">
        <v>3873</v>
      </c>
      <c r="B1589" t="s">
        <v>2151</v>
      </c>
      <c r="C1589" t="s">
        <v>550</v>
      </c>
      <c r="D1589" t="s">
        <v>2889</v>
      </c>
      <c r="E1589" t="s">
        <v>408</v>
      </c>
      <c r="F1589" t="s">
        <v>29</v>
      </c>
      <c r="G1589" t="s">
        <v>293</v>
      </c>
      <c r="H1589" t="s">
        <v>241</v>
      </c>
      <c r="I1589">
        <v>2</v>
      </c>
      <c r="J1589">
        <v>0.1</v>
      </c>
      <c r="K1589" t="s">
        <v>32</v>
      </c>
      <c r="L1589" t="s">
        <v>50</v>
      </c>
      <c r="M1589">
        <v>57</v>
      </c>
      <c r="N1589">
        <v>3</v>
      </c>
    </row>
    <row r="1590" spans="1:14" x14ac:dyDescent="0.3">
      <c r="A1590" t="s">
        <v>3874</v>
      </c>
      <c r="B1590" t="s">
        <v>3741</v>
      </c>
      <c r="C1590" t="s">
        <v>1991</v>
      </c>
      <c r="D1590" t="s">
        <v>2478</v>
      </c>
      <c r="E1590" t="s">
        <v>334</v>
      </c>
      <c r="F1590" t="s">
        <v>29</v>
      </c>
      <c r="G1590" t="s">
        <v>97</v>
      </c>
      <c r="H1590" t="s">
        <v>154</v>
      </c>
      <c r="I1590">
        <v>3</v>
      </c>
      <c r="J1590">
        <v>0.05</v>
      </c>
      <c r="K1590" t="s">
        <v>70</v>
      </c>
      <c r="L1590" t="s">
        <v>33</v>
      </c>
      <c r="N1590">
        <v>1</v>
      </c>
    </row>
    <row r="1591" spans="1:14" x14ac:dyDescent="0.3">
      <c r="A1591" t="s">
        <v>3875</v>
      </c>
      <c r="B1591" t="s">
        <v>3522</v>
      </c>
      <c r="C1591" t="s">
        <v>474</v>
      </c>
      <c r="D1591" t="s">
        <v>3279</v>
      </c>
      <c r="E1591" t="s">
        <v>1326</v>
      </c>
      <c r="F1591" t="s">
        <v>29</v>
      </c>
      <c r="G1591" t="s">
        <v>192</v>
      </c>
      <c r="H1591" t="s">
        <v>177</v>
      </c>
      <c r="I1591">
        <v>6</v>
      </c>
      <c r="J1591">
        <v>0.05</v>
      </c>
      <c r="L1591" t="s">
        <v>41</v>
      </c>
    </row>
    <row r="1592" spans="1:14" x14ac:dyDescent="0.3">
      <c r="A1592" t="s">
        <v>3876</v>
      </c>
      <c r="B1592" t="s">
        <v>779</v>
      </c>
      <c r="C1592" t="s">
        <v>65</v>
      </c>
      <c r="D1592" t="s">
        <v>634</v>
      </c>
      <c r="E1592" t="s">
        <v>397</v>
      </c>
      <c r="F1592" t="s">
        <v>29</v>
      </c>
      <c r="G1592" t="s">
        <v>47</v>
      </c>
      <c r="H1592" t="s">
        <v>69</v>
      </c>
      <c r="I1592">
        <v>7</v>
      </c>
      <c r="J1592">
        <v>0</v>
      </c>
      <c r="K1592" t="s">
        <v>22</v>
      </c>
      <c r="L1592" t="s">
        <v>33</v>
      </c>
      <c r="M1592">
        <v>59</v>
      </c>
      <c r="N1592">
        <v>5</v>
      </c>
    </row>
    <row r="1593" spans="1:14" x14ac:dyDescent="0.3">
      <c r="A1593" t="s">
        <v>3877</v>
      </c>
      <c r="B1593" t="s">
        <v>3878</v>
      </c>
      <c r="C1593" t="s">
        <v>1924</v>
      </c>
      <c r="D1593" t="s">
        <v>3432</v>
      </c>
      <c r="E1593" t="s">
        <v>477</v>
      </c>
      <c r="F1593" t="s">
        <v>29</v>
      </c>
      <c r="G1593" t="s">
        <v>40</v>
      </c>
      <c r="H1593" t="s">
        <v>98</v>
      </c>
      <c r="I1593">
        <v>7</v>
      </c>
      <c r="J1593">
        <v>0</v>
      </c>
      <c r="K1593" t="s">
        <v>32</v>
      </c>
      <c r="L1593" t="s">
        <v>23</v>
      </c>
      <c r="M1593">
        <v>32</v>
      </c>
      <c r="N1593">
        <v>2</v>
      </c>
    </row>
    <row r="1594" spans="1:14" x14ac:dyDescent="0.3">
      <c r="A1594" t="s">
        <v>3879</v>
      </c>
      <c r="B1594" t="s">
        <v>2057</v>
      </c>
      <c r="C1594" t="s">
        <v>3790</v>
      </c>
      <c r="D1594" t="s">
        <v>501</v>
      </c>
      <c r="E1594" t="s">
        <v>467</v>
      </c>
      <c r="F1594" t="s">
        <v>83</v>
      </c>
      <c r="H1594" t="s">
        <v>76</v>
      </c>
      <c r="I1594">
        <v>4</v>
      </c>
      <c r="J1594">
        <v>0</v>
      </c>
      <c r="K1594" t="s">
        <v>32</v>
      </c>
      <c r="L1594" t="s">
        <v>50</v>
      </c>
      <c r="M1594">
        <v>33</v>
      </c>
      <c r="N1594">
        <v>4</v>
      </c>
    </row>
    <row r="1595" spans="1:14" x14ac:dyDescent="0.3">
      <c r="A1595" t="s">
        <v>3880</v>
      </c>
      <c r="B1595" t="s">
        <v>3320</v>
      </c>
      <c r="C1595" t="s">
        <v>3881</v>
      </c>
      <c r="D1595" t="s">
        <v>3634</v>
      </c>
      <c r="E1595" t="s">
        <v>221</v>
      </c>
      <c r="F1595" t="s">
        <v>29</v>
      </c>
      <c r="G1595" t="s">
        <v>293</v>
      </c>
      <c r="H1595" t="s">
        <v>84</v>
      </c>
      <c r="I1595">
        <v>4</v>
      </c>
      <c r="J1595">
        <v>0</v>
      </c>
      <c r="K1595" t="s">
        <v>32</v>
      </c>
      <c r="L1595" t="s">
        <v>23</v>
      </c>
      <c r="M1595">
        <v>22</v>
      </c>
      <c r="N1595">
        <v>3</v>
      </c>
    </row>
    <row r="1596" spans="1:14" x14ac:dyDescent="0.3">
      <c r="A1596" t="s">
        <v>3882</v>
      </c>
      <c r="B1596" t="s">
        <v>851</v>
      </c>
      <c r="C1596" t="s">
        <v>230</v>
      </c>
      <c r="D1596" t="s">
        <v>3883</v>
      </c>
      <c r="E1596" t="s">
        <v>790</v>
      </c>
      <c r="F1596" t="s">
        <v>39</v>
      </c>
      <c r="G1596" t="s">
        <v>40</v>
      </c>
      <c r="H1596" t="s">
        <v>216</v>
      </c>
      <c r="I1596">
        <v>3</v>
      </c>
      <c r="J1596">
        <v>0.15</v>
      </c>
      <c r="K1596" t="s">
        <v>22</v>
      </c>
      <c r="L1596" t="s">
        <v>33</v>
      </c>
      <c r="M1596">
        <v>40</v>
      </c>
      <c r="N1596">
        <v>5</v>
      </c>
    </row>
    <row r="1597" spans="1:14" x14ac:dyDescent="0.3">
      <c r="A1597" t="s">
        <v>3884</v>
      </c>
      <c r="B1597" t="s">
        <v>2831</v>
      </c>
      <c r="C1597" t="s">
        <v>3395</v>
      </c>
      <c r="D1597" t="s">
        <v>1427</v>
      </c>
      <c r="E1597" t="s">
        <v>82</v>
      </c>
      <c r="F1597" t="s">
        <v>29</v>
      </c>
      <c r="G1597" t="s">
        <v>251</v>
      </c>
      <c r="H1597" t="s">
        <v>109</v>
      </c>
      <c r="I1597" t="s">
        <v>722</v>
      </c>
      <c r="J1597">
        <v>0</v>
      </c>
      <c r="K1597" t="s">
        <v>32</v>
      </c>
      <c r="L1597" t="s">
        <v>23</v>
      </c>
      <c r="M1597">
        <v>23</v>
      </c>
      <c r="N1597">
        <v>2</v>
      </c>
    </row>
    <row r="1598" spans="1:14" x14ac:dyDescent="0.3">
      <c r="A1598" t="s">
        <v>3885</v>
      </c>
      <c r="B1598" t="s">
        <v>208</v>
      </c>
      <c r="C1598" t="s">
        <v>1286</v>
      </c>
      <c r="D1598" t="s">
        <v>2557</v>
      </c>
      <c r="E1598" t="s">
        <v>675</v>
      </c>
      <c r="F1598" t="s">
        <v>131</v>
      </c>
      <c r="G1598" t="s">
        <v>90</v>
      </c>
      <c r="H1598" t="s">
        <v>69</v>
      </c>
      <c r="I1598">
        <v>7</v>
      </c>
      <c r="J1598">
        <v>0.2</v>
      </c>
      <c r="K1598" t="s">
        <v>32</v>
      </c>
      <c r="L1598" t="s">
        <v>41</v>
      </c>
      <c r="N1598">
        <v>3</v>
      </c>
    </row>
    <row r="1599" spans="1:14" x14ac:dyDescent="0.3">
      <c r="A1599" t="s">
        <v>3886</v>
      </c>
      <c r="B1599" t="s">
        <v>3887</v>
      </c>
      <c r="C1599" t="s">
        <v>1562</v>
      </c>
      <c r="D1599" t="s">
        <v>1283</v>
      </c>
      <c r="E1599" t="s">
        <v>935</v>
      </c>
      <c r="F1599" t="s">
        <v>29</v>
      </c>
      <c r="G1599" t="s">
        <v>47</v>
      </c>
      <c r="H1599" t="s">
        <v>63</v>
      </c>
      <c r="I1599">
        <v>9</v>
      </c>
      <c r="J1599">
        <v>0</v>
      </c>
      <c r="K1599" t="s">
        <v>22</v>
      </c>
      <c r="L1599" t="s">
        <v>41</v>
      </c>
      <c r="N1599">
        <v>5</v>
      </c>
    </row>
    <row r="1600" spans="1:14" x14ac:dyDescent="0.3">
      <c r="A1600" t="s">
        <v>3888</v>
      </c>
      <c r="B1600" t="s">
        <v>495</v>
      </c>
      <c r="C1600" t="s">
        <v>2483</v>
      </c>
      <c r="D1600" t="s">
        <v>3651</v>
      </c>
      <c r="E1600" t="s">
        <v>1836</v>
      </c>
      <c r="F1600" t="s">
        <v>29</v>
      </c>
      <c r="G1600" t="s">
        <v>40</v>
      </c>
      <c r="H1600" t="s">
        <v>48</v>
      </c>
      <c r="I1600">
        <v>2</v>
      </c>
      <c r="J1600">
        <v>0</v>
      </c>
      <c r="K1600" t="s">
        <v>22</v>
      </c>
      <c r="L1600" t="s">
        <v>50</v>
      </c>
      <c r="M1600">
        <v>42</v>
      </c>
      <c r="N1600">
        <v>4</v>
      </c>
    </row>
    <row r="1601" spans="1:14" x14ac:dyDescent="0.3">
      <c r="A1601" t="s">
        <v>3889</v>
      </c>
      <c r="B1601" t="s">
        <v>1302</v>
      </c>
      <c r="C1601" t="s">
        <v>2173</v>
      </c>
      <c r="D1601" t="s">
        <v>1916</v>
      </c>
      <c r="E1601" t="s">
        <v>435</v>
      </c>
      <c r="F1601" t="s">
        <v>131</v>
      </c>
      <c r="G1601" t="s">
        <v>90</v>
      </c>
      <c r="H1601" t="s">
        <v>21</v>
      </c>
      <c r="I1601">
        <v>6</v>
      </c>
      <c r="J1601">
        <v>0</v>
      </c>
      <c r="K1601" t="s">
        <v>22</v>
      </c>
      <c r="L1601" t="s">
        <v>33</v>
      </c>
      <c r="M1601">
        <v>52</v>
      </c>
      <c r="N1601">
        <v>5</v>
      </c>
    </row>
    <row r="1602" spans="1:14" x14ac:dyDescent="0.3">
      <c r="A1602" t="s">
        <v>3890</v>
      </c>
      <c r="B1602" t="s">
        <v>2633</v>
      </c>
      <c r="C1602" t="s">
        <v>828</v>
      </c>
      <c r="D1602" t="s">
        <v>2264</v>
      </c>
      <c r="E1602" t="s">
        <v>1372</v>
      </c>
      <c r="F1602" t="s">
        <v>19</v>
      </c>
      <c r="G1602" t="s">
        <v>30</v>
      </c>
      <c r="H1602" t="s">
        <v>76</v>
      </c>
      <c r="I1602" t="s">
        <v>398</v>
      </c>
      <c r="J1602">
        <v>0</v>
      </c>
      <c r="K1602" t="s">
        <v>22</v>
      </c>
      <c r="L1602" t="s">
        <v>23</v>
      </c>
      <c r="M1602">
        <v>66</v>
      </c>
      <c r="N1602">
        <v>5</v>
      </c>
    </row>
    <row r="1603" spans="1:14" x14ac:dyDescent="0.3">
      <c r="A1603" t="s">
        <v>3891</v>
      </c>
      <c r="B1603" t="s">
        <v>195</v>
      </c>
      <c r="C1603" t="s">
        <v>807</v>
      </c>
      <c r="D1603" t="s">
        <v>3892</v>
      </c>
      <c r="E1603" t="s">
        <v>805</v>
      </c>
      <c r="F1603" t="s">
        <v>29</v>
      </c>
      <c r="G1603" t="s">
        <v>20</v>
      </c>
      <c r="H1603" t="s">
        <v>308</v>
      </c>
      <c r="I1603">
        <v>5</v>
      </c>
      <c r="J1603">
        <v>0</v>
      </c>
      <c r="K1603" t="s">
        <v>22</v>
      </c>
      <c r="L1603" t="s">
        <v>23</v>
      </c>
    </row>
    <row r="1604" spans="1:14" x14ac:dyDescent="0.3">
      <c r="A1604" t="s">
        <v>3893</v>
      </c>
      <c r="B1604" t="s">
        <v>1621</v>
      </c>
      <c r="C1604" t="s">
        <v>3227</v>
      </c>
      <c r="D1604" t="s">
        <v>3894</v>
      </c>
      <c r="E1604" t="s">
        <v>1719</v>
      </c>
      <c r="F1604" t="s">
        <v>153</v>
      </c>
      <c r="G1604" t="s">
        <v>47</v>
      </c>
      <c r="H1604" t="s">
        <v>109</v>
      </c>
      <c r="I1604">
        <v>9</v>
      </c>
      <c r="J1604">
        <v>0.1</v>
      </c>
      <c r="K1604" t="s">
        <v>32</v>
      </c>
      <c r="L1604" t="s">
        <v>23</v>
      </c>
      <c r="M1604">
        <v>62</v>
      </c>
      <c r="N1604">
        <v>2</v>
      </c>
    </row>
    <row r="1605" spans="1:14" x14ac:dyDescent="0.3">
      <c r="A1605" t="s">
        <v>3895</v>
      </c>
      <c r="B1605" t="s">
        <v>2981</v>
      </c>
      <c r="C1605" t="s">
        <v>1337</v>
      </c>
      <c r="D1605" t="s">
        <v>3896</v>
      </c>
      <c r="E1605" t="s">
        <v>1829</v>
      </c>
      <c r="F1605" t="s">
        <v>29</v>
      </c>
      <c r="G1605" t="s">
        <v>115</v>
      </c>
      <c r="H1605" t="s">
        <v>69</v>
      </c>
      <c r="I1605">
        <v>4</v>
      </c>
      <c r="J1605">
        <v>0.1</v>
      </c>
      <c r="K1605" t="s">
        <v>22</v>
      </c>
      <c r="L1605" t="s">
        <v>50</v>
      </c>
      <c r="M1605">
        <v>49</v>
      </c>
      <c r="N1605">
        <v>2</v>
      </c>
    </row>
    <row r="1606" spans="1:14" x14ac:dyDescent="0.3">
      <c r="A1606" t="s">
        <v>3897</v>
      </c>
      <c r="B1606" t="s">
        <v>300</v>
      </c>
      <c r="C1606" t="s">
        <v>3898</v>
      </c>
      <c r="D1606" t="s">
        <v>3899</v>
      </c>
      <c r="E1606" t="s">
        <v>417</v>
      </c>
      <c r="F1606" t="s">
        <v>39</v>
      </c>
      <c r="G1606" t="s">
        <v>97</v>
      </c>
      <c r="H1606" t="s">
        <v>56</v>
      </c>
      <c r="I1606">
        <v>5</v>
      </c>
      <c r="J1606">
        <v>0</v>
      </c>
      <c r="K1606" t="s">
        <v>70</v>
      </c>
      <c r="L1606" t="s">
        <v>33</v>
      </c>
      <c r="M1606">
        <v>23</v>
      </c>
      <c r="N1606">
        <v>4</v>
      </c>
    </row>
    <row r="1607" spans="1:14" x14ac:dyDescent="0.3">
      <c r="A1607" t="s">
        <v>3900</v>
      </c>
      <c r="B1607" t="s">
        <v>1544</v>
      </c>
      <c r="C1607" t="s">
        <v>1155</v>
      </c>
      <c r="D1607" t="s">
        <v>3901</v>
      </c>
      <c r="E1607" t="s">
        <v>2887</v>
      </c>
      <c r="F1607" t="s">
        <v>39</v>
      </c>
      <c r="H1607" t="s">
        <v>98</v>
      </c>
      <c r="I1607">
        <v>6</v>
      </c>
      <c r="J1607">
        <v>0.2</v>
      </c>
      <c r="K1607" t="s">
        <v>32</v>
      </c>
      <c r="L1607" t="s">
        <v>41</v>
      </c>
      <c r="M1607">
        <v>18</v>
      </c>
      <c r="N1607">
        <v>5</v>
      </c>
    </row>
    <row r="1608" spans="1:14" x14ac:dyDescent="0.3">
      <c r="A1608" t="s">
        <v>3902</v>
      </c>
      <c r="B1608" t="s">
        <v>225</v>
      </c>
      <c r="C1608" t="s">
        <v>1243</v>
      </c>
      <c r="D1608" t="s">
        <v>2062</v>
      </c>
      <c r="E1608" t="s">
        <v>911</v>
      </c>
      <c r="F1608" t="s">
        <v>39</v>
      </c>
      <c r="G1608" t="s">
        <v>62</v>
      </c>
      <c r="H1608" t="s">
        <v>56</v>
      </c>
      <c r="I1608">
        <v>2</v>
      </c>
      <c r="J1608">
        <v>0.1</v>
      </c>
      <c r="K1608" t="s">
        <v>70</v>
      </c>
      <c r="L1608" t="s">
        <v>50</v>
      </c>
      <c r="M1608">
        <v>29</v>
      </c>
      <c r="N1608">
        <v>3</v>
      </c>
    </row>
    <row r="1609" spans="1:14" x14ac:dyDescent="0.3">
      <c r="A1609" t="s">
        <v>3903</v>
      </c>
      <c r="B1609" t="s">
        <v>456</v>
      </c>
      <c r="C1609" t="s">
        <v>1574</v>
      </c>
      <c r="D1609" t="s">
        <v>3904</v>
      </c>
      <c r="E1609" t="s">
        <v>232</v>
      </c>
      <c r="F1609" t="s">
        <v>29</v>
      </c>
      <c r="G1609" t="s">
        <v>115</v>
      </c>
      <c r="H1609" t="s">
        <v>177</v>
      </c>
      <c r="I1609">
        <v>3</v>
      </c>
      <c r="J1609">
        <v>0.1</v>
      </c>
      <c r="K1609" t="s">
        <v>22</v>
      </c>
      <c r="L1609" t="s">
        <v>23</v>
      </c>
      <c r="M1609">
        <v>21</v>
      </c>
      <c r="N1609">
        <v>3</v>
      </c>
    </row>
    <row r="1610" spans="1:14" x14ac:dyDescent="0.3">
      <c r="A1610" t="s">
        <v>3905</v>
      </c>
      <c r="B1610" t="s">
        <v>224</v>
      </c>
      <c r="C1610" t="s">
        <v>1215</v>
      </c>
      <c r="D1610" t="s">
        <v>3906</v>
      </c>
      <c r="E1610" t="s">
        <v>840</v>
      </c>
      <c r="F1610" t="s">
        <v>39</v>
      </c>
      <c r="G1610" t="s">
        <v>40</v>
      </c>
      <c r="H1610" t="s">
        <v>216</v>
      </c>
      <c r="I1610">
        <v>8</v>
      </c>
      <c r="K1610" t="s">
        <v>222</v>
      </c>
      <c r="L1610" t="s">
        <v>41</v>
      </c>
      <c r="M1610">
        <v>64</v>
      </c>
      <c r="N1610">
        <v>5</v>
      </c>
    </row>
    <row r="1611" spans="1:14" x14ac:dyDescent="0.3">
      <c r="A1611" t="s">
        <v>3907</v>
      </c>
      <c r="B1611" t="s">
        <v>535</v>
      </c>
      <c r="C1611" t="s">
        <v>1100</v>
      </c>
      <c r="D1611" t="s">
        <v>1851</v>
      </c>
      <c r="E1611" t="s">
        <v>477</v>
      </c>
      <c r="F1611" t="s">
        <v>153</v>
      </c>
      <c r="G1611" t="s">
        <v>293</v>
      </c>
      <c r="H1611" t="s">
        <v>160</v>
      </c>
      <c r="I1611">
        <v>7</v>
      </c>
      <c r="J1611">
        <v>0.1</v>
      </c>
      <c r="K1611" t="s">
        <v>22</v>
      </c>
      <c r="L1611" t="s">
        <v>41</v>
      </c>
      <c r="M1611">
        <v>55</v>
      </c>
      <c r="N1611">
        <v>1</v>
      </c>
    </row>
    <row r="1612" spans="1:14" x14ac:dyDescent="0.3">
      <c r="A1612" t="s">
        <v>3908</v>
      </c>
      <c r="B1612" t="s">
        <v>1945</v>
      </c>
      <c r="C1612" t="s">
        <v>1843</v>
      </c>
      <c r="D1612" t="s">
        <v>3007</v>
      </c>
      <c r="E1612" t="s">
        <v>490</v>
      </c>
      <c r="F1612" t="s">
        <v>29</v>
      </c>
      <c r="G1612" t="s">
        <v>115</v>
      </c>
      <c r="H1612" t="s">
        <v>146</v>
      </c>
      <c r="I1612">
        <v>7</v>
      </c>
      <c r="J1612">
        <v>0</v>
      </c>
      <c r="K1612" t="s">
        <v>32</v>
      </c>
      <c r="L1612" t="s">
        <v>33</v>
      </c>
      <c r="M1612">
        <v>34</v>
      </c>
      <c r="N1612">
        <v>3</v>
      </c>
    </row>
    <row r="1613" spans="1:14" x14ac:dyDescent="0.3">
      <c r="A1613" t="s">
        <v>3909</v>
      </c>
      <c r="B1613" t="s">
        <v>965</v>
      </c>
      <c r="C1613" t="s">
        <v>283</v>
      </c>
      <c r="D1613" t="s">
        <v>134</v>
      </c>
      <c r="E1613" t="s">
        <v>1568</v>
      </c>
      <c r="F1613" t="s">
        <v>153</v>
      </c>
      <c r="G1613" t="s">
        <v>176</v>
      </c>
      <c r="H1613" t="s">
        <v>48</v>
      </c>
      <c r="I1613">
        <v>8</v>
      </c>
      <c r="J1613">
        <v>0.2</v>
      </c>
      <c r="K1613" t="s">
        <v>32</v>
      </c>
      <c r="L1613" t="s">
        <v>23</v>
      </c>
      <c r="N1613">
        <v>5</v>
      </c>
    </row>
    <row r="1614" spans="1:14" x14ac:dyDescent="0.3">
      <c r="A1614" t="s">
        <v>3910</v>
      </c>
      <c r="B1614" t="s">
        <v>851</v>
      </c>
      <c r="C1614" t="s">
        <v>229</v>
      </c>
      <c r="D1614" t="s">
        <v>3911</v>
      </c>
      <c r="E1614" t="s">
        <v>170</v>
      </c>
      <c r="F1614" t="s">
        <v>29</v>
      </c>
      <c r="G1614" t="s">
        <v>176</v>
      </c>
      <c r="H1614" t="s">
        <v>146</v>
      </c>
      <c r="I1614" t="s">
        <v>252</v>
      </c>
      <c r="J1614">
        <v>0</v>
      </c>
      <c r="L1614" t="s">
        <v>23</v>
      </c>
      <c r="M1614">
        <v>64</v>
      </c>
      <c r="N1614">
        <v>1</v>
      </c>
    </row>
    <row r="1615" spans="1:14" x14ac:dyDescent="0.3">
      <c r="A1615" t="s">
        <v>3912</v>
      </c>
      <c r="B1615" t="s">
        <v>3913</v>
      </c>
      <c r="C1615" t="s">
        <v>455</v>
      </c>
      <c r="D1615" t="s">
        <v>2297</v>
      </c>
      <c r="E1615" t="s">
        <v>197</v>
      </c>
      <c r="F1615" t="s">
        <v>29</v>
      </c>
      <c r="H1615" t="s">
        <v>154</v>
      </c>
      <c r="I1615">
        <v>8</v>
      </c>
      <c r="J1615">
        <v>0</v>
      </c>
      <c r="K1615" t="s">
        <v>22</v>
      </c>
      <c r="L1615" t="s">
        <v>23</v>
      </c>
      <c r="N1615">
        <v>4</v>
      </c>
    </row>
    <row r="1616" spans="1:14" x14ac:dyDescent="0.3">
      <c r="A1616" t="s">
        <v>3914</v>
      </c>
      <c r="B1616" t="s">
        <v>1105</v>
      </c>
      <c r="C1616" t="s">
        <v>1994</v>
      </c>
      <c r="D1616" t="s">
        <v>196</v>
      </c>
      <c r="E1616" t="s">
        <v>565</v>
      </c>
      <c r="F1616" t="s">
        <v>29</v>
      </c>
      <c r="G1616" t="s">
        <v>192</v>
      </c>
      <c r="H1616" t="s">
        <v>69</v>
      </c>
      <c r="I1616">
        <v>3</v>
      </c>
      <c r="J1616">
        <v>0.2</v>
      </c>
      <c r="K1616" t="s">
        <v>222</v>
      </c>
      <c r="L1616" t="s">
        <v>50</v>
      </c>
      <c r="M1616">
        <v>48</v>
      </c>
      <c r="N1616">
        <v>1</v>
      </c>
    </row>
    <row r="1617" spans="1:14" x14ac:dyDescent="0.3">
      <c r="A1617" t="s">
        <v>3915</v>
      </c>
      <c r="B1617" t="s">
        <v>612</v>
      </c>
      <c r="C1617" t="s">
        <v>469</v>
      </c>
      <c r="D1617" t="s">
        <v>2982</v>
      </c>
      <c r="E1617" t="s">
        <v>506</v>
      </c>
      <c r="F1617" t="s">
        <v>39</v>
      </c>
      <c r="G1617" t="s">
        <v>176</v>
      </c>
      <c r="H1617" t="s">
        <v>69</v>
      </c>
      <c r="I1617">
        <v>4</v>
      </c>
      <c r="J1617">
        <v>0.1</v>
      </c>
      <c r="K1617" t="s">
        <v>32</v>
      </c>
      <c r="L1617" t="s">
        <v>23</v>
      </c>
      <c r="M1617">
        <v>24</v>
      </c>
      <c r="N1617">
        <v>3</v>
      </c>
    </row>
    <row r="1618" spans="1:14" x14ac:dyDescent="0.3">
      <c r="A1618" t="s">
        <v>3916</v>
      </c>
      <c r="B1618" t="s">
        <v>1908</v>
      </c>
      <c r="C1618" t="s">
        <v>1909</v>
      </c>
      <c r="D1618" t="s">
        <v>3917</v>
      </c>
      <c r="E1618" t="s">
        <v>55</v>
      </c>
      <c r="F1618" t="s">
        <v>39</v>
      </c>
      <c r="G1618" t="s">
        <v>97</v>
      </c>
      <c r="H1618" t="s">
        <v>21</v>
      </c>
      <c r="I1618">
        <v>3</v>
      </c>
      <c r="J1618">
        <v>0</v>
      </c>
      <c r="K1618" t="s">
        <v>70</v>
      </c>
      <c r="L1618" t="s">
        <v>23</v>
      </c>
      <c r="M1618">
        <v>31</v>
      </c>
      <c r="N1618">
        <v>5</v>
      </c>
    </row>
    <row r="1619" spans="1:14" x14ac:dyDescent="0.3">
      <c r="A1619" t="s">
        <v>3918</v>
      </c>
      <c r="B1619" t="s">
        <v>2289</v>
      </c>
      <c r="C1619" t="s">
        <v>3019</v>
      </c>
      <c r="D1619" t="s">
        <v>3040</v>
      </c>
      <c r="E1619" t="s">
        <v>221</v>
      </c>
      <c r="F1619" t="s">
        <v>19</v>
      </c>
      <c r="G1619" t="s">
        <v>47</v>
      </c>
      <c r="H1619" t="s">
        <v>48</v>
      </c>
      <c r="I1619">
        <v>2</v>
      </c>
      <c r="J1619">
        <v>0</v>
      </c>
      <c r="K1619" t="s">
        <v>32</v>
      </c>
      <c r="L1619" t="s">
        <v>50</v>
      </c>
      <c r="N1619">
        <v>1</v>
      </c>
    </row>
    <row r="1620" spans="1:14" x14ac:dyDescent="0.3">
      <c r="A1620" t="s">
        <v>3919</v>
      </c>
      <c r="B1620" t="s">
        <v>433</v>
      </c>
      <c r="C1620" t="s">
        <v>1193</v>
      </c>
      <c r="D1620" t="s">
        <v>1266</v>
      </c>
      <c r="E1620" t="s">
        <v>55</v>
      </c>
      <c r="F1620" t="s">
        <v>29</v>
      </c>
      <c r="G1620" t="s">
        <v>20</v>
      </c>
      <c r="H1620" t="s">
        <v>48</v>
      </c>
      <c r="I1620">
        <v>4</v>
      </c>
      <c r="J1620">
        <v>0.1</v>
      </c>
      <c r="K1620" t="s">
        <v>22</v>
      </c>
      <c r="L1620" t="s">
        <v>50</v>
      </c>
      <c r="M1620">
        <v>41</v>
      </c>
      <c r="N1620">
        <v>2</v>
      </c>
    </row>
    <row r="1621" spans="1:14" x14ac:dyDescent="0.3">
      <c r="A1621" t="s">
        <v>3920</v>
      </c>
      <c r="B1621" t="s">
        <v>1788</v>
      </c>
      <c r="C1621" t="s">
        <v>877</v>
      </c>
      <c r="D1621" t="s">
        <v>185</v>
      </c>
      <c r="E1621" t="s">
        <v>210</v>
      </c>
      <c r="F1621" t="s">
        <v>19</v>
      </c>
      <c r="G1621" t="s">
        <v>30</v>
      </c>
      <c r="H1621" t="s">
        <v>308</v>
      </c>
      <c r="I1621">
        <v>7</v>
      </c>
      <c r="J1621">
        <v>0.2</v>
      </c>
      <c r="K1621" t="s">
        <v>22</v>
      </c>
      <c r="L1621" t="s">
        <v>41</v>
      </c>
      <c r="M1621">
        <v>51</v>
      </c>
      <c r="N1621">
        <v>4</v>
      </c>
    </row>
    <row r="1622" spans="1:14" x14ac:dyDescent="0.3">
      <c r="A1622" t="s">
        <v>3921</v>
      </c>
      <c r="B1622" t="s">
        <v>3922</v>
      </c>
      <c r="C1622" t="s">
        <v>235</v>
      </c>
      <c r="D1622" t="s">
        <v>3923</v>
      </c>
      <c r="E1622" t="s">
        <v>954</v>
      </c>
      <c r="F1622" t="s">
        <v>29</v>
      </c>
      <c r="G1622" t="s">
        <v>293</v>
      </c>
      <c r="H1622" t="s">
        <v>91</v>
      </c>
      <c r="I1622">
        <v>2</v>
      </c>
      <c r="J1622">
        <v>0</v>
      </c>
      <c r="K1622" t="s">
        <v>22</v>
      </c>
      <c r="L1622" t="s">
        <v>33</v>
      </c>
      <c r="M1622">
        <v>60</v>
      </c>
      <c r="N1622">
        <v>1</v>
      </c>
    </row>
    <row r="1623" spans="1:14" x14ac:dyDescent="0.3">
      <c r="A1623" t="s">
        <v>3924</v>
      </c>
      <c r="B1623" t="s">
        <v>2001</v>
      </c>
      <c r="C1623" t="s">
        <v>3631</v>
      </c>
      <c r="D1623" t="s">
        <v>3925</v>
      </c>
      <c r="E1623" t="s">
        <v>1142</v>
      </c>
      <c r="F1623" t="s">
        <v>39</v>
      </c>
      <c r="G1623" t="s">
        <v>62</v>
      </c>
      <c r="H1623" t="s">
        <v>308</v>
      </c>
      <c r="I1623">
        <v>4</v>
      </c>
      <c r="J1623">
        <v>0.1</v>
      </c>
      <c r="K1623" t="s">
        <v>222</v>
      </c>
      <c r="L1623" t="s">
        <v>33</v>
      </c>
      <c r="M1623">
        <v>67</v>
      </c>
      <c r="N1623">
        <v>2</v>
      </c>
    </row>
    <row r="1624" spans="1:14" x14ac:dyDescent="0.3">
      <c r="A1624" t="s">
        <v>3926</v>
      </c>
      <c r="B1624" t="s">
        <v>189</v>
      </c>
      <c r="C1624" t="s">
        <v>2748</v>
      </c>
      <c r="D1624" t="s">
        <v>3927</v>
      </c>
      <c r="E1624" t="s">
        <v>1014</v>
      </c>
      <c r="F1624" t="s">
        <v>19</v>
      </c>
      <c r="G1624" t="s">
        <v>62</v>
      </c>
      <c r="H1624" t="s">
        <v>76</v>
      </c>
      <c r="I1624">
        <v>2</v>
      </c>
      <c r="J1624">
        <v>0.1</v>
      </c>
      <c r="K1624" t="s">
        <v>22</v>
      </c>
      <c r="L1624" t="s">
        <v>50</v>
      </c>
      <c r="M1624">
        <v>44</v>
      </c>
      <c r="N1624">
        <v>2</v>
      </c>
    </row>
    <row r="1625" spans="1:14" x14ac:dyDescent="0.3">
      <c r="A1625" t="s">
        <v>3928</v>
      </c>
      <c r="B1625" t="s">
        <v>2100</v>
      </c>
      <c r="C1625" t="s">
        <v>2241</v>
      </c>
      <c r="D1625" t="s">
        <v>1600</v>
      </c>
      <c r="E1625" t="s">
        <v>3008</v>
      </c>
      <c r="F1625" t="s">
        <v>29</v>
      </c>
      <c r="G1625" t="s">
        <v>90</v>
      </c>
      <c r="H1625" t="s">
        <v>56</v>
      </c>
      <c r="I1625">
        <v>2</v>
      </c>
      <c r="J1625">
        <v>0</v>
      </c>
      <c r="K1625" t="s">
        <v>32</v>
      </c>
      <c r="L1625" t="s">
        <v>50</v>
      </c>
      <c r="M1625">
        <v>51</v>
      </c>
      <c r="N1625">
        <v>3</v>
      </c>
    </row>
    <row r="1626" spans="1:14" x14ac:dyDescent="0.3">
      <c r="A1626" t="s">
        <v>3929</v>
      </c>
      <c r="B1626" t="s">
        <v>3930</v>
      </c>
      <c r="C1626" t="s">
        <v>1872</v>
      </c>
      <c r="D1626" t="s">
        <v>2134</v>
      </c>
      <c r="E1626" t="s">
        <v>3931</v>
      </c>
      <c r="F1626" t="s">
        <v>29</v>
      </c>
      <c r="G1626" t="s">
        <v>90</v>
      </c>
      <c r="H1626" t="s">
        <v>91</v>
      </c>
      <c r="I1626">
        <v>5</v>
      </c>
      <c r="J1626">
        <v>0.2</v>
      </c>
      <c r="K1626" t="s">
        <v>32</v>
      </c>
      <c r="L1626" t="s">
        <v>41</v>
      </c>
      <c r="M1626">
        <v>49</v>
      </c>
      <c r="N1626">
        <v>3</v>
      </c>
    </row>
    <row r="1627" spans="1:14" x14ac:dyDescent="0.3">
      <c r="A1627" t="s">
        <v>3932</v>
      </c>
      <c r="B1627" t="s">
        <v>2194</v>
      </c>
      <c r="C1627" t="s">
        <v>390</v>
      </c>
      <c r="D1627" t="s">
        <v>1937</v>
      </c>
      <c r="E1627" t="s">
        <v>96</v>
      </c>
      <c r="F1627" t="s">
        <v>19</v>
      </c>
      <c r="G1627" t="s">
        <v>47</v>
      </c>
      <c r="H1627" t="s">
        <v>177</v>
      </c>
      <c r="I1627">
        <v>4</v>
      </c>
      <c r="J1627">
        <v>0.1</v>
      </c>
      <c r="K1627" t="s">
        <v>32</v>
      </c>
      <c r="L1627" t="s">
        <v>41</v>
      </c>
      <c r="M1627">
        <v>43</v>
      </c>
      <c r="N1627">
        <v>5</v>
      </c>
    </row>
    <row r="1628" spans="1:14" x14ac:dyDescent="0.3">
      <c r="A1628" t="s">
        <v>3933</v>
      </c>
      <c r="B1628" t="s">
        <v>3934</v>
      </c>
      <c r="C1628" t="s">
        <v>1840</v>
      </c>
      <c r="D1628" t="s">
        <v>67</v>
      </c>
      <c r="E1628" t="s">
        <v>882</v>
      </c>
      <c r="F1628" t="s">
        <v>19</v>
      </c>
      <c r="G1628" t="s">
        <v>40</v>
      </c>
      <c r="H1628" t="s">
        <v>109</v>
      </c>
      <c r="I1628">
        <v>4</v>
      </c>
      <c r="J1628">
        <v>0.05</v>
      </c>
      <c r="K1628" t="s">
        <v>32</v>
      </c>
      <c r="L1628" t="s">
        <v>50</v>
      </c>
      <c r="M1628">
        <v>50</v>
      </c>
      <c r="N1628">
        <v>5</v>
      </c>
    </row>
    <row r="1629" spans="1:14" x14ac:dyDescent="0.3">
      <c r="A1629" t="s">
        <v>3935</v>
      </c>
      <c r="B1629" t="s">
        <v>512</v>
      </c>
      <c r="C1629" t="s">
        <v>296</v>
      </c>
      <c r="D1629" t="s">
        <v>2598</v>
      </c>
      <c r="E1629" t="s">
        <v>490</v>
      </c>
      <c r="F1629" t="s">
        <v>29</v>
      </c>
      <c r="G1629" t="s">
        <v>115</v>
      </c>
      <c r="H1629" t="s">
        <v>56</v>
      </c>
      <c r="I1629">
        <v>9</v>
      </c>
      <c r="J1629">
        <v>0.2</v>
      </c>
      <c r="K1629" t="s">
        <v>22</v>
      </c>
      <c r="L1629" t="s">
        <v>41</v>
      </c>
      <c r="M1629">
        <v>44</v>
      </c>
      <c r="N1629">
        <v>4</v>
      </c>
    </row>
    <row r="1630" spans="1:14" x14ac:dyDescent="0.3">
      <c r="A1630" t="s">
        <v>3936</v>
      </c>
      <c r="B1630" t="s">
        <v>3937</v>
      </c>
      <c r="C1630" t="s">
        <v>965</v>
      </c>
      <c r="D1630" t="s">
        <v>2889</v>
      </c>
      <c r="E1630" t="s">
        <v>708</v>
      </c>
      <c r="F1630" t="s">
        <v>19</v>
      </c>
      <c r="G1630" t="s">
        <v>115</v>
      </c>
      <c r="H1630" t="s">
        <v>160</v>
      </c>
      <c r="I1630">
        <v>7</v>
      </c>
      <c r="J1630">
        <v>0.1</v>
      </c>
      <c r="K1630" t="s">
        <v>22</v>
      </c>
      <c r="L1630" t="s">
        <v>50</v>
      </c>
      <c r="M1630">
        <v>25</v>
      </c>
      <c r="N1630">
        <v>3</v>
      </c>
    </row>
    <row r="1631" spans="1:14" x14ac:dyDescent="0.3">
      <c r="A1631" t="s">
        <v>3938</v>
      </c>
      <c r="B1631" t="s">
        <v>3939</v>
      </c>
      <c r="C1631" t="s">
        <v>1234</v>
      </c>
      <c r="D1631" t="s">
        <v>1210</v>
      </c>
      <c r="E1631" t="s">
        <v>3940</v>
      </c>
      <c r="F1631" t="s">
        <v>39</v>
      </c>
      <c r="G1631" t="s">
        <v>62</v>
      </c>
      <c r="H1631" t="s">
        <v>69</v>
      </c>
      <c r="I1631">
        <v>8</v>
      </c>
      <c r="J1631">
        <v>0.05</v>
      </c>
      <c r="K1631" t="s">
        <v>32</v>
      </c>
      <c r="L1631" t="s">
        <v>33</v>
      </c>
      <c r="M1631">
        <v>64</v>
      </c>
      <c r="N1631">
        <v>1</v>
      </c>
    </row>
    <row r="1632" spans="1:14" x14ac:dyDescent="0.3">
      <c r="A1632" t="s">
        <v>3941</v>
      </c>
      <c r="B1632" t="s">
        <v>3942</v>
      </c>
      <c r="C1632" t="s">
        <v>2896</v>
      </c>
      <c r="D1632" t="s">
        <v>3943</v>
      </c>
      <c r="E1632" t="s">
        <v>1422</v>
      </c>
      <c r="F1632" t="s">
        <v>29</v>
      </c>
      <c r="G1632" t="s">
        <v>115</v>
      </c>
      <c r="H1632" t="s">
        <v>48</v>
      </c>
      <c r="I1632">
        <v>5</v>
      </c>
      <c r="J1632">
        <v>0</v>
      </c>
      <c r="K1632" t="s">
        <v>32</v>
      </c>
      <c r="L1632" t="s">
        <v>50</v>
      </c>
      <c r="M1632">
        <v>22</v>
      </c>
      <c r="N1632">
        <v>1</v>
      </c>
    </row>
    <row r="1633" spans="1:14" x14ac:dyDescent="0.3">
      <c r="A1633" t="s">
        <v>3944</v>
      </c>
      <c r="B1633" t="s">
        <v>1205</v>
      </c>
      <c r="C1633" t="s">
        <v>310</v>
      </c>
      <c r="D1633" t="s">
        <v>493</v>
      </c>
      <c r="E1633" t="s">
        <v>2059</v>
      </c>
      <c r="F1633" t="s">
        <v>39</v>
      </c>
      <c r="H1633" t="s">
        <v>69</v>
      </c>
      <c r="I1633">
        <v>6</v>
      </c>
      <c r="J1633">
        <v>0.15</v>
      </c>
      <c r="K1633" t="s">
        <v>32</v>
      </c>
      <c r="L1633" t="s">
        <v>33</v>
      </c>
      <c r="M1633">
        <v>25</v>
      </c>
      <c r="N1633">
        <v>5</v>
      </c>
    </row>
    <row r="1634" spans="1:14" x14ac:dyDescent="0.3">
      <c r="A1634" t="s">
        <v>3945</v>
      </c>
      <c r="B1634" t="s">
        <v>3946</v>
      </c>
      <c r="C1634" t="s">
        <v>1022</v>
      </c>
      <c r="D1634" t="s">
        <v>3947</v>
      </c>
      <c r="E1634" t="s">
        <v>805</v>
      </c>
      <c r="F1634" t="s">
        <v>39</v>
      </c>
      <c r="G1634" t="s">
        <v>47</v>
      </c>
      <c r="H1634" t="s">
        <v>63</v>
      </c>
      <c r="I1634">
        <v>7</v>
      </c>
      <c r="J1634">
        <v>0.2</v>
      </c>
      <c r="K1634" t="s">
        <v>32</v>
      </c>
      <c r="L1634" t="s">
        <v>33</v>
      </c>
      <c r="M1634">
        <v>35</v>
      </c>
      <c r="N1634">
        <v>3</v>
      </c>
    </row>
    <row r="1635" spans="1:14" x14ac:dyDescent="0.3">
      <c r="A1635" t="s">
        <v>3948</v>
      </c>
      <c r="B1635" t="s">
        <v>3949</v>
      </c>
      <c r="C1635" t="s">
        <v>1897</v>
      </c>
      <c r="D1635" t="s">
        <v>2984</v>
      </c>
      <c r="E1635" t="s">
        <v>458</v>
      </c>
      <c r="F1635" t="s">
        <v>131</v>
      </c>
      <c r="G1635" t="s">
        <v>176</v>
      </c>
      <c r="H1635" t="s">
        <v>146</v>
      </c>
      <c r="I1635">
        <v>8</v>
      </c>
      <c r="J1635">
        <v>0.2</v>
      </c>
      <c r="K1635" t="s">
        <v>32</v>
      </c>
      <c r="L1635" t="s">
        <v>23</v>
      </c>
      <c r="M1635">
        <v>69</v>
      </c>
      <c r="N1635">
        <v>1</v>
      </c>
    </row>
    <row r="1636" spans="1:14" x14ac:dyDescent="0.3">
      <c r="A1636" t="s">
        <v>3950</v>
      </c>
      <c r="B1636" t="s">
        <v>3080</v>
      </c>
      <c r="C1636" t="s">
        <v>775</v>
      </c>
      <c r="D1636" t="s">
        <v>1851</v>
      </c>
      <c r="E1636" t="s">
        <v>1019</v>
      </c>
      <c r="F1636" t="s">
        <v>29</v>
      </c>
      <c r="G1636" t="s">
        <v>251</v>
      </c>
      <c r="H1636" t="s">
        <v>146</v>
      </c>
      <c r="I1636">
        <v>9</v>
      </c>
      <c r="J1636">
        <v>0</v>
      </c>
      <c r="K1636" t="s">
        <v>32</v>
      </c>
      <c r="L1636" t="s">
        <v>41</v>
      </c>
      <c r="M1636">
        <v>63</v>
      </c>
      <c r="N1636">
        <v>3</v>
      </c>
    </row>
    <row r="1637" spans="1:14" x14ac:dyDescent="0.3">
      <c r="A1637" t="s">
        <v>3951</v>
      </c>
      <c r="B1637" t="s">
        <v>542</v>
      </c>
      <c r="C1637" t="s">
        <v>2491</v>
      </c>
      <c r="D1637" t="s">
        <v>3952</v>
      </c>
      <c r="E1637" t="s">
        <v>1009</v>
      </c>
      <c r="F1637" t="s">
        <v>29</v>
      </c>
      <c r="G1637" t="s">
        <v>293</v>
      </c>
      <c r="H1637" t="s">
        <v>21</v>
      </c>
      <c r="I1637">
        <v>4</v>
      </c>
      <c r="J1637">
        <v>0</v>
      </c>
      <c r="K1637" t="s">
        <v>22</v>
      </c>
      <c r="L1637" t="s">
        <v>33</v>
      </c>
      <c r="M1637">
        <v>52</v>
      </c>
      <c r="N1637">
        <v>1</v>
      </c>
    </row>
    <row r="1638" spans="1:14" x14ac:dyDescent="0.3">
      <c r="A1638" t="s">
        <v>3953</v>
      </c>
      <c r="B1638" t="s">
        <v>2517</v>
      </c>
      <c r="C1638" t="s">
        <v>1997</v>
      </c>
      <c r="D1638" t="s">
        <v>1610</v>
      </c>
      <c r="E1638" t="s">
        <v>458</v>
      </c>
      <c r="F1638" t="s">
        <v>29</v>
      </c>
      <c r="G1638" t="s">
        <v>20</v>
      </c>
      <c r="H1638" t="s">
        <v>56</v>
      </c>
      <c r="I1638">
        <v>9</v>
      </c>
      <c r="J1638">
        <v>0</v>
      </c>
      <c r="K1638" t="s">
        <v>32</v>
      </c>
      <c r="L1638" t="s">
        <v>41</v>
      </c>
      <c r="M1638">
        <v>50</v>
      </c>
      <c r="N1638">
        <v>2</v>
      </c>
    </row>
    <row r="1639" spans="1:14" x14ac:dyDescent="0.3">
      <c r="A1639" t="s">
        <v>3954</v>
      </c>
      <c r="B1639" t="s">
        <v>1878</v>
      </c>
      <c r="C1639" t="s">
        <v>3955</v>
      </c>
      <c r="D1639" t="s">
        <v>3956</v>
      </c>
      <c r="E1639" t="s">
        <v>506</v>
      </c>
      <c r="F1639" t="s">
        <v>131</v>
      </c>
      <c r="G1639" t="s">
        <v>40</v>
      </c>
      <c r="H1639" t="s">
        <v>160</v>
      </c>
      <c r="I1639">
        <v>1</v>
      </c>
      <c r="J1639">
        <v>0.15</v>
      </c>
      <c r="K1639" t="s">
        <v>32</v>
      </c>
      <c r="L1639" t="s">
        <v>50</v>
      </c>
      <c r="M1639">
        <v>48</v>
      </c>
      <c r="N1639">
        <v>4</v>
      </c>
    </row>
    <row r="1640" spans="1:14" x14ac:dyDescent="0.3">
      <c r="A1640" t="s">
        <v>3957</v>
      </c>
      <c r="B1640" t="s">
        <v>173</v>
      </c>
      <c r="C1640" t="s">
        <v>208</v>
      </c>
      <c r="D1640" t="s">
        <v>610</v>
      </c>
      <c r="E1640" t="s">
        <v>1169</v>
      </c>
      <c r="F1640" t="s">
        <v>19</v>
      </c>
      <c r="G1640" t="s">
        <v>293</v>
      </c>
      <c r="H1640" t="s">
        <v>308</v>
      </c>
      <c r="I1640">
        <v>8</v>
      </c>
      <c r="J1640">
        <v>0</v>
      </c>
      <c r="K1640" t="s">
        <v>70</v>
      </c>
      <c r="L1640" t="s">
        <v>23</v>
      </c>
      <c r="M1640">
        <v>61</v>
      </c>
      <c r="N1640">
        <v>1</v>
      </c>
    </row>
    <row r="1641" spans="1:14" x14ac:dyDescent="0.3">
      <c r="A1641" t="s">
        <v>3958</v>
      </c>
      <c r="B1641" t="s">
        <v>586</v>
      </c>
      <c r="C1641" t="s">
        <v>793</v>
      </c>
      <c r="D1641" t="s">
        <v>2180</v>
      </c>
      <c r="E1641" t="s">
        <v>298</v>
      </c>
      <c r="F1641" t="s">
        <v>29</v>
      </c>
      <c r="G1641" t="s">
        <v>62</v>
      </c>
      <c r="H1641" t="s">
        <v>177</v>
      </c>
      <c r="I1641">
        <v>8</v>
      </c>
      <c r="J1641">
        <v>0.2</v>
      </c>
      <c r="K1641" t="s">
        <v>32</v>
      </c>
      <c r="L1641" t="s">
        <v>33</v>
      </c>
      <c r="M1641">
        <v>50</v>
      </c>
      <c r="N1641">
        <v>2</v>
      </c>
    </row>
    <row r="1642" spans="1:14" x14ac:dyDescent="0.3">
      <c r="A1642" t="s">
        <v>3959</v>
      </c>
      <c r="B1642" t="s">
        <v>188</v>
      </c>
      <c r="C1642" t="s">
        <v>189</v>
      </c>
      <c r="D1642" t="s">
        <v>2655</v>
      </c>
      <c r="E1642" t="s">
        <v>28</v>
      </c>
      <c r="F1642" t="s">
        <v>39</v>
      </c>
      <c r="G1642" t="s">
        <v>251</v>
      </c>
      <c r="H1642" t="s">
        <v>56</v>
      </c>
      <c r="I1642">
        <v>5</v>
      </c>
      <c r="J1642">
        <v>0</v>
      </c>
      <c r="K1642" t="s">
        <v>22</v>
      </c>
      <c r="L1642" t="s">
        <v>50</v>
      </c>
      <c r="M1642">
        <v>38</v>
      </c>
      <c r="N1642">
        <v>5</v>
      </c>
    </row>
    <row r="1643" spans="1:14" x14ac:dyDescent="0.3">
      <c r="A1643" t="s">
        <v>3960</v>
      </c>
      <c r="B1643" t="s">
        <v>492</v>
      </c>
      <c r="C1643" t="s">
        <v>892</v>
      </c>
      <c r="D1643" t="s">
        <v>466</v>
      </c>
      <c r="E1643" t="s">
        <v>347</v>
      </c>
      <c r="F1643" t="s">
        <v>29</v>
      </c>
      <c r="G1643" t="s">
        <v>47</v>
      </c>
      <c r="H1643" t="s">
        <v>241</v>
      </c>
      <c r="I1643">
        <v>6</v>
      </c>
      <c r="J1643">
        <v>0</v>
      </c>
      <c r="K1643" t="s">
        <v>222</v>
      </c>
      <c r="L1643" t="s">
        <v>41</v>
      </c>
      <c r="M1643">
        <v>60</v>
      </c>
      <c r="N1643">
        <v>5</v>
      </c>
    </row>
    <row r="1644" spans="1:14" x14ac:dyDescent="0.3">
      <c r="A1644" t="s">
        <v>3961</v>
      </c>
      <c r="B1644" t="s">
        <v>3508</v>
      </c>
      <c r="C1644" t="s">
        <v>2882</v>
      </c>
      <c r="D1644" t="s">
        <v>3962</v>
      </c>
      <c r="E1644" t="s">
        <v>1000</v>
      </c>
      <c r="F1644" t="s">
        <v>39</v>
      </c>
      <c r="G1644" t="s">
        <v>20</v>
      </c>
      <c r="H1644" t="s">
        <v>98</v>
      </c>
      <c r="I1644">
        <v>8</v>
      </c>
      <c r="J1644">
        <v>0.1</v>
      </c>
      <c r="K1644" t="s">
        <v>32</v>
      </c>
      <c r="L1644" t="s">
        <v>41</v>
      </c>
      <c r="M1644">
        <v>21</v>
      </c>
      <c r="N1644">
        <v>5</v>
      </c>
    </row>
    <row r="1645" spans="1:14" x14ac:dyDescent="0.3">
      <c r="A1645" t="s">
        <v>3963</v>
      </c>
      <c r="B1645" t="s">
        <v>2509</v>
      </c>
      <c r="C1645" t="s">
        <v>93</v>
      </c>
      <c r="D1645" t="s">
        <v>2604</v>
      </c>
      <c r="E1645" t="s">
        <v>485</v>
      </c>
      <c r="F1645" t="s">
        <v>39</v>
      </c>
      <c r="G1645" t="s">
        <v>251</v>
      </c>
      <c r="H1645" t="s">
        <v>109</v>
      </c>
      <c r="I1645" t="s">
        <v>147</v>
      </c>
      <c r="J1645">
        <v>0.05</v>
      </c>
      <c r="K1645" t="s">
        <v>22</v>
      </c>
      <c r="L1645" t="s">
        <v>41</v>
      </c>
      <c r="M1645">
        <v>43</v>
      </c>
      <c r="N1645">
        <v>2</v>
      </c>
    </row>
    <row r="1646" spans="1:14" x14ac:dyDescent="0.3">
      <c r="A1646" t="s">
        <v>3964</v>
      </c>
      <c r="B1646" t="s">
        <v>350</v>
      </c>
      <c r="C1646" t="s">
        <v>1827</v>
      </c>
      <c r="D1646" t="s">
        <v>17</v>
      </c>
      <c r="E1646" t="s">
        <v>1565</v>
      </c>
      <c r="F1646" t="s">
        <v>39</v>
      </c>
      <c r="G1646" t="s">
        <v>192</v>
      </c>
      <c r="H1646" t="s">
        <v>84</v>
      </c>
      <c r="I1646">
        <v>7</v>
      </c>
      <c r="J1646">
        <v>0.1</v>
      </c>
      <c r="K1646" t="s">
        <v>32</v>
      </c>
      <c r="L1646" t="s">
        <v>50</v>
      </c>
      <c r="M1646">
        <v>51</v>
      </c>
      <c r="N1646">
        <v>5</v>
      </c>
    </row>
    <row r="1647" spans="1:14" x14ac:dyDescent="0.3">
      <c r="A1647" t="s">
        <v>3965</v>
      </c>
      <c r="B1647" t="s">
        <v>2885</v>
      </c>
      <c r="C1647" t="s">
        <v>43</v>
      </c>
      <c r="D1647" t="s">
        <v>1718</v>
      </c>
      <c r="E1647" t="s">
        <v>2083</v>
      </c>
      <c r="F1647" t="s">
        <v>131</v>
      </c>
      <c r="G1647" t="s">
        <v>40</v>
      </c>
      <c r="H1647" t="s">
        <v>109</v>
      </c>
      <c r="I1647">
        <v>6</v>
      </c>
      <c r="J1647">
        <v>0.05</v>
      </c>
      <c r="K1647" t="s">
        <v>22</v>
      </c>
      <c r="L1647" t="s">
        <v>33</v>
      </c>
      <c r="M1647">
        <v>59</v>
      </c>
      <c r="N1647">
        <v>1</v>
      </c>
    </row>
    <row r="1648" spans="1:14" x14ac:dyDescent="0.3">
      <c r="A1648" t="s">
        <v>3966</v>
      </c>
      <c r="B1648" t="s">
        <v>1041</v>
      </c>
      <c r="C1648" t="s">
        <v>433</v>
      </c>
      <c r="D1648" t="s">
        <v>2131</v>
      </c>
      <c r="E1648" t="s">
        <v>548</v>
      </c>
      <c r="F1648" t="s">
        <v>29</v>
      </c>
      <c r="G1648" t="s">
        <v>20</v>
      </c>
      <c r="H1648" t="s">
        <v>154</v>
      </c>
      <c r="I1648">
        <v>3</v>
      </c>
      <c r="J1648">
        <v>0.2</v>
      </c>
      <c r="K1648" t="s">
        <v>22</v>
      </c>
      <c r="L1648" t="s">
        <v>33</v>
      </c>
      <c r="M1648">
        <v>68</v>
      </c>
      <c r="N1648">
        <v>1</v>
      </c>
    </row>
    <row r="1649" spans="1:14" x14ac:dyDescent="0.3">
      <c r="A1649" t="s">
        <v>3967</v>
      </c>
      <c r="B1649" t="s">
        <v>3968</v>
      </c>
      <c r="C1649" t="s">
        <v>3969</v>
      </c>
      <c r="D1649" t="s">
        <v>2927</v>
      </c>
      <c r="E1649" t="s">
        <v>914</v>
      </c>
      <c r="F1649" t="s">
        <v>29</v>
      </c>
      <c r="H1649" t="s">
        <v>160</v>
      </c>
      <c r="I1649">
        <v>3</v>
      </c>
      <c r="J1649">
        <v>0</v>
      </c>
      <c r="K1649" t="s">
        <v>22</v>
      </c>
      <c r="L1649" t="s">
        <v>50</v>
      </c>
      <c r="M1649">
        <v>69</v>
      </c>
    </row>
    <row r="1650" spans="1:14" x14ac:dyDescent="0.3">
      <c r="A1650" t="s">
        <v>3970</v>
      </c>
      <c r="B1650" t="s">
        <v>632</v>
      </c>
      <c r="C1650" t="s">
        <v>3971</v>
      </c>
      <c r="D1650" t="s">
        <v>1705</v>
      </c>
      <c r="E1650" t="s">
        <v>619</v>
      </c>
      <c r="F1650" t="s">
        <v>153</v>
      </c>
      <c r="G1650" t="s">
        <v>30</v>
      </c>
      <c r="H1650" t="s">
        <v>308</v>
      </c>
      <c r="I1650" t="s">
        <v>353</v>
      </c>
      <c r="J1650">
        <v>0.2</v>
      </c>
      <c r="K1650" t="s">
        <v>32</v>
      </c>
      <c r="L1650" t="s">
        <v>33</v>
      </c>
      <c r="M1650">
        <v>19</v>
      </c>
      <c r="N1650">
        <v>1</v>
      </c>
    </row>
    <row r="1651" spans="1:14" x14ac:dyDescent="0.3">
      <c r="A1651" t="s">
        <v>3972</v>
      </c>
      <c r="B1651" t="s">
        <v>323</v>
      </c>
      <c r="C1651" t="s">
        <v>1982</v>
      </c>
      <c r="D1651" t="s">
        <v>3973</v>
      </c>
      <c r="E1651" t="s">
        <v>3974</v>
      </c>
      <c r="F1651" t="s">
        <v>131</v>
      </c>
      <c r="G1651" t="s">
        <v>62</v>
      </c>
      <c r="H1651" t="s">
        <v>69</v>
      </c>
      <c r="I1651">
        <v>1</v>
      </c>
      <c r="J1651">
        <v>0</v>
      </c>
      <c r="K1651" t="s">
        <v>32</v>
      </c>
      <c r="L1651" t="s">
        <v>50</v>
      </c>
      <c r="M1651">
        <v>59</v>
      </c>
      <c r="N1651">
        <v>4</v>
      </c>
    </row>
    <row r="1652" spans="1:14" x14ac:dyDescent="0.3">
      <c r="A1652" t="s">
        <v>3975</v>
      </c>
      <c r="B1652" t="s">
        <v>586</v>
      </c>
      <c r="C1652" t="s">
        <v>3976</v>
      </c>
      <c r="D1652" t="s">
        <v>3151</v>
      </c>
      <c r="E1652" t="s">
        <v>369</v>
      </c>
      <c r="F1652" t="s">
        <v>19</v>
      </c>
      <c r="G1652" t="s">
        <v>90</v>
      </c>
      <c r="H1652" t="s">
        <v>308</v>
      </c>
      <c r="I1652">
        <v>3</v>
      </c>
      <c r="J1652">
        <v>0</v>
      </c>
      <c r="K1652" t="s">
        <v>22</v>
      </c>
      <c r="L1652" t="s">
        <v>33</v>
      </c>
      <c r="M1652">
        <v>42</v>
      </c>
      <c r="N1652">
        <v>3</v>
      </c>
    </row>
    <row r="1653" spans="1:14" x14ac:dyDescent="0.3">
      <c r="A1653" t="s">
        <v>3977</v>
      </c>
      <c r="B1653" t="s">
        <v>753</v>
      </c>
      <c r="C1653" t="s">
        <v>1224</v>
      </c>
      <c r="D1653" t="s">
        <v>3978</v>
      </c>
      <c r="E1653" t="s">
        <v>630</v>
      </c>
      <c r="F1653" t="s">
        <v>29</v>
      </c>
      <c r="G1653" t="s">
        <v>20</v>
      </c>
      <c r="H1653" t="s">
        <v>109</v>
      </c>
      <c r="I1653">
        <v>7</v>
      </c>
      <c r="J1653">
        <v>0.05</v>
      </c>
      <c r="K1653" t="s">
        <v>32</v>
      </c>
      <c r="L1653" t="s">
        <v>23</v>
      </c>
      <c r="M1653">
        <v>32</v>
      </c>
      <c r="N1653">
        <v>2</v>
      </c>
    </row>
    <row r="1654" spans="1:14" x14ac:dyDescent="0.3">
      <c r="A1654" t="s">
        <v>3979</v>
      </c>
      <c r="B1654" t="s">
        <v>1380</v>
      </c>
      <c r="C1654" t="s">
        <v>1152</v>
      </c>
      <c r="D1654" t="s">
        <v>3980</v>
      </c>
      <c r="E1654" t="s">
        <v>1372</v>
      </c>
      <c r="F1654" t="s">
        <v>19</v>
      </c>
      <c r="G1654" t="s">
        <v>192</v>
      </c>
      <c r="H1654" t="s">
        <v>21</v>
      </c>
      <c r="I1654">
        <v>8</v>
      </c>
      <c r="J1654">
        <v>0</v>
      </c>
      <c r="K1654" t="s">
        <v>70</v>
      </c>
      <c r="L1654" t="s">
        <v>23</v>
      </c>
      <c r="M1654">
        <v>37</v>
      </c>
    </row>
    <row r="1655" spans="1:14" x14ac:dyDescent="0.3">
      <c r="A1655" t="s">
        <v>3981</v>
      </c>
      <c r="B1655" t="s">
        <v>1056</v>
      </c>
      <c r="C1655" t="s">
        <v>1060</v>
      </c>
      <c r="D1655" t="s">
        <v>3982</v>
      </c>
      <c r="E1655" t="s">
        <v>89</v>
      </c>
      <c r="F1655" t="s">
        <v>29</v>
      </c>
      <c r="G1655" t="s">
        <v>176</v>
      </c>
      <c r="H1655" t="s">
        <v>241</v>
      </c>
      <c r="I1655">
        <v>8</v>
      </c>
      <c r="J1655">
        <v>0</v>
      </c>
      <c r="K1655" t="s">
        <v>32</v>
      </c>
      <c r="L1655" t="s">
        <v>33</v>
      </c>
      <c r="M1655">
        <v>36</v>
      </c>
      <c r="N1655">
        <v>2</v>
      </c>
    </row>
    <row r="1656" spans="1:14" x14ac:dyDescent="0.3">
      <c r="A1656" t="s">
        <v>3229</v>
      </c>
      <c r="B1656" t="s">
        <v>395</v>
      </c>
      <c r="C1656" t="s">
        <v>3230</v>
      </c>
      <c r="D1656" t="s">
        <v>2606</v>
      </c>
      <c r="E1656" t="s">
        <v>359</v>
      </c>
      <c r="F1656" t="s">
        <v>39</v>
      </c>
      <c r="G1656" t="s">
        <v>47</v>
      </c>
      <c r="H1656" t="s">
        <v>56</v>
      </c>
      <c r="I1656">
        <v>5</v>
      </c>
      <c r="J1656">
        <v>0</v>
      </c>
      <c r="K1656" t="s">
        <v>22</v>
      </c>
      <c r="L1656" t="s">
        <v>23</v>
      </c>
      <c r="M1656">
        <v>57</v>
      </c>
      <c r="N1656">
        <v>2</v>
      </c>
    </row>
    <row r="1657" spans="1:14" x14ac:dyDescent="0.3">
      <c r="A1657" t="s">
        <v>3983</v>
      </c>
      <c r="B1657" t="s">
        <v>3150</v>
      </c>
      <c r="C1657" t="s">
        <v>1895</v>
      </c>
      <c r="D1657" t="s">
        <v>1479</v>
      </c>
      <c r="E1657" t="s">
        <v>627</v>
      </c>
      <c r="F1657" t="s">
        <v>29</v>
      </c>
      <c r="G1657" t="s">
        <v>62</v>
      </c>
      <c r="H1657" t="s">
        <v>177</v>
      </c>
      <c r="I1657">
        <v>7</v>
      </c>
      <c r="J1657">
        <v>0.1</v>
      </c>
      <c r="K1657" t="s">
        <v>22</v>
      </c>
      <c r="L1657" t="s">
        <v>23</v>
      </c>
      <c r="N1657">
        <v>2</v>
      </c>
    </row>
    <row r="1658" spans="1:14" x14ac:dyDescent="0.3">
      <c r="A1658" t="s">
        <v>3984</v>
      </c>
      <c r="B1658" t="s">
        <v>689</v>
      </c>
      <c r="C1658" t="s">
        <v>184</v>
      </c>
      <c r="D1658" t="s">
        <v>2065</v>
      </c>
      <c r="E1658" t="s">
        <v>1645</v>
      </c>
      <c r="F1658" t="s">
        <v>19</v>
      </c>
      <c r="G1658" t="s">
        <v>90</v>
      </c>
      <c r="H1658" t="s">
        <v>216</v>
      </c>
      <c r="I1658">
        <v>4</v>
      </c>
      <c r="J1658">
        <v>0</v>
      </c>
      <c r="K1658" t="s">
        <v>32</v>
      </c>
      <c r="L1658" t="s">
        <v>23</v>
      </c>
      <c r="M1658">
        <v>67</v>
      </c>
      <c r="N1658">
        <v>3</v>
      </c>
    </row>
    <row r="1659" spans="1:14" x14ac:dyDescent="0.3">
      <c r="A1659" t="s">
        <v>3985</v>
      </c>
      <c r="B1659" t="s">
        <v>1394</v>
      </c>
      <c r="C1659" t="s">
        <v>1395</v>
      </c>
      <c r="D1659" t="s">
        <v>67</v>
      </c>
      <c r="E1659" t="s">
        <v>1959</v>
      </c>
      <c r="F1659" t="s">
        <v>29</v>
      </c>
      <c r="G1659" t="s">
        <v>47</v>
      </c>
      <c r="H1659" t="s">
        <v>48</v>
      </c>
      <c r="I1659">
        <v>5</v>
      </c>
      <c r="J1659">
        <v>0.1</v>
      </c>
      <c r="L1659" t="s">
        <v>33</v>
      </c>
      <c r="M1659">
        <v>57</v>
      </c>
      <c r="N1659">
        <v>2</v>
      </c>
    </row>
    <row r="1660" spans="1:14" x14ac:dyDescent="0.3">
      <c r="A1660" t="s">
        <v>3986</v>
      </c>
      <c r="B1660" t="s">
        <v>1452</v>
      </c>
      <c r="C1660" t="s">
        <v>235</v>
      </c>
      <c r="D1660" t="s">
        <v>1772</v>
      </c>
      <c r="E1660" t="s">
        <v>458</v>
      </c>
      <c r="F1660" t="s">
        <v>29</v>
      </c>
      <c r="G1660" t="s">
        <v>62</v>
      </c>
      <c r="H1660" t="s">
        <v>69</v>
      </c>
      <c r="I1660">
        <v>6</v>
      </c>
      <c r="J1660">
        <v>0.2</v>
      </c>
      <c r="K1660" t="s">
        <v>222</v>
      </c>
      <c r="L1660" t="s">
        <v>33</v>
      </c>
      <c r="M1660">
        <v>57</v>
      </c>
      <c r="N1660">
        <v>2</v>
      </c>
    </row>
    <row r="1661" spans="1:14" x14ac:dyDescent="0.3">
      <c r="A1661" t="s">
        <v>3987</v>
      </c>
      <c r="B1661" t="s">
        <v>3988</v>
      </c>
      <c r="C1661" t="s">
        <v>1975</v>
      </c>
      <c r="D1661" t="s">
        <v>3989</v>
      </c>
      <c r="E1661" t="s">
        <v>326</v>
      </c>
      <c r="F1661" t="s">
        <v>39</v>
      </c>
      <c r="G1661" t="s">
        <v>47</v>
      </c>
      <c r="H1661" t="s">
        <v>241</v>
      </c>
      <c r="I1661">
        <v>9</v>
      </c>
      <c r="J1661">
        <v>0.1</v>
      </c>
      <c r="K1661" t="s">
        <v>22</v>
      </c>
      <c r="L1661" t="s">
        <v>41</v>
      </c>
      <c r="M1661">
        <v>33</v>
      </c>
      <c r="N1661">
        <v>4</v>
      </c>
    </row>
    <row r="1662" spans="1:14" x14ac:dyDescent="0.3">
      <c r="A1662" t="s">
        <v>3990</v>
      </c>
      <c r="B1662" t="s">
        <v>2610</v>
      </c>
      <c r="C1662" t="s">
        <v>3991</v>
      </c>
      <c r="D1662" t="s">
        <v>3992</v>
      </c>
      <c r="E1662" t="s">
        <v>46</v>
      </c>
      <c r="F1662" t="s">
        <v>29</v>
      </c>
      <c r="G1662" t="s">
        <v>115</v>
      </c>
      <c r="H1662" t="s">
        <v>76</v>
      </c>
      <c r="I1662">
        <v>5</v>
      </c>
      <c r="J1662">
        <v>0</v>
      </c>
      <c r="K1662" t="s">
        <v>222</v>
      </c>
      <c r="L1662" t="s">
        <v>41</v>
      </c>
      <c r="M1662">
        <v>45</v>
      </c>
      <c r="N1662">
        <v>4</v>
      </c>
    </row>
    <row r="1663" spans="1:14" x14ac:dyDescent="0.3">
      <c r="A1663" t="s">
        <v>3993</v>
      </c>
      <c r="B1663" t="s">
        <v>3994</v>
      </c>
      <c r="C1663" t="s">
        <v>311</v>
      </c>
      <c r="D1663" t="s">
        <v>3048</v>
      </c>
      <c r="E1663" t="s">
        <v>2887</v>
      </c>
      <c r="F1663" t="s">
        <v>39</v>
      </c>
      <c r="G1663" t="s">
        <v>192</v>
      </c>
      <c r="H1663" t="s">
        <v>109</v>
      </c>
      <c r="I1663">
        <v>8</v>
      </c>
      <c r="J1663">
        <v>0</v>
      </c>
      <c r="K1663" t="s">
        <v>32</v>
      </c>
      <c r="L1663" t="s">
        <v>50</v>
      </c>
      <c r="M1663">
        <v>45</v>
      </c>
      <c r="N1663">
        <v>3</v>
      </c>
    </row>
    <row r="1664" spans="1:14" x14ac:dyDescent="0.3">
      <c r="A1664" t="s">
        <v>3995</v>
      </c>
      <c r="B1664" t="s">
        <v>36</v>
      </c>
      <c r="C1664" t="s">
        <v>2023</v>
      </c>
      <c r="D1664" t="s">
        <v>3785</v>
      </c>
      <c r="E1664" t="s">
        <v>1315</v>
      </c>
      <c r="F1664" t="s">
        <v>29</v>
      </c>
      <c r="G1664" t="s">
        <v>62</v>
      </c>
      <c r="H1664" t="s">
        <v>216</v>
      </c>
      <c r="I1664">
        <v>6</v>
      </c>
      <c r="J1664">
        <v>0.1</v>
      </c>
      <c r="K1664" t="s">
        <v>70</v>
      </c>
      <c r="L1664" t="s">
        <v>23</v>
      </c>
      <c r="M1664">
        <v>46</v>
      </c>
      <c r="N1664">
        <v>4</v>
      </c>
    </row>
    <row r="1665" spans="1:14" x14ac:dyDescent="0.3">
      <c r="A1665" t="s">
        <v>3996</v>
      </c>
      <c r="B1665" t="s">
        <v>1975</v>
      </c>
      <c r="C1665" t="s">
        <v>3997</v>
      </c>
      <c r="D1665" t="s">
        <v>1515</v>
      </c>
      <c r="E1665" t="s">
        <v>359</v>
      </c>
      <c r="F1665" t="s">
        <v>29</v>
      </c>
      <c r="G1665" t="s">
        <v>115</v>
      </c>
      <c r="H1665" t="s">
        <v>241</v>
      </c>
      <c r="I1665">
        <v>4</v>
      </c>
      <c r="J1665">
        <v>0.05</v>
      </c>
      <c r="K1665" t="s">
        <v>22</v>
      </c>
      <c r="L1665" t="s">
        <v>23</v>
      </c>
      <c r="M1665">
        <v>62</v>
      </c>
      <c r="N1665">
        <v>5</v>
      </c>
    </row>
    <row r="1666" spans="1:14" x14ac:dyDescent="0.3">
      <c r="A1666" t="s">
        <v>3998</v>
      </c>
      <c r="B1666" t="s">
        <v>1548</v>
      </c>
      <c r="C1666" t="s">
        <v>2784</v>
      </c>
      <c r="D1666" t="s">
        <v>927</v>
      </c>
      <c r="E1666" t="s">
        <v>2044</v>
      </c>
      <c r="F1666" t="s">
        <v>153</v>
      </c>
      <c r="G1666" t="s">
        <v>97</v>
      </c>
      <c r="H1666" t="s">
        <v>216</v>
      </c>
      <c r="I1666">
        <v>7</v>
      </c>
      <c r="J1666">
        <v>0.2</v>
      </c>
      <c r="K1666" t="s">
        <v>32</v>
      </c>
      <c r="L1666" t="s">
        <v>41</v>
      </c>
      <c r="M1666">
        <v>19</v>
      </c>
      <c r="N1666">
        <v>5</v>
      </c>
    </row>
    <row r="1667" spans="1:14" x14ac:dyDescent="0.3">
      <c r="A1667" t="s">
        <v>3999</v>
      </c>
      <c r="B1667" t="s">
        <v>3828</v>
      </c>
      <c r="C1667" t="s">
        <v>2541</v>
      </c>
      <c r="D1667" t="s">
        <v>4000</v>
      </c>
      <c r="E1667" t="s">
        <v>246</v>
      </c>
      <c r="F1667" t="s">
        <v>19</v>
      </c>
      <c r="G1667" t="s">
        <v>97</v>
      </c>
      <c r="H1667" t="s">
        <v>31</v>
      </c>
      <c r="I1667">
        <v>8</v>
      </c>
      <c r="J1667">
        <v>0.2</v>
      </c>
      <c r="K1667" t="s">
        <v>22</v>
      </c>
      <c r="L1667" t="s">
        <v>50</v>
      </c>
      <c r="M1667">
        <v>53</v>
      </c>
      <c r="N1667">
        <v>4</v>
      </c>
    </row>
    <row r="1668" spans="1:14" x14ac:dyDescent="0.3">
      <c r="A1668" t="s">
        <v>4001</v>
      </c>
      <c r="B1668" t="s">
        <v>4002</v>
      </c>
      <c r="C1668" t="s">
        <v>808</v>
      </c>
      <c r="D1668" t="s">
        <v>3896</v>
      </c>
      <c r="E1668" t="s">
        <v>215</v>
      </c>
      <c r="F1668" t="s">
        <v>19</v>
      </c>
      <c r="G1668" t="s">
        <v>90</v>
      </c>
      <c r="H1668" t="s">
        <v>216</v>
      </c>
      <c r="I1668">
        <v>1</v>
      </c>
      <c r="J1668">
        <v>0.1</v>
      </c>
      <c r="K1668" t="s">
        <v>222</v>
      </c>
      <c r="L1668" t="s">
        <v>50</v>
      </c>
      <c r="M1668">
        <v>38</v>
      </c>
    </row>
    <row r="1669" spans="1:14" x14ac:dyDescent="0.3">
      <c r="A1669" t="s">
        <v>4003</v>
      </c>
      <c r="B1669" t="s">
        <v>1588</v>
      </c>
      <c r="C1669" t="s">
        <v>542</v>
      </c>
      <c r="D1669" t="s">
        <v>3680</v>
      </c>
      <c r="E1669" t="s">
        <v>68</v>
      </c>
      <c r="F1669" t="s">
        <v>83</v>
      </c>
      <c r="G1669" t="s">
        <v>30</v>
      </c>
      <c r="H1669" t="s">
        <v>109</v>
      </c>
      <c r="I1669" t="s">
        <v>49</v>
      </c>
      <c r="J1669">
        <v>0.2</v>
      </c>
      <c r="K1669" t="s">
        <v>22</v>
      </c>
      <c r="L1669" t="s">
        <v>50</v>
      </c>
      <c r="M1669">
        <v>32</v>
      </c>
      <c r="N1669">
        <v>2</v>
      </c>
    </row>
    <row r="1670" spans="1:14" x14ac:dyDescent="0.3">
      <c r="A1670" t="s">
        <v>4004</v>
      </c>
      <c r="B1670" t="s">
        <v>749</v>
      </c>
      <c r="C1670" t="s">
        <v>218</v>
      </c>
      <c r="D1670" t="s">
        <v>373</v>
      </c>
      <c r="E1670" t="s">
        <v>435</v>
      </c>
      <c r="F1670" t="s">
        <v>39</v>
      </c>
      <c r="G1670" t="s">
        <v>176</v>
      </c>
      <c r="H1670" t="s">
        <v>48</v>
      </c>
      <c r="I1670">
        <v>6</v>
      </c>
      <c r="J1670">
        <v>0.2</v>
      </c>
      <c r="L1670" t="s">
        <v>41</v>
      </c>
      <c r="M1670">
        <v>35</v>
      </c>
      <c r="N1670">
        <v>2</v>
      </c>
    </row>
    <row r="1671" spans="1:14" x14ac:dyDescent="0.3">
      <c r="A1671" t="s">
        <v>4005</v>
      </c>
      <c r="B1671" t="s">
        <v>2122</v>
      </c>
      <c r="C1671" t="s">
        <v>1265</v>
      </c>
      <c r="D1671" t="s">
        <v>113</v>
      </c>
      <c r="E1671" t="s">
        <v>347</v>
      </c>
      <c r="F1671" t="s">
        <v>29</v>
      </c>
      <c r="G1671" t="s">
        <v>30</v>
      </c>
      <c r="H1671" t="s">
        <v>76</v>
      </c>
      <c r="I1671">
        <v>6</v>
      </c>
      <c r="J1671">
        <v>0</v>
      </c>
      <c r="K1671" t="s">
        <v>32</v>
      </c>
      <c r="L1671" t="s">
        <v>50</v>
      </c>
      <c r="M1671">
        <v>33</v>
      </c>
      <c r="N1671">
        <v>4</v>
      </c>
    </row>
    <row r="1672" spans="1:14" x14ac:dyDescent="0.3">
      <c r="A1672" t="s">
        <v>4006</v>
      </c>
      <c r="B1672" t="s">
        <v>2879</v>
      </c>
      <c r="C1672" t="s">
        <v>2808</v>
      </c>
      <c r="D1672" t="s">
        <v>1789</v>
      </c>
      <c r="E1672" t="s">
        <v>61</v>
      </c>
      <c r="F1672" t="s">
        <v>153</v>
      </c>
      <c r="G1672" t="s">
        <v>47</v>
      </c>
      <c r="H1672" t="s">
        <v>177</v>
      </c>
      <c r="I1672">
        <v>3</v>
      </c>
      <c r="J1672">
        <v>0.2</v>
      </c>
      <c r="K1672" t="s">
        <v>32</v>
      </c>
      <c r="L1672" t="s">
        <v>41</v>
      </c>
      <c r="M1672">
        <v>42</v>
      </c>
      <c r="N1672">
        <v>3</v>
      </c>
    </row>
    <row r="1673" spans="1:14" x14ac:dyDescent="0.3">
      <c r="A1673" t="s">
        <v>4007</v>
      </c>
      <c r="B1673" t="s">
        <v>1309</v>
      </c>
      <c r="C1673" t="s">
        <v>995</v>
      </c>
      <c r="D1673" t="s">
        <v>1141</v>
      </c>
      <c r="E1673" t="s">
        <v>914</v>
      </c>
      <c r="F1673" t="s">
        <v>29</v>
      </c>
      <c r="H1673" t="s">
        <v>109</v>
      </c>
      <c r="I1673">
        <v>7</v>
      </c>
      <c r="J1673">
        <v>0.1</v>
      </c>
      <c r="K1673" t="s">
        <v>32</v>
      </c>
      <c r="L1673" t="s">
        <v>50</v>
      </c>
      <c r="M1673">
        <v>61</v>
      </c>
      <c r="N1673">
        <v>2</v>
      </c>
    </row>
    <row r="1674" spans="1:14" x14ac:dyDescent="0.3">
      <c r="A1674" t="s">
        <v>4008</v>
      </c>
      <c r="B1674" t="s">
        <v>2228</v>
      </c>
      <c r="C1674" t="s">
        <v>1858</v>
      </c>
      <c r="D1674" t="s">
        <v>4009</v>
      </c>
      <c r="E1674" t="s">
        <v>1133</v>
      </c>
      <c r="F1674" t="s">
        <v>19</v>
      </c>
      <c r="G1674" t="s">
        <v>47</v>
      </c>
      <c r="H1674" t="s">
        <v>21</v>
      </c>
      <c r="I1674">
        <v>4</v>
      </c>
      <c r="J1674">
        <v>0.2</v>
      </c>
      <c r="K1674" t="s">
        <v>32</v>
      </c>
      <c r="L1674" t="s">
        <v>23</v>
      </c>
      <c r="M1674">
        <v>27</v>
      </c>
      <c r="N1674">
        <v>4</v>
      </c>
    </row>
    <row r="1675" spans="1:14" x14ac:dyDescent="0.3">
      <c r="A1675" t="s">
        <v>4010</v>
      </c>
      <c r="B1675" t="s">
        <v>558</v>
      </c>
      <c r="C1675" t="s">
        <v>812</v>
      </c>
      <c r="D1675" t="s">
        <v>739</v>
      </c>
      <c r="E1675" t="s">
        <v>1014</v>
      </c>
      <c r="F1675" t="s">
        <v>19</v>
      </c>
      <c r="G1675" t="s">
        <v>192</v>
      </c>
      <c r="H1675" t="s">
        <v>56</v>
      </c>
      <c r="I1675">
        <v>8</v>
      </c>
      <c r="J1675">
        <v>0</v>
      </c>
      <c r="K1675" t="s">
        <v>22</v>
      </c>
      <c r="L1675" t="s">
        <v>50</v>
      </c>
      <c r="M1675">
        <v>35</v>
      </c>
      <c r="N1675">
        <v>4</v>
      </c>
    </row>
    <row r="1676" spans="1:14" x14ac:dyDescent="0.3">
      <c r="A1676" t="s">
        <v>4011</v>
      </c>
      <c r="B1676" t="s">
        <v>1802</v>
      </c>
      <c r="C1676" t="s">
        <v>1803</v>
      </c>
      <c r="D1676" t="s">
        <v>1767</v>
      </c>
      <c r="E1676" t="s">
        <v>186</v>
      </c>
      <c r="F1676" t="s">
        <v>39</v>
      </c>
      <c r="G1676" t="s">
        <v>251</v>
      </c>
      <c r="H1676" t="s">
        <v>31</v>
      </c>
      <c r="I1676">
        <v>6</v>
      </c>
      <c r="J1676">
        <v>0.05</v>
      </c>
      <c r="K1676" t="s">
        <v>22</v>
      </c>
      <c r="L1676" t="s">
        <v>50</v>
      </c>
      <c r="M1676">
        <v>18</v>
      </c>
      <c r="N1676">
        <v>1</v>
      </c>
    </row>
    <row r="1677" spans="1:14" x14ac:dyDescent="0.3">
      <c r="A1677" t="s">
        <v>4012</v>
      </c>
      <c r="B1677" t="s">
        <v>2869</v>
      </c>
      <c r="C1677" t="s">
        <v>4013</v>
      </c>
      <c r="D1677" t="s">
        <v>2325</v>
      </c>
      <c r="E1677" t="s">
        <v>583</v>
      </c>
      <c r="F1677" t="s">
        <v>29</v>
      </c>
      <c r="G1677" t="s">
        <v>90</v>
      </c>
      <c r="H1677" t="s">
        <v>91</v>
      </c>
      <c r="I1677">
        <v>7</v>
      </c>
      <c r="J1677">
        <v>0.1</v>
      </c>
      <c r="K1677" t="s">
        <v>32</v>
      </c>
      <c r="L1677" t="s">
        <v>41</v>
      </c>
      <c r="M1677">
        <v>58</v>
      </c>
      <c r="N1677">
        <v>3</v>
      </c>
    </row>
    <row r="1678" spans="1:14" x14ac:dyDescent="0.3">
      <c r="A1678" t="s">
        <v>4014</v>
      </c>
      <c r="B1678" t="s">
        <v>4015</v>
      </c>
      <c r="C1678" t="s">
        <v>1328</v>
      </c>
      <c r="D1678" t="s">
        <v>3901</v>
      </c>
      <c r="E1678" t="s">
        <v>911</v>
      </c>
      <c r="F1678" t="s">
        <v>39</v>
      </c>
      <c r="G1678" t="s">
        <v>293</v>
      </c>
      <c r="H1678" t="s">
        <v>76</v>
      </c>
      <c r="I1678">
        <v>3</v>
      </c>
      <c r="J1678">
        <v>0</v>
      </c>
      <c r="K1678" t="s">
        <v>32</v>
      </c>
      <c r="L1678" t="s">
        <v>33</v>
      </c>
      <c r="M1678">
        <v>38</v>
      </c>
      <c r="N1678">
        <v>3</v>
      </c>
    </row>
    <row r="1679" spans="1:14" x14ac:dyDescent="0.3">
      <c r="A1679" t="s">
        <v>4016</v>
      </c>
      <c r="B1679" t="s">
        <v>2623</v>
      </c>
      <c r="C1679" t="s">
        <v>568</v>
      </c>
      <c r="D1679" t="s">
        <v>2547</v>
      </c>
      <c r="E1679" t="s">
        <v>731</v>
      </c>
      <c r="F1679" t="s">
        <v>19</v>
      </c>
      <c r="G1679" t="s">
        <v>30</v>
      </c>
      <c r="H1679" t="s">
        <v>216</v>
      </c>
      <c r="I1679">
        <v>8</v>
      </c>
      <c r="J1679">
        <v>0.1</v>
      </c>
      <c r="K1679" t="s">
        <v>222</v>
      </c>
      <c r="L1679" t="s">
        <v>33</v>
      </c>
      <c r="M1679">
        <v>45</v>
      </c>
      <c r="N1679">
        <v>2</v>
      </c>
    </row>
    <row r="1680" spans="1:14" x14ac:dyDescent="0.3">
      <c r="A1680" t="s">
        <v>4017</v>
      </c>
      <c r="B1680" t="s">
        <v>405</v>
      </c>
      <c r="C1680" t="s">
        <v>189</v>
      </c>
      <c r="D1680" t="s">
        <v>214</v>
      </c>
      <c r="E1680" t="s">
        <v>548</v>
      </c>
      <c r="F1680" t="s">
        <v>19</v>
      </c>
      <c r="G1680" t="s">
        <v>97</v>
      </c>
      <c r="H1680" t="s">
        <v>76</v>
      </c>
      <c r="I1680">
        <v>5</v>
      </c>
      <c r="J1680">
        <v>0.1</v>
      </c>
      <c r="K1680" t="s">
        <v>222</v>
      </c>
      <c r="L1680" t="s">
        <v>33</v>
      </c>
      <c r="M1680">
        <v>18</v>
      </c>
      <c r="N1680">
        <v>3</v>
      </c>
    </row>
    <row r="1681" spans="1:14" x14ac:dyDescent="0.3">
      <c r="A1681" t="s">
        <v>4018</v>
      </c>
      <c r="B1681" t="s">
        <v>586</v>
      </c>
      <c r="C1681" t="s">
        <v>53</v>
      </c>
      <c r="D1681" t="s">
        <v>2024</v>
      </c>
      <c r="E1681" t="s">
        <v>312</v>
      </c>
      <c r="F1681" t="s">
        <v>29</v>
      </c>
      <c r="G1681" t="s">
        <v>115</v>
      </c>
      <c r="H1681" t="s">
        <v>241</v>
      </c>
      <c r="I1681">
        <v>8</v>
      </c>
      <c r="J1681">
        <v>0.1</v>
      </c>
      <c r="K1681" t="s">
        <v>22</v>
      </c>
      <c r="L1681" t="s">
        <v>23</v>
      </c>
      <c r="M1681">
        <v>28</v>
      </c>
      <c r="N1681">
        <v>1</v>
      </c>
    </row>
    <row r="1682" spans="1:14" x14ac:dyDescent="0.3">
      <c r="A1682" t="s">
        <v>4019</v>
      </c>
      <c r="B1682" t="s">
        <v>4020</v>
      </c>
      <c r="C1682" t="s">
        <v>2491</v>
      </c>
      <c r="D1682" t="s">
        <v>1036</v>
      </c>
      <c r="E1682" t="s">
        <v>28</v>
      </c>
      <c r="F1682" t="s">
        <v>39</v>
      </c>
      <c r="G1682" t="s">
        <v>293</v>
      </c>
      <c r="H1682" t="s">
        <v>109</v>
      </c>
      <c r="I1682">
        <v>6</v>
      </c>
      <c r="J1682">
        <v>0.1</v>
      </c>
      <c r="K1682" t="s">
        <v>22</v>
      </c>
      <c r="L1682" t="s">
        <v>50</v>
      </c>
      <c r="M1682">
        <v>50</v>
      </c>
      <c r="N1682">
        <v>1</v>
      </c>
    </row>
    <row r="1683" spans="1:14" x14ac:dyDescent="0.3">
      <c r="A1683" t="s">
        <v>4021</v>
      </c>
      <c r="B1683" t="s">
        <v>2037</v>
      </c>
      <c r="C1683" t="s">
        <v>1670</v>
      </c>
      <c r="D1683" t="s">
        <v>3854</v>
      </c>
      <c r="E1683" t="s">
        <v>82</v>
      </c>
      <c r="F1683" t="s">
        <v>29</v>
      </c>
      <c r="G1683" t="s">
        <v>40</v>
      </c>
      <c r="H1683" t="s">
        <v>154</v>
      </c>
      <c r="I1683">
        <v>2</v>
      </c>
      <c r="J1683">
        <v>0.1</v>
      </c>
      <c r="K1683" t="s">
        <v>222</v>
      </c>
      <c r="L1683" t="s">
        <v>41</v>
      </c>
      <c r="M1683">
        <v>67</v>
      </c>
      <c r="N1683">
        <v>3</v>
      </c>
    </row>
    <row r="1684" spans="1:14" x14ac:dyDescent="0.3">
      <c r="A1684" t="s">
        <v>4022</v>
      </c>
      <c r="B1684" t="s">
        <v>795</v>
      </c>
      <c r="C1684" t="s">
        <v>1513</v>
      </c>
      <c r="D1684" t="s">
        <v>240</v>
      </c>
      <c r="E1684" t="s">
        <v>814</v>
      </c>
      <c r="F1684" t="s">
        <v>39</v>
      </c>
      <c r="G1684" t="s">
        <v>251</v>
      </c>
      <c r="H1684" t="s">
        <v>308</v>
      </c>
      <c r="I1684">
        <v>8</v>
      </c>
      <c r="J1684">
        <v>0.05</v>
      </c>
      <c r="K1684" t="s">
        <v>32</v>
      </c>
      <c r="L1684" t="s">
        <v>33</v>
      </c>
      <c r="M1684">
        <v>19</v>
      </c>
      <c r="N1684">
        <v>1</v>
      </c>
    </row>
    <row r="1685" spans="1:14" x14ac:dyDescent="0.3">
      <c r="A1685" t="s">
        <v>4023</v>
      </c>
      <c r="B1685" t="s">
        <v>259</v>
      </c>
      <c r="C1685" t="s">
        <v>4024</v>
      </c>
      <c r="D1685" t="s">
        <v>1045</v>
      </c>
      <c r="E1685" t="s">
        <v>4025</v>
      </c>
      <c r="F1685" t="s">
        <v>29</v>
      </c>
      <c r="G1685" t="s">
        <v>192</v>
      </c>
      <c r="H1685" t="s">
        <v>160</v>
      </c>
      <c r="I1685">
        <v>8</v>
      </c>
      <c r="J1685">
        <v>0</v>
      </c>
      <c r="K1685" t="s">
        <v>22</v>
      </c>
      <c r="L1685" t="s">
        <v>23</v>
      </c>
      <c r="M1685">
        <v>52</v>
      </c>
      <c r="N1685">
        <v>2</v>
      </c>
    </row>
    <row r="1686" spans="1:14" x14ac:dyDescent="0.3">
      <c r="A1686" t="s">
        <v>4026</v>
      </c>
      <c r="B1686" t="s">
        <v>1105</v>
      </c>
      <c r="C1686" t="s">
        <v>1196</v>
      </c>
      <c r="D1686" t="s">
        <v>4027</v>
      </c>
      <c r="E1686" t="s">
        <v>1651</v>
      </c>
      <c r="F1686" t="s">
        <v>19</v>
      </c>
      <c r="G1686" t="s">
        <v>176</v>
      </c>
      <c r="H1686" t="s">
        <v>98</v>
      </c>
      <c r="I1686">
        <v>4</v>
      </c>
      <c r="J1686">
        <v>0.1</v>
      </c>
      <c r="K1686" t="s">
        <v>22</v>
      </c>
      <c r="L1686" t="s">
        <v>50</v>
      </c>
      <c r="M1686">
        <v>44</v>
      </c>
      <c r="N1686">
        <v>5</v>
      </c>
    </row>
    <row r="1687" spans="1:14" x14ac:dyDescent="0.3">
      <c r="A1687" t="s">
        <v>4028</v>
      </c>
      <c r="B1687" t="s">
        <v>4029</v>
      </c>
      <c r="C1687" t="s">
        <v>4030</v>
      </c>
      <c r="D1687" t="s">
        <v>4009</v>
      </c>
      <c r="E1687" t="s">
        <v>591</v>
      </c>
      <c r="F1687" t="s">
        <v>19</v>
      </c>
      <c r="G1687" t="s">
        <v>90</v>
      </c>
      <c r="H1687" t="s">
        <v>98</v>
      </c>
      <c r="I1687">
        <v>7</v>
      </c>
      <c r="K1687" t="s">
        <v>222</v>
      </c>
      <c r="L1687" t="s">
        <v>41</v>
      </c>
      <c r="M1687">
        <v>67</v>
      </c>
      <c r="N1687">
        <v>3</v>
      </c>
    </row>
    <row r="1688" spans="1:14" x14ac:dyDescent="0.3">
      <c r="A1688" t="s">
        <v>4031</v>
      </c>
      <c r="B1688" t="s">
        <v>483</v>
      </c>
      <c r="C1688" t="s">
        <v>1104</v>
      </c>
      <c r="D1688" t="s">
        <v>4032</v>
      </c>
      <c r="E1688" t="s">
        <v>2238</v>
      </c>
      <c r="F1688" t="s">
        <v>153</v>
      </c>
      <c r="G1688" t="s">
        <v>40</v>
      </c>
      <c r="H1688" t="s">
        <v>241</v>
      </c>
      <c r="I1688">
        <v>7</v>
      </c>
      <c r="J1688">
        <v>0.05</v>
      </c>
      <c r="K1688" t="s">
        <v>22</v>
      </c>
      <c r="L1688" t="s">
        <v>41</v>
      </c>
      <c r="M1688">
        <v>42</v>
      </c>
      <c r="N1688">
        <v>3</v>
      </c>
    </row>
    <row r="1689" spans="1:14" x14ac:dyDescent="0.3">
      <c r="A1689" t="s">
        <v>4033</v>
      </c>
      <c r="B1689" t="s">
        <v>3949</v>
      </c>
      <c r="C1689" t="s">
        <v>1908</v>
      </c>
      <c r="D1689" t="s">
        <v>3259</v>
      </c>
      <c r="E1689" t="s">
        <v>4034</v>
      </c>
      <c r="F1689" t="s">
        <v>29</v>
      </c>
      <c r="G1689" t="s">
        <v>293</v>
      </c>
      <c r="H1689" t="s">
        <v>21</v>
      </c>
      <c r="I1689">
        <v>5</v>
      </c>
      <c r="J1689">
        <v>0.05</v>
      </c>
      <c r="K1689" t="s">
        <v>22</v>
      </c>
      <c r="L1689" t="s">
        <v>33</v>
      </c>
      <c r="M1689">
        <v>61</v>
      </c>
      <c r="N1689">
        <v>3</v>
      </c>
    </row>
    <row r="1690" spans="1:14" x14ac:dyDescent="0.3">
      <c r="A1690" t="s">
        <v>4035</v>
      </c>
      <c r="B1690" t="s">
        <v>433</v>
      </c>
      <c r="C1690" t="s">
        <v>1192</v>
      </c>
      <c r="D1690" t="s">
        <v>1549</v>
      </c>
      <c r="E1690" t="s">
        <v>935</v>
      </c>
      <c r="F1690" t="s">
        <v>39</v>
      </c>
      <c r="G1690" t="s">
        <v>293</v>
      </c>
      <c r="H1690" t="s">
        <v>21</v>
      </c>
      <c r="I1690">
        <v>7</v>
      </c>
      <c r="J1690">
        <v>0</v>
      </c>
      <c r="K1690" t="s">
        <v>22</v>
      </c>
      <c r="L1690" t="s">
        <v>23</v>
      </c>
      <c r="M1690">
        <v>43</v>
      </c>
      <c r="N1690">
        <v>3</v>
      </c>
    </row>
    <row r="1691" spans="1:14" x14ac:dyDescent="0.3">
      <c r="A1691" t="s">
        <v>2529</v>
      </c>
      <c r="B1691" t="s">
        <v>1727</v>
      </c>
      <c r="C1691" t="s">
        <v>545</v>
      </c>
      <c r="D1691" t="s">
        <v>1980</v>
      </c>
      <c r="E1691" t="s">
        <v>38</v>
      </c>
      <c r="F1691" t="s">
        <v>39</v>
      </c>
      <c r="G1691" t="s">
        <v>97</v>
      </c>
      <c r="H1691" t="s">
        <v>308</v>
      </c>
      <c r="I1691">
        <v>9</v>
      </c>
      <c r="J1691">
        <v>0</v>
      </c>
      <c r="K1691" t="s">
        <v>32</v>
      </c>
      <c r="L1691" t="s">
        <v>33</v>
      </c>
      <c r="M1691">
        <v>65</v>
      </c>
      <c r="N1691">
        <v>4</v>
      </c>
    </row>
    <row r="1692" spans="1:14" x14ac:dyDescent="0.3">
      <c r="A1692" t="s">
        <v>2526</v>
      </c>
      <c r="B1692" t="s">
        <v>995</v>
      </c>
      <c r="C1692" t="s">
        <v>2228</v>
      </c>
      <c r="D1692" t="s">
        <v>2527</v>
      </c>
      <c r="E1692" t="s">
        <v>453</v>
      </c>
      <c r="F1692" t="s">
        <v>131</v>
      </c>
      <c r="G1692" t="s">
        <v>97</v>
      </c>
      <c r="H1692" t="s">
        <v>63</v>
      </c>
      <c r="I1692">
        <v>8</v>
      </c>
      <c r="J1692">
        <v>0.1</v>
      </c>
      <c r="K1692" t="s">
        <v>32</v>
      </c>
      <c r="L1692" t="s">
        <v>50</v>
      </c>
      <c r="M1692">
        <v>44</v>
      </c>
      <c r="N1692">
        <v>2</v>
      </c>
    </row>
    <row r="1693" spans="1:14" x14ac:dyDescent="0.3">
      <c r="A1693" t="s">
        <v>4036</v>
      </c>
      <c r="B1693" t="s">
        <v>1345</v>
      </c>
      <c r="C1693" t="s">
        <v>1313</v>
      </c>
      <c r="D1693" t="s">
        <v>3465</v>
      </c>
      <c r="E1693" t="s">
        <v>587</v>
      </c>
      <c r="F1693" t="s">
        <v>153</v>
      </c>
      <c r="G1693" t="s">
        <v>251</v>
      </c>
      <c r="H1693" t="s">
        <v>154</v>
      </c>
      <c r="I1693">
        <v>1</v>
      </c>
      <c r="J1693">
        <v>0.05</v>
      </c>
      <c r="K1693" t="s">
        <v>22</v>
      </c>
      <c r="L1693" t="s">
        <v>41</v>
      </c>
      <c r="M1693">
        <v>20</v>
      </c>
      <c r="N1693">
        <v>2</v>
      </c>
    </row>
    <row r="1694" spans="1:14" x14ac:dyDescent="0.3">
      <c r="A1694" t="s">
        <v>4037</v>
      </c>
      <c r="B1694" t="s">
        <v>111</v>
      </c>
      <c r="C1694" t="s">
        <v>2981</v>
      </c>
      <c r="D1694" t="s">
        <v>1008</v>
      </c>
      <c r="E1694" t="s">
        <v>635</v>
      </c>
      <c r="F1694" t="s">
        <v>39</v>
      </c>
      <c r="G1694" t="s">
        <v>115</v>
      </c>
      <c r="H1694" t="s">
        <v>69</v>
      </c>
      <c r="I1694">
        <v>8</v>
      </c>
      <c r="J1694">
        <v>0.1</v>
      </c>
      <c r="K1694" t="s">
        <v>32</v>
      </c>
      <c r="L1694" t="s">
        <v>33</v>
      </c>
      <c r="M1694">
        <v>50</v>
      </c>
      <c r="N1694">
        <v>3</v>
      </c>
    </row>
    <row r="1695" spans="1:14" x14ac:dyDescent="0.3">
      <c r="A1695" t="s">
        <v>4038</v>
      </c>
      <c r="B1695" t="s">
        <v>1802</v>
      </c>
      <c r="C1695" t="s">
        <v>212</v>
      </c>
      <c r="D1695" t="s">
        <v>1190</v>
      </c>
      <c r="E1695" t="s">
        <v>125</v>
      </c>
      <c r="F1695" t="s">
        <v>29</v>
      </c>
      <c r="G1695" t="s">
        <v>176</v>
      </c>
      <c r="H1695" t="s">
        <v>177</v>
      </c>
      <c r="I1695">
        <v>1</v>
      </c>
      <c r="J1695">
        <v>0</v>
      </c>
      <c r="K1695" t="s">
        <v>32</v>
      </c>
      <c r="L1695" t="s">
        <v>50</v>
      </c>
      <c r="M1695">
        <v>43</v>
      </c>
      <c r="N1695">
        <v>2</v>
      </c>
    </row>
    <row r="1696" spans="1:14" x14ac:dyDescent="0.3">
      <c r="A1696" t="s">
        <v>4039</v>
      </c>
      <c r="B1696" t="s">
        <v>700</v>
      </c>
      <c r="C1696" t="s">
        <v>756</v>
      </c>
      <c r="D1696" t="s">
        <v>4040</v>
      </c>
      <c r="E1696" t="s">
        <v>805</v>
      </c>
      <c r="F1696" t="s">
        <v>39</v>
      </c>
      <c r="G1696" t="s">
        <v>30</v>
      </c>
      <c r="H1696" t="s">
        <v>48</v>
      </c>
      <c r="I1696">
        <v>5</v>
      </c>
      <c r="J1696">
        <v>0.1</v>
      </c>
      <c r="K1696" t="s">
        <v>32</v>
      </c>
      <c r="L1696" t="s">
        <v>23</v>
      </c>
      <c r="M1696">
        <v>66</v>
      </c>
      <c r="N1696">
        <v>3</v>
      </c>
    </row>
    <row r="1697" spans="1:14" x14ac:dyDescent="0.3">
      <c r="A1697" t="s">
        <v>4041</v>
      </c>
      <c r="B1697" t="s">
        <v>172</v>
      </c>
      <c r="C1697" t="s">
        <v>1470</v>
      </c>
      <c r="D1697" t="s">
        <v>3481</v>
      </c>
      <c r="E1697" t="s">
        <v>186</v>
      </c>
      <c r="F1697" t="s">
        <v>29</v>
      </c>
      <c r="G1697" t="s">
        <v>62</v>
      </c>
      <c r="H1697" t="s">
        <v>98</v>
      </c>
      <c r="I1697">
        <v>2</v>
      </c>
      <c r="J1697">
        <v>0</v>
      </c>
      <c r="K1697" t="s">
        <v>22</v>
      </c>
      <c r="L1697" t="s">
        <v>33</v>
      </c>
      <c r="M1697">
        <v>53</v>
      </c>
      <c r="N1697">
        <v>1</v>
      </c>
    </row>
    <row r="1698" spans="1:14" x14ac:dyDescent="0.3">
      <c r="A1698" t="s">
        <v>4042</v>
      </c>
      <c r="B1698" t="s">
        <v>2509</v>
      </c>
      <c r="C1698" t="s">
        <v>93</v>
      </c>
      <c r="D1698" t="s">
        <v>1067</v>
      </c>
      <c r="E1698" t="s">
        <v>882</v>
      </c>
      <c r="F1698" t="s">
        <v>29</v>
      </c>
      <c r="G1698" t="s">
        <v>47</v>
      </c>
      <c r="H1698" t="s">
        <v>160</v>
      </c>
      <c r="I1698">
        <v>7</v>
      </c>
      <c r="J1698">
        <v>0.1</v>
      </c>
      <c r="K1698" t="s">
        <v>22</v>
      </c>
      <c r="L1698" t="s">
        <v>23</v>
      </c>
      <c r="M1698">
        <v>69</v>
      </c>
      <c r="N1698">
        <v>2</v>
      </c>
    </row>
    <row r="1699" spans="1:14" x14ac:dyDescent="0.3">
      <c r="A1699" t="s">
        <v>4043</v>
      </c>
      <c r="B1699" t="s">
        <v>4044</v>
      </c>
      <c r="C1699" t="s">
        <v>1105</v>
      </c>
      <c r="D1699" t="s">
        <v>1222</v>
      </c>
      <c r="E1699" t="s">
        <v>1169</v>
      </c>
      <c r="F1699" t="s">
        <v>29</v>
      </c>
      <c r="G1699" t="s">
        <v>90</v>
      </c>
      <c r="H1699" t="s">
        <v>241</v>
      </c>
      <c r="I1699">
        <v>9</v>
      </c>
      <c r="J1699">
        <v>0.1</v>
      </c>
      <c r="K1699" t="s">
        <v>32</v>
      </c>
      <c r="L1699" t="s">
        <v>41</v>
      </c>
      <c r="M1699">
        <v>45</v>
      </c>
      <c r="N1699">
        <v>1</v>
      </c>
    </row>
    <row r="1700" spans="1:14" x14ac:dyDescent="0.3">
      <c r="A1700" t="s">
        <v>4045</v>
      </c>
      <c r="B1700" t="s">
        <v>344</v>
      </c>
      <c r="C1700" t="s">
        <v>1945</v>
      </c>
      <c r="D1700" t="s">
        <v>2849</v>
      </c>
      <c r="E1700" t="s">
        <v>369</v>
      </c>
      <c r="F1700" t="s">
        <v>19</v>
      </c>
      <c r="G1700" t="s">
        <v>251</v>
      </c>
      <c r="H1700" t="s">
        <v>31</v>
      </c>
      <c r="I1700">
        <v>6</v>
      </c>
      <c r="J1700">
        <v>0</v>
      </c>
      <c r="K1700" t="s">
        <v>32</v>
      </c>
      <c r="L1700" t="s">
        <v>23</v>
      </c>
      <c r="M1700">
        <v>40</v>
      </c>
      <c r="N1700">
        <v>1</v>
      </c>
    </row>
    <row r="1701" spans="1:14" x14ac:dyDescent="0.3">
      <c r="A1701" t="s">
        <v>4046</v>
      </c>
      <c r="B1701" t="s">
        <v>1591</v>
      </c>
      <c r="C1701" t="s">
        <v>2419</v>
      </c>
      <c r="D1701" t="s">
        <v>4047</v>
      </c>
      <c r="E1701" t="s">
        <v>4048</v>
      </c>
      <c r="F1701" t="s">
        <v>39</v>
      </c>
      <c r="G1701" t="s">
        <v>62</v>
      </c>
      <c r="H1701" t="s">
        <v>241</v>
      </c>
      <c r="I1701">
        <v>2</v>
      </c>
      <c r="K1701" t="s">
        <v>22</v>
      </c>
      <c r="L1701" t="s">
        <v>23</v>
      </c>
      <c r="M1701">
        <v>67</v>
      </c>
    </row>
    <row r="1702" spans="1:14" x14ac:dyDescent="0.3">
      <c r="A1702" t="s">
        <v>3466</v>
      </c>
      <c r="B1702" t="s">
        <v>581</v>
      </c>
      <c r="C1702" t="s">
        <v>965</v>
      </c>
      <c r="D1702" t="s">
        <v>2304</v>
      </c>
      <c r="E1702" t="s">
        <v>413</v>
      </c>
      <c r="F1702" t="s">
        <v>19</v>
      </c>
      <c r="G1702" t="s">
        <v>97</v>
      </c>
      <c r="H1702" t="s">
        <v>56</v>
      </c>
      <c r="I1702">
        <v>4</v>
      </c>
      <c r="J1702">
        <v>0.15</v>
      </c>
      <c r="K1702" t="s">
        <v>222</v>
      </c>
      <c r="L1702" t="s">
        <v>33</v>
      </c>
      <c r="M1702">
        <v>34</v>
      </c>
      <c r="N1702">
        <v>2</v>
      </c>
    </row>
    <row r="1703" spans="1:14" x14ac:dyDescent="0.3">
      <c r="A1703" t="s">
        <v>4049</v>
      </c>
      <c r="B1703" t="s">
        <v>1265</v>
      </c>
      <c r="C1703" t="s">
        <v>86</v>
      </c>
      <c r="D1703" t="s">
        <v>927</v>
      </c>
      <c r="E1703" t="s">
        <v>38</v>
      </c>
      <c r="F1703" t="s">
        <v>29</v>
      </c>
      <c r="G1703" t="s">
        <v>30</v>
      </c>
      <c r="H1703" t="s">
        <v>160</v>
      </c>
      <c r="I1703">
        <v>4</v>
      </c>
      <c r="J1703">
        <v>0</v>
      </c>
      <c r="K1703" t="s">
        <v>32</v>
      </c>
      <c r="L1703" t="s">
        <v>41</v>
      </c>
      <c r="M1703">
        <v>21</v>
      </c>
    </row>
    <row r="1704" spans="1:14" x14ac:dyDescent="0.3">
      <c r="A1704" t="s">
        <v>4050</v>
      </c>
      <c r="B1704" t="s">
        <v>1285</v>
      </c>
      <c r="C1704" t="s">
        <v>861</v>
      </c>
      <c r="D1704" t="s">
        <v>164</v>
      </c>
      <c r="E1704" t="s">
        <v>186</v>
      </c>
      <c r="F1704" t="s">
        <v>29</v>
      </c>
      <c r="G1704" t="s">
        <v>40</v>
      </c>
      <c r="H1704" t="s">
        <v>84</v>
      </c>
      <c r="I1704">
        <v>7</v>
      </c>
      <c r="J1704">
        <v>0.1</v>
      </c>
      <c r="K1704" t="s">
        <v>222</v>
      </c>
      <c r="L1704" t="s">
        <v>23</v>
      </c>
      <c r="M1704">
        <v>44</v>
      </c>
      <c r="N1704">
        <v>1</v>
      </c>
    </row>
    <row r="1705" spans="1:14" x14ac:dyDescent="0.3">
      <c r="A1705" t="s">
        <v>4051</v>
      </c>
      <c r="B1705" t="s">
        <v>838</v>
      </c>
      <c r="C1705" t="s">
        <v>792</v>
      </c>
      <c r="D1705" t="s">
        <v>1650</v>
      </c>
      <c r="E1705" t="s">
        <v>256</v>
      </c>
      <c r="F1705" t="s">
        <v>29</v>
      </c>
      <c r="G1705" t="s">
        <v>97</v>
      </c>
      <c r="H1705" t="s">
        <v>241</v>
      </c>
      <c r="I1705">
        <v>3</v>
      </c>
      <c r="J1705">
        <v>0.1</v>
      </c>
      <c r="K1705" t="s">
        <v>32</v>
      </c>
      <c r="L1705" t="s">
        <v>50</v>
      </c>
      <c r="M1705">
        <v>67</v>
      </c>
      <c r="N1705">
        <v>4</v>
      </c>
    </row>
    <row r="1706" spans="1:14" x14ac:dyDescent="0.3">
      <c r="A1706" t="s">
        <v>4052</v>
      </c>
      <c r="B1706" t="s">
        <v>3939</v>
      </c>
      <c r="C1706" t="s">
        <v>563</v>
      </c>
      <c r="D1706" t="s">
        <v>3042</v>
      </c>
      <c r="E1706" t="s">
        <v>75</v>
      </c>
      <c r="F1706" t="s">
        <v>29</v>
      </c>
      <c r="G1706" t="s">
        <v>251</v>
      </c>
      <c r="H1706" t="s">
        <v>69</v>
      </c>
      <c r="I1706">
        <v>4</v>
      </c>
      <c r="J1706">
        <v>0.2</v>
      </c>
      <c r="K1706" t="s">
        <v>32</v>
      </c>
      <c r="L1706" t="s">
        <v>33</v>
      </c>
      <c r="M1706">
        <v>38</v>
      </c>
      <c r="N1706">
        <v>5</v>
      </c>
    </row>
    <row r="1707" spans="1:14" x14ac:dyDescent="0.3">
      <c r="A1707" t="s">
        <v>4053</v>
      </c>
      <c r="B1707" t="s">
        <v>545</v>
      </c>
      <c r="C1707" t="s">
        <v>2283</v>
      </c>
      <c r="D1707" t="s">
        <v>3845</v>
      </c>
      <c r="E1707" t="s">
        <v>548</v>
      </c>
      <c r="F1707" t="s">
        <v>19</v>
      </c>
      <c r="G1707" t="s">
        <v>192</v>
      </c>
      <c r="H1707" t="s">
        <v>146</v>
      </c>
      <c r="I1707">
        <v>9</v>
      </c>
      <c r="J1707">
        <v>0.2</v>
      </c>
      <c r="K1707" t="s">
        <v>32</v>
      </c>
      <c r="L1707" t="s">
        <v>33</v>
      </c>
      <c r="N1707">
        <v>3</v>
      </c>
    </row>
    <row r="1708" spans="1:14" x14ac:dyDescent="0.3">
      <c r="A1708" t="s">
        <v>3773</v>
      </c>
      <c r="B1708" t="s">
        <v>663</v>
      </c>
      <c r="C1708" t="s">
        <v>1766</v>
      </c>
      <c r="D1708" t="s">
        <v>1122</v>
      </c>
      <c r="E1708" t="s">
        <v>882</v>
      </c>
      <c r="F1708" t="s">
        <v>19</v>
      </c>
      <c r="G1708" t="s">
        <v>115</v>
      </c>
      <c r="H1708" t="s">
        <v>160</v>
      </c>
      <c r="I1708" t="s">
        <v>252</v>
      </c>
      <c r="J1708">
        <v>0.2</v>
      </c>
      <c r="K1708" t="s">
        <v>22</v>
      </c>
      <c r="L1708" t="s">
        <v>33</v>
      </c>
      <c r="M1708">
        <v>32</v>
      </c>
      <c r="N1708">
        <v>1</v>
      </c>
    </row>
    <row r="1709" spans="1:14" x14ac:dyDescent="0.3">
      <c r="A1709" t="s">
        <v>4054</v>
      </c>
      <c r="B1709" t="s">
        <v>1987</v>
      </c>
      <c r="C1709" t="s">
        <v>157</v>
      </c>
      <c r="D1709" t="s">
        <v>4055</v>
      </c>
      <c r="E1709" t="s">
        <v>120</v>
      </c>
      <c r="F1709" t="s">
        <v>29</v>
      </c>
      <c r="G1709" t="s">
        <v>97</v>
      </c>
      <c r="H1709" t="s">
        <v>109</v>
      </c>
      <c r="I1709">
        <v>7</v>
      </c>
      <c r="J1709">
        <v>0.15</v>
      </c>
      <c r="K1709" t="s">
        <v>22</v>
      </c>
      <c r="L1709" t="s">
        <v>41</v>
      </c>
      <c r="M1709">
        <v>32</v>
      </c>
      <c r="N1709">
        <v>5</v>
      </c>
    </row>
    <row r="1710" spans="1:14" x14ac:dyDescent="0.3">
      <c r="A1710" t="s">
        <v>4056</v>
      </c>
      <c r="B1710" t="s">
        <v>568</v>
      </c>
      <c r="C1710" t="s">
        <v>1436</v>
      </c>
      <c r="D1710" t="s">
        <v>4057</v>
      </c>
      <c r="E1710" t="s">
        <v>675</v>
      </c>
      <c r="F1710" t="s">
        <v>29</v>
      </c>
      <c r="G1710" t="s">
        <v>90</v>
      </c>
      <c r="H1710" t="s">
        <v>109</v>
      </c>
      <c r="I1710">
        <v>9</v>
      </c>
      <c r="J1710">
        <v>0.1</v>
      </c>
      <c r="K1710" t="s">
        <v>222</v>
      </c>
      <c r="L1710" t="s">
        <v>23</v>
      </c>
      <c r="M1710">
        <v>63</v>
      </c>
      <c r="N1710">
        <v>4</v>
      </c>
    </row>
    <row r="1711" spans="1:14" x14ac:dyDescent="0.3">
      <c r="A1711" t="s">
        <v>2185</v>
      </c>
      <c r="B1711" t="s">
        <v>596</v>
      </c>
      <c r="C1711" t="s">
        <v>923</v>
      </c>
      <c r="D1711" t="s">
        <v>720</v>
      </c>
      <c r="E1711" t="s">
        <v>281</v>
      </c>
      <c r="F1711" t="s">
        <v>29</v>
      </c>
      <c r="G1711" t="s">
        <v>30</v>
      </c>
      <c r="H1711" t="s">
        <v>56</v>
      </c>
      <c r="I1711">
        <v>3</v>
      </c>
      <c r="J1711">
        <v>0</v>
      </c>
      <c r="K1711" t="s">
        <v>32</v>
      </c>
      <c r="L1711" t="s">
        <v>33</v>
      </c>
      <c r="M1711">
        <v>22</v>
      </c>
      <c r="N1711">
        <v>3</v>
      </c>
    </row>
    <row r="1712" spans="1:14" x14ac:dyDescent="0.3">
      <c r="A1712" t="s">
        <v>4058</v>
      </c>
      <c r="B1712" t="s">
        <v>474</v>
      </c>
      <c r="C1712" t="s">
        <v>475</v>
      </c>
      <c r="D1712" t="s">
        <v>1703</v>
      </c>
      <c r="E1712" t="s">
        <v>782</v>
      </c>
      <c r="F1712" t="s">
        <v>29</v>
      </c>
      <c r="G1712" t="s">
        <v>20</v>
      </c>
      <c r="H1712" t="s">
        <v>76</v>
      </c>
      <c r="I1712">
        <v>7</v>
      </c>
      <c r="J1712">
        <v>0.05</v>
      </c>
      <c r="K1712" t="s">
        <v>222</v>
      </c>
      <c r="L1712" t="s">
        <v>23</v>
      </c>
      <c r="M1712">
        <v>67</v>
      </c>
      <c r="N1712">
        <v>3</v>
      </c>
    </row>
    <row r="1713" spans="1:14" x14ac:dyDescent="0.3">
      <c r="A1713" t="s">
        <v>4059</v>
      </c>
      <c r="B1713" t="s">
        <v>1038</v>
      </c>
      <c r="C1713" t="s">
        <v>715</v>
      </c>
      <c r="D1713" t="s">
        <v>4060</v>
      </c>
      <c r="E1713" t="s">
        <v>347</v>
      </c>
      <c r="F1713" t="s">
        <v>39</v>
      </c>
      <c r="G1713" t="s">
        <v>293</v>
      </c>
      <c r="H1713" t="s">
        <v>146</v>
      </c>
      <c r="I1713">
        <v>6</v>
      </c>
      <c r="J1713">
        <v>0.2</v>
      </c>
      <c r="K1713" t="s">
        <v>32</v>
      </c>
      <c r="L1713" t="s">
        <v>23</v>
      </c>
      <c r="M1713">
        <v>23</v>
      </c>
      <c r="N1713">
        <v>4</v>
      </c>
    </row>
    <row r="1714" spans="1:14" x14ac:dyDescent="0.3">
      <c r="A1714" t="s">
        <v>2369</v>
      </c>
      <c r="B1714" t="s">
        <v>208</v>
      </c>
      <c r="C1714" t="s">
        <v>1286</v>
      </c>
      <c r="D1714" t="s">
        <v>2370</v>
      </c>
      <c r="E1714" t="s">
        <v>298</v>
      </c>
      <c r="F1714" t="s">
        <v>29</v>
      </c>
      <c r="G1714" t="s">
        <v>176</v>
      </c>
      <c r="H1714" t="s">
        <v>56</v>
      </c>
      <c r="I1714">
        <v>5</v>
      </c>
      <c r="J1714">
        <v>0</v>
      </c>
      <c r="K1714" t="s">
        <v>32</v>
      </c>
      <c r="L1714" t="s">
        <v>23</v>
      </c>
      <c r="M1714">
        <v>41</v>
      </c>
      <c r="N1714">
        <v>4</v>
      </c>
    </row>
    <row r="1715" spans="1:14" x14ac:dyDescent="0.3">
      <c r="A1715" t="s">
        <v>4061</v>
      </c>
      <c r="B1715" t="s">
        <v>390</v>
      </c>
      <c r="C1715" t="s">
        <v>1296</v>
      </c>
      <c r="D1715" t="s">
        <v>2322</v>
      </c>
      <c r="E1715" t="s">
        <v>227</v>
      </c>
      <c r="F1715" t="s">
        <v>29</v>
      </c>
      <c r="G1715" t="s">
        <v>40</v>
      </c>
      <c r="H1715" t="s">
        <v>241</v>
      </c>
      <c r="I1715" t="s">
        <v>376</v>
      </c>
      <c r="J1715">
        <v>0.05</v>
      </c>
      <c r="K1715" t="s">
        <v>22</v>
      </c>
      <c r="L1715" t="s">
        <v>41</v>
      </c>
      <c r="M1715">
        <v>67</v>
      </c>
      <c r="N1715">
        <v>1</v>
      </c>
    </row>
    <row r="1716" spans="1:14" x14ac:dyDescent="0.3">
      <c r="A1716" t="s">
        <v>4062</v>
      </c>
      <c r="B1716" t="s">
        <v>1215</v>
      </c>
      <c r="C1716" t="s">
        <v>4063</v>
      </c>
      <c r="D1716" t="s">
        <v>452</v>
      </c>
      <c r="E1716" t="s">
        <v>227</v>
      </c>
      <c r="F1716" t="s">
        <v>29</v>
      </c>
      <c r="G1716" t="s">
        <v>192</v>
      </c>
      <c r="H1716" t="s">
        <v>98</v>
      </c>
      <c r="I1716">
        <v>8</v>
      </c>
      <c r="J1716">
        <v>0.05</v>
      </c>
      <c r="K1716" t="s">
        <v>32</v>
      </c>
      <c r="L1716" t="s">
        <v>33</v>
      </c>
      <c r="M1716">
        <v>66</v>
      </c>
      <c r="N1716">
        <v>2</v>
      </c>
    </row>
    <row r="1717" spans="1:14" x14ac:dyDescent="0.3">
      <c r="A1717" t="s">
        <v>4064</v>
      </c>
      <c r="B1717" t="s">
        <v>2289</v>
      </c>
      <c r="C1717" t="s">
        <v>1380</v>
      </c>
      <c r="D1717" t="s">
        <v>3329</v>
      </c>
      <c r="E1717" t="s">
        <v>1019</v>
      </c>
      <c r="F1717" t="s">
        <v>29</v>
      </c>
      <c r="G1717" t="s">
        <v>251</v>
      </c>
      <c r="H1717" t="s">
        <v>109</v>
      </c>
      <c r="I1717">
        <v>1</v>
      </c>
      <c r="J1717">
        <v>0.1</v>
      </c>
      <c r="K1717" t="s">
        <v>22</v>
      </c>
      <c r="L1717" t="s">
        <v>50</v>
      </c>
      <c r="M1717">
        <v>48</v>
      </c>
      <c r="N1717">
        <v>4</v>
      </c>
    </row>
    <row r="1718" spans="1:14" x14ac:dyDescent="0.3">
      <c r="A1718" t="s">
        <v>4065</v>
      </c>
      <c r="B1718" t="s">
        <v>336</v>
      </c>
      <c r="C1718" t="s">
        <v>337</v>
      </c>
      <c r="D1718" t="s">
        <v>501</v>
      </c>
      <c r="E1718" t="s">
        <v>256</v>
      </c>
      <c r="F1718" t="s">
        <v>39</v>
      </c>
      <c r="G1718" t="s">
        <v>293</v>
      </c>
      <c r="H1718" t="s">
        <v>56</v>
      </c>
      <c r="I1718" t="s">
        <v>353</v>
      </c>
      <c r="J1718">
        <v>0.2</v>
      </c>
      <c r="K1718" t="s">
        <v>32</v>
      </c>
      <c r="L1718" t="s">
        <v>33</v>
      </c>
      <c r="M1718">
        <v>35</v>
      </c>
      <c r="N1718">
        <v>2</v>
      </c>
    </row>
    <row r="1719" spans="1:14" x14ac:dyDescent="0.3">
      <c r="A1719" t="s">
        <v>4066</v>
      </c>
      <c r="B1719" t="s">
        <v>4067</v>
      </c>
      <c r="C1719" t="s">
        <v>1847</v>
      </c>
      <c r="D1719" t="s">
        <v>1222</v>
      </c>
      <c r="E1719" t="s">
        <v>170</v>
      </c>
      <c r="F1719" t="s">
        <v>131</v>
      </c>
      <c r="G1719" t="s">
        <v>192</v>
      </c>
      <c r="H1719" t="s">
        <v>56</v>
      </c>
      <c r="I1719">
        <v>3</v>
      </c>
      <c r="J1719">
        <v>0.2</v>
      </c>
      <c r="K1719" t="s">
        <v>22</v>
      </c>
      <c r="L1719" t="s">
        <v>41</v>
      </c>
      <c r="M1719">
        <v>55</v>
      </c>
      <c r="N1719">
        <v>1</v>
      </c>
    </row>
    <row r="1720" spans="1:14" x14ac:dyDescent="0.3">
      <c r="A1720" t="s">
        <v>4068</v>
      </c>
      <c r="B1720" t="s">
        <v>1232</v>
      </c>
      <c r="C1720" t="s">
        <v>1878</v>
      </c>
      <c r="D1720" t="s">
        <v>4069</v>
      </c>
      <c r="E1720" t="s">
        <v>38</v>
      </c>
      <c r="F1720" t="s">
        <v>153</v>
      </c>
      <c r="G1720" t="s">
        <v>20</v>
      </c>
      <c r="H1720" t="s">
        <v>76</v>
      </c>
      <c r="I1720">
        <v>3</v>
      </c>
      <c r="J1720">
        <v>0.2</v>
      </c>
      <c r="K1720" t="s">
        <v>222</v>
      </c>
      <c r="L1720" t="s">
        <v>23</v>
      </c>
      <c r="M1720">
        <v>53</v>
      </c>
    </row>
    <row r="1721" spans="1:14" x14ac:dyDescent="0.3">
      <c r="A1721" t="s">
        <v>4070</v>
      </c>
      <c r="B1721" t="s">
        <v>539</v>
      </c>
      <c r="C1721" t="s">
        <v>2660</v>
      </c>
      <c r="D1721" t="s">
        <v>4071</v>
      </c>
      <c r="E1721" t="s">
        <v>89</v>
      </c>
      <c r="F1721" t="s">
        <v>39</v>
      </c>
      <c r="G1721" t="s">
        <v>40</v>
      </c>
      <c r="H1721" t="s">
        <v>160</v>
      </c>
      <c r="I1721">
        <v>8</v>
      </c>
      <c r="J1721">
        <v>0</v>
      </c>
      <c r="K1721" t="s">
        <v>222</v>
      </c>
      <c r="L1721" t="s">
        <v>50</v>
      </c>
      <c r="M1721">
        <v>48</v>
      </c>
      <c r="N1721">
        <v>4</v>
      </c>
    </row>
    <row r="1722" spans="1:14" x14ac:dyDescent="0.3">
      <c r="A1722" t="s">
        <v>4072</v>
      </c>
      <c r="B1722" t="s">
        <v>112</v>
      </c>
      <c r="C1722" t="s">
        <v>1727</v>
      </c>
      <c r="D1722" t="s">
        <v>2750</v>
      </c>
      <c r="E1722" t="s">
        <v>186</v>
      </c>
      <c r="F1722" t="s">
        <v>19</v>
      </c>
      <c r="G1722" t="s">
        <v>192</v>
      </c>
      <c r="H1722" t="s">
        <v>177</v>
      </c>
      <c r="I1722">
        <v>5</v>
      </c>
      <c r="J1722">
        <v>0</v>
      </c>
      <c r="K1722" t="s">
        <v>32</v>
      </c>
      <c r="L1722" t="s">
        <v>23</v>
      </c>
      <c r="M1722">
        <v>22</v>
      </c>
      <c r="N1722">
        <v>5</v>
      </c>
    </row>
    <row r="1723" spans="1:14" x14ac:dyDescent="0.3">
      <c r="A1723" t="s">
        <v>4073</v>
      </c>
      <c r="B1723" t="s">
        <v>66</v>
      </c>
      <c r="C1723" t="s">
        <v>746</v>
      </c>
      <c r="D1723" t="s">
        <v>1641</v>
      </c>
      <c r="E1723" t="s">
        <v>1422</v>
      </c>
      <c r="F1723" t="s">
        <v>29</v>
      </c>
      <c r="G1723" t="s">
        <v>97</v>
      </c>
      <c r="H1723" t="s">
        <v>56</v>
      </c>
      <c r="I1723">
        <v>7</v>
      </c>
      <c r="J1723">
        <v>0.1</v>
      </c>
      <c r="K1723" t="s">
        <v>32</v>
      </c>
      <c r="L1723" t="s">
        <v>33</v>
      </c>
      <c r="M1723">
        <v>19</v>
      </c>
      <c r="N1723">
        <v>4</v>
      </c>
    </row>
    <row r="1724" spans="1:14" x14ac:dyDescent="0.3">
      <c r="A1724" t="s">
        <v>4074</v>
      </c>
      <c r="B1724" t="s">
        <v>189</v>
      </c>
      <c r="C1724" t="s">
        <v>818</v>
      </c>
      <c r="D1724" t="s">
        <v>4075</v>
      </c>
      <c r="E1724" t="s">
        <v>477</v>
      </c>
      <c r="F1724" t="s">
        <v>39</v>
      </c>
      <c r="G1724" t="s">
        <v>62</v>
      </c>
      <c r="H1724" t="s">
        <v>154</v>
      </c>
      <c r="I1724" t="s">
        <v>398</v>
      </c>
      <c r="J1724">
        <v>0.1</v>
      </c>
      <c r="K1724" t="s">
        <v>32</v>
      </c>
      <c r="L1724" t="s">
        <v>33</v>
      </c>
      <c r="M1724">
        <v>66</v>
      </c>
      <c r="N1724">
        <v>2</v>
      </c>
    </row>
    <row r="1725" spans="1:14" x14ac:dyDescent="0.3">
      <c r="A1725" t="s">
        <v>4076</v>
      </c>
      <c r="B1725" t="s">
        <v>749</v>
      </c>
      <c r="C1725" t="s">
        <v>750</v>
      </c>
      <c r="D1725" t="s">
        <v>4077</v>
      </c>
      <c r="E1725" t="s">
        <v>606</v>
      </c>
      <c r="F1725" t="s">
        <v>29</v>
      </c>
      <c r="G1725" t="s">
        <v>115</v>
      </c>
      <c r="H1725" t="s">
        <v>216</v>
      </c>
      <c r="I1725">
        <v>7</v>
      </c>
      <c r="J1725">
        <v>0</v>
      </c>
      <c r="K1725" t="s">
        <v>22</v>
      </c>
      <c r="L1725" t="s">
        <v>23</v>
      </c>
      <c r="N1725">
        <v>4</v>
      </c>
    </row>
    <row r="1726" spans="1:14" x14ac:dyDescent="0.3">
      <c r="A1726" t="s">
        <v>1444</v>
      </c>
      <c r="B1726" t="s">
        <v>1445</v>
      </c>
      <c r="C1726" t="s">
        <v>362</v>
      </c>
      <c r="D1726" t="s">
        <v>1446</v>
      </c>
      <c r="E1726" t="s">
        <v>357</v>
      </c>
      <c r="F1726" t="s">
        <v>29</v>
      </c>
      <c r="G1726" t="s">
        <v>192</v>
      </c>
      <c r="H1726" t="s">
        <v>56</v>
      </c>
      <c r="I1726">
        <v>4</v>
      </c>
      <c r="J1726">
        <v>0</v>
      </c>
      <c r="K1726" t="s">
        <v>32</v>
      </c>
      <c r="L1726" t="s">
        <v>33</v>
      </c>
      <c r="M1726">
        <v>65</v>
      </c>
      <c r="N1726">
        <v>2</v>
      </c>
    </row>
    <row r="1727" spans="1:14" x14ac:dyDescent="0.3">
      <c r="A1727" t="s">
        <v>4078</v>
      </c>
      <c r="B1727" t="s">
        <v>3154</v>
      </c>
      <c r="C1727" t="s">
        <v>1845</v>
      </c>
      <c r="D1727" t="s">
        <v>4079</v>
      </c>
      <c r="E1727" t="s">
        <v>55</v>
      </c>
      <c r="F1727" t="s">
        <v>39</v>
      </c>
      <c r="G1727" t="s">
        <v>40</v>
      </c>
      <c r="H1727" t="s">
        <v>160</v>
      </c>
      <c r="I1727">
        <v>1</v>
      </c>
      <c r="J1727">
        <v>0</v>
      </c>
      <c r="K1727" t="s">
        <v>22</v>
      </c>
      <c r="L1727" t="s">
        <v>41</v>
      </c>
      <c r="M1727">
        <v>53</v>
      </c>
      <c r="N1727">
        <v>1</v>
      </c>
    </row>
    <row r="1728" spans="1:14" x14ac:dyDescent="0.3">
      <c r="A1728" t="s">
        <v>4080</v>
      </c>
      <c r="B1728" t="s">
        <v>1309</v>
      </c>
      <c r="C1728" t="s">
        <v>995</v>
      </c>
      <c r="D1728" t="s">
        <v>2009</v>
      </c>
      <c r="E1728" t="s">
        <v>485</v>
      </c>
      <c r="F1728" t="s">
        <v>39</v>
      </c>
      <c r="G1728" t="s">
        <v>192</v>
      </c>
      <c r="H1728" t="s">
        <v>31</v>
      </c>
      <c r="I1728">
        <v>3</v>
      </c>
      <c r="K1728" t="s">
        <v>32</v>
      </c>
      <c r="L1728" t="s">
        <v>50</v>
      </c>
      <c r="M1728">
        <v>29</v>
      </c>
      <c r="N1728">
        <v>4</v>
      </c>
    </row>
    <row r="1729" spans="1:14" x14ac:dyDescent="0.3">
      <c r="A1729" t="s">
        <v>4081</v>
      </c>
      <c r="B1729" t="s">
        <v>406</v>
      </c>
      <c r="C1729" t="s">
        <v>1399</v>
      </c>
      <c r="D1729" t="s">
        <v>4082</v>
      </c>
      <c r="E1729" t="s">
        <v>281</v>
      </c>
      <c r="F1729" t="s">
        <v>19</v>
      </c>
      <c r="G1729" t="s">
        <v>20</v>
      </c>
      <c r="H1729" t="s">
        <v>76</v>
      </c>
      <c r="I1729">
        <v>2</v>
      </c>
      <c r="J1729">
        <v>0</v>
      </c>
      <c r="K1729" t="s">
        <v>32</v>
      </c>
      <c r="L1729" t="s">
        <v>33</v>
      </c>
      <c r="M1729">
        <v>38</v>
      </c>
      <c r="N1729">
        <v>5</v>
      </c>
    </row>
    <row r="1730" spans="1:14" x14ac:dyDescent="0.3">
      <c r="A1730" t="s">
        <v>4083</v>
      </c>
      <c r="B1730" t="s">
        <v>492</v>
      </c>
      <c r="C1730" t="s">
        <v>495</v>
      </c>
      <c r="D1730" t="s">
        <v>1479</v>
      </c>
      <c r="E1730" t="s">
        <v>490</v>
      </c>
      <c r="F1730" t="s">
        <v>19</v>
      </c>
      <c r="G1730" t="s">
        <v>115</v>
      </c>
      <c r="H1730" t="s">
        <v>21</v>
      </c>
      <c r="I1730" t="s">
        <v>398</v>
      </c>
      <c r="J1730">
        <v>0.15</v>
      </c>
      <c r="K1730" t="s">
        <v>222</v>
      </c>
      <c r="L1730" t="s">
        <v>33</v>
      </c>
      <c r="M1730">
        <v>41</v>
      </c>
      <c r="N1730">
        <v>5</v>
      </c>
    </row>
    <row r="1731" spans="1:14" x14ac:dyDescent="0.3">
      <c r="A1731" t="s">
        <v>4084</v>
      </c>
      <c r="B1731" t="s">
        <v>1114</v>
      </c>
      <c r="C1731" t="s">
        <v>2675</v>
      </c>
      <c r="D1731" t="s">
        <v>555</v>
      </c>
      <c r="E1731" t="s">
        <v>246</v>
      </c>
      <c r="F1731" t="s">
        <v>19</v>
      </c>
      <c r="G1731" t="s">
        <v>40</v>
      </c>
      <c r="H1731" t="s">
        <v>63</v>
      </c>
      <c r="I1731">
        <v>7</v>
      </c>
      <c r="J1731">
        <v>0.05</v>
      </c>
      <c r="K1731" t="s">
        <v>22</v>
      </c>
      <c r="L1731" t="s">
        <v>41</v>
      </c>
      <c r="M1731">
        <v>53</v>
      </c>
      <c r="N1731">
        <v>4</v>
      </c>
    </row>
    <row r="1732" spans="1:14" x14ac:dyDescent="0.3">
      <c r="A1732" t="s">
        <v>4085</v>
      </c>
      <c r="B1732" t="s">
        <v>637</v>
      </c>
      <c r="C1732" t="s">
        <v>225</v>
      </c>
      <c r="D1732" t="s">
        <v>2549</v>
      </c>
      <c r="E1732" t="s">
        <v>490</v>
      </c>
      <c r="F1732" t="s">
        <v>29</v>
      </c>
      <c r="G1732" t="s">
        <v>40</v>
      </c>
      <c r="H1732" t="s">
        <v>160</v>
      </c>
      <c r="I1732">
        <v>5</v>
      </c>
      <c r="J1732">
        <v>0</v>
      </c>
      <c r="K1732" t="s">
        <v>32</v>
      </c>
      <c r="L1732" t="s">
        <v>41</v>
      </c>
      <c r="M1732">
        <v>49</v>
      </c>
      <c r="N1732">
        <v>1</v>
      </c>
    </row>
    <row r="1733" spans="1:14" x14ac:dyDescent="0.3">
      <c r="A1733" t="s">
        <v>4086</v>
      </c>
      <c r="B1733" t="s">
        <v>1124</v>
      </c>
      <c r="C1733" t="s">
        <v>1906</v>
      </c>
      <c r="D1733" t="s">
        <v>3036</v>
      </c>
      <c r="E1733" t="s">
        <v>170</v>
      </c>
      <c r="F1733" t="s">
        <v>29</v>
      </c>
      <c r="G1733" t="s">
        <v>20</v>
      </c>
      <c r="H1733" t="s">
        <v>308</v>
      </c>
      <c r="I1733">
        <v>1</v>
      </c>
      <c r="J1733">
        <v>0.1</v>
      </c>
      <c r="K1733" t="s">
        <v>32</v>
      </c>
      <c r="L1733" t="s">
        <v>41</v>
      </c>
      <c r="M1733">
        <v>34</v>
      </c>
      <c r="N1733">
        <v>2</v>
      </c>
    </row>
    <row r="1734" spans="1:14" x14ac:dyDescent="0.3">
      <c r="A1734" t="s">
        <v>3885</v>
      </c>
      <c r="B1734" t="s">
        <v>208</v>
      </c>
      <c r="C1734" t="s">
        <v>1286</v>
      </c>
      <c r="D1734" t="s">
        <v>2557</v>
      </c>
      <c r="E1734" t="s">
        <v>675</v>
      </c>
      <c r="F1734" t="s">
        <v>131</v>
      </c>
      <c r="G1734" t="s">
        <v>90</v>
      </c>
      <c r="H1734" t="s">
        <v>69</v>
      </c>
      <c r="I1734">
        <v>7</v>
      </c>
      <c r="J1734">
        <v>0.2</v>
      </c>
      <c r="K1734" t="s">
        <v>32</v>
      </c>
      <c r="L1734" t="s">
        <v>41</v>
      </c>
      <c r="N1734">
        <v>3</v>
      </c>
    </row>
    <row r="1735" spans="1:14" x14ac:dyDescent="0.3">
      <c r="A1735" t="s">
        <v>3877</v>
      </c>
      <c r="B1735" t="s">
        <v>3878</v>
      </c>
      <c r="C1735" t="s">
        <v>1924</v>
      </c>
      <c r="D1735" t="s">
        <v>3432</v>
      </c>
      <c r="E1735" t="s">
        <v>477</v>
      </c>
      <c r="F1735" t="s">
        <v>29</v>
      </c>
      <c r="G1735" t="s">
        <v>40</v>
      </c>
      <c r="H1735" t="s">
        <v>98</v>
      </c>
      <c r="I1735">
        <v>7</v>
      </c>
      <c r="J1735">
        <v>0</v>
      </c>
      <c r="K1735" t="s">
        <v>32</v>
      </c>
      <c r="L1735" t="s">
        <v>23</v>
      </c>
      <c r="M1735">
        <v>32</v>
      </c>
      <c r="N1735">
        <v>2</v>
      </c>
    </row>
    <row r="1736" spans="1:14" x14ac:dyDescent="0.3">
      <c r="A1736" t="s">
        <v>4087</v>
      </c>
      <c r="B1736" t="s">
        <v>4088</v>
      </c>
      <c r="C1736" t="s">
        <v>557</v>
      </c>
      <c r="D1736" t="s">
        <v>1675</v>
      </c>
      <c r="E1736" t="s">
        <v>458</v>
      </c>
      <c r="F1736" t="s">
        <v>29</v>
      </c>
      <c r="G1736" t="s">
        <v>176</v>
      </c>
      <c r="H1736" t="s">
        <v>31</v>
      </c>
      <c r="I1736">
        <v>7</v>
      </c>
      <c r="J1736">
        <v>0</v>
      </c>
      <c r="K1736" t="s">
        <v>22</v>
      </c>
      <c r="L1736" t="s">
        <v>50</v>
      </c>
      <c r="M1736">
        <v>35</v>
      </c>
      <c r="N1736">
        <v>2</v>
      </c>
    </row>
    <row r="1737" spans="1:14" x14ac:dyDescent="0.3">
      <c r="A1737" t="s">
        <v>4089</v>
      </c>
      <c r="B1737" t="s">
        <v>1083</v>
      </c>
      <c r="C1737" t="s">
        <v>780</v>
      </c>
      <c r="D1737" t="s">
        <v>2136</v>
      </c>
      <c r="E1737" t="s">
        <v>490</v>
      </c>
      <c r="F1737" t="s">
        <v>29</v>
      </c>
      <c r="G1737" t="s">
        <v>97</v>
      </c>
      <c r="H1737" t="s">
        <v>216</v>
      </c>
      <c r="I1737">
        <v>9</v>
      </c>
      <c r="J1737">
        <v>0</v>
      </c>
      <c r="K1737" t="s">
        <v>32</v>
      </c>
      <c r="L1737" t="s">
        <v>41</v>
      </c>
      <c r="M1737">
        <v>23</v>
      </c>
      <c r="N1737">
        <v>1</v>
      </c>
    </row>
    <row r="1738" spans="1:14" x14ac:dyDescent="0.3">
      <c r="A1738" t="s">
        <v>2479</v>
      </c>
      <c r="B1738" t="s">
        <v>2351</v>
      </c>
      <c r="C1738" t="s">
        <v>2480</v>
      </c>
      <c r="D1738" t="s">
        <v>2481</v>
      </c>
      <c r="E1738" t="s">
        <v>982</v>
      </c>
      <c r="F1738" t="s">
        <v>29</v>
      </c>
      <c r="G1738" t="s">
        <v>62</v>
      </c>
      <c r="H1738" t="s">
        <v>69</v>
      </c>
      <c r="I1738">
        <v>4</v>
      </c>
      <c r="J1738">
        <v>0.1</v>
      </c>
      <c r="K1738" t="s">
        <v>222</v>
      </c>
      <c r="L1738" t="s">
        <v>50</v>
      </c>
      <c r="M1738">
        <v>27</v>
      </c>
      <c r="N1738">
        <v>1</v>
      </c>
    </row>
    <row r="1739" spans="1:14" x14ac:dyDescent="0.3">
      <c r="A1739" t="s">
        <v>4090</v>
      </c>
      <c r="B1739" t="s">
        <v>4091</v>
      </c>
      <c r="C1739" t="s">
        <v>106</v>
      </c>
      <c r="D1739" t="s">
        <v>835</v>
      </c>
      <c r="E1739" t="s">
        <v>221</v>
      </c>
      <c r="F1739" t="s">
        <v>83</v>
      </c>
      <c r="G1739" t="s">
        <v>115</v>
      </c>
      <c r="H1739" t="s">
        <v>31</v>
      </c>
      <c r="I1739">
        <v>7</v>
      </c>
      <c r="J1739">
        <v>0.1</v>
      </c>
      <c r="K1739" t="s">
        <v>70</v>
      </c>
      <c r="L1739" t="s">
        <v>50</v>
      </c>
      <c r="M1739">
        <v>59</v>
      </c>
      <c r="N1739">
        <v>4</v>
      </c>
    </row>
    <row r="1740" spans="1:14" x14ac:dyDescent="0.3">
      <c r="A1740" t="s">
        <v>4092</v>
      </c>
      <c r="B1740" t="s">
        <v>685</v>
      </c>
      <c r="C1740" t="s">
        <v>484</v>
      </c>
      <c r="D1740" t="s">
        <v>3829</v>
      </c>
      <c r="E1740" t="s">
        <v>643</v>
      </c>
      <c r="F1740" t="s">
        <v>19</v>
      </c>
      <c r="G1740" t="s">
        <v>47</v>
      </c>
      <c r="H1740" t="s">
        <v>56</v>
      </c>
      <c r="I1740">
        <v>9</v>
      </c>
      <c r="J1740">
        <v>0</v>
      </c>
      <c r="K1740" t="s">
        <v>32</v>
      </c>
      <c r="L1740" t="s">
        <v>41</v>
      </c>
      <c r="M1740">
        <v>33</v>
      </c>
      <c r="N1740">
        <v>5</v>
      </c>
    </row>
    <row r="1741" spans="1:14" x14ac:dyDescent="0.3">
      <c r="A1741" t="s">
        <v>2819</v>
      </c>
      <c r="B1741" t="s">
        <v>2820</v>
      </c>
      <c r="C1741" t="s">
        <v>1306</v>
      </c>
      <c r="D1741" t="s">
        <v>1576</v>
      </c>
      <c r="E1741" t="s">
        <v>1989</v>
      </c>
      <c r="F1741" t="s">
        <v>131</v>
      </c>
      <c r="G1741" t="s">
        <v>40</v>
      </c>
      <c r="H1741" t="s">
        <v>48</v>
      </c>
      <c r="I1741">
        <v>3</v>
      </c>
      <c r="J1741">
        <v>0.1</v>
      </c>
      <c r="K1741" t="s">
        <v>22</v>
      </c>
      <c r="L1741" t="s">
        <v>33</v>
      </c>
      <c r="M1741">
        <v>50</v>
      </c>
      <c r="N1741">
        <v>3</v>
      </c>
    </row>
    <row r="1742" spans="1:14" x14ac:dyDescent="0.3">
      <c r="A1742" t="s">
        <v>4093</v>
      </c>
      <c r="B1742" t="s">
        <v>1663</v>
      </c>
      <c r="C1742" t="s">
        <v>2905</v>
      </c>
      <c r="D1742" t="s">
        <v>3170</v>
      </c>
      <c r="E1742" t="s">
        <v>1959</v>
      </c>
      <c r="F1742" t="s">
        <v>29</v>
      </c>
      <c r="G1742" t="s">
        <v>30</v>
      </c>
      <c r="H1742" t="s">
        <v>146</v>
      </c>
      <c r="I1742">
        <v>7</v>
      </c>
      <c r="J1742">
        <v>0.2</v>
      </c>
      <c r="K1742" t="s">
        <v>32</v>
      </c>
      <c r="L1742" t="s">
        <v>50</v>
      </c>
      <c r="M1742">
        <v>31</v>
      </c>
      <c r="N1742">
        <v>4</v>
      </c>
    </row>
    <row r="1743" spans="1:14" x14ac:dyDescent="0.3">
      <c r="A1743" t="s">
        <v>4094</v>
      </c>
      <c r="B1743" t="s">
        <v>433</v>
      </c>
      <c r="C1743" t="s">
        <v>1949</v>
      </c>
      <c r="D1743" t="s">
        <v>1664</v>
      </c>
      <c r="E1743" t="s">
        <v>276</v>
      </c>
      <c r="F1743" t="s">
        <v>29</v>
      </c>
      <c r="G1743" t="s">
        <v>192</v>
      </c>
      <c r="H1743" t="s">
        <v>91</v>
      </c>
      <c r="I1743" t="s">
        <v>353</v>
      </c>
      <c r="J1743">
        <v>0.05</v>
      </c>
      <c r="K1743" t="s">
        <v>22</v>
      </c>
      <c r="L1743" t="s">
        <v>50</v>
      </c>
      <c r="M1743">
        <v>42</v>
      </c>
      <c r="N1743">
        <v>3</v>
      </c>
    </row>
    <row r="1744" spans="1:14" x14ac:dyDescent="0.3">
      <c r="A1744" t="s">
        <v>4095</v>
      </c>
      <c r="B1744" t="s">
        <v>1570</v>
      </c>
      <c r="C1744" t="s">
        <v>428</v>
      </c>
      <c r="D1744" t="s">
        <v>4096</v>
      </c>
      <c r="E1744" t="s">
        <v>935</v>
      </c>
      <c r="F1744" t="s">
        <v>19</v>
      </c>
      <c r="G1744" t="s">
        <v>192</v>
      </c>
      <c r="H1744" t="s">
        <v>56</v>
      </c>
      <c r="I1744">
        <v>5</v>
      </c>
      <c r="J1744">
        <v>0.1</v>
      </c>
      <c r="K1744" t="s">
        <v>32</v>
      </c>
      <c r="L1744" t="s">
        <v>23</v>
      </c>
      <c r="M1744">
        <v>39</v>
      </c>
      <c r="N1744">
        <v>1</v>
      </c>
    </row>
    <row r="1745" spans="1:14" x14ac:dyDescent="0.3">
      <c r="A1745" t="s">
        <v>4097</v>
      </c>
      <c r="B1745" t="s">
        <v>1991</v>
      </c>
      <c r="C1745" t="s">
        <v>1567</v>
      </c>
      <c r="D1745" t="s">
        <v>529</v>
      </c>
      <c r="E1745" t="s">
        <v>1000</v>
      </c>
      <c r="F1745" t="s">
        <v>39</v>
      </c>
      <c r="G1745" t="s">
        <v>30</v>
      </c>
      <c r="H1745" t="s">
        <v>98</v>
      </c>
      <c r="I1745">
        <v>9</v>
      </c>
      <c r="J1745">
        <v>0.15</v>
      </c>
      <c r="K1745" t="s">
        <v>70</v>
      </c>
      <c r="L1745" t="s">
        <v>41</v>
      </c>
      <c r="M1745">
        <v>63</v>
      </c>
      <c r="N1745">
        <v>5</v>
      </c>
    </row>
    <row r="1746" spans="1:14" x14ac:dyDescent="0.3">
      <c r="A1746" t="s">
        <v>4098</v>
      </c>
      <c r="B1746" t="s">
        <v>1595</v>
      </c>
      <c r="C1746" t="s">
        <v>1115</v>
      </c>
      <c r="D1746" t="s">
        <v>4099</v>
      </c>
      <c r="E1746" t="s">
        <v>1202</v>
      </c>
      <c r="F1746" t="s">
        <v>39</v>
      </c>
      <c r="G1746" t="s">
        <v>62</v>
      </c>
      <c r="H1746" t="s">
        <v>160</v>
      </c>
      <c r="I1746">
        <v>5</v>
      </c>
      <c r="J1746">
        <v>0.2</v>
      </c>
      <c r="K1746" t="s">
        <v>32</v>
      </c>
      <c r="L1746" t="s">
        <v>50</v>
      </c>
      <c r="M1746">
        <v>58</v>
      </c>
      <c r="N1746">
        <v>1</v>
      </c>
    </row>
    <row r="1747" spans="1:14" x14ac:dyDescent="0.3">
      <c r="A1747" t="s">
        <v>4100</v>
      </c>
      <c r="B1747" t="s">
        <v>2091</v>
      </c>
      <c r="C1747" t="s">
        <v>1517</v>
      </c>
      <c r="D1747" t="s">
        <v>3896</v>
      </c>
      <c r="E1747" t="s">
        <v>675</v>
      </c>
      <c r="F1747" t="s">
        <v>29</v>
      </c>
      <c r="G1747" t="s">
        <v>115</v>
      </c>
      <c r="H1747" t="s">
        <v>241</v>
      </c>
      <c r="I1747">
        <v>7</v>
      </c>
      <c r="J1747">
        <v>0</v>
      </c>
      <c r="K1747" t="s">
        <v>22</v>
      </c>
      <c r="L1747" t="s">
        <v>23</v>
      </c>
      <c r="M1747">
        <v>34</v>
      </c>
      <c r="N1747">
        <v>2</v>
      </c>
    </row>
    <row r="1748" spans="1:14" x14ac:dyDescent="0.3">
      <c r="A1748" t="s">
        <v>4101</v>
      </c>
      <c r="B1748" t="s">
        <v>1356</v>
      </c>
      <c r="C1748" t="s">
        <v>3400</v>
      </c>
      <c r="D1748" t="s">
        <v>2969</v>
      </c>
      <c r="E1748" t="s">
        <v>671</v>
      </c>
      <c r="F1748" t="s">
        <v>39</v>
      </c>
      <c r="G1748" t="s">
        <v>30</v>
      </c>
      <c r="H1748" t="s">
        <v>160</v>
      </c>
      <c r="I1748">
        <v>8</v>
      </c>
      <c r="J1748">
        <v>0</v>
      </c>
      <c r="K1748" t="s">
        <v>22</v>
      </c>
      <c r="L1748" t="s">
        <v>33</v>
      </c>
      <c r="M1748">
        <v>53</v>
      </c>
      <c r="N1748">
        <v>3</v>
      </c>
    </row>
    <row r="1749" spans="1:14" x14ac:dyDescent="0.3">
      <c r="A1749" t="s">
        <v>4102</v>
      </c>
      <c r="B1749" t="s">
        <v>524</v>
      </c>
      <c r="C1749" t="s">
        <v>2026</v>
      </c>
      <c r="D1749" t="s">
        <v>1106</v>
      </c>
      <c r="E1749" t="s">
        <v>548</v>
      </c>
      <c r="F1749" t="s">
        <v>39</v>
      </c>
      <c r="G1749" t="s">
        <v>176</v>
      </c>
      <c r="H1749" t="s">
        <v>69</v>
      </c>
      <c r="I1749">
        <v>2</v>
      </c>
      <c r="J1749">
        <v>0.1</v>
      </c>
      <c r="K1749" t="s">
        <v>32</v>
      </c>
      <c r="L1749" t="s">
        <v>23</v>
      </c>
      <c r="M1749">
        <v>33</v>
      </c>
      <c r="N1749">
        <v>5</v>
      </c>
    </row>
    <row r="1750" spans="1:14" x14ac:dyDescent="0.3">
      <c r="A1750" t="s">
        <v>4103</v>
      </c>
      <c r="B1750" t="s">
        <v>1869</v>
      </c>
      <c r="C1750" t="s">
        <v>1994</v>
      </c>
      <c r="D1750" t="s">
        <v>4104</v>
      </c>
      <c r="E1750" t="s">
        <v>145</v>
      </c>
      <c r="F1750" t="s">
        <v>39</v>
      </c>
      <c r="G1750" t="s">
        <v>192</v>
      </c>
      <c r="H1750" t="s">
        <v>308</v>
      </c>
      <c r="I1750">
        <v>8</v>
      </c>
      <c r="J1750">
        <v>0</v>
      </c>
      <c r="K1750" t="s">
        <v>32</v>
      </c>
      <c r="L1750" t="s">
        <v>23</v>
      </c>
      <c r="M1750">
        <v>38</v>
      </c>
      <c r="N1750">
        <v>5</v>
      </c>
    </row>
    <row r="1751" spans="1:14" x14ac:dyDescent="0.3">
      <c r="A1751" t="s">
        <v>4105</v>
      </c>
      <c r="B1751" t="s">
        <v>2100</v>
      </c>
      <c r="C1751" t="s">
        <v>1918</v>
      </c>
      <c r="D1751" t="s">
        <v>4106</v>
      </c>
      <c r="E1751" t="s">
        <v>96</v>
      </c>
      <c r="F1751" t="s">
        <v>29</v>
      </c>
      <c r="G1751" t="s">
        <v>97</v>
      </c>
      <c r="H1751" t="s">
        <v>146</v>
      </c>
      <c r="I1751">
        <v>3</v>
      </c>
      <c r="J1751">
        <v>0</v>
      </c>
      <c r="K1751" t="s">
        <v>32</v>
      </c>
      <c r="L1751" t="s">
        <v>41</v>
      </c>
      <c r="M1751">
        <v>63</v>
      </c>
      <c r="N1751">
        <v>1</v>
      </c>
    </row>
    <row r="1752" spans="1:14" x14ac:dyDescent="0.3">
      <c r="A1752" t="s">
        <v>4107</v>
      </c>
      <c r="B1752" t="s">
        <v>1377</v>
      </c>
      <c r="C1752" t="s">
        <v>3115</v>
      </c>
      <c r="D1752" t="s">
        <v>4108</v>
      </c>
      <c r="E1752" t="s">
        <v>4109</v>
      </c>
      <c r="F1752" t="s">
        <v>19</v>
      </c>
      <c r="G1752" t="s">
        <v>30</v>
      </c>
      <c r="H1752" t="s">
        <v>241</v>
      </c>
      <c r="I1752" t="s">
        <v>722</v>
      </c>
      <c r="J1752">
        <v>0.15</v>
      </c>
      <c r="K1752" t="s">
        <v>70</v>
      </c>
      <c r="L1752" t="s">
        <v>33</v>
      </c>
      <c r="M1752">
        <v>58</v>
      </c>
      <c r="N1752">
        <v>4</v>
      </c>
    </row>
    <row r="1753" spans="1:14" x14ac:dyDescent="0.3">
      <c r="A1753" t="s">
        <v>4110</v>
      </c>
      <c r="B1753" t="s">
        <v>290</v>
      </c>
      <c r="C1753" t="s">
        <v>2321</v>
      </c>
      <c r="D1753" t="s">
        <v>1589</v>
      </c>
      <c r="E1753" t="s">
        <v>630</v>
      </c>
      <c r="F1753" t="s">
        <v>19</v>
      </c>
      <c r="G1753" t="s">
        <v>97</v>
      </c>
      <c r="H1753" t="s">
        <v>31</v>
      </c>
      <c r="I1753">
        <v>1</v>
      </c>
      <c r="J1753">
        <v>0</v>
      </c>
      <c r="K1753" t="s">
        <v>32</v>
      </c>
      <c r="L1753" t="s">
        <v>50</v>
      </c>
      <c r="M1753">
        <v>18</v>
      </c>
      <c r="N1753">
        <v>4</v>
      </c>
    </row>
    <row r="1754" spans="1:14" x14ac:dyDescent="0.3">
      <c r="A1754" t="s">
        <v>4111</v>
      </c>
      <c r="B1754" t="s">
        <v>4112</v>
      </c>
      <c r="C1754" t="s">
        <v>4113</v>
      </c>
      <c r="D1754" t="s">
        <v>4114</v>
      </c>
      <c r="E1754" t="s">
        <v>227</v>
      </c>
      <c r="F1754" t="s">
        <v>29</v>
      </c>
      <c r="G1754" t="s">
        <v>90</v>
      </c>
      <c r="H1754" t="s">
        <v>241</v>
      </c>
      <c r="I1754">
        <v>8</v>
      </c>
      <c r="J1754">
        <v>0</v>
      </c>
      <c r="K1754" t="s">
        <v>222</v>
      </c>
      <c r="L1754" t="s">
        <v>23</v>
      </c>
      <c r="M1754">
        <v>39</v>
      </c>
      <c r="N1754">
        <v>5</v>
      </c>
    </row>
    <row r="1755" spans="1:14" x14ac:dyDescent="0.3">
      <c r="A1755" t="s">
        <v>4115</v>
      </c>
      <c r="B1755" t="s">
        <v>2350</v>
      </c>
      <c r="C1755" t="s">
        <v>929</v>
      </c>
      <c r="D1755" t="s">
        <v>2764</v>
      </c>
      <c r="E1755" t="s">
        <v>2887</v>
      </c>
      <c r="F1755" t="s">
        <v>19</v>
      </c>
      <c r="G1755" t="s">
        <v>115</v>
      </c>
      <c r="H1755" t="s">
        <v>56</v>
      </c>
      <c r="I1755" t="s">
        <v>147</v>
      </c>
      <c r="J1755">
        <v>0.15</v>
      </c>
      <c r="K1755" t="s">
        <v>22</v>
      </c>
      <c r="L1755" t="s">
        <v>50</v>
      </c>
      <c r="M1755">
        <v>54</v>
      </c>
      <c r="N1755">
        <v>1</v>
      </c>
    </row>
    <row r="1756" spans="1:14" x14ac:dyDescent="0.3">
      <c r="A1756" t="s">
        <v>4116</v>
      </c>
      <c r="B1756" t="s">
        <v>4117</v>
      </c>
      <c r="C1756" t="s">
        <v>1909</v>
      </c>
      <c r="D1756" t="s">
        <v>924</v>
      </c>
      <c r="E1756" t="s">
        <v>882</v>
      </c>
      <c r="F1756" t="s">
        <v>19</v>
      </c>
      <c r="G1756" t="s">
        <v>30</v>
      </c>
      <c r="H1756" t="s">
        <v>160</v>
      </c>
      <c r="I1756">
        <v>7</v>
      </c>
      <c r="J1756">
        <v>0</v>
      </c>
      <c r="K1756" t="s">
        <v>222</v>
      </c>
      <c r="L1756" t="s">
        <v>50</v>
      </c>
      <c r="M1756">
        <v>50</v>
      </c>
      <c r="N1756">
        <v>5</v>
      </c>
    </row>
    <row r="1757" spans="1:14" x14ac:dyDescent="0.3">
      <c r="A1757" t="s">
        <v>4118</v>
      </c>
      <c r="B1757" t="s">
        <v>58</v>
      </c>
      <c r="C1757" t="s">
        <v>1502</v>
      </c>
      <c r="D1757" t="s">
        <v>2117</v>
      </c>
      <c r="E1757" t="s">
        <v>120</v>
      </c>
      <c r="F1757" t="s">
        <v>29</v>
      </c>
      <c r="G1757" t="s">
        <v>30</v>
      </c>
      <c r="H1757" t="s">
        <v>98</v>
      </c>
      <c r="I1757">
        <v>4</v>
      </c>
      <c r="J1757">
        <v>0.05</v>
      </c>
      <c r="K1757" t="s">
        <v>32</v>
      </c>
      <c r="L1757" t="s">
        <v>33</v>
      </c>
      <c r="M1757">
        <v>60</v>
      </c>
      <c r="N1757">
        <v>1</v>
      </c>
    </row>
    <row r="1758" spans="1:14" x14ac:dyDescent="0.3">
      <c r="A1758" t="s">
        <v>4119</v>
      </c>
      <c r="B1758" t="s">
        <v>760</v>
      </c>
      <c r="C1758" t="s">
        <v>3380</v>
      </c>
      <c r="D1758" t="s">
        <v>2395</v>
      </c>
      <c r="E1758" t="s">
        <v>417</v>
      </c>
      <c r="F1758" t="s">
        <v>39</v>
      </c>
      <c r="G1758" t="s">
        <v>90</v>
      </c>
      <c r="H1758" t="s">
        <v>84</v>
      </c>
      <c r="I1758">
        <v>6</v>
      </c>
      <c r="J1758">
        <v>0.1</v>
      </c>
      <c r="K1758" t="s">
        <v>222</v>
      </c>
      <c r="L1758" t="s">
        <v>41</v>
      </c>
      <c r="M1758">
        <v>26</v>
      </c>
      <c r="N1758">
        <v>5</v>
      </c>
    </row>
    <row r="1759" spans="1:14" x14ac:dyDescent="0.3">
      <c r="A1759" t="s">
        <v>4120</v>
      </c>
      <c r="B1759" t="s">
        <v>3385</v>
      </c>
      <c r="C1759" t="s">
        <v>978</v>
      </c>
      <c r="D1759" t="s">
        <v>190</v>
      </c>
      <c r="E1759" t="s">
        <v>1326</v>
      </c>
      <c r="F1759" t="s">
        <v>29</v>
      </c>
      <c r="G1759" t="s">
        <v>293</v>
      </c>
      <c r="H1759" t="s">
        <v>109</v>
      </c>
      <c r="I1759">
        <v>6</v>
      </c>
      <c r="J1759">
        <v>0</v>
      </c>
      <c r="K1759" t="s">
        <v>32</v>
      </c>
      <c r="L1759" t="s">
        <v>23</v>
      </c>
      <c r="M1759">
        <v>41</v>
      </c>
      <c r="N1759">
        <v>5</v>
      </c>
    </row>
    <row r="1760" spans="1:14" x14ac:dyDescent="0.3">
      <c r="A1760" t="s">
        <v>4121</v>
      </c>
      <c r="B1760" t="s">
        <v>539</v>
      </c>
      <c r="C1760" t="s">
        <v>4122</v>
      </c>
      <c r="D1760" t="s">
        <v>1321</v>
      </c>
      <c r="E1760" t="s">
        <v>1829</v>
      </c>
      <c r="F1760" t="s">
        <v>83</v>
      </c>
      <c r="G1760" t="s">
        <v>251</v>
      </c>
      <c r="H1760" t="s">
        <v>177</v>
      </c>
      <c r="I1760">
        <v>1</v>
      </c>
      <c r="J1760">
        <v>0</v>
      </c>
      <c r="K1760" t="s">
        <v>32</v>
      </c>
      <c r="L1760" t="s">
        <v>41</v>
      </c>
      <c r="M1760">
        <v>44</v>
      </c>
      <c r="N1760">
        <v>1</v>
      </c>
    </row>
    <row r="1761" spans="1:14" x14ac:dyDescent="0.3">
      <c r="A1761" t="s">
        <v>4123</v>
      </c>
      <c r="B1761" t="s">
        <v>1850</v>
      </c>
      <c r="C1761" t="s">
        <v>596</v>
      </c>
      <c r="D1761" t="s">
        <v>236</v>
      </c>
      <c r="E1761" t="s">
        <v>426</v>
      </c>
      <c r="F1761" t="s">
        <v>19</v>
      </c>
      <c r="G1761" t="s">
        <v>62</v>
      </c>
      <c r="H1761" t="s">
        <v>69</v>
      </c>
      <c r="I1761">
        <v>6</v>
      </c>
      <c r="J1761">
        <v>0.15</v>
      </c>
      <c r="K1761" t="s">
        <v>222</v>
      </c>
      <c r="L1761" t="s">
        <v>50</v>
      </c>
      <c r="N1761">
        <v>3</v>
      </c>
    </row>
    <row r="1762" spans="1:14" x14ac:dyDescent="0.3">
      <c r="A1762" t="s">
        <v>4124</v>
      </c>
      <c r="B1762" t="s">
        <v>1164</v>
      </c>
      <c r="C1762" t="s">
        <v>663</v>
      </c>
      <c r="D1762" t="s">
        <v>1421</v>
      </c>
      <c r="E1762" t="s">
        <v>1836</v>
      </c>
      <c r="F1762" t="s">
        <v>29</v>
      </c>
      <c r="G1762" t="s">
        <v>62</v>
      </c>
      <c r="H1762" t="s">
        <v>76</v>
      </c>
      <c r="I1762">
        <v>9</v>
      </c>
      <c r="J1762">
        <v>0</v>
      </c>
      <c r="K1762" t="s">
        <v>222</v>
      </c>
      <c r="L1762" t="s">
        <v>50</v>
      </c>
      <c r="M1762">
        <v>40</v>
      </c>
      <c r="N1762">
        <v>3</v>
      </c>
    </row>
    <row r="1763" spans="1:14" x14ac:dyDescent="0.3">
      <c r="A1763" t="s">
        <v>4125</v>
      </c>
      <c r="B1763" t="s">
        <v>1906</v>
      </c>
      <c r="C1763" t="s">
        <v>4126</v>
      </c>
      <c r="D1763" t="s">
        <v>4127</v>
      </c>
      <c r="E1763" t="s">
        <v>191</v>
      </c>
      <c r="F1763" t="s">
        <v>29</v>
      </c>
      <c r="G1763" t="s">
        <v>251</v>
      </c>
      <c r="H1763" t="s">
        <v>109</v>
      </c>
      <c r="I1763">
        <v>4</v>
      </c>
      <c r="J1763">
        <v>0.2</v>
      </c>
      <c r="K1763" t="s">
        <v>32</v>
      </c>
      <c r="L1763" t="s">
        <v>41</v>
      </c>
      <c r="M1763">
        <v>67</v>
      </c>
      <c r="N1763">
        <v>4</v>
      </c>
    </row>
    <row r="1764" spans="1:14" x14ac:dyDescent="0.3">
      <c r="A1764" t="s">
        <v>4128</v>
      </c>
      <c r="B1764" t="s">
        <v>818</v>
      </c>
      <c r="C1764" t="s">
        <v>1399</v>
      </c>
      <c r="D1764" t="s">
        <v>2525</v>
      </c>
      <c r="E1764" t="s">
        <v>165</v>
      </c>
      <c r="F1764" t="s">
        <v>29</v>
      </c>
      <c r="G1764" t="s">
        <v>90</v>
      </c>
      <c r="H1764" t="s">
        <v>146</v>
      </c>
      <c r="I1764">
        <v>6</v>
      </c>
      <c r="J1764">
        <v>0</v>
      </c>
      <c r="K1764" t="s">
        <v>32</v>
      </c>
      <c r="L1764" t="s">
        <v>50</v>
      </c>
      <c r="N1764">
        <v>4</v>
      </c>
    </row>
    <row r="1765" spans="1:14" x14ac:dyDescent="0.3">
      <c r="A1765" t="s">
        <v>1531</v>
      </c>
      <c r="B1765" t="s">
        <v>1532</v>
      </c>
      <c r="C1765" t="s">
        <v>1533</v>
      </c>
      <c r="D1765" t="s">
        <v>1534</v>
      </c>
      <c r="E1765" t="s">
        <v>1535</v>
      </c>
      <c r="F1765" t="s">
        <v>29</v>
      </c>
      <c r="G1765" t="s">
        <v>115</v>
      </c>
      <c r="H1765" t="s">
        <v>308</v>
      </c>
      <c r="I1765">
        <v>7</v>
      </c>
      <c r="J1765">
        <v>0</v>
      </c>
      <c r="K1765" t="s">
        <v>32</v>
      </c>
      <c r="L1765" t="s">
        <v>41</v>
      </c>
      <c r="M1765">
        <v>43</v>
      </c>
      <c r="N1765">
        <v>2</v>
      </c>
    </row>
    <row r="1766" spans="1:14" x14ac:dyDescent="0.3">
      <c r="A1766" t="s">
        <v>4129</v>
      </c>
      <c r="B1766" t="s">
        <v>1135</v>
      </c>
      <c r="C1766" t="s">
        <v>4130</v>
      </c>
      <c r="D1766" t="s">
        <v>4131</v>
      </c>
      <c r="E1766" t="s">
        <v>1169</v>
      </c>
      <c r="F1766" t="s">
        <v>19</v>
      </c>
      <c r="G1766" t="s">
        <v>115</v>
      </c>
      <c r="H1766" t="s">
        <v>69</v>
      </c>
      <c r="I1766">
        <v>3</v>
      </c>
      <c r="J1766">
        <v>0.2</v>
      </c>
      <c r="K1766" t="s">
        <v>32</v>
      </c>
      <c r="L1766" t="s">
        <v>41</v>
      </c>
      <c r="M1766">
        <v>57</v>
      </c>
      <c r="N1766">
        <v>2</v>
      </c>
    </row>
    <row r="1767" spans="1:14" x14ac:dyDescent="0.3">
      <c r="A1767" t="s">
        <v>4132</v>
      </c>
      <c r="B1767" t="s">
        <v>737</v>
      </c>
      <c r="C1767" t="s">
        <v>1800</v>
      </c>
      <c r="D1767" t="s">
        <v>4114</v>
      </c>
      <c r="E1767" t="s">
        <v>140</v>
      </c>
      <c r="F1767" t="s">
        <v>29</v>
      </c>
      <c r="G1767" t="s">
        <v>40</v>
      </c>
      <c r="H1767" t="s">
        <v>146</v>
      </c>
      <c r="I1767">
        <v>9</v>
      </c>
      <c r="J1767">
        <v>0</v>
      </c>
      <c r="K1767" t="s">
        <v>32</v>
      </c>
      <c r="L1767" t="s">
        <v>50</v>
      </c>
      <c r="M1767">
        <v>44</v>
      </c>
      <c r="N1767">
        <v>1</v>
      </c>
    </row>
    <row r="1768" spans="1:14" x14ac:dyDescent="0.3">
      <c r="A1768" t="s">
        <v>272</v>
      </c>
      <c r="B1768" t="s">
        <v>273</v>
      </c>
      <c r="C1768" t="s">
        <v>274</v>
      </c>
      <c r="D1768" t="s">
        <v>275</v>
      </c>
      <c r="E1768" t="s">
        <v>276</v>
      </c>
      <c r="F1768" t="s">
        <v>19</v>
      </c>
      <c r="G1768" t="s">
        <v>251</v>
      </c>
      <c r="H1768" t="s">
        <v>146</v>
      </c>
      <c r="I1768">
        <v>8</v>
      </c>
      <c r="J1768">
        <v>0</v>
      </c>
      <c r="K1768" t="s">
        <v>22</v>
      </c>
      <c r="L1768" t="s">
        <v>23</v>
      </c>
      <c r="M1768">
        <v>68</v>
      </c>
      <c r="N1768">
        <v>4</v>
      </c>
    </row>
    <row r="1769" spans="1:14" x14ac:dyDescent="0.3">
      <c r="A1769" t="s">
        <v>4133</v>
      </c>
      <c r="B1769" t="s">
        <v>3058</v>
      </c>
      <c r="C1769" t="s">
        <v>4134</v>
      </c>
      <c r="D1769" t="s">
        <v>4135</v>
      </c>
      <c r="E1769" t="s">
        <v>782</v>
      </c>
      <c r="F1769" t="s">
        <v>29</v>
      </c>
      <c r="G1769" t="s">
        <v>97</v>
      </c>
      <c r="H1769" t="s">
        <v>308</v>
      </c>
      <c r="I1769">
        <v>2</v>
      </c>
      <c r="J1769">
        <v>0.05</v>
      </c>
      <c r="K1769" t="s">
        <v>32</v>
      </c>
      <c r="L1769" t="s">
        <v>50</v>
      </c>
      <c r="M1769">
        <v>56</v>
      </c>
      <c r="N1769">
        <v>4</v>
      </c>
    </row>
    <row r="1770" spans="1:14" x14ac:dyDescent="0.3">
      <c r="A1770" t="s">
        <v>4136</v>
      </c>
      <c r="B1770" t="s">
        <v>2451</v>
      </c>
      <c r="C1770" t="s">
        <v>1602</v>
      </c>
      <c r="D1770" t="s">
        <v>3813</v>
      </c>
      <c r="E1770" t="s">
        <v>565</v>
      </c>
      <c r="F1770" t="s">
        <v>29</v>
      </c>
      <c r="G1770" t="s">
        <v>192</v>
      </c>
      <c r="H1770" t="s">
        <v>31</v>
      </c>
      <c r="I1770">
        <v>7</v>
      </c>
      <c r="J1770">
        <v>0</v>
      </c>
      <c r="K1770" t="s">
        <v>32</v>
      </c>
      <c r="L1770" t="s">
        <v>23</v>
      </c>
      <c r="M1770">
        <v>23</v>
      </c>
      <c r="N1770">
        <v>5</v>
      </c>
    </row>
    <row r="1771" spans="1:14" x14ac:dyDescent="0.3">
      <c r="A1771" t="s">
        <v>4137</v>
      </c>
      <c r="B1771" t="s">
        <v>4138</v>
      </c>
      <c r="C1771" t="s">
        <v>4139</v>
      </c>
      <c r="D1771" t="s">
        <v>2737</v>
      </c>
      <c r="E1771" t="s">
        <v>334</v>
      </c>
      <c r="F1771" t="s">
        <v>29</v>
      </c>
      <c r="G1771" t="s">
        <v>293</v>
      </c>
      <c r="H1771" t="s">
        <v>63</v>
      </c>
      <c r="I1771">
        <v>4</v>
      </c>
      <c r="J1771">
        <v>0.1</v>
      </c>
      <c r="K1771" t="s">
        <v>22</v>
      </c>
      <c r="L1771" t="s">
        <v>41</v>
      </c>
      <c r="M1771">
        <v>18</v>
      </c>
      <c r="N1771">
        <v>4</v>
      </c>
    </row>
    <row r="1772" spans="1:14" x14ac:dyDescent="0.3">
      <c r="A1772" t="s">
        <v>4140</v>
      </c>
      <c r="B1772" t="s">
        <v>105</v>
      </c>
      <c r="C1772" t="s">
        <v>1456</v>
      </c>
      <c r="D1772" t="s">
        <v>1540</v>
      </c>
      <c r="E1772" t="s">
        <v>3171</v>
      </c>
      <c r="F1772" t="s">
        <v>29</v>
      </c>
      <c r="G1772" t="s">
        <v>192</v>
      </c>
      <c r="H1772" t="s">
        <v>109</v>
      </c>
      <c r="I1772">
        <v>3</v>
      </c>
      <c r="J1772">
        <v>0</v>
      </c>
      <c r="K1772" t="s">
        <v>32</v>
      </c>
      <c r="L1772" t="s">
        <v>33</v>
      </c>
      <c r="M1772">
        <v>62</v>
      </c>
      <c r="N1772">
        <v>1</v>
      </c>
    </row>
    <row r="1773" spans="1:14" x14ac:dyDescent="0.3">
      <c r="A1773" t="s">
        <v>4141</v>
      </c>
      <c r="B1773" t="s">
        <v>415</v>
      </c>
      <c r="C1773" t="s">
        <v>218</v>
      </c>
      <c r="D1773" t="s">
        <v>196</v>
      </c>
      <c r="E1773" t="s">
        <v>89</v>
      </c>
      <c r="F1773" t="s">
        <v>29</v>
      </c>
      <c r="G1773" t="s">
        <v>20</v>
      </c>
      <c r="H1773" t="s">
        <v>146</v>
      </c>
      <c r="I1773">
        <v>2</v>
      </c>
      <c r="J1773">
        <v>0</v>
      </c>
      <c r="K1773" t="s">
        <v>22</v>
      </c>
      <c r="L1773" t="s">
        <v>41</v>
      </c>
      <c r="M1773">
        <v>67</v>
      </c>
    </row>
    <row r="1774" spans="1:14" x14ac:dyDescent="0.3">
      <c r="A1774" t="s">
        <v>4142</v>
      </c>
      <c r="B1774" t="s">
        <v>1196</v>
      </c>
      <c r="C1774" t="s">
        <v>4143</v>
      </c>
      <c r="D1774" t="s">
        <v>3401</v>
      </c>
      <c r="E1774" t="s">
        <v>82</v>
      </c>
      <c r="F1774" t="s">
        <v>39</v>
      </c>
      <c r="G1774" t="s">
        <v>20</v>
      </c>
      <c r="H1774" t="s">
        <v>76</v>
      </c>
      <c r="I1774">
        <v>6</v>
      </c>
      <c r="J1774">
        <v>0</v>
      </c>
      <c r="K1774" t="s">
        <v>32</v>
      </c>
      <c r="L1774" t="s">
        <v>50</v>
      </c>
      <c r="M1774">
        <v>53</v>
      </c>
      <c r="N1774">
        <v>5</v>
      </c>
    </row>
    <row r="1775" spans="1:14" x14ac:dyDescent="0.3">
      <c r="A1775" t="s">
        <v>4144</v>
      </c>
      <c r="B1775" t="s">
        <v>1731</v>
      </c>
      <c r="C1775" t="s">
        <v>2143</v>
      </c>
      <c r="D1775" t="s">
        <v>1360</v>
      </c>
      <c r="E1775" t="s">
        <v>1770</v>
      </c>
      <c r="F1775" t="s">
        <v>29</v>
      </c>
      <c r="G1775" t="s">
        <v>115</v>
      </c>
      <c r="H1775" t="s">
        <v>216</v>
      </c>
      <c r="I1775">
        <v>8</v>
      </c>
      <c r="J1775">
        <v>0.05</v>
      </c>
      <c r="K1775" t="s">
        <v>22</v>
      </c>
      <c r="L1775" t="s">
        <v>41</v>
      </c>
      <c r="M1775">
        <v>55</v>
      </c>
      <c r="N1775">
        <v>2</v>
      </c>
    </row>
    <row r="1776" spans="1:14" x14ac:dyDescent="0.3">
      <c r="A1776" t="s">
        <v>436</v>
      </c>
      <c r="B1776" t="s">
        <v>437</v>
      </c>
      <c r="C1776" t="s">
        <v>438</v>
      </c>
      <c r="D1776" t="s">
        <v>439</v>
      </c>
      <c r="E1776" t="s">
        <v>440</v>
      </c>
      <c r="F1776" t="s">
        <v>153</v>
      </c>
      <c r="G1776" t="s">
        <v>90</v>
      </c>
      <c r="H1776" t="s">
        <v>177</v>
      </c>
      <c r="I1776">
        <v>9</v>
      </c>
      <c r="J1776">
        <v>0</v>
      </c>
      <c r="K1776" t="s">
        <v>32</v>
      </c>
      <c r="L1776" t="s">
        <v>50</v>
      </c>
      <c r="M1776">
        <v>37</v>
      </c>
      <c r="N1776">
        <v>5</v>
      </c>
    </row>
    <row r="1777" spans="1:14" x14ac:dyDescent="0.3">
      <c r="A1777" t="s">
        <v>4145</v>
      </c>
      <c r="B1777" t="s">
        <v>1567</v>
      </c>
      <c r="C1777" t="s">
        <v>1088</v>
      </c>
      <c r="D1777" t="s">
        <v>3177</v>
      </c>
      <c r="E1777" t="s">
        <v>485</v>
      </c>
      <c r="F1777" t="s">
        <v>39</v>
      </c>
      <c r="G1777" t="s">
        <v>47</v>
      </c>
      <c r="H1777" t="s">
        <v>308</v>
      </c>
      <c r="I1777">
        <v>5</v>
      </c>
      <c r="J1777">
        <v>0.2</v>
      </c>
      <c r="K1777" t="s">
        <v>32</v>
      </c>
      <c r="L1777" t="s">
        <v>41</v>
      </c>
      <c r="M1777">
        <v>49</v>
      </c>
      <c r="N1777">
        <v>5</v>
      </c>
    </row>
    <row r="1778" spans="1:14" x14ac:dyDescent="0.3">
      <c r="A1778" t="s">
        <v>4146</v>
      </c>
      <c r="B1778" t="s">
        <v>536</v>
      </c>
      <c r="C1778" t="s">
        <v>1101</v>
      </c>
      <c r="D1778" t="s">
        <v>4147</v>
      </c>
      <c r="E1778" t="s">
        <v>1550</v>
      </c>
      <c r="F1778" t="s">
        <v>29</v>
      </c>
      <c r="G1778" t="s">
        <v>62</v>
      </c>
      <c r="H1778" t="s">
        <v>241</v>
      </c>
      <c r="I1778">
        <v>4</v>
      </c>
      <c r="J1778">
        <v>0</v>
      </c>
      <c r="K1778" t="s">
        <v>32</v>
      </c>
      <c r="L1778" t="s">
        <v>23</v>
      </c>
      <c r="M1778">
        <v>30</v>
      </c>
      <c r="N1778">
        <v>1</v>
      </c>
    </row>
    <row r="1779" spans="1:14" x14ac:dyDescent="0.3">
      <c r="A1779" t="s">
        <v>4148</v>
      </c>
      <c r="B1779" t="s">
        <v>475</v>
      </c>
      <c r="C1779" t="s">
        <v>1939</v>
      </c>
      <c r="D1779" t="s">
        <v>1165</v>
      </c>
      <c r="E1779" t="s">
        <v>865</v>
      </c>
      <c r="F1779" t="s">
        <v>39</v>
      </c>
      <c r="G1779" t="s">
        <v>192</v>
      </c>
      <c r="H1779" t="s">
        <v>98</v>
      </c>
      <c r="I1779">
        <v>9</v>
      </c>
      <c r="J1779">
        <v>0.1</v>
      </c>
      <c r="K1779" t="s">
        <v>22</v>
      </c>
      <c r="L1779" t="s">
        <v>23</v>
      </c>
      <c r="M1779">
        <v>56</v>
      </c>
      <c r="N1779">
        <v>5</v>
      </c>
    </row>
    <row r="1780" spans="1:14" x14ac:dyDescent="0.3">
      <c r="A1780" t="s">
        <v>4149</v>
      </c>
      <c r="B1780" t="s">
        <v>4150</v>
      </c>
      <c r="C1780" t="s">
        <v>4151</v>
      </c>
      <c r="D1780" t="s">
        <v>1141</v>
      </c>
      <c r="E1780" t="s">
        <v>165</v>
      </c>
      <c r="F1780" t="s">
        <v>29</v>
      </c>
      <c r="G1780" t="s">
        <v>251</v>
      </c>
      <c r="H1780" t="s">
        <v>31</v>
      </c>
      <c r="I1780">
        <v>5</v>
      </c>
      <c r="J1780">
        <v>0.2</v>
      </c>
      <c r="K1780" t="s">
        <v>32</v>
      </c>
      <c r="L1780" t="s">
        <v>23</v>
      </c>
      <c r="M1780">
        <v>26</v>
      </c>
      <c r="N1780">
        <v>3</v>
      </c>
    </row>
    <row r="1781" spans="1:14" x14ac:dyDescent="0.3">
      <c r="A1781" t="s">
        <v>4152</v>
      </c>
      <c r="B1781" t="s">
        <v>960</v>
      </c>
      <c r="C1781" t="s">
        <v>1055</v>
      </c>
      <c r="D1781" t="s">
        <v>1920</v>
      </c>
      <c r="E1781" t="s">
        <v>1000</v>
      </c>
      <c r="F1781" t="s">
        <v>39</v>
      </c>
      <c r="G1781" t="s">
        <v>62</v>
      </c>
      <c r="H1781" t="s">
        <v>308</v>
      </c>
      <c r="I1781">
        <v>7</v>
      </c>
      <c r="J1781">
        <v>0</v>
      </c>
      <c r="K1781" t="s">
        <v>32</v>
      </c>
      <c r="L1781" t="s">
        <v>23</v>
      </c>
      <c r="M1781">
        <v>49</v>
      </c>
      <c r="N1781">
        <v>3</v>
      </c>
    </row>
    <row r="1782" spans="1:14" x14ac:dyDescent="0.3">
      <c r="A1782" t="s">
        <v>4153</v>
      </c>
      <c r="B1782" t="s">
        <v>2465</v>
      </c>
      <c r="C1782" t="s">
        <v>503</v>
      </c>
      <c r="D1782" t="s">
        <v>2997</v>
      </c>
      <c r="E1782" t="s">
        <v>96</v>
      </c>
      <c r="F1782" t="s">
        <v>29</v>
      </c>
      <c r="G1782" t="s">
        <v>90</v>
      </c>
      <c r="H1782" t="s">
        <v>98</v>
      </c>
      <c r="I1782">
        <v>3</v>
      </c>
      <c r="J1782">
        <v>0</v>
      </c>
      <c r="K1782" t="s">
        <v>32</v>
      </c>
      <c r="L1782" t="s">
        <v>50</v>
      </c>
      <c r="N1782">
        <v>3</v>
      </c>
    </row>
    <row r="1783" spans="1:14" x14ac:dyDescent="0.3">
      <c r="A1783" t="s">
        <v>4154</v>
      </c>
      <c r="B1783" t="s">
        <v>801</v>
      </c>
      <c r="C1783" t="s">
        <v>828</v>
      </c>
      <c r="D1783" t="s">
        <v>1545</v>
      </c>
      <c r="E1783" t="s">
        <v>4155</v>
      </c>
      <c r="F1783" t="s">
        <v>29</v>
      </c>
      <c r="G1783" t="s">
        <v>293</v>
      </c>
      <c r="H1783" t="s">
        <v>154</v>
      </c>
      <c r="I1783">
        <v>1</v>
      </c>
      <c r="J1783">
        <v>0.05</v>
      </c>
      <c r="K1783" t="s">
        <v>22</v>
      </c>
      <c r="L1783" t="s">
        <v>23</v>
      </c>
      <c r="M1783">
        <v>44</v>
      </c>
      <c r="N1783">
        <v>5</v>
      </c>
    </row>
    <row r="1784" spans="1:14" x14ac:dyDescent="0.3">
      <c r="A1784" t="s">
        <v>4156</v>
      </c>
      <c r="B1784" t="s">
        <v>350</v>
      </c>
      <c r="C1784" t="s">
        <v>4113</v>
      </c>
      <c r="D1784" t="s">
        <v>2647</v>
      </c>
      <c r="E1784" t="s">
        <v>954</v>
      </c>
      <c r="F1784" t="s">
        <v>153</v>
      </c>
      <c r="G1784" t="s">
        <v>30</v>
      </c>
      <c r="H1784" t="s">
        <v>160</v>
      </c>
      <c r="I1784" t="s">
        <v>147</v>
      </c>
      <c r="J1784">
        <v>0</v>
      </c>
      <c r="K1784" t="s">
        <v>22</v>
      </c>
      <c r="L1784" t="s">
        <v>33</v>
      </c>
      <c r="M1784">
        <v>22</v>
      </c>
      <c r="N1784">
        <v>1</v>
      </c>
    </row>
    <row r="1785" spans="1:14" x14ac:dyDescent="0.3">
      <c r="A1785" t="s">
        <v>4157</v>
      </c>
      <c r="B1785" t="s">
        <v>1941</v>
      </c>
      <c r="C1785" t="s">
        <v>4158</v>
      </c>
      <c r="D1785" t="s">
        <v>938</v>
      </c>
      <c r="E1785" t="s">
        <v>675</v>
      </c>
      <c r="F1785" t="s">
        <v>29</v>
      </c>
      <c r="G1785" t="s">
        <v>97</v>
      </c>
      <c r="H1785" t="s">
        <v>76</v>
      </c>
      <c r="I1785">
        <v>1</v>
      </c>
      <c r="J1785">
        <v>0</v>
      </c>
      <c r="K1785" t="s">
        <v>32</v>
      </c>
      <c r="L1785" t="s">
        <v>23</v>
      </c>
      <c r="M1785">
        <v>57</v>
      </c>
      <c r="N1785">
        <v>1</v>
      </c>
    </row>
    <row r="1786" spans="1:14" x14ac:dyDescent="0.3">
      <c r="A1786" t="s">
        <v>4159</v>
      </c>
      <c r="B1786" t="s">
        <v>913</v>
      </c>
      <c r="C1786" t="s">
        <v>106</v>
      </c>
      <c r="D1786" t="s">
        <v>1057</v>
      </c>
      <c r="E1786" t="s">
        <v>125</v>
      </c>
      <c r="F1786" t="s">
        <v>39</v>
      </c>
      <c r="G1786" t="s">
        <v>90</v>
      </c>
      <c r="H1786" t="s">
        <v>98</v>
      </c>
      <c r="I1786">
        <v>9</v>
      </c>
      <c r="J1786">
        <v>0.1</v>
      </c>
      <c r="K1786" t="s">
        <v>32</v>
      </c>
      <c r="L1786" t="s">
        <v>33</v>
      </c>
      <c r="N1786">
        <v>1</v>
      </c>
    </row>
    <row r="1787" spans="1:14" x14ac:dyDescent="0.3">
      <c r="A1787" t="s">
        <v>4160</v>
      </c>
      <c r="B1787" t="s">
        <v>2896</v>
      </c>
      <c r="C1787" t="s">
        <v>4161</v>
      </c>
      <c r="D1787" t="s">
        <v>1433</v>
      </c>
      <c r="E1787" t="s">
        <v>215</v>
      </c>
      <c r="F1787" t="s">
        <v>29</v>
      </c>
      <c r="G1787" t="s">
        <v>90</v>
      </c>
      <c r="H1787" t="s">
        <v>56</v>
      </c>
      <c r="I1787">
        <v>8</v>
      </c>
      <c r="J1787">
        <v>0</v>
      </c>
      <c r="K1787" t="s">
        <v>32</v>
      </c>
      <c r="L1787" t="s">
        <v>23</v>
      </c>
      <c r="M1787">
        <v>27</v>
      </c>
      <c r="N1787">
        <v>2</v>
      </c>
    </row>
    <row r="1788" spans="1:14" x14ac:dyDescent="0.3">
      <c r="A1788" t="s">
        <v>4162</v>
      </c>
      <c r="B1788" t="s">
        <v>572</v>
      </c>
      <c r="C1788" t="s">
        <v>539</v>
      </c>
      <c r="D1788" t="s">
        <v>716</v>
      </c>
      <c r="E1788" t="s">
        <v>130</v>
      </c>
      <c r="F1788" t="s">
        <v>19</v>
      </c>
      <c r="G1788" t="s">
        <v>20</v>
      </c>
      <c r="H1788" t="s">
        <v>98</v>
      </c>
      <c r="I1788">
        <v>1</v>
      </c>
      <c r="J1788">
        <v>0.1</v>
      </c>
      <c r="K1788" t="s">
        <v>32</v>
      </c>
      <c r="L1788" t="s">
        <v>41</v>
      </c>
      <c r="M1788">
        <v>34</v>
      </c>
      <c r="N1788">
        <v>2</v>
      </c>
    </row>
    <row r="1789" spans="1:14" x14ac:dyDescent="0.3">
      <c r="A1789" t="s">
        <v>4163</v>
      </c>
      <c r="B1789" t="s">
        <v>4164</v>
      </c>
      <c r="C1789" t="s">
        <v>1353</v>
      </c>
      <c r="D1789" t="s">
        <v>4165</v>
      </c>
      <c r="E1789" t="s">
        <v>805</v>
      </c>
      <c r="F1789" t="s">
        <v>39</v>
      </c>
      <c r="G1789" t="s">
        <v>251</v>
      </c>
      <c r="H1789" t="s">
        <v>216</v>
      </c>
      <c r="I1789">
        <v>1</v>
      </c>
      <c r="J1789">
        <v>0.15</v>
      </c>
      <c r="K1789" t="s">
        <v>22</v>
      </c>
      <c r="L1789" t="s">
        <v>33</v>
      </c>
      <c r="M1789">
        <v>37</v>
      </c>
      <c r="N1789">
        <v>1</v>
      </c>
    </row>
    <row r="1790" spans="1:14" x14ac:dyDescent="0.3">
      <c r="A1790" t="s">
        <v>4166</v>
      </c>
      <c r="B1790" t="s">
        <v>1435</v>
      </c>
      <c r="C1790" t="s">
        <v>3508</v>
      </c>
      <c r="D1790" t="s">
        <v>134</v>
      </c>
      <c r="E1790" t="s">
        <v>627</v>
      </c>
      <c r="F1790" t="s">
        <v>29</v>
      </c>
      <c r="G1790" t="s">
        <v>62</v>
      </c>
      <c r="H1790" t="s">
        <v>241</v>
      </c>
      <c r="I1790">
        <v>2</v>
      </c>
      <c r="J1790">
        <v>0</v>
      </c>
      <c r="K1790" t="s">
        <v>22</v>
      </c>
      <c r="L1790" t="s">
        <v>33</v>
      </c>
      <c r="M1790">
        <v>37</v>
      </c>
      <c r="N1790">
        <v>4</v>
      </c>
    </row>
    <row r="1791" spans="1:14" x14ac:dyDescent="0.3">
      <c r="A1791" t="s">
        <v>4167</v>
      </c>
      <c r="B1791" t="s">
        <v>105</v>
      </c>
      <c r="C1791" t="s">
        <v>4168</v>
      </c>
      <c r="D1791" t="s">
        <v>2425</v>
      </c>
      <c r="E1791" t="s">
        <v>865</v>
      </c>
      <c r="F1791" t="s">
        <v>29</v>
      </c>
      <c r="G1791" t="s">
        <v>251</v>
      </c>
      <c r="H1791" t="s">
        <v>109</v>
      </c>
      <c r="I1791">
        <v>3</v>
      </c>
      <c r="J1791">
        <v>0.1</v>
      </c>
      <c r="K1791" t="s">
        <v>22</v>
      </c>
      <c r="L1791" t="s">
        <v>41</v>
      </c>
      <c r="M1791">
        <v>52</v>
      </c>
      <c r="N1791">
        <v>2</v>
      </c>
    </row>
    <row r="1792" spans="1:14" x14ac:dyDescent="0.3">
      <c r="A1792" t="s">
        <v>4169</v>
      </c>
      <c r="B1792" t="s">
        <v>1329</v>
      </c>
      <c r="C1792" t="s">
        <v>1595</v>
      </c>
      <c r="D1792" t="s">
        <v>174</v>
      </c>
      <c r="E1792" t="s">
        <v>186</v>
      </c>
      <c r="F1792" t="s">
        <v>29</v>
      </c>
      <c r="G1792" t="s">
        <v>62</v>
      </c>
      <c r="H1792" t="s">
        <v>146</v>
      </c>
      <c r="I1792">
        <v>9</v>
      </c>
      <c r="J1792">
        <v>0</v>
      </c>
      <c r="K1792" t="s">
        <v>32</v>
      </c>
      <c r="L1792" t="s">
        <v>23</v>
      </c>
      <c r="M1792">
        <v>40</v>
      </c>
      <c r="N1792">
        <v>3</v>
      </c>
    </row>
    <row r="1793" spans="1:14" x14ac:dyDescent="0.3">
      <c r="A1793" t="s">
        <v>1483</v>
      </c>
      <c r="B1793" t="s">
        <v>535</v>
      </c>
      <c r="C1793" t="s">
        <v>1484</v>
      </c>
      <c r="D1793" t="s">
        <v>1485</v>
      </c>
      <c r="E1793" t="s">
        <v>298</v>
      </c>
      <c r="F1793" t="s">
        <v>29</v>
      </c>
      <c r="G1793" t="s">
        <v>62</v>
      </c>
      <c r="H1793" t="s">
        <v>154</v>
      </c>
      <c r="I1793">
        <v>7</v>
      </c>
      <c r="J1793">
        <v>0</v>
      </c>
      <c r="L1793" t="s">
        <v>50</v>
      </c>
      <c r="M1793">
        <v>21</v>
      </c>
      <c r="N1793">
        <v>4</v>
      </c>
    </row>
    <row r="1794" spans="1:14" x14ac:dyDescent="0.3">
      <c r="A1794" t="s">
        <v>4170</v>
      </c>
      <c r="B1794" t="s">
        <v>978</v>
      </c>
      <c r="C1794" t="s">
        <v>842</v>
      </c>
      <c r="D1794" t="s">
        <v>2016</v>
      </c>
      <c r="E1794" t="s">
        <v>266</v>
      </c>
      <c r="F1794" t="s">
        <v>19</v>
      </c>
      <c r="G1794" t="s">
        <v>251</v>
      </c>
      <c r="H1794" t="s">
        <v>48</v>
      </c>
      <c r="I1794">
        <v>4</v>
      </c>
      <c r="J1794">
        <v>0</v>
      </c>
      <c r="K1794" t="s">
        <v>222</v>
      </c>
      <c r="L1794" t="s">
        <v>23</v>
      </c>
      <c r="M1794">
        <v>50</v>
      </c>
      <c r="N1794">
        <v>2</v>
      </c>
    </row>
    <row r="1795" spans="1:14" x14ac:dyDescent="0.3">
      <c r="A1795" t="s">
        <v>4171</v>
      </c>
      <c r="B1795" t="s">
        <v>1188</v>
      </c>
      <c r="C1795" t="s">
        <v>400</v>
      </c>
      <c r="D1795" t="s">
        <v>2290</v>
      </c>
      <c r="E1795" t="s">
        <v>46</v>
      </c>
      <c r="F1795" t="s">
        <v>29</v>
      </c>
      <c r="G1795" t="s">
        <v>40</v>
      </c>
      <c r="H1795" t="s">
        <v>56</v>
      </c>
      <c r="I1795">
        <v>4</v>
      </c>
      <c r="J1795">
        <v>0</v>
      </c>
      <c r="K1795" t="s">
        <v>22</v>
      </c>
      <c r="L1795" t="s">
        <v>50</v>
      </c>
      <c r="M1795">
        <v>37</v>
      </c>
      <c r="N1795">
        <v>2</v>
      </c>
    </row>
    <row r="1796" spans="1:14" x14ac:dyDescent="0.3">
      <c r="A1796" t="s">
        <v>4172</v>
      </c>
      <c r="B1796" t="s">
        <v>944</v>
      </c>
      <c r="C1796" t="s">
        <v>479</v>
      </c>
      <c r="D1796" t="s">
        <v>601</v>
      </c>
      <c r="E1796" t="s">
        <v>1000</v>
      </c>
      <c r="F1796" t="s">
        <v>29</v>
      </c>
      <c r="G1796" t="s">
        <v>192</v>
      </c>
      <c r="H1796" t="s">
        <v>56</v>
      </c>
      <c r="I1796">
        <v>3</v>
      </c>
      <c r="J1796">
        <v>0</v>
      </c>
      <c r="K1796" t="s">
        <v>22</v>
      </c>
      <c r="L1796" t="s">
        <v>23</v>
      </c>
      <c r="M1796">
        <v>69</v>
      </c>
      <c r="N1796">
        <v>3</v>
      </c>
    </row>
    <row r="1797" spans="1:14" x14ac:dyDescent="0.3">
      <c r="A1797" t="s">
        <v>4173</v>
      </c>
      <c r="B1797" t="s">
        <v>1876</v>
      </c>
      <c r="C1797" t="s">
        <v>532</v>
      </c>
      <c r="D1797" t="s">
        <v>3701</v>
      </c>
      <c r="E1797" t="s">
        <v>619</v>
      </c>
      <c r="F1797" t="s">
        <v>29</v>
      </c>
      <c r="G1797" t="s">
        <v>40</v>
      </c>
      <c r="H1797" t="s">
        <v>76</v>
      </c>
      <c r="I1797">
        <v>9</v>
      </c>
      <c r="J1797">
        <v>0</v>
      </c>
      <c r="K1797" t="s">
        <v>32</v>
      </c>
      <c r="L1797" t="s">
        <v>50</v>
      </c>
      <c r="M1797">
        <v>43</v>
      </c>
      <c r="N1797">
        <v>1</v>
      </c>
    </row>
    <row r="1798" spans="1:14" x14ac:dyDescent="0.3">
      <c r="A1798" t="s">
        <v>4174</v>
      </c>
      <c r="B1798" t="s">
        <v>101</v>
      </c>
      <c r="C1798" t="s">
        <v>1982</v>
      </c>
      <c r="D1798" t="s">
        <v>4175</v>
      </c>
      <c r="E1798" t="s">
        <v>552</v>
      </c>
      <c r="F1798" t="s">
        <v>29</v>
      </c>
      <c r="G1798" t="s">
        <v>62</v>
      </c>
      <c r="H1798" t="s">
        <v>109</v>
      </c>
      <c r="I1798">
        <v>8</v>
      </c>
      <c r="J1798">
        <v>0</v>
      </c>
      <c r="K1798" t="s">
        <v>32</v>
      </c>
      <c r="L1798" t="s">
        <v>23</v>
      </c>
      <c r="M1798">
        <v>52</v>
      </c>
    </row>
    <row r="1799" spans="1:14" x14ac:dyDescent="0.3">
      <c r="A1799" t="s">
        <v>4176</v>
      </c>
      <c r="B1799" t="s">
        <v>1954</v>
      </c>
      <c r="C1799" t="s">
        <v>2070</v>
      </c>
      <c r="D1799" t="s">
        <v>2953</v>
      </c>
      <c r="E1799" t="s">
        <v>477</v>
      </c>
      <c r="F1799" t="s">
        <v>29</v>
      </c>
      <c r="G1799" t="s">
        <v>90</v>
      </c>
      <c r="H1799" t="s">
        <v>63</v>
      </c>
      <c r="I1799" t="s">
        <v>722</v>
      </c>
      <c r="J1799">
        <v>0</v>
      </c>
      <c r="K1799" t="s">
        <v>32</v>
      </c>
      <c r="L1799" t="s">
        <v>23</v>
      </c>
      <c r="M1799">
        <v>29</v>
      </c>
      <c r="N1799">
        <v>2</v>
      </c>
    </row>
    <row r="1800" spans="1:14" x14ac:dyDescent="0.3">
      <c r="A1800" t="s">
        <v>4177</v>
      </c>
      <c r="B1800" t="s">
        <v>500</v>
      </c>
      <c r="C1800" t="s">
        <v>2133</v>
      </c>
      <c r="D1800" t="s">
        <v>3837</v>
      </c>
      <c r="E1800" t="s">
        <v>485</v>
      </c>
      <c r="F1800" t="s">
        <v>39</v>
      </c>
      <c r="G1800" t="s">
        <v>30</v>
      </c>
      <c r="H1800" t="s">
        <v>48</v>
      </c>
      <c r="I1800">
        <v>2</v>
      </c>
      <c r="J1800">
        <v>0</v>
      </c>
      <c r="K1800" t="s">
        <v>32</v>
      </c>
      <c r="L1800" t="s">
        <v>41</v>
      </c>
      <c r="M1800">
        <v>67</v>
      </c>
      <c r="N1800">
        <v>4</v>
      </c>
    </row>
    <row r="1801" spans="1:14" x14ac:dyDescent="0.3">
      <c r="A1801" t="s">
        <v>4178</v>
      </c>
      <c r="B1801" t="s">
        <v>157</v>
      </c>
      <c r="C1801" t="s">
        <v>1114</v>
      </c>
      <c r="D1801" t="s">
        <v>3295</v>
      </c>
      <c r="E1801" t="s">
        <v>683</v>
      </c>
      <c r="F1801" t="s">
        <v>29</v>
      </c>
      <c r="G1801" t="s">
        <v>97</v>
      </c>
      <c r="H1801" t="s">
        <v>56</v>
      </c>
      <c r="I1801" t="s">
        <v>1256</v>
      </c>
      <c r="J1801">
        <v>0</v>
      </c>
      <c r="K1801" t="s">
        <v>32</v>
      </c>
      <c r="L1801" t="s">
        <v>41</v>
      </c>
      <c r="M1801">
        <v>36</v>
      </c>
      <c r="N1801">
        <v>4</v>
      </c>
    </row>
    <row r="1802" spans="1:14" x14ac:dyDescent="0.3">
      <c r="A1802" t="s">
        <v>4179</v>
      </c>
      <c r="B1802" t="s">
        <v>2142</v>
      </c>
      <c r="C1802" t="s">
        <v>285</v>
      </c>
      <c r="D1802" t="s">
        <v>543</v>
      </c>
      <c r="E1802" t="s">
        <v>472</v>
      </c>
      <c r="F1802" t="s">
        <v>19</v>
      </c>
      <c r="G1802" t="s">
        <v>115</v>
      </c>
      <c r="H1802" t="s">
        <v>21</v>
      </c>
      <c r="I1802">
        <v>1</v>
      </c>
      <c r="J1802">
        <v>0.15</v>
      </c>
      <c r="K1802" t="s">
        <v>22</v>
      </c>
      <c r="L1802" t="s">
        <v>41</v>
      </c>
      <c r="M1802">
        <v>49</v>
      </c>
      <c r="N1802">
        <v>1</v>
      </c>
    </row>
    <row r="1803" spans="1:14" x14ac:dyDescent="0.3">
      <c r="A1803" t="s">
        <v>4180</v>
      </c>
      <c r="B1803" t="s">
        <v>834</v>
      </c>
      <c r="C1803" t="s">
        <v>1634</v>
      </c>
      <c r="D1803" t="s">
        <v>3408</v>
      </c>
      <c r="E1803" t="s">
        <v>882</v>
      </c>
      <c r="F1803" t="s">
        <v>29</v>
      </c>
      <c r="G1803" t="s">
        <v>293</v>
      </c>
      <c r="H1803" t="s">
        <v>63</v>
      </c>
      <c r="I1803">
        <v>3</v>
      </c>
      <c r="J1803">
        <v>0.05</v>
      </c>
      <c r="K1803" t="s">
        <v>32</v>
      </c>
      <c r="L1803" t="s">
        <v>41</v>
      </c>
      <c r="M1803">
        <v>64</v>
      </c>
      <c r="N1803">
        <v>5</v>
      </c>
    </row>
    <row r="1804" spans="1:14" x14ac:dyDescent="0.3">
      <c r="A1804" t="s">
        <v>4181</v>
      </c>
      <c r="B1804" t="s">
        <v>4182</v>
      </c>
      <c r="C1804" t="s">
        <v>828</v>
      </c>
      <c r="D1804" t="s">
        <v>2951</v>
      </c>
      <c r="E1804" t="s">
        <v>108</v>
      </c>
      <c r="F1804" t="s">
        <v>39</v>
      </c>
      <c r="G1804" t="s">
        <v>47</v>
      </c>
      <c r="H1804" t="s">
        <v>154</v>
      </c>
      <c r="I1804">
        <v>3</v>
      </c>
      <c r="J1804">
        <v>0</v>
      </c>
      <c r="K1804" t="s">
        <v>22</v>
      </c>
      <c r="L1804" t="s">
        <v>41</v>
      </c>
      <c r="M1804">
        <v>66</v>
      </c>
      <c r="N1804">
        <v>1</v>
      </c>
    </row>
    <row r="1805" spans="1:14" x14ac:dyDescent="0.3">
      <c r="A1805" t="s">
        <v>4183</v>
      </c>
      <c r="B1805" t="s">
        <v>2292</v>
      </c>
      <c r="C1805" t="s">
        <v>4122</v>
      </c>
      <c r="D1805" t="s">
        <v>2750</v>
      </c>
      <c r="E1805" t="s">
        <v>321</v>
      </c>
      <c r="F1805" t="s">
        <v>19</v>
      </c>
      <c r="G1805" t="s">
        <v>20</v>
      </c>
      <c r="H1805" t="s">
        <v>154</v>
      </c>
      <c r="I1805">
        <v>3</v>
      </c>
      <c r="J1805">
        <v>0.05</v>
      </c>
      <c r="K1805" t="s">
        <v>70</v>
      </c>
      <c r="L1805" t="s">
        <v>23</v>
      </c>
      <c r="M1805">
        <v>43</v>
      </c>
      <c r="N1805">
        <v>3</v>
      </c>
    </row>
    <row r="1806" spans="1:14" x14ac:dyDescent="0.3">
      <c r="A1806" t="s">
        <v>4184</v>
      </c>
      <c r="B1806" t="s">
        <v>16</v>
      </c>
      <c r="C1806" t="s">
        <v>1131</v>
      </c>
      <c r="D1806" t="s">
        <v>3906</v>
      </c>
      <c r="E1806" t="s">
        <v>347</v>
      </c>
      <c r="F1806" t="s">
        <v>29</v>
      </c>
      <c r="G1806" t="s">
        <v>30</v>
      </c>
      <c r="H1806" t="s">
        <v>154</v>
      </c>
      <c r="I1806">
        <v>6</v>
      </c>
      <c r="K1806" t="s">
        <v>32</v>
      </c>
      <c r="L1806" t="s">
        <v>33</v>
      </c>
      <c r="M1806">
        <v>49</v>
      </c>
      <c r="N1806">
        <v>4</v>
      </c>
    </row>
    <row r="1807" spans="1:14" x14ac:dyDescent="0.3">
      <c r="A1807" t="s">
        <v>4185</v>
      </c>
      <c r="B1807" t="s">
        <v>1044</v>
      </c>
      <c r="C1807" t="s">
        <v>3828</v>
      </c>
      <c r="D1807" t="s">
        <v>3098</v>
      </c>
      <c r="E1807" t="s">
        <v>587</v>
      </c>
      <c r="F1807" t="s">
        <v>19</v>
      </c>
      <c r="G1807" t="s">
        <v>20</v>
      </c>
      <c r="H1807" t="s">
        <v>241</v>
      </c>
      <c r="I1807">
        <v>6</v>
      </c>
      <c r="J1807">
        <v>0</v>
      </c>
      <c r="K1807" t="s">
        <v>32</v>
      </c>
      <c r="L1807" t="s">
        <v>50</v>
      </c>
      <c r="M1807">
        <v>67</v>
      </c>
      <c r="N1807">
        <v>4</v>
      </c>
    </row>
    <row r="1808" spans="1:14" x14ac:dyDescent="0.3">
      <c r="A1808" t="s">
        <v>4186</v>
      </c>
      <c r="B1808" t="s">
        <v>596</v>
      </c>
      <c r="C1808" t="s">
        <v>395</v>
      </c>
      <c r="D1808" t="s">
        <v>869</v>
      </c>
      <c r="E1808" t="s">
        <v>38</v>
      </c>
      <c r="F1808" t="s">
        <v>19</v>
      </c>
      <c r="G1808" t="s">
        <v>251</v>
      </c>
      <c r="H1808" t="s">
        <v>160</v>
      </c>
      <c r="I1808" t="s">
        <v>398</v>
      </c>
      <c r="K1808" t="s">
        <v>22</v>
      </c>
      <c r="L1808" t="s">
        <v>33</v>
      </c>
      <c r="M1808">
        <v>58</v>
      </c>
      <c r="N1808">
        <v>5</v>
      </c>
    </row>
    <row r="1809" spans="1:14" x14ac:dyDescent="0.3">
      <c r="A1809" t="s">
        <v>4187</v>
      </c>
      <c r="B1809" t="s">
        <v>1975</v>
      </c>
      <c r="C1809" t="s">
        <v>406</v>
      </c>
      <c r="D1809" t="s">
        <v>1411</v>
      </c>
      <c r="E1809" t="s">
        <v>583</v>
      </c>
      <c r="F1809" t="s">
        <v>39</v>
      </c>
      <c r="G1809" t="s">
        <v>20</v>
      </c>
      <c r="H1809" t="s">
        <v>56</v>
      </c>
      <c r="I1809">
        <v>2</v>
      </c>
      <c r="J1809">
        <v>0</v>
      </c>
      <c r="K1809" t="s">
        <v>32</v>
      </c>
      <c r="L1809" t="s">
        <v>41</v>
      </c>
      <c r="M1809">
        <v>27</v>
      </c>
      <c r="N1809">
        <v>3</v>
      </c>
    </row>
    <row r="1810" spans="1:14" x14ac:dyDescent="0.3">
      <c r="A1810" t="s">
        <v>4188</v>
      </c>
      <c r="B1810" t="s">
        <v>43</v>
      </c>
      <c r="C1810" t="s">
        <v>2414</v>
      </c>
      <c r="D1810" t="s">
        <v>1891</v>
      </c>
      <c r="E1810" t="s">
        <v>671</v>
      </c>
      <c r="F1810" t="s">
        <v>29</v>
      </c>
      <c r="G1810" t="s">
        <v>115</v>
      </c>
      <c r="H1810" t="s">
        <v>21</v>
      </c>
      <c r="I1810">
        <v>1</v>
      </c>
      <c r="J1810">
        <v>0.1</v>
      </c>
      <c r="K1810" t="s">
        <v>32</v>
      </c>
      <c r="L1810" t="s">
        <v>41</v>
      </c>
      <c r="M1810">
        <v>40</v>
      </c>
      <c r="N1810">
        <v>1</v>
      </c>
    </row>
    <row r="1811" spans="1:14" x14ac:dyDescent="0.3">
      <c r="A1811" t="s">
        <v>4189</v>
      </c>
      <c r="B1811" t="s">
        <v>837</v>
      </c>
      <c r="C1811" t="s">
        <v>2995</v>
      </c>
      <c r="D1811" t="s">
        <v>3904</v>
      </c>
      <c r="E1811" t="s">
        <v>490</v>
      </c>
      <c r="F1811" t="s">
        <v>39</v>
      </c>
      <c r="G1811" t="s">
        <v>192</v>
      </c>
      <c r="H1811" t="s">
        <v>91</v>
      </c>
      <c r="I1811">
        <v>1</v>
      </c>
      <c r="J1811">
        <v>0.1</v>
      </c>
      <c r="K1811" t="s">
        <v>32</v>
      </c>
      <c r="L1811" t="s">
        <v>41</v>
      </c>
      <c r="M1811">
        <v>46</v>
      </c>
      <c r="N1811">
        <v>2</v>
      </c>
    </row>
    <row r="1812" spans="1:14" x14ac:dyDescent="0.3">
      <c r="A1812" t="s">
        <v>4190</v>
      </c>
      <c r="B1812" t="s">
        <v>2289</v>
      </c>
      <c r="C1812" t="s">
        <v>2142</v>
      </c>
      <c r="D1812" t="s">
        <v>3318</v>
      </c>
      <c r="E1812" t="s">
        <v>28</v>
      </c>
      <c r="F1812" t="s">
        <v>19</v>
      </c>
      <c r="G1812" t="s">
        <v>115</v>
      </c>
      <c r="H1812" t="s">
        <v>63</v>
      </c>
      <c r="I1812">
        <v>1</v>
      </c>
      <c r="J1812">
        <v>0.1</v>
      </c>
      <c r="K1812" t="s">
        <v>22</v>
      </c>
      <c r="L1812" t="s">
        <v>23</v>
      </c>
      <c r="M1812">
        <v>24</v>
      </c>
      <c r="N1812">
        <v>2</v>
      </c>
    </row>
    <row r="1813" spans="1:14" x14ac:dyDescent="0.3">
      <c r="A1813" t="s">
        <v>4191</v>
      </c>
      <c r="B1813" t="s">
        <v>4192</v>
      </c>
      <c r="C1813" t="s">
        <v>1562</v>
      </c>
      <c r="D1813" t="s">
        <v>3499</v>
      </c>
      <c r="E1813" t="s">
        <v>1836</v>
      </c>
      <c r="F1813" t="s">
        <v>29</v>
      </c>
      <c r="G1813" t="s">
        <v>251</v>
      </c>
      <c r="H1813" t="s">
        <v>160</v>
      </c>
      <c r="I1813">
        <v>5</v>
      </c>
      <c r="J1813">
        <v>0</v>
      </c>
      <c r="K1813" t="s">
        <v>22</v>
      </c>
      <c r="L1813" t="s">
        <v>33</v>
      </c>
      <c r="M1813">
        <v>46</v>
      </c>
      <c r="N1813">
        <v>3</v>
      </c>
    </row>
    <row r="1814" spans="1:14" x14ac:dyDescent="0.3">
      <c r="A1814" t="s">
        <v>4193</v>
      </c>
      <c r="B1814" t="s">
        <v>1105</v>
      </c>
      <c r="C1814" t="s">
        <v>1196</v>
      </c>
      <c r="D1814" t="s">
        <v>2566</v>
      </c>
      <c r="E1814" t="s">
        <v>1169</v>
      </c>
      <c r="F1814" t="s">
        <v>153</v>
      </c>
      <c r="G1814" t="s">
        <v>62</v>
      </c>
      <c r="H1814" t="s">
        <v>63</v>
      </c>
      <c r="I1814">
        <v>6</v>
      </c>
      <c r="J1814">
        <v>0.05</v>
      </c>
      <c r="K1814" t="s">
        <v>22</v>
      </c>
      <c r="L1814" t="s">
        <v>23</v>
      </c>
      <c r="M1814">
        <v>40</v>
      </c>
      <c r="N1814">
        <v>4</v>
      </c>
    </row>
    <row r="1815" spans="1:14" x14ac:dyDescent="0.3">
      <c r="A1815" t="s">
        <v>4194</v>
      </c>
      <c r="B1815" t="s">
        <v>1063</v>
      </c>
      <c r="C1815" t="s">
        <v>1205</v>
      </c>
      <c r="D1815" t="s">
        <v>3344</v>
      </c>
      <c r="E1815" t="s">
        <v>357</v>
      </c>
      <c r="F1815" t="s">
        <v>29</v>
      </c>
      <c r="G1815" t="s">
        <v>115</v>
      </c>
      <c r="H1815" t="s">
        <v>91</v>
      </c>
      <c r="I1815">
        <v>7</v>
      </c>
      <c r="J1815">
        <v>0.1</v>
      </c>
      <c r="K1815" t="s">
        <v>70</v>
      </c>
      <c r="L1815" t="s">
        <v>33</v>
      </c>
      <c r="N1815">
        <v>2</v>
      </c>
    </row>
    <row r="1816" spans="1:14" x14ac:dyDescent="0.3">
      <c r="A1816" t="s">
        <v>4195</v>
      </c>
      <c r="B1816" t="s">
        <v>4196</v>
      </c>
      <c r="C1816" t="s">
        <v>1144</v>
      </c>
      <c r="D1816" t="s">
        <v>4197</v>
      </c>
      <c r="E1816" t="s">
        <v>364</v>
      </c>
      <c r="F1816" t="s">
        <v>29</v>
      </c>
      <c r="G1816" t="s">
        <v>90</v>
      </c>
      <c r="H1816" t="s">
        <v>308</v>
      </c>
      <c r="I1816">
        <v>1</v>
      </c>
      <c r="J1816">
        <v>0.05</v>
      </c>
      <c r="K1816" t="s">
        <v>70</v>
      </c>
      <c r="L1816" t="s">
        <v>50</v>
      </c>
      <c r="N1816">
        <v>1</v>
      </c>
    </row>
    <row r="1817" spans="1:14" x14ac:dyDescent="0.3">
      <c r="A1817" t="s">
        <v>4198</v>
      </c>
      <c r="B1817" t="s">
        <v>314</v>
      </c>
      <c r="C1817" t="s">
        <v>315</v>
      </c>
      <c r="D1817" t="s">
        <v>4199</v>
      </c>
      <c r="E1817" t="s">
        <v>408</v>
      </c>
      <c r="F1817" t="s">
        <v>29</v>
      </c>
      <c r="G1817" t="s">
        <v>293</v>
      </c>
      <c r="H1817" t="s">
        <v>109</v>
      </c>
      <c r="I1817">
        <v>2</v>
      </c>
      <c r="J1817">
        <v>0.1</v>
      </c>
      <c r="K1817" t="s">
        <v>22</v>
      </c>
      <c r="L1817" t="s">
        <v>50</v>
      </c>
      <c r="M1817">
        <v>44</v>
      </c>
      <c r="N1817">
        <v>2</v>
      </c>
    </row>
    <row r="1818" spans="1:14" x14ac:dyDescent="0.3">
      <c r="A1818" t="s">
        <v>4200</v>
      </c>
      <c r="B1818" t="s">
        <v>779</v>
      </c>
      <c r="C1818" t="s">
        <v>745</v>
      </c>
      <c r="D1818" t="s">
        <v>3531</v>
      </c>
      <c r="E1818" t="s">
        <v>1372</v>
      </c>
      <c r="F1818" t="s">
        <v>39</v>
      </c>
      <c r="G1818" t="s">
        <v>192</v>
      </c>
      <c r="H1818" t="s">
        <v>154</v>
      </c>
      <c r="I1818">
        <v>9</v>
      </c>
      <c r="J1818">
        <v>0</v>
      </c>
      <c r="K1818" t="s">
        <v>32</v>
      </c>
      <c r="L1818" t="s">
        <v>41</v>
      </c>
      <c r="M1818">
        <v>38</v>
      </c>
    </row>
    <row r="1819" spans="1:14" x14ac:dyDescent="0.3">
      <c r="A1819" t="s">
        <v>4201</v>
      </c>
      <c r="B1819" t="s">
        <v>1991</v>
      </c>
      <c r="C1819" t="s">
        <v>812</v>
      </c>
      <c r="D1819" t="s">
        <v>4057</v>
      </c>
      <c r="E1819" t="s">
        <v>917</v>
      </c>
      <c r="F1819" t="s">
        <v>39</v>
      </c>
      <c r="G1819" t="s">
        <v>30</v>
      </c>
      <c r="H1819" t="s">
        <v>154</v>
      </c>
      <c r="I1819" t="s">
        <v>49</v>
      </c>
      <c r="J1819">
        <v>0</v>
      </c>
      <c r="K1819" t="s">
        <v>32</v>
      </c>
      <c r="L1819" t="s">
        <v>23</v>
      </c>
      <c r="M1819">
        <v>50</v>
      </c>
      <c r="N1819">
        <v>1</v>
      </c>
    </row>
    <row r="1820" spans="1:14" x14ac:dyDescent="0.3">
      <c r="A1820" t="s">
        <v>4202</v>
      </c>
      <c r="B1820" t="s">
        <v>4203</v>
      </c>
      <c r="C1820" t="s">
        <v>4091</v>
      </c>
      <c r="D1820" t="s">
        <v>1760</v>
      </c>
      <c r="E1820" t="s">
        <v>359</v>
      </c>
      <c r="F1820" t="s">
        <v>29</v>
      </c>
      <c r="H1820" t="s">
        <v>146</v>
      </c>
      <c r="I1820">
        <v>4</v>
      </c>
      <c r="J1820">
        <v>0.05</v>
      </c>
      <c r="K1820" t="s">
        <v>70</v>
      </c>
      <c r="L1820" t="s">
        <v>33</v>
      </c>
      <c r="M1820">
        <v>60</v>
      </c>
      <c r="N1820">
        <v>2</v>
      </c>
    </row>
    <row r="1821" spans="1:14" x14ac:dyDescent="0.3">
      <c r="A1821" t="s">
        <v>4204</v>
      </c>
      <c r="B1821" t="s">
        <v>475</v>
      </c>
      <c r="C1821" t="s">
        <v>4205</v>
      </c>
      <c r="D1821" t="s">
        <v>1828</v>
      </c>
      <c r="E1821" t="s">
        <v>619</v>
      </c>
      <c r="F1821" t="s">
        <v>19</v>
      </c>
      <c r="G1821" t="s">
        <v>97</v>
      </c>
      <c r="H1821" t="s">
        <v>177</v>
      </c>
      <c r="I1821">
        <v>7</v>
      </c>
      <c r="J1821">
        <v>0</v>
      </c>
      <c r="K1821" t="s">
        <v>32</v>
      </c>
      <c r="L1821" t="s">
        <v>41</v>
      </c>
      <c r="M1821">
        <v>35</v>
      </c>
      <c r="N1821">
        <v>2</v>
      </c>
    </row>
    <row r="1822" spans="1:14" x14ac:dyDescent="0.3">
      <c r="A1822" t="s">
        <v>4206</v>
      </c>
      <c r="B1822" t="s">
        <v>2057</v>
      </c>
      <c r="C1822" t="s">
        <v>311</v>
      </c>
      <c r="D1822" t="s">
        <v>1466</v>
      </c>
      <c r="E1822" t="s">
        <v>232</v>
      </c>
      <c r="F1822" t="s">
        <v>29</v>
      </c>
      <c r="G1822" t="s">
        <v>293</v>
      </c>
      <c r="H1822" t="s">
        <v>109</v>
      </c>
      <c r="I1822">
        <v>6</v>
      </c>
      <c r="J1822">
        <v>0</v>
      </c>
      <c r="K1822" t="s">
        <v>222</v>
      </c>
      <c r="L1822" t="s">
        <v>50</v>
      </c>
      <c r="M1822">
        <v>22</v>
      </c>
      <c r="N1822">
        <v>2</v>
      </c>
    </row>
    <row r="1823" spans="1:14" x14ac:dyDescent="0.3">
      <c r="A1823" t="s">
        <v>4207</v>
      </c>
      <c r="B1823" t="s">
        <v>4208</v>
      </c>
      <c r="C1823" t="s">
        <v>229</v>
      </c>
      <c r="D1823" t="s">
        <v>2900</v>
      </c>
      <c r="E1823" t="s">
        <v>1058</v>
      </c>
      <c r="F1823" t="s">
        <v>29</v>
      </c>
      <c r="G1823" t="s">
        <v>293</v>
      </c>
      <c r="H1823" t="s">
        <v>308</v>
      </c>
      <c r="I1823">
        <v>2</v>
      </c>
      <c r="J1823">
        <v>0.2</v>
      </c>
      <c r="K1823" t="s">
        <v>22</v>
      </c>
      <c r="L1823" t="s">
        <v>33</v>
      </c>
      <c r="N1823">
        <v>4</v>
      </c>
    </row>
    <row r="1824" spans="1:14" x14ac:dyDescent="0.3">
      <c r="A1824" t="s">
        <v>4209</v>
      </c>
      <c r="B1824" t="s">
        <v>3104</v>
      </c>
      <c r="C1824" t="s">
        <v>1973</v>
      </c>
      <c r="D1824" t="s">
        <v>2953</v>
      </c>
      <c r="E1824" t="s">
        <v>75</v>
      </c>
      <c r="F1824" t="s">
        <v>19</v>
      </c>
      <c r="G1824" t="s">
        <v>47</v>
      </c>
      <c r="H1824" t="s">
        <v>146</v>
      </c>
      <c r="I1824">
        <v>7</v>
      </c>
      <c r="J1824">
        <v>0</v>
      </c>
      <c r="K1824" t="s">
        <v>32</v>
      </c>
      <c r="L1824" t="s">
        <v>33</v>
      </c>
      <c r="M1824">
        <v>54</v>
      </c>
      <c r="N1824">
        <v>5</v>
      </c>
    </row>
    <row r="1825" spans="1:14" x14ac:dyDescent="0.3">
      <c r="A1825" t="s">
        <v>4210</v>
      </c>
      <c r="B1825" t="s">
        <v>2995</v>
      </c>
      <c r="C1825" t="s">
        <v>328</v>
      </c>
      <c r="D1825" t="s">
        <v>3337</v>
      </c>
      <c r="E1825" t="s">
        <v>865</v>
      </c>
      <c r="F1825" t="s">
        <v>19</v>
      </c>
      <c r="G1825" t="s">
        <v>30</v>
      </c>
      <c r="H1825" t="s">
        <v>48</v>
      </c>
      <c r="I1825">
        <v>6</v>
      </c>
      <c r="J1825">
        <v>0.1</v>
      </c>
      <c r="K1825" t="s">
        <v>70</v>
      </c>
      <c r="L1825" t="s">
        <v>23</v>
      </c>
      <c r="M1825">
        <v>52</v>
      </c>
      <c r="N1825">
        <v>3</v>
      </c>
    </row>
    <row r="1826" spans="1:14" x14ac:dyDescent="0.3">
      <c r="A1826" t="s">
        <v>4211</v>
      </c>
      <c r="B1826" t="s">
        <v>804</v>
      </c>
      <c r="C1826" t="s">
        <v>1895</v>
      </c>
      <c r="D1826" t="s">
        <v>4212</v>
      </c>
      <c r="E1826" t="s">
        <v>120</v>
      </c>
      <c r="F1826" t="s">
        <v>39</v>
      </c>
      <c r="G1826" t="s">
        <v>293</v>
      </c>
      <c r="H1826" t="s">
        <v>69</v>
      </c>
      <c r="I1826">
        <v>6</v>
      </c>
      <c r="J1826">
        <v>0.1</v>
      </c>
      <c r="K1826" t="s">
        <v>22</v>
      </c>
      <c r="L1826" t="s">
        <v>23</v>
      </c>
      <c r="M1826">
        <v>33</v>
      </c>
      <c r="N1826">
        <v>4</v>
      </c>
    </row>
    <row r="1827" spans="1:14" x14ac:dyDescent="0.3">
      <c r="A1827" t="s">
        <v>4213</v>
      </c>
      <c r="B1827" t="s">
        <v>1736</v>
      </c>
      <c r="C1827" t="s">
        <v>920</v>
      </c>
      <c r="D1827" t="s">
        <v>392</v>
      </c>
      <c r="E1827" t="s">
        <v>1000</v>
      </c>
      <c r="F1827" t="s">
        <v>153</v>
      </c>
      <c r="G1827" t="s">
        <v>62</v>
      </c>
      <c r="H1827" t="s">
        <v>146</v>
      </c>
      <c r="I1827">
        <v>4</v>
      </c>
      <c r="J1827">
        <v>0.1</v>
      </c>
      <c r="K1827" t="s">
        <v>32</v>
      </c>
      <c r="L1827" t="s">
        <v>33</v>
      </c>
      <c r="M1827">
        <v>65</v>
      </c>
      <c r="N1827">
        <v>3</v>
      </c>
    </row>
    <row r="1828" spans="1:14" x14ac:dyDescent="0.3">
      <c r="A1828" t="s">
        <v>4214</v>
      </c>
      <c r="B1828" t="s">
        <v>4215</v>
      </c>
      <c r="C1828" t="s">
        <v>1936</v>
      </c>
      <c r="D1828" t="s">
        <v>3651</v>
      </c>
      <c r="E1828" t="s">
        <v>302</v>
      </c>
      <c r="F1828" t="s">
        <v>39</v>
      </c>
      <c r="G1828" t="s">
        <v>293</v>
      </c>
      <c r="H1828" t="s">
        <v>241</v>
      </c>
      <c r="I1828" t="s">
        <v>398</v>
      </c>
      <c r="J1828">
        <v>0.05</v>
      </c>
      <c r="K1828" t="s">
        <v>22</v>
      </c>
      <c r="L1828" t="s">
        <v>23</v>
      </c>
      <c r="M1828">
        <v>64</v>
      </c>
      <c r="N1828">
        <v>2</v>
      </c>
    </row>
    <row r="1829" spans="1:14" x14ac:dyDescent="0.3">
      <c r="A1829" t="s">
        <v>4216</v>
      </c>
      <c r="B1829" t="s">
        <v>4217</v>
      </c>
      <c r="C1829" t="s">
        <v>87</v>
      </c>
      <c r="D1829" t="s">
        <v>1814</v>
      </c>
      <c r="E1829" t="s">
        <v>326</v>
      </c>
      <c r="F1829" t="s">
        <v>39</v>
      </c>
      <c r="G1829" t="s">
        <v>40</v>
      </c>
      <c r="H1829" t="s">
        <v>63</v>
      </c>
      <c r="I1829">
        <v>4</v>
      </c>
      <c r="J1829">
        <v>0.05</v>
      </c>
      <c r="K1829" t="s">
        <v>32</v>
      </c>
      <c r="L1829" t="s">
        <v>23</v>
      </c>
      <c r="M1829">
        <v>42</v>
      </c>
      <c r="N1829">
        <v>4</v>
      </c>
    </row>
    <row r="1830" spans="1:14" x14ac:dyDescent="0.3">
      <c r="A1830" t="s">
        <v>4218</v>
      </c>
      <c r="B1830" t="s">
        <v>4219</v>
      </c>
      <c r="C1830" t="s">
        <v>4220</v>
      </c>
      <c r="D1830" t="s">
        <v>3518</v>
      </c>
      <c r="E1830" t="s">
        <v>170</v>
      </c>
      <c r="F1830" t="s">
        <v>39</v>
      </c>
      <c r="G1830" t="s">
        <v>47</v>
      </c>
      <c r="H1830" t="s">
        <v>160</v>
      </c>
      <c r="I1830">
        <v>9</v>
      </c>
      <c r="J1830">
        <v>0</v>
      </c>
      <c r="K1830" t="s">
        <v>32</v>
      </c>
      <c r="L1830" t="s">
        <v>50</v>
      </c>
      <c r="M1830">
        <v>64</v>
      </c>
      <c r="N1830">
        <v>4</v>
      </c>
    </row>
    <row r="1831" spans="1:14" x14ac:dyDescent="0.3">
      <c r="A1831" t="s">
        <v>4221</v>
      </c>
      <c r="B1831" t="s">
        <v>2633</v>
      </c>
      <c r="C1831" t="s">
        <v>2989</v>
      </c>
      <c r="D1831" t="s">
        <v>578</v>
      </c>
      <c r="E1831" t="s">
        <v>38</v>
      </c>
      <c r="F1831" t="s">
        <v>29</v>
      </c>
      <c r="G1831" t="s">
        <v>251</v>
      </c>
      <c r="H1831" t="s">
        <v>76</v>
      </c>
      <c r="I1831">
        <v>8</v>
      </c>
      <c r="J1831">
        <v>0.05</v>
      </c>
      <c r="K1831" t="s">
        <v>32</v>
      </c>
      <c r="L1831" t="s">
        <v>41</v>
      </c>
      <c r="M1831">
        <v>19</v>
      </c>
      <c r="N1831">
        <v>1</v>
      </c>
    </row>
    <row r="1832" spans="1:14" x14ac:dyDescent="0.3">
      <c r="A1832" t="s">
        <v>4222</v>
      </c>
      <c r="B1832" t="s">
        <v>1339</v>
      </c>
      <c r="C1832" t="s">
        <v>1986</v>
      </c>
      <c r="D1832" t="s">
        <v>3772</v>
      </c>
      <c r="E1832" t="s">
        <v>89</v>
      </c>
      <c r="F1832" t="s">
        <v>39</v>
      </c>
      <c r="G1832" t="s">
        <v>115</v>
      </c>
      <c r="H1832" t="s">
        <v>241</v>
      </c>
      <c r="I1832">
        <v>2</v>
      </c>
      <c r="J1832">
        <v>0.05</v>
      </c>
      <c r="K1832" t="s">
        <v>32</v>
      </c>
      <c r="L1832" t="s">
        <v>33</v>
      </c>
      <c r="M1832">
        <v>21</v>
      </c>
      <c r="N1832">
        <v>5</v>
      </c>
    </row>
    <row r="1833" spans="1:14" x14ac:dyDescent="0.3">
      <c r="A1833" t="s">
        <v>4223</v>
      </c>
      <c r="B1833" t="s">
        <v>4224</v>
      </c>
      <c r="C1833" t="s">
        <v>4225</v>
      </c>
      <c r="D1833" t="s">
        <v>2499</v>
      </c>
      <c r="E1833" t="s">
        <v>1169</v>
      </c>
      <c r="F1833" t="s">
        <v>29</v>
      </c>
      <c r="G1833" t="s">
        <v>62</v>
      </c>
      <c r="H1833" t="s">
        <v>146</v>
      </c>
      <c r="I1833">
        <v>8</v>
      </c>
      <c r="J1833">
        <v>0</v>
      </c>
      <c r="K1833" t="s">
        <v>22</v>
      </c>
      <c r="L1833" t="s">
        <v>33</v>
      </c>
      <c r="M1833">
        <v>25</v>
      </c>
      <c r="N1833">
        <v>3</v>
      </c>
    </row>
    <row r="1834" spans="1:14" x14ac:dyDescent="0.3">
      <c r="A1834" t="s">
        <v>4226</v>
      </c>
      <c r="B1834" t="s">
        <v>429</v>
      </c>
      <c r="C1834" t="s">
        <v>2154</v>
      </c>
      <c r="D1834" t="s">
        <v>1039</v>
      </c>
      <c r="E1834" t="s">
        <v>96</v>
      </c>
      <c r="F1834" t="s">
        <v>153</v>
      </c>
      <c r="G1834" t="s">
        <v>251</v>
      </c>
      <c r="H1834" t="s">
        <v>84</v>
      </c>
      <c r="I1834">
        <v>9</v>
      </c>
      <c r="J1834">
        <v>0.1</v>
      </c>
      <c r="K1834" t="s">
        <v>32</v>
      </c>
      <c r="L1834" t="s">
        <v>41</v>
      </c>
      <c r="M1834">
        <v>56</v>
      </c>
      <c r="N1834">
        <v>3</v>
      </c>
    </row>
    <row r="1835" spans="1:14" x14ac:dyDescent="0.3">
      <c r="A1835" t="s">
        <v>4227</v>
      </c>
      <c r="B1835" t="s">
        <v>557</v>
      </c>
      <c r="C1835" t="s">
        <v>558</v>
      </c>
      <c r="D1835" t="s">
        <v>3473</v>
      </c>
      <c r="E1835" t="s">
        <v>435</v>
      </c>
      <c r="F1835" t="s">
        <v>39</v>
      </c>
      <c r="G1835" t="s">
        <v>115</v>
      </c>
      <c r="H1835" t="s">
        <v>146</v>
      </c>
      <c r="I1835">
        <v>4</v>
      </c>
      <c r="J1835">
        <v>0.15</v>
      </c>
      <c r="K1835" t="s">
        <v>32</v>
      </c>
      <c r="L1835" t="s">
        <v>41</v>
      </c>
      <c r="M1835">
        <v>31</v>
      </c>
      <c r="N1835">
        <v>3</v>
      </c>
    </row>
    <row r="1836" spans="1:14" x14ac:dyDescent="0.3">
      <c r="A1836" t="s">
        <v>4228</v>
      </c>
      <c r="B1836" t="s">
        <v>899</v>
      </c>
      <c r="C1836" t="s">
        <v>2140</v>
      </c>
      <c r="D1836" t="s">
        <v>3992</v>
      </c>
      <c r="E1836" t="s">
        <v>627</v>
      </c>
      <c r="F1836" t="s">
        <v>131</v>
      </c>
      <c r="G1836" t="s">
        <v>293</v>
      </c>
      <c r="H1836" t="s">
        <v>154</v>
      </c>
      <c r="I1836" t="s">
        <v>722</v>
      </c>
      <c r="J1836">
        <v>0</v>
      </c>
      <c r="K1836" t="s">
        <v>32</v>
      </c>
      <c r="L1836" t="s">
        <v>41</v>
      </c>
      <c r="M1836">
        <v>38</v>
      </c>
      <c r="N1836">
        <v>5</v>
      </c>
    </row>
    <row r="1837" spans="1:14" x14ac:dyDescent="0.3">
      <c r="A1837" t="s">
        <v>4229</v>
      </c>
      <c r="B1837" t="s">
        <v>719</v>
      </c>
      <c r="C1837" t="s">
        <v>1007</v>
      </c>
      <c r="D1837" t="s">
        <v>712</v>
      </c>
      <c r="E1837" t="s">
        <v>1014</v>
      </c>
      <c r="F1837" t="s">
        <v>153</v>
      </c>
      <c r="G1837" t="s">
        <v>251</v>
      </c>
      <c r="H1837" t="s">
        <v>21</v>
      </c>
      <c r="I1837">
        <v>9</v>
      </c>
      <c r="J1837">
        <v>0.15</v>
      </c>
      <c r="K1837" t="s">
        <v>222</v>
      </c>
      <c r="L1837" t="s">
        <v>50</v>
      </c>
      <c r="M1837">
        <v>23</v>
      </c>
      <c r="N1837">
        <v>1</v>
      </c>
    </row>
    <row r="1838" spans="1:14" x14ac:dyDescent="0.3">
      <c r="A1838" t="s">
        <v>4230</v>
      </c>
      <c r="B1838" t="s">
        <v>4231</v>
      </c>
      <c r="C1838" t="s">
        <v>1199</v>
      </c>
      <c r="D1838" t="s">
        <v>4232</v>
      </c>
      <c r="E1838" t="s">
        <v>790</v>
      </c>
      <c r="F1838" t="s">
        <v>39</v>
      </c>
      <c r="G1838" t="s">
        <v>251</v>
      </c>
      <c r="H1838" t="s">
        <v>216</v>
      </c>
      <c r="I1838">
        <v>4</v>
      </c>
      <c r="J1838">
        <v>0.15</v>
      </c>
      <c r="K1838" t="s">
        <v>32</v>
      </c>
      <c r="L1838" t="s">
        <v>23</v>
      </c>
      <c r="M1838">
        <v>39</v>
      </c>
      <c r="N1838">
        <v>2</v>
      </c>
    </row>
    <row r="1839" spans="1:14" x14ac:dyDescent="0.3">
      <c r="A1839" t="s">
        <v>4233</v>
      </c>
      <c r="B1839" t="s">
        <v>4215</v>
      </c>
      <c r="C1839" t="s">
        <v>1505</v>
      </c>
      <c r="D1839" t="s">
        <v>1718</v>
      </c>
      <c r="E1839" t="s">
        <v>886</v>
      </c>
      <c r="F1839" t="s">
        <v>29</v>
      </c>
      <c r="G1839" t="s">
        <v>47</v>
      </c>
      <c r="H1839" t="s">
        <v>84</v>
      </c>
      <c r="I1839">
        <v>9</v>
      </c>
      <c r="J1839">
        <v>0.1</v>
      </c>
      <c r="K1839" t="s">
        <v>32</v>
      </c>
      <c r="L1839" t="s">
        <v>23</v>
      </c>
      <c r="M1839">
        <v>30</v>
      </c>
      <c r="N1839">
        <v>4</v>
      </c>
    </row>
    <row r="1840" spans="1:14" x14ac:dyDescent="0.3">
      <c r="A1840" t="s">
        <v>4234</v>
      </c>
      <c r="B1840" t="s">
        <v>1215</v>
      </c>
      <c r="C1840" t="s">
        <v>4235</v>
      </c>
      <c r="D1840" t="s">
        <v>4236</v>
      </c>
      <c r="E1840" t="s">
        <v>2083</v>
      </c>
      <c r="F1840" t="s">
        <v>29</v>
      </c>
      <c r="G1840" t="s">
        <v>192</v>
      </c>
      <c r="H1840" t="s">
        <v>216</v>
      </c>
      <c r="I1840">
        <v>4</v>
      </c>
      <c r="J1840">
        <v>0.15</v>
      </c>
      <c r="K1840" t="s">
        <v>22</v>
      </c>
      <c r="L1840" t="s">
        <v>23</v>
      </c>
      <c r="M1840">
        <v>69</v>
      </c>
      <c r="N1840">
        <v>2</v>
      </c>
    </row>
    <row r="1841" spans="1:14" x14ac:dyDescent="0.3">
      <c r="A1841" t="s">
        <v>4237</v>
      </c>
      <c r="B1841" t="s">
        <v>2756</v>
      </c>
      <c r="C1841" t="s">
        <v>1100</v>
      </c>
      <c r="D1841" t="s">
        <v>4238</v>
      </c>
      <c r="E1841" t="s">
        <v>467</v>
      </c>
      <c r="F1841" t="s">
        <v>19</v>
      </c>
      <c r="G1841" t="s">
        <v>176</v>
      </c>
      <c r="H1841" t="s">
        <v>48</v>
      </c>
      <c r="I1841">
        <v>1</v>
      </c>
      <c r="J1841">
        <v>0</v>
      </c>
      <c r="K1841" t="s">
        <v>32</v>
      </c>
      <c r="L1841" t="s">
        <v>33</v>
      </c>
      <c r="M1841">
        <v>21</v>
      </c>
      <c r="N1841">
        <v>1</v>
      </c>
    </row>
    <row r="1842" spans="1:14" x14ac:dyDescent="0.3">
      <c r="A1842" t="s">
        <v>4239</v>
      </c>
      <c r="B1842" t="s">
        <v>2651</v>
      </c>
      <c r="C1842" t="s">
        <v>2078</v>
      </c>
      <c r="D1842" t="s">
        <v>3428</v>
      </c>
      <c r="E1842" t="s">
        <v>1315</v>
      </c>
      <c r="F1842" t="s">
        <v>39</v>
      </c>
      <c r="G1842" t="s">
        <v>40</v>
      </c>
      <c r="H1842" t="s">
        <v>160</v>
      </c>
      <c r="I1842">
        <v>8</v>
      </c>
      <c r="J1842">
        <v>0.1</v>
      </c>
      <c r="K1842" t="s">
        <v>222</v>
      </c>
      <c r="L1842" t="s">
        <v>50</v>
      </c>
      <c r="M1842">
        <v>25</v>
      </c>
      <c r="N1842">
        <v>2</v>
      </c>
    </row>
    <row r="1843" spans="1:14" x14ac:dyDescent="0.3">
      <c r="A1843" t="s">
        <v>4240</v>
      </c>
      <c r="B1843" t="s">
        <v>1791</v>
      </c>
      <c r="C1843" t="s">
        <v>1562</v>
      </c>
      <c r="D1843" t="s">
        <v>1929</v>
      </c>
      <c r="E1843" t="s">
        <v>453</v>
      </c>
      <c r="F1843" t="s">
        <v>29</v>
      </c>
      <c r="G1843" t="s">
        <v>97</v>
      </c>
      <c r="H1843" t="s">
        <v>84</v>
      </c>
      <c r="I1843" t="s">
        <v>49</v>
      </c>
      <c r="J1843">
        <v>0</v>
      </c>
      <c r="K1843" t="s">
        <v>222</v>
      </c>
      <c r="L1843" t="s">
        <v>50</v>
      </c>
      <c r="M1843">
        <v>43</v>
      </c>
      <c r="N1843">
        <v>2</v>
      </c>
    </row>
    <row r="1844" spans="1:14" x14ac:dyDescent="0.3">
      <c r="A1844" t="s">
        <v>4241</v>
      </c>
      <c r="B1844" t="s">
        <v>4242</v>
      </c>
      <c r="C1844" t="s">
        <v>315</v>
      </c>
      <c r="D1844" t="s">
        <v>598</v>
      </c>
      <c r="E1844" t="s">
        <v>227</v>
      </c>
      <c r="F1844" t="s">
        <v>39</v>
      </c>
      <c r="G1844" t="s">
        <v>47</v>
      </c>
      <c r="H1844" t="s">
        <v>241</v>
      </c>
      <c r="I1844">
        <v>9</v>
      </c>
      <c r="J1844">
        <v>0.05</v>
      </c>
      <c r="K1844" t="s">
        <v>32</v>
      </c>
      <c r="L1844" t="s">
        <v>33</v>
      </c>
      <c r="M1844">
        <v>27</v>
      </c>
      <c r="N1844">
        <v>1</v>
      </c>
    </row>
    <row r="1845" spans="1:14" x14ac:dyDescent="0.3">
      <c r="A1845" t="s">
        <v>4243</v>
      </c>
      <c r="B1845" t="s">
        <v>4244</v>
      </c>
      <c r="C1845" t="s">
        <v>1064</v>
      </c>
      <c r="D1845" t="s">
        <v>874</v>
      </c>
      <c r="E1845" t="s">
        <v>458</v>
      </c>
      <c r="F1845" t="s">
        <v>19</v>
      </c>
      <c r="G1845" t="s">
        <v>251</v>
      </c>
      <c r="H1845" t="s">
        <v>160</v>
      </c>
      <c r="I1845">
        <v>2</v>
      </c>
      <c r="J1845">
        <v>0.1</v>
      </c>
      <c r="K1845" t="s">
        <v>22</v>
      </c>
      <c r="L1845" t="s">
        <v>41</v>
      </c>
      <c r="M1845">
        <v>63</v>
      </c>
      <c r="N1845">
        <v>5</v>
      </c>
    </row>
    <row r="1846" spans="1:14" x14ac:dyDescent="0.3">
      <c r="A1846" t="s">
        <v>4245</v>
      </c>
      <c r="B1846" t="s">
        <v>978</v>
      </c>
      <c r="C1846" t="s">
        <v>492</v>
      </c>
      <c r="D1846" t="s">
        <v>2758</v>
      </c>
      <c r="E1846" t="s">
        <v>717</v>
      </c>
      <c r="F1846" t="s">
        <v>29</v>
      </c>
      <c r="G1846" t="s">
        <v>30</v>
      </c>
      <c r="H1846" t="s">
        <v>91</v>
      </c>
      <c r="I1846">
        <v>7</v>
      </c>
      <c r="J1846">
        <v>0</v>
      </c>
      <c r="K1846" t="s">
        <v>32</v>
      </c>
      <c r="L1846" t="s">
        <v>33</v>
      </c>
      <c r="M1846">
        <v>32</v>
      </c>
      <c r="N1846">
        <v>4</v>
      </c>
    </row>
    <row r="1847" spans="1:14" x14ac:dyDescent="0.3">
      <c r="A1847" t="s">
        <v>3416</v>
      </c>
      <c r="B1847" t="s">
        <v>1663</v>
      </c>
      <c r="C1847" t="s">
        <v>2182</v>
      </c>
      <c r="D1847" t="s">
        <v>270</v>
      </c>
      <c r="E1847" t="s">
        <v>369</v>
      </c>
      <c r="F1847" t="s">
        <v>39</v>
      </c>
      <c r="G1847" t="s">
        <v>40</v>
      </c>
      <c r="H1847" t="s">
        <v>48</v>
      </c>
      <c r="I1847">
        <v>2</v>
      </c>
      <c r="J1847">
        <v>0.05</v>
      </c>
      <c r="K1847" t="s">
        <v>32</v>
      </c>
      <c r="L1847" t="s">
        <v>41</v>
      </c>
      <c r="M1847">
        <v>34</v>
      </c>
      <c r="N1847">
        <v>5</v>
      </c>
    </row>
    <row r="1848" spans="1:14" x14ac:dyDescent="0.3">
      <c r="A1848" t="s">
        <v>4246</v>
      </c>
      <c r="B1848" t="s">
        <v>3339</v>
      </c>
      <c r="C1848" t="s">
        <v>2173</v>
      </c>
      <c r="D1848" t="s">
        <v>1045</v>
      </c>
      <c r="E1848" t="s">
        <v>103</v>
      </c>
      <c r="F1848" t="s">
        <v>19</v>
      </c>
      <c r="G1848" t="s">
        <v>97</v>
      </c>
      <c r="H1848" t="s">
        <v>160</v>
      </c>
      <c r="I1848">
        <v>5</v>
      </c>
      <c r="J1848">
        <v>0</v>
      </c>
      <c r="K1848" t="s">
        <v>22</v>
      </c>
      <c r="L1848" t="s">
        <v>23</v>
      </c>
      <c r="M1848">
        <v>49</v>
      </c>
      <c r="N1848">
        <v>1</v>
      </c>
    </row>
    <row r="1849" spans="1:14" x14ac:dyDescent="0.3">
      <c r="A1849" t="s">
        <v>4247</v>
      </c>
      <c r="B1849" t="s">
        <v>25</v>
      </c>
      <c r="C1849" t="s">
        <v>26</v>
      </c>
      <c r="D1849" t="s">
        <v>4248</v>
      </c>
      <c r="E1849" t="s">
        <v>120</v>
      </c>
      <c r="F1849" t="s">
        <v>83</v>
      </c>
      <c r="G1849" t="s">
        <v>90</v>
      </c>
      <c r="H1849" t="s">
        <v>69</v>
      </c>
      <c r="I1849">
        <v>8</v>
      </c>
      <c r="J1849">
        <v>0</v>
      </c>
      <c r="K1849" t="s">
        <v>32</v>
      </c>
      <c r="L1849" t="s">
        <v>41</v>
      </c>
      <c r="M1849">
        <v>65</v>
      </c>
      <c r="N1849">
        <v>2</v>
      </c>
    </row>
    <row r="1850" spans="1:14" x14ac:dyDescent="0.3">
      <c r="A1850" t="s">
        <v>4249</v>
      </c>
      <c r="B1850" t="s">
        <v>3638</v>
      </c>
      <c r="C1850" t="s">
        <v>1802</v>
      </c>
      <c r="D1850" t="s">
        <v>2836</v>
      </c>
      <c r="E1850" t="s">
        <v>1565</v>
      </c>
      <c r="F1850" t="s">
        <v>29</v>
      </c>
      <c r="G1850" t="s">
        <v>47</v>
      </c>
      <c r="H1850" t="s">
        <v>154</v>
      </c>
      <c r="I1850">
        <v>3</v>
      </c>
      <c r="J1850">
        <v>0</v>
      </c>
      <c r="K1850" t="s">
        <v>222</v>
      </c>
      <c r="L1850" t="s">
        <v>41</v>
      </c>
      <c r="M1850">
        <v>50</v>
      </c>
      <c r="N1850">
        <v>3</v>
      </c>
    </row>
    <row r="1851" spans="1:14" x14ac:dyDescent="0.3">
      <c r="A1851" t="s">
        <v>4250</v>
      </c>
      <c r="B1851" t="s">
        <v>1906</v>
      </c>
      <c r="C1851" t="s">
        <v>622</v>
      </c>
      <c r="D1851" t="s">
        <v>1622</v>
      </c>
      <c r="E1851" t="s">
        <v>683</v>
      </c>
      <c r="F1851" t="s">
        <v>29</v>
      </c>
      <c r="G1851" t="s">
        <v>90</v>
      </c>
      <c r="H1851" t="s">
        <v>69</v>
      </c>
      <c r="I1851">
        <v>3</v>
      </c>
      <c r="J1851">
        <v>0.1</v>
      </c>
      <c r="K1851" t="s">
        <v>22</v>
      </c>
      <c r="L1851" t="s">
        <v>23</v>
      </c>
      <c r="M1851">
        <v>56</v>
      </c>
      <c r="N1851">
        <v>4</v>
      </c>
    </row>
    <row r="1852" spans="1:14" x14ac:dyDescent="0.3">
      <c r="A1852" t="s">
        <v>4251</v>
      </c>
      <c r="B1852" t="s">
        <v>2447</v>
      </c>
      <c r="C1852" t="s">
        <v>557</v>
      </c>
      <c r="D1852" t="s">
        <v>124</v>
      </c>
      <c r="E1852" t="s">
        <v>627</v>
      </c>
      <c r="F1852" t="s">
        <v>153</v>
      </c>
      <c r="G1852" t="s">
        <v>47</v>
      </c>
      <c r="H1852" t="s">
        <v>48</v>
      </c>
      <c r="I1852" t="s">
        <v>1256</v>
      </c>
      <c r="J1852">
        <v>0.05</v>
      </c>
      <c r="K1852" t="s">
        <v>22</v>
      </c>
      <c r="L1852" t="s">
        <v>33</v>
      </c>
      <c r="M1852">
        <v>50</v>
      </c>
      <c r="N1852">
        <v>2</v>
      </c>
    </row>
    <row r="1853" spans="1:14" x14ac:dyDescent="0.3">
      <c r="A1853" t="s">
        <v>4252</v>
      </c>
      <c r="B1853" t="s">
        <v>429</v>
      </c>
      <c r="C1853" t="s">
        <v>2784</v>
      </c>
      <c r="D1853" t="s">
        <v>693</v>
      </c>
      <c r="E1853" t="s">
        <v>202</v>
      </c>
      <c r="F1853" t="s">
        <v>39</v>
      </c>
      <c r="G1853" t="s">
        <v>115</v>
      </c>
      <c r="H1853" t="s">
        <v>63</v>
      </c>
      <c r="I1853">
        <v>9</v>
      </c>
      <c r="K1853" t="s">
        <v>70</v>
      </c>
      <c r="L1853" t="s">
        <v>50</v>
      </c>
      <c r="M1853">
        <v>66</v>
      </c>
      <c r="N1853">
        <v>1</v>
      </c>
    </row>
    <row r="1854" spans="1:14" x14ac:dyDescent="0.3">
      <c r="A1854" t="s">
        <v>4253</v>
      </c>
      <c r="B1854" t="s">
        <v>1722</v>
      </c>
      <c r="C1854" t="s">
        <v>3197</v>
      </c>
      <c r="D1854" t="s">
        <v>4055</v>
      </c>
      <c r="E1854" t="s">
        <v>1009</v>
      </c>
      <c r="F1854" t="s">
        <v>29</v>
      </c>
      <c r="G1854" t="s">
        <v>62</v>
      </c>
      <c r="H1854" t="s">
        <v>98</v>
      </c>
      <c r="I1854">
        <v>5</v>
      </c>
      <c r="J1854">
        <v>0</v>
      </c>
      <c r="K1854" t="s">
        <v>22</v>
      </c>
      <c r="L1854" t="s">
        <v>41</v>
      </c>
      <c r="M1854">
        <v>47</v>
      </c>
      <c r="N1854">
        <v>4</v>
      </c>
    </row>
    <row r="1855" spans="1:14" x14ac:dyDescent="0.3">
      <c r="A1855" t="s">
        <v>4254</v>
      </c>
      <c r="B1855" t="s">
        <v>3584</v>
      </c>
      <c r="C1855" t="s">
        <v>1909</v>
      </c>
      <c r="D1855" t="s">
        <v>2665</v>
      </c>
      <c r="E1855" t="s">
        <v>186</v>
      </c>
      <c r="F1855" t="s">
        <v>29</v>
      </c>
      <c r="G1855" t="s">
        <v>20</v>
      </c>
      <c r="H1855" t="s">
        <v>177</v>
      </c>
      <c r="I1855">
        <v>7</v>
      </c>
      <c r="J1855">
        <v>0</v>
      </c>
      <c r="K1855" t="s">
        <v>22</v>
      </c>
      <c r="L1855" t="s">
        <v>50</v>
      </c>
      <c r="N1855">
        <v>5</v>
      </c>
    </row>
    <row r="1856" spans="1:14" x14ac:dyDescent="0.3">
      <c r="A1856" t="s">
        <v>4255</v>
      </c>
      <c r="B1856" t="s">
        <v>3828</v>
      </c>
      <c r="C1856" t="s">
        <v>2885</v>
      </c>
      <c r="D1856" t="s">
        <v>2889</v>
      </c>
      <c r="E1856" t="s">
        <v>103</v>
      </c>
      <c r="F1856" t="s">
        <v>39</v>
      </c>
      <c r="G1856" t="s">
        <v>30</v>
      </c>
      <c r="H1856" t="s">
        <v>154</v>
      </c>
      <c r="I1856">
        <v>2</v>
      </c>
      <c r="J1856">
        <v>0.05</v>
      </c>
      <c r="K1856" t="s">
        <v>222</v>
      </c>
      <c r="L1856" t="s">
        <v>41</v>
      </c>
      <c r="M1856">
        <v>43</v>
      </c>
      <c r="N1856">
        <v>3</v>
      </c>
    </row>
    <row r="1857" spans="1:14" x14ac:dyDescent="0.3">
      <c r="A1857" t="s">
        <v>4256</v>
      </c>
      <c r="B1857" t="s">
        <v>378</v>
      </c>
      <c r="C1857" t="s">
        <v>258</v>
      </c>
      <c r="D1857" t="s">
        <v>2267</v>
      </c>
      <c r="E1857" t="s">
        <v>256</v>
      </c>
      <c r="F1857" t="s">
        <v>29</v>
      </c>
      <c r="G1857" t="s">
        <v>47</v>
      </c>
      <c r="H1857" t="s">
        <v>31</v>
      </c>
      <c r="I1857">
        <v>7</v>
      </c>
      <c r="J1857">
        <v>0.15</v>
      </c>
      <c r="K1857" t="s">
        <v>32</v>
      </c>
      <c r="L1857" t="s">
        <v>33</v>
      </c>
      <c r="M1857">
        <v>27</v>
      </c>
      <c r="N1857">
        <v>5</v>
      </c>
    </row>
    <row r="1858" spans="1:14" x14ac:dyDescent="0.3">
      <c r="A1858" t="s">
        <v>4257</v>
      </c>
      <c r="B1858" t="s">
        <v>2784</v>
      </c>
      <c r="C1858" t="s">
        <v>2390</v>
      </c>
      <c r="D1858" t="s">
        <v>4258</v>
      </c>
      <c r="E1858" t="s">
        <v>1719</v>
      </c>
      <c r="F1858" t="s">
        <v>19</v>
      </c>
      <c r="G1858" t="s">
        <v>90</v>
      </c>
      <c r="H1858" t="s">
        <v>69</v>
      </c>
      <c r="I1858">
        <v>1</v>
      </c>
      <c r="J1858">
        <v>0.05</v>
      </c>
      <c r="K1858" t="s">
        <v>22</v>
      </c>
      <c r="L1858" t="s">
        <v>50</v>
      </c>
      <c r="M1858">
        <v>61</v>
      </c>
      <c r="N1858">
        <v>1</v>
      </c>
    </row>
    <row r="1859" spans="1:14" x14ac:dyDescent="0.3">
      <c r="A1859" t="s">
        <v>4259</v>
      </c>
      <c r="B1859" t="s">
        <v>304</v>
      </c>
      <c r="C1859" t="s">
        <v>1850</v>
      </c>
      <c r="D1859" t="s">
        <v>761</v>
      </c>
      <c r="E1859" t="s">
        <v>1142</v>
      </c>
      <c r="F1859" t="s">
        <v>29</v>
      </c>
      <c r="G1859" t="s">
        <v>192</v>
      </c>
      <c r="H1859" t="s">
        <v>56</v>
      </c>
      <c r="I1859">
        <v>1</v>
      </c>
      <c r="J1859">
        <v>0</v>
      </c>
      <c r="K1859" t="s">
        <v>32</v>
      </c>
      <c r="L1859" t="s">
        <v>50</v>
      </c>
      <c r="M1859">
        <v>59</v>
      </c>
      <c r="N1859">
        <v>5</v>
      </c>
    </row>
    <row r="1860" spans="1:14" x14ac:dyDescent="0.3">
      <c r="A1860" t="s">
        <v>4260</v>
      </c>
      <c r="B1860" t="s">
        <v>4261</v>
      </c>
      <c r="C1860" t="s">
        <v>4262</v>
      </c>
      <c r="D1860" t="s">
        <v>3048</v>
      </c>
      <c r="E1860" t="s">
        <v>4263</v>
      </c>
      <c r="F1860" t="s">
        <v>39</v>
      </c>
      <c r="G1860" t="s">
        <v>47</v>
      </c>
      <c r="H1860" t="s">
        <v>63</v>
      </c>
      <c r="I1860">
        <v>4</v>
      </c>
      <c r="J1860">
        <v>0.15</v>
      </c>
      <c r="K1860" t="s">
        <v>32</v>
      </c>
      <c r="L1860" t="s">
        <v>23</v>
      </c>
      <c r="M1860">
        <v>69</v>
      </c>
      <c r="N1860">
        <v>4</v>
      </c>
    </row>
    <row r="1861" spans="1:14" x14ac:dyDescent="0.3">
      <c r="A1861" t="s">
        <v>4264</v>
      </c>
      <c r="B1861" t="s">
        <v>1449</v>
      </c>
      <c r="C1861" t="s">
        <v>142</v>
      </c>
      <c r="D1861" t="s">
        <v>3785</v>
      </c>
      <c r="E1861" t="s">
        <v>805</v>
      </c>
      <c r="F1861" t="s">
        <v>19</v>
      </c>
      <c r="G1861" t="s">
        <v>192</v>
      </c>
      <c r="H1861" t="s">
        <v>241</v>
      </c>
      <c r="I1861">
        <v>3</v>
      </c>
      <c r="J1861">
        <v>0</v>
      </c>
      <c r="K1861" t="s">
        <v>32</v>
      </c>
      <c r="L1861" t="s">
        <v>33</v>
      </c>
      <c r="N1861">
        <v>2</v>
      </c>
    </row>
    <row r="1862" spans="1:14" x14ac:dyDescent="0.3">
      <c r="A1862" t="s">
        <v>4265</v>
      </c>
      <c r="B1862" t="s">
        <v>2092</v>
      </c>
      <c r="C1862" t="s">
        <v>516</v>
      </c>
      <c r="D1862" t="s">
        <v>3424</v>
      </c>
      <c r="E1862" t="s">
        <v>548</v>
      </c>
      <c r="F1862" t="s">
        <v>29</v>
      </c>
      <c r="G1862" t="s">
        <v>192</v>
      </c>
      <c r="H1862" t="s">
        <v>308</v>
      </c>
      <c r="I1862">
        <v>1</v>
      </c>
      <c r="J1862">
        <v>0.05</v>
      </c>
      <c r="K1862" t="s">
        <v>222</v>
      </c>
      <c r="L1862" t="s">
        <v>33</v>
      </c>
      <c r="M1862">
        <v>33</v>
      </c>
      <c r="N1862">
        <v>4</v>
      </c>
    </row>
    <row r="1863" spans="1:14" x14ac:dyDescent="0.3">
      <c r="A1863" t="s">
        <v>4266</v>
      </c>
      <c r="B1863" t="s">
        <v>204</v>
      </c>
      <c r="C1863" t="s">
        <v>4267</v>
      </c>
      <c r="D1863" t="s">
        <v>3259</v>
      </c>
      <c r="E1863" t="s">
        <v>256</v>
      </c>
      <c r="F1863" t="s">
        <v>19</v>
      </c>
      <c r="G1863" t="s">
        <v>62</v>
      </c>
      <c r="H1863" t="s">
        <v>109</v>
      </c>
      <c r="I1863">
        <v>6</v>
      </c>
      <c r="K1863" t="s">
        <v>222</v>
      </c>
      <c r="L1863" t="s">
        <v>50</v>
      </c>
      <c r="M1863">
        <v>49</v>
      </c>
      <c r="N1863">
        <v>2</v>
      </c>
    </row>
    <row r="1864" spans="1:14" x14ac:dyDescent="0.3">
      <c r="A1864" t="s">
        <v>4268</v>
      </c>
      <c r="B1864" t="s">
        <v>4112</v>
      </c>
      <c r="C1864" t="s">
        <v>1225</v>
      </c>
      <c r="D1864" t="s">
        <v>4269</v>
      </c>
      <c r="E1864" t="s">
        <v>125</v>
      </c>
      <c r="F1864" t="s">
        <v>29</v>
      </c>
      <c r="G1864" t="s">
        <v>97</v>
      </c>
      <c r="H1864" t="s">
        <v>308</v>
      </c>
      <c r="I1864">
        <v>5</v>
      </c>
      <c r="J1864">
        <v>0.1</v>
      </c>
      <c r="K1864" t="s">
        <v>32</v>
      </c>
      <c r="L1864" t="s">
        <v>41</v>
      </c>
      <c r="M1864">
        <v>65</v>
      </c>
      <c r="N1864">
        <v>4</v>
      </c>
    </row>
    <row r="1865" spans="1:14" x14ac:dyDescent="0.3">
      <c r="A1865" t="s">
        <v>4270</v>
      </c>
      <c r="B1865" t="s">
        <v>780</v>
      </c>
      <c r="C1865" t="s">
        <v>2623</v>
      </c>
      <c r="D1865" t="s">
        <v>1334</v>
      </c>
      <c r="E1865" t="s">
        <v>1568</v>
      </c>
      <c r="F1865" t="s">
        <v>19</v>
      </c>
      <c r="G1865" t="s">
        <v>47</v>
      </c>
      <c r="H1865" t="s">
        <v>21</v>
      </c>
      <c r="I1865">
        <v>2</v>
      </c>
      <c r="J1865">
        <v>0</v>
      </c>
      <c r="K1865" t="s">
        <v>70</v>
      </c>
      <c r="L1865" t="s">
        <v>23</v>
      </c>
      <c r="M1865">
        <v>30</v>
      </c>
      <c r="N1865">
        <v>2</v>
      </c>
    </row>
    <row r="1866" spans="1:14" x14ac:dyDescent="0.3">
      <c r="A1866" t="s">
        <v>4271</v>
      </c>
      <c r="B1866" t="s">
        <v>3578</v>
      </c>
      <c r="C1866" t="s">
        <v>2610</v>
      </c>
      <c r="D1866" t="s">
        <v>3634</v>
      </c>
      <c r="E1866" t="s">
        <v>587</v>
      </c>
      <c r="F1866" t="s">
        <v>29</v>
      </c>
      <c r="G1866" t="s">
        <v>97</v>
      </c>
      <c r="H1866" t="s">
        <v>216</v>
      </c>
      <c r="I1866">
        <v>3</v>
      </c>
      <c r="J1866">
        <v>0</v>
      </c>
      <c r="K1866" t="s">
        <v>22</v>
      </c>
      <c r="L1866" t="s">
        <v>23</v>
      </c>
      <c r="M1866">
        <v>47</v>
      </c>
      <c r="N1866">
        <v>4</v>
      </c>
    </row>
    <row r="1867" spans="1:14" x14ac:dyDescent="0.3">
      <c r="A1867" t="s">
        <v>4272</v>
      </c>
      <c r="B1867" t="s">
        <v>4273</v>
      </c>
      <c r="C1867" t="s">
        <v>759</v>
      </c>
      <c r="D1867" t="s">
        <v>2115</v>
      </c>
      <c r="E1867" t="s">
        <v>1014</v>
      </c>
      <c r="F1867" t="s">
        <v>29</v>
      </c>
      <c r="G1867" t="s">
        <v>40</v>
      </c>
      <c r="H1867" t="s">
        <v>146</v>
      </c>
      <c r="I1867">
        <v>6</v>
      </c>
      <c r="J1867">
        <v>0.2</v>
      </c>
      <c r="K1867" t="s">
        <v>32</v>
      </c>
      <c r="L1867" t="s">
        <v>23</v>
      </c>
      <c r="M1867">
        <v>53</v>
      </c>
      <c r="N1867">
        <v>1</v>
      </c>
    </row>
    <row r="1868" spans="1:14" x14ac:dyDescent="0.3">
      <c r="A1868" t="s">
        <v>4274</v>
      </c>
      <c r="B1868" t="s">
        <v>504</v>
      </c>
      <c r="C1868" t="s">
        <v>212</v>
      </c>
      <c r="D1868" t="s">
        <v>1932</v>
      </c>
      <c r="E1868" t="s">
        <v>165</v>
      </c>
      <c r="F1868" t="s">
        <v>29</v>
      </c>
      <c r="G1868" t="s">
        <v>40</v>
      </c>
      <c r="H1868" t="s">
        <v>21</v>
      </c>
      <c r="I1868">
        <v>7</v>
      </c>
      <c r="J1868">
        <v>0.15</v>
      </c>
      <c r="K1868" t="s">
        <v>70</v>
      </c>
      <c r="L1868" t="s">
        <v>50</v>
      </c>
      <c r="N1868">
        <v>2</v>
      </c>
    </row>
    <row r="1869" spans="1:14" x14ac:dyDescent="0.3">
      <c r="A1869" t="s">
        <v>4275</v>
      </c>
      <c r="B1869" t="s">
        <v>4203</v>
      </c>
      <c r="C1869" t="s">
        <v>105</v>
      </c>
      <c r="D1869" t="s">
        <v>1946</v>
      </c>
      <c r="E1869" t="s">
        <v>635</v>
      </c>
      <c r="F1869" t="s">
        <v>29</v>
      </c>
      <c r="G1869" t="s">
        <v>192</v>
      </c>
      <c r="H1869" t="s">
        <v>177</v>
      </c>
      <c r="I1869">
        <v>9</v>
      </c>
      <c r="J1869">
        <v>0.05</v>
      </c>
      <c r="K1869" t="s">
        <v>32</v>
      </c>
      <c r="L1869" t="s">
        <v>33</v>
      </c>
      <c r="M1869">
        <v>24</v>
      </c>
      <c r="N1869">
        <v>1</v>
      </c>
    </row>
    <row r="1870" spans="1:14" x14ac:dyDescent="0.3">
      <c r="A1870" t="s">
        <v>4276</v>
      </c>
      <c r="B1870" t="s">
        <v>1826</v>
      </c>
      <c r="C1870" t="s">
        <v>3460</v>
      </c>
      <c r="D1870" t="s">
        <v>2758</v>
      </c>
      <c r="E1870" t="s">
        <v>266</v>
      </c>
      <c r="F1870" t="s">
        <v>153</v>
      </c>
      <c r="G1870" t="s">
        <v>47</v>
      </c>
      <c r="H1870" t="s">
        <v>146</v>
      </c>
      <c r="I1870">
        <v>1</v>
      </c>
      <c r="J1870">
        <v>0.1</v>
      </c>
      <c r="K1870" t="s">
        <v>32</v>
      </c>
      <c r="L1870" t="s">
        <v>23</v>
      </c>
      <c r="M1870">
        <v>27</v>
      </c>
      <c r="N1870">
        <v>1</v>
      </c>
    </row>
    <row r="1871" spans="1:14" x14ac:dyDescent="0.3">
      <c r="A1871" t="s">
        <v>4277</v>
      </c>
      <c r="B1871" t="s">
        <v>550</v>
      </c>
      <c r="C1871" t="s">
        <v>200</v>
      </c>
      <c r="D1871" t="s">
        <v>4278</v>
      </c>
      <c r="E1871" t="s">
        <v>292</v>
      </c>
      <c r="F1871" t="s">
        <v>29</v>
      </c>
      <c r="G1871" t="s">
        <v>176</v>
      </c>
      <c r="H1871" t="s">
        <v>76</v>
      </c>
      <c r="I1871">
        <v>2</v>
      </c>
      <c r="J1871">
        <v>0.2</v>
      </c>
      <c r="K1871" t="s">
        <v>32</v>
      </c>
      <c r="L1871" t="s">
        <v>23</v>
      </c>
      <c r="M1871">
        <v>62</v>
      </c>
      <c r="N1871">
        <v>5</v>
      </c>
    </row>
    <row r="1872" spans="1:14" x14ac:dyDescent="0.3">
      <c r="A1872" t="s">
        <v>4279</v>
      </c>
      <c r="B1872" t="s">
        <v>3150</v>
      </c>
      <c r="C1872" t="s">
        <v>1889</v>
      </c>
      <c r="D1872" t="s">
        <v>4280</v>
      </c>
      <c r="E1872" t="s">
        <v>103</v>
      </c>
      <c r="F1872" t="s">
        <v>39</v>
      </c>
      <c r="G1872" t="s">
        <v>20</v>
      </c>
      <c r="H1872" t="s">
        <v>308</v>
      </c>
      <c r="I1872">
        <v>4</v>
      </c>
      <c r="J1872">
        <v>0.15</v>
      </c>
      <c r="K1872" t="s">
        <v>22</v>
      </c>
      <c r="L1872" t="s">
        <v>41</v>
      </c>
      <c r="M1872">
        <v>63</v>
      </c>
      <c r="N1872">
        <v>3</v>
      </c>
    </row>
    <row r="1873" spans="1:14" x14ac:dyDescent="0.3">
      <c r="A1873" t="s">
        <v>4281</v>
      </c>
      <c r="B1873" t="s">
        <v>2366</v>
      </c>
      <c r="C1873" t="s">
        <v>1498</v>
      </c>
      <c r="D1873" t="s">
        <v>2772</v>
      </c>
      <c r="E1873" t="s">
        <v>61</v>
      </c>
      <c r="F1873" t="s">
        <v>39</v>
      </c>
      <c r="G1873" t="s">
        <v>176</v>
      </c>
      <c r="H1873" t="s">
        <v>63</v>
      </c>
      <c r="I1873">
        <v>5</v>
      </c>
      <c r="J1873">
        <v>0.1</v>
      </c>
      <c r="K1873" t="s">
        <v>70</v>
      </c>
      <c r="L1873" t="s">
        <v>41</v>
      </c>
      <c r="M1873">
        <v>63</v>
      </c>
      <c r="N1873">
        <v>1</v>
      </c>
    </row>
    <row r="1874" spans="1:14" x14ac:dyDescent="0.3">
      <c r="A1874" t="s">
        <v>4282</v>
      </c>
      <c r="B1874" t="s">
        <v>1681</v>
      </c>
      <c r="C1874" t="s">
        <v>1858</v>
      </c>
      <c r="D1874" t="s">
        <v>17</v>
      </c>
      <c r="E1874" t="s">
        <v>4283</v>
      </c>
      <c r="F1874" t="s">
        <v>29</v>
      </c>
      <c r="G1874" t="s">
        <v>47</v>
      </c>
      <c r="H1874" t="s">
        <v>109</v>
      </c>
      <c r="I1874">
        <v>1</v>
      </c>
      <c r="J1874">
        <v>0.05</v>
      </c>
      <c r="K1874" t="s">
        <v>22</v>
      </c>
      <c r="L1874" t="s">
        <v>41</v>
      </c>
      <c r="N1874">
        <v>5</v>
      </c>
    </row>
    <row r="1875" spans="1:14" x14ac:dyDescent="0.3">
      <c r="A1875" t="s">
        <v>4284</v>
      </c>
      <c r="B1875" t="s">
        <v>3339</v>
      </c>
      <c r="C1875" t="s">
        <v>2393</v>
      </c>
      <c r="D1875" t="s">
        <v>2785</v>
      </c>
      <c r="E1875" t="s">
        <v>444</v>
      </c>
      <c r="F1875" t="s">
        <v>29</v>
      </c>
      <c r="G1875" t="s">
        <v>115</v>
      </c>
      <c r="H1875" t="s">
        <v>56</v>
      </c>
      <c r="I1875">
        <v>3</v>
      </c>
      <c r="J1875">
        <v>0.1</v>
      </c>
      <c r="K1875" t="s">
        <v>22</v>
      </c>
      <c r="L1875" t="s">
        <v>33</v>
      </c>
      <c r="M1875">
        <v>52</v>
      </c>
      <c r="N1875">
        <v>4</v>
      </c>
    </row>
    <row r="1876" spans="1:14" x14ac:dyDescent="0.3">
      <c r="A1876" t="s">
        <v>4285</v>
      </c>
      <c r="B1876" t="s">
        <v>3326</v>
      </c>
      <c r="C1876" t="s">
        <v>808</v>
      </c>
      <c r="D1876" t="s">
        <v>657</v>
      </c>
      <c r="E1876" t="s">
        <v>357</v>
      </c>
      <c r="F1876" t="s">
        <v>29</v>
      </c>
      <c r="G1876" t="s">
        <v>97</v>
      </c>
      <c r="H1876" t="s">
        <v>69</v>
      </c>
      <c r="I1876">
        <v>3</v>
      </c>
      <c r="J1876">
        <v>0.05</v>
      </c>
      <c r="K1876" t="s">
        <v>32</v>
      </c>
      <c r="L1876" t="s">
        <v>41</v>
      </c>
      <c r="M1876">
        <v>54</v>
      </c>
      <c r="N1876">
        <v>3</v>
      </c>
    </row>
    <row r="1877" spans="1:14" x14ac:dyDescent="0.3">
      <c r="A1877" t="s">
        <v>4286</v>
      </c>
      <c r="B1877" t="s">
        <v>3066</v>
      </c>
      <c r="C1877" t="s">
        <v>1681</v>
      </c>
      <c r="D1877" t="s">
        <v>3248</v>
      </c>
      <c r="E1877" t="s">
        <v>3974</v>
      </c>
      <c r="F1877" t="s">
        <v>153</v>
      </c>
      <c r="G1877" t="s">
        <v>62</v>
      </c>
      <c r="H1877" t="s">
        <v>56</v>
      </c>
      <c r="I1877">
        <v>4</v>
      </c>
      <c r="J1877">
        <v>0.2</v>
      </c>
      <c r="K1877" t="s">
        <v>22</v>
      </c>
      <c r="L1877" t="s">
        <v>23</v>
      </c>
      <c r="M1877">
        <v>22</v>
      </c>
      <c r="N1877">
        <v>3</v>
      </c>
    </row>
    <row r="1878" spans="1:14" x14ac:dyDescent="0.3">
      <c r="A1878" t="s">
        <v>4287</v>
      </c>
      <c r="B1878" t="s">
        <v>1110</v>
      </c>
      <c r="C1878" t="s">
        <v>1078</v>
      </c>
      <c r="D1878" t="s">
        <v>245</v>
      </c>
      <c r="E1878" t="s">
        <v>1202</v>
      </c>
      <c r="F1878" t="s">
        <v>39</v>
      </c>
      <c r="G1878" t="s">
        <v>176</v>
      </c>
      <c r="H1878" t="s">
        <v>21</v>
      </c>
      <c r="I1878">
        <v>9</v>
      </c>
      <c r="J1878">
        <v>0</v>
      </c>
      <c r="K1878" t="s">
        <v>22</v>
      </c>
      <c r="L1878" t="s">
        <v>50</v>
      </c>
      <c r="M1878">
        <v>26</v>
      </c>
      <c r="N1878">
        <v>5</v>
      </c>
    </row>
    <row r="1879" spans="1:14" x14ac:dyDescent="0.3">
      <c r="A1879" t="s">
        <v>4288</v>
      </c>
      <c r="B1879" t="s">
        <v>4289</v>
      </c>
      <c r="C1879" t="s">
        <v>3618</v>
      </c>
      <c r="D1879" t="s">
        <v>2961</v>
      </c>
      <c r="E1879" t="s">
        <v>359</v>
      </c>
      <c r="F1879" t="s">
        <v>19</v>
      </c>
      <c r="G1879" t="s">
        <v>97</v>
      </c>
      <c r="H1879" t="s">
        <v>31</v>
      </c>
      <c r="I1879">
        <v>4</v>
      </c>
      <c r="J1879">
        <v>0.1</v>
      </c>
      <c r="K1879" t="s">
        <v>70</v>
      </c>
      <c r="L1879" t="s">
        <v>33</v>
      </c>
      <c r="M1879">
        <v>57</v>
      </c>
      <c r="N1879">
        <v>2</v>
      </c>
    </row>
    <row r="1880" spans="1:14" x14ac:dyDescent="0.3">
      <c r="A1880" t="s">
        <v>4266</v>
      </c>
      <c r="B1880" t="s">
        <v>204</v>
      </c>
      <c r="C1880" t="s">
        <v>4267</v>
      </c>
      <c r="D1880" t="s">
        <v>3259</v>
      </c>
      <c r="E1880" t="s">
        <v>256</v>
      </c>
      <c r="F1880" t="s">
        <v>19</v>
      </c>
      <c r="G1880" t="s">
        <v>62</v>
      </c>
      <c r="H1880" t="s">
        <v>109</v>
      </c>
      <c r="I1880">
        <v>6</v>
      </c>
      <c r="K1880" t="s">
        <v>222</v>
      </c>
      <c r="L1880" t="s">
        <v>50</v>
      </c>
      <c r="M1880">
        <v>49</v>
      </c>
      <c r="N1880">
        <v>2</v>
      </c>
    </row>
    <row r="1881" spans="1:14" x14ac:dyDescent="0.3">
      <c r="A1881" t="s">
        <v>4290</v>
      </c>
      <c r="B1881" t="s">
        <v>1313</v>
      </c>
      <c r="C1881" t="s">
        <v>3197</v>
      </c>
      <c r="D1881" t="s">
        <v>4291</v>
      </c>
      <c r="E1881" t="s">
        <v>1892</v>
      </c>
      <c r="F1881" t="s">
        <v>153</v>
      </c>
      <c r="G1881" t="s">
        <v>20</v>
      </c>
      <c r="H1881" t="s">
        <v>154</v>
      </c>
      <c r="I1881">
        <v>5</v>
      </c>
      <c r="J1881">
        <v>0.1</v>
      </c>
      <c r="K1881" t="s">
        <v>32</v>
      </c>
      <c r="L1881" t="s">
        <v>41</v>
      </c>
      <c r="M1881">
        <v>60</v>
      </c>
    </row>
    <row r="1882" spans="1:14" x14ac:dyDescent="0.3">
      <c r="A1882" t="s">
        <v>4292</v>
      </c>
      <c r="B1882" t="s">
        <v>1374</v>
      </c>
      <c r="C1882" t="s">
        <v>801</v>
      </c>
      <c r="D1882" t="s">
        <v>4293</v>
      </c>
      <c r="E1882" t="s">
        <v>281</v>
      </c>
      <c r="F1882" t="s">
        <v>39</v>
      </c>
      <c r="G1882" t="s">
        <v>62</v>
      </c>
      <c r="H1882" t="s">
        <v>48</v>
      </c>
      <c r="I1882">
        <v>2</v>
      </c>
      <c r="J1882">
        <v>0</v>
      </c>
      <c r="K1882" t="s">
        <v>32</v>
      </c>
      <c r="L1882" t="s">
        <v>33</v>
      </c>
      <c r="M1882">
        <v>42</v>
      </c>
      <c r="N1882">
        <v>4</v>
      </c>
    </row>
    <row r="1883" spans="1:14" x14ac:dyDescent="0.3">
      <c r="A1883" t="s">
        <v>4294</v>
      </c>
      <c r="B1883" t="s">
        <v>4295</v>
      </c>
      <c r="C1883" t="s">
        <v>539</v>
      </c>
      <c r="D1883" t="s">
        <v>2690</v>
      </c>
      <c r="E1883" t="s">
        <v>1202</v>
      </c>
      <c r="F1883" t="s">
        <v>19</v>
      </c>
      <c r="G1883" t="s">
        <v>62</v>
      </c>
      <c r="H1883" t="s">
        <v>63</v>
      </c>
      <c r="I1883" t="s">
        <v>252</v>
      </c>
      <c r="J1883">
        <v>0</v>
      </c>
      <c r="K1883" t="s">
        <v>22</v>
      </c>
      <c r="L1883" t="s">
        <v>50</v>
      </c>
      <c r="M1883">
        <v>51</v>
      </c>
      <c r="N1883">
        <v>1</v>
      </c>
    </row>
    <row r="1884" spans="1:14" x14ac:dyDescent="0.3">
      <c r="A1884" t="s">
        <v>4296</v>
      </c>
      <c r="B1884" t="s">
        <v>2040</v>
      </c>
      <c r="C1884" t="s">
        <v>1478</v>
      </c>
      <c r="D1884" t="s">
        <v>1297</v>
      </c>
      <c r="E1884" t="s">
        <v>326</v>
      </c>
      <c r="F1884" t="s">
        <v>19</v>
      </c>
      <c r="G1884" t="s">
        <v>40</v>
      </c>
      <c r="H1884" t="s">
        <v>21</v>
      </c>
      <c r="I1884">
        <v>2</v>
      </c>
      <c r="J1884">
        <v>0.2</v>
      </c>
      <c r="K1884" t="s">
        <v>32</v>
      </c>
      <c r="L1884" t="s">
        <v>33</v>
      </c>
      <c r="M1884">
        <v>27</v>
      </c>
      <c r="N1884">
        <v>1</v>
      </c>
    </row>
    <row r="1885" spans="1:14" x14ac:dyDescent="0.3">
      <c r="A1885" t="s">
        <v>4297</v>
      </c>
      <c r="B1885" t="s">
        <v>3546</v>
      </c>
      <c r="C1885" t="s">
        <v>1567</v>
      </c>
      <c r="D1885" t="s">
        <v>2672</v>
      </c>
      <c r="E1885" t="s">
        <v>28</v>
      </c>
      <c r="F1885" t="s">
        <v>29</v>
      </c>
      <c r="G1885" t="s">
        <v>40</v>
      </c>
      <c r="H1885" t="s">
        <v>109</v>
      </c>
      <c r="I1885">
        <v>3</v>
      </c>
      <c r="J1885">
        <v>0</v>
      </c>
      <c r="K1885" t="s">
        <v>32</v>
      </c>
      <c r="L1885" t="s">
        <v>50</v>
      </c>
      <c r="M1885">
        <v>20</v>
      </c>
      <c r="N1885">
        <v>3</v>
      </c>
    </row>
    <row r="1886" spans="1:14" x14ac:dyDescent="0.3">
      <c r="A1886" t="s">
        <v>4298</v>
      </c>
      <c r="B1886" t="s">
        <v>2105</v>
      </c>
      <c r="C1886" t="s">
        <v>3164</v>
      </c>
      <c r="D1886" t="s">
        <v>1853</v>
      </c>
      <c r="E1886" t="s">
        <v>917</v>
      </c>
      <c r="F1886" t="s">
        <v>39</v>
      </c>
      <c r="G1886" t="s">
        <v>40</v>
      </c>
      <c r="H1886" t="s">
        <v>91</v>
      </c>
      <c r="I1886">
        <v>7</v>
      </c>
      <c r="J1886">
        <v>0.05</v>
      </c>
      <c r="K1886" t="s">
        <v>32</v>
      </c>
      <c r="L1886" t="s">
        <v>41</v>
      </c>
      <c r="M1886">
        <v>48</v>
      </c>
      <c r="N1886">
        <v>1</v>
      </c>
    </row>
    <row r="1887" spans="1:14" x14ac:dyDescent="0.3">
      <c r="A1887" t="s">
        <v>4299</v>
      </c>
      <c r="B1887" t="s">
        <v>768</v>
      </c>
      <c r="C1887" t="s">
        <v>1189</v>
      </c>
      <c r="D1887" t="s">
        <v>1287</v>
      </c>
      <c r="E1887" t="s">
        <v>276</v>
      </c>
      <c r="F1887" t="s">
        <v>39</v>
      </c>
      <c r="G1887" t="s">
        <v>20</v>
      </c>
      <c r="H1887" t="s">
        <v>308</v>
      </c>
      <c r="I1887">
        <v>6</v>
      </c>
      <c r="J1887">
        <v>0.05</v>
      </c>
      <c r="K1887" t="s">
        <v>32</v>
      </c>
      <c r="L1887" t="s">
        <v>33</v>
      </c>
      <c r="M1887">
        <v>54</v>
      </c>
    </row>
    <row r="1888" spans="1:14" x14ac:dyDescent="0.3">
      <c r="A1888" t="s">
        <v>4300</v>
      </c>
      <c r="B1888" t="s">
        <v>737</v>
      </c>
      <c r="C1888" t="s">
        <v>2534</v>
      </c>
      <c r="D1888" t="s">
        <v>3098</v>
      </c>
      <c r="E1888" t="s">
        <v>782</v>
      </c>
      <c r="F1888" t="s">
        <v>29</v>
      </c>
      <c r="G1888" t="s">
        <v>40</v>
      </c>
      <c r="H1888" t="s">
        <v>69</v>
      </c>
      <c r="I1888">
        <v>5</v>
      </c>
      <c r="J1888">
        <v>0</v>
      </c>
      <c r="K1888" t="s">
        <v>22</v>
      </c>
      <c r="L1888" t="s">
        <v>50</v>
      </c>
      <c r="M1888">
        <v>48</v>
      </c>
      <c r="N1888">
        <v>4</v>
      </c>
    </row>
    <row r="1889" spans="1:14" x14ac:dyDescent="0.3">
      <c r="A1889" t="s">
        <v>4301</v>
      </c>
      <c r="B1889" t="s">
        <v>652</v>
      </c>
      <c r="C1889" t="s">
        <v>1016</v>
      </c>
      <c r="D1889" t="s">
        <v>4302</v>
      </c>
      <c r="E1889" t="s">
        <v>1202</v>
      </c>
      <c r="F1889" t="s">
        <v>19</v>
      </c>
      <c r="G1889" t="s">
        <v>62</v>
      </c>
      <c r="H1889" t="s">
        <v>154</v>
      </c>
      <c r="I1889">
        <v>3</v>
      </c>
      <c r="J1889">
        <v>0</v>
      </c>
      <c r="K1889" t="s">
        <v>32</v>
      </c>
      <c r="L1889" t="s">
        <v>41</v>
      </c>
      <c r="M1889">
        <v>55</v>
      </c>
      <c r="N1889">
        <v>1</v>
      </c>
    </row>
    <row r="1890" spans="1:14" x14ac:dyDescent="0.3">
      <c r="A1890" t="s">
        <v>4303</v>
      </c>
      <c r="B1890" t="s">
        <v>2105</v>
      </c>
      <c r="C1890" t="s">
        <v>4304</v>
      </c>
      <c r="D1890" t="s">
        <v>1036</v>
      </c>
      <c r="E1890" t="s">
        <v>1959</v>
      </c>
      <c r="F1890" t="s">
        <v>29</v>
      </c>
      <c r="G1890" t="s">
        <v>251</v>
      </c>
      <c r="H1890" t="s">
        <v>76</v>
      </c>
      <c r="I1890">
        <v>9</v>
      </c>
      <c r="J1890">
        <v>0</v>
      </c>
      <c r="K1890" t="s">
        <v>32</v>
      </c>
      <c r="L1890" t="s">
        <v>33</v>
      </c>
      <c r="M1890">
        <v>44</v>
      </c>
      <c r="N1890">
        <v>5</v>
      </c>
    </row>
    <row r="1891" spans="1:14" x14ac:dyDescent="0.3">
      <c r="A1891" t="s">
        <v>4305</v>
      </c>
      <c r="B1891" t="s">
        <v>3887</v>
      </c>
      <c r="C1891" t="s">
        <v>1562</v>
      </c>
      <c r="D1891" t="s">
        <v>2236</v>
      </c>
      <c r="E1891" t="s">
        <v>840</v>
      </c>
      <c r="F1891" t="s">
        <v>39</v>
      </c>
      <c r="G1891" t="s">
        <v>62</v>
      </c>
      <c r="H1891" t="s">
        <v>98</v>
      </c>
      <c r="I1891">
        <v>1</v>
      </c>
      <c r="J1891">
        <v>0</v>
      </c>
      <c r="K1891" t="s">
        <v>32</v>
      </c>
      <c r="L1891" t="s">
        <v>41</v>
      </c>
      <c r="M1891">
        <v>28</v>
      </c>
      <c r="N1891">
        <v>5</v>
      </c>
    </row>
    <row r="1892" spans="1:14" x14ac:dyDescent="0.3">
      <c r="A1892" t="s">
        <v>4306</v>
      </c>
      <c r="B1892" t="s">
        <v>645</v>
      </c>
      <c r="C1892" t="s">
        <v>768</v>
      </c>
      <c r="D1892" t="s">
        <v>2702</v>
      </c>
      <c r="E1892" t="s">
        <v>1315</v>
      </c>
      <c r="F1892" t="s">
        <v>29</v>
      </c>
      <c r="G1892" t="s">
        <v>20</v>
      </c>
      <c r="H1892" t="s">
        <v>177</v>
      </c>
      <c r="I1892">
        <v>3</v>
      </c>
      <c r="J1892">
        <v>0</v>
      </c>
      <c r="K1892" t="s">
        <v>222</v>
      </c>
      <c r="L1892" t="s">
        <v>41</v>
      </c>
      <c r="M1892">
        <v>36</v>
      </c>
      <c r="N1892">
        <v>3</v>
      </c>
    </row>
    <row r="1893" spans="1:14" x14ac:dyDescent="0.3">
      <c r="A1893" t="s">
        <v>4307</v>
      </c>
      <c r="B1893" t="s">
        <v>4308</v>
      </c>
      <c r="C1893" t="s">
        <v>1517</v>
      </c>
      <c r="D1893" t="s">
        <v>4309</v>
      </c>
      <c r="E1893" t="s">
        <v>1959</v>
      </c>
      <c r="F1893" t="s">
        <v>29</v>
      </c>
      <c r="G1893" t="s">
        <v>97</v>
      </c>
      <c r="H1893" t="s">
        <v>98</v>
      </c>
      <c r="I1893">
        <v>3</v>
      </c>
      <c r="J1893">
        <v>0</v>
      </c>
      <c r="K1893" t="s">
        <v>32</v>
      </c>
      <c r="L1893" t="s">
        <v>23</v>
      </c>
      <c r="M1893">
        <v>67</v>
      </c>
      <c r="N1893">
        <v>5</v>
      </c>
    </row>
    <row r="1894" spans="1:14" x14ac:dyDescent="0.3">
      <c r="A1894" t="s">
        <v>4310</v>
      </c>
      <c r="B1894" t="s">
        <v>1192</v>
      </c>
      <c r="C1894" t="s">
        <v>1474</v>
      </c>
      <c r="D1894" t="s">
        <v>1873</v>
      </c>
      <c r="E1894" t="s">
        <v>865</v>
      </c>
      <c r="F1894" t="s">
        <v>29</v>
      </c>
      <c r="G1894" t="s">
        <v>293</v>
      </c>
      <c r="H1894" t="s">
        <v>98</v>
      </c>
      <c r="I1894">
        <v>8</v>
      </c>
      <c r="J1894">
        <v>0</v>
      </c>
      <c r="K1894" t="s">
        <v>32</v>
      </c>
      <c r="L1894" t="s">
        <v>23</v>
      </c>
      <c r="M1894">
        <v>37</v>
      </c>
      <c r="N1894">
        <v>4</v>
      </c>
    </row>
    <row r="1895" spans="1:14" x14ac:dyDescent="0.3">
      <c r="A1895" t="s">
        <v>4311</v>
      </c>
      <c r="B1895" t="s">
        <v>1776</v>
      </c>
      <c r="C1895" t="s">
        <v>4312</v>
      </c>
      <c r="D1895" t="s">
        <v>3291</v>
      </c>
      <c r="E1895" t="s">
        <v>1169</v>
      </c>
      <c r="F1895" t="s">
        <v>29</v>
      </c>
      <c r="G1895" t="s">
        <v>40</v>
      </c>
      <c r="H1895" t="s">
        <v>21</v>
      </c>
      <c r="I1895">
        <v>2</v>
      </c>
      <c r="J1895">
        <v>0.1</v>
      </c>
      <c r="K1895" t="s">
        <v>32</v>
      </c>
      <c r="L1895" t="s">
        <v>50</v>
      </c>
      <c r="M1895">
        <v>48</v>
      </c>
      <c r="N1895">
        <v>4</v>
      </c>
    </row>
    <row r="1896" spans="1:14" x14ac:dyDescent="0.3">
      <c r="A1896" t="s">
        <v>4313</v>
      </c>
      <c r="B1896" t="s">
        <v>4314</v>
      </c>
      <c r="C1896" t="s">
        <v>4315</v>
      </c>
      <c r="D1896" t="s">
        <v>809</v>
      </c>
      <c r="E1896" t="s">
        <v>1142</v>
      </c>
      <c r="F1896" t="s">
        <v>39</v>
      </c>
      <c r="G1896" t="s">
        <v>20</v>
      </c>
      <c r="H1896" t="s">
        <v>56</v>
      </c>
      <c r="I1896">
        <v>5</v>
      </c>
      <c r="J1896">
        <v>0</v>
      </c>
      <c r="K1896" t="s">
        <v>32</v>
      </c>
      <c r="L1896" t="s">
        <v>41</v>
      </c>
      <c r="M1896">
        <v>46</v>
      </c>
      <c r="N1896">
        <v>4</v>
      </c>
    </row>
    <row r="1897" spans="1:14" x14ac:dyDescent="0.3">
      <c r="A1897" t="s">
        <v>4316</v>
      </c>
      <c r="B1897" t="s">
        <v>183</v>
      </c>
      <c r="C1897" t="s">
        <v>4317</v>
      </c>
      <c r="D1897" t="s">
        <v>3485</v>
      </c>
      <c r="E1897" t="s">
        <v>675</v>
      </c>
      <c r="F1897" t="s">
        <v>29</v>
      </c>
      <c r="G1897" t="s">
        <v>20</v>
      </c>
      <c r="H1897" t="s">
        <v>63</v>
      </c>
      <c r="I1897">
        <v>5</v>
      </c>
      <c r="J1897">
        <v>0.05</v>
      </c>
      <c r="L1897" t="s">
        <v>33</v>
      </c>
      <c r="M1897">
        <v>35</v>
      </c>
      <c r="N1897">
        <v>1</v>
      </c>
    </row>
    <row r="1898" spans="1:14" x14ac:dyDescent="0.3">
      <c r="A1898" t="s">
        <v>4318</v>
      </c>
      <c r="B1898" t="s">
        <v>1820</v>
      </c>
      <c r="C1898" t="s">
        <v>4319</v>
      </c>
      <c r="D1898" t="s">
        <v>1411</v>
      </c>
      <c r="E1898" t="s">
        <v>914</v>
      </c>
      <c r="F1898" t="s">
        <v>153</v>
      </c>
      <c r="G1898" t="s">
        <v>176</v>
      </c>
      <c r="H1898" t="s">
        <v>160</v>
      </c>
      <c r="I1898">
        <v>1</v>
      </c>
      <c r="J1898">
        <v>0</v>
      </c>
      <c r="K1898" t="s">
        <v>32</v>
      </c>
      <c r="L1898" t="s">
        <v>33</v>
      </c>
      <c r="M1898">
        <v>29</v>
      </c>
    </row>
    <row r="1899" spans="1:14" x14ac:dyDescent="0.3">
      <c r="A1899" t="s">
        <v>4320</v>
      </c>
      <c r="B1899" t="s">
        <v>1924</v>
      </c>
      <c r="C1899" t="s">
        <v>4063</v>
      </c>
      <c r="D1899" t="s">
        <v>934</v>
      </c>
      <c r="E1899" t="s">
        <v>140</v>
      </c>
      <c r="F1899" t="s">
        <v>39</v>
      </c>
      <c r="G1899" t="s">
        <v>176</v>
      </c>
      <c r="H1899" t="s">
        <v>177</v>
      </c>
      <c r="I1899">
        <v>5</v>
      </c>
      <c r="J1899">
        <v>0</v>
      </c>
      <c r="K1899" t="s">
        <v>22</v>
      </c>
      <c r="L1899" t="s">
        <v>50</v>
      </c>
      <c r="M1899">
        <v>67</v>
      </c>
      <c r="N1899">
        <v>2</v>
      </c>
    </row>
    <row r="1900" spans="1:14" x14ac:dyDescent="0.3">
      <c r="A1900" t="s">
        <v>4321</v>
      </c>
      <c r="B1900" t="s">
        <v>812</v>
      </c>
      <c r="C1900" t="s">
        <v>1367</v>
      </c>
      <c r="D1900" t="s">
        <v>3465</v>
      </c>
      <c r="E1900" t="s">
        <v>227</v>
      </c>
      <c r="F1900" t="s">
        <v>19</v>
      </c>
      <c r="G1900" t="s">
        <v>20</v>
      </c>
      <c r="H1900" t="s">
        <v>160</v>
      </c>
      <c r="I1900">
        <v>9</v>
      </c>
      <c r="J1900">
        <v>0</v>
      </c>
      <c r="K1900" t="s">
        <v>32</v>
      </c>
      <c r="L1900" t="s">
        <v>41</v>
      </c>
      <c r="M1900">
        <v>54</v>
      </c>
      <c r="N1900">
        <v>1</v>
      </c>
    </row>
    <row r="1901" spans="1:14" x14ac:dyDescent="0.3">
      <c r="A1901" t="s">
        <v>4322</v>
      </c>
      <c r="B1901" t="s">
        <v>1228</v>
      </c>
      <c r="C1901" t="s">
        <v>2122</v>
      </c>
      <c r="D1901" t="s">
        <v>4323</v>
      </c>
      <c r="E1901" t="s">
        <v>1326</v>
      </c>
      <c r="F1901" t="s">
        <v>83</v>
      </c>
      <c r="G1901" t="s">
        <v>62</v>
      </c>
      <c r="H1901" t="s">
        <v>98</v>
      </c>
      <c r="I1901">
        <v>5</v>
      </c>
      <c r="K1901" t="s">
        <v>70</v>
      </c>
      <c r="L1901" t="s">
        <v>23</v>
      </c>
      <c r="M1901">
        <v>45</v>
      </c>
      <c r="N1901">
        <v>3</v>
      </c>
    </row>
    <row r="1902" spans="1:14" x14ac:dyDescent="0.3">
      <c r="A1902" t="s">
        <v>4324</v>
      </c>
      <c r="B1902" t="s">
        <v>652</v>
      </c>
      <c r="C1902" t="s">
        <v>767</v>
      </c>
      <c r="D1902" t="s">
        <v>2681</v>
      </c>
      <c r="E1902" t="s">
        <v>347</v>
      </c>
      <c r="F1902" t="s">
        <v>39</v>
      </c>
      <c r="G1902" t="s">
        <v>251</v>
      </c>
      <c r="H1902" t="s">
        <v>76</v>
      </c>
      <c r="I1902">
        <v>4</v>
      </c>
      <c r="J1902">
        <v>0.2</v>
      </c>
      <c r="K1902" t="s">
        <v>32</v>
      </c>
      <c r="L1902" t="s">
        <v>23</v>
      </c>
      <c r="M1902">
        <v>67</v>
      </c>
      <c r="N1902">
        <v>3</v>
      </c>
    </row>
    <row r="1903" spans="1:14" x14ac:dyDescent="0.3">
      <c r="A1903" t="s">
        <v>4325</v>
      </c>
      <c r="B1903" t="s">
        <v>1731</v>
      </c>
      <c r="C1903" t="s">
        <v>4326</v>
      </c>
      <c r="D1903" t="s">
        <v>4327</v>
      </c>
      <c r="E1903" t="s">
        <v>606</v>
      </c>
      <c r="F1903" t="s">
        <v>19</v>
      </c>
      <c r="G1903" t="s">
        <v>115</v>
      </c>
      <c r="H1903" t="s">
        <v>177</v>
      </c>
      <c r="I1903" t="s">
        <v>398</v>
      </c>
      <c r="J1903">
        <v>0</v>
      </c>
      <c r="K1903" t="s">
        <v>32</v>
      </c>
      <c r="L1903" t="s">
        <v>23</v>
      </c>
      <c r="M1903">
        <v>69</v>
      </c>
      <c r="N1903">
        <v>4</v>
      </c>
    </row>
    <row r="1904" spans="1:14" x14ac:dyDescent="0.3">
      <c r="A1904" t="s">
        <v>4328</v>
      </c>
      <c r="B1904" t="s">
        <v>1339</v>
      </c>
      <c r="C1904" t="s">
        <v>4329</v>
      </c>
      <c r="D1904" t="s">
        <v>497</v>
      </c>
      <c r="E1904" t="s">
        <v>1372</v>
      </c>
      <c r="F1904" t="s">
        <v>19</v>
      </c>
      <c r="G1904" t="s">
        <v>176</v>
      </c>
      <c r="H1904" t="s">
        <v>31</v>
      </c>
      <c r="I1904">
        <v>6</v>
      </c>
      <c r="J1904">
        <v>0</v>
      </c>
      <c r="K1904" t="s">
        <v>70</v>
      </c>
      <c r="L1904" t="s">
        <v>23</v>
      </c>
      <c r="M1904">
        <v>67</v>
      </c>
      <c r="N1904">
        <v>1</v>
      </c>
    </row>
    <row r="1905" spans="1:14" x14ac:dyDescent="0.3">
      <c r="A1905" t="s">
        <v>4330</v>
      </c>
      <c r="B1905" t="s">
        <v>1505</v>
      </c>
      <c r="C1905" t="s">
        <v>4205</v>
      </c>
      <c r="D1905" t="s">
        <v>4331</v>
      </c>
      <c r="E1905" t="s">
        <v>2083</v>
      </c>
      <c r="F1905" t="s">
        <v>29</v>
      </c>
      <c r="G1905" t="s">
        <v>192</v>
      </c>
      <c r="H1905" t="s">
        <v>216</v>
      </c>
      <c r="I1905">
        <v>5</v>
      </c>
      <c r="J1905">
        <v>0</v>
      </c>
      <c r="K1905" t="s">
        <v>32</v>
      </c>
      <c r="L1905" t="s">
        <v>50</v>
      </c>
      <c r="M1905">
        <v>49</v>
      </c>
      <c r="N1905">
        <v>2</v>
      </c>
    </row>
    <row r="1906" spans="1:14" x14ac:dyDescent="0.3">
      <c r="A1906" t="s">
        <v>4332</v>
      </c>
      <c r="B1906" t="s">
        <v>801</v>
      </c>
      <c r="C1906" t="s">
        <v>4333</v>
      </c>
      <c r="D1906" t="s">
        <v>2079</v>
      </c>
      <c r="E1906" t="s">
        <v>276</v>
      </c>
      <c r="F1906" t="s">
        <v>29</v>
      </c>
      <c r="G1906" t="s">
        <v>192</v>
      </c>
      <c r="H1906" t="s">
        <v>308</v>
      </c>
      <c r="I1906">
        <v>3</v>
      </c>
      <c r="J1906">
        <v>0.05</v>
      </c>
      <c r="K1906" t="s">
        <v>22</v>
      </c>
      <c r="L1906" t="s">
        <v>33</v>
      </c>
      <c r="M1906">
        <v>42</v>
      </c>
      <c r="N1906">
        <v>3</v>
      </c>
    </row>
    <row r="1907" spans="1:14" x14ac:dyDescent="0.3">
      <c r="A1907" t="s">
        <v>4334</v>
      </c>
      <c r="B1907" t="s">
        <v>4335</v>
      </c>
      <c r="C1907" t="s">
        <v>542</v>
      </c>
      <c r="D1907" t="s">
        <v>407</v>
      </c>
      <c r="E1907" t="s">
        <v>583</v>
      </c>
      <c r="F1907" t="s">
        <v>131</v>
      </c>
      <c r="G1907" t="s">
        <v>251</v>
      </c>
      <c r="H1907" t="s">
        <v>91</v>
      </c>
      <c r="I1907">
        <v>5</v>
      </c>
      <c r="K1907" t="s">
        <v>32</v>
      </c>
      <c r="L1907" t="s">
        <v>23</v>
      </c>
      <c r="M1907">
        <v>67</v>
      </c>
      <c r="N1907">
        <v>4</v>
      </c>
    </row>
    <row r="1908" spans="1:14" x14ac:dyDescent="0.3">
      <c r="A1908" t="s">
        <v>4336</v>
      </c>
      <c r="B1908" t="s">
        <v>4337</v>
      </c>
      <c r="C1908" t="s">
        <v>1465</v>
      </c>
      <c r="D1908" t="s">
        <v>1112</v>
      </c>
      <c r="E1908" t="s">
        <v>302</v>
      </c>
      <c r="F1908" t="s">
        <v>19</v>
      </c>
      <c r="G1908" t="s">
        <v>30</v>
      </c>
      <c r="H1908" t="s">
        <v>76</v>
      </c>
      <c r="I1908">
        <v>5</v>
      </c>
      <c r="J1908">
        <v>0</v>
      </c>
      <c r="K1908" t="s">
        <v>222</v>
      </c>
      <c r="L1908" t="s">
        <v>50</v>
      </c>
      <c r="M1908">
        <v>59</v>
      </c>
      <c r="N1908">
        <v>1</v>
      </c>
    </row>
    <row r="1909" spans="1:14" x14ac:dyDescent="0.3">
      <c r="A1909" t="s">
        <v>4338</v>
      </c>
      <c r="B1909" t="s">
        <v>4339</v>
      </c>
      <c r="C1909" t="s">
        <v>945</v>
      </c>
      <c r="D1909" t="s">
        <v>2452</v>
      </c>
      <c r="E1909" t="s">
        <v>364</v>
      </c>
      <c r="F1909" t="s">
        <v>29</v>
      </c>
      <c r="G1909" t="s">
        <v>47</v>
      </c>
      <c r="H1909" t="s">
        <v>216</v>
      </c>
      <c r="I1909">
        <v>9</v>
      </c>
      <c r="J1909">
        <v>0</v>
      </c>
      <c r="K1909" t="s">
        <v>32</v>
      </c>
      <c r="L1909" t="s">
        <v>33</v>
      </c>
      <c r="M1909">
        <v>37</v>
      </c>
      <c r="N1909">
        <v>1</v>
      </c>
    </row>
    <row r="1910" spans="1:14" x14ac:dyDescent="0.3">
      <c r="A1910" t="s">
        <v>4340</v>
      </c>
      <c r="B1910" t="s">
        <v>1035</v>
      </c>
      <c r="C1910" t="s">
        <v>3661</v>
      </c>
      <c r="D1910" t="s">
        <v>4341</v>
      </c>
      <c r="E1910" t="s">
        <v>882</v>
      </c>
      <c r="F1910" t="s">
        <v>39</v>
      </c>
      <c r="G1910" t="s">
        <v>293</v>
      </c>
      <c r="H1910" t="s">
        <v>63</v>
      </c>
      <c r="I1910">
        <v>7</v>
      </c>
      <c r="J1910">
        <v>0.2</v>
      </c>
      <c r="K1910" t="s">
        <v>22</v>
      </c>
      <c r="L1910" t="s">
        <v>50</v>
      </c>
      <c r="M1910">
        <v>51</v>
      </c>
      <c r="N1910">
        <v>2</v>
      </c>
    </row>
    <row r="1911" spans="1:14" x14ac:dyDescent="0.3">
      <c r="A1911" t="s">
        <v>4342</v>
      </c>
      <c r="B1911" t="s">
        <v>792</v>
      </c>
      <c r="C1911" t="s">
        <v>793</v>
      </c>
      <c r="D1911" t="s">
        <v>1132</v>
      </c>
      <c r="E1911" t="s">
        <v>2887</v>
      </c>
      <c r="F1911" t="s">
        <v>29</v>
      </c>
      <c r="G1911" t="s">
        <v>176</v>
      </c>
      <c r="H1911" t="s">
        <v>48</v>
      </c>
      <c r="I1911">
        <v>9</v>
      </c>
      <c r="J1911">
        <v>0</v>
      </c>
      <c r="K1911" t="s">
        <v>32</v>
      </c>
      <c r="L1911" t="s">
        <v>23</v>
      </c>
      <c r="M1911">
        <v>52</v>
      </c>
      <c r="N1911">
        <v>4</v>
      </c>
    </row>
    <row r="1912" spans="1:14" x14ac:dyDescent="0.3">
      <c r="A1912" t="s">
        <v>4343</v>
      </c>
      <c r="B1912" t="s">
        <v>1585</v>
      </c>
      <c r="C1912" t="s">
        <v>608</v>
      </c>
      <c r="D1912" t="s">
        <v>190</v>
      </c>
      <c r="E1912" t="s">
        <v>967</v>
      </c>
      <c r="F1912" t="s">
        <v>29</v>
      </c>
      <c r="G1912" t="s">
        <v>20</v>
      </c>
      <c r="H1912" t="s">
        <v>48</v>
      </c>
      <c r="I1912" t="s">
        <v>722</v>
      </c>
      <c r="J1912">
        <v>0.05</v>
      </c>
      <c r="K1912" t="s">
        <v>222</v>
      </c>
      <c r="L1912" t="s">
        <v>50</v>
      </c>
      <c r="M1912">
        <v>23</v>
      </c>
      <c r="N1912">
        <v>3</v>
      </c>
    </row>
    <row r="1913" spans="1:14" x14ac:dyDescent="0.3">
      <c r="A1913" t="s">
        <v>4344</v>
      </c>
      <c r="B1913" t="s">
        <v>2450</v>
      </c>
      <c r="C1913" t="s">
        <v>532</v>
      </c>
      <c r="D1913" t="s">
        <v>1671</v>
      </c>
      <c r="E1913" t="s">
        <v>221</v>
      </c>
      <c r="F1913" t="s">
        <v>29</v>
      </c>
      <c r="G1913" t="s">
        <v>47</v>
      </c>
      <c r="H1913" t="s">
        <v>154</v>
      </c>
      <c r="I1913">
        <v>8</v>
      </c>
      <c r="K1913" t="s">
        <v>32</v>
      </c>
      <c r="L1913" t="s">
        <v>23</v>
      </c>
      <c r="M1913">
        <v>63</v>
      </c>
      <c r="N1913">
        <v>1</v>
      </c>
    </row>
    <row r="1914" spans="1:14" x14ac:dyDescent="0.3">
      <c r="A1914" t="s">
        <v>4345</v>
      </c>
      <c r="B1914" t="s">
        <v>589</v>
      </c>
      <c r="C1914" t="s">
        <v>87</v>
      </c>
      <c r="D1914" t="s">
        <v>3081</v>
      </c>
      <c r="E1914" t="s">
        <v>886</v>
      </c>
      <c r="F1914" t="s">
        <v>29</v>
      </c>
      <c r="G1914" t="s">
        <v>30</v>
      </c>
      <c r="H1914" t="s">
        <v>21</v>
      </c>
      <c r="I1914">
        <v>6</v>
      </c>
      <c r="J1914">
        <v>0.2</v>
      </c>
      <c r="K1914" t="s">
        <v>32</v>
      </c>
      <c r="L1914" t="s">
        <v>41</v>
      </c>
      <c r="M1914">
        <v>39</v>
      </c>
      <c r="N1914">
        <v>5</v>
      </c>
    </row>
    <row r="1915" spans="1:14" x14ac:dyDescent="0.3">
      <c r="A1915" t="s">
        <v>4346</v>
      </c>
      <c r="B1915" t="s">
        <v>433</v>
      </c>
      <c r="C1915" t="s">
        <v>753</v>
      </c>
      <c r="D1915" t="s">
        <v>4197</v>
      </c>
      <c r="E1915" t="s">
        <v>1568</v>
      </c>
      <c r="F1915" t="s">
        <v>29</v>
      </c>
      <c r="G1915" t="s">
        <v>293</v>
      </c>
      <c r="H1915" t="s">
        <v>216</v>
      </c>
      <c r="I1915">
        <v>2</v>
      </c>
      <c r="J1915">
        <v>0</v>
      </c>
      <c r="K1915" t="s">
        <v>32</v>
      </c>
      <c r="L1915" t="s">
        <v>41</v>
      </c>
      <c r="M1915">
        <v>19</v>
      </c>
      <c r="N1915">
        <v>2</v>
      </c>
    </row>
    <row r="1916" spans="1:14" x14ac:dyDescent="0.3">
      <c r="A1916" t="s">
        <v>4347</v>
      </c>
      <c r="B1916" t="s">
        <v>1357</v>
      </c>
      <c r="C1916" t="s">
        <v>3630</v>
      </c>
      <c r="D1916" t="s">
        <v>3772</v>
      </c>
      <c r="E1916" t="s">
        <v>108</v>
      </c>
      <c r="F1916" t="s">
        <v>29</v>
      </c>
      <c r="G1916" t="s">
        <v>20</v>
      </c>
      <c r="H1916" t="s">
        <v>76</v>
      </c>
      <c r="I1916">
        <v>9</v>
      </c>
      <c r="J1916">
        <v>0.05</v>
      </c>
      <c r="K1916" t="s">
        <v>32</v>
      </c>
      <c r="L1916" t="s">
        <v>50</v>
      </c>
      <c r="M1916">
        <v>56</v>
      </c>
      <c r="N1916">
        <v>4</v>
      </c>
    </row>
    <row r="1917" spans="1:14" x14ac:dyDescent="0.3">
      <c r="A1917" t="s">
        <v>4348</v>
      </c>
      <c r="B1917" t="s">
        <v>225</v>
      </c>
      <c r="C1917" t="s">
        <v>1215</v>
      </c>
      <c r="D1917" t="s">
        <v>1763</v>
      </c>
      <c r="E1917" t="s">
        <v>4155</v>
      </c>
      <c r="F1917" t="s">
        <v>29</v>
      </c>
      <c r="G1917" t="s">
        <v>20</v>
      </c>
      <c r="H1917" t="s">
        <v>84</v>
      </c>
      <c r="I1917">
        <v>3</v>
      </c>
      <c r="J1917">
        <v>0.05</v>
      </c>
      <c r="K1917" t="s">
        <v>22</v>
      </c>
      <c r="L1917" t="s">
        <v>23</v>
      </c>
      <c r="M1917">
        <v>45</v>
      </c>
      <c r="N1917">
        <v>4</v>
      </c>
    </row>
    <row r="1918" spans="1:14" x14ac:dyDescent="0.3">
      <c r="A1918" t="s">
        <v>4349</v>
      </c>
      <c r="B1918" t="s">
        <v>2026</v>
      </c>
      <c r="C1918" t="s">
        <v>437</v>
      </c>
      <c r="D1918" t="s">
        <v>816</v>
      </c>
      <c r="E1918" t="s">
        <v>276</v>
      </c>
      <c r="F1918" t="s">
        <v>83</v>
      </c>
      <c r="G1918" t="s">
        <v>176</v>
      </c>
      <c r="H1918" t="s">
        <v>69</v>
      </c>
      <c r="I1918">
        <v>5</v>
      </c>
      <c r="J1918">
        <v>0</v>
      </c>
      <c r="K1918" t="s">
        <v>32</v>
      </c>
      <c r="L1918" t="s">
        <v>23</v>
      </c>
      <c r="M1918">
        <v>47</v>
      </c>
      <c r="N1918">
        <v>4</v>
      </c>
    </row>
    <row r="1919" spans="1:14" x14ac:dyDescent="0.3">
      <c r="A1919" t="s">
        <v>4350</v>
      </c>
      <c r="B1919" t="s">
        <v>1332</v>
      </c>
      <c r="C1919" t="s">
        <v>711</v>
      </c>
      <c r="D1919" t="s">
        <v>1411</v>
      </c>
      <c r="E1919" t="s">
        <v>2857</v>
      </c>
      <c r="F1919" t="s">
        <v>29</v>
      </c>
      <c r="G1919" t="s">
        <v>115</v>
      </c>
      <c r="H1919" t="s">
        <v>56</v>
      </c>
      <c r="I1919" t="s">
        <v>252</v>
      </c>
      <c r="J1919">
        <v>0.05</v>
      </c>
      <c r="K1919" t="s">
        <v>32</v>
      </c>
      <c r="L1919" t="s">
        <v>50</v>
      </c>
      <c r="M1919">
        <v>50</v>
      </c>
      <c r="N1919">
        <v>5</v>
      </c>
    </row>
    <row r="1920" spans="1:14" x14ac:dyDescent="0.3">
      <c r="A1920" t="s">
        <v>4351</v>
      </c>
      <c r="B1920" t="s">
        <v>2498</v>
      </c>
      <c r="C1920" t="s">
        <v>517</v>
      </c>
      <c r="D1920" t="s">
        <v>1622</v>
      </c>
      <c r="E1920" t="s">
        <v>191</v>
      </c>
      <c r="F1920" t="s">
        <v>39</v>
      </c>
      <c r="G1920" t="s">
        <v>293</v>
      </c>
      <c r="H1920" t="s">
        <v>84</v>
      </c>
      <c r="I1920">
        <v>9</v>
      </c>
      <c r="J1920">
        <v>0.1</v>
      </c>
      <c r="K1920" t="s">
        <v>22</v>
      </c>
      <c r="L1920" t="s">
        <v>50</v>
      </c>
      <c r="M1920">
        <v>64</v>
      </c>
      <c r="N1920">
        <v>4</v>
      </c>
    </row>
    <row r="1921" spans="1:14" x14ac:dyDescent="0.3">
      <c r="A1921" t="s">
        <v>4352</v>
      </c>
      <c r="B1921" t="s">
        <v>673</v>
      </c>
      <c r="C1921" t="s">
        <v>1121</v>
      </c>
      <c r="D1921" t="s">
        <v>3485</v>
      </c>
      <c r="E1921" t="s">
        <v>548</v>
      </c>
      <c r="F1921" t="s">
        <v>39</v>
      </c>
      <c r="G1921" t="s">
        <v>90</v>
      </c>
      <c r="H1921" t="s">
        <v>177</v>
      </c>
      <c r="I1921">
        <v>5</v>
      </c>
      <c r="J1921">
        <v>0</v>
      </c>
      <c r="K1921" t="s">
        <v>22</v>
      </c>
      <c r="L1921" t="s">
        <v>41</v>
      </c>
      <c r="M1921">
        <v>61</v>
      </c>
      <c r="N1921">
        <v>2</v>
      </c>
    </row>
    <row r="1922" spans="1:14" x14ac:dyDescent="0.3">
      <c r="A1922" t="s">
        <v>4353</v>
      </c>
      <c r="B1922" t="s">
        <v>847</v>
      </c>
      <c r="C1922" t="s">
        <v>2586</v>
      </c>
      <c r="D1922" t="s">
        <v>2532</v>
      </c>
      <c r="E1922" t="s">
        <v>635</v>
      </c>
      <c r="F1922" t="s">
        <v>39</v>
      </c>
      <c r="G1922" t="s">
        <v>30</v>
      </c>
      <c r="H1922" t="s">
        <v>308</v>
      </c>
      <c r="I1922">
        <v>9</v>
      </c>
      <c r="J1922">
        <v>0.05</v>
      </c>
      <c r="K1922" t="s">
        <v>32</v>
      </c>
      <c r="L1922" t="s">
        <v>50</v>
      </c>
      <c r="M1922">
        <v>42</v>
      </c>
      <c r="N1922">
        <v>5</v>
      </c>
    </row>
    <row r="1923" spans="1:14" x14ac:dyDescent="0.3">
      <c r="A1923" t="s">
        <v>4354</v>
      </c>
      <c r="B1923" t="s">
        <v>1276</v>
      </c>
      <c r="C1923" t="s">
        <v>4355</v>
      </c>
      <c r="D1923" t="s">
        <v>4356</v>
      </c>
      <c r="E1923" t="s">
        <v>159</v>
      </c>
      <c r="F1923" t="s">
        <v>29</v>
      </c>
      <c r="G1923" t="s">
        <v>90</v>
      </c>
      <c r="H1923" t="s">
        <v>146</v>
      </c>
      <c r="I1923">
        <v>8</v>
      </c>
      <c r="K1923" t="s">
        <v>32</v>
      </c>
      <c r="L1923" t="s">
        <v>50</v>
      </c>
      <c r="M1923">
        <v>22</v>
      </c>
      <c r="N1923">
        <v>5</v>
      </c>
    </row>
    <row r="1924" spans="1:14" x14ac:dyDescent="0.3">
      <c r="A1924" t="s">
        <v>4357</v>
      </c>
      <c r="B1924" t="s">
        <v>162</v>
      </c>
      <c r="C1924" t="s">
        <v>142</v>
      </c>
      <c r="D1924" t="s">
        <v>416</v>
      </c>
      <c r="E1924" t="s">
        <v>408</v>
      </c>
      <c r="F1924" t="s">
        <v>19</v>
      </c>
      <c r="G1924" t="s">
        <v>40</v>
      </c>
      <c r="H1924" t="s">
        <v>48</v>
      </c>
      <c r="I1924">
        <v>3</v>
      </c>
      <c r="J1924">
        <v>0.15</v>
      </c>
      <c r="K1924" t="s">
        <v>32</v>
      </c>
      <c r="L1924" t="s">
        <v>23</v>
      </c>
      <c r="M1924">
        <v>23</v>
      </c>
      <c r="N1924">
        <v>1</v>
      </c>
    </row>
    <row r="1925" spans="1:14" x14ac:dyDescent="0.3">
      <c r="A1925" t="s">
        <v>4358</v>
      </c>
      <c r="B1925" t="s">
        <v>4359</v>
      </c>
      <c r="C1925" t="s">
        <v>1658</v>
      </c>
      <c r="D1925" t="s">
        <v>4360</v>
      </c>
      <c r="E1925" t="s">
        <v>683</v>
      </c>
      <c r="F1925" t="s">
        <v>29</v>
      </c>
      <c r="G1925" t="s">
        <v>20</v>
      </c>
      <c r="H1925" t="s">
        <v>154</v>
      </c>
      <c r="I1925">
        <v>7</v>
      </c>
      <c r="J1925">
        <v>0</v>
      </c>
      <c r="K1925" t="s">
        <v>70</v>
      </c>
      <c r="L1925" t="s">
        <v>41</v>
      </c>
      <c r="M1925">
        <v>47</v>
      </c>
      <c r="N1925">
        <v>1</v>
      </c>
    </row>
    <row r="1926" spans="1:14" x14ac:dyDescent="0.3">
      <c r="A1926" t="s">
        <v>4361</v>
      </c>
      <c r="B1926" t="s">
        <v>1495</v>
      </c>
      <c r="C1926" t="s">
        <v>484</v>
      </c>
      <c r="D1926" t="s">
        <v>2575</v>
      </c>
      <c r="E1926" t="s">
        <v>490</v>
      </c>
      <c r="F1926" t="s">
        <v>29</v>
      </c>
      <c r="G1926" t="s">
        <v>293</v>
      </c>
      <c r="H1926" t="s">
        <v>91</v>
      </c>
      <c r="I1926">
        <v>3</v>
      </c>
      <c r="J1926">
        <v>0</v>
      </c>
      <c r="K1926" t="s">
        <v>70</v>
      </c>
      <c r="L1926" t="s">
        <v>41</v>
      </c>
      <c r="M1926">
        <v>64</v>
      </c>
      <c r="N1926">
        <v>4</v>
      </c>
    </row>
    <row r="1927" spans="1:14" x14ac:dyDescent="0.3">
      <c r="A1927" t="s">
        <v>4362</v>
      </c>
      <c r="B1927" t="s">
        <v>2100</v>
      </c>
      <c r="C1927" t="s">
        <v>574</v>
      </c>
      <c r="D1927" t="s">
        <v>1586</v>
      </c>
      <c r="E1927" t="s">
        <v>1142</v>
      </c>
      <c r="F1927" t="s">
        <v>29</v>
      </c>
      <c r="G1927" t="s">
        <v>115</v>
      </c>
      <c r="H1927" t="s">
        <v>216</v>
      </c>
      <c r="I1927">
        <v>8</v>
      </c>
      <c r="J1927">
        <v>0</v>
      </c>
      <c r="K1927" t="s">
        <v>22</v>
      </c>
      <c r="L1927" t="s">
        <v>41</v>
      </c>
      <c r="M1927">
        <v>21</v>
      </c>
      <c r="N1927">
        <v>4</v>
      </c>
    </row>
    <row r="1928" spans="1:14" x14ac:dyDescent="0.3">
      <c r="A1928" t="s">
        <v>4363</v>
      </c>
      <c r="B1928" t="s">
        <v>4364</v>
      </c>
      <c r="C1928" t="s">
        <v>1119</v>
      </c>
      <c r="D1928" t="s">
        <v>1862</v>
      </c>
      <c r="E1928" t="s">
        <v>1326</v>
      </c>
      <c r="F1928" t="s">
        <v>39</v>
      </c>
      <c r="G1928" t="s">
        <v>293</v>
      </c>
      <c r="H1928" t="s">
        <v>177</v>
      </c>
      <c r="I1928">
        <v>5</v>
      </c>
      <c r="J1928">
        <v>0.2</v>
      </c>
      <c r="K1928" t="s">
        <v>222</v>
      </c>
      <c r="L1928" t="s">
        <v>33</v>
      </c>
      <c r="M1928">
        <v>47</v>
      </c>
      <c r="N1928">
        <v>2</v>
      </c>
    </row>
    <row r="1929" spans="1:14" x14ac:dyDescent="0.3">
      <c r="A1929" t="s">
        <v>4365</v>
      </c>
      <c r="B1929" t="s">
        <v>1567</v>
      </c>
      <c r="C1929" t="s">
        <v>3547</v>
      </c>
      <c r="D1929" t="s">
        <v>4366</v>
      </c>
      <c r="E1929" t="s">
        <v>1829</v>
      </c>
      <c r="F1929" t="s">
        <v>153</v>
      </c>
      <c r="G1929" t="s">
        <v>47</v>
      </c>
      <c r="H1929" t="s">
        <v>98</v>
      </c>
      <c r="I1929">
        <v>8</v>
      </c>
      <c r="J1929">
        <v>0</v>
      </c>
      <c r="L1929" t="s">
        <v>33</v>
      </c>
      <c r="M1929">
        <v>48</v>
      </c>
      <c r="N1929">
        <v>3</v>
      </c>
    </row>
    <row r="1930" spans="1:14" x14ac:dyDescent="0.3">
      <c r="A1930" t="s">
        <v>4367</v>
      </c>
      <c r="B1930" t="s">
        <v>4368</v>
      </c>
      <c r="C1930" t="s">
        <v>1528</v>
      </c>
      <c r="D1930" t="s">
        <v>2461</v>
      </c>
      <c r="E1930" t="s">
        <v>1068</v>
      </c>
      <c r="F1930" t="s">
        <v>39</v>
      </c>
      <c r="G1930" t="s">
        <v>30</v>
      </c>
      <c r="H1930" t="s">
        <v>216</v>
      </c>
      <c r="I1930">
        <v>4</v>
      </c>
      <c r="J1930">
        <v>0</v>
      </c>
      <c r="K1930" t="s">
        <v>22</v>
      </c>
      <c r="L1930" t="s">
        <v>33</v>
      </c>
      <c r="M1930">
        <v>35</v>
      </c>
      <c r="N1930">
        <v>4</v>
      </c>
    </row>
    <row r="1931" spans="1:14" x14ac:dyDescent="0.3">
      <c r="A1931" t="s">
        <v>4369</v>
      </c>
      <c r="B1931" t="s">
        <v>4370</v>
      </c>
      <c r="C1931" t="s">
        <v>2091</v>
      </c>
      <c r="D1931" t="s">
        <v>4371</v>
      </c>
      <c r="E1931" t="s">
        <v>1326</v>
      </c>
      <c r="F1931" t="s">
        <v>39</v>
      </c>
      <c r="G1931" t="s">
        <v>47</v>
      </c>
      <c r="H1931" t="s">
        <v>241</v>
      </c>
      <c r="I1931">
        <v>4</v>
      </c>
      <c r="J1931">
        <v>0</v>
      </c>
      <c r="K1931" t="s">
        <v>32</v>
      </c>
      <c r="L1931" t="s">
        <v>23</v>
      </c>
      <c r="M1931">
        <v>69</v>
      </c>
      <c r="N1931">
        <v>4</v>
      </c>
    </row>
    <row r="1932" spans="1:14" x14ac:dyDescent="0.3">
      <c r="A1932" t="s">
        <v>4372</v>
      </c>
      <c r="B1932" t="s">
        <v>2001</v>
      </c>
      <c r="C1932" t="s">
        <v>3066</v>
      </c>
      <c r="D1932" t="s">
        <v>1794</v>
      </c>
      <c r="E1932" t="s">
        <v>227</v>
      </c>
      <c r="F1932" t="s">
        <v>83</v>
      </c>
      <c r="G1932" t="s">
        <v>47</v>
      </c>
      <c r="H1932" t="s">
        <v>69</v>
      </c>
      <c r="I1932">
        <v>4</v>
      </c>
      <c r="J1932">
        <v>0.1</v>
      </c>
      <c r="K1932" t="s">
        <v>222</v>
      </c>
      <c r="L1932" t="s">
        <v>33</v>
      </c>
      <c r="M1932">
        <v>39</v>
      </c>
      <c r="N1932">
        <v>2</v>
      </c>
    </row>
    <row r="1933" spans="1:14" x14ac:dyDescent="0.3">
      <c r="A1933" t="s">
        <v>4373</v>
      </c>
      <c r="B1933" t="s">
        <v>1366</v>
      </c>
      <c r="C1933" t="s">
        <v>1876</v>
      </c>
      <c r="D1933" t="s">
        <v>107</v>
      </c>
      <c r="E1933" t="s">
        <v>75</v>
      </c>
      <c r="F1933" t="s">
        <v>131</v>
      </c>
      <c r="G1933" t="s">
        <v>40</v>
      </c>
      <c r="H1933" t="s">
        <v>63</v>
      </c>
      <c r="I1933">
        <v>8</v>
      </c>
      <c r="J1933">
        <v>0</v>
      </c>
      <c r="K1933" t="s">
        <v>32</v>
      </c>
      <c r="L1933" t="s">
        <v>50</v>
      </c>
      <c r="M1933">
        <v>21</v>
      </c>
      <c r="N1933">
        <v>4</v>
      </c>
    </row>
    <row r="1934" spans="1:14" x14ac:dyDescent="0.3">
      <c r="A1934" t="s">
        <v>4374</v>
      </c>
      <c r="B1934" t="s">
        <v>1803</v>
      </c>
      <c r="C1934" t="s">
        <v>752</v>
      </c>
      <c r="D1934" t="s">
        <v>1008</v>
      </c>
      <c r="E1934" t="s">
        <v>840</v>
      </c>
      <c r="F1934" t="s">
        <v>19</v>
      </c>
      <c r="G1934" t="s">
        <v>192</v>
      </c>
      <c r="H1934" t="s">
        <v>146</v>
      </c>
      <c r="I1934">
        <v>4</v>
      </c>
      <c r="J1934">
        <v>0.15</v>
      </c>
      <c r="K1934" t="s">
        <v>32</v>
      </c>
      <c r="L1934" t="s">
        <v>23</v>
      </c>
      <c r="M1934">
        <v>51</v>
      </c>
      <c r="N1934">
        <v>1</v>
      </c>
    </row>
    <row r="1935" spans="1:14" x14ac:dyDescent="0.3">
      <c r="A1935" t="s">
        <v>4375</v>
      </c>
      <c r="B1935" t="s">
        <v>669</v>
      </c>
      <c r="C1935" t="s">
        <v>1063</v>
      </c>
      <c r="D1935" t="s">
        <v>1290</v>
      </c>
      <c r="E1935" t="s">
        <v>82</v>
      </c>
      <c r="F1935" t="s">
        <v>29</v>
      </c>
      <c r="G1935" t="s">
        <v>62</v>
      </c>
      <c r="H1935" t="s">
        <v>56</v>
      </c>
      <c r="I1935">
        <v>2</v>
      </c>
      <c r="J1935">
        <v>0.05</v>
      </c>
      <c r="K1935" t="s">
        <v>32</v>
      </c>
      <c r="L1935" t="s">
        <v>33</v>
      </c>
      <c r="M1935">
        <v>34</v>
      </c>
      <c r="N1935">
        <v>4</v>
      </c>
    </row>
    <row r="1936" spans="1:14" x14ac:dyDescent="0.3">
      <c r="A1936" t="s">
        <v>4376</v>
      </c>
      <c r="B1936" t="s">
        <v>1758</v>
      </c>
      <c r="C1936" t="s">
        <v>3136</v>
      </c>
      <c r="D1936" t="s">
        <v>1659</v>
      </c>
      <c r="E1936" t="s">
        <v>256</v>
      </c>
      <c r="F1936" t="s">
        <v>39</v>
      </c>
      <c r="G1936" t="s">
        <v>176</v>
      </c>
      <c r="H1936" t="s">
        <v>69</v>
      </c>
      <c r="I1936">
        <v>8</v>
      </c>
      <c r="J1936">
        <v>0</v>
      </c>
      <c r="K1936" t="s">
        <v>22</v>
      </c>
      <c r="L1936" t="s">
        <v>41</v>
      </c>
      <c r="M1936">
        <v>52</v>
      </c>
      <c r="N1936">
        <v>2</v>
      </c>
    </row>
    <row r="1937" spans="1:14" x14ac:dyDescent="0.3">
      <c r="A1937" t="s">
        <v>4377</v>
      </c>
      <c r="B1937" t="s">
        <v>3516</v>
      </c>
      <c r="C1937" t="s">
        <v>4262</v>
      </c>
      <c r="D1937" t="s">
        <v>1402</v>
      </c>
      <c r="E1937" t="s">
        <v>694</v>
      </c>
      <c r="F1937" t="s">
        <v>39</v>
      </c>
      <c r="G1937" t="s">
        <v>47</v>
      </c>
      <c r="H1937" t="s">
        <v>98</v>
      </c>
      <c r="I1937">
        <v>2</v>
      </c>
      <c r="J1937">
        <v>0</v>
      </c>
      <c r="K1937" t="s">
        <v>32</v>
      </c>
      <c r="L1937" t="s">
        <v>33</v>
      </c>
      <c r="M1937">
        <v>51</v>
      </c>
      <c r="N1937">
        <v>5</v>
      </c>
    </row>
    <row r="1938" spans="1:14" x14ac:dyDescent="0.3">
      <c r="A1938" t="s">
        <v>959</v>
      </c>
      <c r="B1938" t="s">
        <v>517</v>
      </c>
      <c r="C1938" t="s">
        <v>960</v>
      </c>
      <c r="D1938" t="s">
        <v>961</v>
      </c>
      <c r="E1938" t="s">
        <v>671</v>
      </c>
      <c r="F1938" t="s">
        <v>19</v>
      </c>
      <c r="G1938" t="s">
        <v>90</v>
      </c>
      <c r="H1938" t="s">
        <v>56</v>
      </c>
      <c r="I1938">
        <v>9</v>
      </c>
      <c r="J1938">
        <v>0</v>
      </c>
      <c r="K1938" t="s">
        <v>70</v>
      </c>
      <c r="L1938" t="s">
        <v>50</v>
      </c>
      <c r="M1938">
        <v>41</v>
      </c>
      <c r="N1938">
        <v>1</v>
      </c>
    </row>
    <row r="1939" spans="1:14" x14ac:dyDescent="0.3">
      <c r="A1939" t="s">
        <v>4378</v>
      </c>
      <c r="B1939" t="s">
        <v>1114</v>
      </c>
      <c r="C1939" t="s">
        <v>304</v>
      </c>
      <c r="D1939" t="s">
        <v>1860</v>
      </c>
      <c r="E1939" t="s">
        <v>1142</v>
      </c>
      <c r="F1939" t="s">
        <v>19</v>
      </c>
      <c r="G1939" t="s">
        <v>90</v>
      </c>
      <c r="H1939" t="s">
        <v>76</v>
      </c>
      <c r="I1939">
        <v>2</v>
      </c>
      <c r="J1939">
        <v>0.05</v>
      </c>
      <c r="K1939" t="s">
        <v>32</v>
      </c>
      <c r="L1939" t="s">
        <v>33</v>
      </c>
      <c r="M1939">
        <v>25</v>
      </c>
      <c r="N1939">
        <v>4</v>
      </c>
    </row>
    <row r="1940" spans="1:14" x14ac:dyDescent="0.3">
      <c r="A1940" t="s">
        <v>4379</v>
      </c>
      <c r="B1940" t="s">
        <v>685</v>
      </c>
      <c r="C1940" t="s">
        <v>1135</v>
      </c>
      <c r="D1940" t="s">
        <v>525</v>
      </c>
      <c r="E1940" t="s">
        <v>565</v>
      </c>
      <c r="F1940" t="s">
        <v>39</v>
      </c>
      <c r="G1940" t="s">
        <v>30</v>
      </c>
      <c r="H1940" t="s">
        <v>146</v>
      </c>
      <c r="I1940">
        <v>5</v>
      </c>
      <c r="J1940">
        <v>0</v>
      </c>
      <c r="L1940" t="s">
        <v>50</v>
      </c>
      <c r="M1940">
        <v>67</v>
      </c>
      <c r="N1940">
        <v>3</v>
      </c>
    </row>
    <row r="1941" spans="1:14" x14ac:dyDescent="0.3">
      <c r="A1941" t="s">
        <v>2485</v>
      </c>
      <c r="B1941" t="s">
        <v>1748</v>
      </c>
      <c r="C1941" t="s">
        <v>1827</v>
      </c>
      <c r="D1941" t="s">
        <v>2043</v>
      </c>
      <c r="E1941" t="s">
        <v>312</v>
      </c>
      <c r="F1941" t="s">
        <v>19</v>
      </c>
      <c r="G1941" t="s">
        <v>40</v>
      </c>
      <c r="H1941" t="s">
        <v>177</v>
      </c>
      <c r="I1941">
        <v>7</v>
      </c>
      <c r="J1941">
        <v>0</v>
      </c>
      <c r="K1941" t="s">
        <v>22</v>
      </c>
      <c r="L1941" t="s">
        <v>41</v>
      </c>
      <c r="M1941">
        <v>68</v>
      </c>
    </row>
    <row r="1942" spans="1:14" x14ac:dyDescent="0.3">
      <c r="A1942" t="s">
        <v>4380</v>
      </c>
      <c r="B1942" t="s">
        <v>1505</v>
      </c>
      <c r="C1942" t="s">
        <v>2266</v>
      </c>
      <c r="D1942" t="s">
        <v>3012</v>
      </c>
      <c r="E1942" t="s">
        <v>1000</v>
      </c>
      <c r="F1942" t="s">
        <v>131</v>
      </c>
      <c r="G1942" t="s">
        <v>192</v>
      </c>
      <c r="H1942" t="s">
        <v>146</v>
      </c>
      <c r="I1942">
        <v>1</v>
      </c>
      <c r="J1942">
        <v>0.1</v>
      </c>
      <c r="K1942" t="s">
        <v>222</v>
      </c>
      <c r="L1942" t="s">
        <v>41</v>
      </c>
      <c r="M1942">
        <v>28</v>
      </c>
      <c r="N1942">
        <v>2</v>
      </c>
    </row>
    <row r="1943" spans="1:14" x14ac:dyDescent="0.3">
      <c r="A1943" t="s">
        <v>4381</v>
      </c>
      <c r="B1943" t="s">
        <v>4382</v>
      </c>
      <c r="C1943" t="s">
        <v>2266</v>
      </c>
      <c r="D1943" t="s">
        <v>384</v>
      </c>
      <c r="E1943" t="s">
        <v>159</v>
      </c>
      <c r="F1943" t="s">
        <v>39</v>
      </c>
      <c r="G1943" t="s">
        <v>40</v>
      </c>
      <c r="H1943" t="s">
        <v>216</v>
      </c>
      <c r="I1943">
        <v>6</v>
      </c>
      <c r="J1943">
        <v>0.2</v>
      </c>
      <c r="K1943" t="s">
        <v>32</v>
      </c>
      <c r="L1943" t="s">
        <v>23</v>
      </c>
      <c r="M1943">
        <v>56</v>
      </c>
      <c r="N1943">
        <v>3</v>
      </c>
    </row>
    <row r="1944" spans="1:14" x14ac:dyDescent="0.3">
      <c r="A1944" t="s">
        <v>4383</v>
      </c>
      <c r="B1944" t="s">
        <v>4384</v>
      </c>
      <c r="C1944" t="s">
        <v>795</v>
      </c>
      <c r="D1944" t="s">
        <v>900</v>
      </c>
      <c r="E1944" t="s">
        <v>321</v>
      </c>
      <c r="F1944" t="s">
        <v>39</v>
      </c>
      <c r="G1944" t="s">
        <v>115</v>
      </c>
      <c r="H1944" t="s">
        <v>160</v>
      </c>
      <c r="I1944">
        <v>3</v>
      </c>
      <c r="J1944">
        <v>0</v>
      </c>
      <c r="K1944" t="s">
        <v>70</v>
      </c>
      <c r="L1944" t="s">
        <v>33</v>
      </c>
      <c r="M1944">
        <v>64</v>
      </c>
      <c r="N1944">
        <v>4</v>
      </c>
    </row>
    <row r="1945" spans="1:14" x14ac:dyDescent="0.3">
      <c r="A1945" t="s">
        <v>4385</v>
      </c>
      <c r="B1945" t="s">
        <v>4386</v>
      </c>
      <c r="C1945" t="s">
        <v>2393</v>
      </c>
      <c r="D1945" t="s">
        <v>1433</v>
      </c>
      <c r="E1945" t="s">
        <v>246</v>
      </c>
      <c r="F1945" t="s">
        <v>39</v>
      </c>
      <c r="G1945" t="s">
        <v>192</v>
      </c>
      <c r="H1945" t="s">
        <v>177</v>
      </c>
      <c r="I1945">
        <v>2</v>
      </c>
      <c r="J1945">
        <v>0.1</v>
      </c>
      <c r="K1945" t="s">
        <v>32</v>
      </c>
      <c r="L1945" t="s">
        <v>50</v>
      </c>
      <c r="M1945">
        <v>42</v>
      </c>
      <c r="N1945">
        <v>2</v>
      </c>
    </row>
    <row r="1946" spans="1:14" x14ac:dyDescent="0.3">
      <c r="A1946" t="s">
        <v>4387</v>
      </c>
      <c r="B1946" t="s">
        <v>4319</v>
      </c>
      <c r="C1946" t="s">
        <v>80</v>
      </c>
      <c r="D1946" t="s">
        <v>4388</v>
      </c>
      <c r="E1946" t="s">
        <v>671</v>
      </c>
      <c r="F1946" t="s">
        <v>29</v>
      </c>
      <c r="G1946" t="s">
        <v>293</v>
      </c>
      <c r="H1946" t="s">
        <v>160</v>
      </c>
      <c r="I1946">
        <v>1</v>
      </c>
      <c r="J1946">
        <v>0.1</v>
      </c>
      <c r="K1946" t="s">
        <v>32</v>
      </c>
      <c r="L1946" t="s">
        <v>33</v>
      </c>
      <c r="M1946">
        <v>45</v>
      </c>
      <c r="N1946">
        <v>4</v>
      </c>
    </row>
    <row r="1947" spans="1:14" x14ac:dyDescent="0.3">
      <c r="A1947" t="s">
        <v>4389</v>
      </c>
      <c r="B1947" t="s">
        <v>995</v>
      </c>
      <c r="C1947" t="s">
        <v>1858</v>
      </c>
      <c r="D1947" t="s">
        <v>4390</v>
      </c>
      <c r="E1947" t="s">
        <v>4391</v>
      </c>
      <c r="F1947" t="s">
        <v>29</v>
      </c>
      <c r="G1947" t="s">
        <v>97</v>
      </c>
      <c r="H1947" t="s">
        <v>241</v>
      </c>
      <c r="I1947">
        <v>8</v>
      </c>
      <c r="J1947">
        <v>0.05</v>
      </c>
      <c r="K1947" t="s">
        <v>22</v>
      </c>
      <c r="L1947" t="s">
        <v>33</v>
      </c>
      <c r="M1947">
        <v>20</v>
      </c>
      <c r="N1947">
        <v>5</v>
      </c>
    </row>
    <row r="1948" spans="1:14" x14ac:dyDescent="0.3">
      <c r="A1948" t="s">
        <v>4392</v>
      </c>
      <c r="B1948" t="s">
        <v>4393</v>
      </c>
      <c r="C1948" t="s">
        <v>1313</v>
      </c>
      <c r="D1948" t="s">
        <v>2082</v>
      </c>
      <c r="E1948" t="s">
        <v>1422</v>
      </c>
      <c r="F1948" t="s">
        <v>29</v>
      </c>
      <c r="G1948" t="s">
        <v>40</v>
      </c>
      <c r="H1948" t="s">
        <v>76</v>
      </c>
      <c r="I1948">
        <v>8</v>
      </c>
      <c r="J1948">
        <v>0</v>
      </c>
      <c r="K1948" t="s">
        <v>32</v>
      </c>
      <c r="L1948" t="s">
        <v>23</v>
      </c>
      <c r="M1948">
        <v>67</v>
      </c>
      <c r="N1948">
        <v>3</v>
      </c>
    </row>
    <row r="1949" spans="1:14" x14ac:dyDescent="0.3">
      <c r="A1949" t="s">
        <v>4394</v>
      </c>
      <c r="B1949" t="s">
        <v>111</v>
      </c>
      <c r="C1949" t="s">
        <v>546</v>
      </c>
      <c r="D1949" t="s">
        <v>2922</v>
      </c>
      <c r="E1949" t="s">
        <v>914</v>
      </c>
      <c r="F1949" t="s">
        <v>153</v>
      </c>
      <c r="G1949" t="s">
        <v>90</v>
      </c>
      <c r="H1949" t="s">
        <v>91</v>
      </c>
      <c r="I1949">
        <v>5</v>
      </c>
      <c r="J1949">
        <v>0</v>
      </c>
      <c r="K1949" t="s">
        <v>32</v>
      </c>
      <c r="L1949" t="s">
        <v>41</v>
      </c>
      <c r="M1949">
        <v>49</v>
      </c>
      <c r="N1949">
        <v>3</v>
      </c>
    </row>
    <row r="1950" spans="1:14" x14ac:dyDescent="0.3">
      <c r="A1950" t="s">
        <v>4395</v>
      </c>
      <c r="B1950" t="s">
        <v>4396</v>
      </c>
      <c r="C1950" t="s">
        <v>218</v>
      </c>
      <c r="D1950" t="s">
        <v>4397</v>
      </c>
      <c r="E1950" t="s">
        <v>886</v>
      </c>
      <c r="F1950" t="s">
        <v>153</v>
      </c>
      <c r="G1950" t="s">
        <v>192</v>
      </c>
      <c r="H1950" t="s">
        <v>21</v>
      </c>
      <c r="I1950">
        <v>2</v>
      </c>
      <c r="J1950">
        <v>0</v>
      </c>
      <c r="K1950" t="s">
        <v>22</v>
      </c>
      <c r="L1950" t="s">
        <v>23</v>
      </c>
      <c r="M1950">
        <v>68</v>
      </c>
      <c r="N1950">
        <v>1</v>
      </c>
    </row>
    <row r="1951" spans="1:14" x14ac:dyDescent="0.3">
      <c r="A1951" t="s">
        <v>4398</v>
      </c>
      <c r="B1951" t="s">
        <v>1474</v>
      </c>
      <c r="C1951" t="s">
        <v>1075</v>
      </c>
      <c r="D1951" t="s">
        <v>4399</v>
      </c>
      <c r="E1951" t="s">
        <v>276</v>
      </c>
      <c r="F1951" t="s">
        <v>29</v>
      </c>
      <c r="G1951" t="s">
        <v>90</v>
      </c>
      <c r="H1951" t="s">
        <v>84</v>
      </c>
      <c r="I1951">
        <v>6</v>
      </c>
      <c r="J1951">
        <v>0.05</v>
      </c>
      <c r="K1951" t="s">
        <v>22</v>
      </c>
      <c r="L1951" t="s">
        <v>23</v>
      </c>
      <c r="M1951">
        <v>36</v>
      </c>
    </row>
    <row r="1952" spans="1:14" x14ac:dyDescent="0.3">
      <c r="A1952" t="s">
        <v>4400</v>
      </c>
      <c r="B1952" t="s">
        <v>208</v>
      </c>
      <c r="C1952" t="s">
        <v>2100</v>
      </c>
      <c r="D1952" t="s">
        <v>829</v>
      </c>
      <c r="E1952" t="s">
        <v>671</v>
      </c>
      <c r="F1952" t="s">
        <v>39</v>
      </c>
      <c r="G1952" t="s">
        <v>30</v>
      </c>
      <c r="H1952" t="s">
        <v>31</v>
      </c>
      <c r="I1952">
        <v>4</v>
      </c>
      <c r="J1952">
        <v>0.1</v>
      </c>
      <c r="K1952" t="s">
        <v>70</v>
      </c>
      <c r="L1952" t="s">
        <v>23</v>
      </c>
      <c r="M1952">
        <v>30</v>
      </c>
      <c r="N1952">
        <v>3</v>
      </c>
    </row>
    <row r="1953" spans="1:14" x14ac:dyDescent="0.3">
      <c r="A1953" t="s">
        <v>4401</v>
      </c>
      <c r="B1953" t="s">
        <v>433</v>
      </c>
      <c r="C1953" t="s">
        <v>4402</v>
      </c>
      <c r="D1953" t="s">
        <v>4403</v>
      </c>
      <c r="E1953" t="s">
        <v>397</v>
      </c>
      <c r="F1953" t="s">
        <v>39</v>
      </c>
      <c r="G1953" t="s">
        <v>40</v>
      </c>
      <c r="H1953" t="s">
        <v>146</v>
      </c>
      <c r="I1953">
        <v>5</v>
      </c>
      <c r="J1953">
        <v>0.1</v>
      </c>
      <c r="K1953" t="s">
        <v>32</v>
      </c>
      <c r="L1953" t="s">
        <v>50</v>
      </c>
      <c r="M1953">
        <v>36</v>
      </c>
      <c r="N1953">
        <v>4</v>
      </c>
    </row>
    <row r="1954" spans="1:14" x14ac:dyDescent="0.3">
      <c r="A1954" t="s">
        <v>2805</v>
      </c>
      <c r="B1954" t="s">
        <v>2806</v>
      </c>
      <c r="C1954" t="s">
        <v>750</v>
      </c>
      <c r="D1954" t="s">
        <v>333</v>
      </c>
      <c r="E1954" t="s">
        <v>408</v>
      </c>
      <c r="F1954" t="s">
        <v>153</v>
      </c>
      <c r="G1954" t="s">
        <v>251</v>
      </c>
      <c r="H1954" t="s">
        <v>31</v>
      </c>
      <c r="I1954">
        <v>5</v>
      </c>
      <c r="J1954">
        <v>0</v>
      </c>
      <c r="K1954" t="s">
        <v>22</v>
      </c>
      <c r="L1954" t="s">
        <v>23</v>
      </c>
      <c r="M1954">
        <v>60</v>
      </c>
      <c r="N1954">
        <v>2</v>
      </c>
    </row>
    <row r="1955" spans="1:14" x14ac:dyDescent="0.3">
      <c r="A1955" t="s">
        <v>4404</v>
      </c>
      <c r="B1955" t="s">
        <v>1465</v>
      </c>
      <c r="C1955" t="s">
        <v>2154</v>
      </c>
      <c r="D1955" t="s">
        <v>2758</v>
      </c>
      <c r="E1955" t="s">
        <v>666</v>
      </c>
      <c r="F1955" t="s">
        <v>39</v>
      </c>
      <c r="G1955" t="s">
        <v>176</v>
      </c>
      <c r="H1955" t="s">
        <v>216</v>
      </c>
      <c r="I1955">
        <v>7</v>
      </c>
      <c r="J1955">
        <v>0.1</v>
      </c>
      <c r="K1955" t="s">
        <v>22</v>
      </c>
      <c r="L1955" t="s">
        <v>50</v>
      </c>
      <c r="M1955">
        <v>31</v>
      </c>
      <c r="N1955">
        <v>5</v>
      </c>
    </row>
    <row r="1956" spans="1:14" x14ac:dyDescent="0.3">
      <c r="A1956" t="s">
        <v>4405</v>
      </c>
      <c r="B1956" t="s">
        <v>3261</v>
      </c>
      <c r="C1956" t="s">
        <v>3066</v>
      </c>
      <c r="D1956" t="s">
        <v>2222</v>
      </c>
      <c r="E1956" t="s">
        <v>152</v>
      </c>
      <c r="F1956" t="s">
        <v>39</v>
      </c>
      <c r="G1956" t="s">
        <v>192</v>
      </c>
      <c r="H1956" t="s">
        <v>241</v>
      </c>
      <c r="I1956">
        <v>7</v>
      </c>
      <c r="J1956">
        <v>0</v>
      </c>
      <c r="K1956" t="s">
        <v>22</v>
      </c>
      <c r="L1956" t="s">
        <v>41</v>
      </c>
      <c r="M1956">
        <v>47</v>
      </c>
      <c r="N1956">
        <v>4</v>
      </c>
    </row>
    <row r="1957" spans="1:14" x14ac:dyDescent="0.3">
      <c r="A1957" t="s">
        <v>4406</v>
      </c>
      <c r="B1957" t="s">
        <v>479</v>
      </c>
      <c r="C1957" t="s">
        <v>1140</v>
      </c>
      <c r="D1957" t="s">
        <v>113</v>
      </c>
      <c r="E1957" t="s">
        <v>145</v>
      </c>
      <c r="F1957" t="s">
        <v>39</v>
      </c>
      <c r="G1957" t="s">
        <v>30</v>
      </c>
      <c r="H1957" t="s">
        <v>216</v>
      </c>
      <c r="I1957">
        <v>1</v>
      </c>
      <c r="J1957">
        <v>0.05</v>
      </c>
      <c r="K1957" t="s">
        <v>32</v>
      </c>
      <c r="L1957" t="s">
        <v>50</v>
      </c>
      <c r="M1957">
        <v>52</v>
      </c>
      <c r="N1957">
        <v>5</v>
      </c>
    </row>
    <row r="1958" spans="1:14" x14ac:dyDescent="0.3">
      <c r="A1958" t="s">
        <v>4407</v>
      </c>
      <c r="B1958" t="s">
        <v>2501</v>
      </c>
      <c r="C1958" t="s">
        <v>760</v>
      </c>
      <c r="D1958" t="s">
        <v>2551</v>
      </c>
      <c r="E1958" t="s">
        <v>417</v>
      </c>
      <c r="F1958" t="s">
        <v>29</v>
      </c>
      <c r="G1958" t="s">
        <v>62</v>
      </c>
      <c r="H1958" t="s">
        <v>21</v>
      </c>
      <c r="I1958">
        <v>1</v>
      </c>
      <c r="J1958">
        <v>0.2</v>
      </c>
      <c r="K1958" t="s">
        <v>222</v>
      </c>
      <c r="L1958" t="s">
        <v>33</v>
      </c>
      <c r="M1958">
        <v>40</v>
      </c>
      <c r="N1958">
        <v>5</v>
      </c>
    </row>
    <row r="1959" spans="1:14" x14ac:dyDescent="0.3">
      <c r="A1959" t="s">
        <v>3710</v>
      </c>
      <c r="B1959" t="s">
        <v>1456</v>
      </c>
      <c r="C1959" t="s">
        <v>3400</v>
      </c>
      <c r="D1959" t="s">
        <v>1635</v>
      </c>
      <c r="E1959" t="s">
        <v>805</v>
      </c>
      <c r="F1959" t="s">
        <v>39</v>
      </c>
      <c r="G1959" t="s">
        <v>97</v>
      </c>
      <c r="H1959" t="s">
        <v>177</v>
      </c>
      <c r="I1959">
        <v>9</v>
      </c>
      <c r="K1959" t="s">
        <v>32</v>
      </c>
      <c r="L1959" t="s">
        <v>33</v>
      </c>
      <c r="N1959">
        <v>5</v>
      </c>
    </row>
    <row r="1960" spans="1:14" x14ac:dyDescent="0.3">
      <c r="A1960" t="s">
        <v>4408</v>
      </c>
      <c r="B1960" t="s">
        <v>546</v>
      </c>
      <c r="C1960" t="s">
        <v>2283</v>
      </c>
      <c r="D1960" t="s">
        <v>2405</v>
      </c>
      <c r="E1960" t="s">
        <v>1019</v>
      </c>
      <c r="F1960" t="s">
        <v>29</v>
      </c>
      <c r="G1960" t="s">
        <v>30</v>
      </c>
      <c r="H1960" t="s">
        <v>109</v>
      </c>
      <c r="I1960">
        <v>9</v>
      </c>
      <c r="J1960">
        <v>0</v>
      </c>
      <c r="K1960" t="s">
        <v>32</v>
      </c>
      <c r="L1960" t="s">
        <v>50</v>
      </c>
      <c r="M1960">
        <v>59</v>
      </c>
      <c r="N1960">
        <v>4</v>
      </c>
    </row>
    <row r="1961" spans="1:14" x14ac:dyDescent="0.3">
      <c r="A1961" t="s">
        <v>4409</v>
      </c>
      <c r="B1961" t="s">
        <v>759</v>
      </c>
      <c r="C1961" t="s">
        <v>760</v>
      </c>
      <c r="D1961" t="s">
        <v>2290</v>
      </c>
      <c r="E1961" t="s">
        <v>666</v>
      </c>
      <c r="F1961" t="s">
        <v>19</v>
      </c>
      <c r="G1961" t="s">
        <v>40</v>
      </c>
      <c r="H1961" t="s">
        <v>177</v>
      </c>
      <c r="I1961">
        <v>5</v>
      </c>
      <c r="J1961">
        <v>0.1</v>
      </c>
      <c r="K1961" t="s">
        <v>32</v>
      </c>
      <c r="L1961" t="s">
        <v>50</v>
      </c>
      <c r="M1961">
        <v>39</v>
      </c>
      <c r="N1961">
        <v>4</v>
      </c>
    </row>
    <row r="1962" spans="1:14" x14ac:dyDescent="0.3">
      <c r="A1962" t="s">
        <v>4410</v>
      </c>
      <c r="B1962" t="s">
        <v>279</v>
      </c>
      <c r="C1962" t="s">
        <v>1196</v>
      </c>
      <c r="D1962" t="s">
        <v>2750</v>
      </c>
      <c r="E1962" t="s">
        <v>954</v>
      </c>
      <c r="F1962" t="s">
        <v>29</v>
      </c>
      <c r="G1962" t="s">
        <v>115</v>
      </c>
      <c r="H1962" t="s">
        <v>109</v>
      </c>
      <c r="I1962">
        <v>5</v>
      </c>
      <c r="J1962">
        <v>0</v>
      </c>
      <c r="L1962" t="s">
        <v>41</v>
      </c>
      <c r="M1962">
        <v>30</v>
      </c>
      <c r="N1962">
        <v>5</v>
      </c>
    </row>
    <row r="1963" spans="1:14" x14ac:dyDescent="0.3">
      <c r="A1963" t="s">
        <v>4411</v>
      </c>
      <c r="B1963" t="s">
        <v>930</v>
      </c>
      <c r="C1963" t="s">
        <v>4412</v>
      </c>
      <c r="D1963" t="s">
        <v>1183</v>
      </c>
      <c r="E1963" t="s">
        <v>302</v>
      </c>
      <c r="F1963" t="s">
        <v>29</v>
      </c>
      <c r="G1963" t="s">
        <v>192</v>
      </c>
      <c r="H1963" t="s">
        <v>69</v>
      </c>
      <c r="I1963">
        <v>4</v>
      </c>
      <c r="J1963">
        <v>0</v>
      </c>
      <c r="K1963" t="s">
        <v>22</v>
      </c>
      <c r="L1963" t="s">
        <v>23</v>
      </c>
      <c r="M1963">
        <v>34</v>
      </c>
      <c r="N1963">
        <v>1</v>
      </c>
    </row>
    <row r="1964" spans="1:14" x14ac:dyDescent="0.3">
      <c r="A1964" t="s">
        <v>4413</v>
      </c>
      <c r="B1964" t="s">
        <v>818</v>
      </c>
      <c r="C1964" t="s">
        <v>1945</v>
      </c>
      <c r="D1964" t="s">
        <v>1061</v>
      </c>
      <c r="E1964" t="s">
        <v>477</v>
      </c>
      <c r="F1964" t="s">
        <v>29</v>
      </c>
      <c r="G1964" t="s">
        <v>97</v>
      </c>
      <c r="H1964" t="s">
        <v>216</v>
      </c>
      <c r="I1964">
        <v>6</v>
      </c>
      <c r="J1964">
        <v>0</v>
      </c>
      <c r="K1964" t="s">
        <v>32</v>
      </c>
      <c r="L1964" t="s">
        <v>41</v>
      </c>
      <c r="M1964">
        <v>54</v>
      </c>
      <c r="N1964">
        <v>4</v>
      </c>
    </row>
    <row r="1965" spans="1:14" x14ac:dyDescent="0.3">
      <c r="A1965" t="s">
        <v>4414</v>
      </c>
      <c r="B1965" t="s">
        <v>669</v>
      </c>
      <c r="C1965" t="s">
        <v>1064</v>
      </c>
      <c r="D1965" t="s">
        <v>4415</v>
      </c>
      <c r="E1965" t="s">
        <v>1009</v>
      </c>
      <c r="F1965" t="s">
        <v>19</v>
      </c>
      <c r="G1965" t="s">
        <v>176</v>
      </c>
      <c r="H1965" t="s">
        <v>69</v>
      </c>
      <c r="I1965">
        <v>7</v>
      </c>
      <c r="J1965">
        <v>0</v>
      </c>
      <c r="K1965" t="s">
        <v>32</v>
      </c>
      <c r="L1965" t="s">
        <v>50</v>
      </c>
      <c r="M1965">
        <v>19</v>
      </c>
      <c r="N1965">
        <v>1</v>
      </c>
    </row>
    <row r="1966" spans="1:14" x14ac:dyDescent="0.3">
      <c r="A1966" t="s">
        <v>4416</v>
      </c>
      <c r="B1966" t="s">
        <v>450</v>
      </c>
      <c r="C1966" t="s">
        <v>3816</v>
      </c>
      <c r="D1966" t="s">
        <v>2499</v>
      </c>
      <c r="E1966" t="s">
        <v>777</v>
      </c>
      <c r="F1966" t="s">
        <v>29</v>
      </c>
      <c r="G1966" t="s">
        <v>192</v>
      </c>
      <c r="H1966" t="s">
        <v>241</v>
      </c>
      <c r="I1966">
        <v>7</v>
      </c>
      <c r="J1966">
        <v>0.1</v>
      </c>
      <c r="K1966" t="s">
        <v>32</v>
      </c>
      <c r="L1966" t="s">
        <v>33</v>
      </c>
      <c r="M1966">
        <v>29</v>
      </c>
      <c r="N1966">
        <v>4</v>
      </c>
    </row>
    <row r="1967" spans="1:14" x14ac:dyDescent="0.3">
      <c r="A1967" t="s">
        <v>4417</v>
      </c>
      <c r="B1967" t="s">
        <v>1895</v>
      </c>
      <c r="C1967" t="s">
        <v>2105</v>
      </c>
      <c r="D1967" t="s">
        <v>2836</v>
      </c>
      <c r="E1967" t="s">
        <v>458</v>
      </c>
      <c r="F1967" t="s">
        <v>19</v>
      </c>
      <c r="G1967" t="s">
        <v>90</v>
      </c>
      <c r="H1967" t="s">
        <v>177</v>
      </c>
      <c r="I1967">
        <v>6</v>
      </c>
      <c r="J1967">
        <v>0.05</v>
      </c>
      <c r="K1967" t="s">
        <v>22</v>
      </c>
      <c r="L1967" t="s">
        <v>41</v>
      </c>
      <c r="M1967">
        <v>28</v>
      </c>
      <c r="N1967">
        <v>4</v>
      </c>
    </row>
    <row r="1968" spans="1:14" x14ac:dyDescent="0.3">
      <c r="A1968" t="s">
        <v>4418</v>
      </c>
      <c r="B1968" t="s">
        <v>808</v>
      </c>
      <c r="C1968" t="s">
        <v>1394</v>
      </c>
      <c r="D1968" t="s">
        <v>3251</v>
      </c>
      <c r="E1968" t="s">
        <v>334</v>
      </c>
      <c r="F1968" t="s">
        <v>29</v>
      </c>
      <c r="G1968" t="s">
        <v>30</v>
      </c>
      <c r="H1968" t="s">
        <v>56</v>
      </c>
      <c r="I1968">
        <v>5</v>
      </c>
      <c r="J1968">
        <v>0.05</v>
      </c>
      <c r="K1968" t="s">
        <v>32</v>
      </c>
      <c r="L1968" t="s">
        <v>50</v>
      </c>
      <c r="M1968">
        <v>35</v>
      </c>
      <c r="N1968">
        <v>3</v>
      </c>
    </row>
    <row r="1969" spans="1:14" x14ac:dyDescent="0.3">
      <c r="A1969" t="s">
        <v>4419</v>
      </c>
      <c r="B1969" t="s">
        <v>2517</v>
      </c>
      <c r="C1969" t="s">
        <v>1083</v>
      </c>
      <c r="D1969" t="s">
        <v>701</v>
      </c>
      <c r="E1969" t="s">
        <v>717</v>
      </c>
      <c r="F1969" t="s">
        <v>39</v>
      </c>
      <c r="G1969" t="s">
        <v>30</v>
      </c>
      <c r="H1969" t="s">
        <v>69</v>
      </c>
      <c r="I1969">
        <v>9</v>
      </c>
      <c r="J1969">
        <v>0</v>
      </c>
      <c r="K1969" t="s">
        <v>32</v>
      </c>
      <c r="L1969" t="s">
        <v>33</v>
      </c>
      <c r="M1969">
        <v>57</v>
      </c>
      <c r="N1969">
        <v>2</v>
      </c>
    </row>
    <row r="1970" spans="1:14" x14ac:dyDescent="0.3">
      <c r="A1970" t="s">
        <v>4420</v>
      </c>
      <c r="B1970" t="s">
        <v>1499</v>
      </c>
      <c r="C1970" t="s">
        <v>1395</v>
      </c>
      <c r="D1970" t="s">
        <v>2891</v>
      </c>
      <c r="E1970" t="s">
        <v>276</v>
      </c>
      <c r="F1970" t="s">
        <v>19</v>
      </c>
      <c r="G1970" t="s">
        <v>40</v>
      </c>
      <c r="H1970" t="s">
        <v>31</v>
      </c>
      <c r="I1970">
        <v>4</v>
      </c>
      <c r="J1970">
        <v>0.15</v>
      </c>
      <c r="K1970" t="s">
        <v>22</v>
      </c>
      <c r="L1970" t="s">
        <v>23</v>
      </c>
      <c r="M1970">
        <v>33</v>
      </c>
      <c r="N1970">
        <v>3</v>
      </c>
    </row>
    <row r="1971" spans="1:14" x14ac:dyDescent="0.3">
      <c r="A1971" t="s">
        <v>4421</v>
      </c>
      <c r="B1971" t="s">
        <v>94</v>
      </c>
      <c r="C1971" t="s">
        <v>719</v>
      </c>
      <c r="D1971" t="s">
        <v>975</v>
      </c>
      <c r="E1971" t="s">
        <v>1372</v>
      </c>
      <c r="F1971" t="s">
        <v>29</v>
      </c>
      <c r="G1971" t="s">
        <v>176</v>
      </c>
      <c r="H1971" t="s">
        <v>56</v>
      </c>
      <c r="I1971">
        <v>8</v>
      </c>
      <c r="K1971" t="s">
        <v>32</v>
      </c>
      <c r="L1971" t="s">
        <v>33</v>
      </c>
      <c r="M1971">
        <v>49</v>
      </c>
      <c r="N1971">
        <v>1</v>
      </c>
    </row>
    <row r="1972" spans="1:14" x14ac:dyDescent="0.3">
      <c r="A1972" t="s">
        <v>4422</v>
      </c>
      <c r="B1972" t="s">
        <v>512</v>
      </c>
      <c r="C1972" t="s">
        <v>1105</v>
      </c>
      <c r="D1972" t="s">
        <v>95</v>
      </c>
      <c r="E1972" t="s">
        <v>38</v>
      </c>
      <c r="F1972" t="s">
        <v>19</v>
      </c>
      <c r="G1972" t="s">
        <v>62</v>
      </c>
      <c r="H1972" t="s">
        <v>56</v>
      </c>
      <c r="I1972">
        <v>3</v>
      </c>
      <c r="J1972">
        <v>0.05</v>
      </c>
      <c r="K1972" t="s">
        <v>32</v>
      </c>
      <c r="L1972" t="s">
        <v>33</v>
      </c>
      <c r="M1972">
        <v>42</v>
      </c>
    </row>
    <row r="1973" spans="1:14" x14ac:dyDescent="0.3">
      <c r="A1973" t="s">
        <v>4423</v>
      </c>
      <c r="B1973" t="s">
        <v>2364</v>
      </c>
      <c r="C1973" t="s">
        <v>2418</v>
      </c>
      <c r="D1973" t="s">
        <v>3024</v>
      </c>
      <c r="E1973" t="s">
        <v>606</v>
      </c>
      <c r="F1973" t="s">
        <v>29</v>
      </c>
      <c r="G1973" t="s">
        <v>30</v>
      </c>
      <c r="H1973" t="s">
        <v>146</v>
      </c>
      <c r="I1973">
        <v>4</v>
      </c>
      <c r="J1973">
        <v>0</v>
      </c>
      <c r="K1973" t="s">
        <v>22</v>
      </c>
      <c r="L1973" t="s">
        <v>41</v>
      </c>
      <c r="M1973">
        <v>34</v>
      </c>
      <c r="N1973">
        <v>2</v>
      </c>
    </row>
    <row r="1974" spans="1:14" x14ac:dyDescent="0.3">
      <c r="A1974" t="s">
        <v>4424</v>
      </c>
      <c r="B1974" t="s">
        <v>4425</v>
      </c>
      <c r="C1974" t="s">
        <v>470</v>
      </c>
      <c r="D1974" t="s">
        <v>3619</v>
      </c>
      <c r="E1974" t="s">
        <v>1836</v>
      </c>
      <c r="F1974" t="s">
        <v>39</v>
      </c>
      <c r="G1974" t="s">
        <v>20</v>
      </c>
      <c r="H1974" t="s">
        <v>146</v>
      </c>
      <c r="I1974">
        <v>1</v>
      </c>
      <c r="K1974" t="s">
        <v>22</v>
      </c>
      <c r="L1974" t="s">
        <v>33</v>
      </c>
      <c r="M1974">
        <v>51</v>
      </c>
      <c r="N1974">
        <v>5</v>
      </c>
    </row>
    <row r="1975" spans="1:14" x14ac:dyDescent="0.3">
      <c r="A1975" t="s">
        <v>4426</v>
      </c>
      <c r="B1975" t="s">
        <v>1225</v>
      </c>
      <c r="C1975" t="s">
        <v>807</v>
      </c>
      <c r="D1975" t="s">
        <v>3667</v>
      </c>
      <c r="E1975" t="s">
        <v>548</v>
      </c>
      <c r="F1975" t="s">
        <v>29</v>
      </c>
      <c r="G1975" t="s">
        <v>20</v>
      </c>
      <c r="H1975" t="s">
        <v>91</v>
      </c>
      <c r="I1975">
        <v>3</v>
      </c>
      <c r="K1975" t="s">
        <v>32</v>
      </c>
      <c r="L1975" t="s">
        <v>41</v>
      </c>
      <c r="M1975">
        <v>51</v>
      </c>
      <c r="N1975">
        <v>4</v>
      </c>
    </row>
    <row r="1976" spans="1:14" x14ac:dyDescent="0.3">
      <c r="A1976" t="s">
        <v>4427</v>
      </c>
      <c r="B1976" t="s">
        <v>2148</v>
      </c>
      <c r="C1976" t="s">
        <v>4428</v>
      </c>
      <c r="D1976" t="s">
        <v>330</v>
      </c>
      <c r="E1976" t="s">
        <v>38</v>
      </c>
      <c r="F1976" t="s">
        <v>29</v>
      </c>
      <c r="G1976" t="s">
        <v>97</v>
      </c>
      <c r="H1976" t="s">
        <v>146</v>
      </c>
      <c r="I1976">
        <v>5</v>
      </c>
      <c r="J1976">
        <v>0.05</v>
      </c>
      <c r="K1976" t="s">
        <v>70</v>
      </c>
      <c r="L1976" t="s">
        <v>41</v>
      </c>
      <c r="M1976">
        <v>53</v>
      </c>
      <c r="N1976">
        <v>1</v>
      </c>
    </row>
    <row r="1977" spans="1:14" x14ac:dyDescent="0.3">
      <c r="A1977" t="s">
        <v>4429</v>
      </c>
      <c r="B1977" t="s">
        <v>1305</v>
      </c>
      <c r="C1977" t="s">
        <v>604</v>
      </c>
      <c r="D1977" t="s">
        <v>4430</v>
      </c>
      <c r="E1977" t="s">
        <v>627</v>
      </c>
      <c r="F1977" t="s">
        <v>29</v>
      </c>
      <c r="G1977" t="s">
        <v>293</v>
      </c>
      <c r="H1977" t="s">
        <v>241</v>
      </c>
      <c r="I1977">
        <v>9</v>
      </c>
      <c r="J1977">
        <v>0.05</v>
      </c>
      <c r="K1977" t="s">
        <v>22</v>
      </c>
      <c r="L1977" t="s">
        <v>23</v>
      </c>
      <c r="M1977">
        <v>54</v>
      </c>
      <c r="N1977">
        <v>1</v>
      </c>
    </row>
    <row r="1978" spans="1:14" x14ac:dyDescent="0.3">
      <c r="A1978" t="s">
        <v>4431</v>
      </c>
      <c r="B1978" t="s">
        <v>710</v>
      </c>
      <c r="C1978" t="s">
        <v>1505</v>
      </c>
      <c r="D1978" t="s">
        <v>862</v>
      </c>
      <c r="E1978" t="s">
        <v>683</v>
      </c>
      <c r="F1978" t="s">
        <v>29</v>
      </c>
      <c r="G1978" t="s">
        <v>62</v>
      </c>
      <c r="H1978" t="s">
        <v>154</v>
      </c>
      <c r="I1978">
        <v>4</v>
      </c>
      <c r="J1978">
        <v>0.1</v>
      </c>
      <c r="K1978" t="s">
        <v>32</v>
      </c>
      <c r="L1978" t="s">
        <v>23</v>
      </c>
      <c r="M1978">
        <v>39</v>
      </c>
      <c r="N1978">
        <v>2</v>
      </c>
    </row>
    <row r="1979" spans="1:14" x14ac:dyDescent="0.3">
      <c r="A1979" t="s">
        <v>4432</v>
      </c>
      <c r="B1979" t="s">
        <v>1309</v>
      </c>
      <c r="C1979" t="s">
        <v>2148</v>
      </c>
      <c r="D1979" t="s">
        <v>1708</v>
      </c>
      <c r="E1979" t="s">
        <v>46</v>
      </c>
      <c r="F1979" t="s">
        <v>39</v>
      </c>
      <c r="G1979" t="s">
        <v>47</v>
      </c>
      <c r="H1979" t="s">
        <v>84</v>
      </c>
      <c r="I1979">
        <v>3</v>
      </c>
      <c r="J1979">
        <v>0</v>
      </c>
      <c r="K1979" t="s">
        <v>22</v>
      </c>
      <c r="L1979" t="s">
        <v>23</v>
      </c>
      <c r="M1979">
        <v>69</v>
      </c>
      <c r="N1979">
        <v>1</v>
      </c>
    </row>
    <row r="1980" spans="1:14" x14ac:dyDescent="0.3">
      <c r="A1980" t="s">
        <v>4433</v>
      </c>
      <c r="B1980" t="s">
        <v>362</v>
      </c>
      <c r="C1980" t="s">
        <v>2706</v>
      </c>
      <c r="D1980" t="s">
        <v>3251</v>
      </c>
      <c r="E1980" t="s">
        <v>1959</v>
      </c>
      <c r="F1980" t="s">
        <v>29</v>
      </c>
      <c r="G1980" t="s">
        <v>293</v>
      </c>
      <c r="H1980" t="s">
        <v>146</v>
      </c>
      <c r="I1980">
        <v>4</v>
      </c>
      <c r="J1980">
        <v>0</v>
      </c>
      <c r="K1980" t="s">
        <v>32</v>
      </c>
      <c r="L1980" t="s">
        <v>33</v>
      </c>
      <c r="M1980">
        <v>57</v>
      </c>
      <c r="N1980">
        <v>1</v>
      </c>
    </row>
    <row r="1981" spans="1:14" x14ac:dyDescent="0.3">
      <c r="A1981" t="s">
        <v>4434</v>
      </c>
      <c r="B1981" t="s">
        <v>484</v>
      </c>
      <c r="C1981" t="s">
        <v>512</v>
      </c>
      <c r="D1981" t="s">
        <v>1097</v>
      </c>
      <c r="E1981" t="s">
        <v>1829</v>
      </c>
      <c r="F1981" t="s">
        <v>29</v>
      </c>
      <c r="G1981" t="s">
        <v>40</v>
      </c>
      <c r="H1981" t="s">
        <v>241</v>
      </c>
      <c r="I1981">
        <v>4</v>
      </c>
      <c r="J1981">
        <v>0</v>
      </c>
      <c r="K1981" t="s">
        <v>22</v>
      </c>
      <c r="L1981" t="s">
        <v>41</v>
      </c>
      <c r="M1981">
        <v>18</v>
      </c>
      <c r="N1981">
        <v>5</v>
      </c>
    </row>
    <row r="1982" spans="1:14" x14ac:dyDescent="0.3">
      <c r="A1982" t="s">
        <v>2204</v>
      </c>
      <c r="B1982" t="s">
        <v>2205</v>
      </c>
      <c r="C1982" t="s">
        <v>1235</v>
      </c>
      <c r="D1982" t="s">
        <v>963</v>
      </c>
      <c r="E1982" t="s">
        <v>1829</v>
      </c>
      <c r="F1982" t="s">
        <v>29</v>
      </c>
      <c r="G1982" t="s">
        <v>47</v>
      </c>
      <c r="H1982" t="s">
        <v>308</v>
      </c>
      <c r="I1982">
        <v>5</v>
      </c>
      <c r="J1982">
        <v>0.15</v>
      </c>
      <c r="K1982" t="s">
        <v>32</v>
      </c>
      <c r="L1982" t="s">
        <v>50</v>
      </c>
      <c r="M1982">
        <v>62</v>
      </c>
    </row>
    <row r="1983" spans="1:14" x14ac:dyDescent="0.3">
      <c r="A1983" t="s">
        <v>4435</v>
      </c>
      <c r="B1983" t="s">
        <v>1367</v>
      </c>
      <c r="C1983" t="s">
        <v>2875</v>
      </c>
      <c r="D1983" t="s">
        <v>363</v>
      </c>
      <c r="E1983" t="s">
        <v>165</v>
      </c>
      <c r="F1983" t="s">
        <v>39</v>
      </c>
      <c r="G1983" t="s">
        <v>90</v>
      </c>
      <c r="H1983" t="s">
        <v>76</v>
      </c>
      <c r="I1983">
        <v>4</v>
      </c>
      <c r="J1983">
        <v>0.05</v>
      </c>
      <c r="K1983" t="s">
        <v>32</v>
      </c>
      <c r="L1983" t="s">
        <v>41</v>
      </c>
      <c r="M1983">
        <v>38</v>
      </c>
      <c r="N1983">
        <v>5</v>
      </c>
    </row>
    <row r="1984" spans="1:14" x14ac:dyDescent="0.3">
      <c r="A1984" t="s">
        <v>4436</v>
      </c>
      <c r="B1984" t="s">
        <v>2039</v>
      </c>
      <c r="C1984" t="s">
        <v>3508</v>
      </c>
      <c r="D1984" t="s">
        <v>4437</v>
      </c>
      <c r="E1984" t="s">
        <v>548</v>
      </c>
      <c r="F1984" t="s">
        <v>29</v>
      </c>
      <c r="G1984" t="s">
        <v>20</v>
      </c>
      <c r="H1984" t="s">
        <v>146</v>
      </c>
      <c r="I1984">
        <v>7</v>
      </c>
      <c r="J1984">
        <v>0</v>
      </c>
      <c r="K1984" t="s">
        <v>70</v>
      </c>
      <c r="L1984" t="s">
        <v>41</v>
      </c>
      <c r="N1984">
        <v>5</v>
      </c>
    </row>
    <row r="1985" spans="1:14" x14ac:dyDescent="0.3">
      <c r="A1985" t="s">
        <v>4438</v>
      </c>
      <c r="B1985" t="s">
        <v>258</v>
      </c>
      <c r="C1985" t="s">
        <v>524</v>
      </c>
      <c r="D1985" t="s">
        <v>2527</v>
      </c>
      <c r="E1985" t="s">
        <v>914</v>
      </c>
      <c r="F1985" t="s">
        <v>19</v>
      </c>
      <c r="G1985" t="s">
        <v>293</v>
      </c>
      <c r="H1985" t="s">
        <v>91</v>
      </c>
      <c r="I1985">
        <v>2</v>
      </c>
      <c r="J1985">
        <v>0.2</v>
      </c>
      <c r="K1985" t="s">
        <v>222</v>
      </c>
      <c r="L1985" t="s">
        <v>23</v>
      </c>
      <c r="M1985">
        <v>18</v>
      </c>
      <c r="N1985">
        <v>4</v>
      </c>
    </row>
    <row r="1986" spans="1:14" x14ac:dyDescent="0.3">
      <c r="A1986" t="s">
        <v>4439</v>
      </c>
      <c r="B1986" t="s">
        <v>328</v>
      </c>
      <c r="C1986" t="s">
        <v>2458</v>
      </c>
      <c r="D1986" t="s">
        <v>3094</v>
      </c>
      <c r="E1986" t="s">
        <v>369</v>
      </c>
      <c r="F1986" t="s">
        <v>29</v>
      </c>
      <c r="G1986" t="s">
        <v>251</v>
      </c>
      <c r="H1986" t="s">
        <v>48</v>
      </c>
      <c r="I1986">
        <v>9</v>
      </c>
      <c r="J1986">
        <v>0</v>
      </c>
      <c r="K1986" t="s">
        <v>32</v>
      </c>
      <c r="L1986" t="s">
        <v>41</v>
      </c>
      <c r="M1986">
        <v>31</v>
      </c>
    </row>
    <row r="1987" spans="1:14" x14ac:dyDescent="0.3">
      <c r="A1987" t="s">
        <v>4440</v>
      </c>
      <c r="B1987" t="s">
        <v>4196</v>
      </c>
      <c r="C1987" t="s">
        <v>4441</v>
      </c>
      <c r="D1987" t="s">
        <v>2647</v>
      </c>
      <c r="E1987" t="s">
        <v>364</v>
      </c>
      <c r="F1987" t="s">
        <v>29</v>
      </c>
      <c r="G1987" t="s">
        <v>40</v>
      </c>
      <c r="H1987" t="s">
        <v>48</v>
      </c>
      <c r="I1987">
        <v>5</v>
      </c>
      <c r="J1987">
        <v>0.1</v>
      </c>
      <c r="K1987" t="s">
        <v>32</v>
      </c>
      <c r="L1987" t="s">
        <v>33</v>
      </c>
      <c r="M1987">
        <v>22</v>
      </c>
      <c r="N1987">
        <v>3</v>
      </c>
    </row>
    <row r="1988" spans="1:14" x14ac:dyDescent="0.3">
      <c r="A1988" t="s">
        <v>4442</v>
      </c>
      <c r="B1988" t="s">
        <v>2451</v>
      </c>
      <c r="C1988" t="s">
        <v>2597</v>
      </c>
      <c r="D1988" t="s">
        <v>3159</v>
      </c>
      <c r="E1988" t="s">
        <v>1000</v>
      </c>
      <c r="F1988" t="s">
        <v>29</v>
      </c>
      <c r="G1988" t="s">
        <v>90</v>
      </c>
      <c r="H1988" t="s">
        <v>56</v>
      </c>
      <c r="I1988">
        <v>6</v>
      </c>
      <c r="J1988">
        <v>0.2</v>
      </c>
      <c r="K1988" t="s">
        <v>22</v>
      </c>
      <c r="L1988" t="s">
        <v>33</v>
      </c>
      <c r="M1988">
        <v>64</v>
      </c>
      <c r="N1988">
        <v>1</v>
      </c>
    </row>
    <row r="1989" spans="1:14" x14ac:dyDescent="0.3">
      <c r="A1989" t="s">
        <v>4443</v>
      </c>
      <c r="B1989" t="s">
        <v>285</v>
      </c>
      <c r="C1989" t="s">
        <v>4444</v>
      </c>
      <c r="D1989" t="s">
        <v>4356</v>
      </c>
      <c r="E1989" t="s">
        <v>606</v>
      </c>
      <c r="F1989" t="s">
        <v>19</v>
      </c>
      <c r="G1989" t="s">
        <v>115</v>
      </c>
      <c r="H1989" t="s">
        <v>160</v>
      </c>
      <c r="I1989">
        <v>1</v>
      </c>
      <c r="J1989">
        <v>0</v>
      </c>
      <c r="L1989" t="s">
        <v>23</v>
      </c>
      <c r="M1989">
        <v>51</v>
      </c>
      <c r="N1989">
        <v>5</v>
      </c>
    </row>
    <row r="1990" spans="1:14" x14ac:dyDescent="0.3">
      <c r="A1990" t="s">
        <v>4445</v>
      </c>
      <c r="B1990" t="s">
        <v>1124</v>
      </c>
      <c r="C1990" t="s">
        <v>1404</v>
      </c>
      <c r="D1990" t="s">
        <v>3506</v>
      </c>
      <c r="E1990" t="s">
        <v>4446</v>
      </c>
      <c r="F1990" t="s">
        <v>39</v>
      </c>
      <c r="G1990" t="s">
        <v>62</v>
      </c>
      <c r="H1990" t="s">
        <v>160</v>
      </c>
      <c r="I1990">
        <v>8</v>
      </c>
      <c r="J1990">
        <v>0.05</v>
      </c>
      <c r="K1990" t="s">
        <v>22</v>
      </c>
      <c r="L1990" t="s">
        <v>41</v>
      </c>
      <c r="N1990">
        <v>4</v>
      </c>
    </row>
    <row r="1991" spans="1:14" x14ac:dyDescent="0.3">
      <c r="A1991" t="s">
        <v>4447</v>
      </c>
      <c r="B1991" t="s">
        <v>4448</v>
      </c>
      <c r="C1991" t="s">
        <v>59</v>
      </c>
      <c r="D1991" t="s">
        <v>2658</v>
      </c>
      <c r="E1991" t="s">
        <v>1959</v>
      </c>
      <c r="F1991" t="s">
        <v>29</v>
      </c>
      <c r="G1991" t="s">
        <v>90</v>
      </c>
      <c r="H1991" t="s">
        <v>160</v>
      </c>
      <c r="I1991">
        <v>3</v>
      </c>
      <c r="J1991">
        <v>0.05</v>
      </c>
      <c r="K1991" t="s">
        <v>32</v>
      </c>
      <c r="L1991" t="s">
        <v>23</v>
      </c>
      <c r="M1991">
        <v>28</v>
      </c>
      <c r="N1991">
        <v>1</v>
      </c>
    </row>
    <row r="1992" spans="1:14" x14ac:dyDescent="0.3">
      <c r="A1992" t="s">
        <v>4449</v>
      </c>
      <c r="B1992" t="s">
        <v>888</v>
      </c>
      <c r="C1992" t="s">
        <v>2111</v>
      </c>
      <c r="D1992" t="s">
        <v>1067</v>
      </c>
      <c r="E1992" t="s">
        <v>326</v>
      </c>
      <c r="F1992" t="s">
        <v>29</v>
      </c>
      <c r="G1992" t="s">
        <v>90</v>
      </c>
      <c r="H1992" t="s">
        <v>146</v>
      </c>
      <c r="I1992">
        <v>7</v>
      </c>
      <c r="J1992">
        <v>0.1</v>
      </c>
      <c r="K1992" t="s">
        <v>222</v>
      </c>
      <c r="L1992" t="s">
        <v>33</v>
      </c>
      <c r="M1992">
        <v>33</v>
      </c>
      <c r="N1992">
        <v>4</v>
      </c>
    </row>
    <row r="1993" spans="1:14" x14ac:dyDescent="0.3">
      <c r="A1993" t="s">
        <v>4450</v>
      </c>
      <c r="B1993" t="s">
        <v>446</v>
      </c>
      <c r="C1993" t="s">
        <v>3150</v>
      </c>
      <c r="D1993" t="s">
        <v>4451</v>
      </c>
      <c r="E1993" t="s">
        <v>1550</v>
      </c>
      <c r="F1993" t="s">
        <v>29</v>
      </c>
      <c r="G1993" t="s">
        <v>62</v>
      </c>
      <c r="H1993" t="s">
        <v>48</v>
      </c>
      <c r="I1993">
        <v>5</v>
      </c>
      <c r="J1993">
        <v>0.05</v>
      </c>
      <c r="K1993" t="s">
        <v>32</v>
      </c>
      <c r="L1993" t="s">
        <v>50</v>
      </c>
      <c r="M1993">
        <v>63</v>
      </c>
      <c r="N1993">
        <v>2</v>
      </c>
    </row>
    <row r="1994" spans="1:14" x14ac:dyDescent="0.3">
      <c r="A1994" t="s">
        <v>4452</v>
      </c>
      <c r="B1994" t="s">
        <v>1544</v>
      </c>
      <c r="C1994" t="s">
        <v>16</v>
      </c>
      <c r="D1994" t="s">
        <v>971</v>
      </c>
      <c r="E1994" t="s">
        <v>1014</v>
      </c>
      <c r="F1994" t="s">
        <v>153</v>
      </c>
      <c r="G1994" t="s">
        <v>251</v>
      </c>
      <c r="H1994" t="s">
        <v>31</v>
      </c>
      <c r="I1994">
        <v>5</v>
      </c>
      <c r="J1994">
        <v>0</v>
      </c>
      <c r="K1994" t="s">
        <v>22</v>
      </c>
      <c r="L1994" t="s">
        <v>33</v>
      </c>
      <c r="M1994">
        <v>67</v>
      </c>
      <c r="N1994">
        <v>3</v>
      </c>
    </row>
    <row r="1995" spans="1:14" x14ac:dyDescent="0.3">
      <c r="A1995" t="s">
        <v>4453</v>
      </c>
      <c r="B1995" t="s">
        <v>483</v>
      </c>
      <c r="C1995" t="s">
        <v>2023</v>
      </c>
      <c r="D1995" t="s">
        <v>839</v>
      </c>
      <c r="E1995" t="s">
        <v>1267</v>
      </c>
      <c r="F1995" t="s">
        <v>19</v>
      </c>
      <c r="G1995" t="s">
        <v>30</v>
      </c>
      <c r="H1995" t="s">
        <v>177</v>
      </c>
      <c r="I1995">
        <v>4</v>
      </c>
      <c r="J1995">
        <v>0.05</v>
      </c>
      <c r="K1995" t="s">
        <v>22</v>
      </c>
      <c r="L1995" t="s">
        <v>50</v>
      </c>
      <c r="M1995">
        <v>28</v>
      </c>
      <c r="N1995">
        <v>3</v>
      </c>
    </row>
    <row r="1996" spans="1:14" x14ac:dyDescent="0.3">
      <c r="A1996" t="s">
        <v>4454</v>
      </c>
      <c r="B1996" t="s">
        <v>804</v>
      </c>
      <c r="C1996" t="s">
        <v>2057</v>
      </c>
      <c r="D1996" t="s">
        <v>999</v>
      </c>
      <c r="E1996" t="s">
        <v>1770</v>
      </c>
      <c r="F1996" t="s">
        <v>39</v>
      </c>
      <c r="G1996" t="s">
        <v>251</v>
      </c>
      <c r="H1996" t="s">
        <v>241</v>
      </c>
      <c r="I1996">
        <v>5</v>
      </c>
      <c r="J1996">
        <v>0</v>
      </c>
      <c r="K1996" t="s">
        <v>22</v>
      </c>
      <c r="L1996" t="s">
        <v>41</v>
      </c>
      <c r="M1996">
        <v>58</v>
      </c>
      <c r="N1996">
        <v>1</v>
      </c>
    </row>
    <row r="1997" spans="1:14" x14ac:dyDescent="0.3">
      <c r="A1997" t="s">
        <v>4455</v>
      </c>
      <c r="B1997" t="s">
        <v>3630</v>
      </c>
      <c r="C1997" t="s">
        <v>184</v>
      </c>
      <c r="D1997" t="s">
        <v>2758</v>
      </c>
      <c r="E1997" t="s">
        <v>1315</v>
      </c>
      <c r="F1997" t="s">
        <v>29</v>
      </c>
      <c r="G1997" t="s">
        <v>47</v>
      </c>
      <c r="H1997" t="s">
        <v>160</v>
      </c>
      <c r="I1997">
        <v>6</v>
      </c>
      <c r="J1997">
        <v>0.1</v>
      </c>
      <c r="K1997" t="s">
        <v>222</v>
      </c>
      <c r="L1997" t="s">
        <v>23</v>
      </c>
      <c r="M1997">
        <v>25</v>
      </c>
      <c r="N1997">
        <v>5</v>
      </c>
    </row>
    <row r="1998" spans="1:14" x14ac:dyDescent="0.3">
      <c r="A1998" t="s">
        <v>4456</v>
      </c>
      <c r="B1998" t="s">
        <v>4091</v>
      </c>
      <c r="C1998" t="s">
        <v>105</v>
      </c>
      <c r="D1998" t="s">
        <v>4360</v>
      </c>
      <c r="E1998" t="s">
        <v>1058</v>
      </c>
      <c r="F1998" t="s">
        <v>153</v>
      </c>
      <c r="H1998" t="s">
        <v>84</v>
      </c>
      <c r="I1998">
        <v>5</v>
      </c>
      <c r="J1998">
        <v>0.05</v>
      </c>
      <c r="K1998" t="s">
        <v>32</v>
      </c>
      <c r="L1998" t="s">
        <v>23</v>
      </c>
      <c r="M1998">
        <v>43</v>
      </c>
      <c r="N1998">
        <v>1</v>
      </c>
    </row>
    <row r="1999" spans="1:14" x14ac:dyDescent="0.3">
      <c r="A1999" t="s">
        <v>4457</v>
      </c>
      <c r="B1999" t="s">
        <v>1936</v>
      </c>
      <c r="C1999" t="s">
        <v>475</v>
      </c>
      <c r="D1999" t="s">
        <v>3680</v>
      </c>
      <c r="E1999" t="s">
        <v>627</v>
      </c>
      <c r="F1999" t="s">
        <v>29</v>
      </c>
      <c r="G1999" t="s">
        <v>47</v>
      </c>
      <c r="H1999" t="s">
        <v>98</v>
      </c>
      <c r="I1999">
        <v>4</v>
      </c>
      <c r="J1999">
        <v>0.05</v>
      </c>
      <c r="K1999" t="s">
        <v>32</v>
      </c>
      <c r="L1999" t="s">
        <v>33</v>
      </c>
      <c r="M1999">
        <v>19</v>
      </c>
      <c r="N1999">
        <v>5</v>
      </c>
    </row>
    <row r="2000" spans="1:14" x14ac:dyDescent="0.3">
      <c r="A2000" t="s">
        <v>2759</v>
      </c>
      <c r="B2000" t="s">
        <v>2760</v>
      </c>
      <c r="C2000" t="s">
        <v>1847</v>
      </c>
      <c r="D2000" t="s">
        <v>1097</v>
      </c>
      <c r="E2000" t="s">
        <v>643</v>
      </c>
      <c r="F2000" t="s">
        <v>19</v>
      </c>
      <c r="G2000" t="s">
        <v>90</v>
      </c>
      <c r="H2000" t="s">
        <v>98</v>
      </c>
      <c r="I2000">
        <v>6</v>
      </c>
      <c r="J2000">
        <v>0</v>
      </c>
      <c r="K2000" t="s">
        <v>22</v>
      </c>
      <c r="L2000" t="s">
        <v>23</v>
      </c>
      <c r="M2000">
        <v>35</v>
      </c>
      <c r="N2000">
        <v>5</v>
      </c>
    </row>
    <row r="2001" spans="1:14" x14ac:dyDescent="0.3">
      <c r="A2001" t="s">
        <v>4458</v>
      </c>
      <c r="B2001" t="s">
        <v>367</v>
      </c>
      <c r="C2001" t="s">
        <v>479</v>
      </c>
      <c r="D2001" t="s">
        <v>772</v>
      </c>
      <c r="E2001" t="s">
        <v>552</v>
      </c>
      <c r="F2001" t="s">
        <v>39</v>
      </c>
      <c r="G2001" t="s">
        <v>30</v>
      </c>
      <c r="H2001" t="s">
        <v>109</v>
      </c>
      <c r="I2001">
        <v>7</v>
      </c>
      <c r="J2001">
        <v>0</v>
      </c>
      <c r="K2001" t="s">
        <v>222</v>
      </c>
      <c r="L2001" t="s">
        <v>50</v>
      </c>
      <c r="M2001">
        <v>53</v>
      </c>
      <c r="N2001">
        <v>5</v>
      </c>
    </row>
    <row r="2002" spans="1:14" x14ac:dyDescent="0.3">
      <c r="A2002" t="s">
        <v>4459</v>
      </c>
      <c r="B2002" t="s">
        <v>350</v>
      </c>
      <c r="C2002" t="s">
        <v>3460</v>
      </c>
      <c r="D2002" t="s">
        <v>4460</v>
      </c>
      <c r="E2002" t="s">
        <v>89</v>
      </c>
      <c r="F2002" t="s">
        <v>29</v>
      </c>
      <c r="G2002" t="s">
        <v>293</v>
      </c>
      <c r="H2002" t="s">
        <v>63</v>
      </c>
      <c r="I2002">
        <v>1</v>
      </c>
      <c r="J2002">
        <v>0.15</v>
      </c>
      <c r="K2002" t="s">
        <v>22</v>
      </c>
      <c r="L2002" t="s">
        <v>50</v>
      </c>
      <c r="M2002">
        <v>23</v>
      </c>
      <c r="N2002">
        <v>2</v>
      </c>
    </row>
    <row r="2003" spans="1:14" x14ac:dyDescent="0.3">
      <c r="A2003" t="s">
        <v>4461</v>
      </c>
      <c r="B2003" t="s">
        <v>341</v>
      </c>
      <c r="C2003" t="s">
        <v>1055</v>
      </c>
      <c r="D2003" t="s">
        <v>931</v>
      </c>
      <c r="E2003" t="s">
        <v>55</v>
      </c>
      <c r="F2003" t="s">
        <v>29</v>
      </c>
      <c r="G2003" t="s">
        <v>176</v>
      </c>
      <c r="H2003" t="s">
        <v>98</v>
      </c>
      <c r="I2003">
        <v>5</v>
      </c>
      <c r="J2003">
        <v>0.1</v>
      </c>
      <c r="K2003" t="s">
        <v>32</v>
      </c>
      <c r="L2003" t="s">
        <v>33</v>
      </c>
      <c r="M2003">
        <v>55</v>
      </c>
      <c r="N2003">
        <v>1</v>
      </c>
    </row>
    <row r="2004" spans="1:14" x14ac:dyDescent="0.3">
      <c r="A2004" t="s">
        <v>4462</v>
      </c>
      <c r="B2004" t="s">
        <v>1949</v>
      </c>
      <c r="C2004" t="s">
        <v>753</v>
      </c>
      <c r="D2004" t="s">
        <v>2322</v>
      </c>
      <c r="E2004" t="s">
        <v>453</v>
      </c>
      <c r="F2004" t="s">
        <v>29</v>
      </c>
      <c r="G2004" t="s">
        <v>40</v>
      </c>
      <c r="H2004" t="s">
        <v>308</v>
      </c>
      <c r="I2004">
        <v>3</v>
      </c>
      <c r="J2004">
        <v>0.05</v>
      </c>
      <c r="K2004" t="s">
        <v>32</v>
      </c>
      <c r="L2004" t="s">
        <v>41</v>
      </c>
      <c r="M2004">
        <v>21</v>
      </c>
      <c r="N2004">
        <v>3</v>
      </c>
    </row>
    <row r="2005" spans="1:14" x14ac:dyDescent="0.3">
      <c r="A2005" t="s">
        <v>4463</v>
      </c>
      <c r="B2005" t="s">
        <v>3856</v>
      </c>
      <c r="C2005" t="s">
        <v>43</v>
      </c>
      <c r="D2005" t="s">
        <v>4464</v>
      </c>
      <c r="E2005" t="s">
        <v>4465</v>
      </c>
      <c r="F2005" t="s">
        <v>19</v>
      </c>
      <c r="G2005" t="s">
        <v>176</v>
      </c>
      <c r="H2005" t="s">
        <v>69</v>
      </c>
      <c r="I2005">
        <v>9</v>
      </c>
      <c r="J2005">
        <v>0.1</v>
      </c>
      <c r="K2005" t="s">
        <v>32</v>
      </c>
      <c r="L2005" t="s">
        <v>41</v>
      </c>
      <c r="M2005">
        <v>60</v>
      </c>
      <c r="N2005">
        <v>5</v>
      </c>
    </row>
    <row r="2006" spans="1:14" x14ac:dyDescent="0.3">
      <c r="A2006" t="s">
        <v>4466</v>
      </c>
      <c r="B2006" t="s">
        <v>4329</v>
      </c>
      <c r="C2006" t="s">
        <v>157</v>
      </c>
      <c r="D2006" t="s">
        <v>4467</v>
      </c>
      <c r="E2006" t="s">
        <v>694</v>
      </c>
      <c r="F2006" t="s">
        <v>39</v>
      </c>
      <c r="G2006" t="s">
        <v>115</v>
      </c>
      <c r="H2006" t="s">
        <v>160</v>
      </c>
      <c r="I2006">
        <v>3</v>
      </c>
      <c r="J2006">
        <v>0</v>
      </c>
      <c r="K2006" t="s">
        <v>22</v>
      </c>
      <c r="L2006" t="s">
        <v>50</v>
      </c>
      <c r="M2006">
        <v>41</v>
      </c>
      <c r="N2006">
        <v>1</v>
      </c>
    </row>
    <row r="2007" spans="1:14" x14ac:dyDescent="0.3">
      <c r="A2007" t="s">
        <v>4468</v>
      </c>
      <c r="B2007" t="s">
        <v>1869</v>
      </c>
      <c r="C2007" t="s">
        <v>558</v>
      </c>
      <c r="D2007" t="s">
        <v>2672</v>
      </c>
      <c r="E2007" t="s">
        <v>1719</v>
      </c>
      <c r="F2007" t="s">
        <v>29</v>
      </c>
      <c r="H2007" t="s">
        <v>91</v>
      </c>
      <c r="I2007">
        <v>9</v>
      </c>
      <c r="J2007">
        <v>0.05</v>
      </c>
      <c r="L2007" t="s">
        <v>23</v>
      </c>
      <c r="M2007">
        <v>55</v>
      </c>
      <c r="N2007">
        <v>3</v>
      </c>
    </row>
    <row r="2008" spans="1:14" x14ac:dyDescent="0.3">
      <c r="A2008" t="s">
        <v>4469</v>
      </c>
      <c r="B2008" t="s">
        <v>2517</v>
      </c>
      <c r="C2008" t="s">
        <v>779</v>
      </c>
      <c r="D2008" t="s">
        <v>2590</v>
      </c>
      <c r="E2008" t="s">
        <v>369</v>
      </c>
      <c r="F2008" t="s">
        <v>39</v>
      </c>
      <c r="G2008" t="s">
        <v>293</v>
      </c>
      <c r="H2008" t="s">
        <v>21</v>
      </c>
      <c r="I2008">
        <v>8</v>
      </c>
      <c r="J2008">
        <v>0.2</v>
      </c>
      <c r="K2008" t="s">
        <v>32</v>
      </c>
      <c r="L2008" t="s">
        <v>33</v>
      </c>
      <c r="M2008">
        <v>40</v>
      </c>
      <c r="N2008">
        <v>1</v>
      </c>
    </row>
    <row r="2009" spans="1:14" x14ac:dyDescent="0.3">
      <c r="A2009" t="s">
        <v>4470</v>
      </c>
      <c r="B2009" t="s">
        <v>1478</v>
      </c>
      <c r="C2009" t="s">
        <v>1276</v>
      </c>
      <c r="D2009" t="s">
        <v>2444</v>
      </c>
      <c r="E2009" t="s">
        <v>1133</v>
      </c>
      <c r="F2009" t="s">
        <v>39</v>
      </c>
      <c r="G2009" t="s">
        <v>192</v>
      </c>
      <c r="H2009" t="s">
        <v>48</v>
      </c>
      <c r="I2009">
        <v>1</v>
      </c>
      <c r="J2009">
        <v>0.1</v>
      </c>
      <c r="K2009" t="s">
        <v>22</v>
      </c>
      <c r="L2009" t="s">
        <v>41</v>
      </c>
      <c r="M2009">
        <v>47</v>
      </c>
      <c r="N2009">
        <v>5</v>
      </c>
    </row>
    <row r="2010" spans="1:14" x14ac:dyDescent="0.3">
      <c r="A2010" t="s">
        <v>4471</v>
      </c>
      <c r="B2010" t="s">
        <v>1499</v>
      </c>
      <c r="C2010" t="s">
        <v>1395</v>
      </c>
      <c r="D2010" t="s">
        <v>2299</v>
      </c>
      <c r="E2010" t="s">
        <v>302</v>
      </c>
      <c r="F2010" t="s">
        <v>19</v>
      </c>
      <c r="G2010" t="s">
        <v>30</v>
      </c>
      <c r="H2010" t="s">
        <v>98</v>
      </c>
      <c r="I2010">
        <v>8</v>
      </c>
      <c r="J2010">
        <v>0.15</v>
      </c>
      <c r="K2010" t="s">
        <v>22</v>
      </c>
      <c r="L2010" t="s">
        <v>33</v>
      </c>
      <c r="N2010">
        <v>4</v>
      </c>
    </row>
    <row r="2011" spans="1:14" x14ac:dyDescent="0.3">
      <c r="A2011" t="s">
        <v>4472</v>
      </c>
      <c r="B2011" t="s">
        <v>283</v>
      </c>
      <c r="C2011" t="s">
        <v>1722</v>
      </c>
      <c r="D2011" t="s">
        <v>4360</v>
      </c>
      <c r="E2011" t="s">
        <v>870</v>
      </c>
      <c r="F2011" t="s">
        <v>153</v>
      </c>
      <c r="G2011" t="s">
        <v>115</v>
      </c>
      <c r="H2011" t="s">
        <v>216</v>
      </c>
      <c r="I2011">
        <v>5</v>
      </c>
      <c r="J2011">
        <v>0</v>
      </c>
      <c r="K2011" t="s">
        <v>22</v>
      </c>
      <c r="L2011" t="s">
        <v>50</v>
      </c>
      <c r="M2011">
        <v>33</v>
      </c>
      <c r="N2011">
        <v>1</v>
      </c>
    </row>
    <row r="2012" spans="1:14" x14ac:dyDescent="0.3">
      <c r="A2012" t="s">
        <v>4473</v>
      </c>
      <c r="B2012" t="s">
        <v>495</v>
      </c>
      <c r="C2012" t="s">
        <v>382</v>
      </c>
      <c r="D2012" t="s">
        <v>3428</v>
      </c>
      <c r="E2012" t="s">
        <v>417</v>
      </c>
      <c r="F2012" t="s">
        <v>39</v>
      </c>
      <c r="G2012" t="s">
        <v>293</v>
      </c>
      <c r="H2012" t="s">
        <v>160</v>
      </c>
      <c r="I2012">
        <v>5</v>
      </c>
      <c r="J2012">
        <v>0.15</v>
      </c>
      <c r="K2012" t="s">
        <v>32</v>
      </c>
      <c r="L2012" t="s">
        <v>33</v>
      </c>
      <c r="M2012">
        <v>67</v>
      </c>
    </row>
    <row r="2013" spans="1:14" x14ac:dyDescent="0.3">
      <c r="A2013" t="s">
        <v>1071</v>
      </c>
      <c r="B2013" t="s">
        <v>15</v>
      </c>
      <c r="C2013" t="s">
        <v>1072</v>
      </c>
      <c r="D2013" t="s">
        <v>1073</v>
      </c>
      <c r="E2013" t="s">
        <v>1014</v>
      </c>
      <c r="F2013" t="s">
        <v>29</v>
      </c>
      <c r="G2013" t="s">
        <v>90</v>
      </c>
      <c r="H2013" t="s">
        <v>21</v>
      </c>
      <c r="I2013">
        <v>4</v>
      </c>
      <c r="J2013">
        <v>0.2</v>
      </c>
      <c r="K2013" t="s">
        <v>70</v>
      </c>
      <c r="L2013" t="s">
        <v>23</v>
      </c>
      <c r="M2013">
        <v>25</v>
      </c>
      <c r="N2013">
        <v>2</v>
      </c>
    </row>
    <row r="2014" spans="1:14" x14ac:dyDescent="0.3">
      <c r="A2014" t="s">
        <v>4474</v>
      </c>
      <c r="B2014" t="s">
        <v>1477</v>
      </c>
      <c r="C2014" t="s">
        <v>1100</v>
      </c>
      <c r="D2014" t="s">
        <v>1414</v>
      </c>
      <c r="E2014" t="s">
        <v>2776</v>
      </c>
      <c r="F2014" t="s">
        <v>39</v>
      </c>
      <c r="G2014" t="s">
        <v>251</v>
      </c>
      <c r="H2014" t="s">
        <v>48</v>
      </c>
      <c r="I2014">
        <v>1</v>
      </c>
      <c r="K2014" t="s">
        <v>70</v>
      </c>
      <c r="L2014" t="s">
        <v>33</v>
      </c>
      <c r="M2014">
        <v>32</v>
      </c>
      <c r="N2014">
        <v>4</v>
      </c>
    </row>
    <row r="2015" spans="1:14" x14ac:dyDescent="0.3">
      <c r="A2015" t="s">
        <v>4475</v>
      </c>
      <c r="B2015" t="s">
        <v>415</v>
      </c>
      <c r="C2015" t="s">
        <v>759</v>
      </c>
      <c r="D2015" t="s">
        <v>4476</v>
      </c>
      <c r="E2015" t="s">
        <v>281</v>
      </c>
      <c r="F2015" t="s">
        <v>153</v>
      </c>
      <c r="G2015" t="s">
        <v>30</v>
      </c>
      <c r="H2015" t="s">
        <v>76</v>
      </c>
      <c r="I2015">
        <v>8</v>
      </c>
      <c r="J2015">
        <v>0</v>
      </c>
      <c r="K2015" t="s">
        <v>70</v>
      </c>
      <c r="L2015" t="s">
        <v>41</v>
      </c>
      <c r="M2015">
        <v>36</v>
      </c>
      <c r="N2015">
        <v>1</v>
      </c>
    </row>
    <row r="2016" spans="1:14" x14ac:dyDescent="0.3">
      <c r="A2016" t="s">
        <v>4477</v>
      </c>
      <c r="B2016" t="s">
        <v>4478</v>
      </c>
      <c r="C2016" t="s">
        <v>4479</v>
      </c>
      <c r="D2016" t="s">
        <v>1710</v>
      </c>
      <c r="E2016" t="s">
        <v>227</v>
      </c>
      <c r="F2016" t="s">
        <v>29</v>
      </c>
      <c r="G2016" t="s">
        <v>176</v>
      </c>
      <c r="H2016" t="s">
        <v>48</v>
      </c>
      <c r="I2016">
        <v>6</v>
      </c>
      <c r="K2016" t="s">
        <v>32</v>
      </c>
      <c r="L2016" t="s">
        <v>41</v>
      </c>
      <c r="M2016">
        <v>28</v>
      </c>
      <c r="N2016">
        <v>2</v>
      </c>
    </row>
    <row r="2017" spans="1:14" x14ac:dyDescent="0.3">
      <c r="A2017" t="s">
        <v>4480</v>
      </c>
      <c r="B2017" t="s">
        <v>1075</v>
      </c>
      <c r="C2017" t="s">
        <v>167</v>
      </c>
      <c r="D2017" t="s">
        <v>3448</v>
      </c>
      <c r="E2017" t="s">
        <v>408</v>
      </c>
      <c r="F2017" t="s">
        <v>29</v>
      </c>
      <c r="H2017" t="s">
        <v>241</v>
      </c>
      <c r="I2017">
        <v>7</v>
      </c>
      <c r="J2017">
        <v>0.1</v>
      </c>
      <c r="K2017" t="s">
        <v>22</v>
      </c>
      <c r="L2017" t="s">
        <v>50</v>
      </c>
      <c r="M2017">
        <v>67</v>
      </c>
      <c r="N2017">
        <v>1</v>
      </c>
    </row>
    <row r="2018" spans="1:14" x14ac:dyDescent="0.3">
      <c r="A2018" t="s">
        <v>4481</v>
      </c>
      <c r="B2018" t="s">
        <v>4482</v>
      </c>
      <c r="C2018" t="s">
        <v>4444</v>
      </c>
      <c r="D2018" t="s">
        <v>2024</v>
      </c>
      <c r="E2018" t="s">
        <v>246</v>
      </c>
      <c r="F2018" t="s">
        <v>19</v>
      </c>
      <c r="G2018" t="s">
        <v>47</v>
      </c>
      <c r="H2018" t="s">
        <v>69</v>
      </c>
      <c r="I2018">
        <v>7</v>
      </c>
      <c r="J2018">
        <v>0.05</v>
      </c>
      <c r="K2018" t="s">
        <v>32</v>
      </c>
      <c r="L2018" t="s">
        <v>33</v>
      </c>
      <c r="M2018">
        <v>36</v>
      </c>
      <c r="N2018">
        <v>4</v>
      </c>
    </row>
    <row r="2019" spans="1:14" x14ac:dyDescent="0.3">
      <c r="A2019" t="s">
        <v>4483</v>
      </c>
      <c r="B2019" t="s">
        <v>1445</v>
      </c>
      <c r="C2019" t="s">
        <v>4484</v>
      </c>
      <c r="D2019" t="s">
        <v>2290</v>
      </c>
      <c r="E2019" t="s">
        <v>165</v>
      </c>
      <c r="F2019" t="s">
        <v>29</v>
      </c>
      <c r="G2019" t="s">
        <v>20</v>
      </c>
      <c r="H2019" t="s">
        <v>21</v>
      </c>
      <c r="I2019">
        <v>1</v>
      </c>
      <c r="J2019">
        <v>0</v>
      </c>
      <c r="K2019" t="s">
        <v>32</v>
      </c>
      <c r="L2019" t="s">
        <v>23</v>
      </c>
      <c r="M2019">
        <v>56</v>
      </c>
      <c r="N2019">
        <v>1</v>
      </c>
    </row>
    <row r="2020" spans="1:14" x14ac:dyDescent="0.3">
      <c r="A2020" t="s">
        <v>3748</v>
      </c>
      <c r="B2020" t="s">
        <v>3697</v>
      </c>
      <c r="C2020" t="s">
        <v>465</v>
      </c>
      <c r="D2020" t="s">
        <v>3749</v>
      </c>
      <c r="E2020" t="s">
        <v>882</v>
      </c>
      <c r="F2020" t="s">
        <v>29</v>
      </c>
      <c r="G2020" t="s">
        <v>90</v>
      </c>
      <c r="H2020" t="s">
        <v>91</v>
      </c>
      <c r="I2020">
        <v>9</v>
      </c>
      <c r="J2020">
        <v>0</v>
      </c>
      <c r="K2020" t="s">
        <v>32</v>
      </c>
      <c r="L2020" t="s">
        <v>23</v>
      </c>
      <c r="M2020">
        <v>32</v>
      </c>
      <c r="N2020">
        <v>4</v>
      </c>
    </row>
    <row r="2021" spans="1:14" x14ac:dyDescent="0.3">
      <c r="A2021" t="s">
        <v>4485</v>
      </c>
      <c r="B2021" t="s">
        <v>1096</v>
      </c>
      <c r="C2021" t="s">
        <v>429</v>
      </c>
      <c r="D2021" t="s">
        <v>4486</v>
      </c>
      <c r="E2021" t="s">
        <v>1422</v>
      </c>
      <c r="F2021" t="s">
        <v>29</v>
      </c>
      <c r="G2021" t="s">
        <v>192</v>
      </c>
      <c r="H2021" t="s">
        <v>63</v>
      </c>
      <c r="I2021">
        <v>4</v>
      </c>
      <c r="J2021">
        <v>0.1</v>
      </c>
      <c r="L2021" t="s">
        <v>50</v>
      </c>
      <c r="M2021">
        <v>38</v>
      </c>
      <c r="N2021">
        <v>2</v>
      </c>
    </row>
    <row r="2022" spans="1:14" x14ac:dyDescent="0.3">
      <c r="A2022" t="s">
        <v>4487</v>
      </c>
      <c r="B2022" t="s">
        <v>4488</v>
      </c>
      <c r="C2022" t="s">
        <v>746</v>
      </c>
      <c r="D2022" t="s">
        <v>743</v>
      </c>
      <c r="E2022" t="s">
        <v>256</v>
      </c>
      <c r="F2022" t="s">
        <v>29</v>
      </c>
      <c r="G2022" t="s">
        <v>251</v>
      </c>
      <c r="H2022" t="s">
        <v>31</v>
      </c>
      <c r="I2022">
        <v>1</v>
      </c>
      <c r="J2022">
        <v>0.15</v>
      </c>
      <c r="K2022" t="s">
        <v>32</v>
      </c>
      <c r="L2022" t="s">
        <v>33</v>
      </c>
      <c r="M2022">
        <v>26</v>
      </c>
      <c r="N2022">
        <v>4</v>
      </c>
    </row>
    <row r="2023" spans="1:14" x14ac:dyDescent="0.3">
      <c r="A2023" t="s">
        <v>4489</v>
      </c>
      <c r="B2023" t="s">
        <v>750</v>
      </c>
      <c r="C2023" t="s">
        <v>1908</v>
      </c>
      <c r="D2023" t="s">
        <v>518</v>
      </c>
      <c r="E2023" t="s">
        <v>1202</v>
      </c>
      <c r="F2023" t="s">
        <v>153</v>
      </c>
      <c r="G2023" t="s">
        <v>176</v>
      </c>
      <c r="H2023" t="s">
        <v>98</v>
      </c>
      <c r="I2023">
        <v>6</v>
      </c>
      <c r="J2023">
        <v>0</v>
      </c>
      <c r="K2023" t="s">
        <v>22</v>
      </c>
      <c r="L2023" t="s">
        <v>41</v>
      </c>
      <c r="M2023">
        <v>49</v>
      </c>
      <c r="N2023">
        <v>2</v>
      </c>
    </row>
    <row r="2024" spans="1:14" x14ac:dyDescent="0.3">
      <c r="A2024" t="s">
        <v>4490</v>
      </c>
      <c r="B2024" t="s">
        <v>3395</v>
      </c>
      <c r="C2024" t="s">
        <v>652</v>
      </c>
      <c r="D2024" t="s">
        <v>2845</v>
      </c>
      <c r="E2024" t="s">
        <v>135</v>
      </c>
      <c r="F2024" t="s">
        <v>39</v>
      </c>
      <c r="G2024" t="s">
        <v>192</v>
      </c>
      <c r="H2024" t="s">
        <v>177</v>
      </c>
      <c r="I2024">
        <v>8</v>
      </c>
      <c r="J2024">
        <v>0.2</v>
      </c>
      <c r="K2024" t="s">
        <v>32</v>
      </c>
      <c r="L2024" t="s">
        <v>23</v>
      </c>
      <c r="M2024">
        <v>69</v>
      </c>
      <c r="N2024">
        <v>1</v>
      </c>
    </row>
    <row r="2025" spans="1:14" x14ac:dyDescent="0.3">
      <c r="A2025" t="s">
        <v>4265</v>
      </c>
      <c r="B2025" t="s">
        <v>2092</v>
      </c>
      <c r="C2025" t="s">
        <v>516</v>
      </c>
      <c r="D2025" t="s">
        <v>3424</v>
      </c>
      <c r="E2025" t="s">
        <v>548</v>
      </c>
      <c r="F2025" t="s">
        <v>29</v>
      </c>
      <c r="G2025" t="s">
        <v>192</v>
      </c>
      <c r="H2025" t="s">
        <v>308</v>
      </c>
      <c r="I2025">
        <v>1</v>
      </c>
      <c r="J2025">
        <v>0.05</v>
      </c>
      <c r="K2025" t="s">
        <v>222</v>
      </c>
      <c r="L2025" t="s">
        <v>33</v>
      </c>
      <c r="M2025">
        <v>33</v>
      </c>
      <c r="N2025">
        <v>4</v>
      </c>
    </row>
    <row r="2026" spans="1:14" x14ac:dyDescent="0.3">
      <c r="A2026" t="s">
        <v>4491</v>
      </c>
      <c r="B2026" t="s">
        <v>4492</v>
      </c>
      <c r="C2026" t="s">
        <v>1131</v>
      </c>
      <c r="D2026" t="s">
        <v>1303</v>
      </c>
      <c r="E2026" t="s">
        <v>417</v>
      </c>
      <c r="F2026" t="s">
        <v>39</v>
      </c>
      <c r="G2026" t="s">
        <v>293</v>
      </c>
      <c r="H2026" t="s">
        <v>241</v>
      </c>
      <c r="I2026">
        <v>7</v>
      </c>
      <c r="J2026">
        <v>0.1</v>
      </c>
      <c r="K2026" t="s">
        <v>32</v>
      </c>
      <c r="L2026" t="s">
        <v>50</v>
      </c>
      <c r="M2026">
        <v>34</v>
      </c>
    </row>
    <row r="2027" spans="1:14" x14ac:dyDescent="0.3">
      <c r="A2027" t="s">
        <v>4493</v>
      </c>
      <c r="B2027" t="s">
        <v>428</v>
      </c>
      <c r="C2027" t="s">
        <v>1548</v>
      </c>
      <c r="D2027" t="s">
        <v>2782</v>
      </c>
      <c r="E2027" t="s">
        <v>840</v>
      </c>
      <c r="F2027" t="s">
        <v>29</v>
      </c>
      <c r="G2027" t="s">
        <v>62</v>
      </c>
      <c r="H2027" t="s">
        <v>91</v>
      </c>
      <c r="I2027">
        <v>7</v>
      </c>
      <c r="J2027">
        <v>0.15</v>
      </c>
      <c r="K2027" t="s">
        <v>32</v>
      </c>
      <c r="L2027" t="s">
        <v>41</v>
      </c>
      <c r="M2027">
        <v>19</v>
      </c>
      <c r="N2027">
        <v>4</v>
      </c>
    </row>
    <row r="2028" spans="1:14" x14ac:dyDescent="0.3">
      <c r="A2028" t="s">
        <v>4494</v>
      </c>
      <c r="B2028" t="s">
        <v>1994</v>
      </c>
      <c r="C2028" t="s">
        <v>1038</v>
      </c>
      <c r="D2028" t="s">
        <v>1008</v>
      </c>
      <c r="E2028" t="s">
        <v>302</v>
      </c>
      <c r="F2028" t="s">
        <v>29</v>
      </c>
      <c r="G2028" t="s">
        <v>47</v>
      </c>
      <c r="H2028" t="s">
        <v>76</v>
      </c>
      <c r="I2028">
        <v>8</v>
      </c>
      <c r="J2028">
        <v>0</v>
      </c>
      <c r="K2028" t="s">
        <v>32</v>
      </c>
      <c r="L2028" t="s">
        <v>23</v>
      </c>
      <c r="M2028">
        <v>54</v>
      </c>
      <c r="N2028">
        <v>3</v>
      </c>
    </row>
    <row r="2029" spans="1:14" x14ac:dyDescent="0.3">
      <c r="A2029" t="s">
        <v>4495</v>
      </c>
      <c r="B2029" t="s">
        <v>4496</v>
      </c>
      <c r="C2029" t="s">
        <v>4497</v>
      </c>
      <c r="D2029" t="s">
        <v>4498</v>
      </c>
      <c r="E2029" t="s">
        <v>221</v>
      </c>
      <c r="F2029" t="s">
        <v>39</v>
      </c>
      <c r="G2029" t="s">
        <v>40</v>
      </c>
      <c r="H2029" t="s">
        <v>31</v>
      </c>
      <c r="I2029">
        <v>1</v>
      </c>
      <c r="J2029">
        <v>0.05</v>
      </c>
      <c r="K2029" t="s">
        <v>32</v>
      </c>
      <c r="L2029" t="s">
        <v>50</v>
      </c>
      <c r="M2029">
        <v>44</v>
      </c>
      <c r="N2029">
        <v>4</v>
      </c>
    </row>
    <row r="2030" spans="1:14" x14ac:dyDescent="0.3">
      <c r="A2030" t="s">
        <v>4499</v>
      </c>
      <c r="B2030" t="s">
        <v>4500</v>
      </c>
      <c r="C2030" t="s">
        <v>586</v>
      </c>
      <c r="D2030" t="s">
        <v>2021</v>
      </c>
      <c r="E2030" t="s">
        <v>911</v>
      </c>
      <c r="F2030" t="s">
        <v>39</v>
      </c>
      <c r="G2030" t="s">
        <v>62</v>
      </c>
      <c r="H2030" t="s">
        <v>91</v>
      </c>
      <c r="I2030">
        <v>6</v>
      </c>
      <c r="J2030">
        <v>0</v>
      </c>
      <c r="K2030" t="s">
        <v>32</v>
      </c>
      <c r="L2030" t="s">
        <v>23</v>
      </c>
      <c r="M2030">
        <v>37</v>
      </c>
    </row>
    <row r="2031" spans="1:14" x14ac:dyDescent="0.3">
      <c r="A2031" t="s">
        <v>4501</v>
      </c>
      <c r="B2031" t="s">
        <v>1192</v>
      </c>
      <c r="C2031" t="s">
        <v>4402</v>
      </c>
      <c r="D2031" t="s">
        <v>2079</v>
      </c>
      <c r="E2031" t="s">
        <v>4502</v>
      </c>
      <c r="F2031" t="s">
        <v>29</v>
      </c>
      <c r="G2031" t="s">
        <v>97</v>
      </c>
      <c r="H2031" t="s">
        <v>146</v>
      </c>
      <c r="I2031">
        <v>4</v>
      </c>
      <c r="J2031">
        <v>0</v>
      </c>
      <c r="K2031" t="s">
        <v>22</v>
      </c>
      <c r="L2031" t="s">
        <v>33</v>
      </c>
      <c r="M2031">
        <v>34</v>
      </c>
    </row>
    <row r="2032" spans="1:14" x14ac:dyDescent="0.3">
      <c r="A2032" t="s">
        <v>4503</v>
      </c>
      <c r="B2032" t="s">
        <v>1555</v>
      </c>
      <c r="C2032" t="s">
        <v>877</v>
      </c>
      <c r="D2032" t="s">
        <v>4504</v>
      </c>
      <c r="E2032" t="s">
        <v>46</v>
      </c>
      <c r="F2032" t="s">
        <v>29</v>
      </c>
      <c r="G2032" t="s">
        <v>176</v>
      </c>
      <c r="H2032" t="s">
        <v>84</v>
      </c>
      <c r="I2032">
        <v>7</v>
      </c>
      <c r="J2032">
        <v>0.15</v>
      </c>
      <c r="K2032" t="s">
        <v>32</v>
      </c>
      <c r="L2032" t="s">
        <v>41</v>
      </c>
      <c r="M2032">
        <v>23</v>
      </c>
    </row>
    <row r="2033" spans="1:14" x14ac:dyDescent="0.3">
      <c r="A2033" t="s">
        <v>4505</v>
      </c>
      <c r="B2033" t="s">
        <v>2808</v>
      </c>
      <c r="C2033" t="s">
        <v>669</v>
      </c>
      <c r="D2033" t="s">
        <v>60</v>
      </c>
      <c r="E2033" t="s">
        <v>3814</v>
      </c>
      <c r="F2033" t="s">
        <v>29</v>
      </c>
      <c r="G2033" t="s">
        <v>62</v>
      </c>
      <c r="H2033" t="s">
        <v>241</v>
      </c>
      <c r="I2033">
        <v>9</v>
      </c>
      <c r="J2033">
        <v>0</v>
      </c>
      <c r="K2033" t="s">
        <v>32</v>
      </c>
      <c r="L2033" t="s">
        <v>33</v>
      </c>
      <c r="M2033">
        <v>28</v>
      </c>
      <c r="N2033">
        <v>5</v>
      </c>
    </row>
    <row r="2034" spans="1:14" x14ac:dyDescent="0.3">
      <c r="A2034" t="s">
        <v>4506</v>
      </c>
      <c r="B2034" t="s">
        <v>1762</v>
      </c>
      <c r="C2034" t="s">
        <v>977</v>
      </c>
      <c r="D2034" t="s">
        <v>4507</v>
      </c>
      <c r="E2034" t="s">
        <v>202</v>
      </c>
      <c r="F2034" t="s">
        <v>39</v>
      </c>
      <c r="G2034" t="s">
        <v>62</v>
      </c>
      <c r="H2034" t="s">
        <v>76</v>
      </c>
      <c r="I2034">
        <v>2</v>
      </c>
      <c r="J2034">
        <v>0.2</v>
      </c>
      <c r="K2034" t="s">
        <v>22</v>
      </c>
      <c r="L2034" t="s">
        <v>33</v>
      </c>
      <c r="M2034">
        <v>59</v>
      </c>
      <c r="N2034">
        <v>4</v>
      </c>
    </row>
    <row r="2035" spans="1:14" x14ac:dyDescent="0.3">
      <c r="A2035" t="s">
        <v>4508</v>
      </c>
      <c r="B2035" t="s">
        <v>755</v>
      </c>
      <c r="C2035" t="s">
        <v>3053</v>
      </c>
      <c r="D2035" t="s">
        <v>4509</v>
      </c>
      <c r="E2035" t="s">
        <v>1142</v>
      </c>
      <c r="F2035" t="s">
        <v>29</v>
      </c>
      <c r="G2035" t="s">
        <v>30</v>
      </c>
      <c r="H2035" t="s">
        <v>109</v>
      </c>
      <c r="I2035" t="s">
        <v>77</v>
      </c>
      <c r="J2035">
        <v>0</v>
      </c>
      <c r="K2035" t="s">
        <v>32</v>
      </c>
      <c r="L2035" t="s">
        <v>23</v>
      </c>
      <c r="M2035">
        <v>23</v>
      </c>
      <c r="N2035">
        <v>4</v>
      </c>
    </row>
    <row r="2036" spans="1:14" x14ac:dyDescent="0.3">
      <c r="A2036" t="s">
        <v>4510</v>
      </c>
      <c r="B2036" t="s">
        <v>2209</v>
      </c>
      <c r="C2036" t="s">
        <v>362</v>
      </c>
      <c r="D2036" t="s">
        <v>2766</v>
      </c>
      <c r="E2036" t="s">
        <v>560</v>
      </c>
      <c r="F2036" t="s">
        <v>19</v>
      </c>
      <c r="G2036" t="s">
        <v>90</v>
      </c>
      <c r="H2036" t="s">
        <v>76</v>
      </c>
      <c r="I2036">
        <v>6</v>
      </c>
      <c r="J2036">
        <v>0</v>
      </c>
      <c r="K2036" t="s">
        <v>32</v>
      </c>
      <c r="L2036" t="s">
        <v>50</v>
      </c>
      <c r="M2036">
        <v>36</v>
      </c>
      <c r="N2036">
        <v>3</v>
      </c>
    </row>
    <row r="2037" spans="1:14" x14ac:dyDescent="0.3">
      <c r="A2037" t="s">
        <v>4511</v>
      </c>
      <c r="B2037" t="s">
        <v>415</v>
      </c>
      <c r="C2037" t="s">
        <v>759</v>
      </c>
      <c r="D2037" t="s">
        <v>665</v>
      </c>
      <c r="E2037" t="s">
        <v>46</v>
      </c>
      <c r="F2037" t="s">
        <v>19</v>
      </c>
      <c r="G2037" t="s">
        <v>97</v>
      </c>
      <c r="H2037" t="s">
        <v>98</v>
      </c>
      <c r="I2037">
        <v>7</v>
      </c>
      <c r="J2037">
        <v>0.2</v>
      </c>
      <c r="K2037" t="s">
        <v>222</v>
      </c>
      <c r="L2037" t="s">
        <v>41</v>
      </c>
      <c r="M2037">
        <v>21</v>
      </c>
      <c r="N2037">
        <v>3</v>
      </c>
    </row>
    <row r="2038" spans="1:14" x14ac:dyDescent="0.3">
      <c r="A2038" t="s">
        <v>4512</v>
      </c>
      <c r="B2038" t="s">
        <v>1305</v>
      </c>
      <c r="C2038" t="s">
        <v>604</v>
      </c>
      <c r="D2038" t="s">
        <v>1153</v>
      </c>
      <c r="E2038" t="s">
        <v>790</v>
      </c>
      <c r="F2038" t="s">
        <v>19</v>
      </c>
      <c r="G2038" t="s">
        <v>115</v>
      </c>
      <c r="H2038" t="s">
        <v>308</v>
      </c>
      <c r="I2038">
        <v>4</v>
      </c>
      <c r="J2038">
        <v>0</v>
      </c>
      <c r="K2038" t="s">
        <v>32</v>
      </c>
      <c r="L2038" t="s">
        <v>50</v>
      </c>
      <c r="M2038">
        <v>43</v>
      </c>
      <c r="N2038">
        <v>2</v>
      </c>
    </row>
    <row r="2039" spans="1:14" x14ac:dyDescent="0.3">
      <c r="A2039" t="s">
        <v>4513</v>
      </c>
      <c r="B2039" t="s">
        <v>1477</v>
      </c>
      <c r="C2039" t="s">
        <v>150</v>
      </c>
      <c r="D2039" t="s">
        <v>3992</v>
      </c>
      <c r="E2039" t="s">
        <v>560</v>
      </c>
      <c r="F2039" t="s">
        <v>131</v>
      </c>
      <c r="G2039" t="s">
        <v>192</v>
      </c>
      <c r="H2039" t="s">
        <v>98</v>
      </c>
      <c r="I2039">
        <v>7</v>
      </c>
      <c r="J2039">
        <v>0</v>
      </c>
      <c r="K2039" t="s">
        <v>70</v>
      </c>
      <c r="L2039" t="s">
        <v>41</v>
      </c>
      <c r="M2039">
        <v>32</v>
      </c>
      <c r="N2039">
        <v>3</v>
      </c>
    </row>
    <row r="2040" spans="1:14" x14ac:dyDescent="0.3">
      <c r="A2040" t="s">
        <v>4514</v>
      </c>
      <c r="B2040" t="s">
        <v>79</v>
      </c>
      <c r="C2040" t="s">
        <v>1048</v>
      </c>
      <c r="D2040" t="s">
        <v>2280</v>
      </c>
      <c r="E2040" t="s">
        <v>1169</v>
      </c>
      <c r="F2040" t="s">
        <v>29</v>
      </c>
      <c r="G2040" t="s">
        <v>192</v>
      </c>
      <c r="H2040" t="s">
        <v>308</v>
      </c>
      <c r="I2040">
        <v>9</v>
      </c>
      <c r="J2040">
        <v>0.05</v>
      </c>
      <c r="K2040" t="s">
        <v>32</v>
      </c>
      <c r="L2040" t="s">
        <v>23</v>
      </c>
      <c r="M2040">
        <v>68</v>
      </c>
      <c r="N2040">
        <v>4</v>
      </c>
    </row>
    <row r="2041" spans="1:14" x14ac:dyDescent="0.3">
      <c r="A2041" t="s">
        <v>4515</v>
      </c>
      <c r="B2041" t="s">
        <v>1279</v>
      </c>
      <c r="C2041" t="s">
        <v>1263</v>
      </c>
      <c r="D2041" t="s">
        <v>816</v>
      </c>
      <c r="E2041" t="s">
        <v>635</v>
      </c>
      <c r="F2041" t="s">
        <v>39</v>
      </c>
      <c r="G2041" t="s">
        <v>30</v>
      </c>
      <c r="H2041" t="s">
        <v>69</v>
      </c>
      <c r="I2041">
        <v>6</v>
      </c>
      <c r="J2041">
        <v>0.2</v>
      </c>
      <c r="K2041" t="s">
        <v>222</v>
      </c>
      <c r="L2041" t="s">
        <v>50</v>
      </c>
      <c r="M2041">
        <v>55</v>
      </c>
      <c r="N2041">
        <v>4</v>
      </c>
    </row>
    <row r="2042" spans="1:14" x14ac:dyDescent="0.3">
      <c r="A2042" t="s">
        <v>4516</v>
      </c>
      <c r="B2042" t="s">
        <v>3380</v>
      </c>
      <c r="C2042" t="s">
        <v>1964</v>
      </c>
      <c r="D2042" t="s">
        <v>799</v>
      </c>
      <c r="E2042" t="s">
        <v>591</v>
      </c>
      <c r="F2042" t="s">
        <v>19</v>
      </c>
      <c r="G2042" t="s">
        <v>62</v>
      </c>
      <c r="H2042" t="s">
        <v>63</v>
      </c>
      <c r="I2042">
        <v>7</v>
      </c>
      <c r="J2042">
        <v>0</v>
      </c>
      <c r="K2042" t="s">
        <v>32</v>
      </c>
      <c r="L2042" t="s">
        <v>23</v>
      </c>
      <c r="M2042">
        <v>19</v>
      </c>
      <c r="N2042">
        <v>5</v>
      </c>
    </row>
    <row r="2043" spans="1:14" x14ac:dyDescent="0.3">
      <c r="A2043" t="s">
        <v>4517</v>
      </c>
      <c r="B2043" t="s">
        <v>1758</v>
      </c>
      <c r="C2043" t="s">
        <v>1155</v>
      </c>
      <c r="D2043" t="s">
        <v>1475</v>
      </c>
      <c r="E2043" t="s">
        <v>565</v>
      </c>
      <c r="F2043" t="s">
        <v>29</v>
      </c>
      <c r="G2043" t="s">
        <v>90</v>
      </c>
      <c r="H2043" t="s">
        <v>154</v>
      </c>
      <c r="I2043">
        <v>5</v>
      </c>
      <c r="J2043">
        <v>0.05</v>
      </c>
      <c r="K2043" t="s">
        <v>70</v>
      </c>
      <c r="L2043" t="s">
        <v>41</v>
      </c>
      <c r="M2043">
        <v>33</v>
      </c>
      <c r="N2043">
        <v>5</v>
      </c>
    </row>
    <row r="2044" spans="1:14" x14ac:dyDescent="0.3">
      <c r="A2044" t="s">
        <v>4518</v>
      </c>
      <c r="B2044" t="s">
        <v>2981</v>
      </c>
      <c r="C2044" t="s">
        <v>1528</v>
      </c>
      <c r="D2044" t="s">
        <v>4519</v>
      </c>
      <c r="E2044" t="s">
        <v>694</v>
      </c>
      <c r="F2044" t="s">
        <v>39</v>
      </c>
      <c r="G2044" t="s">
        <v>62</v>
      </c>
      <c r="H2044" t="s">
        <v>76</v>
      </c>
      <c r="I2044">
        <v>9</v>
      </c>
      <c r="J2044">
        <v>0.1</v>
      </c>
      <c r="K2044" t="s">
        <v>32</v>
      </c>
      <c r="L2044" t="s">
        <v>41</v>
      </c>
      <c r="M2044">
        <v>20</v>
      </c>
      <c r="N2044">
        <v>4</v>
      </c>
    </row>
    <row r="2045" spans="1:14" x14ac:dyDescent="0.3">
      <c r="A2045" t="s">
        <v>2874</v>
      </c>
      <c r="B2045" t="s">
        <v>2875</v>
      </c>
      <c r="C2045" t="s">
        <v>179</v>
      </c>
      <c r="D2045" t="s">
        <v>537</v>
      </c>
      <c r="E2045" t="s">
        <v>292</v>
      </c>
      <c r="F2045" t="s">
        <v>29</v>
      </c>
      <c r="G2045" t="s">
        <v>30</v>
      </c>
      <c r="H2045" t="s">
        <v>241</v>
      </c>
      <c r="I2045">
        <v>4</v>
      </c>
      <c r="J2045">
        <v>0.1</v>
      </c>
      <c r="K2045" t="s">
        <v>22</v>
      </c>
      <c r="L2045" t="s">
        <v>50</v>
      </c>
    </row>
    <row r="2046" spans="1:14" x14ac:dyDescent="0.3">
      <c r="A2046" t="s">
        <v>4520</v>
      </c>
      <c r="B2046" t="s">
        <v>593</v>
      </c>
      <c r="C2046" t="s">
        <v>106</v>
      </c>
      <c r="D2046" t="s">
        <v>4509</v>
      </c>
      <c r="E2046" t="s">
        <v>266</v>
      </c>
      <c r="F2046" t="s">
        <v>29</v>
      </c>
      <c r="G2046" t="s">
        <v>97</v>
      </c>
      <c r="H2046" t="s">
        <v>216</v>
      </c>
      <c r="I2046">
        <v>1</v>
      </c>
      <c r="J2046">
        <v>0</v>
      </c>
      <c r="K2046" t="s">
        <v>222</v>
      </c>
      <c r="L2046" t="s">
        <v>23</v>
      </c>
      <c r="M2046">
        <v>35</v>
      </c>
      <c r="N2046">
        <v>2</v>
      </c>
    </row>
    <row r="2047" spans="1:14" x14ac:dyDescent="0.3">
      <c r="A2047" t="s">
        <v>4521</v>
      </c>
      <c r="B2047" t="s">
        <v>1481</v>
      </c>
      <c r="C2047" t="s">
        <v>2995</v>
      </c>
      <c r="D2047" t="s">
        <v>4341</v>
      </c>
      <c r="E2047" t="s">
        <v>1959</v>
      </c>
      <c r="F2047" t="s">
        <v>29</v>
      </c>
      <c r="G2047" t="s">
        <v>97</v>
      </c>
      <c r="H2047" t="s">
        <v>48</v>
      </c>
      <c r="I2047">
        <v>5</v>
      </c>
      <c r="J2047">
        <v>0.1</v>
      </c>
      <c r="K2047" t="s">
        <v>32</v>
      </c>
      <c r="L2047" t="s">
        <v>50</v>
      </c>
      <c r="M2047">
        <v>28</v>
      </c>
      <c r="N2047">
        <v>4</v>
      </c>
    </row>
    <row r="2048" spans="1:14" x14ac:dyDescent="0.3">
      <c r="A2048" t="s">
        <v>4522</v>
      </c>
      <c r="B2048" t="s">
        <v>2586</v>
      </c>
      <c r="C2048" t="s">
        <v>450</v>
      </c>
      <c r="D2048" t="s">
        <v>1145</v>
      </c>
      <c r="E2048" t="s">
        <v>1146</v>
      </c>
      <c r="F2048" t="s">
        <v>39</v>
      </c>
      <c r="G2048" t="s">
        <v>20</v>
      </c>
      <c r="H2048" t="s">
        <v>154</v>
      </c>
      <c r="I2048">
        <v>1</v>
      </c>
      <c r="J2048">
        <v>0</v>
      </c>
      <c r="K2048" t="s">
        <v>32</v>
      </c>
      <c r="L2048" t="s">
        <v>23</v>
      </c>
      <c r="M2048">
        <v>62</v>
      </c>
      <c r="N2048">
        <v>5</v>
      </c>
    </row>
    <row r="2049" spans="1:14" x14ac:dyDescent="0.3">
      <c r="A2049" t="s">
        <v>4523</v>
      </c>
      <c r="B2049" t="s">
        <v>990</v>
      </c>
      <c r="C2049" t="s">
        <v>2205</v>
      </c>
      <c r="D2049" t="s">
        <v>4524</v>
      </c>
      <c r="E2049" t="s">
        <v>369</v>
      </c>
      <c r="F2049" t="s">
        <v>19</v>
      </c>
      <c r="G2049" t="s">
        <v>97</v>
      </c>
      <c r="H2049" t="s">
        <v>31</v>
      </c>
      <c r="I2049">
        <v>5</v>
      </c>
      <c r="J2049">
        <v>0.15</v>
      </c>
      <c r="K2049" t="s">
        <v>32</v>
      </c>
      <c r="L2049" t="s">
        <v>41</v>
      </c>
      <c r="M2049">
        <v>59</v>
      </c>
      <c r="N2049">
        <v>5</v>
      </c>
    </row>
    <row r="2050" spans="1:14" x14ac:dyDescent="0.3">
      <c r="A2050" t="s">
        <v>4525</v>
      </c>
      <c r="B2050" t="s">
        <v>3968</v>
      </c>
      <c r="C2050" t="s">
        <v>1243</v>
      </c>
      <c r="D2050" t="s">
        <v>3401</v>
      </c>
      <c r="E2050" t="s">
        <v>587</v>
      </c>
      <c r="F2050" t="s">
        <v>39</v>
      </c>
      <c r="G2050" t="s">
        <v>115</v>
      </c>
      <c r="H2050" t="s">
        <v>109</v>
      </c>
      <c r="I2050">
        <v>3</v>
      </c>
      <c r="J2050">
        <v>0</v>
      </c>
      <c r="K2050" t="s">
        <v>22</v>
      </c>
      <c r="L2050" t="s">
        <v>23</v>
      </c>
      <c r="M2050">
        <v>37</v>
      </c>
      <c r="N2050">
        <v>5</v>
      </c>
    </row>
    <row r="2051" spans="1:14" x14ac:dyDescent="0.3">
      <c r="A2051" t="s">
        <v>4526</v>
      </c>
      <c r="B2051" t="s">
        <v>4527</v>
      </c>
      <c r="C2051" t="s">
        <v>2321</v>
      </c>
      <c r="D2051" t="s">
        <v>4280</v>
      </c>
      <c r="E2051" t="s">
        <v>485</v>
      </c>
      <c r="F2051" t="s">
        <v>19</v>
      </c>
      <c r="G2051" t="s">
        <v>40</v>
      </c>
      <c r="H2051" t="s">
        <v>21</v>
      </c>
      <c r="I2051">
        <v>9</v>
      </c>
      <c r="K2051" t="s">
        <v>32</v>
      </c>
      <c r="L2051" t="s">
        <v>41</v>
      </c>
      <c r="M2051">
        <v>18</v>
      </c>
      <c r="N2051">
        <v>5</v>
      </c>
    </row>
    <row r="2052" spans="1:14" x14ac:dyDescent="0.3">
      <c r="A2052" t="s">
        <v>4528</v>
      </c>
      <c r="B2052" t="s">
        <v>285</v>
      </c>
      <c r="C2052" t="s">
        <v>229</v>
      </c>
      <c r="D2052" t="s">
        <v>1496</v>
      </c>
      <c r="E2052" t="s">
        <v>152</v>
      </c>
      <c r="F2052" t="s">
        <v>39</v>
      </c>
      <c r="G2052" t="s">
        <v>176</v>
      </c>
      <c r="H2052" t="s">
        <v>69</v>
      </c>
      <c r="I2052">
        <v>9</v>
      </c>
      <c r="J2052">
        <v>0.05</v>
      </c>
      <c r="K2052" t="s">
        <v>22</v>
      </c>
      <c r="L2052" t="s">
        <v>41</v>
      </c>
      <c r="M2052">
        <v>56</v>
      </c>
      <c r="N2052">
        <v>1</v>
      </c>
    </row>
    <row r="2053" spans="1:14" x14ac:dyDescent="0.3">
      <c r="A2053" t="s">
        <v>4529</v>
      </c>
      <c r="B2053" t="s">
        <v>429</v>
      </c>
      <c r="C2053" t="s">
        <v>2154</v>
      </c>
      <c r="D2053" t="s">
        <v>124</v>
      </c>
      <c r="E2053" t="s">
        <v>683</v>
      </c>
      <c r="F2053" t="s">
        <v>153</v>
      </c>
      <c r="G2053" t="s">
        <v>192</v>
      </c>
      <c r="H2053" t="s">
        <v>91</v>
      </c>
      <c r="I2053">
        <v>6</v>
      </c>
      <c r="J2053">
        <v>0.1</v>
      </c>
      <c r="K2053" t="s">
        <v>70</v>
      </c>
      <c r="L2053" t="s">
        <v>50</v>
      </c>
      <c r="M2053">
        <v>46</v>
      </c>
      <c r="N2053">
        <v>3</v>
      </c>
    </row>
    <row r="2054" spans="1:14" x14ac:dyDescent="0.3">
      <c r="A2054" t="s">
        <v>4530</v>
      </c>
      <c r="B2054" t="s">
        <v>846</v>
      </c>
      <c r="C2054" t="s">
        <v>1670</v>
      </c>
      <c r="D2054" t="s">
        <v>4531</v>
      </c>
      <c r="E2054" t="s">
        <v>28</v>
      </c>
      <c r="F2054" t="s">
        <v>29</v>
      </c>
      <c r="G2054" t="s">
        <v>293</v>
      </c>
      <c r="H2054" t="s">
        <v>160</v>
      </c>
      <c r="I2054">
        <v>7</v>
      </c>
      <c r="J2054">
        <v>0.2</v>
      </c>
      <c r="K2054" t="s">
        <v>22</v>
      </c>
      <c r="L2054" t="s">
        <v>23</v>
      </c>
      <c r="M2054">
        <v>67</v>
      </c>
      <c r="N2054">
        <v>2</v>
      </c>
    </row>
    <row r="2055" spans="1:14" x14ac:dyDescent="0.3">
      <c r="A2055" t="s">
        <v>4532</v>
      </c>
      <c r="B2055" t="s">
        <v>4533</v>
      </c>
      <c r="C2055" t="s">
        <v>2173</v>
      </c>
      <c r="D2055" t="s">
        <v>3481</v>
      </c>
      <c r="E2055" t="s">
        <v>886</v>
      </c>
      <c r="F2055" t="s">
        <v>83</v>
      </c>
      <c r="G2055" t="s">
        <v>30</v>
      </c>
      <c r="H2055" t="s">
        <v>31</v>
      </c>
      <c r="I2055">
        <v>4</v>
      </c>
      <c r="J2055">
        <v>0.15</v>
      </c>
      <c r="K2055" t="s">
        <v>32</v>
      </c>
      <c r="L2055" t="s">
        <v>50</v>
      </c>
      <c r="M2055">
        <v>28</v>
      </c>
      <c r="N2055">
        <v>3</v>
      </c>
    </row>
    <row r="2056" spans="1:14" x14ac:dyDescent="0.3">
      <c r="A2056" t="s">
        <v>4534</v>
      </c>
      <c r="B2056" t="s">
        <v>2451</v>
      </c>
      <c r="C2056" t="s">
        <v>180</v>
      </c>
      <c r="D2056" t="s">
        <v>1644</v>
      </c>
      <c r="E2056" t="s">
        <v>458</v>
      </c>
      <c r="F2056" t="s">
        <v>39</v>
      </c>
      <c r="G2056" t="s">
        <v>97</v>
      </c>
      <c r="H2056" t="s">
        <v>160</v>
      </c>
      <c r="I2056">
        <v>1</v>
      </c>
      <c r="J2056">
        <v>0.1</v>
      </c>
      <c r="L2056" t="s">
        <v>50</v>
      </c>
      <c r="M2056">
        <v>26</v>
      </c>
      <c r="N2056">
        <v>3</v>
      </c>
    </row>
    <row r="2057" spans="1:14" x14ac:dyDescent="0.3">
      <c r="A2057" t="s">
        <v>2767</v>
      </c>
      <c r="B2057" t="s">
        <v>2414</v>
      </c>
      <c r="C2057" t="s">
        <v>111</v>
      </c>
      <c r="D2057" t="s">
        <v>2016</v>
      </c>
      <c r="E2057" t="s">
        <v>2171</v>
      </c>
      <c r="F2057" t="s">
        <v>19</v>
      </c>
      <c r="G2057" t="s">
        <v>62</v>
      </c>
      <c r="H2057" t="s">
        <v>146</v>
      </c>
      <c r="I2057">
        <v>2</v>
      </c>
      <c r="J2057">
        <v>0</v>
      </c>
      <c r="K2057" t="s">
        <v>32</v>
      </c>
      <c r="L2057" t="s">
        <v>33</v>
      </c>
      <c r="M2057">
        <v>51</v>
      </c>
      <c r="N2057">
        <v>2</v>
      </c>
    </row>
    <row r="2058" spans="1:14" x14ac:dyDescent="0.3">
      <c r="A2058" t="s">
        <v>4535</v>
      </c>
      <c r="B2058" t="s">
        <v>2414</v>
      </c>
      <c r="C2058" t="s">
        <v>2981</v>
      </c>
      <c r="D2058" t="s">
        <v>799</v>
      </c>
      <c r="E2058" t="s">
        <v>444</v>
      </c>
      <c r="F2058" t="s">
        <v>39</v>
      </c>
      <c r="G2058" t="s">
        <v>62</v>
      </c>
      <c r="H2058" t="s">
        <v>76</v>
      </c>
      <c r="I2058">
        <v>4</v>
      </c>
      <c r="J2058">
        <v>0.05</v>
      </c>
      <c r="K2058" t="s">
        <v>70</v>
      </c>
      <c r="L2058" t="s">
        <v>33</v>
      </c>
      <c r="M2058">
        <v>25</v>
      </c>
      <c r="N2058">
        <v>3</v>
      </c>
    </row>
    <row r="2059" spans="1:14" x14ac:dyDescent="0.3">
      <c r="A2059" t="s">
        <v>4536</v>
      </c>
      <c r="B2059" t="s">
        <v>741</v>
      </c>
      <c r="C2059" t="s">
        <v>742</v>
      </c>
      <c r="D2059" t="s">
        <v>2924</v>
      </c>
      <c r="E2059" t="s">
        <v>55</v>
      </c>
      <c r="F2059" t="s">
        <v>29</v>
      </c>
      <c r="G2059" t="s">
        <v>176</v>
      </c>
      <c r="H2059" t="s">
        <v>91</v>
      </c>
      <c r="I2059">
        <v>9</v>
      </c>
      <c r="J2059">
        <v>0.05</v>
      </c>
      <c r="K2059" t="s">
        <v>32</v>
      </c>
      <c r="L2059" t="s">
        <v>23</v>
      </c>
      <c r="M2059">
        <v>26</v>
      </c>
      <c r="N2059">
        <v>3</v>
      </c>
    </row>
    <row r="2060" spans="1:14" x14ac:dyDescent="0.3">
      <c r="A2060" t="s">
        <v>4537</v>
      </c>
      <c r="B2060" t="s">
        <v>1895</v>
      </c>
      <c r="C2060" t="s">
        <v>1834</v>
      </c>
      <c r="D2060" t="s">
        <v>2709</v>
      </c>
      <c r="E2060" t="s">
        <v>587</v>
      </c>
      <c r="F2060" t="s">
        <v>39</v>
      </c>
      <c r="G2060" t="s">
        <v>20</v>
      </c>
      <c r="H2060" t="s">
        <v>216</v>
      </c>
      <c r="I2060">
        <v>9</v>
      </c>
      <c r="J2060">
        <v>0.05</v>
      </c>
      <c r="K2060" t="s">
        <v>70</v>
      </c>
      <c r="L2060" t="s">
        <v>33</v>
      </c>
      <c r="M2060">
        <v>68</v>
      </c>
      <c r="N2060">
        <v>2</v>
      </c>
    </row>
    <row r="2061" spans="1:14" x14ac:dyDescent="0.3">
      <c r="A2061" t="s">
        <v>4538</v>
      </c>
      <c r="B2061" t="s">
        <v>371</v>
      </c>
      <c r="C2061" t="s">
        <v>920</v>
      </c>
      <c r="D2061" t="s">
        <v>1340</v>
      </c>
      <c r="E2061" t="s">
        <v>870</v>
      </c>
      <c r="F2061" t="s">
        <v>131</v>
      </c>
      <c r="G2061" t="s">
        <v>62</v>
      </c>
      <c r="H2061" t="s">
        <v>84</v>
      </c>
      <c r="I2061">
        <v>7</v>
      </c>
      <c r="J2061">
        <v>0.05</v>
      </c>
      <c r="K2061" t="s">
        <v>70</v>
      </c>
      <c r="L2061" t="s">
        <v>23</v>
      </c>
      <c r="M2061">
        <v>24</v>
      </c>
      <c r="N2061">
        <v>4</v>
      </c>
    </row>
    <row r="2062" spans="1:14" x14ac:dyDescent="0.3">
      <c r="A2062" t="s">
        <v>4539</v>
      </c>
      <c r="B2062" t="s">
        <v>4540</v>
      </c>
      <c r="C2062" t="s">
        <v>629</v>
      </c>
      <c r="D2062" t="s">
        <v>4541</v>
      </c>
      <c r="E2062" t="s">
        <v>170</v>
      </c>
      <c r="F2062" t="s">
        <v>39</v>
      </c>
      <c r="G2062" t="s">
        <v>40</v>
      </c>
      <c r="H2062" t="s">
        <v>241</v>
      </c>
      <c r="I2062">
        <v>3</v>
      </c>
      <c r="J2062">
        <v>0</v>
      </c>
      <c r="K2062" t="s">
        <v>22</v>
      </c>
      <c r="L2062" t="s">
        <v>50</v>
      </c>
      <c r="M2062">
        <v>24</v>
      </c>
      <c r="N2062">
        <v>3</v>
      </c>
    </row>
    <row r="2063" spans="1:14" x14ac:dyDescent="0.3">
      <c r="A2063" t="s">
        <v>3056</v>
      </c>
      <c r="B2063" t="s">
        <v>1231</v>
      </c>
      <c r="C2063" t="s">
        <v>1969</v>
      </c>
      <c r="D2063" t="s">
        <v>576</v>
      </c>
      <c r="E2063" t="s">
        <v>120</v>
      </c>
      <c r="F2063" t="s">
        <v>39</v>
      </c>
      <c r="G2063" t="s">
        <v>176</v>
      </c>
      <c r="H2063" t="s">
        <v>160</v>
      </c>
      <c r="I2063">
        <v>1</v>
      </c>
      <c r="J2063">
        <v>0.15</v>
      </c>
      <c r="K2063" t="s">
        <v>32</v>
      </c>
      <c r="L2063" t="s">
        <v>33</v>
      </c>
      <c r="M2063">
        <v>56</v>
      </c>
      <c r="N2063">
        <v>2</v>
      </c>
    </row>
    <row r="2064" spans="1:14" x14ac:dyDescent="0.3">
      <c r="A2064" t="s">
        <v>4542</v>
      </c>
      <c r="B2064" t="s">
        <v>483</v>
      </c>
      <c r="C2064" t="s">
        <v>127</v>
      </c>
      <c r="D2064" t="s">
        <v>4543</v>
      </c>
      <c r="E2064" t="s">
        <v>671</v>
      </c>
      <c r="F2064" t="s">
        <v>29</v>
      </c>
      <c r="G2064" t="s">
        <v>30</v>
      </c>
      <c r="H2064" t="s">
        <v>48</v>
      </c>
      <c r="I2064">
        <v>6</v>
      </c>
      <c r="J2064">
        <v>0</v>
      </c>
      <c r="K2064" t="s">
        <v>22</v>
      </c>
      <c r="L2064" t="s">
        <v>50</v>
      </c>
      <c r="M2064">
        <v>32</v>
      </c>
      <c r="N2064">
        <v>3</v>
      </c>
    </row>
    <row r="2065" spans="1:14" x14ac:dyDescent="0.3">
      <c r="A2065" t="s">
        <v>4544</v>
      </c>
      <c r="B2065" t="s">
        <v>1513</v>
      </c>
      <c r="C2065" t="s">
        <v>4545</v>
      </c>
      <c r="D2065" t="s">
        <v>2203</v>
      </c>
      <c r="E2065" t="s">
        <v>215</v>
      </c>
      <c r="F2065" t="s">
        <v>39</v>
      </c>
      <c r="G2065" t="s">
        <v>176</v>
      </c>
      <c r="H2065" t="s">
        <v>84</v>
      </c>
      <c r="I2065">
        <v>2</v>
      </c>
      <c r="J2065">
        <v>0</v>
      </c>
      <c r="K2065" t="s">
        <v>222</v>
      </c>
      <c r="L2065" t="s">
        <v>23</v>
      </c>
      <c r="M2065">
        <v>30</v>
      </c>
      <c r="N2065">
        <v>4</v>
      </c>
    </row>
    <row r="2066" spans="1:14" x14ac:dyDescent="0.3">
      <c r="A2066" t="s">
        <v>4546</v>
      </c>
      <c r="B2066" t="s">
        <v>1941</v>
      </c>
      <c r="C2066" t="s">
        <v>596</v>
      </c>
      <c r="D2066" t="s">
        <v>2098</v>
      </c>
      <c r="E2066" t="s">
        <v>1829</v>
      </c>
      <c r="F2066" t="s">
        <v>29</v>
      </c>
      <c r="G2066" t="s">
        <v>115</v>
      </c>
      <c r="H2066" t="s">
        <v>76</v>
      </c>
      <c r="I2066">
        <v>4</v>
      </c>
      <c r="J2066">
        <v>0.15</v>
      </c>
      <c r="K2066" t="s">
        <v>32</v>
      </c>
      <c r="L2066" t="s">
        <v>50</v>
      </c>
      <c r="M2066">
        <v>23</v>
      </c>
      <c r="N2066">
        <v>1</v>
      </c>
    </row>
    <row r="2067" spans="1:14" x14ac:dyDescent="0.3">
      <c r="A2067" t="s">
        <v>4547</v>
      </c>
      <c r="B2067" t="s">
        <v>542</v>
      </c>
      <c r="C2067" t="s">
        <v>289</v>
      </c>
      <c r="D2067" t="s">
        <v>1330</v>
      </c>
      <c r="E2067" t="s">
        <v>246</v>
      </c>
      <c r="F2067" t="s">
        <v>29</v>
      </c>
      <c r="G2067" t="s">
        <v>176</v>
      </c>
      <c r="H2067" t="s">
        <v>76</v>
      </c>
      <c r="I2067">
        <v>4</v>
      </c>
      <c r="J2067">
        <v>0</v>
      </c>
      <c r="K2067" t="s">
        <v>22</v>
      </c>
      <c r="L2067" t="s">
        <v>41</v>
      </c>
      <c r="M2067">
        <v>26</v>
      </c>
      <c r="N2067">
        <v>4</v>
      </c>
    </row>
    <row r="2068" spans="1:14" x14ac:dyDescent="0.3">
      <c r="A2068" t="s">
        <v>4548</v>
      </c>
      <c r="B2068" t="s">
        <v>2049</v>
      </c>
      <c r="C2068" t="s">
        <v>1686</v>
      </c>
      <c r="D2068" t="s">
        <v>134</v>
      </c>
      <c r="E2068" t="s">
        <v>485</v>
      </c>
      <c r="F2068" t="s">
        <v>39</v>
      </c>
      <c r="G2068" t="s">
        <v>20</v>
      </c>
      <c r="H2068" t="s">
        <v>109</v>
      </c>
      <c r="I2068">
        <v>2</v>
      </c>
      <c r="J2068">
        <v>0</v>
      </c>
      <c r="K2068" t="s">
        <v>32</v>
      </c>
      <c r="L2068" t="s">
        <v>41</v>
      </c>
      <c r="M2068">
        <v>55</v>
      </c>
      <c r="N2068">
        <v>2</v>
      </c>
    </row>
    <row r="2069" spans="1:14" x14ac:dyDescent="0.3">
      <c r="A2069" t="s">
        <v>4549</v>
      </c>
      <c r="B2069" t="s">
        <v>1994</v>
      </c>
      <c r="C2069" t="s">
        <v>974</v>
      </c>
      <c r="D2069" t="s">
        <v>4309</v>
      </c>
      <c r="E2069" t="s">
        <v>140</v>
      </c>
      <c r="F2069" t="s">
        <v>19</v>
      </c>
      <c r="G2069" t="s">
        <v>30</v>
      </c>
      <c r="H2069" t="s">
        <v>76</v>
      </c>
      <c r="I2069">
        <v>7</v>
      </c>
      <c r="J2069">
        <v>0</v>
      </c>
      <c r="K2069" t="s">
        <v>22</v>
      </c>
      <c r="L2069" t="s">
        <v>50</v>
      </c>
      <c r="M2069">
        <v>35</v>
      </c>
      <c r="N2069">
        <v>5</v>
      </c>
    </row>
    <row r="2070" spans="1:14" x14ac:dyDescent="0.3">
      <c r="A2070" t="s">
        <v>4550</v>
      </c>
      <c r="B2070" t="s">
        <v>2556</v>
      </c>
      <c r="C2070" t="s">
        <v>2070</v>
      </c>
      <c r="D2070" t="s">
        <v>3291</v>
      </c>
      <c r="E2070" t="s">
        <v>4048</v>
      </c>
      <c r="F2070" t="s">
        <v>19</v>
      </c>
      <c r="G2070" t="s">
        <v>62</v>
      </c>
      <c r="H2070" t="s">
        <v>98</v>
      </c>
      <c r="I2070" t="s">
        <v>49</v>
      </c>
      <c r="J2070">
        <v>0.1</v>
      </c>
      <c r="K2070" t="s">
        <v>22</v>
      </c>
      <c r="L2070" t="s">
        <v>50</v>
      </c>
      <c r="N2070">
        <v>1</v>
      </c>
    </row>
    <row r="2071" spans="1:14" x14ac:dyDescent="0.3">
      <c r="A2071" t="s">
        <v>4551</v>
      </c>
      <c r="B2071" t="s">
        <v>172</v>
      </c>
      <c r="C2071" t="s">
        <v>808</v>
      </c>
      <c r="D2071" t="s">
        <v>848</v>
      </c>
      <c r="E2071" t="s">
        <v>675</v>
      </c>
      <c r="F2071" t="s">
        <v>29</v>
      </c>
      <c r="G2071" t="s">
        <v>115</v>
      </c>
      <c r="H2071" t="s">
        <v>84</v>
      </c>
      <c r="I2071">
        <v>6</v>
      </c>
      <c r="J2071">
        <v>0.1</v>
      </c>
      <c r="K2071" t="s">
        <v>32</v>
      </c>
      <c r="L2071" t="s">
        <v>33</v>
      </c>
      <c r="M2071">
        <v>36</v>
      </c>
      <c r="N2071">
        <v>2</v>
      </c>
    </row>
    <row r="2072" spans="1:14" x14ac:dyDescent="0.3">
      <c r="A2072" t="s">
        <v>4552</v>
      </c>
      <c r="B2072" t="s">
        <v>1178</v>
      </c>
      <c r="C2072" t="s">
        <v>1101</v>
      </c>
      <c r="D2072" t="s">
        <v>3680</v>
      </c>
      <c r="E2072" t="s">
        <v>197</v>
      </c>
      <c r="F2072" t="s">
        <v>39</v>
      </c>
      <c r="G2072" t="s">
        <v>90</v>
      </c>
      <c r="H2072" t="s">
        <v>84</v>
      </c>
      <c r="I2072">
        <v>6</v>
      </c>
      <c r="J2072">
        <v>0.05</v>
      </c>
      <c r="K2072" t="s">
        <v>70</v>
      </c>
      <c r="L2072" t="s">
        <v>33</v>
      </c>
      <c r="M2072">
        <v>20</v>
      </c>
    </row>
    <row r="2073" spans="1:14" x14ac:dyDescent="0.3">
      <c r="A2073" t="s">
        <v>4553</v>
      </c>
      <c r="B2073" t="s">
        <v>2100</v>
      </c>
      <c r="C2073" t="s">
        <v>1625</v>
      </c>
      <c r="D2073" t="s">
        <v>4197</v>
      </c>
      <c r="E2073" t="s">
        <v>591</v>
      </c>
      <c r="F2073" t="s">
        <v>19</v>
      </c>
      <c r="G2073" t="s">
        <v>97</v>
      </c>
      <c r="H2073" t="s">
        <v>146</v>
      </c>
      <c r="I2073">
        <v>6</v>
      </c>
      <c r="J2073">
        <v>0.05</v>
      </c>
      <c r="K2073" t="s">
        <v>32</v>
      </c>
      <c r="L2073" t="s">
        <v>33</v>
      </c>
      <c r="M2073">
        <v>60</v>
      </c>
      <c r="N2073">
        <v>4</v>
      </c>
    </row>
    <row r="2074" spans="1:14" x14ac:dyDescent="0.3">
      <c r="A2074" t="s">
        <v>4554</v>
      </c>
      <c r="B2074" t="s">
        <v>4555</v>
      </c>
      <c r="C2074" t="s">
        <v>2266</v>
      </c>
      <c r="D2074" t="s">
        <v>3048</v>
      </c>
      <c r="E2074" t="s">
        <v>215</v>
      </c>
      <c r="F2074" t="s">
        <v>29</v>
      </c>
      <c r="G2074" t="s">
        <v>20</v>
      </c>
      <c r="H2074" t="s">
        <v>31</v>
      </c>
      <c r="I2074">
        <v>4</v>
      </c>
      <c r="J2074">
        <v>0.15</v>
      </c>
      <c r="K2074" t="s">
        <v>32</v>
      </c>
      <c r="L2074" t="s">
        <v>33</v>
      </c>
      <c r="M2074">
        <v>61</v>
      </c>
      <c r="N2074">
        <v>2</v>
      </c>
    </row>
    <row r="2075" spans="1:14" x14ac:dyDescent="0.3">
      <c r="A2075" t="s">
        <v>4556</v>
      </c>
      <c r="B2075" t="s">
        <v>2905</v>
      </c>
      <c r="C2075" t="s">
        <v>647</v>
      </c>
      <c r="D2075" t="s">
        <v>3125</v>
      </c>
      <c r="E2075" t="s">
        <v>721</v>
      </c>
      <c r="F2075" t="s">
        <v>29</v>
      </c>
      <c r="G2075" t="s">
        <v>293</v>
      </c>
      <c r="H2075" t="s">
        <v>98</v>
      </c>
      <c r="I2075">
        <v>2</v>
      </c>
      <c r="J2075">
        <v>0.15</v>
      </c>
      <c r="K2075" t="s">
        <v>32</v>
      </c>
      <c r="L2075" t="s">
        <v>41</v>
      </c>
      <c r="M2075">
        <v>31</v>
      </c>
      <c r="N2075">
        <v>4</v>
      </c>
    </row>
    <row r="2076" spans="1:14" x14ac:dyDescent="0.3">
      <c r="A2076" t="s">
        <v>4557</v>
      </c>
      <c r="B2076" t="s">
        <v>714</v>
      </c>
      <c r="C2076" t="s">
        <v>4558</v>
      </c>
      <c r="D2076" t="s">
        <v>2766</v>
      </c>
      <c r="E2076" t="s">
        <v>643</v>
      </c>
      <c r="F2076" t="s">
        <v>29</v>
      </c>
      <c r="G2076" t="s">
        <v>293</v>
      </c>
      <c r="H2076" t="s">
        <v>76</v>
      </c>
      <c r="I2076">
        <v>7</v>
      </c>
      <c r="J2076">
        <v>0.1</v>
      </c>
      <c r="K2076" t="s">
        <v>22</v>
      </c>
      <c r="L2076" t="s">
        <v>50</v>
      </c>
      <c r="M2076">
        <v>53</v>
      </c>
      <c r="N2076">
        <v>3</v>
      </c>
    </row>
    <row r="2077" spans="1:14" x14ac:dyDescent="0.3">
      <c r="A2077" t="s">
        <v>4559</v>
      </c>
      <c r="B2077" t="s">
        <v>4560</v>
      </c>
      <c r="C2077" t="s">
        <v>668</v>
      </c>
      <c r="D2077" t="s">
        <v>2348</v>
      </c>
      <c r="E2077" t="s">
        <v>347</v>
      </c>
      <c r="F2077" t="s">
        <v>19</v>
      </c>
      <c r="G2077" t="s">
        <v>30</v>
      </c>
      <c r="H2077" t="s">
        <v>98</v>
      </c>
      <c r="I2077">
        <v>7</v>
      </c>
      <c r="J2077">
        <v>0.05</v>
      </c>
      <c r="K2077" t="s">
        <v>32</v>
      </c>
      <c r="L2077" t="s">
        <v>33</v>
      </c>
      <c r="M2077">
        <v>37</v>
      </c>
      <c r="N2077">
        <v>3</v>
      </c>
    </row>
    <row r="2078" spans="1:14" x14ac:dyDescent="0.3">
      <c r="A2078" t="s">
        <v>4561</v>
      </c>
      <c r="B2078" t="s">
        <v>3804</v>
      </c>
      <c r="C2078" t="s">
        <v>1404</v>
      </c>
      <c r="D2078" t="s">
        <v>3473</v>
      </c>
      <c r="E2078" t="s">
        <v>565</v>
      </c>
      <c r="F2078" t="s">
        <v>29</v>
      </c>
      <c r="G2078" t="s">
        <v>251</v>
      </c>
      <c r="H2078" t="s">
        <v>69</v>
      </c>
      <c r="I2078" t="s">
        <v>147</v>
      </c>
      <c r="J2078">
        <v>0.05</v>
      </c>
      <c r="K2078" t="s">
        <v>32</v>
      </c>
      <c r="L2078" t="s">
        <v>33</v>
      </c>
      <c r="M2078">
        <v>19</v>
      </c>
      <c r="N2078">
        <v>2</v>
      </c>
    </row>
    <row r="2079" spans="1:14" x14ac:dyDescent="0.3">
      <c r="A2079" t="s">
        <v>4562</v>
      </c>
      <c r="B2079" t="s">
        <v>1225</v>
      </c>
      <c r="C2079" t="s">
        <v>1748</v>
      </c>
      <c r="D2079" t="s">
        <v>3177</v>
      </c>
      <c r="E2079" t="s">
        <v>46</v>
      </c>
      <c r="F2079" t="s">
        <v>29</v>
      </c>
      <c r="G2079" t="s">
        <v>47</v>
      </c>
      <c r="H2079" t="s">
        <v>48</v>
      </c>
      <c r="I2079">
        <v>8</v>
      </c>
      <c r="J2079">
        <v>0.2</v>
      </c>
      <c r="K2079" t="s">
        <v>32</v>
      </c>
      <c r="L2079" t="s">
        <v>33</v>
      </c>
      <c r="M2079">
        <v>21</v>
      </c>
      <c r="N2079">
        <v>5</v>
      </c>
    </row>
    <row r="2080" spans="1:14" x14ac:dyDescent="0.3">
      <c r="A2080" t="s">
        <v>4563</v>
      </c>
      <c r="B2080" t="s">
        <v>633</v>
      </c>
      <c r="C2080" t="s">
        <v>1027</v>
      </c>
      <c r="D2080" t="s">
        <v>1763</v>
      </c>
      <c r="E2080" t="s">
        <v>1014</v>
      </c>
      <c r="F2080" t="s">
        <v>29</v>
      </c>
      <c r="G2080" t="s">
        <v>251</v>
      </c>
      <c r="H2080" t="s">
        <v>63</v>
      </c>
      <c r="I2080">
        <v>5</v>
      </c>
      <c r="J2080">
        <v>0</v>
      </c>
      <c r="K2080" t="s">
        <v>22</v>
      </c>
      <c r="L2080" t="s">
        <v>41</v>
      </c>
      <c r="M2080">
        <v>21</v>
      </c>
    </row>
    <row r="2081" spans="1:14" x14ac:dyDescent="0.3">
      <c r="A2081" t="s">
        <v>1253</v>
      </c>
      <c r="B2081" t="s">
        <v>1254</v>
      </c>
      <c r="C2081" t="s">
        <v>1255</v>
      </c>
      <c r="D2081" t="s">
        <v>802</v>
      </c>
      <c r="E2081" t="s">
        <v>583</v>
      </c>
      <c r="F2081" t="s">
        <v>29</v>
      </c>
      <c r="G2081" t="s">
        <v>47</v>
      </c>
      <c r="H2081" t="s">
        <v>308</v>
      </c>
      <c r="I2081" t="s">
        <v>1256</v>
      </c>
      <c r="J2081">
        <v>0.05</v>
      </c>
      <c r="K2081" t="s">
        <v>32</v>
      </c>
      <c r="L2081" t="s">
        <v>41</v>
      </c>
      <c r="M2081">
        <v>23</v>
      </c>
    </row>
    <row r="2082" spans="1:14" x14ac:dyDescent="0.3">
      <c r="A2082" t="s">
        <v>4564</v>
      </c>
      <c r="B2082" t="s">
        <v>1456</v>
      </c>
      <c r="C2082" t="s">
        <v>4565</v>
      </c>
      <c r="D2082" t="s">
        <v>653</v>
      </c>
      <c r="E2082" t="s">
        <v>227</v>
      </c>
      <c r="F2082" t="s">
        <v>39</v>
      </c>
      <c r="G2082" t="s">
        <v>293</v>
      </c>
      <c r="H2082" t="s">
        <v>146</v>
      </c>
      <c r="I2082" t="s">
        <v>398</v>
      </c>
      <c r="J2082">
        <v>0</v>
      </c>
      <c r="K2082" t="s">
        <v>32</v>
      </c>
      <c r="L2082" t="s">
        <v>41</v>
      </c>
      <c r="N2082">
        <v>1</v>
      </c>
    </row>
    <row r="2083" spans="1:14" x14ac:dyDescent="0.3">
      <c r="A2083" t="s">
        <v>4566</v>
      </c>
      <c r="B2083" t="s">
        <v>3227</v>
      </c>
      <c r="C2083" t="s">
        <v>105</v>
      </c>
      <c r="D2083" t="s">
        <v>4567</v>
      </c>
      <c r="E2083" t="s">
        <v>477</v>
      </c>
      <c r="F2083" t="s">
        <v>39</v>
      </c>
      <c r="G2083" t="s">
        <v>293</v>
      </c>
      <c r="H2083" t="s">
        <v>31</v>
      </c>
      <c r="I2083">
        <v>2</v>
      </c>
      <c r="J2083">
        <v>0.05</v>
      </c>
      <c r="K2083" t="s">
        <v>32</v>
      </c>
      <c r="L2083" t="s">
        <v>41</v>
      </c>
      <c r="M2083">
        <v>63</v>
      </c>
    </row>
    <row r="2084" spans="1:14" x14ac:dyDescent="0.3">
      <c r="A2084" t="s">
        <v>4568</v>
      </c>
      <c r="B2084" t="s">
        <v>1215</v>
      </c>
      <c r="C2084" t="s">
        <v>4569</v>
      </c>
      <c r="D2084" t="s">
        <v>4309</v>
      </c>
      <c r="E2084" t="s">
        <v>675</v>
      </c>
      <c r="F2084" t="s">
        <v>29</v>
      </c>
      <c r="G2084" t="s">
        <v>293</v>
      </c>
      <c r="H2084" t="s">
        <v>84</v>
      </c>
      <c r="I2084">
        <v>2</v>
      </c>
      <c r="J2084">
        <v>0</v>
      </c>
      <c r="K2084" t="s">
        <v>22</v>
      </c>
      <c r="L2084" t="s">
        <v>50</v>
      </c>
      <c r="M2084">
        <v>51</v>
      </c>
      <c r="N2084">
        <v>3</v>
      </c>
    </row>
    <row r="2085" spans="1:14" x14ac:dyDescent="0.3">
      <c r="A2085" t="s">
        <v>4570</v>
      </c>
      <c r="B2085" t="s">
        <v>1232</v>
      </c>
      <c r="C2085" t="s">
        <v>1878</v>
      </c>
      <c r="D2085" t="s">
        <v>1360</v>
      </c>
      <c r="E2085" t="s">
        <v>1172</v>
      </c>
      <c r="F2085" t="s">
        <v>29</v>
      </c>
      <c r="G2085" t="s">
        <v>62</v>
      </c>
      <c r="H2085" t="s">
        <v>56</v>
      </c>
      <c r="I2085">
        <v>6</v>
      </c>
      <c r="J2085">
        <v>0.05</v>
      </c>
      <c r="K2085" t="s">
        <v>22</v>
      </c>
      <c r="L2085" t="s">
        <v>41</v>
      </c>
      <c r="M2085">
        <v>42</v>
      </c>
      <c r="N2085">
        <v>5</v>
      </c>
    </row>
    <row r="2086" spans="1:14" x14ac:dyDescent="0.3">
      <c r="A2086" t="s">
        <v>4571</v>
      </c>
      <c r="B2086" t="s">
        <v>3583</v>
      </c>
      <c r="C2086" t="s">
        <v>1908</v>
      </c>
      <c r="D2086" t="s">
        <v>4541</v>
      </c>
      <c r="E2086" t="s">
        <v>1000</v>
      </c>
      <c r="F2086" t="s">
        <v>29</v>
      </c>
      <c r="G2086" t="s">
        <v>293</v>
      </c>
      <c r="H2086" t="s">
        <v>31</v>
      </c>
      <c r="I2086">
        <v>1</v>
      </c>
      <c r="J2086">
        <v>0.15</v>
      </c>
      <c r="K2086" t="s">
        <v>222</v>
      </c>
      <c r="L2086" t="s">
        <v>33</v>
      </c>
      <c r="M2086">
        <v>69</v>
      </c>
      <c r="N2086">
        <v>2</v>
      </c>
    </row>
    <row r="2087" spans="1:14" x14ac:dyDescent="0.3">
      <c r="A2087" t="s">
        <v>4572</v>
      </c>
      <c r="B2087" t="s">
        <v>1124</v>
      </c>
      <c r="C2087" t="s">
        <v>3618</v>
      </c>
      <c r="D2087" t="s">
        <v>497</v>
      </c>
      <c r="E2087" t="s">
        <v>675</v>
      </c>
      <c r="F2087" t="s">
        <v>29</v>
      </c>
      <c r="G2087" t="s">
        <v>192</v>
      </c>
      <c r="H2087" t="s">
        <v>56</v>
      </c>
      <c r="I2087" t="s">
        <v>147</v>
      </c>
      <c r="J2087">
        <v>0.05</v>
      </c>
      <c r="K2087" t="s">
        <v>22</v>
      </c>
      <c r="L2087" t="s">
        <v>50</v>
      </c>
      <c r="M2087">
        <v>46</v>
      </c>
      <c r="N2087">
        <v>4</v>
      </c>
    </row>
    <row r="2088" spans="1:14" x14ac:dyDescent="0.3">
      <c r="A2088" t="s">
        <v>2088</v>
      </c>
      <c r="B2088" t="s">
        <v>1939</v>
      </c>
      <c r="C2088" t="s">
        <v>1969</v>
      </c>
      <c r="D2088" t="s">
        <v>2089</v>
      </c>
      <c r="E2088" t="s">
        <v>886</v>
      </c>
      <c r="F2088" t="s">
        <v>29</v>
      </c>
      <c r="G2088" t="s">
        <v>192</v>
      </c>
      <c r="H2088" t="s">
        <v>241</v>
      </c>
      <c r="I2088">
        <v>1</v>
      </c>
      <c r="J2088">
        <v>0.05</v>
      </c>
      <c r="K2088" t="s">
        <v>70</v>
      </c>
      <c r="L2088" t="s">
        <v>33</v>
      </c>
      <c r="M2088">
        <v>57</v>
      </c>
      <c r="N2088">
        <v>4</v>
      </c>
    </row>
    <row r="2089" spans="1:14" x14ac:dyDescent="0.3">
      <c r="A2089" t="s">
        <v>4573</v>
      </c>
      <c r="B2089" t="s">
        <v>1115</v>
      </c>
      <c r="C2089" t="s">
        <v>1585</v>
      </c>
      <c r="D2089" t="s">
        <v>2043</v>
      </c>
      <c r="E2089" t="s">
        <v>4574</v>
      </c>
      <c r="F2089" t="s">
        <v>29</v>
      </c>
      <c r="G2089" t="s">
        <v>293</v>
      </c>
      <c r="H2089" t="s">
        <v>56</v>
      </c>
      <c r="I2089">
        <v>9</v>
      </c>
      <c r="J2089">
        <v>0</v>
      </c>
      <c r="K2089" t="s">
        <v>32</v>
      </c>
      <c r="L2089" t="s">
        <v>41</v>
      </c>
      <c r="M2089">
        <v>35</v>
      </c>
      <c r="N2089">
        <v>1</v>
      </c>
    </row>
    <row r="2090" spans="1:14" x14ac:dyDescent="0.3">
      <c r="A2090" t="s">
        <v>4575</v>
      </c>
      <c r="B2090" t="s">
        <v>1224</v>
      </c>
      <c r="C2090" t="s">
        <v>3460</v>
      </c>
      <c r="D2090" t="s">
        <v>1814</v>
      </c>
      <c r="E2090" t="s">
        <v>347</v>
      </c>
      <c r="F2090" t="s">
        <v>29</v>
      </c>
      <c r="G2090" t="s">
        <v>20</v>
      </c>
      <c r="H2090" t="s">
        <v>160</v>
      </c>
      <c r="I2090">
        <v>8</v>
      </c>
      <c r="J2090">
        <v>0.2</v>
      </c>
      <c r="K2090" t="s">
        <v>70</v>
      </c>
      <c r="L2090" t="s">
        <v>33</v>
      </c>
      <c r="M2090">
        <v>39</v>
      </c>
    </row>
    <row r="2091" spans="1:14" x14ac:dyDescent="0.3">
      <c r="A2091" t="s">
        <v>4576</v>
      </c>
      <c r="B2091" t="s">
        <v>596</v>
      </c>
      <c r="C2091" t="s">
        <v>394</v>
      </c>
      <c r="D2091" t="s">
        <v>1767</v>
      </c>
      <c r="E2091" t="s">
        <v>357</v>
      </c>
      <c r="F2091" t="s">
        <v>19</v>
      </c>
      <c r="G2091" t="s">
        <v>176</v>
      </c>
      <c r="H2091" t="s">
        <v>154</v>
      </c>
      <c r="I2091" t="s">
        <v>353</v>
      </c>
      <c r="J2091">
        <v>0.05</v>
      </c>
      <c r="K2091" t="s">
        <v>32</v>
      </c>
      <c r="L2091" t="s">
        <v>50</v>
      </c>
      <c r="M2091">
        <v>56</v>
      </c>
      <c r="N2091">
        <v>1</v>
      </c>
    </row>
    <row r="2092" spans="1:14" x14ac:dyDescent="0.3">
      <c r="A2092" t="s">
        <v>4577</v>
      </c>
      <c r="B2092" t="s">
        <v>229</v>
      </c>
      <c r="C2092" t="s">
        <v>244</v>
      </c>
      <c r="D2092" t="s">
        <v>1779</v>
      </c>
      <c r="E2092" t="s">
        <v>548</v>
      </c>
      <c r="F2092" t="s">
        <v>29</v>
      </c>
      <c r="G2092" t="s">
        <v>192</v>
      </c>
      <c r="H2092" t="s">
        <v>69</v>
      </c>
      <c r="I2092">
        <v>1</v>
      </c>
      <c r="J2092">
        <v>0.1</v>
      </c>
      <c r="K2092" t="s">
        <v>22</v>
      </c>
      <c r="L2092" t="s">
        <v>50</v>
      </c>
      <c r="M2092">
        <v>53</v>
      </c>
      <c r="N2092">
        <v>5</v>
      </c>
    </row>
    <row r="2093" spans="1:14" x14ac:dyDescent="0.3">
      <c r="A2093" t="s">
        <v>4578</v>
      </c>
      <c r="B2093" t="s">
        <v>2465</v>
      </c>
      <c r="C2093" t="s">
        <v>1802</v>
      </c>
      <c r="D2093" t="s">
        <v>275</v>
      </c>
      <c r="E2093" t="s">
        <v>1315</v>
      </c>
      <c r="F2093" t="s">
        <v>29</v>
      </c>
      <c r="G2093" t="s">
        <v>97</v>
      </c>
      <c r="H2093" t="s">
        <v>109</v>
      </c>
      <c r="I2093">
        <v>3</v>
      </c>
      <c r="J2093">
        <v>0</v>
      </c>
      <c r="K2093" t="s">
        <v>222</v>
      </c>
      <c r="L2093" t="s">
        <v>23</v>
      </c>
      <c r="M2093">
        <v>26</v>
      </c>
      <c r="N2093">
        <v>5</v>
      </c>
    </row>
    <row r="2094" spans="1:14" x14ac:dyDescent="0.3">
      <c r="A2094" t="s">
        <v>4579</v>
      </c>
      <c r="B2094" t="s">
        <v>1391</v>
      </c>
      <c r="C2094" t="s">
        <v>395</v>
      </c>
      <c r="D2094" t="s">
        <v>3792</v>
      </c>
      <c r="E2094" t="s">
        <v>3814</v>
      </c>
      <c r="F2094" t="s">
        <v>19</v>
      </c>
      <c r="G2094" t="s">
        <v>30</v>
      </c>
      <c r="H2094" t="s">
        <v>91</v>
      </c>
      <c r="I2094">
        <v>4</v>
      </c>
      <c r="J2094">
        <v>0</v>
      </c>
      <c r="K2094" t="s">
        <v>32</v>
      </c>
      <c r="L2094" t="s">
        <v>50</v>
      </c>
      <c r="M2094">
        <v>26</v>
      </c>
    </row>
    <row r="2095" spans="1:14" x14ac:dyDescent="0.3">
      <c r="A2095" t="s">
        <v>2866</v>
      </c>
      <c r="B2095" t="s">
        <v>1517</v>
      </c>
      <c r="C2095" t="s">
        <v>554</v>
      </c>
      <c r="D2095" t="s">
        <v>2867</v>
      </c>
      <c r="E2095" t="s">
        <v>1172</v>
      </c>
      <c r="F2095" t="s">
        <v>29</v>
      </c>
      <c r="G2095" t="s">
        <v>192</v>
      </c>
      <c r="H2095" t="s">
        <v>56</v>
      </c>
      <c r="I2095">
        <v>8</v>
      </c>
      <c r="J2095">
        <v>0</v>
      </c>
      <c r="K2095" t="s">
        <v>32</v>
      </c>
      <c r="L2095" t="s">
        <v>23</v>
      </c>
      <c r="M2095">
        <v>44</v>
      </c>
      <c r="N2095">
        <v>5</v>
      </c>
    </row>
    <row r="2096" spans="1:14" x14ac:dyDescent="0.3">
      <c r="A2096" t="s">
        <v>4580</v>
      </c>
      <c r="B2096" t="s">
        <v>1748</v>
      </c>
      <c r="C2096" t="s">
        <v>808</v>
      </c>
      <c r="D2096" t="s">
        <v>245</v>
      </c>
      <c r="E2096" t="s">
        <v>565</v>
      </c>
      <c r="F2096" t="s">
        <v>29</v>
      </c>
      <c r="G2096" t="s">
        <v>293</v>
      </c>
      <c r="H2096" t="s">
        <v>31</v>
      </c>
      <c r="I2096">
        <v>6</v>
      </c>
      <c r="J2096">
        <v>0</v>
      </c>
      <c r="K2096" t="s">
        <v>22</v>
      </c>
      <c r="L2096" t="s">
        <v>23</v>
      </c>
      <c r="M2096">
        <v>38</v>
      </c>
      <c r="N2096">
        <v>2</v>
      </c>
    </row>
    <row r="2097" spans="1:14" x14ac:dyDescent="0.3">
      <c r="A2097" t="s">
        <v>4581</v>
      </c>
      <c r="B2097" t="s">
        <v>4582</v>
      </c>
      <c r="C2097" t="s">
        <v>1975</v>
      </c>
      <c r="D2097" t="s">
        <v>2927</v>
      </c>
      <c r="E2097" t="s">
        <v>1326</v>
      </c>
      <c r="F2097" t="s">
        <v>29</v>
      </c>
      <c r="G2097" t="s">
        <v>192</v>
      </c>
      <c r="H2097" t="s">
        <v>216</v>
      </c>
      <c r="I2097">
        <v>3</v>
      </c>
      <c r="J2097">
        <v>0.05</v>
      </c>
      <c r="K2097" t="s">
        <v>32</v>
      </c>
      <c r="L2097" t="s">
        <v>33</v>
      </c>
      <c r="M2097">
        <v>45</v>
      </c>
      <c r="N2097">
        <v>4</v>
      </c>
    </row>
    <row r="2098" spans="1:14" x14ac:dyDescent="0.3">
      <c r="A2098" t="s">
        <v>4583</v>
      </c>
      <c r="B2098" t="s">
        <v>905</v>
      </c>
      <c r="C2098" t="s">
        <v>746</v>
      </c>
      <c r="D2098" t="s">
        <v>3465</v>
      </c>
      <c r="E2098" t="s">
        <v>276</v>
      </c>
      <c r="F2098" t="s">
        <v>131</v>
      </c>
      <c r="G2098" t="s">
        <v>62</v>
      </c>
      <c r="H2098" t="s">
        <v>216</v>
      </c>
      <c r="I2098">
        <v>2</v>
      </c>
      <c r="J2098">
        <v>0</v>
      </c>
      <c r="K2098" t="s">
        <v>32</v>
      </c>
      <c r="L2098" t="s">
        <v>33</v>
      </c>
      <c r="M2098">
        <v>49</v>
      </c>
      <c r="N2098">
        <v>2</v>
      </c>
    </row>
    <row r="2099" spans="1:14" x14ac:dyDescent="0.3">
      <c r="A2099" t="s">
        <v>4584</v>
      </c>
      <c r="B2099" t="s">
        <v>1491</v>
      </c>
      <c r="C2099" t="s">
        <v>2061</v>
      </c>
      <c r="D2099" t="s">
        <v>1076</v>
      </c>
      <c r="E2099" t="s">
        <v>635</v>
      </c>
      <c r="F2099" t="s">
        <v>29</v>
      </c>
      <c r="G2099" t="s">
        <v>62</v>
      </c>
      <c r="H2099" t="s">
        <v>154</v>
      </c>
      <c r="I2099" t="s">
        <v>147</v>
      </c>
      <c r="J2099">
        <v>0.05</v>
      </c>
      <c r="K2099" t="s">
        <v>22</v>
      </c>
      <c r="L2099" t="s">
        <v>41</v>
      </c>
      <c r="M2099">
        <v>51</v>
      </c>
      <c r="N2099">
        <v>5</v>
      </c>
    </row>
    <row r="2100" spans="1:14" x14ac:dyDescent="0.3">
      <c r="A2100" t="s">
        <v>4585</v>
      </c>
      <c r="B2100" t="s">
        <v>4586</v>
      </c>
      <c r="C2100" t="s">
        <v>1625</v>
      </c>
      <c r="D2100" t="s">
        <v>291</v>
      </c>
      <c r="E2100" t="s">
        <v>357</v>
      </c>
      <c r="F2100" t="s">
        <v>19</v>
      </c>
      <c r="G2100" t="s">
        <v>47</v>
      </c>
      <c r="H2100" t="s">
        <v>146</v>
      </c>
      <c r="I2100">
        <v>1</v>
      </c>
      <c r="J2100">
        <v>0.05</v>
      </c>
      <c r="K2100" t="s">
        <v>22</v>
      </c>
      <c r="L2100" t="s">
        <v>41</v>
      </c>
      <c r="M2100">
        <v>30</v>
      </c>
      <c r="N2100">
        <v>2</v>
      </c>
    </row>
    <row r="2101" spans="1:14" x14ac:dyDescent="0.3">
      <c r="A2101" t="s">
        <v>4587</v>
      </c>
      <c r="B2101" t="s">
        <v>366</v>
      </c>
      <c r="C2101" t="s">
        <v>1022</v>
      </c>
      <c r="D2101" t="s">
        <v>1340</v>
      </c>
      <c r="E2101" t="s">
        <v>221</v>
      </c>
      <c r="F2101" t="s">
        <v>153</v>
      </c>
      <c r="G2101" t="s">
        <v>293</v>
      </c>
      <c r="H2101" t="s">
        <v>241</v>
      </c>
      <c r="I2101" t="s">
        <v>252</v>
      </c>
      <c r="J2101">
        <v>0</v>
      </c>
      <c r="K2101" t="s">
        <v>32</v>
      </c>
      <c r="L2101" t="s">
        <v>50</v>
      </c>
      <c r="M2101">
        <v>50</v>
      </c>
      <c r="N2101">
        <v>5</v>
      </c>
    </row>
    <row r="2102" spans="1:14" x14ac:dyDescent="0.3">
      <c r="A2102" t="s">
        <v>4588</v>
      </c>
      <c r="B2102" t="s">
        <v>1260</v>
      </c>
      <c r="C2102" t="s">
        <v>990</v>
      </c>
      <c r="D2102" t="s">
        <v>2590</v>
      </c>
      <c r="E2102" t="s">
        <v>643</v>
      </c>
      <c r="F2102" t="s">
        <v>29</v>
      </c>
      <c r="G2102" t="s">
        <v>293</v>
      </c>
      <c r="H2102" t="s">
        <v>91</v>
      </c>
      <c r="I2102">
        <v>7</v>
      </c>
      <c r="J2102">
        <v>0.15</v>
      </c>
      <c r="K2102" t="s">
        <v>70</v>
      </c>
      <c r="L2102" t="s">
        <v>23</v>
      </c>
      <c r="M2102">
        <v>52</v>
      </c>
      <c r="N2102">
        <v>1</v>
      </c>
    </row>
    <row r="2103" spans="1:14" x14ac:dyDescent="0.3">
      <c r="A2103" t="s">
        <v>4589</v>
      </c>
      <c r="B2103" t="s">
        <v>4590</v>
      </c>
      <c r="C2103" t="s">
        <v>2859</v>
      </c>
      <c r="D2103" t="s">
        <v>1080</v>
      </c>
      <c r="E2103" t="s">
        <v>186</v>
      </c>
      <c r="F2103" t="s">
        <v>29</v>
      </c>
      <c r="G2103" t="s">
        <v>40</v>
      </c>
      <c r="H2103" t="s">
        <v>69</v>
      </c>
      <c r="I2103">
        <v>8</v>
      </c>
      <c r="J2103">
        <v>0.05</v>
      </c>
      <c r="K2103" t="s">
        <v>32</v>
      </c>
      <c r="L2103" t="s">
        <v>41</v>
      </c>
      <c r="M2103">
        <v>30</v>
      </c>
      <c r="N2103">
        <v>2</v>
      </c>
    </row>
    <row r="2104" spans="1:14" x14ac:dyDescent="0.3">
      <c r="A2104" t="s">
        <v>4591</v>
      </c>
      <c r="B2104" t="s">
        <v>4592</v>
      </c>
      <c r="C2104" t="s">
        <v>269</v>
      </c>
      <c r="D2104" t="s">
        <v>297</v>
      </c>
      <c r="E2104" t="s">
        <v>215</v>
      </c>
      <c r="F2104" t="s">
        <v>153</v>
      </c>
      <c r="G2104" t="s">
        <v>20</v>
      </c>
      <c r="H2104" t="s">
        <v>76</v>
      </c>
      <c r="I2104">
        <v>6</v>
      </c>
      <c r="J2104">
        <v>0.05</v>
      </c>
      <c r="K2104" t="s">
        <v>32</v>
      </c>
      <c r="L2104" t="s">
        <v>33</v>
      </c>
      <c r="M2104">
        <v>30</v>
      </c>
      <c r="N2104">
        <v>1</v>
      </c>
    </row>
    <row r="2105" spans="1:14" x14ac:dyDescent="0.3">
      <c r="A2105" t="s">
        <v>4593</v>
      </c>
      <c r="B2105" t="s">
        <v>1602</v>
      </c>
      <c r="C2105" t="s">
        <v>419</v>
      </c>
      <c r="D2105" t="s">
        <v>3081</v>
      </c>
      <c r="E2105" t="s">
        <v>1058</v>
      </c>
      <c r="F2105" t="s">
        <v>29</v>
      </c>
      <c r="G2105" t="s">
        <v>97</v>
      </c>
      <c r="H2105" t="s">
        <v>84</v>
      </c>
      <c r="I2105">
        <v>3</v>
      </c>
      <c r="J2105">
        <v>0.2</v>
      </c>
      <c r="K2105" t="s">
        <v>32</v>
      </c>
      <c r="L2105" t="s">
        <v>41</v>
      </c>
      <c r="M2105">
        <v>39</v>
      </c>
      <c r="N2105">
        <v>2</v>
      </c>
    </row>
    <row r="2106" spans="1:14" x14ac:dyDescent="0.3">
      <c r="A2106" t="s">
        <v>4594</v>
      </c>
      <c r="B2106" t="s">
        <v>405</v>
      </c>
      <c r="C2106" t="s">
        <v>189</v>
      </c>
      <c r="D2106" t="s">
        <v>2697</v>
      </c>
      <c r="E2106" t="s">
        <v>477</v>
      </c>
      <c r="F2106" t="s">
        <v>153</v>
      </c>
      <c r="G2106" t="s">
        <v>90</v>
      </c>
      <c r="H2106" t="s">
        <v>109</v>
      </c>
      <c r="I2106">
        <v>6</v>
      </c>
      <c r="J2106">
        <v>0</v>
      </c>
      <c r="L2106" t="s">
        <v>23</v>
      </c>
      <c r="M2106">
        <v>27</v>
      </c>
      <c r="N2106">
        <v>4</v>
      </c>
    </row>
    <row r="2107" spans="1:14" x14ac:dyDescent="0.3">
      <c r="A2107" t="s">
        <v>4595</v>
      </c>
      <c r="B2107" t="s">
        <v>1834</v>
      </c>
      <c r="C2107" t="s">
        <v>2058</v>
      </c>
      <c r="D2107" t="s">
        <v>4596</v>
      </c>
      <c r="E2107" t="s">
        <v>630</v>
      </c>
      <c r="F2107" t="s">
        <v>153</v>
      </c>
      <c r="G2107" t="s">
        <v>293</v>
      </c>
      <c r="H2107" t="s">
        <v>91</v>
      </c>
      <c r="I2107">
        <v>8</v>
      </c>
      <c r="J2107">
        <v>0.2</v>
      </c>
      <c r="K2107" t="s">
        <v>32</v>
      </c>
      <c r="L2107" t="s">
        <v>33</v>
      </c>
      <c r="M2107">
        <v>21</v>
      </c>
      <c r="N2107">
        <v>3</v>
      </c>
    </row>
    <row r="2108" spans="1:14" x14ac:dyDescent="0.3">
      <c r="A2108" t="s">
        <v>4597</v>
      </c>
      <c r="B2108" t="s">
        <v>2133</v>
      </c>
      <c r="C2108" t="s">
        <v>1481</v>
      </c>
      <c r="D2108" t="s">
        <v>3297</v>
      </c>
      <c r="E2108" t="s">
        <v>89</v>
      </c>
      <c r="F2108" t="s">
        <v>19</v>
      </c>
      <c r="G2108" t="s">
        <v>97</v>
      </c>
      <c r="H2108" t="s">
        <v>177</v>
      </c>
      <c r="I2108">
        <v>8</v>
      </c>
      <c r="J2108">
        <v>0.1</v>
      </c>
      <c r="K2108" t="s">
        <v>32</v>
      </c>
      <c r="L2108" t="s">
        <v>50</v>
      </c>
      <c r="M2108">
        <v>60</v>
      </c>
      <c r="N2108">
        <v>2</v>
      </c>
    </row>
    <row r="2109" spans="1:14" x14ac:dyDescent="0.3">
      <c r="A2109" t="s">
        <v>4598</v>
      </c>
      <c r="B2109" t="s">
        <v>405</v>
      </c>
      <c r="C2109" t="s">
        <v>273</v>
      </c>
      <c r="D2109" t="s">
        <v>966</v>
      </c>
      <c r="E2109" t="s">
        <v>186</v>
      </c>
      <c r="F2109" t="s">
        <v>29</v>
      </c>
      <c r="G2109" t="s">
        <v>97</v>
      </c>
      <c r="H2109" t="s">
        <v>84</v>
      </c>
      <c r="I2109">
        <v>1</v>
      </c>
      <c r="J2109">
        <v>0</v>
      </c>
      <c r="K2109" t="s">
        <v>32</v>
      </c>
      <c r="L2109" t="s">
        <v>23</v>
      </c>
      <c r="M2109">
        <v>30</v>
      </c>
      <c r="N2109">
        <v>4</v>
      </c>
    </row>
    <row r="2110" spans="1:14" x14ac:dyDescent="0.3">
      <c r="A2110" t="s">
        <v>4599</v>
      </c>
      <c r="B2110" t="s">
        <v>3136</v>
      </c>
      <c r="C2110" t="s">
        <v>300</v>
      </c>
      <c r="D2110" t="s">
        <v>3344</v>
      </c>
      <c r="E2110" t="s">
        <v>1000</v>
      </c>
      <c r="F2110" t="s">
        <v>39</v>
      </c>
      <c r="G2110" t="s">
        <v>293</v>
      </c>
      <c r="H2110" t="s">
        <v>160</v>
      </c>
      <c r="I2110">
        <v>9</v>
      </c>
      <c r="J2110">
        <v>0</v>
      </c>
      <c r="K2110" t="s">
        <v>32</v>
      </c>
      <c r="L2110" t="s">
        <v>33</v>
      </c>
      <c r="M2110">
        <v>34</v>
      </c>
      <c r="N2110">
        <v>3</v>
      </c>
    </row>
    <row r="2111" spans="1:14" x14ac:dyDescent="0.3">
      <c r="A2111" t="s">
        <v>4600</v>
      </c>
      <c r="B2111" t="s">
        <v>475</v>
      </c>
      <c r="C2111" t="s">
        <v>1787</v>
      </c>
      <c r="D2111" t="s">
        <v>1013</v>
      </c>
      <c r="E2111" t="s">
        <v>606</v>
      </c>
      <c r="F2111" t="s">
        <v>39</v>
      </c>
      <c r="G2111" t="s">
        <v>20</v>
      </c>
      <c r="H2111" t="s">
        <v>69</v>
      </c>
      <c r="I2111">
        <v>6</v>
      </c>
      <c r="J2111">
        <v>0.1</v>
      </c>
      <c r="K2111" t="s">
        <v>32</v>
      </c>
      <c r="L2111" t="s">
        <v>23</v>
      </c>
      <c r="M2111">
        <v>66</v>
      </c>
      <c r="N2111">
        <v>5</v>
      </c>
    </row>
    <row r="2112" spans="1:14" x14ac:dyDescent="0.3">
      <c r="A2112" t="s">
        <v>4601</v>
      </c>
      <c r="B2112" t="s">
        <v>696</v>
      </c>
      <c r="C2112" t="s">
        <v>1499</v>
      </c>
      <c r="D2112" t="s">
        <v>1186</v>
      </c>
      <c r="E2112" t="s">
        <v>159</v>
      </c>
      <c r="F2112" t="s">
        <v>153</v>
      </c>
      <c r="G2112" t="s">
        <v>97</v>
      </c>
      <c r="H2112" t="s">
        <v>63</v>
      </c>
      <c r="I2112">
        <v>9</v>
      </c>
      <c r="J2112">
        <v>0</v>
      </c>
      <c r="K2112" t="s">
        <v>222</v>
      </c>
      <c r="L2112" t="s">
        <v>50</v>
      </c>
      <c r="N2112">
        <v>1</v>
      </c>
    </row>
    <row r="2113" spans="1:14" x14ac:dyDescent="0.3">
      <c r="A2113" t="s">
        <v>4602</v>
      </c>
      <c r="B2113" t="s">
        <v>857</v>
      </c>
      <c r="C2113" t="s">
        <v>2414</v>
      </c>
      <c r="D2113" t="s">
        <v>2947</v>
      </c>
      <c r="E2113" t="s">
        <v>917</v>
      </c>
      <c r="F2113" t="s">
        <v>29</v>
      </c>
      <c r="G2113" t="s">
        <v>90</v>
      </c>
      <c r="H2113" t="s">
        <v>109</v>
      </c>
      <c r="I2113">
        <v>7</v>
      </c>
      <c r="J2113">
        <v>0.1</v>
      </c>
      <c r="K2113" t="s">
        <v>32</v>
      </c>
      <c r="L2113" t="s">
        <v>41</v>
      </c>
      <c r="M2113">
        <v>21</v>
      </c>
      <c r="N2113">
        <v>2</v>
      </c>
    </row>
    <row r="2114" spans="1:14" x14ac:dyDescent="0.3">
      <c r="A2114" t="s">
        <v>4603</v>
      </c>
      <c r="B2114" t="s">
        <v>1802</v>
      </c>
      <c r="C2114" t="s">
        <v>2620</v>
      </c>
      <c r="D2114" t="s">
        <v>3548</v>
      </c>
      <c r="E2114" t="s">
        <v>28</v>
      </c>
      <c r="F2114" t="s">
        <v>39</v>
      </c>
      <c r="G2114" t="s">
        <v>90</v>
      </c>
      <c r="H2114" t="s">
        <v>98</v>
      </c>
      <c r="I2114">
        <v>6</v>
      </c>
      <c r="J2114">
        <v>0.1</v>
      </c>
      <c r="K2114" t="s">
        <v>32</v>
      </c>
      <c r="L2114" t="s">
        <v>50</v>
      </c>
      <c r="M2114">
        <v>51</v>
      </c>
      <c r="N2114">
        <v>5</v>
      </c>
    </row>
    <row r="2115" spans="1:14" x14ac:dyDescent="0.3">
      <c r="A2115" t="s">
        <v>4604</v>
      </c>
      <c r="B2115" t="s">
        <v>2011</v>
      </c>
      <c r="C2115" t="s">
        <v>888</v>
      </c>
      <c r="D2115" t="s">
        <v>220</v>
      </c>
      <c r="E2115" t="s">
        <v>453</v>
      </c>
      <c r="F2115" t="s">
        <v>39</v>
      </c>
      <c r="G2115" t="s">
        <v>30</v>
      </c>
      <c r="H2115" t="s">
        <v>48</v>
      </c>
      <c r="I2115">
        <v>1</v>
      </c>
      <c r="K2115" t="s">
        <v>32</v>
      </c>
      <c r="L2115" t="s">
        <v>50</v>
      </c>
      <c r="M2115">
        <v>37</v>
      </c>
      <c r="N2115">
        <v>4</v>
      </c>
    </row>
    <row r="2116" spans="1:14" x14ac:dyDescent="0.3">
      <c r="A2116" t="s">
        <v>4605</v>
      </c>
      <c r="B2116" t="s">
        <v>1196</v>
      </c>
      <c r="C2116" t="s">
        <v>715</v>
      </c>
      <c r="D2116" t="s">
        <v>4323</v>
      </c>
      <c r="E2116" t="s">
        <v>28</v>
      </c>
      <c r="F2116" t="s">
        <v>39</v>
      </c>
      <c r="H2116" t="s">
        <v>308</v>
      </c>
      <c r="I2116">
        <v>3</v>
      </c>
      <c r="J2116">
        <v>0.05</v>
      </c>
      <c r="K2116" t="s">
        <v>32</v>
      </c>
      <c r="L2116" t="s">
        <v>23</v>
      </c>
      <c r="M2116">
        <v>36</v>
      </c>
      <c r="N2116">
        <v>1</v>
      </c>
    </row>
    <row r="2117" spans="1:14" x14ac:dyDescent="0.3">
      <c r="A2117" t="s">
        <v>4606</v>
      </c>
      <c r="B2117" t="s">
        <v>1305</v>
      </c>
      <c r="C2117" t="s">
        <v>603</v>
      </c>
      <c r="D2117" t="s">
        <v>3956</v>
      </c>
      <c r="E2117" t="s">
        <v>1724</v>
      </c>
      <c r="F2117" t="s">
        <v>39</v>
      </c>
      <c r="G2117" t="s">
        <v>251</v>
      </c>
      <c r="H2117" t="s">
        <v>31</v>
      </c>
      <c r="I2117">
        <v>7</v>
      </c>
      <c r="J2117">
        <v>0.2</v>
      </c>
      <c r="K2117" t="s">
        <v>22</v>
      </c>
      <c r="L2117" t="s">
        <v>23</v>
      </c>
      <c r="M2117">
        <v>48</v>
      </c>
      <c r="N2117">
        <v>5</v>
      </c>
    </row>
    <row r="2118" spans="1:14" x14ac:dyDescent="0.3">
      <c r="A2118" t="s">
        <v>4607</v>
      </c>
      <c r="B2118" t="s">
        <v>2553</v>
      </c>
      <c r="C2118" t="s">
        <v>4608</v>
      </c>
      <c r="D2118" t="s">
        <v>4609</v>
      </c>
      <c r="E2118" t="s">
        <v>227</v>
      </c>
      <c r="F2118" t="s">
        <v>29</v>
      </c>
      <c r="G2118" t="s">
        <v>40</v>
      </c>
      <c r="H2118" t="s">
        <v>160</v>
      </c>
      <c r="I2118">
        <v>3</v>
      </c>
      <c r="J2118">
        <v>0.1</v>
      </c>
      <c r="K2118" t="s">
        <v>222</v>
      </c>
      <c r="L2118" t="s">
        <v>41</v>
      </c>
      <c r="M2118">
        <v>50</v>
      </c>
      <c r="N2118">
        <v>2</v>
      </c>
    </row>
    <row r="2119" spans="1:14" x14ac:dyDescent="0.3">
      <c r="A2119" t="s">
        <v>4610</v>
      </c>
      <c r="B2119" t="s">
        <v>984</v>
      </c>
      <c r="C2119" t="s">
        <v>4611</v>
      </c>
      <c r="D2119" t="s">
        <v>2456</v>
      </c>
      <c r="E2119" t="s">
        <v>1829</v>
      </c>
      <c r="F2119" t="s">
        <v>29</v>
      </c>
      <c r="G2119" t="s">
        <v>30</v>
      </c>
      <c r="H2119" t="s">
        <v>160</v>
      </c>
      <c r="I2119">
        <v>9</v>
      </c>
      <c r="J2119">
        <v>0.1</v>
      </c>
      <c r="K2119" t="s">
        <v>32</v>
      </c>
      <c r="L2119" t="s">
        <v>33</v>
      </c>
      <c r="M2119">
        <v>52</v>
      </c>
      <c r="N2119">
        <v>3</v>
      </c>
    </row>
    <row r="2120" spans="1:14" x14ac:dyDescent="0.3">
      <c r="A2120" t="s">
        <v>4612</v>
      </c>
      <c r="B2120" t="s">
        <v>1167</v>
      </c>
      <c r="C2120" t="s">
        <v>737</v>
      </c>
      <c r="D2120" t="s">
        <v>1067</v>
      </c>
      <c r="E2120" t="s">
        <v>782</v>
      </c>
      <c r="F2120" t="s">
        <v>39</v>
      </c>
      <c r="G2120" t="s">
        <v>47</v>
      </c>
      <c r="H2120" t="s">
        <v>31</v>
      </c>
      <c r="I2120">
        <v>9</v>
      </c>
      <c r="J2120">
        <v>0</v>
      </c>
      <c r="K2120" t="s">
        <v>22</v>
      </c>
      <c r="L2120" t="s">
        <v>23</v>
      </c>
      <c r="M2120">
        <v>60</v>
      </c>
      <c r="N2120">
        <v>3</v>
      </c>
    </row>
    <row r="2121" spans="1:14" x14ac:dyDescent="0.3">
      <c r="A2121" t="s">
        <v>4613</v>
      </c>
      <c r="B2121" t="s">
        <v>1192</v>
      </c>
      <c r="C2121" t="s">
        <v>1474</v>
      </c>
      <c r="D2121" t="s">
        <v>1687</v>
      </c>
      <c r="E2121" t="s">
        <v>2614</v>
      </c>
      <c r="F2121" t="s">
        <v>29</v>
      </c>
      <c r="G2121" t="s">
        <v>176</v>
      </c>
      <c r="H2121" t="s">
        <v>98</v>
      </c>
      <c r="I2121">
        <v>3</v>
      </c>
      <c r="J2121">
        <v>0</v>
      </c>
      <c r="K2121" t="s">
        <v>32</v>
      </c>
      <c r="L2121" t="s">
        <v>50</v>
      </c>
      <c r="M2121">
        <v>18</v>
      </c>
      <c r="N2121">
        <v>4</v>
      </c>
    </row>
    <row r="2122" spans="1:14" x14ac:dyDescent="0.3">
      <c r="A2122" t="s">
        <v>4614</v>
      </c>
      <c r="B2122" t="s">
        <v>1816</v>
      </c>
      <c r="C2122" t="s">
        <v>949</v>
      </c>
      <c r="D2122" t="s">
        <v>3374</v>
      </c>
      <c r="E2122" t="s">
        <v>302</v>
      </c>
      <c r="F2122" t="s">
        <v>39</v>
      </c>
      <c r="G2122" t="s">
        <v>293</v>
      </c>
      <c r="H2122" t="s">
        <v>21</v>
      </c>
      <c r="I2122">
        <v>4</v>
      </c>
      <c r="J2122">
        <v>0</v>
      </c>
      <c r="L2122" t="s">
        <v>41</v>
      </c>
      <c r="M2122">
        <v>48</v>
      </c>
      <c r="N2122">
        <v>4</v>
      </c>
    </row>
    <row r="2123" spans="1:14" x14ac:dyDescent="0.3">
      <c r="A2123" t="s">
        <v>2871</v>
      </c>
      <c r="B2123" t="s">
        <v>1095</v>
      </c>
      <c r="C2123" t="s">
        <v>1096</v>
      </c>
      <c r="D2123" t="s">
        <v>2872</v>
      </c>
      <c r="E2123" t="s">
        <v>135</v>
      </c>
      <c r="F2123" t="s">
        <v>29</v>
      </c>
      <c r="G2123" t="s">
        <v>192</v>
      </c>
      <c r="H2123" t="s">
        <v>177</v>
      </c>
      <c r="I2123">
        <v>3</v>
      </c>
      <c r="J2123">
        <v>0.15</v>
      </c>
      <c r="L2123" t="s">
        <v>23</v>
      </c>
      <c r="M2123">
        <v>37</v>
      </c>
      <c r="N2123">
        <v>3</v>
      </c>
    </row>
    <row r="2124" spans="1:14" x14ac:dyDescent="0.3">
      <c r="A2124" t="s">
        <v>4615</v>
      </c>
      <c r="B2124" t="s">
        <v>1118</v>
      </c>
      <c r="C2124" t="s">
        <v>1299</v>
      </c>
      <c r="D2124" t="s">
        <v>3904</v>
      </c>
      <c r="E2124" t="s">
        <v>152</v>
      </c>
      <c r="F2124" t="s">
        <v>19</v>
      </c>
      <c r="G2124" t="s">
        <v>293</v>
      </c>
      <c r="H2124" t="s">
        <v>241</v>
      </c>
      <c r="I2124">
        <v>1</v>
      </c>
      <c r="J2124">
        <v>0.1</v>
      </c>
      <c r="K2124" t="s">
        <v>32</v>
      </c>
      <c r="L2124" t="s">
        <v>23</v>
      </c>
      <c r="M2124">
        <v>18</v>
      </c>
      <c r="N2124">
        <v>2</v>
      </c>
    </row>
    <row r="2125" spans="1:14" x14ac:dyDescent="0.3">
      <c r="A2125" t="s">
        <v>4616</v>
      </c>
      <c r="B2125" t="s">
        <v>738</v>
      </c>
      <c r="C2125" t="s">
        <v>405</v>
      </c>
      <c r="D2125" t="s">
        <v>2496</v>
      </c>
      <c r="E2125" t="s">
        <v>369</v>
      </c>
      <c r="F2125" t="s">
        <v>19</v>
      </c>
      <c r="G2125" t="s">
        <v>20</v>
      </c>
      <c r="H2125" t="s">
        <v>21</v>
      </c>
      <c r="I2125">
        <v>7</v>
      </c>
      <c r="J2125">
        <v>0</v>
      </c>
      <c r="K2125" t="s">
        <v>22</v>
      </c>
      <c r="L2125" t="s">
        <v>50</v>
      </c>
      <c r="M2125">
        <v>60</v>
      </c>
      <c r="N2125">
        <v>1</v>
      </c>
    </row>
    <row r="2126" spans="1:14" x14ac:dyDescent="0.3">
      <c r="A2126" t="s">
        <v>4617</v>
      </c>
      <c r="B2126" t="s">
        <v>1378</v>
      </c>
      <c r="C2126" t="s">
        <v>400</v>
      </c>
      <c r="D2126" t="s">
        <v>3892</v>
      </c>
      <c r="E2126" t="s">
        <v>369</v>
      </c>
      <c r="F2126" t="s">
        <v>39</v>
      </c>
      <c r="G2126" t="s">
        <v>47</v>
      </c>
      <c r="H2126" t="s">
        <v>109</v>
      </c>
      <c r="I2126">
        <v>4</v>
      </c>
      <c r="J2126">
        <v>0</v>
      </c>
      <c r="K2126" t="s">
        <v>22</v>
      </c>
      <c r="L2126" t="s">
        <v>50</v>
      </c>
      <c r="M2126">
        <v>54</v>
      </c>
      <c r="N2126">
        <v>4</v>
      </c>
    </row>
    <row r="2127" spans="1:14" x14ac:dyDescent="0.3">
      <c r="A2127" t="s">
        <v>4618</v>
      </c>
      <c r="B2127" t="s">
        <v>3969</v>
      </c>
      <c r="C2127" t="s">
        <v>1491</v>
      </c>
      <c r="D2127" t="s">
        <v>1061</v>
      </c>
      <c r="E2127" t="s">
        <v>967</v>
      </c>
      <c r="F2127" t="s">
        <v>39</v>
      </c>
      <c r="G2127" t="s">
        <v>20</v>
      </c>
      <c r="H2127" t="s">
        <v>48</v>
      </c>
      <c r="I2127">
        <v>3</v>
      </c>
      <c r="J2127">
        <v>0</v>
      </c>
      <c r="K2127" t="s">
        <v>32</v>
      </c>
      <c r="L2127" t="s">
        <v>50</v>
      </c>
      <c r="M2127">
        <v>58</v>
      </c>
      <c r="N2127">
        <v>2</v>
      </c>
    </row>
    <row r="2128" spans="1:14" x14ac:dyDescent="0.3">
      <c r="A2128" t="s">
        <v>4619</v>
      </c>
      <c r="B2128" t="s">
        <v>1792</v>
      </c>
      <c r="C2128" t="s">
        <v>499</v>
      </c>
      <c r="D2128" t="s">
        <v>4620</v>
      </c>
      <c r="E2128" t="s">
        <v>256</v>
      </c>
      <c r="F2128" t="s">
        <v>19</v>
      </c>
      <c r="G2128" t="s">
        <v>251</v>
      </c>
      <c r="H2128" t="s">
        <v>177</v>
      </c>
      <c r="I2128">
        <v>4</v>
      </c>
      <c r="J2128">
        <v>0.1</v>
      </c>
      <c r="K2128" t="s">
        <v>32</v>
      </c>
      <c r="L2128" t="s">
        <v>23</v>
      </c>
    </row>
    <row r="2129" spans="1:14" x14ac:dyDescent="0.3">
      <c r="A2129" t="s">
        <v>4621</v>
      </c>
      <c r="B2129" t="s">
        <v>2039</v>
      </c>
      <c r="C2129" t="s">
        <v>535</v>
      </c>
      <c r="D2129" t="s">
        <v>1824</v>
      </c>
      <c r="E2129" t="s">
        <v>865</v>
      </c>
      <c r="F2129" t="s">
        <v>29</v>
      </c>
      <c r="G2129" t="s">
        <v>176</v>
      </c>
      <c r="H2129" t="s">
        <v>146</v>
      </c>
      <c r="I2129">
        <v>5</v>
      </c>
      <c r="J2129">
        <v>0.05</v>
      </c>
      <c r="K2129" t="s">
        <v>32</v>
      </c>
      <c r="L2129" t="s">
        <v>33</v>
      </c>
      <c r="M2129">
        <v>40</v>
      </c>
      <c r="N2129">
        <v>1</v>
      </c>
    </row>
    <row r="2130" spans="1:14" x14ac:dyDescent="0.3">
      <c r="A2130" t="s">
        <v>4622</v>
      </c>
      <c r="B2130" t="s">
        <v>1788</v>
      </c>
      <c r="C2130" t="s">
        <v>1555</v>
      </c>
      <c r="D2130" t="s">
        <v>3312</v>
      </c>
      <c r="E2130" t="s">
        <v>1770</v>
      </c>
      <c r="F2130" t="s">
        <v>19</v>
      </c>
      <c r="G2130" t="s">
        <v>192</v>
      </c>
      <c r="H2130" t="s">
        <v>84</v>
      </c>
      <c r="I2130">
        <v>8</v>
      </c>
      <c r="J2130">
        <v>0</v>
      </c>
      <c r="K2130" t="s">
        <v>32</v>
      </c>
      <c r="L2130" t="s">
        <v>33</v>
      </c>
      <c r="M2130">
        <v>48</v>
      </c>
      <c r="N2130">
        <v>1</v>
      </c>
    </row>
    <row r="2131" spans="1:14" x14ac:dyDescent="0.3">
      <c r="A2131" t="s">
        <v>4623</v>
      </c>
      <c r="B2131" t="s">
        <v>248</v>
      </c>
      <c r="C2131" t="s">
        <v>442</v>
      </c>
      <c r="D2131" t="s">
        <v>4323</v>
      </c>
      <c r="E2131" t="s">
        <v>298</v>
      </c>
      <c r="F2131" t="s">
        <v>39</v>
      </c>
      <c r="G2131" t="s">
        <v>62</v>
      </c>
      <c r="H2131" t="s">
        <v>177</v>
      </c>
      <c r="I2131">
        <v>8</v>
      </c>
      <c r="J2131">
        <v>0.1</v>
      </c>
      <c r="K2131" t="s">
        <v>32</v>
      </c>
      <c r="L2131" t="s">
        <v>23</v>
      </c>
      <c r="N2131">
        <v>3</v>
      </c>
    </row>
    <row r="2132" spans="1:14" x14ac:dyDescent="0.3">
      <c r="A2132" t="s">
        <v>4624</v>
      </c>
      <c r="B2132" t="s">
        <v>314</v>
      </c>
      <c r="C2132" t="s">
        <v>4625</v>
      </c>
      <c r="D2132" t="s">
        <v>2021</v>
      </c>
      <c r="E2132" t="s">
        <v>591</v>
      </c>
      <c r="F2132" t="s">
        <v>29</v>
      </c>
      <c r="G2132" t="s">
        <v>40</v>
      </c>
      <c r="H2132" t="s">
        <v>98</v>
      </c>
      <c r="I2132">
        <v>4</v>
      </c>
      <c r="J2132">
        <v>0.05</v>
      </c>
      <c r="K2132" t="s">
        <v>22</v>
      </c>
      <c r="L2132" t="s">
        <v>33</v>
      </c>
      <c r="M2132">
        <v>18</v>
      </c>
      <c r="N2132">
        <v>5</v>
      </c>
    </row>
    <row r="2133" spans="1:14" x14ac:dyDescent="0.3">
      <c r="A2133" t="s">
        <v>4626</v>
      </c>
      <c r="B2133" t="s">
        <v>1945</v>
      </c>
      <c r="C2133" t="s">
        <v>2556</v>
      </c>
      <c r="D2133" t="s">
        <v>3368</v>
      </c>
      <c r="E2133" t="s">
        <v>4155</v>
      </c>
      <c r="F2133" t="s">
        <v>39</v>
      </c>
      <c r="G2133" t="s">
        <v>115</v>
      </c>
      <c r="H2133" t="s">
        <v>91</v>
      </c>
      <c r="I2133">
        <v>4</v>
      </c>
      <c r="K2133" t="s">
        <v>70</v>
      </c>
      <c r="L2133" t="s">
        <v>50</v>
      </c>
      <c r="M2133">
        <v>29</v>
      </c>
      <c r="N2133">
        <v>2</v>
      </c>
    </row>
    <row r="2134" spans="1:14" x14ac:dyDescent="0.3">
      <c r="A2134" t="s">
        <v>4627</v>
      </c>
      <c r="B2134" t="s">
        <v>1478</v>
      </c>
      <c r="C2134" t="s">
        <v>4628</v>
      </c>
      <c r="D2134" t="s">
        <v>4009</v>
      </c>
      <c r="E2134" t="s">
        <v>1169</v>
      </c>
      <c r="F2134" t="s">
        <v>19</v>
      </c>
      <c r="G2134" t="s">
        <v>20</v>
      </c>
      <c r="H2134" t="s">
        <v>160</v>
      </c>
      <c r="I2134">
        <v>4</v>
      </c>
      <c r="J2134">
        <v>0.15</v>
      </c>
      <c r="K2134" t="s">
        <v>22</v>
      </c>
      <c r="L2134" t="s">
        <v>41</v>
      </c>
      <c r="M2134">
        <v>63</v>
      </c>
      <c r="N2134">
        <v>2</v>
      </c>
    </row>
    <row r="2135" spans="1:14" x14ac:dyDescent="0.3">
      <c r="A2135" t="s">
        <v>1775</v>
      </c>
      <c r="B2135" t="s">
        <v>1111</v>
      </c>
      <c r="C2135" t="s">
        <v>1776</v>
      </c>
      <c r="D2135" t="s">
        <v>1073</v>
      </c>
      <c r="E2135" t="s">
        <v>28</v>
      </c>
      <c r="F2135" t="s">
        <v>29</v>
      </c>
      <c r="G2135" t="s">
        <v>115</v>
      </c>
      <c r="H2135" t="s">
        <v>241</v>
      </c>
      <c r="I2135">
        <v>8</v>
      </c>
      <c r="K2135" t="s">
        <v>22</v>
      </c>
      <c r="L2135" t="s">
        <v>41</v>
      </c>
      <c r="M2135">
        <v>20</v>
      </c>
      <c r="N2135">
        <v>2</v>
      </c>
    </row>
    <row r="2136" spans="1:14" x14ac:dyDescent="0.3">
      <c r="A2136" t="s">
        <v>4629</v>
      </c>
      <c r="B2136" t="s">
        <v>1924</v>
      </c>
      <c r="C2136" t="s">
        <v>4630</v>
      </c>
      <c r="D2136" t="s">
        <v>1097</v>
      </c>
      <c r="E2136" t="s">
        <v>334</v>
      </c>
      <c r="F2136" t="s">
        <v>19</v>
      </c>
      <c r="G2136" t="s">
        <v>40</v>
      </c>
      <c r="H2136" t="s">
        <v>160</v>
      </c>
      <c r="I2136">
        <v>5</v>
      </c>
      <c r="J2136">
        <v>0.15</v>
      </c>
      <c r="K2136" t="s">
        <v>32</v>
      </c>
      <c r="L2136" t="s">
        <v>50</v>
      </c>
      <c r="M2136">
        <v>57</v>
      </c>
      <c r="N2136">
        <v>1</v>
      </c>
    </row>
    <row r="2137" spans="1:14" x14ac:dyDescent="0.3">
      <c r="A2137" t="s">
        <v>4631</v>
      </c>
      <c r="B2137" t="s">
        <v>2228</v>
      </c>
      <c r="C2137" t="s">
        <v>1858</v>
      </c>
      <c r="D2137" t="s">
        <v>522</v>
      </c>
      <c r="E2137" t="s">
        <v>75</v>
      </c>
      <c r="F2137" t="s">
        <v>39</v>
      </c>
      <c r="G2137" t="s">
        <v>62</v>
      </c>
      <c r="H2137" t="s">
        <v>216</v>
      </c>
      <c r="I2137">
        <v>9</v>
      </c>
      <c r="J2137">
        <v>0</v>
      </c>
      <c r="K2137" t="s">
        <v>222</v>
      </c>
      <c r="L2137" t="s">
        <v>50</v>
      </c>
      <c r="M2137">
        <v>35</v>
      </c>
      <c r="N2137">
        <v>2</v>
      </c>
    </row>
    <row r="2138" spans="1:14" x14ac:dyDescent="0.3">
      <c r="A2138" t="s">
        <v>4632</v>
      </c>
      <c r="B2138" t="s">
        <v>4633</v>
      </c>
      <c r="C2138" t="s">
        <v>4304</v>
      </c>
      <c r="D2138" t="s">
        <v>2134</v>
      </c>
      <c r="E2138" t="s">
        <v>28</v>
      </c>
      <c r="F2138" t="s">
        <v>39</v>
      </c>
      <c r="G2138" t="s">
        <v>251</v>
      </c>
      <c r="H2138" t="s">
        <v>84</v>
      </c>
      <c r="I2138">
        <v>5</v>
      </c>
      <c r="J2138">
        <v>0</v>
      </c>
      <c r="K2138" t="s">
        <v>32</v>
      </c>
      <c r="L2138" t="s">
        <v>33</v>
      </c>
      <c r="M2138">
        <v>68</v>
      </c>
      <c r="N2138">
        <v>2</v>
      </c>
    </row>
    <row r="2139" spans="1:14" x14ac:dyDescent="0.3">
      <c r="A2139" t="s">
        <v>4634</v>
      </c>
      <c r="B2139" t="s">
        <v>1762</v>
      </c>
      <c r="C2139" t="s">
        <v>1722</v>
      </c>
      <c r="D2139" t="s">
        <v>1281</v>
      </c>
      <c r="E2139" t="s">
        <v>1142</v>
      </c>
      <c r="F2139" t="s">
        <v>29</v>
      </c>
      <c r="G2139" t="s">
        <v>251</v>
      </c>
      <c r="H2139" t="s">
        <v>98</v>
      </c>
      <c r="I2139">
        <v>7</v>
      </c>
      <c r="J2139">
        <v>0.05</v>
      </c>
      <c r="K2139" t="s">
        <v>22</v>
      </c>
      <c r="L2139" t="s">
        <v>41</v>
      </c>
      <c r="M2139">
        <v>23</v>
      </c>
      <c r="N2139">
        <v>1</v>
      </c>
    </row>
    <row r="2140" spans="1:14" x14ac:dyDescent="0.3">
      <c r="A2140" t="s">
        <v>4635</v>
      </c>
      <c r="B2140" t="s">
        <v>112</v>
      </c>
      <c r="C2140" t="s">
        <v>1727</v>
      </c>
      <c r="D2140" t="s">
        <v>1772</v>
      </c>
      <c r="E2140" t="s">
        <v>221</v>
      </c>
      <c r="F2140" t="s">
        <v>29</v>
      </c>
      <c r="G2140" t="s">
        <v>192</v>
      </c>
      <c r="H2140" t="s">
        <v>177</v>
      </c>
      <c r="I2140">
        <v>9</v>
      </c>
      <c r="J2140">
        <v>0</v>
      </c>
      <c r="K2140" t="s">
        <v>222</v>
      </c>
      <c r="L2140" t="s">
        <v>41</v>
      </c>
      <c r="M2140">
        <v>32</v>
      </c>
      <c r="N2140">
        <v>5</v>
      </c>
    </row>
    <row r="2141" spans="1:14" x14ac:dyDescent="0.3">
      <c r="A2141" t="s">
        <v>4636</v>
      </c>
      <c r="B2141" t="s">
        <v>1758</v>
      </c>
      <c r="C2141" t="s">
        <v>94</v>
      </c>
      <c r="D2141" t="s">
        <v>4327</v>
      </c>
      <c r="E2141" t="s">
        <v>326</v>
      </c>
      <c r="F2141" t="s">
        <v>153</v>
      </c>
      <c r="G2141" t="s">
        <v>251</v>
      </c>
      <c r="H2141" t="s">
        <v>56</v>
      </c>
      <c r="I2141">
        <v>9</v>
      </c>
      <c r="J2141">
        <v>0</v>
      </c>
      <c r="K2141" t="s">
        <v>32</v>
      </c>
      <c r="L2141" t="s">
        <v>23</v>
      </c>
      <c r="M2141">
        <v>68</v>
      </c>
      <c r="N2141">
        <v>5</v>
      </c>
    </row>
    <row r="2142" spans="1:14" x14ac:dyDescent="0.3">
      <c r="A2142" t="s">
        <v>1819</v>
      </c>
      <c r="B2142" t="s">
        <v>1820</v>
      </c>
      <c r="C2142" t="s">
        <v>1821</v>
      </c>
      <c r="D2142" t="s">
        <v>1822</v>
      </c>
      <c r="E2142" t="s">
        <v>359</v>
      </c>
      <c r="F2142" t="s">
        <v>39</v>
      </c>
      <c r="G2142" t="s">
        <v>90</v>
      </c>
      <c r="H2142" t="s">
        <v>154</v>
      </c>
      <c r="I2142">
        <v>2</v>
      </c>
      <c r="J2142">
        <v>0.15</v>
      </c>
      <c r="K2142" t="s">
        <v>22</v>
      </c>
      <c r="L2142" t="s">
        <v>33</v>
      </c>
      <c r="M2142">
        <v>21</v>
      </c>
      <c r="N2142">
        <v>5</v>
      </c>
    </row>
    <row r="2143" spans="1:14" x14ac:dyDescent="0.3">
      <c r="A2143" t="s">
        <v>4637</v>
      </c>
      <c r="B2143" t="s">
        <v>3197</v>
      </c>
      <c r="C2143" t="s">
        <v>842</v>
      </c>
      <c r="D2143" t="s">
        <v>1718</v>
      </c>
      <c r="E2143" t="s">
        <v>683</v>
      </c>
      <c r="F2143" t="s">
        <v>29</v>
      </c>
      <c r="G2143" t="s">
        <v>62</v>
      </c>
      <c r="H2143" t="s">
        <v>241</v>
      </c>
      <c r="I2143">
        <v>1</v>
      </c>
      <c r="J2143">
        <v>0.1</v>
      </c>
      <c r="K2143" t="s">
        <v>222</v>
      </c>
      <c r="L2143" t="s">
        <v>33</v>
      </c>
      <c r="M2143">
        <v>67</v>
      </c>
      <c r="N2143">
        <v>5</v>
      </c>
    </row>
    <row r="2144" spans="1:14" x14ac:dyDescent="0.3">
      <c r="A2144" t="s">
        <v>4638</v>
      </c>
      <c r="B2144" t="s">
        <v>2915</v>
      </c>
      <c r="C2144" t="s">
        <v>741</v>
      </c>
      <c r="D2144" t="s">
        <v>434</v>
      </c>
      <c r="E2144" t="s">
        <v>38</v>
      </c>
      <c r="F2144" t="s">
        <v>39</v>
      </c>
      <c r="G2144" t="s">
        <v>47</v>
      </c>
      <c r="H2144" t="s">
        <v>154</v>
      </c>
      <c r="I2144">
        <v>2</v>
      </c>
      <c r="J2144">
        <v>0</v>
      </c>
      <c r="L2144" t="s">
        <v>50</v>
      </c>
      <c r="M2144">
        <v>21</v>
      </c>
      <c r="N2144">
        <v>5</v>
      </c>
    </row>
    <row r="2145" spans="1:14" x14ac:dyDescent="0.3">
      <c r="A2145" t="s">
        <v>4639</v>
      </c>
      <c r="B2145" t="s">
        <v>2274</v>
      </c>
      <c r="C2145" t="s">
        <v>4063</v>
      </c>
      <c r="D2145" t="s">
        <v>3301</v>
      </c>
      <c r="E2145" t="s">
        <v>1274</v>
      </c>
      <c r="F2145" t="s">
        <v>29</v>
      </c>
      <c r="G2145" t="s">
        <v>176</v>
      </c>
      <c r="H2145" t="s">
        <v>98</v>
      </c>
      <c r="I2145">
        <v>4</v>
      </c>
      <c r="J2145">
        <v>0.05</v>
      </c>
      <c r="K2145" t="s">
        <v>22</v>
      </c>
      <c r="L2145" t="s">
        <v>23</v>
      </c>
      <c r="M2145">
        <v>45</v>
      </c>
      <c r="N2145">
        <v>3</v>
      </c>
    </row>
    <row r="2146" spans="1:14" x14ac:dyDescent="0.3">
      <c r="A2146" t="s">
        <v>4640</v>
      </c>
      <c r="B2146" t="s">
        <v>3286</v>
      </c>
      <c r="C2146" t="s">
        <v>1160</v>
      </c>
      <c r="D2146" t="s">
        <v>2580</v>
      </c>
      <c r="E2146" t="s">
        <v>364</v>
      </c>
      <c r="F2146" t="s">
        <v>29</v>
      </c>
      <c r="G2146" t="s">
        <v>251</v>
      </c>
      <c r="H2146" t="s">
        <v>69</v>
      </c>
      <c r="I2146">
        <v>8</v>
      </c>
      <c r="J2146">
        <v>0.15</v>
      </c>
      <c r="K2146" t="s">
        <v>32</v>
      </c>
      <c r="L2146" t="s">
        <v>23</v>
      </c>
      <c r="M2146">
        <v>26</v>
      </c>
      <c r="N2146">
        <v>5</v>
      </c>
    </row>
    <row r="2147" spans="1:14" x14ac:dyDescent="0.3">
      <c r="A2147" t="s">
        <v>4641</v>
      </c>
      <c r="B2147" t="s">
        <v>4642</v>
      </c>
      <c r="C2147" t="s">
        <v>4168</v>
      </c>
      <c r="D2147" t="s">
        <v>601</v>
      </c>
      <c r="E2147" t="s">
        <v>1836</v>
      </c>
      <c r="F2147" t="s">
        <v>29</v>
      </c>
      <c r="G2147" t="s">
        <v>47</v>
      </c>
      <c r="H2147" t="s">
        <v>76</v>
      </c>
      <c r="I2147">
        <v>8</v>
      </c>
      <c r="J2147">
        <v>0.1</v>
      </c>
      <c r="K2147" t="s">
        <v>32</v>
      </c>
      <c r="L2147" t="s">
        <v>23</v>
      </c>
      <c r="M2147">
        <v>44</v>
      </c>
      <c r="N2147">
        <v>3</v>
      </c>
    </row>
    <row r="2148" spans="1:14" x14ac:dyDescent="0.3">
      <c r="A2148" t="s">
        <v>4643</v>
      </c>
      <c r="B2148" t="s">
        <v>2905</v>
      </c>
      <c r="C2148" t="s">
        <v>314</v>
      </c>
      <c r="D2148" t="s">
        <v>3745</v>
      </c>
      <c r="E2148" t="s">
        <v>1660</v>
      </c>
      <c r="F2148" t="s">
        <v>39</v>
      </c>
      <c r="G2148" t="s">
        <v>115</v>
      </c>
      <c r="H2148" t="s">
        <v>160</v>
      </c>
      <c r="I2148">
        <v>1</v>
      </c>
      <c r="J2148">
        <v>0</v>
      </c>
      <c r="K2148" t="s">
        <v>32</v>
      </c>
      <c r="L2148" t="s">
        <v>41</v>
      </c>
      <c r="M2148">
        <v>55</v>
      </c>
    </row>
    <row r="2149" spans="1:14" x14ac:dyDescent="0.3">
      <c r="A2149" t="s">
        <v>4644</v>
      </c>
      <c r="B2149" t="s">
        <v>1456</v>
      </c>
      <c r="C2149" t="s">
        <v>3400</v>
      </c>
      <c r="D2149" t="s">
        <v>2429</v>
      </c>
      <c r="E2149" t="s">
        <v>298</v>
      </c>
      <c r="F2149" t="s">
        <v>29</v>
      </c>
      <c r="G2149" t="s">
        <v>176</v>
      </c>
      <c r="H2149" t="s">
        <v>31</v>
      </c>
      <c r="I2149" t="s">
        <v>1256</v>
      </c>
      <c r="J2149">
        <v>0</v>
      </c>
      <c r="K2149" t="s">
        <v>32</v>
      </c>
      <c r="L2149" t="s">
        <v>50</v>
      </c>
      <c r="M2149">
        <v>19</v>
      </c>
      <c r="N2149">
        <v>1</v>
      </c>
    </row>
    <row r="2150" spans="1:14" x14ac:dyDescent="0.3">
      <c r="A2150" t="s">
        <v>4645</v>
      </c>
      <c r="B2150" t="s">
        <v>539</v>
      </c>
      <c r="C2150" t="s">
        <v>59</v>
      </c>
      <c r="D2150" t="s">
        <v>1675</v>
      </c>
      <c r="E2150" t="s">
        <v>967</v>
      </c>
      <c r="F2150" t="s">
        <v>29</v>
      </c>
      <c r="G2150" t="s">
        <v>97</v>
      </c>
      <c r="H2150" t="s">
        <v>48</v>
      </c>
      <c r="I2150">
        <v>1</v>
      </c>
      <c r="J2150">
        <v>0.05</v>
      </c>
      <c r="K2150" t="s">
        <v>22</v>
      </c>
      <c r="L2150" t="s">
        <v>33</v>
      </c>
      <c r="M2150">
        <v>47</v>
      </c>
      <c r="N2150">
        <v>3</v>
      </c>
    </row>
    <row r="2151" spans="1:14" x14ac:dyDescent="0.3">
      <c r="A2151" t="s">
        <v>4646</v>
      </c>
      <c r="B2151" t="s">
        <v>420</v>
      </c>
      <c r="C2151" t="s">
        <v>846</v>
      </c>
      <c r="D2151" t="s">
        <v>2551</v>
      </c>
      <c r="E2151" t="s">
        <v>165</v>
      </c>
      <c r="F2151" t="s">
        <v>19</v>
      </c>
      <c r="G2151" t="s">
        <v>30</v>
      </c>
      <c r="H2151" t="s">
        <v>56</v>
      </c>
      <c r="I2151">
        <v>9</v>
      </c>
      <c r="J2151">
        <v>0.2</v>
      </c>
      <c r="K2151" t="s">
        <v>32</v>
      </c>
      <c r="L2151" t="s">
        <v>33</v>
      </c>
      <c r="M2151">
        <v>37</v>
      </c>
      <c r="N2151">
        <v>5</v>
      </c>
    </row>
    <row r="2152" spans="1:14" x14ac:dyDescent="0.3">
      <c r="A2152" t="s">
        <v>4647</v>
      </c>
      <c r="B2152" t="s">
        <v>1279</v>
      </c>
      <c r="C2152" t="s">
        <v>1377</v>
      </c>
      <c r="D2152" t="s">
        <v>3465</v>
      </c>
      <c r="E2152" t="s">
        <v>870</v>
      </c>
      <c r="F2152" t="s">
        <v>29</v>
      </c>
      <c r="G2152" t="s">
        <v>97</v>
      </c>
      <c r="H2152" t="s">
        <v>84</v>
      </c>
      <c r="I2152">
        <v>8</v>
      </c>
      <c r="J2152">
        <v>0</v>
      </c>
      <c r="K2152" t="s">
        <v>222</v>
      </c>
      <c r="L2152" t="s">
        <v>33</v>
      </c>
      <c r="M2152">
        <v>59</v>
      </c>
      <c r="N2152">
        <v>5</v>
      </c>
    </row>
    <row r="2153" spans="1:14" x14ac:dyDescent="0.3">
      <c r="A2153" t="s">
        <v>4648</v>
      </c>
      <c r="B2153" t="s">
        <v>1231</v>
      </c>
      <c r="C2153" t="s">
        <v>877</v>
      </c>
      <c r="D2153" t="s">
        <v>4467</v>
      </c>
      <c r="E2153" t="s">
        <v>197</v>
      </c>
      <c r="F2153" t="s">
        <v>19</v>
      </c>
      <c r="G2153" t="s">
        <v>251</v>
      </c>
      <c r="H2153" t="s">
        <v>63</v>
      </c>
      <c r="I2153">
        <v>9</v>
      </c>
      <c r="J2153">
        <v>0</v>
      </c>
      <c r="K2153" t="s">
        <v>32</v>
      </c>
      <c r="L2153" t="s">
        <v>33</v>
      </c>
      <c r="M2153">
        <v>25</v>
      </c>
      <c r="N2153">
        <v>4</v>
      </c>
    </row>
    <row r="2154" spans="1:14" x14ac:dyDescent="0.3">
      <c r="A2154" t="s">
        <v>4649</v>
      </c>
      <c r="B2154" t="s">
        <v>2077</v>
      </c>
      <c r="C2154" t="s">
        <v>2078</v>
      </c>
      <c r="D2154" t="s">
        <v>1112</v>
      </c>
      <c r="E2154" t="s">
        <v>307</v>
      </c>
      <c r="F2154" t="s">
        <v>39</v>
      </c>
      <c r="G2154" t="s">
        <v>176</v>
      </c>
      <c r="H2154" t="s">
        <v>76</v>
      </c>
      <c r="I2154">
        <v>7</v>
      </c>
      <c r="J2154">
        <v>0.15</v>
      </c>
      <c r="K2154" t="s">
        <v>32</v>
      </c>
      <c r="L2154" t="s">
        <v>41</v>
      </c>
      <c r="M2154">
        <v>31</v>
      </c>
      <c r="N2154">
        <v>2</v>
      </c>
    </row>
    <row r="2155" spans="1:14" x14ac:dyDescent="0.3">
      <c r="A2155" t="s">
        <v>4650</v>
      </c>
      <c r="B2155" t="s">
        <v>4651</v>
      </c>
      <c r="C2155" t="s">
        <v>641</v>
      </c>
      <c r="D2155" t="s">
        <v>3837</v>
      </c>
      <c r="E2155" t="s">
        <v>865</v>
      </c>
      <c r="F2155" t="s">
        <v>19</v>
      </c>
      <c r="G2155" t="s">
        <v>251</v>
      </c>
      <c r="H2155" t="s">
        <v>146</v>
      </c>
      <c r="I2155">
        <v>3</v>
      </c>
      <c r="J2155">
        <v>0.1</v>
      </c>
      <c r="K2155" t="s">
        <v>32</v>
      </c>
      <c r="L2155" t="s">
        <v>33</v>
      </c>
      <c r="M2155">
        <v>44</v>
      </c>
      <c r="N2155">
        <v>1</v>
      </c>
    </row>
    <row r="2156" spans="1:14" x14ac:dyDescent="0.3">
      <c r="A2156" t="s">
        <v>4652</v>
      </c>
      <c r="B2156" t="s">
        <v>1875</v>
      </c>
      <c r="C2156" t="s">
        <v>532</v>
      </c>
      <c r="D2156" t="s">
        <v>1102</v>
      </c>
      <c r="E2156" t="s">
        <v>1326</v>
      </c>
      <c r="F2156" t="s">
        <v>19</v>
      </c>
      <c r="H2156" t="s">
        <v>76</v>
      </c>
      <c r="I2156">
        <v>3</v>
      </c>
      <c r="J2156">
        <v>0.1</v>
      </c>
      <c r="K2156" t="s">
        <v>32</v>
      </c>
      <c r="L2156" t="s">
        <v>41</v>
      </c>
      <c r="M2156">
        <v>64</v>
      </c>
      <c r="N2156">
        <v>4</v>
      </c>
    </row>
    <row r="2157" spans="1:14" x14ac:dyDescent="0.3">
      <c r="A2157" t="s">
        <v>4653</v>
      </c>
      <c r="B2157" t="s">
        <v>127</v>
      </c>
      <c r="C2157" t="s">
        <v>278</v>
      </c>
      <c r="D2157" t="s">
        <v>3598</v>
      </c>
      <c r="E2157" t="s">
        <v>954</v>
      </c>
      <c r="F2157" t="s">
        <v>39</v>
      </c>
      <c r="G2157" t="s">
        <v>47</v>
      </c>
      <c r="H2157" t="s">
        <v>63</v>
      </c>
      <c r="I2157">
        <v>4</v>
      </c>
      <c r="J2157">
        <v>0.1</v>
      </c>
      <c r="K2157" t="s">
        <v>22</v>
      </c>
      <c r="L2157" t="s">
        <v>50</v>
      </c>
      <c r="M2157">
        <v>37</v>
      </c>
      <c r="N2157">
        <v>5</v>
      </c>
    </row>
    <row r="2158" spans="1:14" x14ac:dyDescent="0.3">
      <c r="A2158" t="s">
        <v>4654</v>
      </c>
      <c r="B2158" t="s">
        <v>1612</v>
      </c>
      <c r="C2158" t="s">
        <v>1240</v>
      </c>
      <c r="D2158" t="s">
        <v>1061</v>
      </c>
      <c r="E2158" t="s">
        <v>1142</v>
      </c>
      <c r="F2158" t="s">
        <v>29</v>
      </c>
      <c r="G2158" t="s">
        <v>40</v>
      </c>
      <c r="H2158" t="s">
        <v>48</v>
      </c>
      <c r="I2158" t="s">
        <v>147</v>
      </c>
      <c r="J2158">
        <v>0.15</v>
      </c>
      <c r="K2158" t="s">
        <v>222</v>
      </c>
      <c r="L2158" t="s">
        <v>50</v>
      </c>
      <c r="M2158">
        <v>54</v>
      </c>
      <c r="N2158">
        <v>4</v>
      </c>
    </row>
    <row r="2159" spans="1:14" x14ac:dyDescent="0.3">
      <c r="A2159" t="s">
        <v>4655</v>
      </c>
      <c r="B2159" t="s">
        <v>4656</v>
      </c>
      <c r="C2159" t="s">
        <v>3150</v>
      </c>
      <c r="D2159" t="s">
        <v>4280</v>
      </c>
      <c r="E2159" t="s">
        <v>1202</v>
      </c>
      <c r="F2159" t="s">
        <v>29</v>
      </c>
      <c r="G2159" t="s">
        <v>62</v>
      </c>
      <c r="H2159" t="s">
        <v>109</v>
      </c>
      <c r="I2159">
        <v>3</v>
      </c>
      <c r="J2159">
        <v>0</v>
      </c>
      <c r="K2159" t="s">
        <v>32</v>
      </c>
      <c r="L2159" t="s">
        <v>50</v>
      </c>
      <c r="M2159">
        <v>67</v>
      </c>
      <c r="N2159">
        <v>2</v>
      </c>
    </row>
    <row r="2160" spans="1:14" x14ac:dyDescent="0.3">
      <c r="A2160" t="s">
        <v>4657</v>
      </c>
      <c r="B2160" t="s">
        <v>2122</v>
      </c>
      <c r="C2160" t="s">
        <v>1265</v>
      </c>
      <c r="D2160" t="s">
        <v>3693</v>
      </c>
      <c r="E2160" t="s">
        <v>4574</v>
      </c>
      <c r="F2160" t="s">
        <v>19</v>
      </c>
      <c r="G2160" t="s">
        <v>115</v>
      </c>
      <c r="H2160" t="s">
        <v>91</v>
      </c>
      <c r="I2160">
        <v>7</v>
      </c>
      <c r="J2160">
        <v>0.05</v>
      </c>
      <c r="K2160" t="s">
        <v>32</v>
      </c>
      <c r="L2160" t="s">
        <v>50</v>
      </c>
      <c r="M2160">
        <v>41</v>
      </c>
      <c r="N2160">
        <v>1</v>
      </c>
    </row>
    <row r="2161" spans="1:14" x14ac:dyDescent="0.3">
      <c r="A2161" t="s">
        <v>4658</v>
      </c>
      <c r="B2161" t="s">
        <v>838</v>
      </c>
      <c r="C2161" t="s">
        <v>4659</v>
      </c>
      <c r="D2161" t="s">
        <v>3236</v>
      </c>
      <c r="E2161" t="s">
        <v>853</v>
      </c>
      <c r="F2161" t="s">
        <v>39</v>
      </c>
      <c r="G2161" t="s">
        <v>176</v>
      </c>
      <c r="H2161" t="s">
        <v>31</v>
      </c>
      <c r="I2161">
        <v>5</v>
      </c>
      <c r="J2161">
        <v>0</v>
      </c>
      <c r="K2161" t="s">
        <v>222</v>
      </c>
      <c r="L2161" t="s">
        <v>33</v>
      </c>
      <c r="M2161">
        <v>44</v>
      </c>
      <c r="N2161">
        <v>1</v>
      </c>
    </row>
    <row r="2162" spans="1:14" x14ac:dyDescent="0.3">
      <c r="A2162" t="s">
        <v>4660</v>
      </c>
      <c r="B2162" t="s">
        <v>1683</v>
      </c>
      <c r="C2162" t="s">
        <v>204</v>
      </c>
      <c r="D2162" t="s">
        <v>4661</v>
      </c>
      <c r="E2162" t="s">
        <v>635</v>
      </c>
      <c r="F2162" t="s">
        <v>19</v>
      </c>
      <c r="G2162" t="s">
        <v>251</v>
      </c>
      <c r="H2162" t="s">
        <v>76</v>
      </c>
      <c r="I2162">
        <v>8</v>
      </c>
      <c r="J2162">
        <v>0.15</v>
      </c>
      <c r="K2162" t="s">
        <v>222</v>
      </c>
      <c r="L2162" t="s">
        <v>50</v>
      </c>
      <c r="M2162">
        <v>69</v>
      </c>
      <c r="N2162">
        <v>1</v>
      </c>
    </row>
    <row r="2163" spans="1:14" x14ac:dyDescent="0.3">
      <c r="A2163" t="s">
        <v>4662</v>
      </c>
      <c r="B2163" t="s">
        <v>1820</v>
      </c>
      <c r="C2163" t="s">
        <v>4319</v>
      </c>
      <c r="D2163" t="s">
        <v>2571</v>
      </c>
      <c r="E2163" t="s">
        <v>357</v>
      </c>
      <c r="F2163" t="s">
        <v>29</v>
      </c>
      <c r="G2163" t="s">
        <v>90</v>
      </c>
      <c r="H2163" t="s">
        <v>160</v>
      </c>
      <c r="I2163">
        <v>9</v>
      </c>
      <c r="J2163">
        <v>0.05</v>
      </c>
      <c r="K2163" t="s">
        <v>32</v>
      </c>
      <c r="L2163" t="s">
        <v>50</v>
      </c>
      <c r="M2163">
        <v>58</v>
      </c>
      <c r="N2163">
        <v>4</v>
      </c>
    </row>
    <row r="2164" spans="1:14" x14ac:dyDescent="0.3">
      <c r="A2164" t="s">
        <v>4663</v>
      </c>
      <c r="B2164" t="s">
        <v>2937</v>
      </c>
      <c r="C2164" t="s">
        <v>593</v>
      </c>
      <c r="D2164" t="s">
        <v>2079</v>
      </c>
      <c r="E2164" t="s">
        <v>694</v>
      </c>
      <c r="F2164" t="s">
        <v>19</v>
      </c>
      <c r="G2164" t="s">
        <v>30</v>
      </c>
      <c r="H2164" t="s">
        <v>76</v>
      </c>
      <c r="I2164">
        <v>9</v>
      </c>
      <c r="J2164">
        <v>0.15</v>
      </c>
      <c r="K2164" t="s">
        <v>32</v>
      </c>
      <c r="L2164" t="s">
        <v>50</v>
      </c>
      <c r="M2164">
        <v>34</v>
      </c>
      <c r="N2164">
        <v>3</v>
      </c>
    </row>
    <row r="2165" spans="1:14" x14ac:dyDescent="0.3">
      <c r="A2165" t="s">
        <v>4664</v>
      </c>
      <c r="B2165" t="s">
        <v>1104</v>
      </c>
      <c r="C2165" t="s">
        <v>2447</v>
      </c>
      <c r="D2165" t="s">
        <v>2845</v>
      </c>
      <c r="E2165" t="s">
        <v>426</v>
      </c>
      <c r="F2165" t="s">
        <v>19</v>
      </c>
      <c r="G2165" t="s">
        <v>97</v>
      </c>
      <c r="H2165" t="s">
        <v>160</v>
      </c>
      <c r="I2165">
        <v>7</v>
      </c>
      <c r="J2165">
        <v>0.2</v>
      </c>
      <c r="K2165" t="s">
        <v>32</v>
      </c>
      <c r="L2165" t="s">
        <v>33</v>
      </c>
      <c r="M2165">
        <v>41</v>
      </c>
      <c r="N2165">
        <v>3</v>
      </c>
    </row>
    <row r="2166" spans="1:14" x14ac:dyDescent="0.3">
      <c r="A2166" t="s">
        <v>4665</v>
      </c>
      <c r="B2166" t="s">
        <v>229</v>
      </c>
      <c r="C2166" t="s">
        <v>2568</v>
      </c>
      <c r="D2166" t="s">
        <v>3159</v>
      </c>
      <c r="E2166" t="s">
        <v>4666</v>
      </c>
      <c r="F2166" t="s">
        <v>29</v>
      </c>
      <c r="G2166" t="s">
        <v>293</v>
      </c>
      <c r="H2166" t="s">
        <v>84</v>
      </c>
      <c r="I2166">
        <v>2</v>
      </c>
      <c r="J2166">
        <v>0.05</v>
      </c>
      <c r="K2166" t="s">
        <v>32</v>
      </c>
      <c r="L2166" t="s">
        <v>50</v>
      </c>
      <c r="M2166">
        <v>49</v>
      </c>
      <c r="N2166">
        <v>3</v>
      </c>
    </row>
    <row r="2167" spans="1:14" x14ac:dyDescent="0.3">
      <c r="A2167" t="s">
        <v>4667</v>
      </c>
      <c r="B2167" t="s">
        <v>2831</v>
      </c>
      <c r="C2167" t="s">
        <v>4668</v>
      </c>
      <c r="D2167" t="s">
        <v>2727</v>
      </c>
      <c r="E2167" t="s">
        <v>61</v>
      </c>
      <c r="F2167" t="s">
        <v>29</v>
      </c>
      <c r="G2167" t="s">
        <v>97</v>
      </c>
      <c r="H2167" t="s">
        <v>308</v>
      </c>
      <c r="I2167">
        <v>2</v>
      </c>
      <c r="J2167">
        <v>0.1</v>
      </c>
      <c r="K2167" t="s">
        <v>32</v>
      </c>
      <c r="L2167" t="s">
        <v>41</v>
      </c>
      <c r="M2167">
        <v>45</v>
      </c>
      <c r="N2167">
        <v>2</v>
      </c>
    </row>
    <row r="2168" spans="1:14" x14ac:dyDescent="0.3">
      <c r="A2168" t="s">
        <v>4669</v>
      </c>
      <c r="B2168" t="s">
        <v>2001</v>
      </c>
      <c r="C2168" t="s">
        <v>2228</v>
      </c>
      <c r="D2168" t="s">
        <v>1396</v>
      </c>
      <c r="E2168" t="s">
        <v>1326</v>
      </c>
      <c r="F2168" t="s">
        <v>39</v>
      </c>
      <c r="G2168" t="s">
        <v>293</v>
      </c>
      <c r="H2168" t="s">
        <v>98</v>
      </c>
      <c r="I2168">
        <v>8</v>
      </c>
      <c r="J2168">
        <v>0</v>
      </c>
      <c r="K2168" t="s">
        <v>22</v>
      </c>
      <c r="L2168" t="s">
        <v>41</v>
      </c>
      <c r="M2168">
        <v>28</v>
      </c>
      <c r="N2168">
        <v>4</v>
      </c>
    </row>
    <row r="2169" spans="1:14" x14ac:dyDescent="0.3">
      <c r="A2169" t="s">
        <v>4670</v>
      </c>
      <c r="B2169" t="s">
        <v>3080</v>
      </c>
      <c r="C2169" t="s">
        <v>1131</v>
      </c>
      <c r="D2169" t="s">
        <v>2174</v>
      </c>
      <c r="E2169" t="s">
        <v>307</v>
      </c>
      <c r="F2169" t="s">
        <v>29</v>
      </c>
      <c r="G2169" t="s">
        <v>251</v>
      </c>
      <c r="H2169" t="s">
        <v>216</v>
      </c>
      <c r="I2169">
        <v>1</v>
      </c>
      <c r="J2169">
        <v>0</v>
      </c>
      <c r="L2169" t="s">
        <v>33</v>
      </c>
      <c r="M2169">
        <v>55</v>
      </c>
      <c r="N2169">
        <v>1</v>
      </c>
    </row>
    <row r="2170" spans="1:14" x14ac:dyDescent="0.3">
      <c r="A2170" t="s">
        <v>4671</v>
      </c>
      <c r="B2170" t="s">
        <v>1243</v>
      </c>
      <c r="C2170" t="s">
        <v>1214</v>
      </c>
      <c r="D2170" t="s">
        <v>2571</v>
      </c>
      <c r="E2170" t="s">
        <v>1142</v>
      </c>
      <c r="F2170" t="s">
        <v>29</v>
      </c>
      <c r="G2170" t="s">
        <v>90</v>
      </c>
      <c r="H2170" t="s">
        <v>69</v>
      </c>
      <c r="I2170">
        <v>9</v>
      </c>
      <c r="J2170">
        <v>0.05</v>
      </c>
      <c r="K2170" t="s">
        <v>32</v>
      </c>
      <c r="L2170" t="s">
        <v>33</v>
      </c>
      <c r="M2170">
        <v>69</v>
      </c>
      <c r="N2170">
        <v>4</v>
      </c>
    </row>
    <row r="2171" spans="1:14" x14ac:dyDescent="0.3">
      <c r="A2171" t="s">
        <v>4672</v>
      </c>
      <c r="B2171" t="s">
        <v>1949</v>
      </c>
      <c r="C2171" t="s">
        <v>1474</v>
      </c>
      <c r="D2171" t="s">
        <v>2643</v>
      </c>
      <c r="E2171" t="s">
        <v>560</v>
      </c>
      <c r="F2171" t="s">
        <v>83</v>
      </c>
      <c r="G2171" t="s">
        <v>30</v>
      </c>
      <c r="H2171" t="s">
        <v>154</v>
      </c>
      <c r="I2171">
        <v>9</v>
      </c>
      <c r="J2171">
        <v>0.05</v>
      </c>
      <c r="K2171" t="s">
        <v>222</v>
      </c>
      <c r="L2171" t="s">
        <v>23</v>
      </c>
      <c r="M2171">
        <v>29</v>
      </c>
      <c r="N2171">
        <v>4</v>
      </c>
    </row>
    <row r="2172" spans="1:14" x14ac:dyDescent="0.3">
      <c r="A2172" t="s">
        <v>4673</v>
      </c>
      <c r="B2172" t="s">
        <v>4319</v>
      </c>
      <c r="C2172" t="s">
        <v>499</v>
      </c>
      <c r="D2172" t="s">
        <v>4531</v>
      </c>
      <c r="E2172" t="s">
        <v>565</v>
      </c>
      <c r="F2172" t="s">
        <v>29</v>
      </c>
      <c r="G2172" t="s">
        <v>30</v>
      </c>
      <c r="H2172" t="s">
        <v>308</v>
      </c>
      <c r="I2172">
        <v>7</v>
      </c>
      <c r="J2172">
        <v>0.2</v>
      </c>
      <c r="K2172" t="s">
        <v>70</v>
      </c>
      <c r="L2172" t="s">
        <v>50</v>
      </c>
      <c r="M2172">
        <v>63</v>
      </c>
      <c r="N2172">
        <v>5</v>
      </c>
    </row>
    <row r="2173" spans="1:14" x14ac:dyDescent="0.3">
      <c r="A2173" t="s">
        <v>4674</v>
      </c>
      <c r="B2173" t="s">
        <v>795</v>
      </c>
      <c r="C2173" t="s">
        <v>382</v>
      </c>
      <c r="D2173" t="s">
        <v>3251</v>
      </c>
      <c r="E2173" t="s">
        <v>506</v>
      </c>
      <c r="F2173" t="s">
        <v>29</v>
      </c>
      <c r="G2173" t="s">
        <v>47</v>
      </c>
      <c r="H2173" t="s">
        <v>21</v>
      </c>
      <c r="I2173">
        <v>9</v>
      </c>
      <c r="J2173">
        <v>0.15</v>
      </c>
      <c r="K2173" t="s">
        <v>32</v>
      </c>
      <c r="L2173" t="s">
        <v>23</v>
      </c>
      <c r="M2173">
        <v>23</v>
      </c>
      <c r="N2173">
        <v>1</v>
      </c>
    </row>
    <row r="2174" spans="1:14" x14ac:dyDescent="0.3">
      <c r="A2174" t="s">
        <v>4675</v>
      </c>
      <c r="B2174" t="s">
        <v>2049</v>
      </c>
      <c r="C2174" t="s">
        <v>1164</v>
      </c>
      <c r="D2174" t="s">
        <v>4676</v>
      </c>
      <c r="E2174" t="s">
        <v>159</v>
      </c>
      <c r="F2174" t="s">
        <v>39</v>
      </c>
      <c r="G2174" t="s">
        <v>20</v>
      </c>
      <c r="H2174" t="s">
        <v>216</v>
      </c>
      <c r="I2174">
        <v>8</v>
      </c>
      <c r="J2174">
        <v>0.15</v>
      </c>
      <c r="K2174" t="s">
        <v>22</v>
      </c>
      <c r="L2174" t="s">
        <v>23</v>
      </c>
      <c r="M2174">
        <v>37</v>
      </c>
      <c r="N2174">
        <v>2</v>
      </c>
    </row>
    <row r="2175" spans="1:14" x14ac:dyDescent="0.3">
      <c r="A2175" t="s">
        <v>4677</v>
      </c>
      <c r="B2175" t="s">
        <v>4678</v>
      </c>
      <c r="C2175" t="s">
        <v>1399</v>
      </c>
      <c r="D2175" t="s">
        <v>576</v>
      </c>
      <c r="E2175" t="s">
        <v>55</v>
      </c>
      <c r="F2175" t="s">
        <v>39</v>
      </c>
      <c r="G2175" t="s">
        <v>251</v>
      </c>
      <c r="H2175" t="s">
        <v>91</v>
      </c>
      <c r="I2175">
        <v>6</v>
      </c>
      <c r="J2175">
        <v>0.15</v>
      </c>
      <c r="K2175" t="s">
        <v>32</v>
      </c>
      <c r="L2175" t="s">
        <v>33</v>
      </c>
      <c r="M2175">
        <v>66</v>
      </c>
      <c r="N2175">
        <v>5</v>
      </c>
    </row>
    <row r="2176" spans="1:14" x14ac:dyDescent="0.3">
      <c r="A2176" t="s">
        <v>4679</v>
      </c>
      <c r="B2176" t="s">
        <v>828</v>
      </c>
      <c r="C2176" t="s">
        <v>1208</v>
      </c>
      <c r="D2176" t="s">
        <v>781</v>
      </c>
      <c r="E2176" t="s">
        <v>170</v>
      </c>
      <c r="F2176" t="s">
        <v>131</v>
      </c>
      <c r="G2176" t="s">
        <v>192</v>
      </c>
      <c r="H2176" t="s">
        <v>216</v>
      </c>
      <c r="I2176">
        <v>4</v>
      </c>
      <c r="J2176">
        <v>0</v>
      </c>
      <c r="K2176" t="s">
        <v>222</v>
      </c>
      <c r="L2176" t="s">
        <v>33</v>
      </c>
      <c r="M2176">
        <v>30</v>
      </c>
      <c r="N2176">
        <v>5</v>
      </c>
    </row>
    <row r="2177" spans="1:14" x14ac:dyDescent="0.3">
      <c r="A2177" t="s">
        <v>4680</v>
      </c>
      <c r="B2177" t="s">
        <v>1317</v>
      </c>
      <c r="C2177" t="s">
        <v>603</v>
      </c>
      <c r="D2177" t="s">
        <v>4032</v>
      </c>
      <c r="E2177" t="s">
        <v>1315</v>
      </c>
      <c r="F2177" t="s">
        <v>39</v>
      </c>
      <c r="G2177" t="s">
        <v>47</v>
      </c>
      <c r="H2177" t="s">
        <v>21</v>
      </c>
      <c r="I2177">
        <v>4</v>
      </c>
      <c r="J2177">
        <v>0.1</v>
      </c>
      <c r="K2177" t="s">
        <v>22</v>
      </c>
      <c r="L2177" t="s">
        <v>23</v>
      </c>
      <c r="M2177">
        <v>66</v>
      </c>
      <c r="N2177">
        <v>1</v>
      </c>
    </row>
    <row r="2178" spans="1:14" x14ac:dyDescent="0.3">
      <c r="A2178" t="s">
        <v>4681</v>
      </c>
      <c r="B2178" t="s">
        <v>2143</v>
      </c>
      <c r="C2178" t="s">
        <v>4682</v>
      </c>
      <c r="D2178" t="s">
        <v>402</v>
      </c>
      <c r="E2178" t="s">
        <v>1169</v>
      </c>
      <c r="F2178" t="s">
        <v>19</v>
      </c>
      <c r="G2178" t="s">
        <v>20</v>
      </c>
      <c r="H2178" t="s">
        <v>69</v>
      </c>
      <c r="I2178" t="s">
        <v>353</v>
      </c>
      <c r="J2178">
        <v>0.2</v>
      </c>
      <c r="K2178" t="s">
        <v>22</v>
      </c>
      <c r="L2178" t="s">
        <v>41</v>
      </c>
      <c r="M2178">
        <v>33</v>
      </c>
      <c r="N2178">
        <v>2</v>
      </c>
    </row>
    <row r="2179" spans="1:14" x14ac:dyDescent="0.3">
      <c r="A2179" t="s">
        <v>4683</v>
      </c>
      <c r="B2179" t="s">
        <v>1022</v>
      </c>
      <c r="C2179" t="s">
        <v>944</v>
      </c>
      <c r="D2179" t="s">
        <v>4040</v>
      </c>
      <c r="E2179" t="s">
        <v>886</v>
      </c>
      <c r="F2179" t="s">
        <v>29</v>
      </c>
      <c r="G2179" t="s">
        <v>192</v>
      </c>
      <c r="H2179" t="s">
        <v>56</v>
      </c>
      <c r="I2179">
        <v>5</v>
      </c>
      <c r="J2179">
        <v>0.15</v>
      </c>
      <c r="K2179" t="s">
        <v>70</v>
      </c>
      <c r="L2179" t="s">
        <v>50</v>
      </c>
      <c r="M2179">
        <v>60</v>
      </c>
      <c r="N2179">
        <v>3</v>
      </c>
    </row>
    <row r="2180" spans="1:14" x14ac:dyDescent="0.3">
      <c r="A2180" t="s">
        <v>4684</v>
      </c>
      <c r="B2180" t="s">
        <v>285</v>
      </c>
      <c r="C2180" t="s">
        <v>4444</v>
      </c>
      <c r="D2180" t="s">
        <v>1530</v>
      </c>
      <c r="E2180" t="s">
        <v>426</v>
      </c>
      <c r="F2180" t="s">
        <v>29</v>
      </c>
      <c r="G2180" t="s">
        <v>293</v>
      </c>
      <c r="H2180" t="s">
        <v>216</v>
      </c>
      <c r="I2180">
        <v>2</v>
      </c>
      <c r="J2180">
        <v>0</v>
      </c>
      <c r="K2180" t="s">
        <v>32</v>
      </c>
      <c r="L2180" t="s">
        <v>23</v>
      </c>
      <c r="M2180">
        <v>20</v>
      </c>
      <c r="N2180">
        <v>3</v>
      </c>
    </row>
    <row r="2181" spans="1:14" x14ac:dyDescent="0.3">
      <c r="A2181" t="s">
        <v>4685</v>
      </c>
      <c r="B2181" t="s">
        <v>391</v>
      </c>
      <c r="C2181" t="s">
        <v>1296</v>
      </c>
      <c r="D2181" t="s">
        <v>4686</v>
      </c>
      <c r="E2181" t="s">
        <v>1000</v>
      </c>
      <c r="F2181" t="s">
        <v>29</v>
      </c>
      <c r="G2181" t="s">
        <v>293</v>
      </c>
      <c r="H2181" t="s">
        <v>98</v>
      </c>
      <c r="I2181">
        <v>5</v>
      </c>
      <c r="J2181">
        <v>0</v>
      </c>
      <c r="K2181" t="s">
        <v>32</v>
      </c>
      <c r="L2181" t="s">
        <v>23</v>
      </c>
      <c r="M2181">
        <v>23</v>
      </c>
      <c r="N2181">
        <v>4</v>
      </c>
    </row>
    <row r="2182" spans="1:14" x14ac:dyDescent="0.3">
      <c r="A2182" t="s">
        <v>4687</v>
      </c>
      <c r="B2182" t="s">
        <v>1419</v>
      </c>
      <c r="C2182" t="s">
        <v>1875</v>
      </c>
      <c r="D2182" t="s">
        <v>1749</v>
      </c>
      <c r="E2182" t="s">
        <v>694</v>
      </c>
      <c r="F2182" t="s">
        <v>29</v>
      </c>
      <c r="G2182" t="s">
        <v>115</v>
      </c>
      <c r="H2182" t="s">
        <v>241</v>
      </c>
      <c r="I2182">
        <v>9</v>
      </c>
      <c r="J2182">
        <v>0</v>
      </c>
      <c r="K2182" t="s">
        <v>32</v>
      </c>
      <c r="L2182" t="s">
        <v>41</v>
      </c>
      <c r="M2182">
        <v>69</v>
      </c>
      <c r="N2182">
        <v>4</v>
      </c>
    </row>
    <row r="2183" spans="1:14" x14ac:dyDescent="0.3">
      <c r="A2183" t="s">
        <v>4688</v>
      </c>
      <c r="B2183" t="s">
        <v>1809</v>
      </c>
      <c r="C2183" t="s">
        <v>1189</v>
      </c>
      <c r="D2183" t="s">
        <v>4689</v>
      </c>
      <c r="E2183" t="s">
        <v>191</v>
      </c>
      <c r="F2183" t="s">
        <v>29</v>
      </c>
      <c r="G2183" t="s">
        <v>30</v>
      </c>
      <c r="H2183" t="s">
        <v>63</v>
      </c>
      <c r="I2183">
        <v>5</v>
      </c>
      <c r="J2183">
        <v>0.2</v>
      </c>
      <c r="K2183" t="s">
        <v>32</v>
      </c>
      <c r="L2183" t="s">
        <v>23</v>
      </c>
      <c r="M2183">
        <v>50</v>
      </c>
      <c r="N2183">
        <v>3</v>
      </c>
    </row>
    <row r="2184" spans="1:14" x14ac:dyDescent="0.3">
      <c r="A2184" t="s">
        <v>4690</v>
      </c>
      <c r="B2184" t="s">
        <v>2018</v>
      </c>
      <c r="C2184" t="s">
        <v>4691</v>
      </c>
      <c r="D2184" t="s">
        <v>457</v>
      </c>
      <c r="E2184" t="s">
        <v>2083</v>
      </c>
      <c r="F2184" t="s">
        <v>29</v>
      </c>
      <c r="G2184" t="s">
        <v>176</v>
      </c>
      <c r="H2184" t="s">
        <v>109</v>
      </c>
      <c r="I2184">
        <v>4</v>
      </c>
      <c r="J2184">
        <v>0.1</v>
      </c>
      <c r="K2184" t="s">
        <v>32</v>
      </c>
      <c r="L2184" t="s">
        <v>23</v>
      </c>
      <c r="M2184">
        <v>27</v>
      </c>
      <c r="N2184">
        <v>2</v>
      </c>
    </row>
    <row r="2185" spans="1:14" x14ac:dyDescent="0.3">
      <c r="A2185" t="s">
        <v>4692</v>
      </c>
      <c r="B2185" t="s">
        <v>2004</v>
      </c>
      <c r="C2185" t="s">
        <v>847</v>
      </c>
      <c r="D2185" t="s">
        <v>765</v>
      </c>
      <c r="E2185" t="s">
        <v>643</v>
      </c>
      <c r="F2185" t="s">
        <v>19</v>
      </c>
      <c r="G2185" t="s">
        <v>97</v>
      </c>
      <c r="H2185" t="s">
        <v>146</v>
      </c>
      <c r="I2185">
        <v>2</v>
      </c>
      <c r="J2185">
        <v>0.15</v>
      </c>
      <c r="K2185" t="s">
        <v>32</v>
      </c>
      <c r="L2185" t="s">
        <v>50</v>
      </c>
      <c r="M2185">
        <v>69</v>
      </c>
      <c r="N2185">
        <v>3</v>
      </c>
    </row>
    <row r="2186" spans="1:14" x14ac:dyDescent="0.3">
      <c r="A2186" t="s">
        <v>4693</v>
      </c>
      <c r="B2186" t="s">
        <v>183</v>
      </c>
      <c r="C2186" t="s">
        <v>3392</v>
      </c>
      <c r="D2186" t="s">
        <v>4694</v>
      </c>
      <c r="E2186" t="s">
        <v>2083</v>
      </c>
      <c r="F2186" t="s">
        <v>39</v>
      </c>
      <c r="G2186" t="s">
        <v>115</v>
      </c>
      <c r="H2186" t="s">
        <v>154</v>
      </c>
      <c r="I2186">
        <v>6</v>
      </c>
      <c r="J2186">
        <v>0</v>
      </c>
      <c r="K2186" t="s">
        <v>32</v>
      </c>
      <c r="L2186" t="s">
        <v>23</v>
      </c>
      <c r="M2186">
        <v>58</v>
      </c>
      <c r="N2186">
        <v>3</v>
      </c>
    </row>
    <row r="2187" spans="1:14" x14ac:dyDescent="0.3">
      <c r="A2187" t="s">
        <v>4695</v>
      </c>
      <c r="B2187" t="s">
        <v>1986</v>
      </c>
      <c r="C2187" t="s">
        <v>488</v>
      </c>
      <c r="D2187" t="s">
        <v>4696</v>
      </c>
      <c r="E2187" t="s">
        <v>1142</v>
      </c>
      <c r="F2187" t="s">
        <v>39</v>
      </c>
      <c r="G2187" t="s">
        <v>30</v>
      </c>
      <c r="H2187" t="s">
        <v>84</v>
      </c>
      <c r="I2187">
        <v>9</v>
      </c>
      <c r="J2187">
        <v>0.05</v>
      </c>
      <c r="K2187" t="s">
        <v>32</v>
      </c>
      <c r="L2187" t="s">
        <v>23</v>
      </c>
      <c r="M2187">
        <v>36</v>
      </c>
      <c r="N2187">
        <v>2</v>
      </c>
    </row>
    <row r="2188" spans="1:14" x14ac:dyDescent="0.3">
      <c r="A2188" t="s">
        <v>4697</v>
      </c>
      <c r="B2188" t="s">
        <v>780</v>
      </c>
      <c r="C2188" t="s">
        <v>66</v>
      </c>
      <c r="D2188" t="s">
        <v>514</v>
      </c>
      <c r="E2188" t="s">
        <v>444</v>
      </c>
      <c r="F2188" t="s">
        <v>29</v>
      </c>
      <c r="G2188" t="s">
        <v>251</v>
      </c>
      <c r="H2188" t="s">
        <v>109</v>
      </c>
      <c r="I2188">
        <v>8</v>
      </c>
      <c r="J2188">
        <v>0</v>
      </c>
      <c r="K2188" t="s">
        <v>32</v>
      </c>
      <c r="L2188" t="s">
        <v>23</v>
      </c>
      <c r="M2188">
        <v>23</v>
      </c>
      <c r="N2188">
        <v>2</v>
      </c>
    </row>
    <row r="2189" spans="1:14" x14ac:dyDescent="0.3">
      <c r="A2189" t="s">
        <v>4698</v>
      </c>
      <c r="B2189" t="s">
        <v>263</v>
      </c>
      <c r="C2189" t="s">
        <v>4699</v>
      </c>
      <c r="D2189" t="s">
        <v>4700</v>
      </c>
      <c r="E2189" t="s">
        <v>246</v>
      </c>
      <c r="F2189" t="s">
        <v>39</v>
      </c>
      <c r="G2189" t="s">
        <v>30</v>
      </c>
      <c r="H2189" t="s">
        <v>308</v>
      </c>
      <c r="I2189">
        <v>3</v>
      </c>
      <c r="J2189">
        <v>0.2</v>
      </c>
      <c r="K2189" t="s">
        <v>70</v>
      </c>
      <c r="L2189" t="s">
        <v>50</v>
      </c>
      <c r="M2189">
        <v>35</v>
      </c>
      <c r="N2189">
        <v>2</v>
      </c>
    </row>
    <row r="2190" spans="1:14" x14ac:dyDescent="0.3">
      <c r="A2190" t="s">
        <v>4701</v>
      </c>
      <c r="B2190" t="s">
        <v>105</v>
      </c>
      <c r="C2190" t="s">
        <v>1066</v>
      </c>
      <c r="D2190" t="s">
        <v>4524</v>
      </c>
      <c r="E2190" t="s">
        <v>1568</v>
      </c>
      <c r="F2190" t="s">
        <v>29</v>
      </c>
      <c r="G2190" t="s">
        <v>293</v>
      </c>
      <c r="H2190" t="s">
        <v>63</v>
      </c>
      <c r="I2190" t="s">
        <v>353</v>
      </c>
      <c r="J2190">
        <v>0.2</v>
      </c>
      <c r="K2190" t="s">
        <v>222</v>
      </c>
      <c r="L2190" t="s">
        <v>50</v>
      </c>
      <c r="M2190">
        <v>63</v>
      </c>
      <c r="N2190">
        <v>3</v>
      </c>
    </row>
    <row r="2191" spans="1:14" x14ac:dyDescent="0.3">
      <c r="A2191" t="s">
        <v>4702</v>
      </c>
      <c r="B2191" t="s">
        <v>349</v>
      </c>
      <c r="C2191" t="s">
        <v>2531</v>
      </c>
      <c r="D2191" t="s">
        <v>1637</v>
      </c>
      <c r="E2191" t="s">
        <v>397</v>
      </c>
      <c r="F2191" t="s">
        <v>29</v>
      </c>
      <c r="G2191" t="s">
        <v>176</v>
      </c>
      <c r="H2191" t="s">
        <v>98</v>
      </c>
      <c r="I2191">
        <v>6</v>
      </c>
      <c r="J2191">
        <v>0.2</v>
      </c>
      <c r="K2191" t="s">
        <v>22</v>
      </c>
      <c r="L2191" t="s">
        <v>41</v>
      </c>
      <c r="M2191">
        <v>56</v>
      </c>
      <c r="N2191">
        <v>4</v>
      </c>
    </row>
    <row r="2192" spans="1:14" x14ac:dyDescent="0.3">
      <c r="A2192" t="s">
        <v>4703</v>
      </c>
      <c r="B2192" t="s">
        <v>792</v>
      </c>
      <c r="C2192" t="s">
        <v>1522</v>
      </c>
      <c r="D2192" t="s">
        <v>4704</v>
      </c>
      <c r="E2192" t="s">
        <v>591</v>
      </c>
      <c r="F2192" t="s">
        <v>29</v>
      </c>
      <c r="G2192" t="s">
        <v>293</v>
      </c>
      <c r="H2192" t="s">
        <v>84</v>
      </c>
      <c r="I2192">
        <v>2</v>
      </c>
      <c r="J2192">
        <v>0</v>
      </c>
      <c r="K2192" t="s">
        <v>32</v>
      </c>
      <c r="L2192" t="s">
        <v>23</v>
      </c>
      <c r="M2192">
        <v>50</v>
      </c>
      <c r="N2192">
        <v>1</v>
      </c>
    </row>
    <row r="2193" spans="1:14" x14ac:dyDescent="0.3">
      <c r="A2193" t="s">
        <v>4705</v>
      </c>
      <c r="B2193" t="s">
        <v>978</v>
      </c>
      <c r="C2193" t="s">
        <v>4706</v>
      </c>
      <c r="D2193" t="s">
        <v>4467</v>
      </c>
      <c r="E2193" t="s">
        <v>1202</v>
      </c>
      <c r="F2193" t="s">
        <v>29</v>
      </c>
      <c r="G2193" t="s">
        <v>20</v>
      </c>
      <c r="H2193" t="s">
        <v>21</v>
      </c>
      <c r="I2193">
        <v>9</v>
      </c>
      <c r="J2193">
        <v>0</v>
      </c>
      <c r="K2193" t="s">
        <v>22</v>
      </c>
      <c r="L2193" t="s">
        <v>50</v>
      </c>
      <c r="M2193">
        <v>28</v>
      </c>
      <c r="N2193">
        <v>5</v>
      </c>
    </row>
    <row r="2194" spans="1:14" x14ac:dyDescent="0.3">
      <c r="A2194" t="s">
        <v>4707</v>
      </c>
      <c r="B2194" t="s">
        <v>2035</v>
      </c>
      <c r="C2194" t="s">
        <v>1986</v>
      </c>
      <c r="D2194" t="s">
        <v>3107</v>
      </c>
      <c r="E2194" t="s">
        <v>191</v>
      </c>
      <c r="F2194" t="s">
        <v>39</v>
      </c>
      <c r="G2194" t="s">
        <v>20</v>
      </c>
      <c r="H2194" t="s">
        <v>160</v>
      </c>
      <c r="I2194">
        <v>9</v>
      </c>
      <c r="J2194">
        <v>0</v>
      </c>
      <c r="K2194" t="s">
        <v>32</v>
      </c>
      <c r="L2194" t="s">
        <v>41</v>
      </c>
      <c r="M2194">
        <v>29</v>
      </c>
      <c r="N2194">
        <v>1</v>
      </c>
    </row>
    <row r="2195" spans="1:14" x14ac:dyDescent="0.3">
      <c r="A2195" t="s">
        <v>4708</v>
      </c>
      <c r="B2195" t="s">
        <v>3580</v>
      </c>
      <c r="C2195" t="s">
        <v>3119</v>
      </c>
      <c r="D2195" t="s">
        <v>4704</v>
      </c>
      <c r="E2195" t="s">
        <v>55</v>
      </c>
      <c r="F2195" t="s">
        <v>29</v>
      </c>
      <c r="G2195" t="s">
        <v>62</v>
      </c>
      <c r="H2195" t="s">
        <v>21</v>
      </c>
      <c r="I2195">
        <v>1</v>
      </c>
      <c r="J2195">
        <v>0.05</v>
      </c>
      <c r="K2195" t="s">
        <v>32</v>
      </c>
      <c r="L2195" t="s">
        <v>33</v>
      </c>
      <c r="M2195">
        <v>34</v>
      </c>
      <c r="N2195">
        <v>2</v>
      </c>
    </row>
    <row r="2196" spans="1:14" x14ac:dyDescent="0.3">
      <c r="A2196" t="s">
        <v>4709</v>
      </c>
      <c r="B2196" t="s">
        <v>3968</v>
      </c>
      <c r="C2196" t="s">
        <v>224</v>
      </c>
      <c r="D2196" t="s">
        <v>3265</v>
      </c>
      <c r="E2196" t="s">
        <v>281</v>
      </c>
      <c r="F2196" t="s">
        <v>131</v>
      </c>
      <c r="G2196" t="s">
        <v>176</v>
      </c>
      <c r="H2196" t="s">
        <v>63</v>
      </c>
      <c r="I2196">
        <v>2</v>
      </c>
      <c r="J2196">
        <v>0.1</v>
      </c>
      <c r="K2196" t="s">
        <v>70</v>
      </c>
      <c r="L2196" t="s">
        <v>23</v>
      </c>
      <c r="M2196">
        <v>57</v>
      </c>
      <c r="N2196">
        <v>5</v>
      </c>
    </row>
    <row r="2197" spans="1:14" x14ac:dyDescent="0.3">
      <c r="A2197" t="s">
        <v>3549</v>
      </c>
      <c r="B2197" t="s">
        <v>3550</v>
      </c>
      <c r="C2197" t="s">
        <v>3136</v>
      </c>
      <c r="D2197" t="s">
        <v>1053</v>
      </c>
      <c r="E2197" t="s">
        <v>1014</v>
      </c>
      <c r="F2197" t="s">
        <v>39</v>
      </c>
      <c r="G2197" t="s">
        <v>62</v>
      </c>
      <c r="H2197" t="s">
        <v>48</v>
      </c>
      <c r="I2197">
        <v>8</v>
      </c>
      <c r="J2197">
        <v>0</v>
      </c>
      <c r="K2197" t="s">
        <v>22</v>
      </c>
      <c r="L2197" t="s">
        <v>41</v>
      </c>
      <c r="M2197">
        <v>20</v>
      </c>
      <c r="N2197">
        <v>5</v>
      </c>
    </row>
    <row r="2198" spans="1:14" x14ac:dyDescent="0.3">
      <c r="A2198" t="s">
        <v>4710</v>
      </c>
      <c r="B2198" t="s">
        <v>1021</v>
      </c>
      <c r="C2198" t="s">
        <v>366</v>
      </c>
      <c r="D2198" t="s">
        <v>2027</v>
      </c>
      <c r="E2198" t="s">
        <v>731</v>
      </c>
      <c r="F2198" t="s">
        <v>131</v>
      </c>
      <c r="G2198" t="s">
        <v>20</v>
      </c>
      <c r="H2198" t="s">
        <v>154</v>
      </c>
      <c r="I2198">
        <v>3</v>
      </c>
      <c r="J2198">
        <v>0</v>
      </c>
      <c r="L2198" t="s">
        <v>23</v>
      </c>
      <c r="M2198">
        <v>31</v>
      </c>
      <c r="N2198">
        <v>5</v>
      </c>
    </row>
    <row r="2199" spans="1:14" x14ac:dyDescent="0.3">
      <c r="A2199" t="s">
        <v>4711</v>
      </c>
      <c r="B2199" t="s">
        <v>593</v>
      </c>
      <c r="C2199" t="s">
        <v>106</v>
      </c>
      <c r="D2199" t="s">
        <v>2840</v>
      </c>
      <c r="E2199" t="s">
        <v>490</v>
      </c>
      <c r="F2199" t="s">
        <v>19</v>
      </c>
      <c r="G2199" t="s">
        <v>40</v>
      </c>
      <c r="H2199" t="s">
        <v>56</v>
      </c>
      <c r="I2199">
        <v>4</v>
      </c>
      <c r="J2199">
        <v>0.05</v>
      </c>
      <c r="K2199" t="s">
        <v>32</v>
      </c>
      <c r="L2199" t="s">
        <v>33</v>
      </c>
      <c r="M2199">
        <v>36</v>
      </c>
      <c r="N2199">
        <v>4</v>
      </c>
    </row>
    <row r="2200" spans="1:14" x14ac:dyDescent="0.3">
      <c r="A2200" t="s">
        <v>4712</v>
      </c>
      <c r="B2200" t="s">
        <v>142</v>
      </c>
      <c r="C2200" t="s">
        <v>4713</v>
      </c>
      <c r="D2200" t="s">
        <v>3819</v>
      </c>
      <c r="E2200" t="s">
        <v>1836</v>
      </c>
      <c r="F2200" t="s">
        <v>19</v>
      </c>
      <c r="G2200" t="s">
        <v>40</v>
      </c>
      <c r="H2200" t="s">
        <v>98</v>
      </c>
      <c r="I2200">
        <v>8</v>
      </c>
      <c r="J2200">
        <v>0</v>
      </c>
      <c r="K2200" t="s">
        <v>32</v>
      </c>
      <c r="L2200" t="s">
        <v>50</v>
      </c>
      <c r="M2200">
        <v>69</v>
      </c>
      <c r="N2200">
        <v>2</v>
      </c>
    </row>
    <row r="2201" spans="1:14" x14ac:dyDescent="0.3">
      <c r="A2201" t="s">
        <v>4714</v>
      </c>
      <c r="B2201" t="s">
        <v>3197</v>
      </c>
      <c r="C2201" t="s">
        <v>4706</v>
      </c>
      <c r="D2201" t="s">
        <v>4715</v>
      </c>
      <c r="E2201" t="s">
        <v>2083</v>
      </c>
      <c r="F2201" t="s">
        <v>39</v>
      </c>
      <c r="G2201" t="s">
        <v>293</v>
      </c>
      <c r="H2201" t="s">
        <v>154</v>
      </c>
      <c r="I2201">
        <v>8</v>
      </c>
      <c r="J2201">
        <v>0.2</v>
      </c>
      <c r="K2201" t="s">
        <v>70</v>
      </c>
      <c r="L2201" t="s">
        <v>50</v>
      </c>
      <c r="N2201">
        <v>2</v>
      </c>
    </row>
    <row r="2202" spans="1:14" x14ac:dyDescent="0.3">
      <c r="A2202" t="s">
        <v>4716</v>
      </c>
      <c r="B2202" t="s">
        <v>168</v>
      </c>
      <c r="C2202" t="s">
        <v>172</v>
      </c>
      <c r="D2202" t="s">
        <v>4717</v>
      </c>
      <c r="E2202" t="s">
        <v>570</v>
      </c>
      <c r="F2202" t="s">
        <v>29</v>
      </c>
      <c r="G2202" t="s">
        <v>40</v>
      </c>
      <c r="H2202" t="s">
        <v>98</v>
      </c>
      <c r="I2202">
        <v>7</v>
      </c>
      <c r="J2202">
        <v>0</v>
      </c>
      <c r="K2202" t="s">
        <v>32</v>
      </c>
      <c r="L2202" t="s">
        <v>50</v>
      </c>
      <c r="M2202">
        <v>24</v>
      </c>
      <c r="N2202">
        <v>5</v>
      </c>
    </row>
    <row r="2203" spans="1:14" x14ac:dyDescent="0.3">
      <c r="A2203" t="s">
        <v>4718</v>
      </c>
      <c r="B2203" t="s">
        <v>310</v>
      </c>
      <c r="C2203" t="s">
        <v>2057</v>
      </c>
      <c r="D2203" t="s">
        <v>3534</v>
      </c>
      <c r="E2203" t="s">
        <v>197</v>
      </c>
      <c r="F2203" t="s">
        <v>19</v>
      </c>
      <c r="G2203" t="s">
        <v>20</v>
      </c>
      <c r="H2203" t="s">
        <v>146</v>
      </c>
      <c r="I2203">
        <v>7</v>
      </c>
      <c r="J2203">
        <v>0</v>
      </c>
      <c r="K2203" t="s">
        <v>32</v>
      </c>
      <c r="L2203" t="s">
        <v>23</v>
      </c>
      <c r="N2203">
        <v>1</v>
      </c>
    </row>
    <row r="2204" spans="1:14" x14ac:dyDescent="0.3">
      <c r="A2204" t="s">
        <v>4719</v>
      </c>
      <c r="B2204" t="s">
        <v>1658</v>
      </c>
      <c r="C2204" t="s">
        <v>2498</v>
      </c>
      <c r="D2204" t="s">
        <v>1421</v>
      </c>
      <c r="E2204" t="s">
        <v>565</v>
      </c>
      <c r="F2204" t="s">
        <v>131</v>
      </c>
      <c r="G2204" t="s">
        <v>20</v>
      </c>
      <c r="H2204" t="s">
        <v>21</v>
      </c>
      <c r="I2204">
        <v>5</v>
      </c>
      <c r="J2204">
        <v>0</v>
      </c>
      <c r="K2204" t="s">
        <v>22</v>
      </c>
      <c r="L2204" t="s">
        <v>50</v>
      </c>
      <c r="M2204">
        <v>50</v>
      </c>
      <c r="N2204">
        <v>2</v>
      </c>
    </row>
    <row r="2205" spans="1:14" x14ac:dyDescent="0.3">
      <c r="A2205" t="s">
        <v>4720</v>
      </c>
      <c r="B2205" t="s">
        <v>1214</v>
      </c>
      <c r="C2205" t="s">
        <v>4063</v>
      </c>
      <c r="D2205" t="s">
        <v>3837</v>
      </c>
      <c r="E2205" t="s">
        <v>490</v>
      </c>
      <c r="F2205" t="s">
        <v>39</v>
      </c>
      <c r="G2205" t="s">
        <v>62</v>
      </c>
      <c r="H2205" t="s">
        <v>63</v>
      </c>
      <c r="I2205">
        <v>4</v>
      </c>
      <c r="J2205">
        <v>0.05</v>
      </c>
      <c r="K2205" t="s">
        <v>32</v>
      </c>
      <c r="L2205" t="s">
        <v>23</v>
      </c>
      <c r="M2205">
        <v>43</v>
      </c>
      <c r="N2205">
        <v>2</v>
      </c>
    </row>
    <row r="2206" spans="1:14" x14ac:dyDescent="0.3">
      <c r="A2206" t="s">
        <v>4721</v>
      </c>
      <c r="B2206" t="s">
        <v>58</v>
      </c>
      <c r="C2206" t="s">
        <v>2293</v>
      </c>
      <c r="D2206" t="s">
        <v>1145</v>
      </c>
      <c r="E2206" t="s">
        <v>485</v>
      </c>
      <c r="F2206" t="s">
        <v>39</v>
      </c>
      <c r="G2206" t="s">
        <v>176</v>
      </c>
      <c r="H2206" t="s">
        <v>21</v>
      </c>
      <c r="I2206">
        <v>6</v>
      </c>
      <c r="J2206">
        <v>0</v>
      </c>
      <c r="K2206" t="s">
        <v>22</v>
      </c>
      <c r="L2206" t="s">
        <v>50</v>
      </c>
      <c r="M2206">
        <v>43</v>
      </c>
      <c r="N2206">
        <v>1</v>
      </c>
    </row>
    <row r="2207" spans="1:14" x14ac:dyDescent="0.3">
      <c r="A2207" t="s">
        <v>4722</v>
      </c>
      <c r="B2207" t="s">
        <v>668</v>
      </c>
      <c r="C2207" t="s">
        <v>2390</v>
      </c>
      <c r="D2207" t="s">
        <v>772</v>
      </c>
      <c r="E2207" t="s">
        <v>1315</v>
      </c>
      <c r="F2207" t="s">
        <v>29</v>
      </c>
      <c r="G2207" t="s">
        <v>293</v>
      </c>
      <c r="H2207" t="s">
        <v>146</v>
      </c>
      <c r="I2207">
        <v>2</v>
      </c>
      <c r="K2207" t="s">
        <v>222</v>
      </c>
      <c r="L2207" t="s">
        <v>33</v>
      </c>
      <c r="M2207">
        <v>43</v>
      </c>
    </row>
    <row r="2208" spans="1:14" x14ac:dyDescent="0.3">
      <c r="A2208" t="s">
        <v>4723</v>
      </c>
      <c r="B2208" t="s">
        <v>1456</v>
      </c>
      <c r="C2208" t="s">
        <v>4724</v>
      </c>
      <c r="D2208" t="s">
        <v>992</v>
      </c>
      <c r="E2208" t="s">
        <v>191</v>
      </c>
      <c r="F2208" t="s">
        <v>29</v>
      </c>
      <c r="G2208" t="s">
        <v>97</v>
      </c>
      <c r="H2208" t="s">
        <v>56</v>
      </c>
      <c r="I2208">
        <v>2</v>
      </c>
      <c r="J2208">
        <v>0</v>
      </c>
      <c r="K2208" t="s">
        <v>22</v>
      </c>
      <c r="L2208" t="s">
        <v>33</v>
      </c>
      <c r="M2208">
        <v>55</v>
      </c>
      <c r="N2208">
        <v>5</v>
      </c>
    </row>
    <row r="2209" spans="1:14" x14ac:dyDescent="0.3">
      <c r="A2209" t="s">
        <v>4725</v>
      </c>
      <c r="B2209" t="s">
        <v>3828</v>
      </c>
      <c r="C2209" t="s">
        <v>371</v>
      </c>
      <c r="D2209" t="s">
        <v>3424</v>
      </c>
      <c r="E2209" t="s">
        <v>4726</v>
      </c>
      <c r="F2209" t="s">
        <v>29</v>
      </c>
      <c r="G2209" t="s">
        <v>251</v>
      </c>
      <c r="H2209" t="s">
        <v>154</v>
      </c>
      <c r="I2209">
        <v>6</v>
      </c>
      <c r="J2209">
        <v>0.1</v>
      </c>
      <c r="K2209" t="s">
        <v>32</v>
      </c>
      <c r="L2209" t="s">
        <v>41</v>
      </c>
      <c r="M2209">
        <v>43</v>
      </c>
      <c r="N2209">
        <v>2</v>
      </c>
    </row>
    <row r="2210" spans="1:14" x14ac:dyDescent="0.3">
      <c r="A2210" t="s">
        <v>4727</v>
      </c>
      <c r="B2210" t="s">
        <v>1640</v>
      </c>
      <c r="C2210" t="s">
        <v>851</v>
      </c>
      <c r="D2210" t="s">
        <v>2439</v>
      </c>
      <c r="E2210" t="s">
        <v>675</v>
      </c>
      <c r="F2210" t="s">
        <v>39</v>
      </c>
      <c r="G2210" t="s">
        <v>192</v>
      </c>
      <c r="H2210" t="s">
        <v>69</v>
      </c>
      <c r="I2210">
        <v>4</v>
      </c>
      <c r="J2210">
        <v>0.1</v>
      </c>
      <c r="K2210" t="s">
        <v>22</v>
      </c>
      <c r="L2210" t="s">
        <v>41</v>
      </c>
      <c r="M2210">
        <v>55</v>
      </c>
      <c r="N2210">
        <v>5</v>
      </c>
    </row>
    <row r="2211" spans="1:14" x14ac:dyDescent="0.3">
      <c r="A2211" t="s">
        <v>4728</v>
      </c>
      <c r="B2211" t="s">
        <v>677</v>
      </c>
      <c r="C2211" t="s">
        <v>4729</v>
      </c>
      <c r="D2211" t="s">
        <v>4327</v>
      </c>
      <c r="E2211" t="s">
        <v>326</v>
      </c>
      <c r="F2211" t="s">
        <v>29</v>
      </c>
      <c r="G2211" t="s">
        <v>47</v>
      </c>
      <c r="H2211" t="s">
        <v>21</v>
      </c>
      <c r="I2211">
        <v>6</v>
      </c>
      <c r="K2211" t="s">
        <v>32</v>
      </c>
      <c r="L2211" t="s">
        <v>33</v>
      </c>
      <c r="M2211">
        <v>19</v>
      </c>
      <c r="N2211">
        <v>3</v>
      </c>
    </row>
    <row r="2212" spans="1:14" x14ac:dyDescent="0.3">
      <c r="A2212" t="s">
        <v>3029</v>
      </c>
      <c r="B2212" t="s">
        <v>2151</v>
      </c>
      <c r="C2212" t="s">
        <v>235</v>
      </c>
      <c r="D2212" t="s">
        <v>3030</v>
      </c>
      <c r="E2212" t="s">
        <v>276</v>
      </c>
      <c r="F2212" t="s">
        <v>19</v>
      </c>
      <c r="G2212" t="s">
        <v>20</v>
      </c>
      <c r="H2212" t="s">
        <v>56</v>
      </c>
      <c r="I2212" t="s">
        <v>376</v>
      </c>
      <c r="J2212">
        <v>0</v>
      </c>
      <c r="L2212" t="s">
        <v>23</v>
      </c>
      <c r="M2212">
        <v>46</v>
      </c>
      <c r="N2212">
        <v>1</v>
      </c>
    </row>
    <row r="2213" spans="1:14" x14ac:dyDescent="0.3">
      <c r="A2213" t="s">
        <v>4730</v>
      </c>
      <c r="B2213" t="s">
        <v>1813</v>
      </c>
      <c r="C2213" t="s">
        <v>3136</v>
      </c>
      <c r="D2213" t="s">
        <v>4731</v>
      </c>
      <c r="E2213" t="s">
        <v>790</v>
      </c>
      <c r="F2213" t="s">
        <v>39</v>
      </c>
      <c r="G2213" t="s">
        <v>30</v>
      </c>
      <c r="H2213" t="s">
        <v>84</v>
      </c>
      <c r="I2213">
        <v>8</v>
      </c>
      <c r="J2213">
        <v>0</v>
      </c>
      <c r="K2213" t="s">
        <v>22</v>
      </c>
      <c r="L2213" t="s">
        <v>33</v>
      </c>
      <c r="M2213">
        <v>57</v>
      </c>
      <c r="N2213">
        <v>5</v>
      </c>
    </row>
    <row r="2214" spans="1:14" x14ac:dyDescent="0.3">
      <c r="A2214" t="s">
        <v>1529</v>
      </c>
      <c r="B2214" t="s">
        <v>771</v>
      </c>
      <c r="C2214" t="s">
        <v>1208</v>
      </c>
      <c r="D2214" t="s">
        <v>1530</v>
      </c>
      <c r="E2214" t="s">
        <v>805</v>
      </c>
      <c r="F2214" t="s">
        <v>29</v>
      </c>
      <c r="G2214" t="s">
        <v>115</v>
      </c>
      <c r="H2214" t="s">
        <v>146</v>
      </c>
      <c r="I2214">
        <v>2</v>
      </c>
      <c r="J2214">
        <v>0</v>
      </c>
      <c r="K2214" t="s">
        <v>22</v>
      </c>
      <c r="L2214" t="s">
        <v>50</v>
      </c>
      <c r="M2214">
        <v>30</v>
      </c>
      <c r="N2214">
        <v>1</v>
      </c>
    </row>
    <row r="2215" spans="1:14" x14ac:dyDescent="0.3">
      <c r="A2215" t="s">
        <v>4732</v>
      </c>
      <c r="B2215" t="s">
        <v>3326</v>
      </c>
      <c r="C2215" t="s">
        <v>172</v>
      </c>
      <c r="D2215" t="s">
        <v>3337</v>
      </c>
      <c r="E2215" t="s">
        <v>485</v>
      </c>
      <c r="F2215" t="s">
        <v>19</v>
      </c>
      <c r="H2215" t="s">
        <v>216</v>
      </c>
      <c r="I2215">
        <v>6</v>
      </c>
      <c r="J2215">
        <v>0.05</v>
      </c>
      <c r="K2215" t="s">
        <v>32</v>
      </c>
      <c r="L2215" t="s">
        <v>33</v>
      </c>
      <c r="M2215">
        <v>68</v>
      </c>
      <c r="N2215">
        <v>3</v>
      </c>
    </row>
    <row r="2216" spans="1:14" x14ac:dyDescent="0.3">
      <c r="A2216" t="s">
        <v>4733</v>
      </c>
      <c r="B2216" t="s">
        <v>2937</v>
      </c>
      <c r="C2216" t="s">
        <v>1621</v>
      </c>
      <c r="D2216" t="s">
        <v>4734</v>
      </c>
      <c r="E2216" t="s">
        <v>1550</v>
      </c>
      <c r="F2216" t="s">
        <v>19</v>
      </c>
      <c r="G2216" t="s">
        <v>47</v>
      </c>
      <c r="H2216" t="s">
        <v>69</v>
      </c>
      <c r="I2216">
        <v>1</v>
      </c>
      <c r="J2216">
        <v>0.2</v>
      </c>
      <c r="K2216" t="s">
        <v>32</v>
      </c>
      <c r="L2216" t="s">
        <v>41</v>
      </c>
      <c r="M2216">
        <v>53</v>
      </c>
      <c r="N2216">
        <v>2</v>
      </c>
    </row>
    <row r="2217" spans="1:14" x14ac:dyDescent="0.3">
      <c r="A2217" t="s">
        <v>4735</v>
      </c>
      <c r="B2217" t="s">
        <v>94</v>
      </c>
      <c r="C2217" t="s">
        <v>2218</v>
      </c>
      <c r="D2217" t="s">
        <v>2203</v>
      </c>
      <c r="E2217" t="s">
        <v>232</v>
      </c>
      <c r="F2217" t="s">
        <v>39</v>
      </c>
      <c r="G2217" t="s">
        <v>62</v>
      </c>
      <c r="H2217" t="s">
        <v>216</v>
      </c>
      <c r="I2217" t="s">
        <v>147</v>
      </c>
      <c r="J2217">
        <v>0</v>
      </c>
      <c r="K2217" t="s">
        <v>32</v>
      </c>
      <c r="L2217" t="s">
        <v>41</v>
      </c>
      <c r="M2217">
        <v>37</v>
      </c>
      <c r="N2217">
        <v>4</v>
      </c>
    </row>
    <row r="2218" spans="1:14" x14ac:dyDescent="0.3">
      <c r="A2218" t="s">
        <v>4736</v>
      </c>
      <c r="B2218" t="s">
        <v>279</v>
      </c>
      <c r="C2218" t="s">
        <v>4737</v>
      </c>
      <c r="D2218" t="s">
        <v>1252</v>
      </c>
      <c r="E2218" t="s">
        <v>782</v>
      </c>
      <c r="F2218" t="s">
        <v>29</v>
      </c>
      <c r="G2218" t="s">
        <v>192</v>
      </c>
      <c r="H2218" t="s">
        <v>91</v>
      </c>
      <c r="I2218">
        <v>8</v>
      </c>
      <c r="J2218">
        <v>0</v>
      </c>
      <c r="K2218" t="s">
        <v>32</v>
      </c>
      <c r="L2218" t="s">
        <v>50</v>
      </c>
      <c r="M2218">
        <v>65</v>
      </c>
      <c r="N2218">
        <v>1</v>
      </c>
    </row>
    <row r="2219" spans="1:14" x14ac:dyDescent="0.3">
      <c r="A2219" t="s">
        <v>4738</v>
      </c>
      <c r="B2219" t="s">
        <v>600</v>
      </c>
      <c r="C2219" t="s">
        <v>1721</v>
      </c>
      <c r="D2219" t="s">
        <v>448</v>
      </c>
      <c r="E2219" t="s">
        <v>364</v>
      </c>
      <c r="F2219" t="s">
        <v>83</v>
      </c>
      <c r="G2219" t="s">
        <v>62</v>
      </c>
      <c r="H2219" t="s">
        <v>160</v>
      </c>
      <c r="I2219">
        <v>3</v>
      </c>
      <c r="J2219">
        <v>0.15</v>
      </c>
      <c r="K2219" t="s">
        <v>70</v>
      </c>
      <c r="L2219" t="s">
        <v>23</v>
      </c>
      <c r="M2219">
        <v>39</v>
      </c>
      <c r="N2219">
        <v>3</v>
      </c>
    </row>
    <row r="2220" spans="1:14" x14ac:dyDescent="0.3">
      <c r="A2220" t="s">
        <v>4739</v>
      </c>
      <c r="B2220" t="s">
        <v>1791</v>
      </c>
      <c r="C2220" t="s">
        <v>4319</v>
      </c>
      <c r="D2220" t="s">
        <v>1853</v>
      </c>
      <c r="E2220" t="s">
        <v>444</v>
      </c>
      <c r="F2220" t="s">
        <v>153</v>
      </c>
      <c r="G2220" t="s">
        <v>115</v>
      </c>
      <c r="H2220" t="s">
        <v>63</v>
      </c>
      <c r="I2220" t="s">
        <v>376</v>
      </c>
      <c r="J2220">
        <v>0.15</v>
      </c>
      <c r="K2220" t="s">
        <v>70</v>
      </c>
      <c r="L2220" t="s">
        <v>23</v>
      </c>
      <c r="M2220">
        <v>57</v>
      </c>
      <c r="N2220">
        <v>5</v>
      </c>
    </row>
    <row r="2221" spans="1:14" x14ac:dyDescent="0.3">
      <c r="A2221" t="s">
        <v>4740</v>
      </c>
      <c r="B2221" t="s">
        <v>1320</v>
      </c>
      <c r="C2221" t="s">
        <v>3080</v>
      </c>
      <c r="D2221" t="s">
        <v>297</v>
      </c>
      <c r="E2221" t="s">
        <v>103</v>
      </c>
      <c r="F2221" t="s">
        <v>131</v>
      </c>
      <c r="G2221" t="s">
        <v>115</v>
      </c>
      <c r="H2221" t="s">
        <v>63</v>
      </c>
      <c r="I2221">
        <v>9</v>
      </c>
      <c r="J2221">
        <v>0</v>
      </c>
      <c r="K2221" t="s">
        <v>32</v>
      </c>
      <c r="L2221" t="s">
        <v>23</v>
      </c>
      <c r="M2221">
        <v>39</v>
      </c>
      <c r="N2221">
        <v>2</v>
      </c>
    </row>
    <row r="2222" spans="1:14" x14ac:dyDescent="0.3">
      <c r="A2222" t="s">
        <v>4741</v>
      </c>
      <c r="B2222" t="s">
        <v>4742</v>
      </c>
      <c r="C2222" t="s">
        <v>4743</v>
      </c>
      <c r="D2222" t="s">
        <v>4744</v>
      </c>
      <c r="E2222" t="s">
        <v>453</v>
      </c>
      <c r="F2222" t="s">
        <v>29</v>
      </c>
      <c r="G2222" t="s">
        <v>192</v>
      </c>
      <c r="H2222" t="s">
        <v>241</v>
      </c>
      <c r="I2222" t="s">
        <v>252</v>
      </c>
      <c r="J2222">
        <v>0</v>
      </c>
      <c r="K2222" t="s">
        <v>32</v>
      </c>
      <c r="L2222" t="s">
        <v>41</v>
      </c>
      <c r="M2222">
        <v>22</v>
      </c>
      <c r="N2222">
        <v>5</v>
      </c>
    </row>
    <row r="2223" spans="1:14" x14ac:dyDescent="0.3">
      <c r="A2223" t="s">
        <v>4745</v>
      </c>
      <c r="B2223" t="s">
        <v>324</v>
      </c>
      <c r="C2223" t="s">
        <v>3115</v>
      </c>
      <c r="D2223" t="s">
        <v>2251</v>
      </c>
      <c r="E2223" t="s">
        <v>1719</v>
      </c>
      <c r="F2223" t="s">
        <v>39</v>
      </c>
      <c r="G2223" t="s">
        <v>62</v>
      </c>
      <c r="H2223" t="s">
        <v>69</v>
      </c>
      <c r="I2223">
        <v>5</v>
      </c>
      <c r="J2223">
        <v>0.15</v>
      </c>
      <c r="K2223" t="s">
        <v>32</v>
      </c>
      <c r="L2223" t="s">
        <v>50</v>
      </c>
      <c r="M2223">
        <v>27</v>
      </c>
      <c r="N2223">
        <v>1</v>
      </c>
    </row>
    <row r="2224" spans="1:14" x14ac:dyDescent="0.3">
      <c r="A2224" t="s">
        <v>4746</v>
      </c>
      <c r="B2224" t="s">
        <v>2410</v>
      </c>
      <c r="C2224" t="s">
        <v>710</v>
      </c>
      <c r="D2224" t="s">
        <v>4747</v>
      </c>
      <c r="E2224" t="s">
        <v>28</v>
      </c>
      <c r="F2224" t="s">
        <v>29</v>
      </c>
      <c r="G2224" t="s">
        <v>251</v>
      </c>
      <c r="H2224" t="s">
        <v>109</v>
      </c>
      <c r="I2224">
        <v>1</v>
      </c>
      <c r="J2224">
        <v>0.05</v>
      </c>
      <c r="K2224" t="s">
        <v>22</v>
      </c>
      <c r="L2224" t="s">
        <v>23</v>
      </c>
      <c r="M2224">
        <v>36</v>
      </c>
      <c r="N2224">
        <v>1</v>
      </c>
    </row>
    <row r="2225" spans="1:14" x14ac:dyDescent="0.3">
      <c r="A2225" t="s">
        <v>4748</v>
      </c>
      <c r="B2225" t="s">
        <v>1118</v>
      </c>
      <c r="C2225" t="s">
        <v>340</v>
      </c>
      <c r="D2225" t="s">
        <v>4749</v>
      </c>
      <c r="E2225" t="s">
        <v>103</v>
      </c>
      <c r="F2225" t="s">
        <v>29</v>
      </c>
      <c r="G2225" t="s">
        <v>251</v>
      </c>
      <c r="H2225" t="s">
        <v>160</v>
      </c>
      <c r="I2225">
        <v>1</v>
      </c>
      <c r="J2225">
        <v>0</v>
      </c>
      <c r="K2225" t="s">
        <v>22</v>
      </c>
      <c r="L2225" t="s">
        <v>33</v>
      </c>
      <c r="M2225">
        <v>39</v>
      </c>
      <c r="N2225">
        <v>3</v>
      </c>
    </row>
    <row r="2226" spans="1:14" x14ac:dyDescent="0.3">
      <c r="A2226" t="s">
        <v>4750</v>
      </c>
      <c r="B2226" t="s">
        <v>168</v>
      </c>
      <c r="C2226" t="s">
        <v>861</v>
      </c>
      <c r="D2226" t="s">
        <v>4751</v>
      </c>
      <c r="E2226" t="s">
        <v>46</v>
      </c>
      <c r="F2226" t="s">
        <v>19</v>
      </c>
      <c r="G2226" t="s">
        <v>47</v>
      </c>
      <c r="H2226" t="s">
        <v>56</v>
      </c>
      <c r="I2226">
        <v>4</v>
      </c>
      <c r="J2226">
        <v>0</v>
      </c>
      <c r="K2226" t="s">
        <v>22</v>
      </c>
      <c r="L2226" t="s">
        <v>23</v>
      </c>
      <c r="M2226">
        <v>31</v>
      </c>
      <c r="N2226">
        <v>5</v>
      </c>
    </row>
    <row r="2227" spans="1:14" x14ac:dyDescent="0.3">
      <c r="A2227" t="s">
        <v>4752</v>
      </c>
      <c r="B2227" t="s">
        <v>1906</v>
      </c>
      <c r="C2227" t="s">
        <v>4753</v>
      </c>
      <c r="D2227" t="s">
        <v>396</v>
      </c>
      <c r="E2227" t="s">
        <v>413</v>
      </c>
      <c r="F2227" t="s">
        <v>29</v>
      </c>
      <c r="G2227" t="s">
        <v>192</v>
      </c>
      <c r="H2227" t="s">
        <v>84</v>
      </c>
      <c r="I2227">
        <v>8</v>
      </c>
      <c r="K2227" t="s">
        <v>70</v>
      </c>
      <c r="L2227" t="s">
        <v>50</v>
      </c>
      <c r="M2227">
        <v>35</v>
      </c>
      <c r="N2227">
        <v>3</v>
      </c>
    </row>
    <row r="2228" spans="1:14" x14ac:dyDescent="0.3">
      <c r="A2228" t="s">
        <v>4754</v>
      </c>
      <c r="B2228" t="s">
        <v>4755</v>
      </c>
      <c r="C2228" t="s">
        <v>792</v>
      </c>
      <c r="D2228" t="s">
        <v>4212</v>
      </c>
      <c r="E2228" t="s">
        <v>731</v>
      </c>
      <c r="F2228" t="s">
        <v>19</v>
      </c>
      <c r="G2228" t="s">
        <v>30</v>
      </c>
      <c r="H2228" t="s">
        <v>177</v>
      </c>
      <c r="I2228">
        <v>6</v>
      </c>
      <c r="J2228">
        <v>0</v>
      </c>
      <c r="K2228" t="s">
        <v>22</v>
      </c>
      <c r="L2228" t="s">
        <v>23</v>
      </c>
      <c r="M2228">
        <v>42</v>
      </c>
      <c r="N2228">
        <v>3</v>
      </c>
    </row>
    <row r="2229" spans="1:14" x14ac:dyDescent="0.3">
      <c r="A2229" t="s">
        <v>2063</v>
      </c>
      <c r="B2229" t="s">
        <v>1585</v>
      </c>
      <c r="C2229" t="s">
        <v>2064</v>
      </c>
      <c r="D2229" t="s">
        <v>2065</v>
      </c>
      <c r="E2229" t="s">
        <v>357</v>
      </c>
      <c r="F2229" t="s">
        <v>19</v>
      </c>
      <c r="G2229" t="s">
        <v>47</v>
      </c>
      <c r="H2229" t="s">
        <v>308</v>
      </c>
      <c r="I2229" t="s">
        <v>147</v>
      </c>
      <c r="J2229">
        <v>0.1</v>
      </c>
      <c r="K2229" t="s">
        <v>32</v>
      </c>
      <c r="L2229" t="s">
        <v>33</v>
      </c>
      <c r="M2229">
        <v>33</v>
      </c>
      <c r="N2229">
        <v>1</v>
      </c>
    </row>
    <row r="2230" spans="1:14" x14ac:dyDescent="0.3">
      <c r="A2230" t="s">
        <v>4756</v>
      </c>
      <c r="B2230" t="s">
        <v>259</v>
      </c>
      <c r="C2230" t="s">
        <v>239</v>
      </c>
      <c r="D2230" t="s">
        <v>2422</v>
      </c>
      <c r="E2230" t="s">
        <v>165</v>
      </c>
      <c r="F2230" t="s">
        <v>29</v>
      </c>
      <c r="G2230" t="s">
        <v>97</v>
      </c>
      <c r="H2230" t="s">
        <v>56</v>
      </c>
      <c r="I2230">
        <v>2</v>
      </c>
      <c r="J2230">
        <v>0.1</v>
      </c>
      <c r="K2230" t="s">
        <v>32</v>
      </c>
      <c r="L2230" t="s">
        <v>41</v>
      </c>
      <c r="M2230">
        <v>53</v>
      </c>
      <c r="N2230">
        <v>5</v>
      </c>
    </row>
    <row r="2231" spans="1:14" x14ac:dyDescent="0.3">
      <c r="A2231" t="s">
        <v>4757</v>
      </c>
      <c r="B2231" t="s">
        <v>1842</v>
      </c>
      <c r="C2231" t="s">
        <v>4758</v>
      </c>
      <c r="D2231" t="s">
        <v>396</v>
      </c>
      <c r="E2231" t="s">
        <v>191</v>
      </c>
      <c r="F2231" t="s">
        <v>19</v>
      </c>
      <c r="G2231" t="s">
        <v>40</v>
      </c>
      <c r="H2231" t="s">
        <v>109</v>
      </c>
      <c r="I2231">
        <v>9</v>
      </c>
      <c r="J2231">
        <v>0.1</v>
      </c>
      <c r="K2231" t="s">
        <v>32</v>
      </c>
      <c r="L2231" t="s">
        <v>23</v>
      </c>
      <c r="M2231">
        <v>48</v>
      </c>
      <c r="N2231">
        <v>3</v>
      </c>
    </row>
    <row r="2232" spans="1:14" x14ac:dyDescent="0.3">
      <c r="A2232" t="s">
        <v>4759</v>
      </c>
      <c r="B2232" t="s">
        <v>3878</v>
      </c>
      <c r="C2232" t="s">
        <v>3969</v>
      </c>
      <c r="D2232" t="s">
        <v>3217</v>
      </c>
      <c r="E2232" t="s">
        <v>467</v>
      </c>
      <c r="F2232" t="s">
        <v>29</v>
      </c>
      <c r="G2232" t="s">
        <v>176</v>
      </c>
      <c r="H2232" t="s">
        <v>98</v>
      </c>
      <c r="I2232">
        <v>1</v>
      </c>
      <c r="J2232">
        <v>0</v>
      </c>
      <c r="K2232" t="s">
        <v>32</v>
      </c>
      <c r="L2232" t="s">
        <v>41</v>
      </c>
      <c r="M2232">
        <v>21</v>
      </c>
      <c r="N2232">
        <v>2</v>
      </c>
    </row>
    <row r="2233" spans="1:14" x14ac:dyDescent="0.3">
      <c r="A2233" t="s">
        <v>4760</v>
      </c>
      <c r="B2233" t="s">
        <v>4761</v>
      </c>
      <c r="C2233" t="s">
        <v>411</v>
      </c>
      <c r="D2233" t="s">
        <v>151</v>
      </c>
      <c r="E2233" t="s">
        <v>583</v>
      </c>
      <c r="F2233" t="s">
        <v>19</v>
      </c>
      <c r="G2233" t="s">
        <v>97</v>
      </c>
      <c r="H2233" t="s">
        <v>56</v>
      </c>
      <c r="I2233">
        <v>4</v>
      </c>
      <c r="J2233">
        <v>0.1</v>
      </c>
      <c r="K2233" t="s">
        <v>22</v>
      </c>
      <c r="L2233" t="s">
        <v>23</v>
      </c>
      <c r="M2233">
        <v>30</v>
      </c>
      <c r="N2233">
        <v>2</v>
      </c>
    </row>
    <row r="2234" spans="1:14" x14ac:dyDescent="0.3">
      <c r="A2234" t="s">
        <v>4762</v>
      </c>
      <c r="B2234" t="s">
        <v>990</v>
      </c>
      <c r="C2234" t="s">
        <v>991</v>
      </c>
      <c r="D2234" t="s">
        <v>3159</v>
      </c>
      <c r="E2234" t="s">
        <v>359</v>
      </c>
      <c r="F2234" t="s">
        <v>39</v>
      </c>
      <c r="G2234" t="s">
        <v>192</v>
      </c>
      <c r="H2234" t="s">
        <v>177</v>
      </c>
      <c r="I2234" t="s">
        <v>1256</v>
      </c>
      <c r="J2234">
        <v>0</v>
      </c>
      <c r="K2234" t="s">
        <v>32</v>
      </c>
      <c r="L2234" t="s">
        <v>41</v>
      </c>
      <c r="M2234">
        <v>60</v>
      </c>
      <c r="N2234">
        <v>4</v>
      </c>
    </row>
    <row r="2235" spans="1:14" x14ac:dyDescent="0.3">
      <c r="A2235" t="s">
        <v>4763</v>
      </c>
      <c r="B2235" t="s">
        <v>3767</v>
      </c>
      <c r="C2235" t="s">
        <v>4764</v>
      </c>
      <c r="D2235" t="s">
        <v>1158</v>
      </c>
      <c r="E2235" t="s">
        <v>717</v>
      </c>
      <c r="F2235" t="s">
        <v>29</v>
      </c>
      <c r="G2235" t="s">
        <v>90</v>
      </c>
      <c r="H2235" t="s">
        <v>216</v>
      </c>
      <c r="I2235">
        <v>6</v>
      </c>
      <c r="K2235" t="s">
        <v>22</v>
      </c>
      <c r="L2235" t="s">
        <v>23</v>
      </c>
      <c r="M2235">
        <v>34</v>
      </c>
      <c r="N2235">
        <v>5</v>
      </c>
    </row>
    <row r="2236" spans="1:14" x14ac:dyDescent="0.3">
      <c r="A2236" t="s">
        <v>1458</v>
      </c>
      <c r="B2236" t="s">
        <v>469</v>
      </c>
      <c r="C2236" t="s">
        <v>1459</v>
      </c>
      <c r="D2236" t="s">
        <v>1307</v>
      </c>
      <c r="E2236" t="s">
        <v>777</v>
      </c>
      <c r="F2236" t="s">
        <v>29</v>
      </c>
      <c r="G2236" t="s">
        <v>251</v>
      </c>
      <c r="H2236" t="s">
        <v>241</v>
      </c>
      <c r="I2236">
        <v>9</v>
      </c>
      <c r="J2236">
        <v>0.1</v>
      </c>
      <c r="K2236" t="s">
        <v>32</v>
      </c>
      <c r="L2236" t="s">
        <v>33</v>
      </c>
      <c r="M2236">
        <v>53</v>
      </c>
      <c r="N2236">
        <v>1</v>
      </c>
    </row>
    <row r="2237" spans="1:14" x14ac:dyDescent="0.3">
      <c r="A2237" t="s">
        <v>4765</v>
      </c>
      <c r="B2237" t="s">
        <v>699</v>
      </c>
      <c r="C2237" t="s">
        <v>2915</v>
      </c>
      <c r="D2237" t="s">
        <v>2304</v>
      </c>
      <c r="E2237" t="s">
        <v>246</v>
      </c>
      <c r="F2237" t="s">
        <v>29</v>
      </c>
      <c r="G2237" t="s">
        <v>20</v>
      </c>
      <c r="H2237" t="s">
        <v>21</v>
      </c>
      <c r="I2237">
        <v>1</v>
      </c>
      <c r="J2237">
        <v>0.05</v>
      </c>
      <c r="K2237" t="s">
        <v>32</v>
      </c>
      <c r="L2237" t="s">
        <v>33</v>
      </c>
      <c r="M2237">
        <v>41</v>
      </c>
      <c r="N2237">
        <v>3</v>
      </c>
    </row>
    <row r="2238" spans="1:14" x14ac:dyDescent="0.3">
      <c r="A2238" t="s">
        <v>4766</v>
      </c>
      <c r="B2238" t="s">
        <v>1954</v>
      </c>
      <c r="C2238" t="s">
        <v>1548</v>
      </c>
      <c r="D2238" t="s">
        <v>739</v>
      </c>
      <c r="E2238" t="s">
        <v>606</v>
      </c>
      <c r="F2238" t="s">
        <v>29</v>
      </c>
      <c r="G2238" t="s">
        <v>30</v>
      </c>
      <c r="H2238" t="s">
        <v>146</v>
      </c>
      <c r="I2238">
        <v>2</v>
      </c>
      <c r="J2238">
        <v>0.05</v>
      </c>
      <c r="K2238" t="s">
        <v>32</v>
      </c>
      <c r="L2238" t="s">
        <v>50</v>
      </c>
      <c r="M2238">
        <v>43</v>
      </c>
      <c r="N2238">
        <v>3</v>
      </c>
    </row>
    <row r="2239" spans="1:14" x14ac:dyDescent="0.3">
      <c r="A2239" t="s">
        <v>4767</v>
      </c>
      <c r="B2239" t="s">
        <v>1352</v>
      </c>
      <c r="C2239" t="s">
        <v>1243</v>
      </c>
      <c r="D2239" t="s">
        <v>1183</v>
      </c>
      <c r="E2239" t="s">
        <v>1142</v>
      </c>
      <c r="F2239" t="s">
        <v>29</v>
      </c>
      <c r="G2239" t="s">
        <v>62</v>
      </c>
      <c r="H2239" t="s">
        <v>160</v>
      </c>
      <c r="I2239">
        <v>4</v>
      </c>
      <c r="J2239">
        <v>0</v>
      </c>
      <c r="K2239" t="s">
        <v>222</v>
      </c>
      <c r="L2239" t="s">
        <v>41</v>
      </c>
      <c r="M2239">
        <v>56</v>
      </c>
      <c r="N2239">
        <v>5</v>
      </c>
    </row>
    <row r="2240" spans="1:14" x14ac:dyDescent="0.3">
      <c r="A2240" t="s">
        <v>4768</v>
      </c>
      <c r="B2240" t="s">
        <v>1374</v>
      </c>
      <c r="C2240" t="s">
        <v>1375</v>
      </c>
      <c r="D2240" t="s">
        <v>1381</v>
      </c>
      <c r="E2240" t="s">
        <v>485</v>
      </c>
      <c r="F2240" t="s">
        <v>153</v>
      </c>
      <c r="G2240" t="s">
        <v>40</v>
      </c>
      <c r="H2240" t="s">
        <v>98</v>
      </c>
      <c r="I2240">
        <v>2</v>
      </c>
      <c r="J2240">
        <v>0.2</v>
      </c>
      <c r="K2240" t="s">
        <v>32</v>
      </c>
      <c r="L2240" t="s">
        <v>50</v>
      </c>
      <c r="M2240">
        <v>62</v>
      </c>
      <c r="N2240">
        <v>3</v>
      </c>
    </row>
    <row r="2241" spans="1:14" x14ac:dyDescent="0.3">
      <c r="A2241" t="s">
        <v>2864</v>
      </c>
      <c r="B2241" t="s">
        <v>189</v>
      </c>
      <c r="C2241" t="s">
        <v>273</v>
      </c>
      <c r="D2241" t="s">
        <v>2865</v>
      </c>
      <c r="E2241" t="s">
        <v>292</v>
      </c>
      <c r="F2241" t="s">
        <v>29</v>
      </c>
      <c r="G2241" t="s">
        <v>293</v>
      </c>
      <c r="H2241" t="s">
        <v>69</v>
      </c>
      <c r="I2241">
        <v>9</v>
      </c>
      <c r="J2241">
        <v>0.1</v>
      </c>
      <c r="K2241" t="s">
        <v>32</v>
      </c>
      <c r="L2241" t="s">
        <v>33</v>
      </c>
      <c r="M2241">
        <v>57</v>
      </c>
      <c r="N2241">
        <v>3</v>
      </c>
    </row>
    <row r="2242" spans="1:14" x14ac:dyDescent="0.3">
      <c r="A2242" t="s">
        <v>4769</v>
      </c>
      <c r="B2242" t="s">
        <v>4770</v>
      </c>
      <c r="C2242" t="s">
        <v>516</v>
      </c>
      <c r="D2242" t="s">
        <v>4131</v>
      </c>
      <c r="E2242" t="s">
        <v>55</v>
      </c>
      <c r="F2242" t="s">
        <v>19</v>
      </c>
      <c r="G2242" t="s">
        <v>97</v>
      </c>
      <c r="H2242" t="s">
        <v>21</v>
      </c>
      <c r="I2242">
        <v>1</v>
      </c>
      <c r="J2242">
        <v>0.2</v>
      </c>
      <c r="K2242" t="s">
        <v>22</v>
      </c>
      <c r="L2242" t="s">
        <v>23</v>
      </c>
      <c r="M2242">
        <v>24</v>
      </c>
      <c r="N2242">
        <v>1</v>
      </c>
    </row>
    <row r="2243" spans="1:14" x14ac:dyDescent="0.3">
      <c r="A2243" t="s">
        <v>4771</v>
      </c>
      <c r="B2243" t="s">
        <v>1599</v>
      </c>
      <c r="C2243" t="s">
        <v>581</v>
      </c>
      <c r="D2243" t="s">
        <v>3495</v>
      </c>
      <c r="E2243" t="s">
        <v>55</v>
      </c>
      <c r="F2243" t="s">
        <v>29</v>
      </c>
      <c r="H2243" t="s">
        <v>216</v>
      </c>
      <c r="I2243">
        <v>5</v>
      </c>
      <c r="J2243">
        <v>0</v>
      </c>
      <c r="K2243" t="s">
        <v>22</v>
      </c>
      <c r="L2243" t="s">
        <v>33</v>
      </c>
      <c r="M2243">
        <v>26</v>
      </c>
      <c r="N2243">
        <v>5</v>
      </c>
    </row>
    <row r="2244" spans="1:14" x14ac:dyDescent="0.3">
      <c r="A2244" t="s">
        <v>4772</v>
      </c>
      <c r="B2244" t="s">
        <v>1115</v>
      </c>
      <c r="C2244" t="s">
        <v>864</v>
      </c>
      <c r="D2244" t="s">
        <v>373</v>
      </c>
      <c r="E2244" t="s">
        <v>2887</v>
      </c>
      <c r="F2244" t="s">
        <v>39</v>
      </c>
      <c r="G2244" t="s">
        <v>90</v>
      </c>
      <c r="H2244" t="s">
        <v>76</v>
      </c>
      <c r="I2244">
        <v>7</v>
      </c>
      <c r="J2244">
        <v>0.1</v>
      </c>
      <c r="K2244" t="s">
        <v>22</v>
      </c>
      <c r="L2244" t="s">
        <v>33</v>
      </c>
      <c r="M2244">
        <v>36</v>
      </c>
      <c r="N2244">
        <v>5</v>
      </c>
    </row>
    <row r="2245" spans="1:14" x14ac:dyDescent="0.3">
      <c r="A2245" t="s">
        <v>4773</v>
      </c>
      <c r="B2245" t="s">
        <v>234</v>
      </c>
      <c r="C2245" t="s">
        <v>235</v>
      </c>
      <c r="D2245" t="s">
        <v>201</v>
      </c>
      <c r="E2245" t="s">
        <v>120</v>
      </c>
      <c r="F2245" t="s">
        <v>29</v>
      </c>
      <c r="G2245" t="s">
        <v>192</v>
      </c>
      <c r="H2245" t="s">
        <v>241</v>
      </c>
      <c r="I2245">
        <v>6</v>
      </c>
      <c r="J2245">
        <v>0.2</v>
      </c>
      <c r="K2245" t="s">
        <v>32</v>
      </c>
      <c r="L2245" t="s">
        <v>41</v>
      </c>
      <c r="M2245">
        <v>35</v>
      </c>
      <c r="N2245">
        <v>1</v>
      </c>
    </row>
    <row r="2246" spans="1:14" x14ac:dyDescent="0.3">
      <c r="A2246" t="s">
        <v>4774</v>
      </c>
      <c r="B2246" t="s">
        <v>1377</v>
      </c>
      <c r="C2246" t="s">
        <v>767</v>
      </c>
      <c r="D2246" t="s">
        <v>1880</v>
      </c>
      <c r="E2246" t="s">
        <v>1372</v>
      </c>
      <c r="F2246" t="s">
        <v>29</v>
      </c>
      <c r="H2246" t="s">
        <v>146</v>
      </c>
      <c r="I2246">
        <v>7</v>
      </c>
      <c r="J2246">
        <v>0</v>
      </c>
      <c r="K2246" t="s">
        <v>70</v>
      </c>
      <c r="L2246" t="s">
        <v>50</v>
      </c>
      <c r="M2246">
        <v>22</v>
      </c>
      <c r="N2246">
        <v>3</v>
      </c>
    </row>
    <row r="2247" spans="1:14" x14ac:dyDescent="0.3">
      <c r="A2247" t="s">
        <v>4775</v>
      </c>
      <c r="B2247" t="s">
        <v>285</v>
      </c>
      <c r="C2247" t="s">
        <v>2568</v>
      </c>
      <c r="D2247" t="s">
        <v>824</v>
      </c>
      <c r="E2247" t="s">
        <v>782</v>
      </c>
      <c r="F2247" t="s">
        <v>29</v>
      </c>
      <c r="G2247" t="s">
        <v>47</v>
      </c>
      <c r="H2247" t="s">
        <v>31</v>
      </c>
      <c r="I2247">
        <v>1</v>
      </c>
      <c r="J2247">
        <v>0</v>
      </c>
      <c r="K2247" t="s">
        <v>222</v>
      </c>
      <c r="L2247" t="s">
        <v>41</v>
      </c>
      <c r="M2247">
        <v>64</v>
      </c>
      <c r="N2247">
        <v>5</v>
      </c>
    </row>
    <row r="2248" spans="1:14" x14ac:dyDescent="0.3">
      <c r="A2248" t="s">
        <v>4776</v>
      </c>
      <c r="B2248" t="s">
        <v>117</v>
      </c>
      <c r="C2248" t="s">
        <v>4030</v>
      </c>
      <c r="D2248" t="s">
        <v>2709</v>
      </c>
      <c r="E2248" t="s">
        <v>1422</v>
      </c>
      <c r="F2248" t="s">
        <v>83</v>
      </c>
      <c r="G2248" t="s">
        <v>251</v>
      </c>
      <c r="H2248" t="s">
        <v>84</v>
      </c>
      <c r="I2248">
        <v>5</v>
      </c>
      <c r="J2248">
        <v>0.1</v>
      </c>
      <c r="K2248" t="s">
        <v>32</v>
      </c>
      <c r="L2248" t="s">
        <v>23</v>
      </c>
      <c r="M2248">
        <v>21</v>
      </c>
      <c r="N2248">
        <v>4</v>
      </c>
    </row>
    <row r="2249" spans="1:14" x14ac:dyDescent="0.3">
      <c r="A2249" t="s">
        <v>4777</v>
      </c>
      <c r="B2249" t="s">
        <v>1621</v>
      </c>
      <c r="C2249" t="s">
        <v>913</v>
      </c>
      <c r="D2249" t="s">
        <v>1116</v>
      </c>
      <c r="E2249" t="s">
        <v>191</v>
      </c>
      <c r="F2249" t="s">
        <v>39</v>
      </c>
      <c r="G2249" t="s">
        <v>115</v>
      </c>
      <c r="H2249" t="s">
        <v>63</v>
      </c>
      <c r="I2249">
        <v>1</v>
      </c>
      <c r="K2249" t="s">
        <v>32</v>
      </c>
      <c r="L2249" t="s">
        <v>33</v>
      </c>
      <c r="M2249">
        <v>28</v>
      </c>
      <c r="N2249">
        <v>4</v>
      </c>
    </row>
    <row r="2250" spans="1:14" x14ac:dyDescent="0.3">
      <c r="A2250" t="s">
        <v>4778</v>
      </c>
      <c r="B2250" t="s">
        <v>156</v>
      </c>
      <c r="C2250" t="s">
        <v>4779</v>
      </c>
      <c r="D2250" t="s">
        <v>3344</v>
      </c>
      <c r="E2250" t="s">
        <v>882</v>
      </c>
      <c r="F2250" t="s">
        <v>153</v>
      </c>
      <c r="H2250" t="s">
        <v>56</v>
      </c>
      <c r="I2250">
        <v>2</v>
      </c>
      <c r="J2250">
        <v>0.1</v>
      </c>
      <c r="K2250" t="s">
        <v>32</v>
      </c>
      <c r="L2250" t="s">
        <v>41</v>
      </c>
      <c r="M2250">
        <v>21</v>
      </c>
      <c r="N2250">
        <v>5</v>
      </c>
    </row>
    <row r="2251" spans="1:14" x14ac:dyDescent="0.3">
      <c r="A2251" t="s">
        <v>4780</v>
      </c>
      <c r="B2251" t="s">
        <v>378</v>
      </c>
      <c r="C2251" t="s">
        <v>2999</v>
      </c>
      <c r="D2251" t="s">
        <v>4781</v>
      </c>
      <c r="E2251" t="s">
        <v>683</v>
      </c>
      <c r="F2251" t="s">
        <v>39</v>
      </c>
      <c r="G2251" t="s">
        <v>115</v>
      </c>
      <c r="H2251" t="s">
        <v>76</v>
      </c>
      <c r="I2251">
        <v>6</v>
      </c>
      <c r="J2251">
        <v>0</v>
      </c>
      <c r="K2251" t="s">
        <v>70</v>
      </c>
      <c r="L2251" t="s">
        <v>41</v>
      </c>
      <c r="M2251">
        <v>54</v>
      </c>
      <c r="N2251">
        <v>4</v>
      </c>
    </row>
    <row r="2252" spans="1:14" x14ac:dyDescent="0.3">
      <c r="A2252" t="s">
        <v>4782</v>
      </c>
      <c r="B2252" t="s">
        <v>2699</v>
      </c>
      <c r="C2252" t="s">
        <v>542</v>
      </c>
      <c r="D2252" t="s">
        <v>4269</v>
      </c>
      <c r="E2252" t="s">
        <v>1009</v>
      </c>
      <c r="F2252" t="s">
        <v>39</v>
      </c>
      <c r="G2252" t="s">
        <v>90</v>
      </c>
      <c r="H2252" t="s">
        <v>76</v>
      </c>
      <c r="I2252">
        <v>6</v>
      </c>
      <c r="J2252">
        <v>0</v>
      </c>
      <c r="K2252" t="s">
        <v>22</v>
      </c>
      <c r="L2252" t="s">
        <v>23</v>
      </c>
      <c r="M2252">
        <v>60</v>
      </c>
      <c r="N2252">
        <v>5</v>
      </c>
    </row>
    <row r="2253" spans="1:14" x14ac:dyDescent="0.3">
      <c r="A2253" t="s">
        <v>4783</v>
      </c>
      <c r="B2253" t="s">
        <v>4784</v>
      </c>
      <c r="C2253" t="s">
        <v>4785</v>
      </c>
      <c r="D2253" t="s">
        <v>4786</v>
      </c>
      <c r="E2253" t="s">
        <v>38</v>
      </c>
      <c r="F2253" t="s">
        <v>29</v>
      </c>
      <c r="G2253" t="s">
        <v>30</v>
      </c>
      <c r="H2253" t="s">
        <v>48</v>
      </c>
      <c r="I2253">
        <v>9</v>
      </c>
      <c r="K2253" t="s">
        <v>222</v>
      </c>
      <c r="L2253" t="s">
        <v>33</v>
      </c>
      <c r="M2253">
        <v>57</v>
      </c>
      <c r="N2253">
        <v>4</v>
      </c>
    </row>
    <row r="2254" spans="1:14" x14ac:dyDescent="0.3">
      <c r="A2254" t="s">
        <v>3296</v>
      </c>
      <c r="B2254" t="s">
        <v>1809</v>
      </c>
      <c r="C2254" t="s">
        <v>1621</v>
      </c>
      <c r="D2254" t="s">
        <v>3297</v>
      </c>
      <c r="E2254" t="s">
        <v>1372</v>
      </c>
      <c r="F2254" t="s">
        <v>19</v>
      </c>
      <c r="G2254" t="s">
        <v>97</v>
      </c>
      <c r="H2254" t="s">
        <v>241</v>
      </c>
      <c r="I2254">
        <v>4</v>
      </c>
      <c r="J2254">
        <v>0.2</v>
      </c>
      <c r="K2254" t="s">
        <v>32</v>
      </c>
      <c r="L2254" t="s">
        <v>23</v>
      </c>
      <c r="M2254">
        <v>47</v>
      </c>
      <c r="N2254">
        <v>4</v>
      </c>
    </row>
    <row r="2255" spans="1:14" x14ac:dyDescent="0.3">
      <c r="A2255" t="s">
        <v>4787</v>
      </c>
      <c r="B2255" t="s">
        <v>663</v>
      </c>
      <c r="C2255" t="s">
        <v>1027</v>
      </c>
      <c r="D2255" t="s">
        <v>412</v>
      </c>
      <c r="E2255" t="s">
        <v>458</v>
      </c>
      <c r="F2255" t="s">
        <v>29</v>
      </c>
      <c r="G2255" t="s">
        <v>192</v>
      </c>
      <c r="H2255" t="s">
        <v>98</v>
      </c>
      <c r="I2255">
        <v>9</v>
      </c>
      <c r="J2255">
        <v>0.2</v>
      </c>
      <c r="K2255" t="s">
        <v>22</v>
      </c>
      <c r="L2255" t="s">
        <v>33</v>
      </c>
      <c r="M2255">
        <v>39</v>
      </c>
      <c r="N2255">
        <v>3</v>
      </c>
    </row>
    <row r="2256" spans="1:14" x14ac:dyDescent="0.3">
      <c r="A2256" t="s">
        <v>4788</v>
      </c>
      <c r="B2256" t="s">
        <v>235</v>
      </c>
      <c r="C2256" t="s">
        <v>199</v>
      </c>
      <c r="D2256" t="s">
        <v>971</v>
      </c>
      <c r="E2256" t="s">
        <v>671</v>
      </c>
      <c r="F2256" t="s">
        <v>39</v>
      </c>
      <c r="G2256" t="s">
        <v>40</v>
      </c>
      <c r="H2256" t="s">
        <v>146</v>
      </c>
      <c r="I2256">
        <v>7</v>
      </c>
      <c r="J2256">
        <v>0.05</v>
      </c>
      <c r="K2256" t="s">
        <v>22</v>
      </c>
      <c r="L2256" t="s">
        <v>33</v>
      </c>
      <c r="M2256">
        <v>67</v>
      </c>
      <c r="N2256">
        <v>3</v>
      </c>
    </row>
    <row r="2257" spans="1:14" x14ac:dyDescent="0.3">
      <c r="A2257" t="s">
        <v>4789</v>
      </c>
      <c r="B2257" t="s">
        <v>254</v>
      </c>
      <c r="C2257" t="s">
        <v>224</v>
      </c>
      <c r="D2257" t="s">
        <v>4096</v>
      </c>
      <c r="E2257" t="s">
        <v>477</v>
      </c>
      <c r="F2257" t="s">
        <v>29</v>
      </c>
      <c r="G2257" t="s">
        <v>97</v>
      </c>
      <c r="H2257" t="s">
        <v>76</v>
      </c>
      <c r="I2257">
        <v>6</v>
      </c>
      <c r="J2257">
        <v>0.1</v>
      </c>
      <c r="K2257" t="s">
        <v>32</v>
      </c>
      <c r="L2257" t="s">
        <v>23</v>
      </c>
      <c r="N2257">
        <v>1</v>
      </c>
    </row>
    <row r="2258" spans="1:14" x14ac:dyDescent="0.3">
      <c r="A2258" t="s">
        <v>4790</v>
      </c>
      <c r="B2258" t="s">
        <v>664</v>
      </c>
      <c r="C2258" t="s">
        <v>1028</v>
      </c>
      <c r="D2258" t="s">
        <v>4791</v>
      </c>
      <c r="E2258" t="s">
        <v>2887</v>
      </c>
      <c r="F2258" t="s">
        <v>29</v>
      </c>
      <c r="G2258" t="s">
        <v>30</v>
      </c>
      <c r="H2258" t="s">
        <v>56</v>
      </c>
      <c r="I2258">
        <v>8</v>
      </c>
      <c r="J2258">
        <v>0</v>
      </c>
      <c r="K2258" t="s">
        <v>222</v>
      </c>
      <c r="L2258" t="s">
        <v>41</v>
      </c>
      <c r="M2258">
        <v>65</v>
      </c>
      <c r="N2258">
        <v>1</v>
      </c>
    </row>
    <row r="2259" spans="1:14" x14ac:dyDescent="0.3">
      <c r="A2259" t="s">
        <v>4792</v>
      </c>
      <c r="B2259" t="s">
        <v>4063</v>
      </c>
      <c r="C2259" t="s">
        <v>269</v>
      </c>
      <c r="D2259" t="s">
        <v>4464</v>
      </c>
      <c r="E2259" t="s">
        <v>256</v>
      </c>
      <c r="F2259" t="s">
        <v>29</v>
      </c>
      <c r="G2259" t="s">
        <v>176</v>
      </c>
      <c r="H2259" t="s">
        <v>98</v>
      </c>
      <c r="I2259" t="s">
        <v>722</v>
      </c>
      <c r="J2259">
        <v>0.1</v>
      </c>
      <c r="K2259" t="s">
        <v>22</v>
      </c>
      <c r="L2259" t="s">
        <v>41</v>
      </c>
      <c r="M2259">
        <v>51</v>
      </c>
      <c r="N2259">
        <v>2</v>
      </c>
    </row>
    <row r="2260" spans="1:14" x14ac:dyDescent="0.3">
      <c r="A2260" t="s">
        <v>4793</v>
      </c>
      <c r="B2260" t="s">
        <v>842</v>
      </c>
      <c r="C2260" t="s">
        <v>892</v>
      </c>
      <c r="D2260" t="s">
        <v>3312</v>
      </c>
      <c r="E2260" t="s">
        <v>61</v>
      </c>
      <c r="F2260" t="s">
        <v>29</v>
      </c>
      <c r="G2260" t="s">
        <v>20</v>
      </c>
      <c r="H2260" t="s">
        <v>76</v>
      </c>
      <c r="I2260">
        <v>9</v>
      </c>
      <c r="J2260">
        <v>0.05</v>
      </c>
      <c r="K2260" t="s">
        <v>32</v>
      </c>
      <c r="L2260" t="s">
        <v>41</v>
      </c>
      <c r="M2260">
        <v>57</v>
      </c>
      <c r="N2260">
        <v>1</v>
      </c>
    </row>
    <row r="2261" spans="1:14" x14ac:dyDescent="0.3">
      <c r="A2261" t="s">
        <v>4794</v>
      </c>
      <c r="B2261" t="s">
        <v>2285</v>
      </c>
      <c r="C2261" t="s">
        <v>1044</v>
      </c>
      <c r="D2261" t="s">
        <v>623</v>
      </c>
      <c r="E2261" t="s">
        <v>790</v>
      </c>
      <c r="F2261" t="s">
        <v>153</v>
      </c>
      <c r="G2261" t="s">
        <v>251</v>
      </c>
      <c r="H2261" t="s">
        <v>109</v>
      </c>
      <c r="I2261">
        <v>2</v>
      </c>
      <c r="J2261">
        <v>0.1</v>
      </c>
      <c r="K2261" t="s">
        <v>32</v>
      </c>
      <c r="L2261" t="s">
        <v>50</v>
      </c>
      <c r="M2261">
        <v>42</v>
      </c>
      <c r="N2261">
        <v>1</v>
      </c>
    </row>
    <row r="2262" spans="1:14" x14ac:dyDescent="0.3">
      <c r="A2262" t="s">
        <v>4795</v>
      </c>
      <c r="B2262" t="s">
        <v>1944</v>
      </c>
      <c r="C2262" t="s">
        <v>1424</v>
      </c>
      <c r="D2262" t="s">
        <v>139</v>
      </c>
      <c r="E2262" t="s">
        <v>865</v>
      </c>
      <c r="F2262" t="s">
        <v>29</v>
      </c>
      <c r="G2262" t="s">
        <v>40</v>
      </c>
      <c r="H2262" t="s">
        <v>177</v>
      </c>
      <c r="I2262">
        <v>8</v>
      </c>
      <c r="J2262">
        <v>0</v>
      </c>
      <c r="K2262" t="s">
        <v>22</v>
      </c>
      <c r="L2262" t="s">
        <v>23</v>
      </c>
      <c r="M2262">
        <v>18</v>
      </c>
      <c r="N2262">
        <v>4</v>
      </c>
    </row>
    <row r="2263" spans="1:14" x14ac:dyDescent="0.3">
      <c r="A2263" t="s">
        <v>4796</v>
      </c>
      <c r="B2263" t="s">
        <v>4797</v>
      </c>
      <c r="C2263" t="s">
        <v>184</v>
      </c>
      <c r="D2263" t="s">
        <v>2539</v>
      </c>
      <c r="E2263" t="s">
        <v>202</v>
      </c>
      <c r="F2263" t="s">
        <v>19</v>
      </c>
      <c r="G2263" t="s">
        <v>47</v>
      </c>
      <c r="H2263" t="s">
        <v>216</v>
      </c>
      <c r="I2263">
        <v>4</v>
      </c>
      <c r="J2263">
        <v>0.1</v>
      </c>
      <c r="K2263" t="s">
        <v>32</v>
      </c>
      <c r="L2263" t="s">
        <v>50</v>
      </c>
      <c r="M2263">
        <v>61</v>
      </c>
      <c r="N2263">
        <v>2</v>
      </c>
    </row>
    <row r="2264" spans="1:14" x14ac:dyDescent="0.3">
      <c r="A2264" t="s">
        <v>4798</v>
      </c>
      <c r="B2264" t="s">
        <v>2905</v>
      </c>
      <c r="C2264" t="s">
        <v>647</v>
      </c>
      <c r="D2264" t="s">
        <v>1311</v>
      </c>
      <c r="E2264" t="s">
        <v>1014</v>
      </c>
      <c r="F2264" t="s">
        <v>39</v>
      </c>
      <c r="G2264" t="s">
        <v>62</v>
      </c>
      <c r="H2264" t="s">
        <v>56</v>
      </c>
      <c r="I2264">
        <v>6</v>
      </c>
      <c r="K2264" t="s">
        <v>32</v>
      </c>
      <c r="L2264" t="s">
        <v>41</v>
      </c>
      <c r="M2264">
        <v>62</v>
      </c>
      <c r="N2264">
        <v>3</v>
      </c>
    </row>
    <row r="2265" spans="1:14" x14ac:dyDescent="0.3">
      <c r="A2265" t="s">
        <v>4799</v>
      </c>
      <c r="B2265" t="s">
        <v>1318</v>
      </c>
      <c r="C2265" t="s">
        <v>1306</v>
      </c>
      <c r="D2265" t="s">
        <v>4800</v>
      </c>
      <c r="E2265" t="s">
        <v>1058</v>
      </c>
      <c r="F2265" t="s">
        <v>29</v>
      </c>
      <c r="G2265" t="s">
        <v>192</v>
      </c>
      <c r="H2265" t="s">
        <v>160</v>
      </c>
      <c r="I2265" t="s">
        <v>398</v>
      </c>
      <c r="J2265">
        <v>0.15</v>
      </c>
      <c r="K2265" t="s">
        <v>32</v>
      </c>
      <c r="L2265" t="s">
        <v>33</v>
      </c>
      <c r="M2265">
        <v>32</v>
      </c>
      <c r="N2265">
        <v>2</v>
      </c>
    </row>
    <row r="2266" spans="1:14" x14ac:dyDescent="0.3">
      <c r="A2266" t="s">
        <v>4801</v>
      </c>
      <c r="B2266" t="s">
        <v>2170</v>
      </c>
      <c r="C2266" t="s">
        <v>495</v>
      </c>
      <c r="D2266" t="s">
        <v>2573</v>
      </c>
      <c r="E2266" t="s">
        <v>202</v>
      </c>
      <c r="F2266" t="s">
        <v>153</v>
      </c>
      <c r="G2266" t="s">
        <v>40</v>
      </c>
      <c r="H2266" t="s">
        <v>63</v>
      </c>
      <c r="I2266">
        <v>3</v>
      </c>
      <c r="J2266">
        <v>0</v>
      </c>
      <c r="K2266" t="s">
        <v>22</v>
      </c>
      <c r="L2266" t="s">
        <v>50</v>
      </c>
      <c r="M2266">
        <v>20</v>
      </c>
      <c r="N2266">
        <v>4</v>
      </c>
    </row>
    <row r="2267" spans="1:14" x14ac:dyDescent="0.3">
      <c r="A2267" t="s">
        <v>515</v>
      </c>
      <c r="B2267" t="s">
        <v>516</v>
      </c>
      <c r="C2267" t="s">
        <v>517</v>
      </c>
      <c r="D2267" t="s">
        <v>518</v>
      </c>
      <c r="E2267" t="s">
        <v>364</v>
      </c>
      <c r="F2267" t="s">
        <v>29</v>
      </c>
      <c r="G2267" t="s">
        <v>251</v>
      </c>
      <c r="H2267" t="s">
        <v>21</v>
      </c>
      <c r="I2267">
        <v>3</v>
      </c>
      <c r="J2267">
        <v>0</v>
      </c>
      <c r="K2267" t="s">
        <v>222</v>
      </c>
      <c r="L2267" t="s">
        <v>23</v>
      </c>
      <c r="M2267">
        <v>55</v>
      </c>
      <c r="N2267">
        <v>4</v>
      </c>
    </row>
    <row r="2268" spans="1:14" x14ac:dyDescent="0.3">
      <c r="A2268" t="s">
        <v>4802</v>
      </c>
      <c r="B2268" t="s">
        <v>1302</v>
      </c>
      <c r="C2268" t="s">
        <v>532</v>
      </c>
      <c r="D2268" t="s">
        <v>2694</v>
      </c>
      <c r="E2268" t="s">
        <v>215</v>
      </c>
      <c r="F2268" t="s">
        <v>29</v>
      </c>
      <c r="G2268" t="s">
        <v>40</v>
      </c>
      <c r="H2268" t="s">
        <v>48</v>
      </c>
      <c r="I2268">
        <v>2</v>
      </c>
      <c r="J2268">
        <v>0.05</v>
      </c>
      <c r="K2268" t="s">
        <v>32</v>
      </c>
      <c r="L2268" t="s">
        <v>41</v>
      </c>
      <c r="M2268">
        <v>46</v>
      </c>
      <c r="N2268">
        <v>3</v>
      </c>
    </row>
    <row r="2269" spans="1:14" x14ac:dyDescent="0.3">
      <c r="A2269" t="s">
        <v>4803</v>
      </c>
      <c r="B2269" t="s">
        <v>1296</v>
      </c>
      <c r="C2269" t="s">
        <v>4804</v>
      </c>
      <c r="D2269" t="s">
        <v>2649</v>
      </c>
      <c r="E2269" t="s">
        <v>911</v>
      </c>
      <c r="F2269" t="s">
        <v>39</v>
      </c>
      <c r="G2269" t="s">
        <v>192</v>
      </c>
      <c r="H2269" t="s">
        <v>21</v>
      </c>
      <c r="I2269">
        <v>4</v>
      </c>
      <c r="J2269">
        <v>0</v>
      </c>
      <c r="K2269" t="s">
        <v>32</v>
      </c>
      <c r="L2269" t="s">
        <v>41</v>
      </c>
      <c r="M2269">
        <v>52</v>
      </c>
      <c r="N2269">
        <v>5</v>
      </c>
    </row>
    <row r="2270" spans="1:14" x14ac:dyDescent="0.3">
      <c r="A2270" t="s">
        <v>4805</v>
      </c>
      <c r="B2270" t="s">
        <v>1459</v>
      </c>
      <c r="C2270" t="s">
        <v>4231</v>
      </c>
      <c r="D2270" t="s">
        <v>1186</v>
      </c>
      <c r="E2270" t="s">
        <v>1836</v>
      </c>
      <c r="F2270" t="s">
        <v>39</v>
      </c>
      <c r="G2270" t="s">
        <v>115</v>
      </c>
      <c r="H2270" t="s">
        <v>21</v>
      </c>
      <c r="I2270">
        <v>4</v>
      </c>
      <c r="J2270">
        <v>0</v>
      </c>
      <c r="K2270" t="s">
        <v>222</v>
      </c>
      <c r="L2270" t="s">
        <v>50</v>
      </c>
      <c r="M2270">
        <v>54</v>
      </c>
      <c r="N2270">
        <v>2</v>
      </c>
    </row>
    <row r="2271" spans="1:14" x14ac:dyDescent="0.3">
      <c r="A2271" t="s">
        <v>4806</v>
      </c>
      <c r="B2271" t="s">
        <v>3088</v>
      </c>
      <c r="C2271" t="s">
        <v>991</v>
      </c>
      <c r="D2271" t="s">
        <v>1705</v>
      </c>
      <c r="E2271" t="s">
        <v>477</v>
      </c>
      <c r="F2271" t="s">
        <v>19</v>
      </c>
      <c r="G2271" t="s">
        <v>20</v>
      </c>
      <c r="H2271" t="s">
        <v>56</v>
      </c>
      <c r="I2271">
        <v>1</v>
      </c>
      <c r="J2271">
        <v>0</v>
      </c>
      <c r="L2271" t="s">
        <v>50</v>
      </c>
      <c r="M2271">
        <v>46</v>
      </c>
      <c r="N2271">
        <v>4</v>
      </c>
    </row>
    <row r="2272" spans="1:14" x14ac:dyDescent="0.3">
      <c r="A2272" t="s">
        <v>4807</v>
      </c>
      <c r="B2272" t="s">
        <v>1386</v>
      </c>
      <c r="C2272" t="s">
        <v>2570</v>
      </c>
      <c r="D2272" t="s">
        <v>1463</v>
      </c>
      <c r="E2272" t="s">
        <v>790</v>
      </c>
      <c r="F2272" t="s">
        <v>29</v>
      </c>
      <c r="G2272" t="s">
        <v>40</v>
      </c>
      <c r="H2272" t="s">
        <v>91</v>
      </c>
      <c r="I2272" t="s">
        <v>49</v>
      </c>
      <c r="J2272">
        <v>0.05</v>
      </c>
      <c r="K2272" t="s">
        <v>32</v>
      </c>
      <c r="L2272" t="s">
        <v>50</v>
      </c>
      <c r="M2272">
        <v>61</v>
      </c>
    </row>
    <row r="2273" spans="1:14" x14ac:dyDescent="0.3">
      <c r="A2273" t="s">
        <v>2513</v>
      </c>
      <c r="B2273" t="s">
        <v>1309</v>
      </c>
      <c r="C2273" t="s">
        <v>995</v>
      </c>
      <c r="D2273" t="s">
        <v>2514</v>
      </c>
      <c r="E2273" t="s">
        <v>2515</v>
      </c>
      <c r="F2273" t="s">
        <v>39</v>
      </c>
      <c r="G2273" t="s">
        <v>90</v>
      </c>
      <c r="H2273" t="s">
        <v>31</v>
      </c>
      <c r="I2273">
        <v>6</v>
      </c>
      <c r="K2273" t="s">
        <v>70</v>
      </c>
      <c r="L2273" t="s">
        <v>33</v>
      </c>
      <c r="M2273">
        <v>67</v>
      </c>
      <c r="N2273">
        <v>4</v>
      </c>
    </row>
    <row r="2274" spans="1:14" x14ac:dyDescent="0.3">
      <c r="A2274" t="s">
        <v>4808</v>
      </c>
      <c r="B2274" t="s">
        <v>1809</v>
      </c>
      <c r="C2274" t="s">
        <v>1922</v>
      </c>
      <c r="D2274" t="s">
        <v>4809</v>
      </c>
      <c r="E2274" t="s">
        <v>292</v>
      </c>
      <c r="F2274" t="s">
        <v>19</v>
      </c>
      <c r="G2274" t="s">
        <v>97</v>
      </c>
      <c r="H2274" t="s">
        <v>76</v>
      </c>
      <c r="I2274">
        <v>7</v>
      </c>
      <c r="J2274">
        <v>0</v>
      </c>
      <c r="K2274" t="s">
        <v>70</v>
      </c>
      <c r="L2274" t="s">
        <v>50</v>
      </c>
      <c r="N2274">
        <v>4</v>
      </c>
    </row>
    <row r="2275" spans="1:14" x14ac:dyDescent="0.3">
      <c r="A2275" t="s">
        <v>4810</v>
      </c>
      <c r="B2275" t="s">
        <v>1027</v>
      </c>
      <c r="C2275" t="s">
        <v>581</v>
      </c>
      <c r="D2275" t="s">
        <v>649</v>
      </c>
      <c r="E2275" t="s">
        <v>227</v>
      </c>
      <c r="F2275" t="s">
        <v>29</v>
      </c>
      <c r="G2275" t="s">
        <v>293</v>
      </c>
      <c r="H2275" t="s">
        <v>177</v>
      </c>
      <c r="I2275">
        <v>2</v>
      </c>
      <c r="J2275">
        <v>0.1</v>
      </c>
      <c r="K2275" t="s">
        <v>32</v>
      </c>
      <c r="L2275" t="s">
        <v>41</v>
      </c>
      <c r="N2275">
        <v>1</v>
      </c>
    </row>
    <row r="2276" spans="1:14" x14ac:dyDescent="0.3">
      <c r="A2276" t="s">
        <v>4811</v>
      </c>
      <c r="B2276" t="s">
        <v>742</v>
      </c>
      <c r="C2276" t="s">
        <v>1802</v>
      </c>
      <c r="D2276" t="s">
        <v>3749</v>
      </c>
      <c r="E2276" t="s">
        <v>440</v>
      </c>
      <c r="F2276" t="s">
        <v>29</v>
      </c>
      <c r="G2276" t="s">
        <v>176</v>
      </c>
      <c r="H2276" t="s">
        <v>91</v>
      </c>
      <c r="I2276">
        <v>2</v>
      </c>
      <c r="J2276">
        <v>0.1</v>
      </c>
      <c r="K2276" t="s">
        <v>32</v>
      </c>
      <c r="L2276" t="s">
        <v>41</v>
      </c>
      <c r="M2276">
        <v>26</v>
      </c>
      <c r="N2276">
        <v>5</v>
      </c>
    </row>
    <row r="2277" spans="1:14" x14ac:dyDescent="0.3">
      <c r="A2277" t="s">
        <v>4812</v>
      </c>
      <c r="B2277" t="s">
        <v>3038</v>
      </c>
      <c r="C2277" t="s">
        <v>660</v>
      </c>
      <c r="D2277" t="s">
        <v>1586</v>
      </c>
      <c r="E2277" t="s">
        <v>246</v>
      </c>
      <c r="F2277" t="s">
        <v>19</v>
      </c>
      <c r="G2277" t="s">
        <v>47</v>
      </c>
      <c r="H2277" t="s">
        <v>63</v>
      </c>
      <c r="I2277">
        <v>6</v>
      </c>
      <c r="J2277">
        <v>0.15</v>
      </c>
      <c r="K2277" t="s">
        <v>32</v>
      </c>
      <c r="L2277" t="s">
        <v>33</v>
      </c>
      <c r="N2277">
        <v>1</v>
      </c>
    </row>
    <row r="2278" spans="1:14" x14ac:dyDescent="0.3">
      <c r="A2278" t="s">
        <v>4813</v>
      </c>
      <c r="B2278" t="s">
        <v>122</v>
      </c>
      <c r="C2278" t="s">
        <v>2257</v>
      </c>
      <c r="D2278" t="s">
        <v>4814</v>
      </c>
      <c r="E2278" t="s">
        <v>1568</v>
      </c>
      <c r="F2278" t="s">
        <v>153</v>
      </c>
      <c r="G2278" t="s">
        <v>90</v>
      </c>
      <c r="H2278" t="s">
        <v>154</v>
      </c>
      <c r="I2278">
        <v>5</v>
      </c>
      <c r="J2278">
        <v>0.05</v>
      </c>
      <c r="K2278" t="s">
        <v>32</v>
      </c>
      <c r="L2278" t="s">
        <v>41</v>
      </c>
      <c r="M2278">
        <v>27</v>
      </c>
      <c r="N2278">
        <v>1</v>
      </c>
    </row>
    <row r="2279" spans="1:14" x14ac:dyDescent="0.3">
      <c r="A2279" t="s">
        <v>4815</v>
      </c>
      <c r="B2279" t="s">
        <v>1012</v>
      </c>
      <c r="C2279" t="s">
        <v>2913</v>
      </c>
      <c r="D2279" t="s">
        <v>1244</v>
      </c>
      <c r="E2279" t="s">
        <v>790</v>
      </c>
      <c r="F2279" t="s">
        <v>29</v>
      </c>
      <c r="G2279" t="s">
        <v>30</v>
      </c>
      <c r="H2279" t="s">
        <v>177</v>
      </c>
      <c r="I2279">
        <v>5</v>
      </c>
      <c r="J2279">
        <v>0.2</v>
      </c>
      <c r="K2279" t="s">
        <v>222</v>
      </c>
      <c r="L2279" t="s">
        <v>23</v>
      </c>
      <c r="M2279">
        <v>32</v>
      </c>
      <c r="N2279">
        <v>5</v>
      </c>
    </row>
    <row r="2280" spans="1:14" x14ac:dyDescent="0.3">
      <c r="A2280" t="s">
        <v>4816</v>
      </c>
      <c r="B2280" t="s">
        <v>1663</v>
      </c>
      <c r="C2280" t="s">
        <v>2610</v>
      </c>
      <c r="D2280" t="s">
        <v>2374</v>
      </c>
      <c r="E2280" t="s">
        <v>197</v>
      </c>
      <c r="F2280" t="s">
        <v>29</v>
      </c>
      <c r="G2280" t="s">
        <v>97</v>
      </c>
      <c r="H2280" t="s">
        <v>56</v>
      </c>
      <c r="I2280">
        <v>4</v>
      </c>
      <c r="J2280">
        <v>0.1</v>
      </c>
      <c r="K2280" t="s">
        <v>22</v>
      </c>
      <c r="L2280" t="s">
        <v>23</v>
      </c>
      <c r="M2280">
        <v>22</v>
      </c>
      <c r="N2280">
        <v>1</v>
      </c>
    </row>
    <row r="2281" spans="1:14" x14ac:dyDescent="0.3">
      <c r="A2281" t="s">
        <v>4817</v>
      </c>
      <c r="B2281" t="s">
        <v>4818</v>
      </c>
      <c r="C2281" t="s">
        <v>2447</v>
      </c>
      <c r="D2281" t="s">
        <v>3355</v>
      </c>
      <c r="E2281" t="s">
        <v>805</v>
      </c>
      <c r="F2281" t="s">
        <v>29</v>
      </c>
      <c r="G2281" t="s">
        <v>47</v>
      </c>
      <c r="H2281" t="s">
        <v>160</v>
      </c>
      <c r="I2281">
        <v>4</v>
      </c>
      <c r="J2281">
        <v>0</v>
      </c>
      <c r="K2281" t="s">
        <v>32</v>
      </c>
      <c r="L2281" t="s">
        <v>23</v>
      </c>
      <c r="M2281">
        <v>57</v>
      </c>
      <c r="N2281">
        <v>2</v>
      </c>
    </row>
    <row r="2282" spans="1:14" x14ac:dyDescent="0.3">
      <c r="A2282" t="s">
        <v>4819</v>
      </c>
      <c r="B2282" t="s">
        <v>1748</v>
      </c>
      <c r="C2282" t="s">
        <v>807</v>
      </c>
      <c r="D2282" t="s">
        <v>2571</v>
      </c>
      <c r="E2282" t="s">
        <v>3974</v>
      </c>
      <c r="F2282" t="s">
        <v>29</v>
      </c>
      <c r="G2282" t="s">
        <v>97</v>
      </c>
      <c r="H2282" t="s">
        <v>241</v>
      </c>
      <c r="I2282">
        <v>9</v>
      </c>
      <c r="J2282">
        <v>0</v>
      </c>
      <c r="K2282" t="s">
        <v>32</v>
      </c>
      <c r="L2282" t="s">
        <v>50</v>
      </c>
      <c r="M2282">
        <v>56</v>
      </c>
      <c r="N2282">
        <v>5</v>
      </c>
    </row>
    <row r="2283" spans="1:14" x14ac:dyDescent="0.3">
      <c r="A2283" t="s">
        <v>4820</v>
      </c>
      <c r="B2283" t="s">
        <v>558</v>
      </c>
      <c r="C2283" t="s">
        <v>3547</v>
      </c>
      <c r="D2283" t="s">
        <v>1647</v>
      </c>
      <c r="E2283" t="s">
        <v>635</v>
      </c>
      <c r="F2283" t="s">
        <v>29</v>
      </c>
      <c r="G2283" t="s">
        <v>293</v>
      </c>
      <c r="H2283" t="s">
        <v>69</v>
      </c>
      <c r="I2283">
        <v>1</v>
      </c>
      <c r="J2283">
        <v>0.05</v>
      </c>
      <c r="K2283" t="s">
        <v>22</v>
      </c>
      <c r="L2283" t="s">
        <v>23</v>
      </c>
      <c r="M2283">
        <v>37</v>
      </c>
      <c r="N2283">
        <v>4</v>
      </c>
    </row>
    <row r="2284" spans="1:14" x14ac:dyDescent="0.3">
      <c r="A2284" t="s">
        <v>4821</v>
      </c>
      <c r="B2284" t="s">
        <v>652</v>
      </c>
      <c r="C2284" t="s">
        <v>1378</v>
      </c>
      <c r="D2284" t="s">
        <v>1013</v>
      </c>
      <c r="E2284" t="s">
        <v>221</v>
      </c>
      <c r="F2284" t="s">
        <v>29</v>
      </c>
      <c r="G2284" t="s">
        <v>90</v>
      </c>
      <c r="H2284" t="s">
        <v>48</v>
      </c>
      <c r="I2284">
        <v>9</v>
      </c>
      <c r="J2284">
        <v>0</v>
      </c>
      <c r="K2284" t="s">
        <v>22</v>
      </c>
      <c r="L2284" t="s">
        <v>33</v>
      </c>
      <c r="M2284">
        <v>34</v>
      </c>
      <c r="N2284">
        <v>4</v>
      </c>
    </row>
    <row r="2285" spans="1:14" x14ac:dyDescent="0.3">
      <c r="A2285" t="s">
        <v>4822</v>
      </c>
      <c r="B2285" t="s">
        <v>1079</v>
      </c>
      <c r="C2285" t="s">
        <v>956</v>
      </c>
      <c r="D2285" t="s">
        <v>2694</v>
      </c>
      <c r="E2285" t="s">
        <v>221</v>
      </c>
      <c r="F2285" t="s">
        <v>19</v>
      </c>
      <c r="G2285" t="s">
        <v>62</v>
      </c>
      <c r="H2285" t="s">
        <v>154</v>
      </c>
      <c r="I2285">
        <v>3</v>
      </c>
      <c r="J2285">
        <v>0.1</v>
      </c>
      <c r="K2285" t="s">
        <v>32</v>
      </c>
      <c r="L2285" t="s">
        <v>41</v>
      </c>
      <c r="M2285">
        <v>68</v>
      </c>
      <c r="N2285">
        <v>5</v>
      </c>
    </row>
    <row r="2286" spans="1:14" x14ac:dyDescent="0.3">
      <c r="A2286" t="s">
        <v>4823</v>
      </c>
      <c r="B2286" t="s">
        <v>2458</v>
      </c>
      <c r="C2286" t="s">
        <v>572</v>
      </c>
      <c r="D2286" t="s">
        <v>1241</v>
      </c>
      <c r="E2286" t="s">
        <v>458</v>
      </c>
      <c r="F2286" t="s">
        <v>29</v>
      </c>
      <c r="G2286" t="s">
        <v>192</v>
      </c>
      <c r="H2286" t="s">
        <v>63</v>
      </c>
      <c r="I2286">
        <v>9</v>
      </c>
      <c r="J2286">
        <v>0.2</v>
      </c>
      <c r="K2286" t="s">
        <v>32</v>
      </c>
      <c r="L2286" t="s">
        <v>33</v>
      </c>
      <c r="M2286">
        <v>37</v>
      </c>
      <c r="N2286">
        <v>2</v>
      </c>
    </row>
    <row r="2287" spans="1:14" x14ac:dyDescent="0.3">
      <c r="A2287" t="s">
        <v>4824</v>
      </c>
      <c r="B2287" t="s">
        <v>199</v>
      </c>
      <c r="C2287" t="s">
        <v>470</v>
      </c>
      <c r="D2287" t="s">
        <v>2127</v>
      </c>
      <c r="E2287" t="s">
        <v>1818</v>
      </c>
      <c r="F2287" t="s">
        <v>39</v>
      </c>
      <c r="G2287" t="s">
        <v>251</v>
      </c>
      <c r="H2287" t="s">
        <v>98</v>
      </c>
      <c r="I2287">
        <v>7</v>
      </c>
      <c r="J2287">
        <v>0.2</v>
      </c>
      <c r="K2287" t="s">
        <v>22</v>
      </c>
      <c r="L2287" t="s">
        <v>41</v>
      </c>
      <c r="M2287">
        <v>68</v>
      </c>
      <c r="N2287">
        <v>4</v>
      </c>
    </row>
    <row r="2288" spans="1:14" x14ac:dyDescent="0.3">
      <c r="A2288" t="s">
        <v>4825</v>
      </c>
      <c r="B2288" t="s">
        <v>4826</v>
      </c>
      <c r="C2288" t="s">
        <v>4304</v>
      </c>
      <c r="D2288" t="s">
        <v>2065</v>
      </c>
      <c r="E2288" t="s">
        <v>125</v>
      </c>
      <c r="F2288" t="s">
        <v>19</v>
      </c>
      <c r="G2288" t="s">
        <v>115</v>
      </c>
      <c r="H2288" t="s">
        <v>216</v>
      </c>
      <c r="I2288">
        <v>6</v>
      </c>
      <c r="J2288">
        <v>0.05</v>
      </c>
      <c r="K2288" t="s">
        <v>70</v>
      </c>
      <c r="L2288" t="s">
        <v>23</v>
      </c>
      <c r="M2288">
        <v>45</v>
      </c>
      <c r="N2288">
        <v>4</v>
      </c>
    </row>
    <row r="2289" spans="1:14" x14ac:dyDescent="0.3">
      <c r="A2289" t="s">
        <v>4827</v>
      </c>
      <c r="B2289" t="s">
        <v>394</v>
      </c>
      <c r="C2289" t="s">
        <v>759</v>
      </c>
      <c r="D2289" t="s">
        <v>4828</v>
      </c>
      <c r="E2289" t="s">
        <v>453</v>
      </c>
      <c r="F2289" t="s">
        <v>29</v>
      </c>
      <c r="G2289" t="s">
        <v>62</v>
      </c>
      <c r="H2289" t="s">
        <v>91</v>
      </c>
      <c r="I2289" t="s">
        <v>353</v>
      </c>
      <c r="J2289">
        <v>0.1</v>
      </c>
      <c r="K2289" t="s">
        <v>32</v>
      </c>
      <c r="L2289" t="s">
        <v>23</v>
      </c>
      <c r="M2289">
        <v>52</v>
      </c>
      <c r="N2289">
        <v>2</v>
      </c>
    </row>
    <row r="2290" spans="1:14" x14ac:dyDescent="0.3">
      <c r="A2290" t="s">
        <v>4829</v>
      </c>
      <c r="B2290" t="s">
        <v>4830</v>
      </c>
      <c r="C2290" t="s">
        <v>52</v>
      </c>
      <c r="D2290" t="s">
        <v>2259</v>
      </c>
      <c r="E2290" t="s">
        <v>221</v>
      </c>
      <c r="F2290" t="s">
        <v>153</v>
      </c>
      <c r="G2290" t="s">
        <v>176</v>
      </c>
      <c r="H2290" t="s">
        <v>98</v>
      </c>
      <c r="I2290">
        <v>9</v>
      </c>
      <c r="J2290">
        <v>0.2</v>
      </c>
      <c r="K2290" t="s">
        <v>32</v>
      </c>
      <c r="L2290" t="s">
        <v>41</v>
      </c>
      <c r="M2290">
        <v>50</v>
      </c>
      <c r="N2290">
        <v>4</v>
      </c>
    </row>
    <row r="2291" spans="1:14" x14ac:dyDescent="0.3">
      <c r="A2291" t="s">
        <v>4831</v>
      </c>
      <c r="B2291" t="s">
        <v>315</v>
      </c>
      <c r="C2291" t="s">
        <v>945</v>
      </c>
      <c r="D2291" t="s">
        <v>1714</v>
      </c>
      <c r="E2291" t="s">
        <v>18</v>
      </c>
      <c r="F2291" t="s">
        <v>29</v>
      </c>
      <c r="G2291" t="s">
        <v>62</v>
      </c>
      <c r="H2291" t="s">
        <v>21</v>
      </c>
      <c r="I2291" t="s">
        <v>77</v>
      </c>
      <c r="J2291">
        <v>0</v>
      </c>
      <c r="K2291" t="s">
        <v>32</v>
      </c>
      <c r="L2291" t="s">
        <v>50</v>
      </c>
      <c r="M2291">
        <v>58</v>
      </c>
      <c r="N2291">
        <v>5</v>
      </c>
    </row>
    <row r="2292" spans="1:14" x14ac:dyDescent="0.3">
      <c r="A2292" t="s">
        <v>4832</v>
      </c>
      <c r="B2292" t="s">
        <v>1225</v>
      </c>
      <c r="C2292" t="s">
        <v>807</v>
      </c>
      <c r="D2292" t="s">
        <v>3234</v>
      </c>
      <c r="E2292" t="s">
        <v>1142</v>
      </c>
      <c r="F2292" t="s">
        <v>29</v>
      </c>
      <c r="G2292" t="s">
        <v>97</v>
      </c>
      <c r="H2292" t="s">
        <v>98</v>
      </c>
      <c r="I2292">
        <v>4</v>
      </c>
      <c r="J2292">
        <v>0.15</v>
      </c>
      <c r="K2292" t="s">
        <v>32</v>
      </c>
      <c r="L2292" t="s">
        <v>41</v>
      </c>
      <c r="M2292">
        <v>25</v>
      </c>
      <c r="N2292">
        <v>2</v>
      </c>
    </row>
    <row r="2293" spans="1:14" x14ac:dyDescent="0.3">
      <c r="A2293" t="s">
        <v>4833</v>
      </c>
      <c r="B2293" t="s">
        <v>1276</v>
      </c>
      <c r="C2293" t="s">
        <v>542</v>
      </c>
      <c r="D2293" t="s">
        <v>3321</v>
      </c>
      <c r="E2293" t="s">
        <v>135</v>
      </c>
      <c r="F2293" t="s">
        <v>29</v>
      </c>
      <c r="G2293" t="s">
        <v>30</v>
      </c>
      <c r="H2293" t="s">
        <v>21</v>
      </c>
      <c r="I2293">
        <v>4</v>
      </c>
      <c r="J2293">
        <v>0.15</v>
      </c>
      <c r="K2293" t="s">
        <v>32</v>
      </c>
      <c r="L2293" t="s">
        <v>23</v>
      </c>
      <c r="M2293">
        <v>61</v>
      </c>
      <c r="N2293">
        <v>2</v>
      </c>
    </row>
    <row r="2294" spans="1:14" x14ac:dyDescent="0.3">
      <c r="A2294" t="s">
        <v>4834</v>
      </c>
      <c r="B2294" t="s">
        <v>756</v>
      </c>
      <c r="C2294" t="s">
        <v>3047</v>
      </c>
      <c r="D2294" t="s">
        <v>330</v>
      </c>
      <c r="E2294" t="s">
        <v>683</v>
      </c>
      <c r="F2294" t="s">
        <v>39</v>
      </c>
      <c r="G2294" t="s">
        <v>40</v>
      </c>
      <c r="H2294" t="s">
        <v>69</v>
      </c>
      <c r="I2294">
        <v>9</v>
      </c>
      <c r="J2294">
        <v>0</v>
      </c>
      <c r="K2294" t="s">
        <v>32</v>
      </c>
      <c r="L2294" t="s">
        <v>41</v>
      </c>
      <c r="M2294">
        <v>69</v>
      </c>
      <c r="N2294">
        <v>2</v>
      </c>
    </row>
    <row r="2295" spans="1:14" x14ac:dyDescent="0.3">
      <c r="A2295" t="s">
        <v>4835</v>
      </c>
      <c r="B2295" t="s">
        <v>1693</v>
      </c>
      <c r="C2295" t="s">
        <v>4836</v>
      </c>
      <c r="D2295" t="s">
        <v>772</v>
      </c>
      <c r="E2295" t="s">
        <v>2059</v>
      </c>
      <c r="F2295" t="s">
        <v>19</v>
      </c>
      <c r="G2295" t="s">
        <v>47</v>
      </c>
      <c r="H2295" t="s">
        <v>146</v>
      </c>
      <c r="I2295">
        <v>3</v>
      </c>
      <c r="J2295">
        <v>0.1</v>
      </c>
      <c r="K2295" t="s">
        <v>22</v>
      </c>
      <c r="L2295" t="s">
        <v>50</v>
      </c>
      <c r="M2295">
        <v>45</v>
      </c>
      <c r="N2295">
        <v>2</v>
      </c>
    </row>
    <row r="2296" spans="1:14" x14ac:dyDescent="0.3">
      <c r="A2296" t="s">
        <v>4837</v>
      </c>
      <c r="B2296" t="s">
        <v>2061</v>
      </c>
      <c r="C2296" t="s">
        <v>632</v>
      </c>
      <c r="D2296" t="s">
        <v>4838</v>
      </c>
      <c r="E2296" t="s">
        <v>170</v>
      </c>
      <c r="F2296" t="s">
        <v>19</v>
      </c>
      <c r="G2296" t="s">
        <v>30</v>
      </c>
      <c r="H2296" t="s">
        <v>91</v>
      </c>
      <c r="I2296">
        <v>6</v>
      </c>
      <c r="J2296">
        <v>0.1</v>
      </c>
      <c r="K2296" t="s">
        <v>222</v>
      </c>
      <c r="L2296" t="s">
        <v>50</v>
      </c>
      <c r="M2296">
        <v>30</v>
      </c>
      <c r="N2296">
        <v>5</v>
      </c>
    </row>
    <row r="2297" spans="1:14" x14ac:dyDescent="0.3">
      <c r="A2297" t="s">
        <v>4839</v>
      </c>
      <c r="B2297" t="s">
        <v>127</v>
      </c>
      <c r="C2297" t="s">
        <v>2447</v>
      </c>
      <c r="D2297" t="s">
        <v>720</v>
      </c>
      <c r="E2297" t="s">
        <v>911</v>
      </c>
      <c r="F2297" t="s">
        <v>29</v>
      </c>
      <c r="G2297" t="s">
        <v>293</v>
      </c>
      <c r="H2297" t="s">
        <v>98</v>
      </c>
      <c r="I2297">
        <v>8</v>
      </c>
      <c r="J2297">
        <v>0.2</v>
      </c>
      <c r="K2297" t="s">
        <v>32</v>
      </c>
      <c r="L2297" t="s">
        <v>50</v>
      </c>
      <c r="M2297">
        <v>43</v>
      </c>
    </row>
    <row r="2298" spans="1:14" x14ac:dyDescent="0.3">
      <c r="A2298" t="s">
        <v>4840</v>
      </c>
      <c r="B2298" t="s">
        <v>801</v>
      </c>
      <c r="C2298" t="s">
        <v>4841</v>
      </c>
      <c r="D2298" t="s">
        <v>2166</v>
      </c>
      <c r="E2298" t="s">
        <v>334</v>
      </c>
      <c r="F2298" t="s">
        <v>39</v>
      </c>
      <c r="G2298" t="s">
        <v>30</v>
      </c>
      <c r="H2298" t="s">
        <v>84</v>
      </c>
      <c r="I2298">
        <v>1</v>
      </c>
      <c r="J2298">
        <v>0</v>
      </c>
      <c r="K2298" t="s">
        <v>22</v>
      </c>
      <c r="L2298" t="s">
        <v>41</v>
      </c>
      <c r="M2298">
        <v>52</v>
      </c>
      <c r="N2298">
        <v>1</v>
      </c>
    </row>
    <row r="2299" spans="1:14" x14ac:dyDescent="0.3">
      <c r="A2299" t="s">
        <v>4842</v>
      </c>
      <c r="B2299" t="s">
        <v>2579</v>
      </c>
      <c r="C2299" t="s">
        <v>647</v>
      </c>
      <c r="D2299" t="s">
        <v>2947</v>
      </c>
      <c r="E2299" t="s">
        <v>472</v>
      </c>
      <c r="F2299" t="s">
        <v>39</v>
      </c>
      <c r="G2299" t="s">
        <v>62</v>
      </c>
      <c r="H2299" t="s">
        <v>154</v>
      </c>
      <c r="I2299">
        <v>5</v>
      </c>
      <c r="J2299">
        <v>0.1</v>
      </c>
      <c r="K2299" t="s">
        <v>32</v>
      </c>
      <c r="L2299" t="s">
        <v>23</v>
      </c>
      <c r="M2299">
        <v>45</v>
      </c>
    </row>
    <row r="2300" spans="1:14" x14ac:dyDescent="0.3">
      <c r="A2300" t="s">
        <v>4843</v>
      </c>
      <c r="B2300" t="s">
        <v>4844</v>
      </c>
      <c r="C2300" t="s">
        <v>923</v>
      </c>
      <c r="D2300" t="s">
        <v>2957</v>
      </c>
      <c r="E2300" t="s">
        <v>886</v>
      </c>
      <c r="F2300" t="s">
        <v>39</v>
      </c>
      <c r="G2300" t="s">
        <v>47</v>
      </c>
      <c r="H2300" t="s">
        <v>98</v>
      </c>
      <c r="I2300">
        <v>8</v>
      </c>
      <c r="J2300">
        <v>0.1</v>
      </c>
      <c r="K2300" t="s">
        <v>22</v>
      </c>
      <c r="L2300" t="s">
        <v>23</v>
      </c>
      <c r="N2300">
        <v>4</v>
      </c>
    </row>
    <row r="2301" spans="1:14" x14ac:dyDescent="0.3">
      <c r="A2301" t="s">
        <v>4845</v>
      </c>
      <c r="B2301" t="s">
        <v>1834</v>
      </c>
      <c r="C2301" t="s">
        <v>4846</v>
      </c>
      <c r="D2301" t="s">
        <v>1617</v>
      </c>
      <c r="E2301" t="s">
        <v>485</v>
      </c>
      <c r="F2301" t="s">
        <v>39</v>
      </c>
      <c r="G2301" t="s">
        <v>20</v>
      </c>
      <c r="H2301" t="s">
        <v>146</v>
      </c>
      <c r="I2301">
        <v>4</v>
      </c>
      <c r="J2301">
        <v>0.15</v>
      </c>
      <c r="K2301" t="s">
        <v>32</v>
      </c>
      <c r="L2301" t="s">
        <v>33</v>
      </c>
      <c r="M2301">
        <v>60</v>
      </c>
      <c r="N2301">
        <v>4</v>
      </c>
    </row>
    <row r="2302" spans="1:14" x14ac:dyDescent="0.3">
      <c r="A2302" t="s">
        <v>4847</v>
      </c>
      <c r="B2302" t="s">
        <v>1987</v>
      </c>
      <c r="C2302" t="s">
        <v>488</v>
      </c>
      <c r="D2302" t="s">
        <v>2739</v>
      </c>
      <c r="E2302" t="s">
        <v>1326</v>
      </c>
      <c r="F2302" t="s">
        <v>39</v>
      </c>
      <c r="G2302" t="s">
        <v>97</v>
      </c>
      <c r="H2302" t="s">
        <v>69</v>
      </c>
      <c r="I2302">
        <v>9</v>
      </c>
      <c r="J2302">
        <v>0.05</v>
      </c>
      <c r="K2302" t="s">
        <v>32</v>
      </c>
      <c r="L2302" t="s">
        <v>50</v>
      </c>
      <c r="M2302">
        <v>57</v>
      </c>
      <c r="N2302">
        <v>3</v>
      </c>
    </row>
    <row r="2303" spans="1:14" x14ac:dyDescent="0.3">
      <c r="A2303" t="s">
        <v>4848</v>
      </c>
      <c r="B2303" t="s">
        <v>423</v>
      </c>
      <c r="C2303" t="s">
        <v>1803</v>
      </c>
      <c r="D2303" t="s">
        <v>3688</v>
      </c>
      <c r="E2303" t="s">
        <v>159</v>
      </c>
      <c r="F2303" t="s">
        <v>29</v>
      </c>
      <c r="G2303" t="s">
        <v>251</v>
      </c>
      <c r="H2303" t="s">
        <v>154</v>
      </c>
      <c r="I2303">
        <v>1</v>
      </c>
      <c r="J2303">
        <v>0.05</v>
      </c>
      <c r="K2303" t="s">
        <v>32</v>
      </c>
      <c r="L2303" t="s">
        <v>50</v>
      </c>
      <c r="M2303">
        <v>64</v>
      </c>
      <c r="N2303">
        <v>2</v>
      </c>
    </row>
    <row r="2304" spans="1:14" x14ac:dyDescent="0.3">
      <c r="A2304" t="s">
        <v>4849</v>
      </c>
      <c r="B2304" t="s">
        <v>2781</v>
      </c>
      <c r="C2304" t="s">
        <v>1532</v>
      </c>
      <c r="D2304" t="s">
        <v>3217</v>
      </c>
      <c r="E2304" t="s">
        <v>276</v>
      </c>
      <c r="F2304" t="s">
        <v>39</v>
      </c>
      <c r="G2304" t="s">
        <v>115</v>
      </c>
      <c r="H2304" t="s">
        <v>76</v>
      </c>
      <c r="I2304">
        <v>7</v>
      </c>
      <c r="J2304">
        <v>0.15</v>
      </c>
      <c r="K2304" t="s">
        <v>222</v>
      </c>
      <c r="L2304" t="s">
        <v>33</v>
      </c>
      <c r="M2304">
        <v>31</v>
      </c>
      <c r="N2304">
        <v>3</v>
      </c>
    </row>
    <row r="2305" spans="1:14" x14ac:dyDescent="0.3">
      <c r="A2305" t="s">
        <v>4850</v>
      </c>
      <c r="B2305" t="s">
        <v>1078</v>
      </c>
      <c r="C2305" t="s">
        <v>846</v>
      </c>
      <c r="D2305" t="s">
        <v>2475</v>
      </c>
      <c r="E2305" t="s">
        <v>954</v>
      </c>
      <c r="F2305" t="s">
        <v>29</v>
      </c>
      <c r="G2305" t="s">
        <v>40</v>
      </c>
      <c r="H2305" t="s">
        <v>241</v>
      </c>
      <c r="I2305">
        <v>9</v>
      </c>
      <c r="J2305">
        <v>0.05</v>
      </c>
      <c r="K2305" t="s">
        <v>32</v>
      </c>
      <c r="L2305" t="s">
        <v>50</v>
      </c>
      <c r="N2305">
        <v>2</v>
      </c>
    </row>
    <row r="2306" spans="1:14" x14ac:dyDescent="0.3">
      <c r="A2306" t="s">
        <v>4851</v>
      </c>
      <c r="B2306" t="s">
        <v>615</v>
      </c>
      <c r="C2306" t="s">
        <v>1114</v>
      </c>
      <c r="D2306" t="s">
        <v>3973</v>
      </c>
      <c r="E2306" t="s">
        <v>281</v>
      </c>
      <c r="F2306" t="s">
        <v>153</v>
      </c>
      <c r="G2306" t="s">
        <v>97</v>
      </c>
      <c r="H2306" t="s">
        <v>63</v>
      </c>
      <c r="I2306">
        <v>8</v>
      </c>
      <c r="J2306">
        <v>0</v>
      </c>
      <c r="K2306" t="s">
        <v>22</v>
      </c>
      <c r="L2306" t="s">
        <v>33</v>
      </c>
      <c r="M2306">
        <v>31</v>
      </c>
      <c r="N2306">
        <v>5</v>
      </c>
    </row>
    <row r="2307" spans="1:14" x14ac:dyDescent="0.3">
      <c r="A2307" t="s">
        <v>4852</v>
      </c>
      <c r="B2307" t="s">
        <v>1517</v>
      </c>
      <c r="C2307" t="s">
        <v>1552</v>
      </c>
      <c r="D2307" t="s">
        <v>4853</v>
      </c>
      <c r="E2307" t="s">
        <v>326</v>
      </c>
      <c r="F2307" t="s">
        <v>29</v>
      </c>
      <c r="G2307" t="s">
        <v>251</v>
      </c>
      <c r="H2307" t="s">
        <v>56</v>
      </c>
      <c r="I2307">
        <v>5</v>
      </c>
      <c r="J2307">
        <v>0.05</v>
      </c>
      <c r="K2307" t="s">
        <v>32</v>
      </c>
      <c r="L2307" t="s">
        <v>41</v>
      </c>
      <c r="M2307">
        <v>25</v>
      </c>
      <c r="N2307">
        <v>3</v>
      </c>
    </row>
    <row r="2308" spans="1:14" x14ac:dyDescent="0.3">
      <c r="A2308" t="s">
        <v>4854</v>
      </c>
      <c r="B2308" t="s">
        <v>1124</v>
      </c>
      <c r="C2308" t="s">
        <v>1906</v>
      </c>
      <c r="D2308" t="s">
        <v>3422</v>
      </c>
      <c r="E2308" t="s">
        <v>152</v>
      </c>
      <c r="F2308" t="s">
        <v>29</v>
      </c>
      <c r="G2308" t="s">
        <v>90</v>
      </c>
      <c r="H2308" t="s">
        <v>84</v>
      </c>
      <c r="I2308">
        <v>6</v>
      </c>
      <c r="J2308">
        <v>0</v>
      </c>
      <c r="L2308" t="s">
        <v>50</v>
      </c>
      <c r="M2308">
        <v>49</v>
      </c>
      <c r="N2308">
        <v>5</v>
      </c>
    </row>
    <row r="2309" spans="1:14" x14ac:dyDescent="0.3">
      <c r="A2309" t="s">
        <v>4855</v>
      </c>
      <c r="B2309" t="s">
        <v>788</v>
      </c>
      <c r="C2309" t="s">
        <v>792</v>
      </c>
      <c r="D2309" t="s">
        <v>2573</v>
      </c>
      <c r="E2309" t="s">
        <v>1014</v>
      </c>
      <c r="F2309" t="s">
        <v>29</v>
      </c>
      <c r="G2309" t="s">
        <v>47</v>
      </c>
      <c r="H2309" t="s">
        <v>109</v>
      </c>
      <c r="I2309">
        <v>3</v>
      </c>
      <c r="J2309">
        <v>0</v>
      </c>
      <c r="K2309" t="s">
        <v>22</v>
      </c>
      <c r="L2309" t="s">
        <v>33</v>
      </c>
      <c r="M2309">
        <v>26</v>
      </c>
      <c r="N2309">
        <v>4</v>
      </c>
    </row>
    <row r="2310" spans="1:14" x14ac:dyDescent="0.3">
      <c r="A2310" t="s">
        <v>4856</v>
      </c>
      <c r="B2310" t="s">
        <v>1977</v>
      </c>
      <c r="C2310" t="s">
        <v>1384</v>
      </c>
      <c r="D2310" t="s">
        <v>1684</v>
      </c>
      <c r="E2310" t="s">
        <v>165</v>
      </c>
      <c r="F2310" t="s">
        <v>29</v>
      </c>
      <c r="G2310" t="s">
        <v>62</v>
      </c>
      <c r="H2310" t="s">
        <v>48</v>
      </c>
      <c r="I2310">
        <v>7</v>
      </c>
      <c r="J2310">
        <v>0.1</v>
      </c>
      <c r="K2310" t="s">
        <v>32</v>
      </c>
      <c r="L2310" t="s">
        <v>33</v>
      </c>
      <c r="M2310">
        <v>38</v>
      </c>
      <c r="N2310">
        <v>1</v>
      </c>
    </row>
    <row r="2311" spans="1:14" x14ac:dyDescent="0.3">
      <c r="A2311" t="s">
        <v>4857</v>
      </c>
      <c r="B2311" t="s">
        <v>1470</v>
      </c>
      <c r="C2311" t="s">
        <v>808</v>
      </c>
      <c r="D2311" t="s">
        <v>4504</v>
      </c>
      <c r="E2311" t="s">
        <v>347</v>
      </c>
      <c r="F2311" t="s">
        <v>29</v>
      </c>
      <c r="G2311" t="s">
        <v>40</v>
      </c>
      <c r="H2311" t="s">
        <v>98</v>
      </c>
      <c r="I2311">
        <v>7</v>
      </c>
      <c r="J2311">
        <v>0.15</v>
      </c>
      <c r="K2311" t="s">
        <v>32</v>
      </c>
      <c r="L2311" t="s">
        <v>50</v>
      </c>
      <c r="M2311">
        <v>31</v>
      </c>
      <c r="N2311">
        <v>5</v>
      </c>
    </row>
    <row r="2312" spans="1:14" x14ac:dyDescent="0.3">
      <c r="A2312" t="s">
        <v>4858</v>
      </c>
      <c r="B2312" t="s">
        <v>3308</v>
      </c>
      <c r="C2312" t="s">
        <v>1240</v>
      </c>
      <c r="D2312" t="s">
        <v>3265</v>
      </c>
      <c r="E2312" t="s">
        <v>548</v>
      </c>
      <c r="F2312" t="s">
        <v>19</v>
      </c>
      <c r="G2312" t="s">
        <v>40</v>
      </c>
      <c r="H2312" t="s">
        <v>241</v>
      </c>
      <c r="I2312">
        <v>1</v>
      </c>
      <c r="K2312" t="s">
        <v>32</v>
      </c>
      <c r="L2312" t="s">
        <v>23</v>
      </c>
      <c r="M2312">
        <v>63</v>
      </c>
      <c r="N2312">
        <v>3</v>
      </c>
    </row>
    <row r="2313" spans="1:14" x14ac:dyDescent="0.3">
      <c r="A2313" t="s">
        <v>4859</v>
      </c>
      <c r="B2313" t="s">
        <v>1199</v>
      </c>
      <c r="C2313" t="s">
        <v>378</v>
      </c>
      <c r="D2313" t="s">
        <v>1084</v>
      </c>
      <c r="E2313" t="s">
        <v>170</v>
      </c>
      <c r="F2313" t="s">
        <v>39</v>
      </c>
      <c r="G2313" t="s">
        <v>115</v>
      </c>
      <c r="H2313" t="s">
        <v>146</v>
      </c>
      <c r="I2313">
        <v>8</v>
      </c>
      <c r="J2313">
        <v>0.15</v>
      </c>
      <c r="K2313" t="s">
        <v>22</v>
      </c>
      <c r="L2313" t="s">
        <v>23</v>
      </c>
      <c r="M2313">
        <v>47</v>
      </c>
      <c r="N2313">
        <v>4</v>
      </c>
    </row>
    <row r="2314" spans="1:14" x14ac:dyDescent="0.3">
      <c r="A2314" t="s">
        <v>4860</v>
      </c>
      <c r="B2314" t="s">
        <v>1969</v>
      </c>
      <c r="C2314" t="s">
        <v>1555</v>
      </c>
      <c r="D2314" t="s">
        <v>3432</v>
      </c>
      <c r="E2314" t="s">
        <v>453</v>
      </c>
      <c r="F2314" t="s">
        <v>39</v>
      </c>
      <c r="G2314" t="s">
        <v>192</v>
      </c>
      <c r="H2314" t="s">
        <v>98</v>
      </c>
      <c r="I2314">
        <v>6</v>
      </c>
      <c r="J2314">
        <v>0.1</v>
      </c>
      <c r="K2314" t="s">
        <v>70</v>
      </c>
      <c r="L2314" t="s">
        <v>23</v>
      </c>
      <c r="M2314">
        <v>68</v>
      </c>
      <c r="N2314">
        <v>3</v>
      </c>
    </row>
    <row r="2315" spans="1:14" x14ac:dyDescent="0.3">
      <c r="A2315" t="s">
        <v>4861</v>
      </c>
      <c r="B2315" t="s">
        <v>405</v>
      </c>
      <c r="C2315" t="s">
        <v>1944</v>
      </c>
      <c r="D2315" t="s">
        <v>4069</v>
      </c>
      <c r="E2315" t="s">
        <v>453</v>
      </c>
      <c r="F2315" t="s">
        <v>29</v>
      </c>
      <c r="G2315" t="s">
        <v>90</v>
      </c>
      <c r="H2315" t="s">
        <v>146</v>
      </c>
      <c r="I2315">
        <v>1</v>
      </c>
      <c r="J2315">
        <v>0</v>
      </c>
      <c r="K2315" t="s">
        <v>32</v>
      </c>
      <c r="L2315" t="s">
        <v>23</v>
      </c>
      <c r="M2315">
        <v>24</v>
      </c>
      <c r="N2315">
        <v>1</v>
      </c>
    </row>
    <row r="2316" spans="1:14" x14ac:dyDescent="0.3">
      <c r="A2316" t="s">
        <v>4862</v>
      </c>
      <c r="B2316" t="s">
        <v>1357</v>
      </c>
      <c r="C2316" t="s">
        <v>4317</v>
      </c>
      <c r="D2316" t="s">
        <v>4863</v>
      </c>
      <c r="E2316" t="s">
        <v>3008</v>
      </c>
      <c r="F2316" t="s">
        <v>39</v>
      </c>
      <c r="G2316" t="s">
        <v>30</v>
      </c>
      <c r="H2316" t="s">
        <v>160</v>
      </c>
      <c r="I2316">
        <v>5</v>
      </c>
      <c r="J2316">
        <v>0.05</v>
      </c>
      <c r="K2316" t="s">
        <v>32</v>
      </c>
      <c r="L2316" t="s">
        <v>33</v>
      </c>
      <c r="M2316">
        <v>57</v>
      </c>
      <c r="N2316">
        <v>5</v>
      </c>
    </row>
    <row r="2317" spans="1:14" x14ac:dyDescent="0.3">
      <c r="A2317" t="s">
        <v>4864</v>
      </c>
      <c r="B2317" t="s">
        <v>274</v>
      </c>
      <c r="C2317" t="s">
        <v>2556</v>
      </c>
      <c r="D2317" t="s">
        <v>1545</v>
      </c>
      <c r="E2317" t="s">
        <v>61</v>
      </c>
      <c r="F2317" t="s">
        <v>153</v>
      </c>
      <c r="G2317" t="s">
        <v>30</v>
      </c>
      <c r="H2317" t="s">
        <v>21</v>
      </c>
      <c r="I2317">
        <v>5</v>
      </c>
      <c r="J2317">
        <v>0</v>
      </c>
      <c r="K2317" t="s">
        <v>32</v>
      </c>
      <c r="L2317" t="s">
        <v>33</v>
      </c>
      <c r="M2317">
        <v>38</v>
      </c>
      <c r="N2317">
        <v>4</v>
      </c>
    </row>
    <row r="2318" spans="1:14" x14ac:dyDescent="0.3">
      <c r="A2318" t="s">
        <v>4865</v>
      </c>
      <c r="B2318" t="s">
        <v>2411</v>
      </c>
      <c r="C2318" t="s">
        <v>711</v>
      </c>
      <c r="D2318" t="s">
        <v>4866</v>
      </c>
      <c r="E2318" t="s">
        <v>477</v>
      </c>
      <c r="F2318" t="s">
        <v>29</v>
      </c>
      <c r="G2318" t="s">
        <v>40</v>
      </c>
      <c r="H2318" t="s">
        <v>56</v>
      </c>
      <c r="I2318">
        <v>2</v>
      </c>
      <c r="J2318">
        <v>0.1</v>
      </c>
      <c r="K2318" t="s">
        <v>32</v>
      </c>
      <c r="L2318" t="s">
        <v>41</v>
      </c>
      <c r="M2318">
        <v>40</v>
      </c>
      <c r="N2318">
        <v>2</v>
      </c>
    </row>
    <row r="2319" spans="1:14" x14ac:dyDescent="0.3">
      <c r="A2319" t="s">
        <v>4867</v>
      </c>
      <c r="B2319" t="s">
        <v>785</v>
      </c>
      <c r="C2319" t="s">
        <v>4168</v>
      </c>
      <c r="D2319" t="s">
        <v>555</v>
      </c>
      <c r="E2319" t="s">
        <v>120</v>
      </c>
      <c r="F2319" t="s">
        <v>39</v>
      </c>
      <c r="G2319" t="s">
        <v>115</v>
      </c>
      <c r="H2319" t="s">
        <v>21</v>
      </c>
      <c r="I2319">
        <v>4</v>
      </c>
      <c r="J2319">
        <v>0.1</v>
      </c>
      <c r="K2319" t="s">
        <v>32</v>
      </c>
      <c r="L2319" t="s">
        <v>50</v>
      </c>
      <c r="M2319">
        <v>47</v>
      </c>
      <c r="N2319">
        <v>4</v>
      </c>
    </row>
    <row r="2320" spans="1:14" x14ac:dyDescent="0.3">
      <c r="A2320" t="s">
        <v>4868</v>
      </c>
      <c r="B2320" t="s">
        <v>1280</v>
      </c>
      <c r="C2320" t="s">
        <v>1386</v>
      </c>
      <c r="D2320" t="s">
        <v>1354</v>
      </c>
      <c r="E2320" t="s">
        <v>125</v>
      </c>
      <c r="F2320" t="s">
        <v>29</v>
      </c>
      <c r="G2320" t="s">
        <v>20</v>
      </c>
      <c r="H2320" t="s">
        <v>21</v>
      </c>
      <c r="I2320">
        <v>8</v>
      </c>
      <c r="J2320">
        <v>0</v>
      </c>
      <c r="K2320" t="s">
        <v>32</v>
      </c>
      <c r="L2320" t="s">
        <v>41</v>
      </c>
      <c r="M2320">
        <v>46</v>
      </c>
      <c r="N2320">
        <v>2</v>
      </c>
    </row>
    <row r="2321" spans="1:14" x14ac:dyDescent="0.3">
      <c r="A2321" t="s">
        <v>4869</v>
      </c>
      <c r="B2321" t="s">
        <v>1505</v>
      </c>
      <c r="C2321" t="s">
        <v>4870</v>
      </c>
      <c r="D2321" t="s">
        <v>2845</v>
      </c>
      <c r="E2321" t="s">
        <v>413</v>
      </c>
      <c r="F2321" t="s">
        <v>29</v>
      </c>
      <c r="G2321" t="s">
        <v>40</v>
      </c>
      <c r="H2321" t="s">
        <v>76</v>
      </c>
      <c r="I2321">
        <v>8</v>
      </c>
      <c r="J2321">
        <v>0.1</v>
      </c>
      <c r="K2321" t="s">
        <v>222</v>
      </c>
      <c r="L2321" t="s">
        <v>23</v>
      </c>
      <c r="M2321">
        <v>66</v>
      </c>
      <c r="N2321">
        <v>2</v>
      </c>
    </row>
    <row r="2322" spans="1:14" x14ac:dyDescent="0.3">
      <c r="A2322" t="s">
        <v>4871</v>
      </c>
      <c r="B2322" t="s">
        <v>1986</v>
      </c>
      <c r="C2322" t="s">
        <v>488</v>
      </c>
      <c r="D2322" t="s">
        <v>1593</v>
      </c>
      <c r="E2322" t="s">
        <v>630</v>
      </c>
      <c r="F2322" t="s">
        <v>29</v>
      </c>
      <c r="G2322" t="s">
        <v>47</v>
      </c>
      <c r="H2322" t="s">
        <v>76</v>
      </c>
      <c r="I2322">
        <v>1</v>
      </c>
      <c r="K2322" t="s">
        <v>70</v>
      </c>
      <c r="L2322" t="s">
        <v>33</v>
      </c>
      <c r="M2322">
        <v>51</v>
      </c>
      <c r="N2322">
        <v>3</v>
      </c>
    </row>
    <row r="2323" spans="1:14" x14ac:dyDescent="0.3">
      <c r="A2323" t="s">
        <v>4872</v>
      </c>
      <c r="B2323" t="s">
        <v>189</v>
      </c>
      <c r="C2323" t="s">
        <v>1399</v>
      </c>
      <c r="D2323" t="s">
        <v>443</v>
      </c>
      <c r="E2323" t="s">
        <v>1133</v>
      </c>
      <c r="F2323" t="s">
        <v>19</v>
      </c>
      <c r="G2323" t="s">
        <v>176</v>
      </c>
      <c r="H2323" t="s">
        <v>48</v>
      </c>
      <c r="I2323">
        <v>9</v>
      </c>
      <c r="J2323">
        <v>0</v>
      </c>
      <c r="K2323" t="s">
        <v>22</v>
      </c>
      <c r="L2323" t="s">
        <v>23</v>
      </c>
      <c r="M2323">
        <v>57</v>
      </c>
      <c r="N2323">
        <v>2</v>
      </c>
    </row>
    <row r="2324" spans="1:14" x14ac:dyDescent="0.3">
      <c r="A2324" t="s">
        <v>4873</v>
      </c>
      <c r="B2324" t="s">
        <v>877</v>
      </c>
      <c r="C2324" t="s">
        <v>603</v>
      </c>
      <c r="D2324" t="s">
        <v>1408</v>
      </c>
      <c r="E2324" t="s">
        <v>281</v>
      </c>
      <c r="F2324" t="s">
        <v>29</v>
      </c>
      <c r="G2324" t="s">
        <v>30</v>
      </c>
      <c r="H2324" t="s">
        <v>109</v>
      </c>
      <c r="I2324">
        <v>6</v>
      </c>
      <c r="K2324" t="s">
        <v>22</v>
      </c>
      <c r="L2324" t="s">
        <v>33</v>
      </c>
      <c r="M2324">
        <v>20</v>
      </c>
      <c r="N2324">
        <v>3</v>
      </c>
    </row>
    <row r="2325" spans="1:14" x14ac:dyDescent="0.3">
      <c r="A2325" t="s">
        <v>4874</v>
      </c>
      <c r="B2325" t="s">
        <v>1394</v>
      </c>
      <c r="C2325" t="s">
        <v>1498</v>
      </c>
      <c r="D2325" t="s">
        <v>2425</v>
      </c>
      <c r="E2325" t="s">
        <v>417</v>
      </c>
      <c r="F2325" t="s">
        <v>39</v>
      </c>
      <c r="G2325" t="s">
        <v>20</v>
      </c>
      <c r="H2325" t="s">
        <v>84</v>
      </c>
      <c r="I2325">
        <v>9</v>
      </c>
      <c r="J2325">
        <v>0</v>
      </c>
      <c r="K2325" t="s">
        <v>32</v>
      </c>
      <c r="L2325" t="s">
        <v>50</v>
      </c>
      <c r="M2325">
        <v>48</v>
      </c>
      <c r="N2325">
        <v>2</v>
      </c>
    </row>
    <row r="2326" spans="1:14" x14ac:dyDescent="0.3">
      <c r="A2326" t="s">
        <v>4875</v>
      </c>
      <c r="B2326" t="s">
        <v>2494</v>
      </c>
      <c r="C2326" t="s">
        <v>2495</v>
      </c>
      <c r="D2326" t="s">
        <v>2525</v>
      </c>
      <c r="E2326" t="s">
        <v>397</v>
      </c>
      <c r="F2326" t="s">
        <v>19</v>
      </c>
      <c r="G2326" t="s">
        <v>176</v>
      </c>
      <c r="H2326" t="s">
        <v>216</v>
      </c>
      <c r="I2326">
        <v>1</v>
      </c>
      <c r="J2326">
        <v>0</v>
      </c>
      <c r="K2326" t="s">
        <v>32</v>
      </c>
      <c r="L2326" t="s">
        <v>33</v>
      </c>
      <c r="M2326">
        <v>45</v>
      </c>
      <c r="N2326">
        <v>5</v>
      </c>
    </row>
    <row r="2327" spans="1:14" x14ac:dyDescent="0.3">
      <c r="A2327" t="s">
        <v>4876</v>
      </c>
      <c r="B2327" t="s">
        <v>1858</v>
      </c>
      <c r="C2327" t="s">
        <v>1791</v>
      </c>
      <c r="D2327" t="s">
        <v>3355</v>
      </c>
      <c r="E2327" t="s">
        <v>292</v>
      </c>
      <c r="F2327" t="s">
        <v>39</v>
      </c>
      <c r="G2327" t="s">
        <v>192</v>
      </c>
      <c r="H2327" t="s">
        <v>84</v>
      </c>
      <c r="I2327">
        <v>1</v>
      </c>
      <c r="J2327">
        <v>0</v>
      </c>
      <c r="K2327" t="s">
        <v>32</v>
      </c>
      <c r="L2327" t="s">
        <v>41</v>
      </c>
      <c r="M2327">
        <v>21</v>
      </c>
      <c r="N2327">
        <v>5</v>
      </c>
    </row>
    <row r="2328" spans="1:14" x14ac:dyDescent="0.3">
      <c r="A2328" t="s">
        <v>4877</v>
      </c>
      <c r="B2328" t="s">
        <v>3618</v>
      </c>
      <c r="C2328" t="s">
        <v>1404</v>
      </c>
      <c r="D2328" t="s">
        <v>4878</v>
      </c>
      <c r="E2328" t="s">
        <v>28</v>
      </c>
      <c r="F2328" t="s">
        <v>83</v>
      </c>
      <c r="G2328" t="s">
        <v>176</v>
      </c>
      <c r="H2328" t="s">
        <v>63</v>
      </c>
      <c r="I2328">
        <v>7</v>
      </c>
      <c r="J2328">
        <v>0</v>
      </c>
      <c r="K2328" t="s">
        <v>22</v>
      </c>
      <c r="L2328" t="s">
        <v>33</v>
      </c>
      <c r="M2328">
        <v>57</v>
      </c>
      <c r="N2328">
        <v>5</v>
      </c>
    </row>
    <row r="2329" spans="1:14" x14ac:dyDescent="0.3">
      <c r="A2329" t="s">
        <v>4879</v>
      </c>
      <c r="B2329" t="s">
        <v>1228</v>
      </c>
      <c r="C2329" t="s">
        <v>2122</v>
      </c>
      <c r="D2329" t="s">
        <v>2658</v>
      </c>
      <c r="E2329" t="s">
        <v>2083</v>
      </c>
      <c r="F2329" t="s">
        <v>29</v>
      </c>
      <c r="G2329" t="s">
        <v>90</v>
      </c>
      <c r="H2329" t="s">
        <v>154</v>
      </c>
      <c r="I2329">
        <v>9</v>
      </c>
      <c r="J2329">
        <v>0.15</v>
      </c>
      <c r="K2329" t="s">
        <v>32</v>
      </c>
      <c r="L2329" t="s">
        <v>23</v>
      </c>
      <c r="M2329">
        <v>36</v>
      </c>
      <c r="N2329">
        <v>5</v>
      </c>
    </row>
    <row r="2330" spans="1:14" x14ac:dyDescent="0.3">
      <c r="A2330" t="s">
        <v>4880</v>
      </c>
      <c r="B2330" t="s">
        <v>3383</v>
      </c>
      <c r="C2330" t="s">
        <v>86</v>
      </c>
      <c r="D2330" t="s">
        <v>693</v>
      </c>
      <c r="E2330" t="s">
        <v>165</v>
      </c>
      <c r="F2330" t="s">
        <v>29</v>
      </c>
      <c r="G2330" t="s">
        <v>251</v>
      </c>
      <c r="H2330" t="s">
        <v>56</v>
      </c>
      <c r="I2330">
        <v>4</v>
      </c>
      <c r="J2330">
        <v>0.05</v>
      </c>
      <c r="K2330" t="s">
        <v>22</v>
      </c>
      <c r="L2330" t="s">
        <v>41</v>
      </c>
      <c r="M2330">
        <v>55</v>
      </c>
      <c r="N2330">
        <v>5</v>
      </c>
    </row>
    <row r="2331" spans="1:14" x14ac:dyDescent="0.3">
      <c r="A2331" t="s">
        <v>4881</v>
      </c>
      <c r="B2331" t="s">
        <v>1027</v>
      </c>
      <c r="C2331" t="s">
        <v>581</v>
      </c>
      <c r="D2331" t="s">
        <v>2065</v>
      </c>
      <c r="E2331" t="s">
        <v>256</v>
      </c>
      <c r="F2331" t="s">
        <v>39</v>
      </c>
      <c r="G2331" t="s">
        <v>40</v>
      </c>
      <c r="H2331" t="s">
        <v>84</v>
      </c>
      <c r="I2331">
        <v>6</v>
      </c>
      <c r="J2331">
        <v>0.15</v>
      </c>
      <c r="K2331" t="s">
        <v>32</v>
      </c>
      <c r="L2331" t="s">
        <v>50</v>
      </c>
      <c r="M2331">
        <v>45</v>
      </c>
    </row>
    <row r="2332" spans="1:14" x14ac:dyDescent="0.3">
      <c r="A2332" t="s">
        <v>4882</v>
      </c>
      <c r="B2332" t="s">
        <v>4337</v>
      </c>
      <c r="C2332" t="s">
        <v>1699</v>
      </c>
      <c r="D2332" t="s">
        <v>839</v>
      </c>
      <c r="E2332" t="s">
        <v>882</v>
      </c>
      <c r="F2332" t="s">
        <v>39</v>
      </c>
      <c r="G2332" t="s">
        <v>47</v>
      </c>
      <c r="H2332" t="s">
        <v>63</v>
      </c>
      <c r="I2332">
        <v>7</v>
      </c>
      <c r="J2332">
        <v>0</v>
      </c>
      <c r="K2332" t="s">
        <v>22</v>
      </c>
      <c r="L2332" t="s">
        <v>23</v>
      </c>
      <c r="M2332">
        <v>35</v>
      </c>
      <c r="N2332">
        <v>3</v>
      </c>
    </row>
    <row r="2333" spans="1:14" x14ac:dyDescent="0.3">
      <c r="A2333" t="s">
        <v>4883</v>
      </c>
      <c r="B2333" t="s">
        <v>637</v>
      </c>
      <c r="C2333" t="s">
        <v>451</v>
      </c>
      <c r="D2333" t="s">
        <v>2067</v>
      </c>
      <c r="E2333" t="s">
        <v>4884</v>
      </c>
      <c r="F2333" t="s">
        <v>39</v>
      </c>
      <c r="G2333" t="s">
        <v>293</v>
      </c>
      <c r="H2333" t="s">
        <v>160</v>
      </c>
      <c r="I2333">
        <v>4</v>
      </c>
      <c r="J2333">
        <v>0</v>
      </c>
      <c r="K2333" t="s">
        <v>22</v>
      </c>
      <c r="L2333" t="s">
        <v>50</v>
      </c>
      <c r="M2333">
        <v>20</v>
      </c>
      <c r="N2333">
        <v>5</v>
      </c>
    </row>
    <row r="2334" spans="1:14" x14ac:dyDescent="0.3">
      <c r="A2334" t="s">
        <v>4885</v>
      </c>
      <c r="B2334" t="s">
        <v>2620</v>
      </c>
      <c r="C2334" t="s">
        <v>213</v>
      </c>
      <c r="D2334" t="s">
        <v>2302</v>
      </c>
      <c r="E2334" t="s">
        <v>46</v>
      </c>
      <c r="F2334" t="s">
        <v>19</v>
      </c>
      <c r="G2334" t="s">
        <v>40</v>
      </c>
      <c r="H2334" t="s">
        <v>146</v>
      </c>
      <c r="I2334">
        <v>2</v>
      </c>
      <c r="J2334">
        <v>0.2</v>
      </c>
      <c r="K2334" t="s">
        <v>222</v>
      </c>
      <c r="L2334" t="s">
        <v>41</v>
      </c>
      <c r="M2334">
        <v>19</v>
      </c>
      <c r="N2334">
        <v>4</v>
      </c>
    </row>
    <row r="2335" spans="1:14" x14ac:dyDescent="0.3">
      <c r="A2335" t="s">
        <v>4886</v>
      </c>
      <c r="B2335" t="s">
        <v>2270</v>
      </c>
      <c r="C2335" t="s">
        <v>1214</v>
      </c>
      <c r="D2335" t="s">
        <v>4887</v>
      </c>
      <c r="E2335" t="s">
        <v>453</v>
      </c>
      <c r="F2335" t="s">
        <v>29</v>
      </c>
      <c r="G2335" t="s">
        <v>176</v>
      </c>
      <c r="H2335" t="s">
        <v>31</v>
      </c>
      <c r="I2335">
        <v>3</v>
      </c>
      <c r="J2335">
        <v>0</v>
      </c>
      <c r="K2335" t="s">
        <v>32</v>
      </c>
      <c r="L2335" t="s">
        <v>41</v>
      </c>
      <c r="M2335">
        <v>64</v>
      </c>
      <c r="N2335">
        <v>4</v>
      </c>
    </row>
    <row r="2336" spans="1:14" x14ac:dyDescent="0.3">
      <c r="A2336" t="s">
        <v>4888</v>
      </c>
      <c r="B2336" t="s">
        <v>3618</v>
      </c>
      <c r="C2336" t="s">
        <v>188</v>
      </c>
      <c r="D2336" t="s">
        <v>4889</v>
      </c>
      <c r="E2336" t="s">
        <v>1326</v>
      </c>
      <c r="F2336" t="s">
        <v>19</v>
      </c>
      <c r="G2336" t="s">
        <v>40</v>
      </c>
      <c r="H2336" t="s">
        <v>160</v>
      </c>
      <c r="I2336">
        <v>8</v>
      </c>
      <c r="J2336">
        <v>0.05</v>
      </c>
      <c r="K2336" t="s">
        <v>32</v>
      </c>
      <c r="L2336" t="s">
        <v>23</v>
      </c>
      <c r="M2336">
        <v>68</v>
      </c>
      <c r="N2336">
        <v>5</v>
      </c>
    </row>
    <row r="2337" spans="1:14" x14ac:dyDescent="0.3">
      <c r="A2337" t="s">
        <v>4890</v>
      </c>
      <c r="B2337" t="s">
        <v>724</v>
      </c>
      <c r="C2337" t="s">
        <v>1502</v>
      </c>
      <c r="D2337" t="s">
        <v>2207</v>
      </c>
      <c r="E2337" t="s">
        <v>347</v>
      </c>
      <c r="F2337" t="s">
        <v>39</v>
      </c>
      <c r="G2337" t="s">
        <v>176</v>
      </c>
      <c r="H2337" t="s">
        <v>56</v>
      </c>
      <c r="I2337">
        <v>9</v>
      </c>
      <c r="J2337">
        <v>0.05</v>
      </c>
      <c r="K2337" t="s">
        <v>222</v>
      </c>
      <c r="L2337" t="s">
        <v>50</v>
      </c>
      <c r="N2337">
        <v>4</v>
      </c>
    </row>
    <row r="2338" spans="1:14" x14ac:dyDescent="0.3">
      <c r="A2338" t="s">
        <v>4891</v>
      </c>
      <c r="B2338" t="s">
        <v>2119</v>
      </c>
      <c r="C2338" t="s">
        <v>929</v>
      </c>
      <c r="D2338" t="s">
        <v>2872</v>
      </c>
      <c r="E2338" t="s">
        <v>790</v>
      </c>
      <c r="F2338" t="s">
        <v>39</v>
      </c>
      <c r="G2338" t="s">
        <v>97</v>
      </c>
      <c r="H2338" t="s">
        <v>308</v>
      </c>
      <c r="I2338">
        <v>3</v>
      </c>
      <c r="J2338">
        <v>0</v>
      </c>
      <c r="K2338" t="s">
        <v>32</v>
      </c>
      <c r="L2338" t="s">
        <v>50</v>
      </c>
      <c r="M2338">
        <v>59</v>
      </c>
      <c r="N2338">
        <v>3</v>
      </c>
    </row>
    <row r="2339" spans="1:14" x14ac:dyDescent="0.3">
      <c r="A2339" t="s">
        <v>4892</v>
      </c>
      <c r="B2339" t="s">
        <v>1859</v>
      </c>
      <c r="C2339" t="s">
        <v>4893</v>
      </c>
      <c r="D2339" t="s">
        <v>2700</v>
      </c>
      <c r="E2339" t="s">
        <v>1422</v>
      </c>
      <c r="F2339" t="s">
        <v>19</v>
      </c>
      <c r="G2339" t="s">
        <v>115</v>
      </c>
      <c r="H2339" t="s">
        <v>154</v>
      </c>
      <c r="I2339">
        <v>8</v>
      </c>
      <c r="J2339">
        <v>0.05</v>
      </c>
      <c r="K2339" t="s">
        <v>32</v>
      </c>
      <c r="L2339" t="s">
        <v>33</v>
      </c>
      <c r="M2339">
        <v>68</v>
      </c>
      <c r="N2339">
        <v>5</v>
      </c>
    </row>
    <row r="2340" spans="1:14" x14ac:dyDescent="0.3">
      <c r="A2340" t="s">
        <v>4894</v>
      </c>
      <c r="B2340" t="s">
        <v>259</v>
      </c>
      <c r="C2340" t="s">
        <v>137</v>
      </c>
      <c r="D2340" t="s">
        <v>661</v>
      </c>
      <c r="E2340" t="s">
        <v>477</v>
      </c>
      <c r="F2340" t="s">
        <v>39</v>
      </c>
      <c r="G2340" t="s">
        <v>97</v>
      </c>
      <c r="H2340" t="s">
        <v>21</v>
      </c>
      <c r="I2340">
        <v>8</v>
      </c>
      <c r="J2340">
        <v>0</v>
      </c>
      <c r="K2340" t="s">
        <v>222</v>
      </c>
      <c r="L2340" t="s">
        <v>33</v>
      </c>
      <c r="M2340">
        <v>49</v>
      </c>
    </row>
    <row r="2341" spans="1:14" x14ac:dyDescent="0.3">
      <c r="A2341" t="s">
        <v>4895</v>
      </c>
      <c r="B2341" t="s">
        <v>475</v>
      </c>
      <c r="C2341" t="s">
        <v>660</v>
      </c>
      <c r="D2341" t="s">
        <v>4596</v>
      </c>
      <c r="E2341" t="s">
        <v>1770</v>
      </c>
      <c r="F2341" t="s">
        <v>39</v>
      </c>
      <c r="G2341" t="s">
        <v>90</v>
      </c>
      <c r="H2341" t="s">
        <v>154</v>
      </c>
      <c r="I2341" t="s">
        <v>77</v>
      </c>
      <c r="J2341">
        <v>0.1</v>
      </c>
      <c r="K2341" t="s">
        <v>32</v>
      </c>
      <c r="L2341" t="s">
        <v>41</v>
      </c>
      <c r="N2341">
        <v>1</v>
      </c>
    </row>
    <row r="2342" spans="1:14" x14ac:dyDescent="0.3">
      <c r="A2342" t="s">
        <v>4896</v>
      </c>
      <c r="B2342" t="s">
        <v>332</v>
      </c>
      <c r="C2342" t="s">
        <v>2711</v>
      </c>
      <c r="D2342" t="s">
        <v>4897</v>
      </c>
      <c r="E2342" t="s">
        <v>159</v>
      </c>
      <c r="F2342" t="s">
        <v>29</v>
      </c>
      <c r="G2342" t="s">
        <v>40</v>
      </c>
      <c r="H2342" t="s">
        <v>160</v>
      </c>
      <c r="I2342">
        <v>1</v>
      </c>
      <c r="J2342">
        <v>0.05</v>
      </c>
      <c r="K2342" t="s">
        <v>32</v>
      </c>
      <c r="L2342" t="s">
        <v>23</v>
      </c>
      <c r="M2342">
        <v>41</v>
      </c>
      <c r="N2342">
        <v>4</v>
      </c>
    </row>
    <row r="2343" spans="1:14" x14ac:dyDescent="0.3">
      <c r="A2343" t="s">
        <v>4898</v>
      </c>
      <c r="B2343" t="s">
        <v>857</v>
      </c>
      <c r="C2343" t="s">
        <v>2414</v>
      </c>
      <c r="D2343" t="s">
        <v>95</v>
      </c>
      <c r="E2343" t="s">
        <v>587</v>
      </c>
      <c r="F2343" t="s">
        <v>29</v>
      </c>
      <c r="G2343" t="s">
        <v>293</v>
      </c>
      <c r="H2343" t="s">
        <v>154</v>
      </c>
      <c r="I2343">
        <v>6</v>
      </c>
      <c r="J2343">
        <v>0</v>
      </c>
      <c r="K2343" t="s">
        <v>70</v>
      </c>
      <c r="L2343" t="s">
        <v>50</v>
      </c>
      <c r="M2343">
        <v>31</v>
      </c>
      <c r="N2343">
        <v>1</v>
      </c>
    </row>
    <row r="2344" spans="1:14" x14ac:dyDescent="0.3">
      <c r="A2344" t="s">
        <v>4899</v>
      </c>
      <c r="B2344" t="s">
        <v>3185</v>
      </c>
      <c r="C2344" t="s">
        <v>2494</v>
      </c>
      <c r="D2344" t="s">
        <v>2089</v>
      </c>
      <c r="E2344" t="s">
        <v>490</v>
      </c>
      <c r="F2344" t="s">
        <v>29</v>
      </c>
      <c r="G2344" t="s">
        <v>20</v>
      </c>
      <c r="H2344" t="s">
        <v>160</v>
      </c>
      <c r="I2344">
        <v>3</v>
      </c>
      <c r="J2344">
        <v>0</v>
      </c>
      <c r="K2344" t="s">
        <v>22</v>
      </c>
      <c r="L2344" t="s">
        <v>23</v>
      </c>
      <c r="M2344">
        <v>47</v>
      </c>
      <c r="N2344">
        <v>3</v>
      </c>
    </row>
    <row r="2345" spans="1:14" x14ac:dyDescent="0.3">
      <c r="A2345" t="s">
        <v>4900</v>
      </c>
      <c r="B2345" t="s">
        <v>696</v>
      </c>
      <c r="C2345" t="s">
        <v>1395</v>
      </c>
      <c r="D2345" t="s">
        <v>665</v>
      </c>
      <c r="E2345" t="s">
        <v>917</v>
      </c>
      <c r="F2345" t="s">
        <v>29</v>
      </c>
      <c r="H2345" t="s">
        <v>308</v>
      </c>
      <c r="I2345">
        <v>3</v>
      </c>
      <c r="J2345">
        <v>0</v>
      </c>
      <c r="K2345" t="s">
        <v>222</v>
      </c>
      <c r="L2345" t="s">
        <v>41</v>
      </c>
      <c r="M2345">
        <v>39</v>
      </c>
      <c r="N2345">
        <v>1</v>
      </c>
    </row>
    <row r="2346" spans="1:14" x14ac:dyDescent="0.3">
      <c r="A2346" t="s">
        <v>4901</v>
      </c>
      <c r="B2346" t="s">
        <v>1215</v>
      </c>
      <c r="C2346" t="s">
        <v>1491</v>
      </c>
      <c r="D2346" t="s">
        <v>2638</v>
      </c>
      <c r="E2346" t="s">
        <v>1770</v>
      </c>
      <c r="F2346" t="s">
        <v>39</v>
      </c>
      <c r="G2346" t="s">
        <v>192</v>
      </c>
      <c r="H2346" t="s">
        <v>177</v>
      </c>
      <c r="I2346">
        <v>2</v>
      </c>
      <c r="J2346">
        <v>0</v>
      </c>
      <c r="K2346" t="s">
        <v>32</v>
      </c>
      <c r="L2346" t="s">
        <v>23</v>
      </c>
      <c r="M2346">
        <v>59</v>
      </c>
      <c r="N2346">
        <v>5</v>
      </c>
    </row>
    <row r="2347" spans="1:14" x14ac:dyDescent="0.3">
      <c r="A2347" t="s">
        <v>4902</v>
      </c>
      <c r="B2347" t="s">
        <v>3630</v>
      </c>
      <c r="C2347" t="s">
        <v>3066</v>
      </c>
      <c r="D2347" t="s">
        <v>2387</v>
      </c>
      <c r="E2347" t="s">
        <v>369</v>
      </c>
      <c r="F2347" t="s">
        <v>39</v>
      </c>
      <c r="G2347" t="s">
        <v>293</v>
      </c>
      <c r="H2347" t="s">
        <v>160</v>
      </c>
      <c r="I2347" t="s">
        <v>252</v>
      </c>
      <c r="J2347">
        <v>0.1</v>
      </c>
      <c r="K2347" t="s">
        <v>22</v>
      </c>
      <c r="L2347" t="s">
        <v>41</v>
      </c>
      <c r="M2347">
        <v>25</v>
      </c>
      <c r="N2347">
        <v>4</v>
      </c>
    </row>
    <row r="2348" spans="1:14" x14ac:dyDescent="0.3">
      <c r="A2348" t="s">
        <v>4903</v>
      </c>
      <c r="B2348" t="s">
        <v>73</v>
      </c>
      <c r="C2348" t="s">
        <v>433</v>
      </c>
      <c r="D2348" t="s">
        <v>3279</v>
      </c>
      <c r="E2348" t="s">
        <v>865</v>
      </c>
      <c r="F2348" t="s">
        <v>153</v>
      </c>
      <c r="G2348" t="s">
        <v>251</v>
      </c>
      <c r="H2348" t="s">
        <v>109</v>
      </c>
      <c r="I2348">
        <v>1</v>
      </c>
      <c r="J2348">
        <v>0</v>
      </c>
      <c r="K2348" t="s">
        <v>32</v>
      </c>
      <c r="L2348" t="s">
        <v>41</v>
      </c>
      <c r="M2348">
        <v>56</v>
      </c>
      <c r="N2348">
        <v>4</v>
      </c>
    </row>
    <row r="2349" spans="1:14" x14ac:dyDescent="0.3">
      <c r="A2349" t="s">
        <v>4904</v>
      </c>
      <c r="B2349" t="s">
        <v>1858</v>
      </c>
      <c r="C2349" t="s">
        <v>4905</v>
      </c>
      <c r="D2349" t="s">
        <v>2785</v>
      </c>
      <c r="E2349" t="s">
        <v>1550</v>
      </c>
      <c r="F2349" t="s">
        <v>131</v>
      </c>
      <c r="G2349" t="s">
        <v>40</v>
      </c>
      <c r="H2349" t="s">
        <v>56</v>
      </c>
      <c r="I2349">
        <v>3</v>
      </c>
      <c r="J2349">
        <v>0</v>
      </c>
      <c r="K2349" t="s">
        <v>32</v>
      </c>
      <c r="L2349" t="s">
        <v>41</v>
      </c>
      <c r="M2349">
        <v>54</v>
      </c>
      <c r="N2349">
        <v>5</v>
      </c>
    </row>
    <row r="2350" spans="1:14" x14ac:dyDescent="0.3">
      <c r="A2350" t="s">
        <v>4906</v>
      </c>
      <c r="B2350" t="s">
        <v>1621</v>
      </c>
      <c r="C2350" t="s">
        <v>913</v>
      </c>
      <c r="D2350" t="s">
        <v>4907</v>
      </c>
      <c r="E2350" t="s">
        <v>444</v>
      </c>
      <c r="F2350" t="s">
        <v>131</v>
      </c>
      <c r="G2350" t="s">
        <v>47</v>
      </c>
      <c r="H2350" t="s">
        <v>160</v>
      </c>
      <c r="I2350">
        <v>4</v>
      </c>
      <c r="J2350">
        <v>0</v>
      </c>
      <c r="K2350" t="s">
        <v>222</v>
      </c>
      <c r="L2350" t="s">
        <v>50</v>
      </c>
      <c r="M2350">
        <v>24</v>
      </c>
      <c r="N2350">
        <v>1</v>
      </c>
    </row>
    <row r="2351" spans="1:14" x14ac:dyDescent="0.3">
      <c r="A2351" t="s">
        <v>4908</v>
      </c>
      <c r="B2351" t="s">
        <v>2061</v>
      </c>
      <c r="C2351" t="s">
        <v>4909</v>
      </c>
      <c r="D2351" t="s">
        <v>4910</v>
      </c>
      <c r="E2351" t="s">
        <v>1550</v>
      </c>
      <c r="F2351" t="s">
        <v>29</v>
      </c>
      <c r="G2351" t="s">
        <v>20</v>
      </c>
      <c r="H2351" t="s">
        <v>56</v>
      </c>
      <c r="I2351">
        <v>6</v>
      </c>
      <c r="J2351">
        <v>0</v>
      </c>
      <c r="K2351" t="s">
        <v>22</v>
      </c>
      <c r="L2351" t="s">
        <v>23</v>
      </c>
      <c r="M2351">
        <v>31</v>
      </c>
      <c r="N2351">
        <v>5</v>
      </c>
    </row>
    <row r="2352" spans="1:14" x14ac:dyDescent="0.3">
      <c r="A2352" t="s">
        <v>4911</v>
      </c>
      <c r="B2352" t="s">
        <v>965</v>
      </c>
      <c r="C2352" t="s">
        <v>163</v>
      </c>
      <c r="D2352" t="s">
        <v>4291</v>
      </c>
      <c r="E2352" t="s">
        <v>967</v>
      </c>
      <c r="F2352" t="s">
        <v>29</v>
      </c>
      <c r="G2352" t="s">
        <v>192</v>
      </c>
      <c r="H2352" t="s">
        <v>56</v>
      </c>
      <c r="I2352">
        <v>7</v>
      </c>
      <c r="J2352">
        <v>0.05</v>
      </c>
      <c r="K2352" t="s">
        <v>22</v>
      </c>
      <c r="L2352" t="s">
        <v>41</v>
      </c>
      <c r="M2352">
        <v>53</v>
      </c>
      <c r="N2352">
        <v>5</v>
      </c>
    </row>
    <row r="2353" spans="1:14" x14ac:dyDescent="0.3">
      <c r="A2353" t="s">
        <v>4431</v>
      </c>
      <c r="B2353" t="s">
        <v>710</v>
      </c>
      <c r="C2353" t="s">
        <v>1505</v>
      </c>
      <c r="D2353" t="s">
        <v>862</v>
      </c>
      <c r="E2353" t="s">
        <v>683</v>
      </c>
      <c r="F2353" t="s">
        <v>29</v>
      </c>
      <c r="G2353" t="s">
        <v>62</v>
      </c>
      <c r="H2353" t="s">
        <v>154</v>
      </c>
      <c r="I2353">
        <v>4</v>
      </c>
      <c r="J2353">
        <v>0.1</v>
      </c>
      <c r="K2353" t="s">
        <v>32</v>
      </c>
      <c r="L2353" t="s">
        <v>23</v>
      </c>
      <c r="M2353">
        <v>39</v>
      </c>
      <c r="N2353">
        <v>2</v>
      </c>
    </row>
    <row r="2354" spans="1:14" x14ac:dyDescent="0.3">
      <c r="A2354" t="s">
        <v>4912</v>
      </c>
      <c r="B2354" t="s">
        <v>872</v>
      </c>
      <c r="C2354" t="s">
        <v>1033</v>
      </c>
      <c r="D2354" t="s">
        <v>2860</v>
      </c>
      <c r="E2354" t="s">
        <v>694</v>
      </c>
      <c r="F2354" t="s">
        <v>29</v>
      </c>
      <c r="G2354" t="s">
        <v>115</v>
      </c>
      <c r="H2354" t="s">
        <v>98</v>
      </c>
      <c r="I2354">
        <v>8</v>
      </c>
      <c r="J2354">
        <v>0.15</v>
      </c>
      <c r="K2354" t="s">
        <v>70</v>
      </c>
      <c r="L2354" t="s">
        <v>33</v>
      </c>
      <c r="M2354">
        <v>18</v>
      </c>
      <c r="N2354">
        <v>5</v>
      </c>
    </row>
    <row r="2355" spans="1:14" x14ac:dyDescent="0.3">
      <c r="A2355" t="s">
        <v>4913</v>
      </c>
      <c r="B2355" t="s">
        <v>706</v>
      </c>
      <c r="C2355" t="s">
        <v>725</v>
      </c>
      <c r="D2355" t="s">
        <v>4914</v>
      </c>
      <c r="E2355" t="s">
        <v>865</v>
      </c>
      <c r="F2355" t="s">
        <v>131</v>
      </c>
      <c r="G2355" t="s">
        <v>90</v>
      </c>
      <c r="H2355" t="s">
        <v>308</v>
      </c>
      <c r="I2355">
        <v>4</v>
      </c>
      <c r="J2355">
        <v>0.05</v>
      </c>
      <c r="K2355" t="s">
        <v>32</v>
      </c>
      <c r="L2355" t="s">
        <v>23</v>
      </c>
      <c r="M2355">
        <v>60</v>
      </c>
      <c r="N2355">
        <v>5</v>
      </c>
    </row>
    <row r="2356" spans="1:14" x14ac:dyDescent="0.3">
      <c r="A2356" t="s">
        <v>4915</v>
      </c>
      <c r="B2356" t="s">
        <v>960</v>
      </c>
      <c r="C2356" t="s">
        <v>2345</v>
      </c>
      <c r="D2356" t="s">
        <v>1360</v>
      </c>
      <c r="E2356" t="s">
        <v>359</v>
      </c>
      <c r="F2356" t="s">
        <v>153</v>
      </c>
      <c r="G2356" t="s">
        <v>192</v>
      </c>
      <c r="H2356" t="s">
        <v>91</v>
      </c>
      <c r="I2356">
        <v>3</v>
      </c>
      <c r="J2356">
        <v>0.05</v>
      </c>
      <c r="K2356" t="s">
        <v>32</v>
      </c>
      <c r="L2356" t="s">
        <v>41</v>
      </c>
      <c r="M2356">
        <v>64</v>
      </c>
      <c r="N2356">
        <v>5</v>
      </c>
    </row>
    <row r="2357" spans="1:14" x14ac:dyDescent="0.3">
      <c r="A2357" t="s">
        <v>4916</v>
      </c>
      <c r="B2357" t="s">
        <v>1474</v>
      </c>
      <c r="C2357" t="s">
        <v>1225</v>
      </c>
      <c r="D2357" t="s">
        <v>4917</v>
      </c>
      <c r="E2357" t="s">
        <v>1202</v>
      </c>
      <c r="F2357" t="s">
        <v>153</v>
      </c>
      <c r="G2357" t="s">
        <v>251</v>
      </c>
      <c r="H2357" t="s">
        <v>308</v>
      </c>
      <c r="I2357">
        <v>5</v>
      </c>
      <c r="J2357">
        <v>0.05</v>
      </c>
      <c r="K2357" t="s">
        <v>32</v>
      </c>
      <c r="L2357" t="s">
        <v>41</v>
      </c>
      <c r="M2357">
        <v>30</v>
      </c>
      <c r="N2357">
        <v>5</v>
      </c>
    </row>
    <row r="2358" spans="1:14" x14ac:dyDescent="0.3">
      <c r="A2358" t="s">
        <v>4918</v>
      </c>
      <c r="B2358" t="s">
        <v>2784</v>
      </c>
      <c r="C2358" t="s">
        <v>4919</v>
      </c>
      <c r="D2358" t="s">
        <v>2867</v>
      </c>
      <c r="E2358" t="s">
        <v>1770</v>
      </c>
      <c r="F2358" t="s">
        <v>29</v>
      </c>
      <c r="G2358" t="s">
        <v>115</v>
      </c>
      <c r="H2358" t="s">
        <v>154</v>
      </c>
      <c r="I2358" t="s">
        <v>147</v>
      </c>
      <c r="J2358">
        <v>0</v>
      </c>
      <c r="K2358" t="s">
        <v>32</v>
      </c>
      <c r="L2358" t="s">
        <v>33</v>
      </c>
      <c r="M2358">
        <v>45</v>
      </c>
      <c r="N2358">
        <v>4</v>
      </c>
    </row>
    <row r="2359" spans="1:14" x14ac:dyDescent="0.3">
      <c r="A2359" t="s">
        <v>4920</v>
      </c>
      <c r="B2359" t="s">
        <v>394</v>
      </c>
      <c r="C2359" t="s">
        <v>759</v>
      </c>
      <c r="D2359" t="s">
        <v>3101</v>
      </c>
      <c r="E2359" t="s">
        <v>731</v>
      </c>
      <c r="F2359" t="s">
        <v>39</v>
      </c>
      <c r="G2359" t="s">
        <v>192</v>
      </c>
      <c r="H2359" t="s">
        <v>69</v>
      </c>
      <c r="I2359">
        <v>4</v>
      </c>
      <c r="J2359">
        <v>0</v>
      </c>
      <c r="K2359" t="s">
        <v>222</v>
      </c>
      <c r="L2359" t="s">
        <v>50</v>
      </c>
      <c r="M2359">
        <v>27</v>
      </c>
      <c r="N2359">
        <v>2</v>
      </c>
    </row>
    <row r="2360" spans="1:14" x14ac:dyDescent="0.3">
      <c r="A2360" t="s">
        <v>4921</v>
      </c>
      <c r="B2360" t="s">
        <v>2465</v>
      </c>
      <c r="C2360" t="s">
        <v>423</v>
      </c>
      <c r="D2360" t="s">
        <v>4047</v>
      </c>
      <c r="E2360" t="s">
        <v>1142</v>
      </c>
      <c r="F2360" t="s">
        <v>29</v>
      </c>
      <c r="G2360" t="s">
        <v>293</v>
      </c>
      <c r="H2360" t="s">
        <v>84</v>
      </c>
      <c r="I2360">
        <v>8</v>
      </c>
      <c r="J2360">
        <v>0</v>
      </c>
      <c r="K2360" t="s">
        <v>32</v>
      </c>
      <c r="L2360" t="s">
        <v>41</v>
      </c>
      <c r="M2360">
        <v>66</v>
      </c>
      <c r="N2360">
        <v>2</v>
      </c>
    </row>
    <row r="2361" spans="1:14" x14ac:dyDescent="0.3">
      <c r="A2361" t="s">
        <v>4922</v>
      </c>
      <c r="B2361" t="s">
        <v>1840</v>
      </c>
      <c r="C2361" t="s">
        <v>438</v>
      </c>
      <c r="D2361" t="s">
        <v>2168</v>
      </c>
      <c r="E2361" t="s">
        <v>292</v>
      </c>
      <c r="F2361" t="s">
        <v>153</v>
      </c>
      <c r="G2361" t="s">
        <v>40</v>
      </c>
      <c r="H2361" t="s">
        <v>69</v>
      </c>
      <c r="I2361">
        <v>2</v>
      </c>
      <c r="J2361">
        <v>0</v>
      </c>
      <c r="K2361" t="s">
        <v>32</v>
      </c>
      <c r="L2361" t="s">
        <v>23</v>
      </c>
      <c r="M2361">
        <v>60</v>
      </c>
      <c r="N2361">
        <v>3</v>
      </c>
    </row>
    <row r="2362" spans="1:14" x14ac:dyDescent="0.3">
      <c r="A2362" t="s">
        <v>4923</v>
      </c>
      <c r="B2362" t="s">
        <v>1791</v>
      </c>
      <c r="C2362" t="s">
        <v>4893</v>
      </c>
      <c r="D2362" t="s">
        <v>3514</v>
      </c>
      <c r="E2362" t="s">
        <v>635</v>
      </c>
      <c r="F2362" t="s">
        <v>29</v>
      </c>
      <c r="G2362" t="s">
        <v>293</v>
      </c>
      <c r="H2362" t="s">
        <v>69</v>
      </c>
      <c r="I2362">
        <v>2</v>
      </c>
      <c r="J2362">
        <v>0</v>
      </c>
      <c r="K2362" t="s">
        <v>32</v>
      </c>
      <c r="L2362" t="s">
        <v>41</v>
      </c>
      <c r="M2362">
        <v>44</v>
      </c>
      <c r="N2362">
        <v>1</v>
      </c>
    </row>
    <row r="2363" spans="1:14" x14ac:dyDescent="0.3">
      <c r="A2363" t="s">
        <v>4924</v>
      </c>
      <c r="B2363" t="s">
        <v>1356</v>
      </c>
      <c r="C2363" t="s">
        <v>183</v>
      </c>
      <c r="D2363" t="s">
        <v>2834</v>
      </c>
      <c r="E2363" t="s">
        <v>627</v>
      </c>
      <c r="F2363" t="s">
        <v>39</v>
      </c>
      <c r="G2363" t="s">
        <v>192</v>
      </c>
      <c r="H2363" t="s">
        <v>56</v>
      </c>
      <c r="I2363">
        <v>1</v>
      </c>
      <c r="J2363">
        <v>0</v>
      </c>
      <c r="K2363" t="s">
        <v>70</v>
      </c>
      <c r="L2363" t="s">
        <v>33</v>
      </c>
      <c r="M2363">
        <v>64</v>
      </c>
      <c r="N2363">
        <v>2</v>
      </c>
    </row>
    <row r="2364" spans="1:14" x14ac:dyDescent="0.3">
      <c r="A2364" t="s">
        <v>4925</v>
      </c>
      <c r="B2364" t="s">
        <v>2270</v>
      </c>
      <c r="C2364" t="s">
        <v>1214</v>
      </c>
      <c r="D2364" t="s">
        <v>3896</v>
      </c>
      <c r="E2364" t="s">
        <v>583</v>
      </c>
      <c r="F2364" t="s">
        <v>29</v>
      </c>
      <c r="G2364" t="s">
        <v>192</v>
      </c>
      <c r="H2364" t="s">
        <v>160</v>
      </c>
      <c r="I2364" t="s">
        <v>398</v>
      </c>
      <c r="J2364">
        <v>0.1</v>
      </c>
      <c r="L2364" t="s">
        <v>41</v>
      </c>
      <c r="M2364">
        <v>28</v>
      </c>
      <c r="N2364">
        <v>5</v>
      </c>
    </row>
    <row r="2365" spans="1:14" x14ac:dyDescent="0.3">
      <c r="A2365" t="s">
        <v>4926</v>
      </c>
      <c r="B2365" t="s">
        <v>1670</v>
      </c>
      <c r="C2365" t="s">
        <v>1079</v>
      </c>
      <c r="D2365" t="s">
        <v>301</v>
      </c>
      <c r="E2365" t="s">
        <v>227</v>
      </c>
      <c r="F2365" t="s">
        <v>39</v>
      </c>
      <c r="G2365" t="s">
        <v>40</v>
      </c>
      <c r="H2365" t="s">
        <v>56</v>
      </c>
      <c r="I2365" t="s">
        <v>722</v>
      </c>
      <c r="J2365">
        <v>0.1</v>
      </c>
      <c r="K2365" t="s">
        <v>22</v>
      </c>
      <c r="L2365" t="s">
        <v>50</v>
      </c>
      <c r="M2365">
        <v>30</v>
      </c>
      <c r="N2365">
        <v>5</v>
      </c>
    </row>
    <row r="2366" spans="1:14" x14ac:dyDescent="0.3">
      <c r="A2366" t="s">
        <v>4927</v>
      </c>
      <c r="B2366" t="s">
        <v>4928</v>
      </c>
      <c r="C2366" t="s">
        <v>2078</v>
      </c>
      <c r="D2366" t="s">
        <v>4929</v>
      </c>
      <c r="E2366" t="s">
        <v>717</v>
      </c>
      <c r="F2366" t="s">
        <v>19</v>
      </c>
      <c r="G2366" t="s">
        <v>176</v>
      </c>
      <c r="H2366" t="s">
        <v>146</v>
      </c>
      <c r="I2366">
        <v>8</v>
      </c>
      <c r="J2366">
        <v>0</v>
      </c>
      <c r="K2366" t="s">
        <v>70</v>
      </c>
      <c r="L2366" t="s">
        <v>33</v>
      </c>
      <c r="M2366">
        <v>45</v>
      </c>
      <c r="N2366">
        <v>1</v>
      </c>
    </row>
    <row r="2367" spans="1:14" x14ac:dyDescent="0.3">
      <c r="A2367" t="s">
        <v>4930</v>
      </c>
      <c r="B2367" t="s">
        <v>1119</v>
      </c>
      <c r="C2367" t="s">
        <v>234</v>
      </c>
      <c r="D2367" t="s">
        <v>2922</v>
      </c>
      <c r="E2367" t="s">
        <v>413</v>
      </c>
      <c r="F2367" t="s">
        <v>29</v>
      </c>
      <c r="G2367" t="s">
        <v>90</v>
      </c>
      <c r="H2367" t="s">
        <v>84</v>
      </c>
      <c r="I2367">
        <v>2</v>
      </c>
      <c r="J2367">
        <v>0.15</v>
      </c>
      <c r="K2367" t="s">
        <v>32</v>
      </c>
      <c r="L2367" t="s">
        <v>23</v>
      </c>
      <c r="M2367">
        <v>57</v>
      </c>
      <c r="N2367">
        <v>2</v>
      </c>
    </row>
    <row r="2368" spans="1:14" x14ac:dyDescent="0.3">
      <c r="A2368" t="s">
        <v>4931</v>
      </c>
      <c r="B2368" t="s">
        <v>978</v>
      </c>
      <c r="C2368" t="s">
        <v>842</v>
      </c>
      <c r="D2368" t="s">
        <v>4932</v>
      </c>
      <c r="E2368" t="s">
        <v>490</v>
      </c>
      <c r="F2368" t="s">
        <v>29</v>
      </c>
      <c r="G2368" t="s">
        <v>20</v>
      </c>
      <c r="H2368" t="s">
        <v>177</v>
      </c>
      <c r="I2368">
        <v>5</v>
      </c>
      <c r="J2368">
        <v>0</v>
      </c>
      <c r="K2368" t="s">
        <v>32</v>
      </c>
      <c r="L2368" t="s">
        <v>41</v>
      </c>
      <c r="M2368">
        <v>23</v>
      </c>
      <c r="N2368">
        <v>5</v>
      </c>
    </row>
    <row r="2369" spans="1:14" x14ac:dyDescent="0.3">
      <c r="A2369" t="s">
        <v>4170</v>
      </c>
      <c r="B2369" t="s">
        <v>978</v>
      </c>
      <c r="C2369" t="s">
        <v>842</v>
      </c>
      <c r="D2369" t="s">
        <v>2016</v>
      </c>
      <c r="E2369" t="s">
        <v>266</v>
      </c>
      <c r="F2369" t="s">
        <v>19</v>
      </c>
      <c r="G2369" t="s">
        <v>251</v>
      </c>
      <c r="H2369" t="s">
        <v>48</v>
      </c>
      <c r="I2369">
        <v>4</v>
      </c>
      <c r="J2369">
        <v>0</v>
      </c>
      <c r="K2369" t="s">
        <v>222</v>
      </c>
      <c r="L2369" t="s">
        <v>23</v>
      </c>
      <c r="M2369">
        <v>50</v>
      </c>
      <c r="N2369">
        <v>2</v>
      </c>
    </row>
    <row r="2370" spans="1:14" x14ac:dyDescent="0.3">
      <c r="A2370" t="s">
        <v>4933</v>
      </c>
      <c r="B2370" t="s">
        <v>536</v>
      </c>
      <c r="C2370" t="s">
        <v>1101</v>
      </c>
      <c r="D2370" t="s">
        <v>735</v>
      </c>
      <c r="E2370" t="s">
        <v>159</v>
      </c>
      <c r="F2370" t="s">
        <v>19</v>
      </c>
      <c r="G2370" t="s">
        <v>115</v>
      </c>
      <c r="H2370" t="s">
        <v>98</v>
      </c>
      <c r="I2370">
        <v>2</v>
      </c>
      <c r="J2370">
        <v>0.15</v>
      </c>
      <c r="L2370" t="s">
        <v>50</v>
      </c>
      <c r="M2370">
        <v>59</v>
      </c>
      <c r="N2370">
        <v>2</v>
      </c>
    </row>
    <row r="2371" spans="1:14" x14ac:dyDescent="0.3">
      <c r="A2371" t="s">
        <v>3941</v>
      </c>
      <c r="B2371" t="s">
        <v>3942</v>
      </c>
      <c r="C2371" t="s">
        <v>2896</v>
      </c>
      <c r="D2371" t="s">
        <v>3943</v>
      </c>
      <c r="E2371" t="s">
        <v>1422</v>
      </c>
      <c r="F2371" t="s">
        <v>29</v>
      </c>
      <c r="G2371" t="s">
        <v>115</v>
      </c>
      <c r="H2371" t="s">
        <v>48</v>
      </c>
      <c r="I2371">
        <v>5</v>
      </c>
      <c r="J2371">
        <v>0</v>
      </c>
      <c r="K2371" t="s">
        <v>32</v>
      </c>
      <c r="L2371" t="s">
        <v>50</v>
      </c>
      <c r="M2371">
        <v>22</v>
      </c>
      <c r="N2371">
        <v>1</v>
      </c>
    </row>
    <row r="2372" spans="1:14" x14ac:dyDescent="0.3">
      <c r="A2372" t="s">
        <v>4934</v>
      </c>
      <c r="B2372" t="s">
        <v>3286</v>
      </c>
      <c r="C2372" t="s">
        <v>1160</v>
      </c>
      <c r="D2372" t="s">
        <v>1297</v>
      </c>
      <c r="E2372" t="s">
        <v>2083</v>
      </c>
      <c r="F2372" t="s">
        <v>29</v>
      </c>
      <c r="G2372" t="s">
        <v>251</v>
      </c>
      <c r="H2372" t="s">
        <v>31</v>
      </c>
      <c r="I2372">
        <v>2</v>
      </c>
      <c r="J2372">
        <v>0</v>
      </c>
      <c r="K2372" t="s">
        <v>32</v>
      </c>
      <c r="L2372" t="s">
        <v>50</v>
      </c>
      <c r="M2372">
        <v>47</v>
      </c>
      <c r="N2372">
        <v>5</v>
      </c>
    </row>
    <row r="2373" spans="1:14" x14ac:dyDescent="0.3">
      <c r="A2373" t="s">
        <v>4935</v>
      </c>
      <c r="B2373" t="s">
        <v>3119</v>
      </c>
      <c r="C2373" t="s">
        <v>2520</v>
      </c>
      <c r="D2373" t="s">
        <v>3303</v>
      </c>
      <c r="E2373" t="s">
        <v>135</v>
      </c>
      <c r="F2373" t="s">
        <v>29</v>
      </c>
      <c r="H2373" t="s">
        <v>63</v>
      </c>
      <c r="I2373">
        <v>9</v>
      </c>
      <c r="J2373">
        <v>0.1</v>
      </c>
      <c r="K2373" t="s">
        <v>32</v>
      </c>
      <c r="L2373" t="s">
        <v>23</v>
      </c>
      <c r="M2373">
        <v>59</v>
      </c>
      <c r="N2373">
        <v>4</v>
      </c>
    </row>
    <row r="2374" spans="1:14" x14ac:dyDescent="0.3">
      <c r="A2374" t="s">
        <v>4936</v>
      </c>
      <c r="B2374" t="s">
        <v>1110</v>
      </c>
      <c r="C2374" t="s">
        <v>419</v>
      </c>
      <c r="D2374" t="s">
        <v>1712</v>
      </c>
      <c r="E2374" t="s">
        <v>256</v>
      </c>
      <c r="F2374" t="s">
        <v>39</v>
      </c>
      <c r="G2374" t="s">
        <v>176</v>
      </c>
      <c r="H2374" t="s">
        <v>98</v>
      </c>
      <c r="I2374">
        <v>5</v>
      </c>
      <c r="J2374">
        <v>0.15</v>
      </c>
      <c r="K2374" t="s">
        <v>32</v>
      </c>
      <c r="L2374" t="s">
        <v>33</v>
      </c>
      <c r="M2374">
        <v>37</v>
      </c>
      <c r="N2374">
        <v>1</v>
      </c>
    </row>
    <row r="2375" spans="1:14" x14ac:dyDescent="0.3">
      <c r="A2375" t="s">
        <v>4937</v>
      </c>
      <c r="B2375" t="s">
        <v>1377</v>
      </c>
      <c r="C2375" t="s">
        <v>2937</v>
      </c>
      <c r="D2375" t="s">
        <v>2251</v>
      </c>
      <c r="E2375" t="s">
        <v>1422</v>
      </c>
      <c r="F2375" t="s">
        <v>29</v>
      </c>
      <c r="G2375" t="s">
        <v>30</v>
      </c>
      <c r="H2375" t="s">
        <v>98</v>
      </c>
      <c r="I2375">
        <v>4</v>
      </c>
      <c r="J2375">
        <v>0</v>
      </c>
      <c r="K2375" t="s">
        <v>32</v>
      </c>
      <c r="L2375" t="s">
        <v>41</v>
      </c>
      <c r="M2375">
        <v>43</v>
      </c>
      <c r="N2375">
        <v>2</v>
      </c>
    </row>
    <row r="2376" spans="1:14" x14ac:dyDescent="0.3">
      <c r="A2376" t="s">
        <v>4938</v>
      </c>
      <c r="B2376" t="s">
        <v>73</v>
      </c>
      <c r="C2376" t="s">
        <v>1803</v>
      </c>
      <c r="D2376" t="s">
        <v>4939</v>
      </c>
      <c r="E2376" t="s">
        <v>782</v>
      </c>
      <c r="F2376" t="s">
        <v>29</v>
      </c>
      <c r="G2376" t="s">
        <v>20</v>
      </c>
      <c r="H2376" t="s">
        <v>76</v>
      </c>
      <c r="I2376">
        <v>8</v>
      </c>
      <c r="J2376">
        <v>0.05</v>
      </c>
      <c r="K2376" t="s">
        <v>70</v>
      </c>
      <c r="L2376" t="s">
        <v>50</v>
      </c>
      <c r="M2376">
        <v>33</v>
      </c>
      <c r="N2376">
        <v>2</v>
      </c>
    </row>
    <row r="2377" spans="1:14" x14ac:dyDescent="0.3">
      <c r="A2377" t="s">
        <v>4076</v>
      </c>
      <c r="B2377" t="s">
        <v>749</v>
      </c>
      <c r="C2377" t="s">
        <v>750</v>
      </c>
      <c r="D2377" t="s">
        <v>4077</v>
      </c>
      <c r="E2377" t="s">
        <v>606</v>
      </c>
      <c r="F2377" t="s">
        <v>29</v>
      </c>
      <c r="G2377" t="s">
        <v>115</v>
      </c>
      <c r="H2377" t="s">
        <v>216</v>
      </c>
      <c r="I2377">
        <v>7</v>
      </c>
      <c r="J2377">
        <v>0</v>
      </c>
      <c r="K2377" t="s">
        <v>22</v>
      </c>
      <c r="L2377" t="s">
        <v>23</v>
      </c>
      <c r="N2377">
        <v>4</v>
      </c>
    </row>
    <row r="2378" spans="1:14" x14ac:dyDescent="0.3">
      <c r="A2378" t="s">
        <v>4619</v>
      </c>
      <c r="B2378" t="s">
        <v>1792</v>
      </c>
      <c r="C2378" t="s">
        <v>499</v>
      </c>
      <c r="D2378" t="s">
        <v>4620</v>
      </c>
      <c r="E2378" t="s">
        <v>256</v>
      </c>
      <c r="F2378" t="s">
        <v>19</v>
      </c>
      <c r="G2378" t="s">
        <v>251</v>
      </c>
      <c r="H2378" t="s">
        <v>177</v>
      </c>
      <c r="I2378">
        <v>4</v>
      </c>
      <c r="J2378">
        <v>0.1</v>
      </c>
      <c r="K2378" t="s">
        <v>32</v>
      </c>
      <c r="L2378" t="s">
        <v>23</v>
      </c>
    </row>
    <row r="2379" spans="1:14" x14ac:dyDescent="0.3">
      <c r="A2379" t="s">
        <v>4940</v>
      </c>
      <c r="B2379" t="s">
        <v>4941</v>
      </c>
      <c r="C2379" t="s">
        <v>755</v>
      </c>
      <c r="D2379" t="s">
        <v>3651</v>
      </c>
      <c r="E2379" t="s">
        <v>4942</v>
      </c>
      <c r="F2379" t="s">
        <v>39</v>
      </c>
      <c r="G2379" t="s">
        <v>90</v>
      </c>
      <c r="H2379" t="s">
        <v>31</v>
      </c>
      <c r="I2379">
        <v>4</v>
      </c>
      <c r="J2379">
        <v>0</v>
      </c>
      <c r="K2379" t="s">
        <v>32</v>
      </c>
      <c r="L2379" t="s">
        <v>41</v>
      </c>
      <c r="N2379">
        <v>2</v>
      </c>
    </row>
    <row r="2380" spans="1:14" x14ac:dyDescent="0.3">
      <c r="A2380" t="s">
        <v>4943</v>
      </c>
      <c r="B2380" t="s">
        <v>1564</v>
      </c>
      <c r="C2380" t="s">
        <v>4122</v>
      </c>
      <c r="D2380" t="s">
        <v>4543</v>
      </c>
      <c r="E2380" t="s">
        <v>1550</v>
      </c>
      <c r="F2380" t="s">
        <v>39</v>
      </c>
      <c r="G2380" t="s">
        <v>62</v>
      </c>
      <c r="H2380" t="s">
        <v>21</v>
      </c>
      <c r="I2380">
        <v>8</v>
      </c>
      <c r="J2380">
        <v>0.1</v>
      </c>
      <c r="K2380" t="s">
        <v>32</v>
      </c>
      <c r="L2380" t="s">
        <v>50</v>
      </c>
      <c r="M2380">
        <v>18</v>
      </c>
      <c r="N2380">
        <v>4</v>
      </c>
    </row>
    <row r="2381" spans="1:14" x14ac:dyDescent="0.3">
      <c r="A2381" t="s">
        <v>4944</v>
      </c>
      <c r="B2381" t="s">
        <v>296</v>
      </c>
      <c r="C2381" t="s">
        <v>557</v>
      </c>
      <c r="D2381" t="s">
        <v>1804</v>
      </c>
      <c r="E2381" t="s">
        <v>2071</v>
      </c>
      <c r="F2381" t="s">
        <v>39</v>
      </c>
      <c r="H2381" t="s">
        <v>109</v>
      </c>
      <c r="I2381">
        <v>8</v>
      </c>
      <c r="J2381">
        <v>0.05</v>
      </c>
      <c r="K2381" t="s">
        <v>32</v>
      </c>
      <c r="L2381" t="s">
        <v>50</v>
      </c>
      <c r="M2381">
        <v>18</v>
      </c>
      <c r="N2381">
        <v>2</v>
      </c>
    </row>
    <row r="2382" spans="1:14" x14ac:dyDescent="0.3">
      <c r="A2382" t="s">
        <v>4945</v>
      </c>
      <c r="B2382" t="s">
        <v>586</v>
      </c>
      <c r="C2382" t="s">
        <v>1522</v>
      </c>
      <c r="D2382" t="s">
        <v>3845</v>
      </c>
      <c r="E2382" t="s">
        <v>1550</v>
      </c>
      <c r="F2382" t="s">
        <v>29</v>
      </c>
      <c r="G2382" t="s">
        <v>62</v>
      </c>
      <c r="H2382" t="s">
        <v>84</v>
      </c>
      <c r="I2382">
        <v>6</v>
      </c>
      <c r="J2382">
        <v>0.2</v>
      </c>
      <c r="K2382" t="s">
        <v>32</v>
      </c>
      <c r="L2382" t="s">
        <v>23</v>
      </c>
      <c r="M2382">
        <v>34</v>
      </c>
      <c r="N2382">
        <v>2</v>
      </c>
    </row>
    <row r="2383" spans="1:14" x14ac:dyDescent="0.3">
      <c r="A2383" t="s">
        <v>4946</v>
      </c>
      <c r="B2383" t="s">
        <v>4947</v>
      </c>
      <c r="C2383" t="s">
        <v>4948</v>
      </c>
      <c r="D2383" t="s">
        <v>4949</v>
      </c>
      <c r="E2383" t="s">
        <v>435</v>
      </c>
      <c r="F2383" t="s">
        <v>39</v>
      </c>
      <c r="G2383" t="s">
        <v>251</v>
      </c>
      <c r="H2383" t="s">
        <v>56</v>
      </c>
      <c r="I2383">
        <v>3</v>
      </c>
      <c r="J2383">
        <v>0.1</v>
      </c>
      <c r="K2383" t="s">
        <v>32</v>
      </c>
      <c r="L2383" t="s">
        <v>41</v>
      </c>
      <c r="M2383">
        <v>46</v>
      </c>
      <c r="N2383">
        <v>1</v>
      </c>
    </row>
    <row r="2384" spans="1:14" x14ac:dyDescent="0.3">
      <c r="A2384" t="s">
        <v>4950</v>
      </c>
      <c r="B2384" t="s">
        <v>3150</v>
      </c>
      <c r="C2384" t="s">
        <v>2057</v>
      </c>
      <c r="D2384" t="s">
        <v>1437</v>
      </c>
      <c r="E2384" t="s">
        <v>55</v>
      </c>
      <c r="F2384" t="s">
        <v>29</v>
      </c>
      <c r="G2384" t="s">
        <v>47</v>
      </c>
      <c r="H2384" t="s">
        <v>69</v>
      </c>
      <c r="I2384">
        <v>3</v>
      </c>
      <c r="J2384">
        <v>0</v>
      </c>
      <c r="K2384" t="s">
        <v>32</v>
      </c>
      <c r="L2384" t="s">
        <v>50</v>
      </c>
      <c r="M2384">
        <v>38</v>
      </c>
    </row>
    <row r="2385" spans="1:14" x14ac:dyDescent="0.3">
      <c r="A2385" t="s">
        <v>4951</v>
      </c>
      <c r="B2385" t="s">
        <v>1698</v>
      </c>
      <c r="C2385" t="s">
        <v>2154</v>
      </c>
      <c r="D2385" t="s">
        <v>3627</v>
      </c>
      <c r="E2385" t="s">
        <v>326</v>
      </c>
      <c r="F2385" t="s">
        <v>39</v>
      </c>
      <c r="G2385" t="s">
        <v>115</v>
      </c>
      <c r="H2385" t="s">
        <v>76</v>
      </c>
      <c r="I2385">
        <v>2</v>
      </c>
      <c r="J2385">
        <v>0</v>
      </c>
      <c r="K2385" t="s">
        <v>32</v>
      </c>
      <c r="L2385" t="s">
        <v>41</v>
      </c>
      <c r="M2385">
        <v>42</v>
      </c>
      <c r="N2385">
        <v>5</v>
      </c>
    </row>
    <row r="2386" spans="1:14" x14ac:dyDescent="0.3">
      <c r="A2386" t="s">
        <v>4952</v>
      </c>
      <c r="B2386" t="s">
        <v>4182</v>
      </c>
      <c r="C2386" t="s">
        <v>1066</v>
      </c>
      <c r="D2386" t="s">
        <v>2722</v>
      </c>
      <c r="E2386" t="s">
        <v>694</v>
      </c>
      <c r="F2386" t="s">
        <v>19</v>
      </c>
      <c r="G2386" t="s">
        <v>251</v>
      </c>
      <c r="H2386" t="s">
        <v>308</v>
      </c>
      <c r="I2386">
        <v>5</v>
      </c>
      <c r="J2386">
        <v>0</v>
      </c>
      <c r="K2386" t="s">
        <v>222</v>
      </c>
      <c r="L2386" t="s">
        <v>33</v>
      </c>
      <c r="M2386">
        <v>36</v>
      </c>
      <c r="N2386">
        <v>2</v>
      </c>
    </row>
    <row r="2387" spans="1:14" x14ac:dyDescent="0.3">
      <c r="A2387" t="s">
        <v>4953</v>
      </c>
      <c r="B2387" t="s">
        <v>4954</v>
      </c>
      <c r="C2387" t="s">
        <v>3294</v>
      </c>
      <c r="D2387" t="s">
        <v>1112</v>
      </c>
      <c r="E2387" t="s">
        <v>683</v>
      </c>
      <c r="F2387" t="s">
        <v>29</v>
      </c>
      <c r="G2387" t="s">
        <v>251</v>
      </c>
      <c r="H2387" t="s">
        <v>48</v>
      </c>
      <c r="I2387">
        <v>4</v>
      </c>
      <c r="J2387">
        <v>0</v>
      </c>
      <c r="K2387" t="s">
        <v>32</v>
      </c>
      <c r="L2387" t="s">
        <v>41</v>
      </c>
      <c r="M2387">
        <v>19</v>
      </c>
      <c r="N2387">
        <v>1</v>
      </c>
    </row>
    <row r="2388" spans="1:14" x14ac:dyDescent="0.3">
      <c r="A2388" t="s">
        <v>4955</v>
      </c>
      <c r="B2388" t="s">
        <v>4956</v>
      </c>
      <c r="C2388" t="s">
        <v>394</v>
      </c>
      <c r="D2388" t="s">
        <v>1229</v>
      </c>
      <c r="E2388" t="s">
        <v>215</v>
      </c>
      <c r="F2388" t="s">
        <v>29</v>
      </c>
      <c r="G2388" t="s">
        <v>90</v>
      </c>
      <c r="H2388" t="s">
        <v>154</v>
      </c>
      <c r="I2388">
        <v>3</v>
      </c>
      <c r="J2388">
        <v>0.1</v>
      </c>
      <c r="K2388" t="s">
        <v>32</v>
      </c>
      <c r="L2388" t="s">
        <v>33</v>
      </c>
      <c r="M2388">
        <v>33</v>
      </c>
      <c r="N2388">
        <v>4</v>
      </c>
    </row>
    <row r="2389" spans="1:14" x14ac:dyDescent="0.3">
      <c r="A2389" t="s">
        <v>4957</v>
      </c>
      <c r="B2389" t="s">
        <v>905</v>
      </c>
      <c r="C2389" t="s">
        <v>2882</v>
      </c>
      <c r="D2389" t="s">
        <v>1261</v>
      </c>
      <c r="E2389" t="s">
        <v>1959</v>
      </c>
      <c r="F2389" t="s">
        <v>39</v>
      </c>
      <c r="G2389" t="s">
        <v>47</v>
      </c>
      <c r="H2389" t="s">
        <v>98</v>
      </c>
      <c r="I2389">
        <v>5</v>
      </c>
      <c r="J2389">
        <v>0.1</v>
      </c>
      <c r="K2389" t="s">
        <v>32</v>
      </c>
      <c r="L2389" t="s">
        <v>23</v>
      </c>
      <c r="M2389">
        <v>37</v>
      </c>
      <c r="N2389">
        <v>1</v>
      </c>
    </row>
    <row r="2390" spans="1:14" x14ac:dyDescent="0.3">
      <c r="A2390" t="s">
        <v>4958</v>
      </c>
      <c r="B2390" t="s">
        <v>4402</v>
      </c>
      <c r="C2390" t="s">
        <v>1193</v>
      </c>
      <c r="D2390" t="s">
        <v>1136</v>
      </c>
      <c r="E2390" t="s">
        <v>467</v>
      </c>
      <c r="F2390" t="s">
        <v>29</v>
      </c>
      <c r="G2390" t="s">
        <v>115</v>
      </c>
      <c r="H2390" t="s">
        <v>21</v>
      </c>
      <c r="I2390">
        <v>3</v>
      </c>
      <c r="J2390">
        <v>0.05</v>
      </c>
      <c r="K2390" t="s">
        <v>22</v>
      </c>
      <c r="L2390" t="s">
        <v>41</v>
      </c>
      <c r="M2390">
        <v>28</v>
      </c>
      <c r="N2390">
        <v>2</v>
      </c>
    </row>
    <row r="2391" spans="1:14" x14ac:dyDescent="0.3">
      <c r="A2391" t="s">
        <v>4354</v>
      </c>
      <c r="B2391" t="s">
        <v>1276</v>
      </c>
      <c r="C2391" t="s">
        <v>4355</v>
      </c>
      <c r="D2391" t="s">
        <v>4356</v>
      </c>
      <c r="E2391" t="s">
        <v>159</v>
      </c>
      <c r="F2391" t="s">
        <v>29</v>
      </c>
      <c r="G2391" t="s">
        <v>90</v>
      </c>
      <c r="H2391" t="s">
        <v>146</v>
      </c>
      <c r="I2391">
        <v>8</v>
      </c>
      <c r="K2391" t="s">
        <v>32</v>
      </c>
      <c r="L2391" t="s">
        <v>50</v>
      </c>
      <c r="M2391">
        <v>22</v>
      </c>
      <c r="N2391">
        <v>5</v>
      </c>
    </row>
    <row r="2392" spans="1:14" x14ac:dyDescent="0.3">
      <c r="A2392" t="s">
        <v>4959</v>
      </c>
      <c r="B2392" t="s">
        <v>752</v>
      </c>
      <c r="C2392" t="s">
        <v>1192</v>
      </c>
      <c r="D2392" t="s">
        <v>4323</v>
      </c>
      <c r="E2392" t="s">
        <v>165</v>
      </c>
      <c r="F2392" t="s">
        <v>29</v>
      </c>
      <c r="G2392" t="s">
        <v>97</v>
      </c>
      <c r="H2392" t="s">
        <v>63</v>
      </c>
      <c r="I2392">
        <v>6</v>
      </c>
      <c r="J2392">
        <v>0.05</v>
      </c>
      <c r="K2392" t="s">
        <v>32</v>
      </c>
      <c r="L2392" t="s">
        <v>33</v>
      </c>
      <c r="M2392">
        <v>37</v>
      </c>
      <c r="N2392">
        <v>5</v>
      </c>
    </row>
    <row r="2393" spans="1:14" x14ac:dyDescent="0.3">
      <c r="A2393" t="s">
        <v>4960</v>
      </c>
      <c r="B2393" t="s">
        <v>2233</v>
      </c>
      <c r="C2393" t="s">
        <v>3822</v>
      </c>
      <c r="D2393" t="s">
        <v>4961</v>
      </c>
      <c r="E2393" t="s">
        <v>1422</v>
      </c>
      <c r="F2393" t="s">
        <v>39</v>
      </c>
      <c r="G2393" t="s">
        <v>176</v>
      </c>
      <c r="H2393" t="s">
        <v>109</v>
      </c>
      <c r="I2393">
        <v>6</v>
      </c>
      <c r="J2393">
        <v>0</v>
      </c>
      <c r="K2393" t="s">
        <v>70</v>
      </c>
      <c r="L2393" t="s">
        <v>33</v>
      </c>
      <c r="M2393">
        <v>62</v>
      </c>
      <c r="N2393">
        <v>3</v>
      </c>
    </row>
    <row r="2394" spans="1:14" x14ac:dyDescent="0.3">
      <c r="A2394" t="s">
        <v>4962</v>
      </c>
      <c r="B2394" t="s">
        <v>4755</v>
      </c>
      <c r="C2394" t="s">
        <v>1522</v>
      </c>
      <c r="D2394" t="s">
        <v>529</v>
      </c>
      <c r="E2394" t="s">
        <v>1009</v>
      </c>
      <c r="F2394" t="s">
        <v>29</v>
      </c>
      <c r="G2394" t="s">
        <v>90</v>
      </c>
      <c r="H2394" t="s">
        <v>31</v>
      </c>
      <c r="I2394">
        <v>4</v>
      </c>
      <c r="K2394" t="s">
        <v>222</v>
      </c>
      <c r="L2394" t="s">
        <v>23</v>
      </c>
      <c r="M2394">
        <v>56</v>
      </c>
      <c r="N2394">
        <v>4</v>
      </c>
    </row>
    <row r="2395" spans="1:14" x14ac:dyDescent="0.3">
      <c r="A2395" t="s">
        <v>4963</v>
      </c>
      <c r="B2395" t="s">
        <v>446</v>
      </c>
      <c r="C2395" t="s">
        <v>1063</v>
      </c>
      <c r="D2395" t="s">
        <v>2342</v>
      </c>
      <c r="E2395" t="s">
        <v>782</v>
      </c>
      <c r="F2395" t="s">
        <v>29</v>
      </c>
      <c r="G2395" t="s">
        <v>97</v>
      </c>
      <c r="H2395" t="s">
        <v>146</v>
      </c>
      <c r="I2395">
        <v>6</v>
      </c>
      <c r="J2395">
        <v>0.1</v>
      </c>
      <c r="K2395" t="s">
        <v>32</v>
      </c>
      <c r="L2395" t="s">
        <v>23</v>
      </c>
      <c r="M2395">
        <v>46</v>
      </c>
      <c r="N2395">
        <v>3</v>
      </c>
    </row>
    <row r="2396" spans="1:14" x14ac:dyDescent="0.3">
      <c r="A2396" t="s">
        <v>4964</v>
      </c>
      <c r="B2396" t="s">
        <v>632</v>
      </c>
      <c r="C2396" t="s">
        <v>2050</v>
      </c>
      <c r="D2396" t="s">
        <v>4965</v>
      </c>
      <c r="E2396" t="s">
        <v>477</v>
      </c>
      <c r="F2396" t="s">
        <v>19</v>
      </c>
      <c r="G2396" t="s">
        <v>192</v>
      </c>
      <c r="H2396" t="s">
        <v>48</v>
      </c>
      <c r="I2396">
        <v>4</v>
      </c>
      <c r="J2396">
        <v>0.2</v>
      </c>
      <c r="K2396" t="s">
        <v>70</v>
      </c>
      <c r="L2396" t="s">
        <v>23</v>
      </c>
      <c r="M2396">
        <v>61</v>
      </c>
      <c r="N2396">
        <v>3</v>
      </c>
    </row>
    <row r="2397" spans="1:14" x14ac:dyDescent="0.3">
      <c r="A2397" t="s">
        <v>4966</v>
      </c>
      <c r="B2397" t="s">
        <v>2995</v>
      </c>
      <c r="C2397" t="s">
        <v>1522</v>
      </c>
      <c r="D2397" t="s">
        <v>1097</v>
      </c>
      <c r="E2397" t="s">
        <v>227</v>
      </c>
      <c r="F2397" t="s">
        <v>39</v>
      </c>
      <c r="G2397" t="s">
        <v>40</v>
      </c>
      <c r="H2397" t="s">
        <v>84</v>
      </c>
      <c r="I2397">
        <v>9</v>
      </c>
      <c r="J2397">
        <v>0.05</v>
      </c>
      <c r="K2397" t="s">
        <v>32</v>
      </c>
      <c r="L2397" t="s">
        <v>23</v>
      </c>
      <c r="M2397">
        <v>20</v>
      </c>
      <c r="N2397">
        <v>1</v>
      </c>
    </row>
    <row r="2398" spans="1:14" x14ac:dyDescent="0.3">
      <c r="A2398" t="s">
        <v>4967</v>
      </c>
      <c r="B2398" t="s">
        <v>1784</v>
      </c>
      <c r="C2398" t="s">
        <v>1634</v>
      </c>
      <c r="D2398" t="s">
        <v>4968</v>
      </c>
      <c r="E2398" t="s">
        <v>560</v>
      </c>
      <c r="F2398" t="s">
        <v>29</v>
      </c>
      <c r="G2398" t="s">
        <v>251</v>
      </c>
      <c r="H2398" t="s">
        <v>69</v>
      </c>
      <c r="I2398">
        <v>3</v>
      </c>
      <c r="J2398">
        <v>0</v>
      </c>
      <c r="K2398" t="s">
        <v>22</v>
      </c>
      <c r="L2398" t="s">
        <v>23</v>
      </c>
      <c r="M2398">
        <v>36</v>
      </c>
      <c r="N2398">
        <v>3</v>
      </c>
    </row>
    <row r="2399" spans="1:14" x14ac:dyDescent="0.3">
      <c r="A2399" t="s">
        <v>4969</v>
      </c>
      <c r="B2399" t="s">
        <v>4970</v>
      </c>
      <c r="C2399" t="s">
        <v>4971</v>
      </c>
      <c r="D2399" t="s">
        <v>4403</v>
      </c>
      <c r="E2399" t="s">
        <v>266</v>
      </c>
      <c r="F2399" t="s">
        <v>39</v>
      </c>
      <c r="G2399" t="s">
        <v>293</v>
      </c>
      <c r="H2399" t="s">
        <v>48</v>
      </c>
      <c r="I2399" t="s">
        <v>353</v>
      </c>
      <c r="J2399">
        <v>0.1</v>
      </c>
      <c r="K2399" t="s">
        <v>32</v>
      </c>
      <c r="L2399" t="s">
        <v>33</v>
      </c>
      <c r="M2399">
        <v>24</v>
      </c>
      <c r="N2399">
        <v>1</v>
      </c>
    </row>
    <row r="2400" spans="1:14" x14ac:dyDescent="0.3">
      <c r="A2400" t="s">
        <v>4972</v>
      </c>
      <c r="B2400" t="s">
        <v>4973</v>
      </c>
      <c r="C2400" t="s">
        <v>225</v>
      </c>
      <c r="D2400" t="s">
        <v>1226</v>
      </c>
      <c r="E2400" t="s">
        <v>159</v>
      </c>
      <c r="F2400" t="s">
        <v>39</v>
      </c>
      <c r="G2400" t="s">
        <v>293</v>
      </c>
      <c r="H2400" t="s">
        <v>177</v>
      </c>
      <c r="I2400" t="s">
        <v>77</v>
      </c>
      <c r="J2400">
        <v>0</v>
      </c>
      <c r="K2400" t="s">
        <v>70</v>
      </c>
      <c r="L2400" t="s">
        <v>33</v>
      </c>
      <c r="M2400">
        <v>30</v>
      </c>
      <c r="N2400">
        <v>4</v>
      </c>
    </row>
    <row r="2401" spans="1:14" x14ac:dyDescent="0.3">
      <c r="A2401" t="s">
        <v>4974</v>
      </c>
      <c r="B2401" t="s">
        <v>488</v>
      </c>
      <c r="C2401" t="s">
        <v>1115</v>
      </c>
      <c r="D2401" t="s">
        <v>2514</v>
      </c>
      <c r="E2401" t="s">
        <v>627</v>
      </c>
      <c r="F2401" t="s">
        <v>29</v>
      </c>
      <c r="G2401" t="s">
        <v>192</v>
      </c>
      <c r="H2401" t="s">
        <v>177</v>
      </c>
      <c r="I2401">
        <v>3</v>
      </c>
      <c r="J2401">
        <v>0</v>
      </c>
      <c r="K2401" t="s">
        <v>32</v>
      </c>
      <c r="L2401" t="s">
        <v>23</v>
      </c>
      <c r="M2401">
        <v>28</v>
      </c>
    </row>
    <row r="2402" spans="1:14" x14ac:dyDescent="0.3">
      <c r="A2402" t="s">
        <v>4975</v>
      </c>
      <c r="B2402" t="s">
        <v>2517</v>
      </c>
      <c r="C2402" t="s">
        <v>779</v>
      </c>
      <c r="D2402" t="s">
        <v>134</v>
      </c>
      <c r="E2402" t="s">
        <v>46</v>
      </c>
      <c r="F2402" t="s">
        <v>131</v>
      </c>
      <c r="G2402" t="s">
        <v>115</v>
      </c>
      <c r="H2402" t="s">
        <v>308</v>
      </c>
      <c r="I2402">
        <v>5</v>
      </c>
      <c r="J2402">
        <v>0.2</v>
      </c>
      <c r="K2402" t="s">
        <v>22</v>
      </c>
      <c r="L2402" t="s">
        <v>41</v>
      </c>
      <c r="M2402">
        <v>36</v>
      </c>
      <c r="N2402">
        <v>1</v>
      </c>
    </row>
    <row r="2403" spans="1:14" x14ac:dyDescent="0.3">
      <c r="A2403" t="s">
        <v>4976</v>
      </c>
      <c r="B2403" t="s">
        <v>3047</v>
      </c>
      <c r="C2403" t="s">
        <v>4977</v>
      </c>
      <c r="D2403" t="s">
        <v>489</v>
      </c>
      <c r="E2403" t="s">
        <v>1019</v>
      </c>
      <c r="F2403" t="s">
        <v>29</v>
      </c>
      <c r="G2403" t="s">
        <v>115</v>
      </c>
      <c r="H2403" t="s">
        <v>63</v>
      </c>
      <c r="I2403">
        <v>6</v>
      </c>
      <c r="J2403">
        <v>0.05</v>
      </c>
      <c r="K2403" t="s">
        <v>70</v>
      </c>
      <c r="L2403" t="s">
        <v>33</v>
      </c>
      <c r="M2403">
        <v>35</v>
      </c>
      <c r="N2403">
        <v>1</v>
      </c>
    </row>
    <row r="2404" spans="1:14" x14ac:dyDescent="0.3">
      <c r="A2404" t="s">
        <v>4978</v>
      </c>
      <c r="B2404" t="s">
        <v>880</v>
      </c>
      <c r="C2404" t="s">
        <v>142</v>
      </c>
      <c r="D2404" t="s">
        <v>1782</v>
      </c>
      <c r="E2404" t="s">
        <v>170</v>
      </c>
      <c r="F2404" t="s">
        <v>39</v>
      </c>
      <c r="G2404" t="s">
        <v>293</v>
      </c>
      <c r="H2404" t="s">
        <v>241</v>
      </c>
      <c r="I2404">
        <v>8</v>
      </c>
      <c r="J2404">
        <v>0.05</v>
      </c>
      <c r="K2404" t="s">
        <v>70</v>
      </c>
      <c r="L2404" t="s">
        <v>23</v>
      </c>
      <c r="M2404">
        <v>60</v>
      </c>
    </row>
    <row r="2405" spans="1:14" x14ac:dyDescent="0.3">
      <c r="A2405" t="s">
        <v>4979</v>
      </c>
      <c r="B2405" t="s">
        <v>405</v>
      </c>
      <c r="C2405" t="s">
        <v>189</v>
      </c>
      <c r="D2405" t="s">
        <v>3737</v>
      </c>
      <c r="E2405" t="s">
        <v>135</v>
      </c>
      <c r="F2405" t="s">
        <v>29</v>
      </c>
      <c r="H2405" t="s">
        <v>98</v>
      </c>
      <c r="I2405">
        <v>3</v>
      </c>
      <c r="J2405">
        <v>0</v>
      </c>
      <c r="K2405" t="s">
        <v>70</v>
      </c>
      <c r="L2405" t="s">
        <v>33</v>
      </c>
      <c r="M2405">
        <v>42</v>
      </c>
      <c r="N2405">
        <v>2</v>
      </c>
    </row>
    <row r="2406" spans="1:14" x14ac:dyDescent="0.3">
      <c r="A2406" t="s">
        <v>4980</v>
      </c>
      <c r="B2406" t="s">
        <v>990</v>
      </c>
      <c r="C2406" t="s">
        <v>991</v>
      </c>
      <c r="D2406" t="s">
        <v>2758</v>
      </c>
      <c r="E2406" t="s">
        <v>467</v>
      </c>
      <c r="F2406" t="s">
        <v>39</v>
      </c>
      <c r="G2406" t="s">
        <v>176</v>
      </c>
      <c r="H2406" t="s">
        <v>31</v>
      </c>
      <c r="I2406">
        <v>6</v>
      </c>
      <c r="J2406">
        <v>0.1</v>
      </c>
      <c r="K2406" t="s">
        <v>32</v>
      </c>
      <c r="L2406" t="s">
        <v>23</v>
      </c>
      <c r="M2406">
        <v>67</v>
      </c>
      <c r="N2406">
        <v>1</v>
      </c>
    </row>
    <row r="2407" spans="1:14" x14ac:dyDescent="0.3">
      <c r="A2407" t="s">
        <v>4981</v>
      </c>
      <c r="B2407" t="s">
        <v>4217</v>
      </c>
      <c r="C2407" t="s">
        <v>137</v>
      </c>
      <c r="D2407" t="s">
        <v>4302</v>
      </c>
      <c r="E2407" t="s">
        <v>1169</v>
      </c>
      <c r="F2407" t="s">
        <v>39</v>
      </c>
      <c r="G2407" t="s">
        <v>90</v>
      </c>
      <c r="H2407" t="s">
        <v>76</v>
      </c>
      <c r="I2407">
        <v>7</v>
      </c>
      <c r="J2407">
        <v>0.05</v>
      </c>
      <c r="K2407" t="s">
        <v>32</v>
      </c>
      <c r="L2407" t="s">
        <v>23</v>
      </c>
      <c r="M2407">
        <v>36</v>
      </c>
      <c r="N2407">
        <v>1</v>
      </c>
    </row>
    <row r="2408" spans="1:14" x14ac:dyDescent="0.3">
      <c r="A2408" t="s">
        <v>4811</v>
      </c>
      <c r="B2408" t="s">
        <v>742</v>
      </c>
      <c r="C2408" t="s">
        <v>1802</v>
      </c>
      <c r="D2408" t="s">
        <v>3749</v>
      </c>
      <c r="E2408" t="s">
        <v>440</v>
      </c>
      <c r="F2408" t="s">
        <v>29</v>
      </c>
      <c r="G2408" t="s">
        <v>176</v>
      </c>
      <c r="H2408" t="s">
        <v>91</v>
      </c>
      <c r="I2408">
        <v>2</v>
      </c>
      <c r="J2408">
        <v>0.1</v>
      </c>
      <c r="K2408" t="s">
        <v>32</v>
      </c>
      <c r="L2408" t="s">
        <v>41</v>
      </c>
      <c r="M2408">
        <v>26</v>
      </c>
      <c r="N2408">
        <v>5</v>
      </c>
    </row>
    <row r="2409" spans="1:14" x14ac:dyDescent="0.3">
      <c r="A2409" t="s">
        <v>4982</v>
      </c>
      <c r="B2409" t="s">
        <v>2896</v>
      </c>
      <c r="C2409" t="s">
        <v>1064</v>
      </c>
      <c r="D2409" t="s">
        <v>946</v>
      </c>
      <c r="E2409" t="s">
        <v>666</v>
      </c>
      <c r="F2409" t="s">
        <v>29</v>
      </c>
      <c r="G2409" t="s">
        <v>47</v>
      </c>
      <c r="H2409" t="s">
        <v>154</v>
      </c>
      <c r="I2409">
        <v>3</v>
      </c>
      <c r="J2409">
        <v>0.05</v>
      </c>
      <c r="K2409" t="s">
        <v>32</v>
      </c>
      <c r="L2409" t="s">
        <v>41</v>
      </c>
      <c r="M2409">
        <v>46</v>
      </c>
      <c r="N2409">
        <v>2</v>
      </c>
    </row>
    <row r="2410" spans="1:14" x14ac:dyDescent="0.3">
      <c r="A2410" t="s">
        <v>1968</v>
      </c>
      <c r="B2410" t="s">
        <v>1969</v>
      </c>
      <c r="C2410" t="s">
        <v>1305</v>
      </c>
      <c r="D2410" t="s">
        <v>802</v>
      </c>
      <c r="E2410" t="s">
        <v>221</v>
      </c>
      <c r="F2410" t="s">
        <v>29</v>
      </c>
      <c r="G2410" t="s">
        <v>47</v>
      </c>
      <c r="H2410" t="s">
        <v>154</v>
      </c>
      <c r="I2410">
        <v>2</v>
      </c>
      <c r="J2410">
        <v>0</v>
      </c>
      <c r="K2410" t="s">
        <v>222</v>
      </c>
      <c r="L2410" t="s">
        <v>33</v>
      </c>
      <c r="M2410">
        <v>49</v>
      </c>
      <c r="N2410">
        <v>2</v>
      </c>
    </row>
    <row r="2411" spans="1:14" x14ac:dyDescent="0.3">
      <c r="A2411" t="s">
        <v>4983</v>
      </c>
      <c r="B2411" t="s">
        <v>4984</v>
      </c>
      <c r="C2411" t="s">
        <v>1459</v>
      </c>
      <c r="D2411" t="s">
        <v>2442</v>
      </c>
      <c r="E2411" t="s">
        <v>1651</v>
      </c>
      <c r="F2411" t="s">
        <v>29</v>
      </c>
      <c r="G2411" t="s">
        <v>176</v>
      </c>
      <c r="H2411" t="s">
        <v>31</v>
      </c>
      <c r="I2411">
        <v>8</v>
      </c>
      <c r="J2411">
        <v>0</v>
      </c>
      <c r="K2411" t="s">
        <v>70</v>
      </c>
      <c r="L2411" t="s">
        <v>50</v>
      </c>
      <c r="M2411">
        <v>68</v>
      </c>
      <c r="N2411">
        <v>2</v>
      </c>
    </row>
    <row r="2412" spans="1:14" x14ac:dyDescent="0.3">
      <c r="A2412" t="s">
        <v>4985</v>
      </c>
      <c r="B2412" t="s">
        <v>3559</v>
      </c>
      <c r="C2412" t="s">
        <v>1941</v>
      </c>
      <c r="D2412" t="s">
        <v>1210</v>
      </c>
      <c r="E2412" t="s">
        <v>606</v>
      </c>
      <c r="F2412" t="s">
        <v>39</v>
      </c>
      <c r="G2412" t="s">
        <v>115</v>
      </c>
      <c r="H2412" t="s">
        <v>177</v>
      </c>
      <c r="I2412">
        <v>1</v>
      </c>
      <c r="J2412">
        <v>0</v>
      </c>
      <c r="K2412" t="s">
        <v>222</v>
      </c>
      <c r="L2412" t="s">
        <v>33</v>
      </c>
      <c r="M2412">
        <v>69</v>
      </c>
      <c r="N2412">
        <v>3</v>
      </c>
    </row>
    <row r="2413" spans="1:14" x14ac:dyDescent="0.3">
      <c r="A2413" t="s">
        <v>4986</v>
      </c>
      <c r="B2413" t="s">
        <v>4987</v>
      </c>
      <c r="C2413" t="s">
        <v>2823</v>
      </c>
      <c r="D2413" t="s">
        <v>3651</v>
      </c>
      <c r="E2413" t="s">
        <v>570</v>
      </c>
      <c r="F2413" t="s">
        <v>29</v>
      </c>
      <c r="G2413" t="s">
        <v>115</v>
      </c>
      <c r="H2413" t="s">
        <v>56</v>
      </c>
      <c r="I2413">
        <v>6</v>
      </c>
      <c r="J2413">
        <v>0.05</v>
      </c>
      <c r="K2413" t="s">
        <v>32</v>
      </c>
      <c r="L2413" t="s">
        <v>41</v>
      </c>
      <c r="M2413">
        <v>59</v>
      </c>
      <c r="N2413">
        <v>3</v>
      </c>
    </row>
    <row r="2414" spans="1:14" x14ac:dyDescent="0.3">
      <c r="A2414" t="s">
        <v>4988</v>
      </c>
      <c r="B2414" t="s">
        <v>1843</v>
      </c>
      <c r="C2414" t="s">
        <v>4989</v>
      </c>
      <c r="D2414" t="s">
        <v>3761</v>
      </c>
      <c r="E2414" t="s">
        <v>191</v>
      </c>
      <c r="F2414" t="s">
        <v>29</v>
      </c>
      <c r="G2414" t="s">
        <v>40</v>
      </c>
      <c r="H2414" t="s">
        <v>160</v>
      </c>
      <c r="I2414">
        <v>8</v>
      </c>
      <c r="J2414">
        <v>0.1</v>
      </c>
      <c r="K2414" t="s">
        <v>32</v>
      </c>
      <c r="L2414" t="s">
        <v>33</v>
      </c>
      <c r="M2414">
        <v>47</v>
      </c>
      <c r="N2414">
        <v>5</v>
      </c>
    </row>
    <row r="2415" spans="1:14" x14ac:dyDescent="0.3">
      <c r="A2415" t="s">
        <v>4990</v>
      </c>
      <c r="B2415" t="s">
        <v>1935</v>
      </c>
      <c r="C2415" t="s">
        <v>4205</v>
      </c>
      <c r="D2415" t="s">
        <v>2225</v>
      </c>
      <c r="E2415" t="s">
        <v>281</v>
      </c>
      <c r="F2415" t="s">
        <v>29</v>
      </c>
      <c r="G2415" t="s">
        <v>97</v>
      </c>
      <c r="H2415" t="s">
        <v>21</v>
      </c>
      <c r="I2415">
        <v>7</v>
      </c>
      <c r="J2415">
        <v>0.05</v>
      </c>
      <c r="K2415" t="s">
        <v>32</v>
      </c>
      <c r="L2415" t="s">
        <v>23</v>
      </c>
      <c r="M2415">
        <v>27</v>
      </c>
      <c r="N2415">
        <v>3</v>
      </c>
    </row>
    <row r="2416" spans="1:14" x14ac:dyDescent="0.3">
      <c r="A2416" t="s">
        <v>4991</v>
      </c>
      <c r="B2416" t="s">
        <v>663</v>
      </c>
      <c r="C2416" t="s">
        <v>664</v>
      </c>
      <c r="D2416" t="s">
        <v>678</v>
      </c>
      <c r="E2416" t="s">
        <v>1372</v>
      </c>
      <c r="F2416" t="s">
        <v>29</v>
      </c>
      <c r="G2416" t="s">
        <v>115</v>
      </c>
      <c r="H2416" t="s">
        <v>241</v>
      </c>
      <c r="I2416">
        <v>3</v>
      </c>
      <c r="J2416">
        <v>0</v>
      </c>
      <c r="K2416" t="s">
        <v>32</v>
      </c>
      <c r="L2416" t="s">
        <v>50</v>
      </c>
      <c r="N2416">
        <v>3</v>
      </c>
    </row>
    <row r="2417" spans="1:14" x14ac:dyDescent="0.3">
      <c r="A2417" t="s">
        <v>4992</v>
      </c>
      <c r="B2417" t="s">
        <v>2981</v>
      </c>
      <c r="C2417" t="s">
        <v>700</v>
      </c>
      <c r="D2417" t="s">
        <v>2872</v>
      </c>
      <c r="E2417" t="s">
        <v>326</v>
      </c>
      <c r="F2417" t="s">
        <v>29</v>
      </c>
      <c r="G2417" t="s">
        <v>40</v>
      </c>
      <c r="H2417" t="s">
        <v>308</v>
      </c>
      <c r="I2417">
        <v>7</v>
      </c>
      <c r="J2417">
        <v>0</v>
      </c>
      <c r="K2417" t="s">
        <v>22</v>
      </c>
      <c r="L2417" t="s">
        <v>41</v>
      </c>
      <c r="M2417">
        <v>28</v>
      </c>
      <c r="N2417">
        <v>2</v>
      </c>
    </row>
    <row r="2418" spans="1:14" x14ac:dyDescent="0.3">
      <c r="A2418" t="s">
        <v>4993</v>
      </c>
      <c r="B2418" t="s">
        <v>957</v>
      </c>
      <c r="C2418" t="s">
        <v>637</v>
      </c>
      <c r="D2418" t="s">
        <v>1926</v>
      </c>
      <c r="E2418" t="s">
        <v>444</v>
      </c>
      <c r="F2418" t="s">
        <v>39</v>
      </c>
      <c r="G2418" t="s">
        <v>40</v>
      </c>
      <c r="H2418" t="s">
        <v>109</v>
      </c>
      <c r="I2418">
        <v>8</v>
      </c>
      <c r="J2418">
        <v>0.15</v>
      </c>
      <c r="K2418" t="s">
        <v>22</v>
      </c>
      <c r="L2418" t="s">
        <v>23</v>
      </c>
      <c r="M2418">
        <v>61</v>
      </c>
      <c r="N2418">
        <v>3</v>
      </c>
    </row>
    <row r="2419" spans="1:14" x14ac:dyDescent="0.3">
      <c r="A2419" t="s">
        <v>4994</v>
      </c>
      <c r="B2419" t="s">
        <v>1111</v>
      </c>
      <c r="C2419" t="s">
        <v>1670</v>
      </c>
      <c r="D2419" t="s">
        <v>3518</v>
      </c>
      <c r="E2419" t="s">
        <v>1019</v>
      </c>
      <c r="F2419" t="s">
        <v>29</v>
      </c>
      <c r="G2419" t="s">
        <v>192</v>
      </c>
      <c r="H2419" t="s">
        <v>56</v>
      </c>
      <c r="I2419">
        <v>5</v>
      </c>
      <c r="K2419" t="s">
        <v>32</v>
      </c>
      <c r="L2419" t="s">
        <v>41</v>
      </c>
      <c r="M2419">
        <v>30</v>
      </c>
      <c r="N2419">
        <v>2</v>
      </c>
    </row>
    <row r="2420" spans="1:14" x14ac:dyDescent="0.3">
      <c r="A2420" t="s">
        <v>4995</v>
      </c>
      <c r="B2420" t="s">
        <v>738</v>
      </c>
      <c r="C2420" t="s">
        <v>1404</v>
      </c>
      <c r="D2420" t="s">
        <v>2811</v>
      </c>
      <c r="E2420" t="s">
        <v>298</v>
      </c>
      <c r="F2420" t="s">
        <v>19</v>
      </c>
      <c r="G2420" t="s">
        <v>192</v>
      </c>
      <c r="H2420" t="s">
        <v>241</v>
      </c>
      <c r="I2420">
        <v>2</v>
      </c>
      <c r="J2420">
        <v>0.05</v>
      </c>
      <c r="K2420" t="s">
        <v>32</v>
      </c>
      <c r="L2420" t="s">
        <v>23</v>
      </c>
      <c r="M2420">
        <v>22</v>
      </c>
      <c r="N2420">
        <v>2</v>
      </c>
    </row>
    <row r="2421" spans="1:14" x14ac:dyDescent="0.3">
      <c r="A2421" t="s">
        <v>4996</v>
      </c>
      <c r="B2421" t="s">
        <v>1977</v>
      </c>
      <c r="C2421" t="s">
        <v>948</v>
      </c>
      <c r="D2421" t="s">
        <v>3054</v>
      </c>
      <c r="E2421" t="s">
        <v>1014</v>
      </c>
      <c r="F2421" t="s">
        <v>19</v>
      </c>
      <c r="G2421" t="s">
        <v>251</v>
      </c>
      <c r="H2421" t="s">
        <v>177</v>
      </c>
      <c r="I2421">
        <v>1</v>
      </c>
      <c r="J2421">
        <v>0</v>
      </c>
      <c r="K2421" t="s">
        <v>22</v>
      </c>
      <c r="L2421" t="s">
        <v>50</v>
      </c>
      <c r="M2421">
        <v>67</v>
      </c>
      <c r="N2421">
        <v>1</v>
      </c>
    </row>
    <row r="2422" spans="1:14" x14ac:dyDescent="0.3">
      <c r="A2422" t="s">
        <v>4997</v>
      </c>
      <c r="B2422" t="s">
        <v>1898</v>
      </c>
      <c r="C2422" t="s">
        <v>2078</v>
      </c>
      <c r="D2422" t="s">
        <v>3510</v>
      </c>
      <c r="E2422" t="s">
        <v>96</v>
      </c>
      <c r="F2422" t="s">
        <v>19</v>
      </c>
      <c r="G2422" t="s">
        <v>62</v>
      </c>
      <c r="H2422" t="s">
        <v>48</v>
      </c>
      <c r="I2422">
        <v>8</v>
      </c>
      <c r="J2422">
        <v>0.2</v>
      </c>
      <c r="K2422" t="s">
        <v>22</v>
      </c>
      <c r="L2422" t="s">
        <v>33</v>
      </c>
      <c r="M2422">
        <v>33</v>
      </c>
      <c r="N2422">
        <v>5</v>
      </c>
    </row>
    <row r="2423" spans="1:14" x14ac:dyDescent="0.3">
      <c r="A2423" t="s">
        <v>4998</v>
      </c>
      <c r="B2423" t="s">
        <v>1961</v>
      </c>
      <c r="C2423" t="s">
        <v>1602</v>
      </c>
      <c r="D2423" t="s">
        <v>3845</v>
      </c>
      <c r="E2423" t="s">
        <v>467</v>
      </c>
      <c r="F2423" t="s">
        <v>29</v>
      </c>
      <c r="G2423" t="s">
        <v>176</v>
      </c>
      <c r="H2423" t="s">
        <v>31</v>
      </c>
      <c r="I2423">
        <v>5</v>
      </c>
      <c r="J2423">
        <v>0.1</v>
      </c>
      <c r="K2423" t="s">
        <v>32</v>
      </c>
      <c r="L2423" t="s">
        <v>33</v>
      </c>
      <c r="M2423">
        <v>36</v>
      </c>
    </row>
    <row r="2424" spans="1:14" x14ac:dyDescent="0.3">
      <c r="A2424" t="s">
        <v>4999</v>
      </c>
      <c r="B2424" t="s">
        <v>948</v>
      </c>
      <c r="C2424" t="s">
        <v>3201</v>
      </c>
      <c r="D2424" t="s">
        <v>1593</v>
      </c>
      <c r="E2424" t="s">
        <v>1770</v>
      </c>
      <c r="F2424" t="s">
        <v>39</v>
      </c>
      <c r="G2424" t="s">
        <v>192</v>
      </c>
      <c r="H2424" t="s">
        <v>98</v>
      </c>
      <c r="I2424">
        <v>8</v>
      </c>
      <c r="K2424" t="s">
        <v>32</v>
      </c>
      <c r="L2424" t="s">
        <v>33</v>
      </c>
      <c r="M2424">
        <v>43</v>
      </c>
      <c r="N2424">
        <v>4</v>
      </c>
    </row>
    <row r="2425" spans="1:14" x14ac:dyDescent="0.3">
      <c r="A2425" t="s">
        <v>5000</v>
      </c>
      <c r="B2425" t="s">
        <v>2465</v>
      </c>
      <c r="C2425" t="s">
        <v>503</v>
      </c>
      <c r="D2425" t="s">
        <v>325</v>
      </c>
      <c r="E2425" t="s">
        <v>1142</v>
      </c>
      <c r="F2425" t="s">
        <v>39</v>
      </c>
      <c r="G2425" t="s">
        <v>251</v>
      </c>
      <c r="H2425" t="s">
        <v>308</v>
      </c>
      <c r="I2425">
        <v>9</v>
      </c>
      <c r="K2425" t="s">
        <v>22</v>
      </c>
      <c r="L2425" t="s">
        <v>23</v>
      </c>
      <c r="M2425">
        <v>44</v>
      </c>
      <c r="N2425">
        <v>1</v>
      </c>
    </row>
    <row r="2426" spans="1:14" x14ac:dyDescent="0.3">
      <c r="A2426" t="s">
        <v>5001</v>
      </c>
      <c r="B2426" t="s">
        <v>143</v>
      </c>
      <c r="C2426" t="s">
        <v>3697</v>
      </c>
      <c r="D2426" t="s">
        <v>368</v>
      </c>
      <c r="E2426" t="s">
        <v>28</v>
      </c>
      <c r="F2426" t="s">
        <v>29</v>
      </c>
      <c r="G2426" t="s">
        <v>176</v>
      </c>
      <c r="H2426" t="s">
        <v>69</v>
      </c>
      <c r="I2426">
        <v>9</v>
      </c>
      <c r="J2426">
        <v>0</v>
      </c>
      <c r="K2426" t="s">
        <v>32</v>
      </c>
      <c r="L2426" t="s">
        <v>50</v>
      </c>
      <c r="M2426">
        <v>21</v>
      </c>
      <c r="N2426">
        <v>5</v>
      </c>
    </row>
    <row r="2427" spans="1:14" x14ac:dyDescent="0.3">
      <c r="A2427" t="s">
        <v>5002</v>
      </c>
      <c r="B2427" t="s">
        <v>323</v>
      </c>
      <c r="C2427" t="s">
        <v>3395</v>
      </c>
      <c r="D2427" t="s">
        <v>1804</v>
      </c>
      <c r="E2427" t="s">
        <v>413</v>
      </c>
      <c r="F2427" t="s">
        <v>29</v>
      </c>
      <c r="G2427" t="s">
        <v>30</v>
      </c>
      <c r="H2427" t="s">
        <v>241</v>
      </c>
      <c r="I2427">
        <v>5</v>
      </c>
      <c r="J2427">
        <v>0.05</v>
      </c>
      <c r="K2427" t="s">
        <v>222</v>
      </c>
      <c r="L2427" t="s">
        <v>33</v>
      </c>
      <c r="M2427">
        <v>69</v>
      </c>
      <c r="N2427">
        <v>3</v>
      </c>
    </row>
    <row r="2428" spans="1:14" x14ac:dyDescent="0.3">
      <c r="A2428" t="s">
        <v>5003</v>
      </c>
      <c r="B2428" t="s">
        <v>2494</v>
      </c>
      <c r="C2428" t="s">
        <v>929</v>
      </c>
      <c r="D2428" t="s">
        <v>2649</v>
      </c>
      <c r="E2428" t="s">
        <v>215</v>
      </c>
      <c r="F2428" t="s">
        <v>83</v>
      </c>
      <c r="G2428" t="s">
        <v>62</v>
      </c>
      <c r="H2428" t="s">
        <v>177</v>
      </c>
      <c r="I2428">
        <v>5</v>
      </c>
      <c r="J2428">
        <v>0.15</v>
      </c>
      <c r="K2428" t="s">
        <v>32</v>
      </c>
      <c r="L2428" t="s">
        <v>41</v>
      </c>
      <c r="M2428">
        <v>41</v>
      </c>
      <c r="N2428">
        <v>5</v>
      </c>
    </row>
    <row r="2429" spans="1:14" x14ac:dyDescent="0.3">
      <c r="A2429" t="s">
        <v>5004</v>
      </c>
      <c r="B2429" t="s">
        <v>909</v>
      </c>
      <c r="C2429" t="s">
        <v>3115</v>
      </c>
      <c r="D2429" t="s">
        <v>2089</v>
      </c>
      <c r="E2429" t="s">
        <v>731</v>
      </c>
      <c r="F2429" t="s">
        <v>29</v>
      </c>
      <c r="G2429" t="s">
        <v>90</v>
      </c>
      <c r="H2429" t="s">
        <v>308</v>
      </c>
      <c r="I2429">
        <v>4</v>
      </c>
      <c r="J2429">
        <v>0.05</v>
      </c>
      <c r="K2429" t="s">
        <v>22</v>
      </c>
      <c r="L2429" t="s">
        <v>50</v>
      </c>
      <c r="M2429">
        <v>19</v>
      </c>
      <c r="N2429">
        <v>4</v>
      </c>
    </row>
    <row r="2430" spans="1:14" x14ac:dyDescent="0.3">
      <c r="A2430" t="s">
        <v>5005</v>
      </c>
      <c r="B2430" t="s">
        <v>5006</v>
      </c>
      <c r="C2430" t="s">
        <v>1089</v>
      </c>
      <c r="D2430" t="s">
        <v>236</v>
      </c>
      <c r="E2430" t="s">
        <v>1169</v>
      </c>
      <c r="F2430" t="s">
        <v>29</v>
      </c>
      <c r="G2430" t="s">
        <v>97</v>
      </c>
      <c r="H2430" t="s">
        <v>91</v>
      </c>
      <c r="I2430">
        <v>5</v>
      </c>
      <c r="J2430">
        <v>0.15</v>
      </c>
      <c r="K2430" t="s">
        <v>32</v>
      </c>
      <c r="L2430" t="s">
        <v>33</v>
      </c>
      <c r="M2430">
        <v>33</v>
      </c>
      <c r="N2430">
        <v>5</v>
      </c>
    </row>
    <row r="2431" spans="1:14" x14ac:dyDescent="0.3">
      <c r="A2431" t="s">
        <v>5007</v>
      </c>
      <c r="B2431" t="s">
        <v>4893</v>
      </c>
      <c r="C2431" t="s">
        <v>461</v>
      </c>
      <c r="D2431" t="s">
        <v>3321</v>
      </c>
      <c r="E2431" t="s">
        <v>570</v>
      </c>
      <c r="F2431" t="s">
        <v>29</v>
      </c>
      <c r="G2431" t="s">
        <v>293</v>
      </c>
      <c r="H2431" t="s">
        <v>21</v>
      </c>
      <c r="I2431">
        <v>8</v>
      </c>
      <c r="J2431">
        <v>0.05</v>
      </c>
      <c r="K2431" t="s">
        <v>22</v>
      </c>
      <c r="L2431" t="s">
        <v>50</v>
      </c>
      <c r="M2431">
        <v>20</v>
      </c>
      <c r="N2431">
        <v>4</v>
      </c>
    </row>
    <row r="2432" spans="1:14" x14ac:dyDescent="0.3">
      <c r="A2432" t="s">
        <v>5008</v>
      </c>
      <c r="B2432" t="s">
        <v>1178</v>
      </c>
      <c r="C2432" t="s">
        <v>2699</v>
      </c>
      <c r="D2432" t="s">
        <v>839</v>
      </c>
      <c r="E2432" t="s">
        <v>426</v>
      </c>
      <c r="F2432" t="s">
        <v>131</v>
      </c>
      <c r="G2432" t="s">
        <v>192</v>
      </c>
      <c r="H2432" t="s">
        <v>56</v>
      </c>
      <c r="I2432">
        <v>6</v>
      </c>
      <c r="J2432">
        <v>0</v>
      </c>
      <c r="K2432" t="s">
        <v>32</v>
      </c>
      <c r="L2432" t="s">
        <v>50</v>
      </c>
      <c r="M2432">
        <v>42</v>
      </c>
      <c r="N2432">
        <v>2</v>
      </c>
    </row>
    <row r="2433" spans="1:14" x14ac:dyDescent="0.3">
      <c r="A2433" t="s">
        <v>5009</v>
      </c>
      <c r="B2433" t="s">
        <v>2040</v>
      </c>
      <c r="C2433" t="s">
        <v>1100</v>
      </c>
      <c r="D2433" t="s">
        <v>1942</v>
      </c>
      <c r="E2433" t="s">
        <v>790</v>
      </c>
      <c r="F2433" t="s">
        <v>29</v>
      </c>
      <c r="G2433" t="s">
        <v>90</v>
      </c>
      <c r="H2433" t="s">
        <v>154</v>
      </c>
      <c r="I2433">
        <v>1</v>
      </c>
      <c r="J2433">
        <v>0</v>
      </c>
      <c r="K2433" t="s">
        <v>22</v>
      </c>
      <c r="L2433" t="s">
        <v>41</v>
      </c>
      <c r="M2433">
        <v>49</v>
      </c>
      <c r="N2433">
        <v>2</v>
      </c>
    </row>
    <row r="2434" spans="1:14" x14ac:dyDescent="0.3">
      <c r="A2434" t="s">
        <v>5010</v>
      </c>
      <c r="B2434" t="s">
        <v>5011</v>
      </c>
      <c r="C2434" t="s">
        <v>5012</v>
      </c>
      <c r="D2434" t="s">
        <v>931</v>
      </c>
      <c r="E2434" t="s">
        <v>103</v>
      </c>
      <c r="F2434" t="s">
        <v>29</v>
      </c>
      <c r="G2434" t="s">
        <v>47</v>
      </c>
      <c r="H2434" t="s">
        <v>76</v>
      </c>
      <c r="I2434">
        <v>2</v>
      </c>
      <c r="J2434">
        <v>0.05</v>
      </c>
      <c r="K2434" t="s">
        <v>22</v>
      </c>
      <c r="L2434" t="s">
        <v>41</v>
      </c>
      <c r="M2434">
        <v>41</v>
      </c>
      <c r="N2434">
        <v>2</v>
      </c>
    </row>
    <row r="2435" spans="1:14" x14ac:dyDescent="0.3">
      <c r="A2435" t="s">
        <v>5013</v>
      </c>
      <c r="B2435" t="s">
        <v>1413</v>
      </c>
      <c r="C2435" t="s">
        <v>977</v>
      </c>
      <c r="D2435" t="s">
        <v>1176</v>
      </c>
      <c r="E2435" t="s">
        <v>75</v>
      </c>
      <c r="F2435" t="s">
        <v>19</v>
      </c>
      <c r="G2435" t="s">
        <v>115</v>
      </c>
      <c r="H2435" t="s">
        <v>31</v>
      </c>
      <c r="I2435">
        <v>1</v>
      </c>
      <c r="J2435">
        <v>0</v>
      </c>
      <c r="K2435" t="s">
        <v>32</v>
      </c>
      <c r="L2435" t="s">
        <v>23</v>
      </c>
      <c r="M2435">
        <v>42</v>
      </c>
      <c r="N2435">
        <v>5</v>
      </c>
    </row>
    <row r="2436" spans="1:14" x14ac:dyDescent="0.3">
      <c r="A2436" t="s">
        <v>5014</v>
      </c>
      <c r="B2436" t="s">
        <v>387</v>
      </c>
      <c r="C2436" t="s">
        <v>2023</v>
      </c>
      <c r="D2436" t="s">
        <v>1553</v>
      </c>
      <c r="E2436" t="s">
        <v>490</v>
      </c>
      <c r="F2436" t="s">
        <v>29</v>
      </c>
      <c r="G2436" t="s">
        <v>293</v>
      </c>
      <c r="H2436" t="s">
        <v>48</v>
      </c>
      <c r="I2436" t="s">
        <v>49</v>
      </c>
      <c r="J2436">
        <v>0</v>
      </c>
      <c r="K2436" t="s">
        <v>22</v>
      </c>
      <c r="L2436" t="s">
        <v>41</v>
      </c>
      <c r="M2436">
        <v>24</v>
      </c>
      <c r="N2436">
        <v>5</v>
      </c>
    </row>
    <row r="2437" spans="1:14" x14ac:dyDescent="0.3">
      <c r="A2437" t="s">
        <v>3231</v>
      </c>
      <c r="B2437" t="s">
        <v>685</v>
      </c>
      <c r="C2437" t="s">
        <v>127</v>
      </c>
      <c r="D2437" t="s">
        <v>3232</v>
      </c>
      <c r="E2437" t="s">
        <v>114</v>
      </c>
      <c r="F2437" t="s">
        <v>39</v>
      </c>
      <c r="G2437" t="s">
        <v>62</v>
      </c>
      <c r="H2437" t="s">
        <v>84</v>
      </c>
      <c r="I2437">
        <v>5</v>
      </c>
      <c r="K2437" t="s">
        <v>22</v>
      </c>
      <c r="L2437" t="s">
        <v>41</v>
      </c>
      <c r="M2437">
        <v>64</v>
      </c>
      <c r="N2437">
        <v>4</v>
      </c>
    </row>
    <row r="2438" spans="1:14" x14ac:dyDescent="0.3">
      <c r="A2438" t="s">
        <v>5015</v>
      </c>
      <c r="B2438" t="s">
        <v>5016</v>
      </c>
      <c r="C2438" t="s">
        <v>699</v>
      </c>
      <c r="D2438" t="s">
        <v>3251</v>
      </c>
      <c r="E2438" t="s">
        <v>145</v>
      </c>
      <c r="F2438" t="s">
        <v>29</v>
      </c>
      <c r="G2438" t="s">
        <v>40</v>
      </c>
      <c r="H2438" t="s">
        <v>146</v>
      </c>
      <c r="I2438">
        <v>4</v>
      </c>
      <c r="J2438">
        <v>0</v>
      </c>
      <c r="K2438" t="s">
        <v>70</v>
      </c>
      <c r="L2438" t="s">
        <v>33</v>
      </c>
      <c r="M2438">
        <v>41</v>
      </c>
      <c r="N2438">
        <v>4</v>
      </c>
    </row>
    <row r="2439" spans="1:14" x14ac:dyDescent="0.3">
      <c r="A2439" t="s">
        <v>5017</v>
      </c>
      <c r="B2439" t="s">
        <v>1591</v>
      </c>
      <c r="C2439" t="s">
        <v>3522</v>
      </c>
      <c r="D2439" t="s">
        <v>2222</v>
      </c>
      <c r="E2439" t="s">
        <v>1315</v>
      </c>
      <c r="F2439" t="s">
        <v>29</v>
      </c>
      <c r="G2439" t="s">
        <v>251</v>
      </c>
      <c r="H2439" t="s">
        <v>216</v>
      </c>
      <c r="I2439">
        <v>2</v>
      </c>
      <c r="J2439">
        <v>0</v>
      </c>
      <c r="K2439" t="s">
        <v>22</v>
      </c>
      <c r="L2439" t="s">
        <v>41</v>
      </c>
      <c r="M2439">
        <v>68</v>
      </c>
      <c r="N2439">
        <v>5</v>
      </c>
    </row>
    <row r="2440" spans="1:14" x14ac:dyDescent="0.3">
      <c r="A2440" t="s">
        <v>5018</v>
      </c>
      <c r="B2440" t="s">
        <v>26</v>
      </c>
      <c r="C2440" t="s">
        <v>460</v>
      </c>
      <c r="D2440" t="s">
        <v>4069</v>
      </c>
      <c r="E2440" t="s">
        <v>805</v>
      </c>
      <c r="F2440" t="s">
        <v>29</v>
      </c>
      <c r="G2440" t="s">
        <v>90</v>
      </c>
      <c r="H2440" t="s">
        <v>69</v>
      </c>
      <c r="I2440">
        <v>9</v>
      </c>
      <c r="J2440">
        <v>0.2</v>
      </c>
      <c r="K2440" t="s">
        <v>32</v>
      </c>
      <c r="L2440" t="s">
        <v>33</v>
      </c>
      <c r="M2440">
        <v>60</v>
      </c>
      <c r="N2440">
        <v>3</v>
      </c>
    </row>
    <row r="2441" spans="1:14" x14ac:dyDescent="0.3">
      <c r="A2441" t="s">
        <v>5019</v>
      </c>
      <c r="B2441" t="s">
        <v>860</v>
      </c>
      <c r="C2441" t="s">
        <v>1471</v>
      </c>
      <c r="D2441" t="s">
        <v>1767</v>
      </c>
      <c r="E2441" t="s">
        <v>68</v>
      </c>
      <c r="F2441" t="s">
        <v>19</v>
      </c>
      <c r="G2441" t="s">
        <v>40</v>
      </c>
      <c r="H2441" t="s">
        <v>98</v>
      </c>
      <c r="I2441">
        <v>1</v>
      </c>
      <c r="J2441">
        <v>0.1</v>
      </c>
      <c r="K2441" t="s">
        <v>32</v>
      </c>
      <c r="L2441" t="s">
        <v>41</v>
      </c>
      <c r="M2441">
        <v>64</v>
      </c>
      <c r="N2441">
        <v>1</v>
      </c>
    </row>
    <row r="2442" spans="1:14" x14ac:dyDescent="0.3">
      <c r="A2442" t="s">
        <v>5020</v>
      </c>
      <c r="B2442" t="s">
        <v>5021</v>
      </c>
      <c r="C2442" t="s">
        <v>5022</v>
      </c>
      <c r="D2442" t="s">
        <v>5023</v>
      </c>
      <c r="E2442" t="s">
        <v>565</v>
      </c>
      <c r="F2442" t="s">
        <v>39</v>
      </c>
      <c r="G2442" t="s">
        <v>20</v>
      </c>
      <c r="H2442" t="s">
        <v>48</v>
      </c>
      <c r="I2442">
        <v>7</v>
      </c>
      <c r="J2442">
        <v>0.15</v>
      </c>
      <c r="K2442" t="s">
        <v>32</v>
      </c>
      <c r="L2442" t="s">
        <v>50</v>
      </c>
      <c r="M2442">
        <v>30</v>
      </c>
      <c r="N2442">
        <v>2</v>
      </c>
    </row>
    <row r="2443" spans="1:14" x14ac:dyDescent="0.3">
      <c r="A2443" t="s">
        <v>5024</v>
      </c>
      <c r="B2443" t="s">
        <v>492</v>
      </c>
      <c r="C2443" t="s">
        <v>842</v>
      </c>
      <c r="D2443" t="s">
        <v>2545</v>
      </c>
      <c r="E2443" t="s">
        <v>266</v>
      </c>
      <c r="F2443" t="s">
        <v>19</v>
      </c>
      <c r="G2443" t="s">
        <v>115</v>
      </c>
      <c r="H2443" t="s">
        <v>76</v>
      </c>
      <c r="I2443">
        <v>5</v>
      </c>
      <c r="J2443">
        <v>0</v>
      </c>
      <c r="K2443" t="s">
        <v>22</v>
      </c>
      <c r="L2443" t="s">
        <v>50</v>
      </c>
      <c r="M2443">
        <v>54</v>
      </c>
      <c r="N2443">
        <v>5</v>
      </c>
    </row>
    <row r="2444" spans="1:14" x14ac:dyDescent="0.3">
      <c r="A2444" t="s">
        <v>5025</v>
      </c>
      <c r="B2444" t="s">
        <v>350</v>
      </c>
      <c r="C2444" t="s">
        <v>172</v>
      </c>
      <c r="D2444" t="s">
        <v>1186</v>
      </c>
      <c r="E2444" t="s">
        <v>357</v>
      </c>
      <c r="F2444" t="s">
        <v>29</v>
      </c>
      <c r="G2444" t="s">
        <v>30</v>
      </c>
      <c r="H2444" t="s">
        <v>177</v>
      </c>
      <c r="I2444">
        <v>1</v>
      </c>
      <c r="J2444">
        <v>0</v>
      </c>
      <c r="K2444" t="s">
        <v>32</v>
      </c>
      <c r="L2444" t="s">
        <v>50</v>
      </c>
      <c r="M2444">
        <v>19</v>
      </c>
      <c r="N2444">
        <v>3</v>
      </c>
    </row>
    <row r="2445" spans="1:14" x14ac:dyDescent="0.3">
      <c r="A2445" t="s">
        <v>5026</v>
      </c>
      <c r="B2445" t="s">
        <v>1803</v>
      </c>
      <c r="C2445" t="s">
        <v>213</v>
      </c>
      <c r="D2445" t="s">
        <v>670</v>
      </c>
      <c r="E2445" t="s">
        <v>560</v>
      </c>
      <c r="F2445" t="s">
        <v>39</v>
      </c>
      <c r="G2445" t="s">
        <v>97</v>
      </c>
      <c r="H2445" t="s">
        <v>98</v>
      </c>
      <c r="I2445">
        <v>4</v>
      </c>
      <c r="J2445">
        <v>0.05</v>
      </c>
      <c r="K2445" t="s">
        <v>32</v>
      </c>
      <c r="L2445" t="s">
        <v>33</v>
      </c>
      <c r="M2445">
        <v>54</v>
      </c>
      <c r="N2445">
        <v>2</v>
      </c>
    </row>
    <row r="2446" spans="1:14" x14ac:dyDescent="0.3">
      <c r="A2446" t="s">
        <v>5027</v>
      </c>
      <c r="B2446" t="s">
        <v>4208</v>
      </c>
      <c r="C2446" t="s">
        <v>229</v>
      </c>
      <c r="D2446" t="s">
        <v>3470</v>
      </c>
      <c r="E2446" t="s">
        <v>28</v>
      </c>
      <c r="F2446" t="s">
        <v>29</v>
      </c>
      <c r="G2446" t="s">
        <v>251</v>
      </c>
      <c r="H2446" t="s">
        <v>56</v>
      </c>
      <c r="I2446">
        <v>9</v>
      </c>
      <c r="J2446">
        <v>0</v>
      </c>
      <c r="K2446" t="s">
        <v>32</v>
      </c>
      <c r="L2446" t="s">
        <v>33</v>
      </c>
      <c r="M2446">
        <v>36</v>
      </c>
      <c r="N2446">
        <v>3</v>
      </c>
    </row>
    <row r="2447" spans="1:14" x14ac:dyDescent="0.3">
      <c r="A2447" t="s">
        <v>5028</v>
      </c>
      <c r="B2447" t="s">
        <v>596</v>
      </c>
      <c r="C2447" t="s">
        <v>2501</v>
      </c>
      <c r="D2447" t="s">
        <v>5029</v>
      </c>
      <c r="E2447" t="s">
        <v>886</v>
      </c>
      <c r="F2447" t="s">
        <v>19</v>
      </c>
      <c r="G2447" t="s">
        <v>47</v>
      </c>
      <c r="H2447" t="s">
        <v>56</v>
      </c>
      <c r="I2447" t="s">
        <v>49</v>
      </c>
      <c r="J2447">
        <v>0.1</v>
      </c>
      <c r="K2447" t="s">
        <v>22</v>
      </c>
      <c r="L2447" t="s">
        <v>50</v>
      </c>
      <c r="M2447">
        <v>39</v>
      </c>
      <c r="N2447">
        <v>2</v>
      </c>
    </row>
    <row r="2448" spans="1:14" x14ac:dyDescent="0.3">
      <c r="A2448" t="s">
        <v>5030</v>
      </c>
      <c r="B2448" t="s">
        <v>696</v>
      </c>
      <c r="C2448" t="s">
        <v>2241</v>
      </c>
      <c r="D2448" t="s">
        <v>1136</v>
      </c>
      <c r="E2448" t="s">
        <v>635</v>
      </c>
      <c r="F2448" t="s">
        <v>39</v>
      </c>
      <c r="G2448" t="s">
        <v>97</v>
      </c>
      <c r="H2448" t="s">
        <v>241</v>
      </c>
      <c r="I2448">
        <v>5</v>
      </c>
      <c r="J2448">
        <v>0</v>
      </c>
      <c r="K2448" t="s">
        <v>32</v>
      </c>
      <c r="L2448" t="s">
        <v>41</v>
      </c>
      <c r="M2448">
        <v>31</v>
      </c>
    </row>
    <row r="2449" spans="1:14" x14ac:dyDescent="0.3">
      <c r="A2449" t="s">
        <v>5031</v>
      </c>
      <c r="B2449" t="s">
        <v>1260</v>
      </c>
      <c r="C2449" t="s">
        <v>872</v>
      </c>
      <c r="D2449" t="s">
        <v>1856</v>
      </c>
      <c r="E2449" t="s">
        <v>197</v>
      </c>
      <c r="F2449" t="s">
        <v>39</v>
      </c>
      <c r="G2449" t="s">
        <v>30</v>
      </c>
      <c r="H2449" t="s">
        <v>98</v>
      </c>
      <c r="I2449">
        <v>7</v>
      </c>
      <c r="J2449">
        <v>0.2</v>
      </c>
      <c r="K2449" t="s">
        <v>32</v>
      </c>
      <c r="L2449" t="s">
        <v>41</v>
      </c>
      <c r="M2449">
        <v>45</v>
      </c>
      <c r="N2449">
        <v>1</v>
      </c>
    </row>
    <row r="2450" spans="1:14" x14ac:dyDescent="0.3">
      <c r="A2450" t="s">
        <v>5032</v>
      </c>
      <c r="B2450" t="s">
        <v>2327</v>
      </c>
      <c r="C2450" t="s">
        <v>5033</v>
      </c>
      <c r="D2450" t="s">
        <v>878</v>
      </c>
      <c r="E2450" t="s">
        <v>1000</v>
      </c>
      <c r="F2450" t="s">
        <v>29</v>
      </c>
      <c r="G2450" t="s">
        <v>176</v>
      </c>
      <c r="H2450" t="s">
        <v>154</v>
      </c>
      <c r="I2450">
        <v>3</v>
      </c>
      <c r="J2450">
        <v>0.15</v>
      </c>
      <c r="K2450" t="s">
        <v>222</v>
      </c>
      <c r="L2450" t="s">
        <v>50</v>
      </c>
      <c r="M2450">
        <v>23</v>
      </c>
      <c r="N2450">
        <v>2</v>
      </c>
    </row>
    <row r="2451" spans="1:14" x14ac:dyDescent="0.3">
      <c r="A2451" t="s">
        <v>5034</v>
      </c>
      <c r="B2451" t="s">
        <v>1386</v>
      </c>
      <c r="C2451" t="s">
        <v>3115</v>
      </c>
      <c r="D2451" t="s">
        <v>3677</v>
      </c>
      <c r="E2451" t="s">
        <v>671</v>
      </c>
      <c r="F2451" t="s">
        <v>29</v>
      </c>
      <c r="G2451" t="s">
        <v>97</v>
      </c>
      <c r="H2451" t="s">
        <v>98</v>
      </c>
      <c r="I2451">
        <v>3</v>
      </c>
      <c r="J2451">
        <v>0.05</v>
      </c>
      <c r="K2451" t="s">
        <v>32</v>
      </c>
      <c r="L2451" t="s">
        <v>50</v>
      </c>
      <c r="M2451">
        <v>69</v>
      </c>
      <c r="N2451">
        <v>5</v>
      </c>
    </row>
    <row r="2452" spans="1:14" x14ac:dyDescent="0.3">
      <c r="A2452" t="s">
        <v>5035</v>
      </c>
      <c r="B2452" t="s">
        <v>4755</v>
      </c>
      <c r="C2452" t="s">
        <v>792</v>
      </c>
      <c r="D2452" t="s">
        <v>1330</v>
      </c>
      <c r="E2452" t="s">
        <v>467</v>
      </c>
      <c r="F2452" t="s">
        <v>19</v>
      </c>
      <c r="G2452" t="s">
        <v>40</v>
      </c>
      <c r="H2452" t="s">
        <v>109</v>
      </c>
      <c r="I2452">
        <v>7</v>
      </c>
      <c r="J2452">
        <v>0.15</v>
      </c>
      <c r="K2452" t="s">
        <v>32</v>
      </c>
      <c r="L2452" t="s">
        <v>41</v>
      </c>
      <c r="M2452">
        <v>18</v>
      </c>
      <c r="N2452">
        <v>3</v>
      </c>
    </row>
    <row r="2453" spans="1:14" x14ac:dyDescent="0.3">
      <c r="A2453" t="s">
        <v>5036</v>
      </c>
      <c r="B2453" t="s">
        <v>5037</v>
      </c>
      <c r="C2453" t="s">
        <v>1973</v>
      </c>
      <c r="D2453" t="s">
        <v>5038</v>
      </c>
      <c r="E2453" t="s">
        <v>135</v>
      </c>
      <c r="F2453" t="s">
        <v>153</v>
      </c>
      <c r="G2453" t="s">
        <v>20</v>
      </c>
      <c r="H2453" t="s">
        <v>21</v>
      </c>
      <c r="I2453">
        <v>8</v>
      </c>
      <c r="J2453">
        <v>0.1</v>
      </c>
      <c r="K2453" t="s">
        <v>32</v>
      </c>
      <c r="L2453" t="s">
        <v>33</v>
      </c>
      <c r="M2453">
        <v>54</v>
      </c>
      <c r="N2453">
        <v>1</v>
      </c>
    </row>
    <row r="2454" spans="1:14" x14ac:dyDescent="0.3">
      <c r="A2454" t="s">
        <v>5039</v>
      </c>
      <c r="B2454" t="s">
        <v>2091</v>
      </c>
      <c r="C2454" t="s">
        <v>1517</v>
      </c>
      <c r="D2454" t="s">
        <v>2717</v>
      </c>
      <c r="E2454" t="s">
        <v>120</v>
      </c>
      <c r="F2454" t="s">
        <v>29</v>
      </c>
      <c r="G2454" t="s">
        <v>47</v>
      </c>
      <c r="H2454" t="s">
        <v>56</v>
      </c>
      <c r="I2454">
        <v>1</v>
      </c>
      <c r="J2454">
        <v>0.05</v>
      </c>
      <c r="K2454" t="s">
        <v>32</v>
      </c>
      <c r="L2454" t="s">
        <v>33</v>
      </c>
      <c r="N2454">
        <v>5</v>
      </c>
    </row>
    <row r="2455" spans="1:14" x14ac:dyDescent="0.3">
      <c r="A2455" t="s">
        <v>5040</v>
      </c>
      <c r="B2455" t="s">
        <v>305</v>
      </c>
      <c r="C2455" t="s">
        <v>1850</v>
      </c>
      <c r="D2455" t="s">
        <v>5041</v>
      </c>
      <c r="E2455" t="s">
        <v>1568</v>
      </c>
      <c r="F2455" t="s">
        <v>29</v>
      </c>
      <c r="G2455" t="s">
        <v>97</v>
      </c>
      <c r="H2455" t="s">
        <v>91</v>
      </c>
      <c r="I2455">
        <v>5</v>
      </c>
      <c r="J2455">
        <v>0</v>
      </c>
      <c r="K2455" t="s">
        <v>222</v>
      </c>
      <c r="L2455" t="s">
        <v>33</v>
      </c>
      <c r="M2455">
        <v>35</v>
      </c>
      <c r="N2455">
        <v>3</v>
      </c>
    </row>
    <row r="2456" spans="1:14" x14ac:dyDescent="0.3">
      <c r="A2456" t="s">
        <v>5042</v>
      </c>
      <c r="B2456" t="s">
        <v>1894</v>
      </c>
      <c r="C2456" t="s">
        <v>804</v>
      </c>
      <c r="D2456" t="s">
        <v>2918</v>
      </c>
      <c r="E2456" t="s">
        <v>426</v>
      </c>
      <c r="F2456" t="s">
        <v>153</v>
      </c>
      <c r="G2456" t="s">
        <v>251</v>
      </c>
      <c r="H2456" t="s">
        <v>84</v>
      </c>
      <c r="I2456">
        <v>7</v>
      </c>
      <c r="J2456">
        <v>0.15</v>
      </c>
      <c r="K2456" t="s">
        <v>222</v>
      </c>
      <c r="L2456" t="s">
        <v>33</v>
      </c>
      <c r="M2456">
        <v>42</v>
      </c>
      <c r="N2456">
        <v>2</v>
      </c>
    </row>
    <row r="2457" spans="1:14" x14ac:dyDescent="0.3">
      <c r="A2457" t="s">
        <v>5043</v>
      </c>
      <c r="B2457" t="s">
        <v>1986</v>
      </c>
      <c r="C2457" t="s">
        <v>157</v>
      </c>
      <c r="D2457" t="s">
        <v>1794</v>
      </c>
      <c r="E2457" t="s">
        <v>89</v>
      </c>
      <c r="F2457" t="s">
        <v>19</v>
      </c>
      <c r="G2457" t="s">
        <v>20</v>
      </c>
      <c r="H2457" t="s">
        <v>76</v>
      </c>
      <c r="I2457">
        <v>9</v>
      </c>
      <c r="J2457">
        <v>0.2</v>
      </c>
      <c r="K2457" t="s">
        <v>32</v>
      </c>
      <c r="L2457" t="s">
        <v>50</v>
      </c>
      <c r="M2457">
        <v>19</v>
      </c>
      <c r="N2457">
        <v>2</v>
      </c>
    </row>
    <row r="2458" spans="1:14" x14ac:dyDescent="0.3">
      <c r="A2458" t="s">
        <v>5044</v>
      </c>
      <c r="B2458" t="s">
        <v>1110</v>
      </c>
      <c r="C2458" t="s">
        <v>834</v>
      </c>
      <c r="D2458" t="s">
        <v>5045</v>
      </c>
      <c r="E2458" t="s">
        <v>408</v>
      </c>
      <c r="F2458" t="s">
        <v>39</v>
      </c>
      <c r="G2458" t="s">
        <v>293</v>
      </c>
      <c r="H2458" t="s">
        <v>154</v>
      </c>
      <c r="I2458">
        <v>6</v>
      </c>
      <c r="J2458">
        <v>0.1</v>
      </c>
      <c r="K2458" t="s">
        <v>32</v>
      </c>
      <c r="L2458" t="s">
        <v>33</v>
      </c>
      <c r="M2458">
        <v>45</v>
      </c>
      <c r="N2458">
        <v>4</v>
      </c>
    </row>
    <row r="2459" spans="1:14" x14ac:dyDescent="0.3">
      <c r="A2459" t="s">
        <v>1382</v>
      </c>
      <c r="B2459" t="s">
        <v>1383</v>
      </c>
      <c r="C2459" t="s">
        <v>1384</v>
      </c>
      <c r="D2459" t="s">
        <v>452</v>
      </c>
      <c r="E2459" t="s">
        <v>170</v>
      </c>
      <c r="F2459" t="s">
        <v>29</v>
      </c>
      <c r="G2459" t="s">
        <v>47</v>
      </c>
      <c r="H2459" t="s">
        <v>216</v>
      </c>
      <c r="I2459">
        <v>6</v>
      </c>
      <c r="J2459">
        <v>0.1</v>
      </c>
      <c r="K2459" t="s">
        <v>22</v>
      </c>
      <c r="L2459" t="s">
        <v>33</v>
      </c>
      <c r="M2459">
        <v>39</v>
      </c>
      <c r="N2459">
        <v>3</v>
      </c>
    </row>
    <row r="2460" spans="1:14" x14ac:dyDescent="0.3">
      <c r="A2460" t="s">
        <v>5046</v>
      </c>
      <c r="B2460" t="s">
        <v>1108</v>
      </c>
      <c r="C2460" t="s">
        <v>2534</v>
      </c>
      <c r="D2460" t="s">
        <v>5047</v>
      </c>
      <c r="E2460" t="s">
        <v>326</v>
      </c>
      <c r="F2460" t="s">
        <v>39</v>
      </c>
      <c r="G2460" t="s">
        <v>62</v>
      </c>
      <c r="H2460" t="s">
        <v>154</v>
      </c>
      <c r="I2460">
        <v>3</v>
      </c>
      <c r="J2460">
        <v>0.1</v>
      </c>
      <c r="K2460" t="s">
        <v>22</v>
      </c>
      <c r="L2460" t="s">
        <v>33</v>
      </c>
      <c r="M2460">
        <v>42</v>
      </c>
      <c r="N2460">
        <v>1</v>
      </c>
    </row>
    <row r="2461" spans="1:14" x14ac:dyDescent="0.3">
      <c r="A2461" t="s">
        <v>5048</v>
      </c>
      <c r="B2461" t="s">
        <v>3006</v>
      </c>
      <c r="C2461" t="s">
        <v>1155</v>
      </c>
      <c r="D2461" t="s">
        <v>4232</v>
      </c>
      <c r="E2461" t="s">
        <v>1133</v>
      </c>
      <c r="F2461" t="s">
        <v>29</v>
      </c>
      <c r="G2461" t="s">
        <v>251</v>
      </c>
      <c r="H2461" t="s">
        <v>154</v>
      </c>
      <c r="I2461">
        <v>5</v>
      </c>
      <c r="J2461">
        <v>0.05</v>
      </c>
      <c r="K2461" t="s">
        <v>32</v>
      </c>
      <c r="L2461" t="s">
        <v>50</v>
      </c>
      <c r="M2461">
        <v>52</v>
      </c>
      <c r="N2461">
        <v>1</v>
      </c>
    </row>
    <row r="2462" spans="1:14" x14ac:dyDescent="0.3">
      <c r="A2462" t="s">
        <v>5049</v>
      </c>
      <c r="B2462" t="s">
        <v>94</v>
      </c>
      <c r="C2462" t="s">
        <v>2218</v>
      </c>
      <c r="D2462" t="s">
        <v>5050</v>
      </c>
      <c r="E2462" t="s">
        <v>683</v>
      </c>
      <c r="F2462" t="s">
        <v>131</v>
      </c>
      <c r="G2462" t="s">
        <v>30</v>
      </c>
      <c r="H2462" t="s">
        <v>177</v>
      </c>
      <c r="I2462">
        <v>5</v>
      </c>
      <c r="J2462">
        <v>0.15</v>
      </c>
      <c r="K2462" t="s">
        <v>70</v>
      </c>
      <c r="L2462" t="s">
        <v>41</v>
      </c>
      <c r="M2462">
        <v>67</v>
      </c>
      <c r="N2462">
        <v>1</v>
      </c>
    </row>
    <row r="2463" spans="1:14" x14ac:dyDescent="0.3">
      <c r="A2463" t="s">
        <v>5051</v>
      </c>
      <c r="B2463" t="s">
        <v>2808</v>
      </c>
      <c r="C2463" t="s">
        <v>446</v>
      </c>
      <c r="D2463" t="s">
        <v>129</v>
      </c>
      <c r="E2463" t="s">
        <v>256</v>
      </c>
      <c r="F2463" t="s">
        <v>29</v>
      </c>
      <c r="G2463" t="s">
        <v>90</v>
      </c>
      <c r="H2463" t="s">
        <v>308</v>
      </c>
      <c r="I2463">
        <v>6</v>
      </c>
      <c r="J2463">
        <v>0</v>
      </c>
      <c r="K2463" t="s">
        <v>32</v>
      </c>
      <c r="L2463" t="s">
        <v>33</v>
      </c>
      <c r="M2463">
        <v>63</v>
      </c>
      <c r="N2463">
        <v>3</v>
      </c>
    </row>
    <row r="2464" spans="1:14" x14ac:dyDescent="0.3">
      <c r="A2464" t="s">
        <v>5052</v>
      </c>
      <c r="B2464" t="s">
        <v>604</v>
      </c>
      <c r="C2464" t="s">
        <v>2351</v>
      </c>
      <c r="D2464" t="s">
        <v>826</v>
      </c>
      <c r="E2464" t="s">
        <v>490</v>
      </c>
      <c r="F2464" t="s">
        <v>29</v>
      </c>
      <c r="G2464" t="s">
        <v>115</v>
      </c>
      <c r="H2464" t="s">
        <v>146</v>
      </c>
      <c r="I2464">
        <v>9</v>
      </c>
      <c r="J2464">
        <v>0.1</v>
      </c>
      <c r="K2464" t="s">
        <v>32</v>
      </c>
      <c r="L2464" t="s">
        <v>50</v>
      </c>
      <c r="M2464">
        <v>34</v>
      </c>
      <c r="N2464">
        <v>2</v>
      </c>
    </row>
    <row r="2465" spans="1:14" x14ac:dyDescent="0.3">
      <c r="A2465" t="s">
        <v>5053</v>
      </c>
      <c r="B2465" t="s">
        <v>5054</v>
      </c>
      <c r="C2465" t="s">
        <v>978</v>
      </c>
      <c r="D2465" t="s">
        <v>3034</v>
      </c>
      <c r="E2465" t="s">
        <v>256</v>
      </c>
      <c r="F2465" t="s">
        <v>39</v>
      </c>
      <c r="G2465" t="s">
        <v>176</v>
      </c>
      <c r="H2465" t="s">
        <v>160</v>
      </c>
      <c r="I2465">
        <v>6</v>
      </c>
      <c r="J2465">
        <v>0</v>
      </c>
      <c r="K2465" t="s">
        <v>22</v>
      </c>
      <c r="L2465" t="s">
        <v>50</v>
      </c>
      <c r="M2465">
        <v>50</v>
      </c>
      <c r="N2465">
        <v>5</v>
      </c>
    </row>
    <row r="2466" spans="1:14" x14ac:dyDescent="0.3">
      <c r="A2466" t="s">
        <v>5055</v>
      </c>
      <c r="B2466" t="s">
        <v>1621</v>
      </c>
      <c r="C2466" t="s">
        <v>4091</v>
      </c>
      <c r="D2466" t="s">
        <v>113</v>
      </c>
      <c r="E2466" t="s">
        <v>643</v>
      </c>
      <c r="F2466" t="s">
        <v>19</v>
      </c>
      <c r="G2466" t="s">
        <v>176</v>
      </c>
      <c r="H2466" t="s">
        <v>48</v>
      </c>
      <c r="I2466">
        <v>4</v>
      </c>
      <c r="J2466">
        <v>0</v>
      </c>
      <c r="K2466" t="s">
        <v>32</v>
      </c>
      <c r="L2466" t="s">
        <v>33</v>
      </c>
      <c r="M2466">
        <v>60</v>
      </c>
      <c r="N2466">
        <v>5</v>
      </c>
    </row>
    <row r="2467" spans="1:14" x14ac:dyDescent="0.3">
      <c r="A2467" t="s">
        <v>5056</v>
      </c>
      <c r="B2467" t="s">
        <v>1949</v>
      </c>
      <c r="C2467" t="s">
        <v>1539</v>
      </c>
      <c r="D2467" t="s">
        <v>843</v>
      </c>
      <c r="E2467" t="s">
        <v>246</v>
      </c>
      <c r="F2467" t="s">
        <v>29</v>
      </c>
      <c r="G2467" t="s">
        <v>40</v>
      </c>
      <c r="H2467" t="s">
        <v>216</v>
      </c>
      <c r="I2467">
        <v>4</v>
      </c>
      <c r="J2467">
        <v>0.05</v>
      </c>
      <c r="K2467" t="s">
        <v>32</v>
      </c>
      <c r="L2467" t="s">
        <v>50</v>
      </c>
      <c r="M2467">
        <v>29</v>
      </c>
    </row>
    <row r="2468" spans="1:14" x14ac:dyDescent="0.3">
      <c r="A2468" t="s">
        <v>5057</v>
      </c>
      <c r="B2468" t="s">
        <v>902</v>
      </c>
      <c r="C2468" t="s">
        <v>2859</v>
      </c>
      <c r="D2468" t="s">
        <v>1862</v>
      </c>
      <c r="E2468" t="s">
        <v>1836</v>
      </c>
      <c r="F2468" t="s">
        <v>39</v>
      </c>
      <c r="G2468" t="s">
        <v>47</v>
      </c>
      <c r="H2468" t="s">
        <v>216</v>
      </c>
      <c r="I2468">
        <v>4</v>
      </c>
      <c r="J2468">
        <v>0</v>
      </c>
      <c r="K2468" t="s">
        <v>22</v>
      </c>
      <c r="L2468" t="s">
        <v>23</v>
      </c>
      <c r="M2468">
        <v>59</v>
      </c>
      <c r="N2468">
        <v>4</v>
      </c>
    </row>
    <row r="2469" spans="1:14" x14ac:dyDescent="0.3">
      <c r="A2469" t="s">
        <v>5058</v>
      </c>
      <c r="B2469" t="s">
        <v>1548</v>
      </c>
      <c r="C2469" t="s">
        <v>2784</v>
      </c>
      <c r="D2469" t="s">
        <v>1851</v>
      </c>
      <c r="E2469" t="s">
        <v>477</v>
      </c>
      <c r="F2469" t="s">
        <v>39</v>
      </c>
      <c r="G2469" t="s">
        <v>40</v>
      </c>
      <c r="H2469" t="s">
        <v>216</v>
      </c>
      <c r="I2469">
        <v>1</v>
      </c>
      <c r="J2469">
        <v>0</v>
      </c>
      <c r="K2469" t="s">
        <v>32</v>
      </c>
      <c r="L2469" t="s">
        <v>41</v>
      </c>
      <c r="M2469">
        <v>55</v>
      </c>
    </row>
    <row r="2470" spans="1:14" x14ac:dyDescent="0.3">
      <c r="A2470" t="s">
        <v>5059</v>
      </c>
      <c r="B2470" t="s">
        <v>4215</v>
      </c>
      <c r="C2470" t="s">
        <v>1936</v>
      </c>
      <c r="D2470" t="s">
        <v>270</v>
      </c>
      <c r="E2470" t="s">
        <v>570</v>
      </c>
      <c r="F2470" t="s">
        <v>131</v>
      </c>
      <c r="G2470" t="s">
        <v>30</v>
      </c>
      <c r="H2470" t="s">
        <v>241</v>
      </c>
      <c r="I2470">
        <v>9</v>
      </c>
      <c r="J2470">
        <v>0.1</v>
      </c>
      <c r="K2470" t="s">
        <v>22</v>
      </c>
      <c r="L2470" t="s">
        <v>23</v>
      </c>
      <c r="M2470">
        <v>64</v>
      </c>
      <c r="N2470">
        <v>3</v>
      </c>
    </row>
    <row r="2471" spans="1:14" x14ac:dyDescent="0.3">
      <c r="A2471" t="s">
        <v>5060</v>
      </c>
      <c r="B2471" t="s">
        <v>1539</v>
      </c>
      <c r="C2471" t="s">
        <v>168</v>
      </c>
      <c r="D2471" t="s">
        <v>3446</v>
      </c>
      <c r="E2471" t="s">
        <v>1550</v>
      </c>
      <c r="F2471" t="s">
        <v>19</v>
      </c>
      <c r="G2471" t="s">
        <v>90</v>
      </c>
      <c r="H2471" t="s">
        <v>84</v>
      </c>
      <c r="I2471">
        <v>9</v>
      </c>
      <c r="J2471">
        <v>0</v>
      </c>
      <c r="K2471" t="s">
        <v>22</v>
      </c>
      <c r="L2471" t="s">
        <v>41</v>
      </c>
      <c r="M2471">
        <v>29</v>
      </c>
      <c r="N2471">
        <v>5</v>
      </c>
    </row>
    <row r="2472" spans="1:14" x14ac:dyDescent="0.3">
      <c r="A2472" t="s">
        <v>5061</v>
      </c>
      <c r="B2472" t="s">
        <v>842</v>
      </c>
      <c r="C2472" t="s">
        <v>655</v>
      </c>
      <c r="D2472" t="s">
        <v>3182</v>
      </c>
      <c r="E2472" t="s">
        <v>917</v>
      </c>
      <c r="F2472" t="s">
        <v>39</v>
      </c>
      <c r="G2472" t="s">
        <v>251</v>
      </c>
      <c r="H2472" t="s">
        <v>76</v>
      </c>
      <c r="I2472">
        <v>2</v>
      </c>
      <c r="J2472">
        <v>0</v>
      </c>
      <c r="K2472" t="s">
        <v>22</v>
      </c>
      <c r="L2472" t="s">
        <v>50</v>
      </c>
      <c r="M2472">
        <v>40</v>
      </c>
      <c r="N2472">
        <v>1</v>
      </c>
    </row>
    <row r="2473" spans="1:14" x14ac:dyDescent="0.3">
      <c r="A2473" t="s">
        <v>5062</v>
      </c>
      <c r="B2473" t="s">
        <v>1044</v>
      </c>
      <c r="C2473" t="s">
        <v>2956</v>
      </c>
      <c r="D2473" t="s">
        <v>1929</v>
      </c>
      <c r="E2473" t="s">
        <v>364</v>
      </c>
      <c r="F2473" t="s">
        <v>29</v>
      </c>
      <c r="G2473" t="s">
        <v>47</v>
      </c>
      <c r="H2473" t="s">
        <v>91</v>
      </c>
      <c r="I2473">
        <v>7</v>
      </c>
      <c r="J2473">
        <v>0.05</v>
      </c>
      <c r="K2473" t="s">
        <v>32</v>
      </c>
      <c r="L2473" t="s">
        <v>33</v>
      </c>
      <c r="M2473">
        <v>67</v>
      </c>
      <c r="N2473">
        <v>3</v>
      </c>
    </row>
    <row r="2474" spans="1:14" x14ac:dyDescent="0.3">
      <c r="A2474" t="s">
        <v>5063</v>
      </c>
      <c r="B2474" t="s">
        <v>1762</v>
      </c>
      <c r="C2474" t="s">
        <v>977</v>
      </c>
      <c r="D2474" t="s">
        <v>916</v>
      </c>
      <c r="E2474" t="s">
        <v>1645</v>
      </c>
      <c r="F2474" t="s">
        <v>29</v>
      </c>
      <c r="G2474" t="s">
        <v>62</v>
      </c>
      <c r="H2474" t="s">
        <v>21</v>
      </c>
      <c r="I2474" t="s">
        <v>722</v>
      </c>
      <c r="J2474">
        <v>0</v>
      </c>
      <c r="L2474" t="s">
        <v>23</v>
      </c>
      <c r="M2474">
        <v>28</v>
      </c>
      <c r="N2474">
        <v>1</v>
      </c>
    </row>
    <row r="2475" spans="1:14" x14ac:dyDescent="0.3">
      <c r="A2475" t="s">
        <v>5064</v>
      </c>
      <c r="B2475" t="s">
        <v>128</v>
      </c>
      <c r="C2475" t="s">
        <v>279</v>
      </c>
      <c r="D2475" t="s">
        <v>4917</v>
      </c>
      <c r="E2475" t="s">
        <v>671</v>
      </c>
      <c r="F2475" t="s">
        <v>19</v>
      </c>
      <c r="G2475" t="s">
        <v>176</v>
      </c>
      <c r="H2475" t="s">
        <v>160</v>
      </c>
      <c r="I2475">
        <v>2</v>
      </c>
      <c r="J2475">
        <v>0.2</v>
      </c>
      <c r="K2475" t="s">
        <v>32</v>
      </c>
      <c r="L2475" t="s">
        <v>50</v>
      </c>
      <c r="M2475">
        <v>54</v>
      </c>
      <c r="N2475">
        <v>4</v>
      </c>
    </row>
    <row r="2476" spans="1:14" x14ac:dyDescent="0.3">
      <c r="A2476" t="s">
        <v>5065</v>
      </c>
      <c r="B2476" t="s">
        <v>1895</v>
      </c>
      <c r="C2476" t="s">
        <v>2058</v>
      </c>
      <c r="D2476" t="s">
        <v>5066</v>
      </c>
      <c r="E2476" t="s">
        <v>840</v>
      </c>
      <c r="F2476" t="s">
        <v>29</v>
      </c>
      <c r="G2476" t="s">
        <v>30</v>
      </c>
      <c r="H2476" t="s">
        <v>63</v>
      </c>
      <c r="I2476">
        <v>5</v>
      </c>
      <c r="K2476" t="s">
        <v>22</v>
      </c>
      <c r="L2476" t="s">
        <v>41</v>
      </c>
      <c r="M2476">
        <v>20</v>
      </c>
      <c r="N2476">
        <v>2</v>
      </c>
    </row>
    <row r="2477" spans="1:14" x14ac:dyDescent="0.3">
      <c r="A2477" t="s">
        <v>5067</v>
      </c>
      <c r="B2477" t="s">
        <v>2541</v>
      </c>
      <c r="C2477" t="s">
        <v>43</v>
      </c>
      <c r="D2477" t="s">
        <v>2940</v>
      </c>
      <c r="E2477" t="s">
        <v>170</v>
      </c>
      <c r="F2477" t="s">
        <v>153</v>
      </c>
      <c r="G2477" t="s">
        <v>90</v>
      </c>
      <c r="H2477" t="s">
        <v>154</v>
      </c>
      <c r="I2477">
        <v>6</v>
      </c>
      <c r="J2477">
        <v>0.15</v>
      </c>
      <c r="K2477" t="s">
        <v>22</v>
      </c>
      <c r="L2477" t="s">
        <v>50</v>
      </c>
      <c r="N2477">
        <v>2</v>
      </c>
    </row>
    <row r="2478" spans="1:14" x14ac:dyDescent="0.3">
      <c r="A2478" t="s">
        <v>5068</v>
      </c>
      <c r="B2478" t="s">
        <v>1909</v>
      </c>
      <c r="C2478" t="s">
        <v>3522</v>
      </c>
      <c r="D2478" t="s">
        <v>3123</v>
      </c>
      <c r="E2478" t="s">
        <v>671</v>
      </c>
      <c r="F2478" t="s">
        <v>39</v>
      </c>
      <c r="G2478" t="s">
        <v>115</v>
      </c>
      <c r="H2478" t="s">
        <v>91</v>
      </c>
      <c r="I2478">
        <v>7</v>
      </c>
      <c r="J2478">
        <v>0</v>
      </c>
      <c r="K2478" t="s">
        <v>22</v>
      </c>
      <c r="L2478" t="s">
        <v>41</v>
      </c>
      <c r="M2478">
        <v>44</v>
      </c>
      <c r="N2478">
        <v>2</v>
      </c>
    </row>
    <row r="2479" spans="1:14" x14ac:dyDescent="0.3">
      <c r="A2479" t="s">
        <v>5069</v>
      </c>
      <c r="B2479" t="s">
        <v>1478</v>
      </c>
      <c r="C2479" t="s">
        <v>2804</v>
      </c>
      <c r="D2479" t="s">
        <v>3598</v>
      </c>
      <c r="E2479" t="s">
        <v>635</v>
      </c>
      <c r="F2479" t="s">
        <v>29</v>
      </c>
      <c r="G2479" t="s">
        <v>20</v>
      </c>
      <c r="H2479" t="s">
        <v>31</v>
      </c>
      <c r="I2479">
        <v>6</v>
      </c>
      <c r="J2479">
        <v>0</v>
      </c>
      <c r="K2479" t="s">
        <v>32</v>
      </c>
      <c r="L2479" t="s">
        <v>33</v>
      </c>
      <c r="M2479">
        <v>44</v>
      </c>
      <c r="N2479">
        <v>3</v>
      </c>
    </row>
    <row r="2480" spans="1:14" x14ac:dyDescent="0.3">
      <c r="A2480" t="s">
        <v>5070</v>
      </c>
      <c r="B2480" t="s">
        <v>5071</v>
      </c>
      <c r="C2480" t="s">
        <v>554</v>
      </c>
      <c r="D2480" t="s">
        <v>1371</v>
      </c>
      <c r="E2480" t="s">
        <v>840</v>
      </c>
      <c r="F2480" t="s">
        <v>39</v>
      </c>
      <c r="G2480" t="s">
        <v>62</v>
      </c>
      <c r="H2480" t="s">
        <v>48</v>
      </c>
      <c r="I2480">
        <v>7</v>
      </c>
      <c r="J2480">
        <v>0</v>
      </c>
      <c r="K2480" t="s">
        <v>32</v>
      </c>
      <c r="L2480" t="s">
        <v>33</v>
      </c>
      <c r="M2480">
        <v>63</v>
      </c>
      <c r="N2480">
        <v>4</v>
      </c>
    </row>
    <row r="2481" spans="1:14" x14ac:dyDescent="0.3">
      <c r="A2481" t="s">
        <v>5072</v>
      </c>
      <c r="B2481" t="s">
        <v>5073</v>
      </c>
      <c r="C2481" t="s">
        <v>2070</v>
      </c>
      <c r="D2481" t="s">
        <v>2920</v>
      </c>
      <c r="E2481" t="s">
        <v>1422</v>
      </c>
      <c r="F2481" t="s">
        <v>19</v>
      </c>
      <c r="G2481" t="s">
        <v>30</v>
      </c>
      <c r="H2481" t="s">
        <v>48</v>
      </c>
      <c r="I2481" t="s">
        <v>147</v>
      </c>
      <c r="J2481">
        <v>0</v>
      </c>
      <c r="K2481" t="s">
        <v>22</v>
      </c>
      <c r="L2481" t="s">
        <v>41</v>
      </c>
      <c r="M2481">
        <v>32</v>
      </c>
      <c r="N2481">
        <v>5</v>
      </c>
    </row>
    <row r="2482" spans="1:14" x14ac:dyDescent="0.3">
      <c r="A2482" t="s">
        <v>5074</v>
      </c>
      <c r="B2482" t="s">
        <v>400</v>
      </c>
      <c r="C2482" t="s">
        <v>768</v>
      </c>
      <c r="D2482" t="s">
        <v>999</v>
      </c>
      <c r="E2482" t="s">
        <v>1568</v>
      </c>
      <c r="F2482" t="s">
        <v>29</v>
      </c>
      <c r="G2482" t="s">
        <v>192</v>
      </c>
      <c r="H2482" t="s">
        <v>160</v>
      </c>
      <c r="I2482">
        <v>3</v>
      </c>
      <c r="J2482">
        <v>0</v>
      </c>
      <c r="K2482" t="s">
        <v>32</v>
      </c>
      <c r="L2482" t="s">
        <v>41</v>
      </c>
      <c r="M2482">
        <v>66</v>
      </c>
      <c r="N2482">
        <v>2</v>
      </c>
    </row>
    <row r="2483" spans="1:14" x14ac:dyDescent="0.3">
      <c r="A2483" t="s">
        <v>3985</v>
      </c>
      <c r="B2483" t="s">
        <v>1394</v>
      </c>
      <c r="C2483" t="s">
        <v>1395</v>
      </c>
      <c r="D2483" t="s">
        <v>67</v>
      </c>
      <c r="E2483" t="s">
        <v>1959</v>
      </c>
      <c r="F2483" t="s">
        <v>29</v>
      </c>
      <c r="G2483" t="s">
        <v>47</v>
      </c>
      <c r="H2483" t="s">
        <v>48</v>
      </c>
      <c r="I2483">
        <v>5</v>
      </c>
      <c r="J2483">
        <v>0.1</v>
      </c>
      <c r="L2483" t="s">
        <v>33</v>
      </c>
      <c r="M2483">
        <v>57</v>
      </c>
      <c r="N2483">
        <v>2</v>
      </c>
    </row>
    <row r="2484" spans="1:14" x14ac:dyDescent="0.3">
      <c r="A2484" t="s">
        <v>5075</v>
      </c>
      <c r="B2484" t="s">
        <v>847</v>
      </c>
      <c r="C2484" t="s">
        <v>2005</v>
      </c>
      <c r="D2484" t="s">
        <v>3565</v>
      </c>
      <c r="E2484" t="s">
        <v>1989</v>
      </c>
      <c r="F2484" t="s">
        <v>19</v>
      </c>
      <c r="G2484" t="s">
        <v>62</v>
      </c>
      <c r="H2484" t="s">
        <v>308</v>
      </c>
      <c r="I2484">
        <v>9</v>
      </c>
      <c r="J2484">
        <v>0.05</v>
      </c>
      <c r="K2484" t="s">
        <v>70</v>
      </c>
      <c r="L2484" t="s">
        <v>33</v>
      </c>
      <c r="M2484">
        <v>68</v>
      </c>
      <c r="N2484">
        <v>1</v>
      </c>
    </row>
    <row r="2485" spans="1:14" x14ac:dyDescent="0.3">
      <c r="A2485" t="s">
        <v>5076</v>
      </c>
      <c r="B2485" t="s">
        <v>2541</v>
      </c>
      <c r="C2485" t="s">
        <v>5077</v>
      </c>
      <c r="D2485" t="s">
        <v>1995</v>
      </c>
      <c r="E2485" t="s">
        <v>1220</v>
      </c>
      <c r="F2485" t="s">
        <v>39</v>
      </c>
      <c r="G2485" t="s">
        <v>251</v>
      </c>
      <c r="H2485" t="s">
        <v>216</v>
      </c>
      <c r="I2485">
        <v>7</v>
      </c>
      <c r="J2485">
        <v>0</v>
      </c>
      <c r="K2485" t="s">
        <v>22</v>
      </c>
      <c r="L2485" t="s">
        <v>41</v>
      </c>
      <c r="M2485">
        <v>36</v>
      </c>
      <c r="N2485">
        <v>3</v>
      </c>
    </row>
    <row r="2486" spans="1:14" x14ac:dyDescent="0.3">
      <c r="A2486" t="s">
        <v>5078</v>
      </c>
      <c r="B2486" t="s">
        <v>926</v>
      </c>
      <c r="C2486" t="s">
        <v>3441</v>
      </c>
      <c r="D2486" t="s">
        <v>4509</v>
      </c>
      <c r="E2486" t="s">
        <v>46</v>
      </c>
      <c r="F2486" t="s">
        <v>39</v>
      </c>
      <c r="G2486" t="s">
        <v>115</v>
      </c>
      <c r="H2486" t="s">
        <v>98</v>
      </c>
      <c r="I2486">
        <v>1</v>
      </c>
      <c r="J2486">
        <v>0.05</v>
      </c>
      <c r="K2486" t="s">
        <v>32</v>
      </c>
      <c r="L2486" t="s">
        <v>23</v>
      </c>
      <c r="M2486">
        <v>33</v>
      </c>
      <c r="N2486">
        <v>1</v>
      </c>
    </row>
    <row r="2487" spans="1:14" x14ac:dyDescent="0.3">
      <c r="A2487" t="s">
        <v>5079</v>
      </c>
      <c r="B2487" t="s">
        <v>1502</v>
      </c>
      <c r="C2487" t="s">
        <v>2520</v>
      </c>
      <c r="D2487" t="s">
        <v>2598</v>
      </c>
      <c r="E2487" t="s">
        <v>359</v>
      </c>
      <c r="F2487" t="s">
        <v>39</v>
      </c>
      <c r="G2487" t="s">
        <v>97</v>
      </c>
      <c r="H2487" t="s">
        <v>48</v>
      </c>
      <c r="I2487">
        <v>8</v>
      </c>
      <c r="J2487">
        <v>0</v>
      </c>
      <c r="K2487" t="s">
        <v>222</v>
      </c>
      <c r="L2487" t="s">
        <v>33</v>
      </c>
      <c r="M2487">
        <v>44</v>
      </c>
      <c r="N2487">
        <v>2</v>
      </c>
    </row>
    <row r="2488" spans="1:14" x14ac:dyDescent="0.3">
      <c r="A2488" t="s">
        <v>5080</v>
      </c>
      <c r="B2488" t="s">
        <v>877</v>
      </c>
      <c r="C2488" t="s">
        <v>618</v>
      </c>
      <c r="D2488" t="s">
        <v>501</v>
      </c>
      <c r="E2488" t="s">
        <v>435</v>
      </c>
      <c r="F2488" t="s">
        <v>153</v>
      </c>
      <c r="G2488" t="s">
        <v>90</v>
      </c>
      <c r="H2488" t="s">
        <v>84</v>
      </c>
      <c r="I2488">
        <v>2</v>
      </c>
      <c r="J2488">
        <v>0.1</v>
      </c>
      <c r="K2488" t="s">
        <v>22</v>
      </c>
      <c r="L2488" t="s">
        <v>50</v>
      </c>
      <c r="M2488">
        <v>32</v>
      </c>
      <c r="N2488">
        <v>5</v>
      </c>
    </row>
    <row r="2489" spans="1:14" x14ac:dyDescent="0.3">
      <c r="A2489" t="s">
        <v>5081</v>
      </c>
      <c r="B2489" t="s">
        <v>1002</v>
      </c>
      <c r="C2489" t="s">
        <v>378</v>
      </c>
      <c r="D2489" t="s">
        <v>1090</v>
      </c>
      <c r="E2489" t="s">
        <v>671</v>
      </c>
      <c r="F2489" t="s">
        <v>39</v>
      </c>
      <c r="G2489" t="s">
        <v>251</v>
      </c>
      <c r="H2489" t="s">
        <v>48</v>
      </c>
      <c r="I2489">
        <v>3</v>
      </c>
      <c r="J2489">
        <v>0.05</v>
      </c>
      <c r="K2489" t="s">
        <v>32</v>
      </c>
      <c r="L2489" t="s">
        <v>33</v>
      </c>
      <c r="M2489">
        <v>64</v>
      </c>
      <c r="N2489">
        <v>3</v>
      </c>
    </row>
    <row r="2490" spans="1:14" x14ac:dyDescent="0.3">
      <c r="A2490" t="s">
        <v>5082</v>
      </c>
      <c r="B2490" t="s">
        <v>1404</v>
      </c>
      <c r="C2490" t="s">
        <v>273</v>
      </c>
      <c r="D2490" t="s">
        <v>2407</v>
      </c>
      <c r="E2490" t="s">
        <v>882</v>
      </c>
      <c r="F2490" t="s">
        <v>39</v>
      </c>
      <c r="G2490" t="s">
        <v>20</v>
      </c>
      <c r="H2490" t="s">
        <v>216</v>
      </c>
      <c r="I2490">
        <v>8</v>
      </c>
      <c r="J2490">
        <v>0.2</v>
      </c>
      <c r="K2490" t="s">
        <v>70</v>
      </c>
      <c r="L2490" t="s">
        <v>33</v>
      </c>
      <c r="M2490">
        <v>65</v>
      </c>
      <c r="N2490">
        <v>2</v>
      </c>
    </row>
    <row r="2491" spans="1:14" x14ac:dyDescent="0.3">
      <c r="A2491" t="s">
        <v>5083</v>
      </c>
      <c r="B2491" t="s">
        <v>877</v>
      </c>
      <c r="C2491" t="s">
        <v>1318</v>
      </c>
      <c r="D2491" t="s">
        <v>412</v>
      </c>
      <c r="E2491" t="s">
        <v>458</v>
      </c>
      <c r="F2491" t="s">
        <v>19</v>
      </c>
      <c r="G2491" t="s">
        <v>40</v>
      </c>
      <c r="H2491" t="s">
        <v>63</v>
      </c>
      <c r="I2491">
        <v>9</v>
      </c>
      <c r="J2491">
        <v>0.1</v>
      </c>
      <c r="K2491" t="s">
        <v>222</v>
      </c>
      <c r="L2491" t="s">
        <v>50</v>
      </c>
      <c r="M2491">
        <v>26</v>
      </c>
      <c r="N2491">
        <v>5</v>
      </c>
    </row>
    <row r="2492" spans="1:14" x14ac:dyDescent="0.3">
      <c r="A2492" t="s">
        <v>5084</v>
      </c>
      <c r="B2492" t="s">
        <v>603</v>
      </c>
      <c r="C2492" t="s">
        <v>2859</v>
      </c>
      <c r="D2492" t="s">
        <v>1222</v>
      </c>
      <c r="E2492" t="s">
        <v>5085</v>
      </c>
      <c r="F2492" t="s">
        <v>39</v>
      </c>
      <c r="G2492" t="s">
        <v>20</v>
      </c>
      <c r="H2492" t="s">
        <v>91</v>
      </c>
      <c r="I2492">
        <v>7</v>
      </c>
      <c r="J2492">
        <v>0.05</v>
      </c>
      <c r="K2492" t="s">
        <v>222</v>
      </c>
      <c r="L2492" t="s">
        <v>23</v>
      </c>
      <c r="M2492">
        <v>23</v>
      </c>
      <c r="N2492">
        <v>2</v>
      </c>
    </row>
    <row r="2493" spans="1:14" x14ac:dyDescent="0.3">
      <c r="A2493" t="s">
        <v>5086</v>
      </c>
      <c r="B2493" t="s">
        <v>2037</v>
      </c>
      <c r="C2493" t="s">
        <v>1079</v>
      </c>
      <c r="D2493" t="s">
        <v>2299</v>
      </c>
      <c r="E2493" t="s">
        <v>1133</v>
      </c>
      <c r="F2493" t="s">
        <v>19</v>
      </c>
      <c r="H2493" t="s">
        <v>69</v>
      </c>
      <c r="I2493">
        <v>5</v>
      </c>
      <c r="J2493">
        <v>0.2</v>
      </c>
      <c r="K2493" t="s">
        <v>32</v>
      </c>
      <c r="L2493" t="s">
        <v>41</v>
      </c>
      <c r="M2493">
        <v>55</v>
      </c>
      <c r="N2493">
        <v>2</v>
      </c>
    </row>
    <row r="2494" spans="1:14" x14ac:dyDescent="0.3">
      <c r="A2494" t="s">
        <v>5087</v>
      </c>
      <c r="B2494" t="s">
        <v>680</v>
      </c>
      <c r="C2494" t="s">
        <v>1468</v>
      </c>
      <c r="D2494" t="s">
        <v>45</v>
      </c>
      <c r="E2494" t="s">
        <v>334</v>
      </c>
      <c r="F2494" t="s">
        <v>19</v>
      </c>
      <c r="G2494" t="s">
        <v>62</v>
      </c>
      <c r="H2494" t="s">
        <v>48</v>
      </c>
      <c r="I2494">
        <v>4</v>
      </c>
      <c r="J2494">
        <v>0</v>
      </c>
      <c r="K2494" t="s">
        <v>32</v>
      </c>
      <c r="L2494" t="s">
        <v>23</v>
      </c>
      <c r="M2494">
        <v>65</v>
      </c>
      <c r="N2494">
        <v>4</v>
      </c>
    </row>
    <row r="2495" spans="1:14" x14ac:dyDescent="0.3">
      <c r="A2495" t="s">
        <v>5088</v>
      </c>
      <c r="B2495" t="s">
        <v>1149</v>
      </c>
      <c r="C2495" t="s">
        <v>1961</v>
      </c>
      <c r="D2495" t="s">
        <v>5089</v>
      </c>
      <c r="E2495" t="s">
        <v>215</v>
      </c>
      <c r="F2495" t="s">
        <v>39</v>
      </c>
      <c r="G2495" t="s">
        <v>251</v>
      </c>
      <c r="H2495" t="s">
        <v>216</v>
      </c>
      <c r="I2495">
        <v>4</v>
      </c>
      <c r="J2495">
        <v>0</v>
      </c>
      <c r="K2495" t="s">
        <v>32</v>
      </c>
      <c r="L2495" t="s">
        <v>50</v>
      </c>
      <c r="M2495">
        <v>54</v>
      </c>
      <c r="N2495">
        <v>5</v>
      </c>
    </row>
    <row r="2496" spans="1:14" x14ac:dyDescent="0.3">
      <c r="A2496" t="s">
        <v>5090</v>
      </c>
      <c r="B2496" t="s">
        <v>1101</v>
      </c>
      <c r="C2496" t="s">
        <v>455</v>
      </c>
      <c r="D2496" t="s">
        <v>3368</v>
      </c>
      <c r="E2496" t="s">
        <v>397</v>
      </c>
      <c r="F2496" t="s">
        <v>29</v>
      </c>
      <c r="G2496" t="s">
        <v>62</v>
      </c>
      <c r="H2496" t="s">
        <v>146</v>
      </c>
      <c r="I2496" t="s">
        <v>147</v>
      </c>
      <c r="K2496" t="s">
        <v>22</v>
      </c>
      <c r="L2496" t="s">
        <v>23</v>
      </c>
      <c r="M2496">
        <v>26</v>
      </c>
      <c r="N2496">
        <v>5</v>
      </c>
    </row>
    <row r="2497" spans="1:14" x14ac:dyDescent="0.3">
      <c r="A2497" t="s">
        <v>5091</v>
      </c>
      <c r="B2497" t="s">
        <v>3816</v>
      </c>
      <c r="C2497" t="s">
        <v>1353</v>
      </c>
      <c r="D2497" t="s">
        <v>5092</v>
      </c>
      <c r="E2497" t="s">
        <v>426</v>
      </c>
      <c r="F2497" t="s">
        <v>19</v>
      </c>
      <c r="G2497" t="s">
        <v>115</v>
      </c>
      <c r="H2497" t="s">
        <v>154</v>
      </c>
      <c r="I2497" t="s">
        <v>252</v>
      </c>
      <c r="J2497">
        <v>0</v>
      </c>
      <c r="K2497" t="s">
        <v>22</v>
      </c>
      <c r="L2497" t="s">
        <v>41</v>
      </c>
      <c r="N2497">
        <v>2</v>
      </c>
    </row>
    <row r="2498" spans="1:14" x14ac:dyDescent="0.3">
      <c r="A2498" t="s">
        <v>5093</v>
      </c>
      <c r="B2498" t="s">
        <v>304</v>
      </c>
      <c r="C2498" t="s">
        <v>608</v>
      </c>
      <c r="D2498" t="s">
        <v>5094</v>
      </c>
      <c r="E2498" t="s">
        <v>5095</v>
      </c>
      <c r="F2498" t="s">
        <v>29</v>
      </c>
      <c r="G2498" t="s">
        <v>30</v>
      </c>
      <c r="H2498" t="s">
        <v>160</v>
      </c>
      <c r="I2498">
        <v>7</v>
      </c>
      <c r="J2498">
        <v>0.2</v>
      </c>
      <c r="K2498" t="s">
        <v>32</v>
      </c>
      <c r="L2498" t="s">
        <v>33</v>
      </c>
      <c r="M2498">
        <v>40</v>
      </c>
      <c r="N2498">
        <v>5</v>
      </c>
    </row>
    <row r="2499" spans="1:14" x14ac:dyDescent="0.3">
      <c r="A2499" t="s">
        <v>5096</v>
      </c>
      <c r="B2499" t="s">
        <v>4368</v>
      </c>
      <c r="C2499" t="s">
        <v>2126</v>
      </c>
      <c r="D2499" t="s">
        <v>5097</v>
      </c>
      <c r="E2499" t="s">
        <v>369</v>
      </c>
      <c r="F2499" t="s">
        <v>29</v>
      </c>
      <c r="G2499" t="s">
        <v>115</v>
      </c>
      <c r="H2499" t="s">
        <v>48</v>
      </c>
      <c r="I2499">
        <v>3</v>
      </c>
      <c r="J2499">
        <v>0.1</v>
      </c>
      <c r="K2499" t="s">
        <v>22</v>
      </c>
      <c r="L2499" t="s">
        <v>50</v>
      </c>
      <c r="M2499">
        <v>42</v>
      </c>
      <c r="N2499">
        <v>4</v>
      </c>
    </row>
    <row r="2500" spans="1:14" x14ac:dyDescent="0.3">
      <c r="A2500" t="s">
        <v>5098</v>
      </c>
      <c r="B2500" t="s">
        <v>2170</v>
      </c>
      <c r="C2500" t="s">
        <v>5099</v>
      </c>
      <c r="D2500" t="s">
        <v>3973</v>
      </c>
      <c r="E2500" t="s">
        <v>369</v>
      </c>
      <c r="F2500" t="s">
        <v>19</v>
      </c>
      <c r="G2500" t="s">
        <v>20</v>
      </c>
      <c r="H2500" t="s">
        <v>56</v>
      </c>
      <c r="I2500">
        <v>6</v>
      </c>
      <c r="J2500">
        <v>0.15</v>
      </c>
      <c r="K2500" t="s">
        <v>32</v>
      </c>
      <c r="L2500" t="s">
        <v>23</v>
      </c>
      <c r="M2500">
        <v>62</v>
      </c>
      <c r="N2500">
        <v>4</v>
      </c>
    </row>
    <row r="2501" spans="1:14" x14ac:dyDescent="0.3">
      <c r="A2501" t="s">
        <v>3607</v>
      </c>
      <c r="B2501" t="s">
        <v>2915</v>
      </c>
      <c r="C2501" t="s">
        <v>742</v>
      </c>
      <c r="D2501" t="s">
        <v>3608</v>
      </c>
      <c r="E2501" t="s">
        <v>232</v>
      </c>
      <c r="F2501" t="s">
        <v>29</v>
      </c>
      <c r="G2501" t="s">
        <v>192</v>
      </c>
      <c r="H2501" t="s">
        <v>109</v>
      </c>
      <c r="I2501">
        <v>2</v>
      </c>
      <c r="J2501">
        <v>0.05</v>
      </c>
      <c r="K2501" t="s">
        <v>32</v>
      </c>
      <c r="L2501" t="s">
        <v>33</v>
      </c>
      <c r="M2501">
        <v>50</v>
      </c>
      <c r="N2501">
        <v>2</v>
      </c>
    </row>
    <row r="2502" spans="1:14" x14ac:dyDescent="0.3">
      <c r="A2502" t="s">
        <v>5100</v>
      </c>
      <c r="B2502" t="s">
        <v>1539</v>
      </c>
      <c r="C2502" t="s">
        <v>1748</v>
      </c>
      <c r="D2502" t="s">
        <v>1710</v>
      </c>
      <c r="E2502" t="s">
        <v>140</v>
      </c>
      <c r="F2502" t="s">
        <v>153</v>
      </c>
      <c r="G2502" t="s">
        <v>115</v>
      </c>
      <c r="H2502" t="s">
        <v>91</v>
      </c>
      <c r="I2502">
        <v>1</v>
      </c>
      <c r="J2502">
        <v>0</v>
      </c>
      <c r="K2502" t="s">
        <v>32</v>
      </c>
      <c r="L2502" t="s">
        <v>23</v>
      </c>
      <c r="M2502">
        <v>36</v>
      </c>
      <c r="N2502">
        <v>5</v>
      </c>
    </row>
    <row r="2503" spans="1:14" x14ac:dyDescent="0.3">
      <c r="A2503" t="s">
        <v>5101</v>
      </c>
      <c r="B2503" t="s">
        <v>5102</v>
      </c>
      <c r="C2503" t="s">
        <v>2049</v>
      </c>
      <c r="D2503" t="s">
        <v>1760</v>
      </c>
      <c r="E2503" t="s">
        <v>675</v>
      </c>
      <c r="F2503" t="s">
        <v>29</v>
      </c>
      <c r="G2503" t="s">
        <v>40</v>
      </c>
      <c r="H2503" t="s">
        <v>177</v>
      </c>
      <c r="I2503">
        <v>5</v>
      </c>
      <c r="J2503">
        <v>0.05</v>
      </c>
      <c r="K2503" t="s">
        <v>32</v>
      </c>
      <c r="L2503" t="s">
        <v>23</v>
      </c>
      <c r="M2503">
        <v>46</v>
      </c>
      <c r="N2503">
        <v>1</v>
      </c>
    </row>
    <row r="2504" spans="1:14" x14ac:dyDescent="0.3">
      <c r="A2504" t="s">
        <v>5103</v>
      </c>
      <c r="B2504" t="s">
        <v>1356</v>
      </c>
      <c r="C2504" t="s">
        <v>3273</v>
      </c>
      <c r="D2504" t="s">
        <v>2880</v>
      </c>
      <c r="E2504" t="s">
        <v>1014</v>
      </c>
      <c r="F2504" t="s">
        <v>19</v>
      </c>
      <c r="G2504" t="s">
        <v>97</v>
      </c>
      <c r="H2504" t="s">
        <v>308</v>
      </c>
      <c r="I2504">
        <v>2</v>
      </c>
      <c r="J2504">
        <v>0</v>
      </c>
      <c r="K2504" t="s">
        <v>32</v>
      </c>
      <c r="L2504" t="s">
        <v>23</v>
      </c>
      <c r="M2504">
        <v>43</v>
      </c>
      <c r="N2504">
        <v>2</v>
      </c>
    </row>
    <row r="2505" spans="1:14" x14ac:dyDescent="0.3">
      <c r="A2505" t="s">
        <v>5104</v>
      </c>
      <c r="B2505" t="s">
        <v>2756</v>
      </c>
      <c r="C2505" t="s">
        <v>150</v>
      </c>
      <c r="D2505" t="s">
        <v>1414</v>
      </c>
      <c r="E2505" t="s">
        <v>782</v>
      </c>
      <c r="F2505" t="s">
        <v>19</v>
      </c>
      <c r="G2505" t="s">
        <v>176</v>
      </c>
      <c r="H2505" t="s">
        <v>109</v>
      </c>
      <c r="I2505">
        <v>1</v>
      </c>
      <c r="J2505">
        <v>0</v>
      </c>
      <c r="K2505" t="s">
        <v>22</v>
      </c>
      <c r="L2505" t="s">
        <v>23</v>
      </c>
      <c r="M2505">
        <v>43</v>
      </c>
      <c r="N2505">
        <v>1</v>
      </c>
    </row>
    <row r="2506" spans="1:14" x14ac:dyDescent="0.3">
      <c r="A2506" t="s">
        <v>5105</v>
      </c>
      <c r="B2506" t="s">
        <v>2078</v>
      </c>
      <c r="C2506" t="s">
        <v>2411</v>
      </c>
      <c r="D2506" t="s">
        <v>3943</v>
      </c>
      <c r="E2506" t="s">
        <v>560</v>
      </c>
      <c r="F2506" t="s">
        <v>29</v>
      </c>
      <c r="G2506" t="s">
        <v>62</v>
      </c>
      <c r="H2506" t="s">
        <v>109</v>
      </c>
      <c r="I2506">
        <v>5</v>
      </c>
      <c r="J2506">
        <v>0.2</v>
      </c>
      <c r="K2506" t="s">
        <v>32</v>
      </c>
      <c r="L2506" t="s">
        <v>33</v>
      </c>
      <c r="M2506">
        <v>67</v>
      </c>
      <c r="N2506">
        <v>2</v>
      </c>
    </row>
    <row r="2507" spans="1:14" x14ac:dyDescent="0.3">
      <c r="A2507" t="s">
        <v>5106</v>
      </c>
      <c r="B2507" t="s">
        <v>750</v>
      </c>
      <c r="C2507" t="s">
        <v>218</v>
      </c>
      <c r="D2507" t="s">
        <v>3962</v>
      </c>
      <c r="E2507" t="s">
        <v>135</v>
      </c>
      <c r="F2507" t="s">
        <v>39</v>
      </c>
      <c r="G2507" t="s">
        <v>90</v>
      </c>
      <c r="H2507" t="s">
        <v>109</v>
      </c>
      <c r="I2507">
        <v>5</v>
      </c>
      <c r="J2507">
        <v>0.1</v>
      </c>
      <c r="K2507" t="s">
        <v>32</v>
      </c>
      <c r="L2507" t="s">
        <v>50</v>
      </c>
      <c r="M2507">
        <v>53</v>
      </c>
      <c r="N2507">
        <v>2</v>
      </c>
    </row>
    <row r="2508" spans="1:14" x14ac:dyDescent="0.3">
      <c r="A2508" t="s">
        <v>5107</v>
      </c>
      <c r="B2508" t="s">
        <v>804</v>
      </c>
      <c r="C2508" t="s">
        <v>3164</v>
      </c>
      <c r="D2508" t="s">
        <v>765</v>
      </c>
      <c r="E2508" t="s">
        <v>1836</v>
      </c>
      <c r="F2508" t="s">
        <v>39</v>
      </c>
      <c r="G2508" t="s">
        <v>90</v>
      </c>
      <c r="H2508" t="s">
        <v>76</v>
      </c>
      <c r="I2508">
        <v>2</v>
      </c>
      <c r="J2508">
        <v>0.05</v>
      </c>
      <c r="K2508" t="s">
        <v>22</v>
      </c>
      <c r="L2508" t="s">
        <v>33</v>
      </c>
      <c r="M2508">
        <v>48</v>
      </c>
    </row>
    <row r="2509" spans="1:14" x14ac:dyDescent="0.3">
      <c r="A2509" t="s">
        <v>5108</v>
      </c>
      <c r="B2509" t="s">
        <v>793</v>
      </c>
      <c r="C2509" t="s">
        <v>5109</v>
      </c>
      <c r="D2509" t="s">
        <v>2429</v>
      </c>
      <c r="E2509" t="s">
        <v>165</v>
      </c>
      <c r="F2509" t="s">
        <v>39</v>
      </c>
      <c r="G2509" t="s">
        <v>97</v>
      </c>
      <c r="H2509" t="s">
        <v>98</v>
      </c>
      <c r="I2509">
        <v>9</v>
      </c>
      <c r="J2509">
        <v>0</v>
      </c>
      <c r="K2509" t="s">
        <v>70</v>
      </c>
      <c r="L2509" t="s">
        <v>50</v>
      </c>
      <c r="M2509">
        <v>22</v>
      </c>
      <c r="N2509">
        <v>5</v>
      </c>
    </row>
    <row r="2510" spans="1:14" x14ac:dyDescent="0.3">
      <c r="A2510" t="s">
        <v>5110</v>
      </c>
      <c r="B2510" t="s">
        <v>128</v>
      </c>
      <c r="C2510" t="s">
        <v>5111</v>
      </c>
      <c r="D2510" t="s">
        <v>2842</v>
      </c>
      <c r="E2510" t="s">
        <v>68</v>
      </c>
      <c r="F2510" t="s">
        <v>29</v>
      </c>
      <c r="G2510" t="s">
        <v>47</v>
      </c>
      <c r="H2510" t="s">
        <v>154</v>
      </c>
      <c r="I2510">
        <v>3</v>
      </c>
      <c r="J2510">
        <v>0.1</v>
      </c>
      <c r="K2510" t="s">
        <v>32</v>
      </c>
      <c r="L2510" t="s">
        <v>33</v>
      </c>
      <c r="M2510">
        <v>32</v>
      </c>
      <c r="N2510">
        <v>4</v>
      </c>
    </row>
    <row r="2511" spans="1:14" x14ac:dyDescent="0.3">
      <c r="A2511" t="s">
        <v>5112</v>
      </c>
      <c r="B2511" t="s">
        <v>5113</v>
      </c>
      <c r="C2511" t="s">
        <v>1215</v>
      </c>
      <c r="D2511" t="s">
        <v>1523</v>
      </c>
      <c r="E2511" t="s">
        <v>914</v>
      </c>
      <c r="F2511" t="s">
        <v>19</v>
      </c>
      <c r="G2511" t="s">
        <v>30</v>
      </c>
      <c r="H2511" t="s">
        <v>31</v>
      </c>
      <c r="I2511">
        <v>8</v>
      </c>
      <c r="J2511">
        <v>0</v>
      </c>
      <c r="K2511" t="s">
        <v>32</v>
      </c>
      <c r="L2511" t="s">
        <v>50</v>
      </c>
      <c r="M2511">
        <v>47</v>
      </c>
      <c r="N2511">
        <v>2</v>
      </c>
    </row>
    <row r="2512" spans="1:14" x14ac:dyDescent="0.3">
      <c r="A2512" t="s">
        <v>5114</v>
      </c>
      <c r="B2512" t="s">
        <v>767</v>
      </c>
      <c r="C2512" t="s">
        <v>1189</v>
      </c>
      <c r="D2512" t="s">
        <v>2961</v>
      </c>
      <c r="E2512" t="s">
        <v>477</v>
      </c>
      <c r="F2512" t="s">
        <v>39</v>
      </c>
      <c r="G2512" t="s">
        <v>20</v>
      </c>
      <c r="H2512" t="s">
        <v>21</v>
      </c>
      <c r="I2512">
        <v>2</v>
      </c>
      <c r="J2512">
        <v>0.15</v>
      </c>
      <c r="K2512" t="s">
        <v>32</v>
      </c>
      <c r="L2512" t="s">
        <v>23</v>
      </c>
      <c r="M2512">
        <v>69</v>
      </c>
      <c r="N2512">
        <v>5</v>
      </c>
    </row>
    <row r="2513" spans="1:14" x14ac:dyDescent="0.3">
      <c r="A2513" t="s">
        <v>5115</v>
      </c>
      <c r="B2513" t="s">
        <v>3664</v>
      </c>
      <c r="C2513" t="s">
        <v>180</v>
      </c>
      <c r="D2513" t="s">
        <v>1350</v>
      </c>
      <c r="E2513" t="s">
        <v>221</v>
      </c>
      <c r="F2513" t="s">
        <v>39</v>
      </c>
      <c r="G2513" t="s">
        <v>20</v>
      </c>
      <c r="H2513" t="s">
        <v>21</v>
      </c>
      <c r="I2513">
        <v>9</v>
      </c>
      <c r="J2513">
        <v>0</v>
      </c>
      <c r="K2513" t="s">
        <v>32</v>
      </c>
      <c r="L2513" t="s">
        <v>41</v>
      </c>
      <c r="M2513">
        <v>19</v>
      </c>
      <c r="N2513">
        <v>5</v>
      </c>
    </row>
    <row r="2514" spans="1:14" x14ac:dyDescent="0.3">
      <c r="A2514" t="s">
        <v>5116</v>
      </c>
      <c r="B2514" t="s">
        <v>596</v>
      </c>
      <c r="C2514" t="s">
        <v>5117</v>
      </c>
      <c r="D2514" t="s">
        <v>5118</v>
      </c>
      <c r="E2514" t="s">
        <v>506</v>
      </c>
      <c r="F2514" t="s">
        <v>39</v>
      </c>
      <c r="H2514" t="s">
        <v>308</v>
      </c>
      <c r="I2514">
        <v>8</v>
      </c>
      <c r="J2514">
        <v>0.1</v>
      </c>
      <c r="K2514" t="s">
        <v>222</v>
      </c>
      <c r="L2514" t="s">
        <v>23</v>
      </c>
      <c r="M2514">
        <v>32</v>
      </c>
      <c r="N2514">
        <v>3</v>
      </c>
    </row>
    <row r="2515" spans="1:14" x14ac:dyDescent="0.3">
      <c r="A2515" t="s">
        <v>1628</v>
      </c>
      <c r="B2515" t="s">
        <v>480</v>
      </c>
      <c r="C2515" t="s">
        <v>263</v>
      </c>
      <c r="D2515" t="s">
        <v>1463</v>
      </c>
      <c r="E2515" t="s">
        <v>298</v>
      </c>
      <c r="F2515" t="s">
        <v>29</v>
      </c>
      <c r="G2515" t="s">
        <v>176</v>
      </c>
      <c r="H2515" t="s">
        <v>91</v>
      </c>
      <c r="I2515">
        <v>5</v>
      </c>
      <c r="J2515">
        <v>0</v>
      </c>
      <c r="K2515" t="s">
        <v>70</v>
      </c>
      <c r="L2515" t="s">
        <v>23</v>
      </c>
      <c r="M2515">
        <v>27</v>
      </c>
      <c r="N2515">
        <v>5</v>
      </c>
    </row>
    <row r="2516" spans="1:14" x14ac:dyDescent="0.3">
      <c r="A2516" t="s">
        <v>5119</v>
      </c>
      <c r="B2516" t="s">
        <v>2428</v>
      </c>
      <c r="C2516" t="s">
        <v>470</v>
      </c>
      <c r="D2516" t="s">
        <v>3690</v>
      </c>
      <c r="E2516" t="s">
        <v>1959</v>
      </c>
      <c r="F2516" t="s">
        <v>29</v>
      </c>
      <c r="G2516" t="s">
        <v>251</v>
      </c>
      <c r="H2516" t="s">
        <v>76</v>
      </c>
      <c r="I2516">
        <v>8</v>
      </c>
      <c r="J2516">
        <v>0</v>
      </c>
      <c r="K2516" t="s">
        <v>32</v>
      </c>
      <c r="L2516" t="s">
        <v>50</v>
      </c>
      <c r="M2516">
        <v>59</v>
      </c>
      <c r="N2516">
        <v>3</v>
      </c>
    </row>
    <row r="2517" spans="1:14" x14ac:dyDescent="0.3">
      <c r="A2517" t="s">
        <v>5120</v>
      </c>
      <c r="B2517" t="s">
        <v>589</v>
      </c>
      <c r="C2517" t="s">
        <v>437</v>
      </c>
      <c r="D2517" t="s">
        <v>3007</v>
      </c>
      <c r="E2517" t="s">
        <v>954</v>
      </c>
      <c r="F2517" t="s">
        <v>29</v>
      </c>
      <c r="G2517" t="s">
        <v>30</v>
      </c>
      <c r="H2517" t="s">
        <v>31</v>
      </c>
      <c r="I2517">
        <v>9</v>
      </c>
      <c r="J2517">
        <v>0</v>
      </c>
      <c r="K2517" t="s">
        <v>22</v>
      </c>
      <c r="L2517" t="s">
        <v>23</v>
      </c>
      <c r="M2517">
        <v>51</v>
      </c>
      <c r="N2517">
        <v>5</v>
      </c>
    </row>
    <row r="2518" spans="1:14" x14ac:dyDescent="0.3">
      <c r="A2518" t="s">
        <v>5121</v>
      </c>
      <c r="B2518" t="s">
        <v>1442</v>
      </c>
      <c r="C2518" t="s">
        <v>4030</v>
      </c>
      <c r="D2518" t="s">
        <v>4291</v>
      </c>
      <c r="E2518" t="s">
        <v>120</v>
      </c>
      <c r="F2518" t="s">
        <v>39</v>
      </c>
      <c r="G2518" t="s">
        <v>176</v>
      </c>
      <c r="H2518" t="s">
        <v>98</v>
      </c>
      <c r="I2518">
        <v>3</v>
      </c>
      <c r="J2518">
        <v>0.1</v>
      </c>
      <c r="K2518" t="s">
        <v>32</v>
      </c>
      <c r="L2518" t="s">
        <v>23</v>
      </c>
      <c r="M2518">
        <v>48</v>
      </c>
      <c r="N2518">
        <v>2</v>
      </c>
    </row>
    <row r="2519" spans="1:14" x14ac:dyDescent="0.3">
      <c r="A2519" t="s">
        <v>5122</v>
      </c>
      <c r="B2519" t="s">
        <v>851</v>
      </c>
      <c r="C2519" t="s">
        <v>230</v>
      </c>
      <c r="D2519" t="s">
        <v>2717</v>
      </c>
      <c r="E2519" t="s">
        <v>135</v>
      </c>
      <c r="F2519" t="s">
        <v>29</v>
      </c>
      <c r="G2519" t="s">
        <v>176</v>
      </c>
      <c r="H2519" t="s">
        <v>98</v>
      </c>
      <c r="I2519">
        <v>8</v>
      </c>
      <c r="J2519">
        <v>0</v>
      </c>
      <c r="K2519" t="s">
        <v>22</v>
      </c>
      <c r="L2519" t="s">
        <v>33</v>
      </c>
      <c r="M2519">
        <v>18</v>
      </c>
      <c r="N2519">
        <v>2</v>
      </c>
    </row>
    <row r="2520" spans="1:14" x14ac:dyDescent="0.3">
      <c r="A2520" t="s">
        <v>5123</v>
      </c>
      <c r="B2520" t="s">
        <v>156</v>
      </c>
      <c r="C2520" t="s">
        <v>3559</v>
      </c>
      <c r="D2520" t="s">
        <v>1926</v>
      </c>
      <c r="E2520" t="s">
        <v>630</v>
      </c>
      <c r="F2520" t="s">
        <v>29</v>
      </c>
      <c r="H2520" t="s">
        <v>91</v>
      </c>
      <c r="I2520">
        <v>3</v>
      </c>
      <c r="J2520">
        <v>0</v>
      </c>
      <c r="K2520" t="s">
        <v>32</v>
      </c>
      <c r="L2520" t="s">
        <v>50</v>
      </c>
      <c r="M2520">
        <v>39</v>
      </c>
      <c r="N2520">
        <v>5</v>
      </c>
    </row>
    <row r="2521" spans="1:14" x14ac:dyDescent="0.3">
      <c r="A2521" t="s">
        <v>5124</v>
      </c>
      <c r="B2521" t="s">
        <v>5125</v>
      </c>
      <c r="C2521" t="s">
        <v>1621</v>
      </c>
      <c r="D2521" t="s">
        <v>5126</v>
      </c>
      <c r="E2521" t="s">
        <v>914</v>
      </c>
      <c r="F2521" t="s">
        <v>29</v>
      </c>
      <c r="G2521" t="s">
        <v>192</v>
      </c>
      <c r="H2521" t="s">
        <v>146</v>
      </c>
      <c r="I2521">
        <v>9</v>
      </c>
      <c r="J2521">
        <v>0</v>
      </c>
      <c r="K2521" t="s">
        <v>32</v>
      </c>
      <c r="L2521" t="s">
        <v>41</v>
      </c>
      <c r="M2521">
        <v>55</v>
      </c>
      <c r="N2521">
        <v>3</v>
      </c>
    </row>
    <row r="2522" spans="1:14" x14ac:dyDescent="0.3">
      <c r="A2522" t="s">
        <v>5127</v>
      </c>
      <c r="B2522" t="s">
        <v>3412</v>
      </c>
      <c r="C2522" t="s">
        <v>5128</v>
      </c>
      <c r="D2522" t="s">
        <v>690</v>
      </c>
      <c r="E2522" t="s">
        <v>853</v>
      </c>
      <c r="F2522" t="s">
        <v>29</v>
      </c>
      <c r="G2522" t="s">
        <v>30</v>
      </c>
      <c r="H2522" t="s">
        <v>146</v>
      </c>
      <c r="I2522">
        <v>8</v>
      </c>
      <c r="J2522">
        <v>0.05</v>
      </c>
      <c r="K2522" t="s">
        <v>32</v>
      </c>
      <c r="L2522" t="s">
        <v>33</v>
      </c>
      <c r="M2522">
        <v>39</v>
      </c>
      <c r="N2522">
        <v>3</v>
      </c>
    </row>
    <row r="2523" spans="1:14" x14ac:dyDescent="0.3">
      <c r="A2523" t="s">
        <v>5129</v>
      </c>
      <c r="B2523" t="s">
        <v>998</v>
      </c>
      <c r="C2523" t="s">
        <v>3638</v>
      </c>
      <c r="D2523" t="s">
        <v>4889</v>
      </c>
      <c r="E2523" t="s">
        <v>364</v>
      </c>
      <c r="F2523" t="s">
        <v>29</v>
      </c>
      <c r="G2523" t="s">
        <v>20</v>
      </c>
      <c r="H2523" t="s">
        <v>160</v>
      </c>
      <c r="I2523">
        <v>1</v>
      </c>
      <c r="J2523">
        <v>0</v>
      </c>
      <c r="K2523" t="s">
        <v>222</v>
      </c>
      <c r="L2523" t="s">
        <v>33</v>
      </c>
      <c r="M2523">
        <v>60</v>
      </c>
      <c r="N2523">
        <v>3</v>
      </c>
    </row>
    <row r="2524" spans="1:14" x14ac:dyDescent="0.3">
      <c r="A2524" t="s">
        <v>5130</v>
      </c>
      <c r="B2524" t="s">
        <v>1721</v>
      </c>
      <c r="C2524" t="s">
        <v>5131</v>
      </c>
      <c r="D2524" t="s">
        <v>3792</v>
      </c>
      <c r="E2524" t="s">
        <v>666</v>
      </c>
      <c r="F2524" t="s">
        <v>29</v>
      </c>
      <c r="G2524" t="s">
        <v>47</v>
      </c>
      <c r="H2524" t="s">
        <v>48</v>
      </c>
      <c r="I2524">
        <v>7</v>
      </c>
      <c r="J2524">
        <v>0.2</v>
      </c>
      <c r="K2524" t="s">
        <v>70</v>
      </c>
      <c r="L2524" t="s">
        <v>23</v>
      </c>
      <c r="M2524">
        <v>46</v>
      </c>
      <c r="N2524">
        <v>5</v>
      </c>
    </row>
    <row r="2525" spans="1:14" x14ac:dyDescent="0.3">
      <c r="A2525" t="s">
        <v>5132</v>
      </c>
      <c r="B2525" t="s">
        <v>361</v>
      </c>
      <c r="C2525" t="s">
        <v>1445</v>
      </c>
      <c r="D2525" t="s">
        <v>533</v>
      </c>
      <c r="E2525" t="s">
        <v>2171</v>
      </c>
      <c r="F2525" t="s">
        <v>39</v>
      </c>
      <c r="G2525" t="s">
        <v>293</v>
      </c>
      <c r="H2525" t="s">
        <v>154</v>
      </c>
      <c r="I2525">
        <v>8</v>
      </c>
      <c r="J2525">
        <v>0.15</v>
      </c>
      <c r="K2525" t="s">
        <v>222</v>
      </c>
      <c r="L2525" t="s">
        <v>41</v>
      </c>
      <c r="M2525">
        <v>34</v>
      </c>
      <c r="N2525">
        <v>2</v>
      </c>
    </row>
    <row r="2526" spans="1:14" x14ac:dyDescent="0.3">
      <c r="A2526" t="s">
        <v>4400</v>
      </c>
      <c r="B2526" t="s">
        <v>208</v>
      </c>
      <c r="C2526" t="s">
        <v>2100</v>
      </c>
      <c r="D2526" t="s">
        <v>829</v>
      </c>
      <c r="E2526" t="s">
        <v>671</v>
      </c>
      <c r="F2526" t="s">
        <v>39</v>
      </c>
      <c r="G2526" t="s">
        <v>30</v>
      </c>
      <c r="H2526" t="s">
        <v>31</v>
      </c>
      <c r="I2526">
        <v>4</v>
      </c>
      <c r="J2526">
        <v>0.1</v>
      </c>
      <c r="K2526" t="s">
        <v>70</v>
      </c>
      <c r="L2526" t="s">
        <v>23</v>
      </c>
      <c r="M2526">
        <v>30</v>
      </c>
      <c r="N2526">
        <v>3</v>
      </c>
    </row>
    <row r="2527" spans="1:14" x14ac:dyDescent="0.3">
      <c r="A2527" t="s">
        <v>5133</v>
      </c>
      <c r="B2527" t="s">
        <v>1100</v>
      </c>
      <c r="C2527" t="s">
        <v>4628</v>
      </c>
      <c r="D2527" t="s">
        <v>4689</v>
      </c>
      <c r="E2527" t="s">
        <v>1274</v>
      </c>
      <c r="F2527" t="s">
        <v>29</v>
      </c>
      <c r="G2527" t="s">
        <v>192</v>
      </c>
      <c r="H2527" t="s">
        <v>98</v>
      </c>
      <c r="I2527">
        <v>5</v>
      </c>
      <c r="J2527">
        <v>0</v>
      </c>
      <c r="K2527" t="s">
        <v>22</v>
      </c>
      <c r="L2527" t="s">
        <v>41</v>
      </c>
      <c r="M2527">
        <v>18</v>
      </c>
      <c r="N2527">
        <v>3</v>
      </c>
    </row>
    <row r="2528" spans="1:14" x14ac:dyDescent="0.3">
      <c r="A2528" t="s">
        <v>5134</v>
      </c>
      <c r="B2528" t="s">
        <v>5135</v>
      </c>
      <c r="C2528" t="s">
        <v>612</v>
      </c>
      <c r="D2528" t="s">
        <v>4258</v>
      </c>
      <c r="E2528" t="s">
        <v>683</v>
      </c>
      <c r="F2528" t="s">
        <v>39</v>
      </c>
      <c r="G2528" t="s">
        <v>20</v>
      </c>
      <c r="H2528" t="s">
        <v>216</v>
      </c>
      <c r="I2528">
        <v>3</v>
      </c>
      <c r="J2528">
        <v>0</v>
      </c>
      <c r="K2528" t="s">
        <v>32</v>
      </c>
      <c r="L2528" t="s">
        <v>41</v>
      </c>
      <c r="M2528">
        <v>20</v>
      </c>
      <c r="N2528">
        <v>3</v>
      </c>
    </row>
    <row r="2529" spans="1:14" x14ac:dyDescent="0.3">
      <c r="A2529" t="s">
        <v>5136</v>
      </c>
      <c r="B2529" t="s">
        <v>289</v>
      </c>
      <c r="C2529" t="s">
        <v>2715</v>
      </c>
      <c r="D2529" t="s">
        <v>5137</v>
      </c>
      <c r="E2529" t="s">
        <v>630</v>
      </c>
      <c r="F2529" t="s">
        <v>39</v>
      </c>
      <c r="G2529" t="s">
        <v>62</v>
      </c>
      <c r="H2529" t="s">
        <v>48</v>
      </c>
      <c r="I2529">
        <v>6</v>
      </c>
      <c r="J2529">
        <v>0.05</v>
      </c>
      <c r="K2529" t="s">
        <v>32</v>
      </c>
      <c r="L2529" t="s">
        <v>41</v>
      </c>
      <c r="M2529">
        <v>44</v>
      </c>
      <c r="N2529">
        <v>3</v>
      </c>
    </row>
    <row r="2530" spans="1:14" x14ac:dyDescent="0.3">
      <c r="A2530" t="s">
        <v>5138</v>
      </c>
      <c r="B2530" t="s">
        <v>2366</v>
      </c>
      <c r="C2530" t="s">
        <v>1499</v>
      </c>
      <c r="D2530" t="s">
        <v>4309</v>
      </c>
      <c r="E2530" t="s">
        <v>2887</v>
      </c>
      <c r="F2530" t="s">
        <v>29</v>
      </c>
      <c r="G2530" t="s">
        <v>251</v>
      </c>
      <c r="H2530" t="s">
        <v>48</v>
      </c>
      <c r="I2530">
        <v>6</v>
      </c>
      <c r="J2530">
        <v>0.1</v>
      </c>
      <c r="K2530" t="s">
        <v>32</v>
      </c>
      <c r="L2530" t="s">
        <v>23</v>
      </c>
      <c r="M2530">
        <v>33</v>
      </c>
    </row>
    <row r="2531" spans="1:14" x14ac:dyDescent="0.3">
      <c r="A2531" t="s">
        <v>5139</v>
      </c>
      <c r="B2531" t="s">
        <v>1038</v>
      </c>
      <c r="C2531" t="s">
        <v>558</v>
      </c>
      <c r="D2531" t="s">
        <v>1785</v>
      </c>
      <c r="E2531" t="s">
        <v>935</v>
      </c>
      <c r="F2531" t="s">
        <v>29</v>
      </c>
      <c r="G2531" t="s">
        <v>47</v>
      </c>
      <c r="H2531" t="s">
        <v>154</v>
      </c>
      <c r="I2531">
        <v>2</v>
      </c>
      <c r="J2531">
        <v>0.15</v>
      </c>
      <c r="K2531" t="s">
        <v>32</v>
      </c>
      <c r="L2531" t="s">
        <v>50</v>
      </c>
      <c r="M2531">
        <v>20</v>
      </c>
      <c r="N2531">
        <v>4</v>
      </c>
    </row>
    <row r="2532" spans="1:14" x14ac:dyDescent="0.3">
      <c r="A2532" t="s">
        <v>5140</v>
      </c>
      <c r="B2532" t="s">
        <v>1939</v>
      </c>
      <c r="C2532" t="s">
        <v>2625</v>
      </c>
      <c r="D2532" t="s">
        <v>134</v>
      </c>
      <c r="E2532" t="s">
        <v>635</v>
      </c>
      <c r="F2532" t="s">
        <v>29</v>
      </c>
      <c r="G2532" t="s">
        <v>115</v>
      </c>
      <c r="H2532" t="s">
        <v>91</v>
      </c>
      <c r="I2532">
        <v>8</v>
      </c>
      <c r="J2532">
        <v>0.15</v>
      </c>
      <c r="K2532" t="s">
        <v>222</v>
      </c>
      <c r="L2532" t="s">
        <v>33</v>
      </c>
      <c r="M2532">
        <v>27</v>
      </c>
      <c r="N2532">
        <v>2</v>
      </c>
    </row>
    <row r="2533" spans="1:14" x14ac:dyDescent="0.3">
      <c r="A2533" t="s">
        <v>5141</v>
      </c>
      <c r="B2533" t="s">
        <v>775</v>
      </c>
      <c r="C2533" t="s">
        <v>300</v>
      </c>
      <c r="D2533" t="s">
        <v>3749</v>
      </c>
      <c r="E2533" t="s">
        <v>334</v>
      </c>
      <c r="F2533" t="s">
        <v>29</v>
      </c>
      <c r="G2533" t="s">
        <v>47</v>
      </c>
      <c r="H2533" t="s">
        <v>146</v>
      </c>
      <c r="I2533">
        <v>7</v>
      </c>
      <c r="J2533">
        <v>0.05</v>
      </c>
      <c r="K2533" t="s">
        <v>32</v>
      </c>
      <c r="L2533" t="s">
        <v>50</v>
      </c>
      <c r="M2533">
        <v>69</v>
      </c>
      <c r="N2533">
        <v>4</v>
      </c>
    </row>
    <row r="2534" spans="1:14" x14ac:dyDescent="0.3">
      <c r="A2534" t="s">
        <v>5142</v>
      </c>
      <c r="B2534" t="s">
        <v>5143</v>
      </c>
      <c r="C2534" t="s">
        <v>991</v>
      </c>
      <c r="D2534" t="s">
        <v>4079</v>
      </c>
      <c r="E2534" t="s">
        <v>1009</v>
      </c>
      <c r="F2534" t="s">
        <v>29</v>
      </c>
      <c r="G2534" t="s">
        <v>90</v>
      </c>
      <c r="H2534" t="s">
        <v>98</v>
      </c>
      <c r="I2534">
        <v>4</v>
      </c>
      <c r="J2534">
        <v>0.1</v>
      </c>
      <c r="K2534" t="s">
        <v>70</v>
      </c>
      <c r="L2534" t="s">
        <v>41</v>
      </c>
      <c r="M2534">
        <v>41</v>
      </c>
      <c r="N2534">
        <v>4</v>
      </c>
    </row>
    <row r="2535" spans="1:14" x14ac:dyDescent="0.3">
      <c r="A2535" t="s">
        <v>5144</v>
      </c>
      <c r="B2535" t="s">
        <v>2838</v>
      </c>
      <c r="C2535" t="s">
        <v>3441</v>
      </c>
      <c r="D2535" t="s">
        <v>987</v>
      </c>
      <c r="E2535" t="s">
        <v>175</v>
      </c>
      <c r="F2535" t="s">
        <v>131</v>
      </c>
      <c r="G2535" t="s">
        <v>62</v>
      </c>
      <c r="H2535" t="s">
        <v>91</v>
      </c>
      <c r="I2535">
        <v>5</v>
      </c>
      <c r="J2535">
        <v>0</v>
      </c>
      <c r="K2535" t="s">
        <v>22</v>
      </c>
      <c r="L2535" t="s">
        <v>50</v>
      </c>
      <c r="M2535">
        <v>49</v>
      </c>
      <c r="N2535">
        <v>4</v>
      </c>
    </row>
    <row r="2536" spans="1:14" x14ac:dyDescent="0.3">
      <c r="A2536" t="s">
        <v>5145</v>
      </c>
      <c r="B2536" t="s">
        <v>2139</v>
      </c>
      <c r="C2536" t="s">
        <v>264</v>
      </c>
      <c r="D2536" t="s">
        <v>1025</v>
      </c>
      <c r="E2536" t="s">
        <v>1009</v>
      </c>
      <c r="F2536" t="s">
        <v>29</v>
      </c>
      <c r="G2536" t="s">
        <v>192</v>
      </c>
      <c r="H2536" t="s">
        <v>98</v>
      </c>
      <c r="I2536">
        <v>6</v>
      </c>
      <c r="J2536">
        <v>0</v>
      </c>
      <c r="K2536" t="s">
        <v>32</v>
      </c>
      <c r="L2536" t="s">
        <v>50</v>
      </c>
      <c r="M2536">
        <v>44</v>
      </c>
      <c r="N2536">
        <v>4</v>
      </c>
    </row>
    <row r="2537" spans="1:14" x14ac:dyDescent="0.3">
      <c r="A2537" t="s">
        <v>5146</v>
      </c>
      <c r="B2537" t="s">
        <v>1456</v>
      </c>
      <c r="C2537" t="s">
        <v>336</v>
      </c>
      <c r="D2537" t="s">
        <v>958</v>
      </c>
      <c r="E2537" t="s">
        <v>731</v>
      </c>
      <c r="F2537" t="s">
        <v>39</v>
      </c>
      <c r="H2537" t="s">
        <v>160</v>
      </c>
      <c r="I2537">
        <v>4</v>
      </c>
      <c r="J2537">
        <v>0.1</v>
      </c>
      <c r="K2537" t="s">
        <v>222</v>
      </c>
      <c r="L2537" t="s">
        <v>23</v>
      </c>
      <c r="M2537">
        <v>69</v>
      </c>
      <c r="N2537">
        <v>3</v>
      </c>
    </row>
    <row r="2538" spans="1:14" x14ac:dyDescent="0.3">
      <c r="A2538" t="s">
        <v>5147</v>
      </c>
      <c r="B2538" t="s">
        <v>4928</v>
      </c>
      <c r="C2538" t="s">
        <v>2078</v>
      </c>
      <c r="D2538" t="s">
        <v>2499</v>
      </c>
      <c r="E2538" t="s">
        <v>140</v>
      </c>
      <c r="F2538" t="s">
        <v>29</v>
      </c>
      <c r="G2538" t="s">
        <v>115</v>
      </c>
      <c r="H2538" t="s">
        <v>48</v>
      </c>
      <c r="I2538">
        <v>1</v>
      </c>
      <c r="J2538">
        <v>0.05</v>
      </c>
      <c r="K2538" t="s">
        <v>32</v>
      </c>
      <c r="L2538" t="s">
        <v>23</v>
      </c>
      <c r="M2538">
        <v>52</v>
      </c>
      <c r="N2538">
        <v>2</v>
      </c>
    </row>
    <row r="2539" spans="1:14" x14ac:dyDescent="0.3">
      <c r="A2539" t="s">
        <v>5148</v>
      </c>
      <c r="B2539" t="s">
        <v>2902</v>
      </c>
      <c r="C2539" t="s">
        <v>1310</v>
      </c>
      <c r="D2539" t="s">
        <v>434</v>
      </c>
      <c r="E2539" t="s">
        <v>591</v>
      </c>
      <c r="F2539" t="s">
        <v>29</v>
      </c>
      <c r="G2539" t="s">
        <v>97</v>
      </c>
      <c r="H2539" t="s">
        <v>241</v>
      </c>
      <c r="I2539" t="s">
        <v>147</v>
      </c>
      <c r="J2539">
        <v>0.15</v>
      </c>
      <c r="K2539" t="s">
        <v>22</v>
      </c>
      <c r="L2539" t="s">
        <v>50</v>
      </c>
      <c r="M2539">
        <v>25</v>
      </c>
      <c r="N2539">
        <v>2</v>
      </c>
    </row>
    <row r="2540" spans="1:14" x14ac:dyDescent="0.3">
      <c r="A2540" t="s">
        <v>5149</v>
      </c>
      <c r="B2540" t="s">
        <v>3856</v>
      </c>
      <c r="C2540" t="s">
        <v>1736</v>
      </c>
      <c r="D2540" t="s">
        <v>4027</v>
      </c>
      <c r="E2540" t="s">
        <v>717</v>
      </c>
      <c r="F2540" t="s">
        <v>19</v>
      </c>
      <c r="G2540" t="s">
        <v>293</v>
      </c>
      <c r="H2540" t="s">
        <v>160</v>
      </c>
      <c r="I2540">
        <v>5</v>
      </c>
      <c r="K2540" t="s">
        <v>70</v>
      </c>
      <c r="L2540" t="s">
        <v>33</v>
      </c>
      <c r="M2540">
        <v>53</v>
      </c>
      <c r="N2540">
        <v>1</v>
      </c>
    </row>
    <row r="2541" spans="1:14" x14ac:dyDescent="0.3">
      <c r="A2541" t="s">
        <v>5150</v>
      </c>
      <c r="B2541" t="s">
        <v>2612</v>
      </c>
      <c r="C2541" t="s">
        <v>1391</v>
      </c>
      <c r="D2541" t="s">
        <v>900</v>
      </c>
      <c r="E2541" t="s">
        <v>61</v>
      </c>
      <c r="F2541" t="s">
        <v>29</v>
      </c>
      <c r="G2541" t="s">
        <v>62</v>
      </c>
      <c r="H2541" t="s">
        <v>109</v>
      </c>
      <c r="I2541">
        <v>5</v>
      </c>
      <c r="J2541">
        <v>0.15</v>
      </c>
      <c r="K2541" t="s">
        <v>70</v>
      </c>
      <c r="L2541" t="s">
        <v>50</v>
      </c>
      <c r="M2541">
        <v>53</v>
      </c>
      <c r="N2541">
        <v>2</v>
      </c>
    </row>
    <row r="2542" spans="1:14" x14ac:dyDescent="0.3">
      <c r="A2542" t="s">
        <v>5151</v>
      </c>
      <c r="B2542" t="s">
        <v>3066</v>
      </c>
      <c r="C2542" t="s">
        <v>5152</v>
      </c>
      <c r="D2542" t="s">
        <v>2672</v>
      </c>
      <c r="E2542" t="s">
        <v>3171</v>
      </c>
      <c r="F2542" t="s">
        <v>29</v>
      </c>
      <c r="G2542" t="s">
        <v>192</v>
      </c>
      <c r="H2542" t="s">
        <v>56</v>
      </c>
      <c r="I2542">
        <v>8</v>
      </c>
      <c r="J2542">
        <v>0.05</v>
      </c>
      <c r="K2542" t="s">
        <v>32</v>
      </c>
      <c r="L2542" t="s">
        <v>41</v>
      </c>
      <c r="M2542">
        <v>39</v>
      </c>
      <c r="N2542">
        <v>1</v>
      </c>
    </row>
    <row r="2543" spans="1:14" x14ac:dyDescent="0.3">
      <c r="A2543" t="s">
        <v>5153</v>
      </c>
      <c r="B2543" t="s">
        <v>784</v>
      </c>
      <c r="C2543" t="s">
        <v>1066</v>
      </c>
      <c r="D2543" t="s">
        <v>670</v>
      </c>
      <c r="E2543" t="s">
        <v>186</v>
      </c>
      <c r="F2543" t="s">
        <v>29</v>
      </c>
      <c r="G2543" t="s">
        <v>97</v>
      </c>
      <c r="H2543" t="s">
        <v>308</v>
      </c>
      <c r="I2543">
        <v>8</v>
      </c>
      <c r="J2543">
        <v>0.2</v>
      </c>
      <c r="K2543" t="s">
        <v>32</v>
      </c>
      <c r="L2543" t="s">
        <v>41</v>
      </c>
      <c r="M2543">
        <v>33</v>
      </c>
      <c r="N2543">
        <v>2</v>
      </c>
    </row>
    <row r="2544" spans="1:14" x14ac:dyDescent="0.3">
      <c r="A2544" t="s">
        <v>5154</v>
      </c>
      <c r="B2544" t="s">
        <v>2023</v>
      </c>
      <c r="C2544" t="s">
        <v>1105</v>
      </c>
      <c r="D2544" t="s">
        <v>4269</v>
      </c>
      <c r="E2544" t="s">
        <v>2083</v>
      </c>
      <c r="F2544" t="s">
        <v>29</v>
      </c>
      <c r="G2544" t="s">
        <v>176</v>
      </c>
      <c r="H2544" t="s">
        <v>31</v>
      </c>
      <c r="I2544">
        <v>1</v>
      </c>
      <c r="J2544">
        <v>0.1</v>
      </c>
      <c r="K2544" t="s">
        <v>222</v>
      </c>
      <c r="L2544" t="s">
        <v>50</v>
      </c>
      <c r="M2544">
        <v>26</v>
      </c>
      <c r="N2544">
        <v>3</v>
      </c>
    </row>
    <row r="2545" spans="1:14" x14ac:dyDescent="0.3">
      <c r="A2545" t="s">
        <v>5155</v>
      </c>
      <c r="B2545" t="s">
        <v>1100</v>
      </c>
      <c r="C2545" t="s">
        <v>4267</v>
      </c>
      <c r="D2545" t="s">
        <v>3403</v>
      </c>
      <c r="E2545" t="s">
        <v>413</v>
      </c>
      <c r="F2545" t="s">
        <v>153</v>
      </c>
      <c r="G2545" t="s">
        <v>192</v>
      </c>
      <c r="H2545" t="s">
        <v>177</v>
      </c>
      <c r="I2545">
        <v>8</v>
      </c>
      <c r="J2545">
        <v>0.1</v>
      </c>
      <c r="K2545" t="s">
        <v>32</v>
      </c>
      <c r="L2545" t="s">
        <v>41</v>
      </c>
      <c r="M2545">
        <v>22</v>
      </c>
      <c r="N2545">
        <v>2</v>
      </c>
    </row>
    <row r="2546" spans="1:14" x14ac:dyDescent="0.3">
      <c r="A2546" t="s">
        <v>5156</v>
      </c>
      <c r="B2546" t="s">
        <v>2553</v>
      </c>
      <c r="C2546" t="s">
        <v>1064</v>
      </c>
      <c r="D2546" t="s">
        <v>3802</v>
      </c>
      <c r="E2546" t="s">
        <v>237</v>
      </c>
      <c r="F2546" t="s">
        <v>39</v>
      </c>
      <c r="G2546" t="s">
        <v>97</v>
      </c>
      <c r="H2546" t="s">
        <v>69</v>
      </c>
      <c r="I2546">
        <v>5</v>
      </c>
      <c r="J2546">
        <v>0</v>
      </c>
      <c r="K2546" t="s">
        <v>22</v>
      </c>
      <c r="L2546" t="s">
        <v>50</v>
      </c>
      <c r="M2546">
        <v>26</v>
      </c>
      <c r="N2546">
        <v>1</v>
      </c>
    </row>
    <row r="2547" spans="1:14" x14ac:dyDescent="0.3">
      <c r="A2547" t="s">
        <v>5157</v>
      </c>
      <c r="B2547" t="s">
        <v>93</v>
      </c>
      <c r="C2547" t="s">
        <v>2568</v>
      </c>
      <c r="D2547" t="s">
        <v>3688</v>
      </c>
      <c r="E2547" t="s">
        <v>1014</v>
      </c>
      <c r="F2547" t="s">
        <v>29</v>
      </c>
      <c r="G2547" t="s">
        <v>30</v>
      </c>
      <c r="H2547" t="s">
        <v>98</v>
      </c>
      <c r="I2547">
        <v>6</v>
      </c>
      <c r="J2547">
        <v>0</v>
      </c>
      <c r="K2547" t="s">
        <v>70</v>
      </c>
      <c r="L2547" t="s">
        <v>50</v>
      </c>
      <c r="M2547">
        <v>64</v>
      </c>
      <c r="N2547">
        <v>5</v>
      </c>
    </row>
    <row r="2548" spans="1:14" x14ac:dyDescent="0.3">
      <c r="A2548" t="s">
        <v>5158</v>
      </c>
      <c r="B2548" t="s">
        <v>437</v>
      </c>
      <c r="C2548" t="s">
        <v>1840</v>
      </c>
      <c r="D2548" t="s">
        <v>3857</v>
      </c>
      <c r="E2548" t="s">
        <v>1267</v>
      </c>
      <c r="F2548" t="s">
        <v>29</v>
      </c>
      <c r="G2548" t="s">
        <v>115</v>
      </c>
      <c r="H2548" t="s">
        <v>69</v>
      </c>
      <c r="I2548">
        <v>7</v>
      </c>
      <c r="J2548">
        <v>0.05</v>
      </c>
      <c r="K2548" t="s">
        <v>32</v>
      </c>
      <c r="L2548" t="s">
        <v>50</v>
      </c>
      <c r="M2548">
        <v>37</v>
      </c>
      <c r="N2548">
        <v>1</v>
      </c>
    </row>
    <row r="2549" spans="1:14" x14ac:dyDescent="0.3">
      <c r="A2549" t="s">
        <v>5159</v>
      </c>
      <c r="B2549" t="s">
        <v>465</v>
      </c>
      <c r="C2549" t="s">
        <v>1346</v>
      </c>
      <c r="D2549" t="s">
        <v>5160</v>
      </c>
      <c r="E2549" t="s">
        <v>276</v>
      </c>
      <c r="F2549" t="s">
        <v>19</v>
      </c>
      <c r="G2549" t="s">
        <v>251</v>
      </c>
      <c r="H2549" t="s">
        <v>31</v>
      </c>
      <c r="I2549">
        <v>3</v>
      </c>
      <c r="J2549">
        <v>0.15</v>
      </c>
      <c r="K2549" t="s">
        <v>70</v>
      </c>
      <c r="L2549" t="s">
        <v>33</v>
      </c>
      <c r="M2549">
        <v>44</v>
      </c>
    </row>
    <row r="2550" spans="1:14" x14ac:dyDescent="0.3">
      <c r="A2550" t="s">
        <v>5161</v>
      </c>
      <c r="B2550" t="s">
        <v>1505</v>
      </c>
      <c r="C2550" t="s">
        <v>475</v>
      </c>
      <c r="D2550" t="s">
        <v>2880</v>
      </c>
      <c r="E2550" t="s">
        <v>276</v>
      </c>
      <c r="F2550" t="s">
        <v>29</v>
      </c>
      <c r="G2550" t="s">
        <v>90</v>
      </c>
      <c r="H2550" t="s">
        <v>216</v>
      </c>
      <c r="I2550">
        <v>1</v>
      </c>
      <c r="J2550">
        <v>0</v>
      </c>
      <c r="K2550" t="s">
        <v>32</v>
      </c>
      <c r="L2550" t="s">
        <v>50</v>
      </c>
      <c r="M2550">
        <v>44</v>
      </c>
      <c r="N2550">
        <v>1</v>
      </c>
    </row>
    <row r="2551" spans="1:14" x14ac:dyDescent="0.3">
      <c r="A2551" t="s">
        <v>5162</v>
      </c>
      <c r="B2551" t="s">
        <v>2283</v>
      </c>
      <c r="C2551" t="s">
        <v>1337</v>
      </c>
      <c r="D2551" t="s">
        <v>4199</v>
      </c>
      <c r="E2551" t="s">
        <v>1372</v>
      </c>
      <c r="F2551" t="s">
        <v>29</v>
      </c>
      <c r="G2551" t="s">
        <v>97</v>
      </c>
      <c r="H2551" t="s">
        <v>21</v>
      </c>
      <c r="I2551" t="s">
        <v>722</v>
      </c>
      <c r="J2551">
        <v>0.05</v>
      </c>
      <c r="K2551" t="s">
        <v>70</v>
      </c>
      <c r="L2551" t="s">
        <v>33</v>
      </c>
      <c r="M2551">
        <v>67</v>
      </c>
      <c r="N2551">
        <v>3</v>
      </c>
    </row>
    <row r="2552" spans="1:14" x14ac:dyDescent="0.3">
      <c r="A2552" t="s">
        <v>4120</v>
      </c>
      <c r="B2552" t="s">
        <v>3385</v>
      </c>
      <c r="C2552" t="s">
        <v>978</v>
      </c>
      <c r="D2552" t="s">
        <v>190</v>
      </c>
      <c r="E2552" t="s">
        <v>1326</v>
      </c>
      <c r="F2552" t="s">
        <v>29</v>
      </c>
      <c r="G2552" t="s">
        <v>293</v>
      </c>
      <c r="H2552" t="s">
        <v>109</v>
      </c>
      <c r="I2552">
        <v>6</v>
      </c>
      <c r="J2552">
        <v>0</v>
      </c>
      <c r="K2552" t="s">
        <v>32</v>
      </c>
      <c r="L2552" t="s">
        <v>23</v>
      </c>
      <c r="M2552">
        <v>41</v>
      </c>
      <c r="N2552">
        <v>5</v>
      </c>
    </row>
    <row r="2553" spans="1:14" x14ac:dyDescent="0.3">
      <c r="A2553" t="s">
        <v>5163</v>
      </c>
      <c r="B2553" t="s">
        <v>305</v>
      </c>
      <c r="C2553" t="s">
        <v>596</v>
      </c>
      <c r="D2553" t="s">
        <v>2152</v>
      </c>
      <c r="E2553" t="s">
        <v>444</v>
      </c>
      <c r="F2553" t="s">
        <v>29</v>
      </c>
      <c r="G2553" t="s">
        <v>20</v>
      </c>
      <c r="H2553" t="s">
        <v>154</v>
      </c>
      <c r="I2553">
        <v>9</v>
      </c>
      <c r="J2553">
        <v>0</v>
      </c>
      <c r="K2553" t="s">
        <v>22</v>
      </c>
      <c r="L2553" t="s">
        <v>41</v>
      </c>
      <c r="M2553">
        <v>60</v>
      </c>
      <c r="N2553">
        <v>5</v>
      </c>
    </row>
    <row r="2554" spans="1:14" x14ac:dyDescent="0.3">
      <c r="A2554" t="s">
        <v>5164</v>
      </c>
      <c r="B2554" t="s">
        <v>828</v>
      </c>
      <c r="C2554" t="s">
        <v>3400</v>
      </c>
      <c r="D2554" t="s">
        <v>5092</v>
      </c>
      <c r="E2554" t="s">
        <v>1315</v>
      </c>
      <c r="F2554" t="s">
        <v>19</v>
      </c>
      <c r="G2554" t="s">
        <v>97</v>
      </c>
      <c r="H2554" t="s">
        <v>146</v>
      </c>
      <c r="I2554">
        <v>5</v>
      </c>
      <c r="J2554">
        <v>0.05</v>
      </c>
      <c r="K2554" t="s">
        <v>22</v>
      </c>
      <c r="L2554" t="s">
        <v>41</v>
      </c>
      <c r="M2554">
        <v>35</v>
      </c>
      <c r="N2554">
        <v>5</v>
      </c>
    </row>
    <row r="2555" spans="1:14" x14ac:dyDescent="0.3">
      <c r="A2555" t="s">
        <v>5165</v>
      </c>
      <c r="B2555" t="s">
        <v>1374</v>
      </c>
      <c r="C2555" t="s">
        <v>913</v>
      </c>
      <c r="D2555" t="s">
        <v>1785</v>
      </c>
      <c r="E2555" t="s">
        <v>643</v>
      </c>
      <c r="F2555" t="s">
        <v>19</v>
      </c>
      <c r="G2555" t="s">
        <v>97</v>
      </c>
      <c r="H2555" t="s">
        <v>308</v>
      </c>
      <c r="I2555" t="s">
        <v>398</v>
      </c>
      <c r="J2555">
        <v>0.1</v>
      </c>
      <c r="K2555" t="s">
        <v>32</v>
      </c>
      <c r="L2555" t="s">
        <v>41</v>
      </c>
      <c r="M2555">
        <v>51</v>
      </c>
      <c r="N2555">
        <v>1</v>
      </c>
    </row>
    <row r="2556" spans="1:14" x14ac:dyDescent="0.3">
      <c r="A2556" t="s">
        <v>5166</v>
      </c>
      <c r="B2556" t="s">
        <v>2151</v>
      </c>
      <c r="C2556" t="s">
        <v>235</v>
      </c>
      <c r="D2556" t="s">
        <v>5167</v>
      </c>
      <c r="E2556" t="s">
        <v>1019</v>
      </c>
      <c r="F2556" t="s">
        <v>19</v>
      </c>
      <c r="G2556" t="s">
        <v>97</v>
      </c>
      <c r="H2556" t="s">
        <v>84</v>
      </c>
      <c r="I2556">
        <v>6</v>
      </c>
      <c r="J2556">
        <v>0</v>
      </c>
      <c r="L2556" t="s">
        <v>33</v>
      </c>
      <c r="M2556">
        <v>45</v>
      </c>
      <c r="N2556">
        <v>2</v>
      </c>
    </row>
    <row r="2557" spans="1:14" x14ac:dyDescent="0.3">
      <c r="A2557" t="s">
        <v>5168</v>
      </c>
      <c r="B2557" t="s">
        <v>2057</v>
      </c>
      <c r="C2557" t="s">
        <v>1834</v>
      </c>
      <c r="D2557" t="s">
        <v>979</v>
      </c>
      <c r="E2557" t="s">
        <v>369</v>
      </c>
      <c r="F2557" t="s">
        <v>39</v>
      </c>
      <c r="G2557" t="s">
        <v>20</v>
      </c>
      <c r="H2557" t="s">
        <v>69</v>
      </c>
      <c r="I2557">
        <v>6</v>
      </c>
      <c r="J2557">
        <v>0</v>
      </c>
      <c r="K2557" t="s">
        <v>32</v>
      </c>
      <c r="L2557" t="s">
        <v>50</v>
      </c>
      <c r="M2557">
        <v>60</v>
      </c>
      <c r="N2557">
        <v>2</v>
      </c>
    </row>
    <row r="2558" spans="1:14" x14ac:dyDescent="0.3">
      <c r="A2558" t="s">
        <v>5169</v>
      </c>
      <c r="B2558" t="s">
        <v>395</v>
      </c>
      <c r="C2558" t="s">
        <v>750</v>
      </c>
      <c r="D2558" t="s">
        <v>1515</v>
      </c>
      <c r="E2558" t="s">
        <v>2103</v>
      </c>
      <c r="F2558" t="s">
        <v>39</v>
      </c>
      <c r="G2558" t="s">
        <v>115</v>
      </c>
      <c r="H2558" t="s">
        <v>109</v>
      </c>
      <c r="I2558">
        <v>2</v>
      </c>
      <c r="J2558">
        <v>0.1</v>
      </c>
      <c r="K2558" t="s">
        <v>32</v>
      </c>
      <c r="L2558" t="s">
        <v>50</v>
      </c>
      <c r="M2558">
        <v>21</v>
      </c>
      <c r="N2558">
        <v>1</v>
      </c>
    </row>
    <row r="2559" spans="1:14" x14ac:dyDescent="0.3">
      <c r="A2559" t="s">
        <v>5170</v>
      </c>
      <c r="B2559" t="s">
        <v>4402</v>
      </c>
      <c r="C2559" t="s">
        <v>1075</v>
      </c>
      <c r="D2559" t="s">
        <v>1340</v>
      </c>
      <c r="E2559" t="s">
        <v>82</v>
      </c>
      <c r="F2559" t="s">
        <v>29</v>
      </c>
      <c r="G2559" t="s">
        <v>192</v>
      </c>
      <c r="H2559" t="s">
        <v>177</v>
      </c>
      <c r="I2559">
        <v>8</v>
      </c>
      <c r="J2559">
        <v>0</v>
      </c>
      <c r="K2559" t="s">
        <v>32</v>
      </c>
      <c r="L2559" t="s">
        <v>33</v>
      </c>
      <c r="M2559">
        <v>40</v>
      </c>
      <c r="N2559">
        <v>1</v>
      </c>
    </row>
    <row r="2560" spans="1:14" x14ac:dyDescent="0.3">
      <c r="A2560" t="s">
        <v>5171</v>
      </c>
      <c r="B2560" t="s">
        <v>1621</v>
      </c>
      <c r="C2560" t="s">
        <v>4091</v>
      </c>
      <c r="D2560" t="s">
        <v>638</v>
      </c>
      <c r="E2560" t="s">
        <v>4263</v>
      </c>
      <c r="F2560" t="s">
        <v>29</v>
      </c>
      <c r="G2560" t="s">
        <v>30</v>
      </c>
      <c r="H2560" t="s">
        <v>98</v>
      </c>
      <c r="I2560">
        <v>4</v>
      </c>
      <c r="J2560">
        <v>0.15</v>
      </c>
      <c r="K2560" t="s">
        <v>70</v>
      </c>
      <c r="L2560" t="s">
        <v>50</v>
      </c>
      <c r="M2560">
        <v>41</v>
      </c>
      <c r="N2560">
        <v>2</v>
      </c>
    </row>
    <row r="2561" spans="1:14" x14ac:dyDescent="0.3">
      <c r="A2561" t="s">
        <v>5172</v>
      </c>
      <c r="B2561" t="s">
        <v>2151</v>
      </c>
      <c r="C2561" t="s">
        <v>629</v>
      </c>
      <c r="D2561" t="s">
        <v>3851</v>
      </c>
      <c r="E2561" t="s">
        <v>444</v>
      </c>
      <c r="F2561" t="s">
        <v>29</v>
      </c>
      <c r="G2561" t="s">
        <v>62</v>
      </c>
      <c r="H2561" t="s">
        <v>177</v>
      </c>
      <c r="I2561">
        <v>8</v>
      </c>
      <c r="J2561">
        <v>0.2</v>
      </c>
      <c r="K2561" t="s">
        <v>70</v>
      </c>
      <c r="L2561" t="s">
        <v>41</v>
      </c>
      <c r="M2561">
        <v>53</v>
      </c>
      <c r="N2561">
        <v>5</v>
      </c>
    </row>
    <row r="2562" spans="1:14" x14ac:dyDescent="0.3">
      <c r="A2562" t="s">
        <v>5173</v>
      </c>
      <c r="B2562" t="s">
        <v>741</v>
      </c>
      <c r="C2562" t="s">
        <v>2465</v>
      </c>
      <c r="D2562" t="s">
        <v>265</v>
      </c>
      <c r="E2562" t="s">
        <v>570</v>
      </c>
      <c r="F2562" t="s">
        <v>19</v>
      </c>
      <c r="G2562" t="s">
        <v>30</v>
      </c>
      <c r="H2562" t="s">
        <v>146</v>
      </c>
      <c r="I2562">
        <v>4</v>
      </c>
      <c r="J2562">
        <v>0.05</v>
      </c>
      <c r="K2562" t="s">
        <v>70</v>
      </c>
      <c r="L2562" t="s">
        <v>23</v>
      </c>
      <c r="M2562">
        <v>60</v>
      </c>
      <c r="N2562">
        <v>4</v>
      </c>
    </row>
    <row r="2563" spans="1:14" x14ac:dyDescent="0.3">
      <c r="A2563" t="s">
        <v>5174</v>
      </c>
      <c r="B2563" t="s">
        <v>1875</v>
      </c>
      <c r="C2563" t="s">
        <v>532</v>
      </c>
      <c r="D2563" t="s">
        <v>730</v>
      </c>
      <c r="E2563" t="s">
        <v>359</v>
      </c>
      <c r="F2563" t="s">
        <v>19</v>
      </c>
      <c r="G2563" t="s">
        <v>293</v>
      </c>
      <c r="H2563" t="s">
        <v>63</v>
      </c>
      <c r="I2563">
        <v>5</v>
      </c>
      <c r="J2563">
        <v>0.1</v>
      </c>
      <c r="K2563" t="s">
        <v>22</v>
      </c>
      <c r="L2563" t="s">
        <v>23</v>
      </c>
      <c r="M2563">
        <v>45</v>
      </c>
      <c r="N2563">
        <v>3</v>
      </c>
    </row>
    <row r="2564" spans="1:14" x14ac:dyDescent="0.3">
      <c r="A2564" t="s">
        <v>5175</v>
      </c>
      <c r="B2564" t="s">
        <v>5176</v>
      </c>
      <c r="C2564" t="s">
        <v>652</v>
      </c>
      <c r="D2564" t="s">
        <v>3179</v>
      </c>
      <c r="E2564" t="s">
        <v>28</v>
      </c>
      <c r="F2564" t="s">
        <v>19</v>
      </c>
      <c r="G2564" t="s">
        <v>176</v>
      </c>
      <c r="H2564" t="s">
        <v>241</v>
      </c>
      <c r="I2564">
        <v>4</v>
      </c>
      <c r="J2564">
        <v>0.15</v>
      </c>
      <c r="K2564" t="s">
        <v>22</v>
      </c>
      <c r="L2564" t="s">
        <v>23</v>
      </c>
      <c r="M2564">
        <v>38</v>
      </c>
      <c r="N2564">
        <v>2</v>
      </c>
    </row>
    <row r="2565" spans="1:14" x14ac:dyDescent="0.3">
      <c r="A2565" t="s">
        <v>5177</v>
      </c>
      <c r="B2565" t="s">
        <v>1792</v>
      </c>
      <c r="C2565" t="s">
        <v>5178</v>
      </c>
      <c r="D2565" t="s">
        <v>5179</v>
      </c>
      <c r="E2565" t="s">
        <v>334</v>
      </c>
      <c r="F2565" t="s">
        <v>29</v>
      </c>
      <c r="G2565" t="s">
        <v>293</v>
      </c>
      <c r="H2565" t="s">
        <v>69</v>
      </c>
      <c r="I2565">
        <v>1</v>
      </c>
      <c r="J2565">
        <v>0.05</v>
      </c>
      <c r="K2565" t="s">
        <v>32</v>
      </c>
      <c r="L2565" t="s">
        <v>33</v>
      </c>
      <c r="M2565">
        <v>34</v>
      </c>
      <c r="N2565">
        <v>5</v>
      </c>
    </row>
    <row r="2566" spans="1:14" x14ac:dyDescent="0.3">
      <c r="A2566" t="s">
        <v>5180</v>
      </c>
      <c r="B2566" t="s">
        <v>5181</v>
      </c>
      <c r="C2566" t="s">
        <v>456</v>
      </c>
      <c r="D2566" t="s">
        <v>3090</v>
      </c>
      <c r="E2566" t="s">
        <v>917</v>
      </c>
      <c r="F2566" t="s">
        <v>29</v>
      </c>
      <c r="G2566" t="s">
        <v>40</v>
      </c>
      <c r="H2566" t="s">
        <v>21</v>
      </c>
      <c r="I2566">
        <v>5</v>
      </c>
      <c r="J2566">
        <v>0.2</v>
      </c>
      <c r="K2566" t="s">
        <v>32</v>
      </c>
      <c r="L2566" t="s">
        <v>23</v>
      </c>
      <c r="M2566">
        <v>62</v>
      </c>
      <c r="N2566">
        <v>3</v>
      </c>
    </row>
    <row r="2567" spans="1:14" x14ac:dyDescent="0.3">
      <c r="A2567" t="s">
        <v>5182</v>
      </c>
      <c r="B2567" t="s">
        <v>127</v>
      </c>
      <c r="C2567" t="s">
        <v>278</v>
      </c>
      <c r="D2567" t="s">
        <v>2177</v>
      </c>
      <c r="E2567" t="s">
        <v>840</v>
      </c>
      <c r="F2567" t="s">
        <v>39</v>
      </c>
      <c r="G2567" t="s">
        <v>40</v>
      </c>
      <c r="H2567" t="s">
        <v>76</v>
      </c>
      <c r="I2567">
        <v>8</v>
      </c>
      <c r="J2567">
        <v>0.05</v>
      </c>
      <c r="K2567" t="s">
        <v>32</v>
      </c>
      <c r="L2567" t="s">
        <v>41</v>
      </c>
      <c r="M2567">
        <v>39</v>
      </c>
      <c r="N2567">
        <v>2</v>
      </c>
    </row>
    <row r="2568" spans="1:14" x14ac:dyDescent="0.3">
      <c r="A2568" t="s">
        <v>5183</v>
      </c>
      <c r="B2568" t="s">
        <v>5184</v>
      </c>
      <c r="C2568" t="s">
        <v>3201</v>
      </c>
      <c r="D2568" t="s">
        <v>1186</v>
      </c>
      <c r="E2568" t="s">
        <v>967</v>
      </c>
      <c r="F2568" t="s">
        <v>29</v>
      </c>
      <c r="G2568" t="s">
        <v>40</v>
      </c>
      <c r="H2568" t="s">
        <v>91</v>
      </c>
      <c r="I2568">
        <v>6</v>
      </c>
      <c r="J2568">
        <v>0.15</v>
      </c>
      <c r="K2568" t="s">
        <v>32</v>
      </c>
      <c r="L2568" t="s">
        <v>50</v>
      </c>
      <c r="M2568">
        <v>54</v>
      </c>
      <c r="N2568">
        <v>2</v>
      </c>
    </row>
    <row r="2569" spans="1:14" x14ac:dyDescent="0.3">
      <c r="A2569" t="s">
        <v>5185</v>
      </c>
      <c r="B2569" t="s">
        <v>5186</v>
      </c>
      <c r="C2569" t="s">
        <v>1075</v>
      </c>
      <c r="D2569" t="s">
        <v>961</v>
      </c>
      <c r="E2569" t="s">
        <v>28</v>
      </c>
      <c r="F2569" t="s">
        <v>19</v>
      </c>
      <c r="G2569" t="s">
        <v>176</v>
      </c>
      <c r="H2569" t="s">
        <v>48</v>
      </c>
      <c r="I2569">
        <v>4</v>
      </c>
      <c r="J2569">
        <v>0</v>
      </c>
      <c r="K2569" t="s">
        <v>32</v>
      </c>
      <c r="L2569" t="s">
        <v>50</v>
      </c>
      <c r="M2569">
        <v>68</v>
      </c>
      <c r="N2569">
        <v>1</v>
      </c>
    </row>
    <row r="2570" spans="1:14" x14ac:dyDescent="0.3">
      <c r="A2570" t="s">
        <v>5187</v>
      </c>
      <c r="B2570" t="s">
        <v>3080</v>
      </c>
      <c r="C2570" t="s">
        <v>5188</v>
      </c>
      <c r="D2570" t="s">
        <v>2352</v>
      </c>
      <c r="E2570" t="s">
        <v>1009</v>
      </c>
      <c r="F2570" t="s">
        <v>29</v>
      </c>
      <c r="G2570" t="s">
        <v>115</v>
      </c>
      <c r="H2570" t="s">
        <v>146</v>
      </c>
      <c r="I2570">
        <v>1</v>
      </c>
      <c r="J2570">
        <v>0.05</v>
      </c>
      <c r="K2570" t="s">
        <v>22</v>
      </c>
      <c r="L2570" t="s">
        <v>50</v>
      </c>
      <c r="M2570">
        <v>37</v>
      </c>
      <c r="N2570">
        <v>1</v>
      </c>
    </row>
    <row r="2571" spans="1:14" x14ac:dyDescent="0.3">
      <c r="A2571" t="s">
        <v>5189</v>
      </c>
      <c r="B2571" t="s">
        <v>1997</v>
      </c>
      <c r="C2571" t="s">
        <v>3818</v>
      </c>
      <c r="D2571" t="s">
        <v>5126</v>
      </c>
      <c r="E2571" t="s">
        <v>408</v>
      </c>
      <c r="F2571" t="s">
        <v>19</v>
      </c>
      <c r="G2571" t="s">
        <v>62</v>
      </c>
      <c r="H2571" t="s">
        <v>216</v>
      </c>
      <c r="I2571">
        <v>2</v>
      </c>
      <c r="J2571">
        <v>0</v>
      </c>
      <c r="K2571" t="s">
        <v>22</v>
      </c>
      <c r="L2571" t="s">
        <v>50</v>
      </c>
      <c r="M2571">
        <v>26</v>
      </c>
      <c r="N2571">
        <v>3</v>
      </c>
    </row>
    <row r="2572" spans="1:14" x14ac:dyDescent="0.3">
      <c r="A2572" t="s">
        <v>5190</v>
      </c>
      <c r="B2572" t="s">
        <v>1731</v>
      </c>
      <c r="C2572" t="s">
        <v>1732</v>
      </c>
      <c r="D2572" t="s">
        <v>2647</v>
      </c>
      <c r="E2572" t="s">
        <v>1014</v>
      </c>
      <c r="F2572" t="s">
        <v>39</v>
      </c>
      <c r="G2572" t="s">
        <v>90</v>
      </c>
      <c r="H2572" t="s">
        <v>160</v>
      </c>
      <c r="I2572">
        <v>7</v>
      </c>
      <c r="J2572">
        <v>0.1</v>
      </c>
      <c r="K2572" t="s">
        <v>32</v>
      </c>
      <c r="L2572" t="s">
        <v>23</v>
      </c>
      <c r="M2572">
        <v>66</v>
      </c>
      <c r="N2572">
        <v>3</v>
      </c>
    </row>
    <row r="2573" spans="1:14" x14ac:dyDescent="0.3">
      <c r="A2573" t="s">
        <v>5191</v>
      </c>
      <c r="B2573" t="s">
        <v>2913</v>
      </c>
      <c r="C2573" t="s">
        <v>5192</v>
      </c>
      <c r="D2573" t="s">
        <v>3211</v>
      </c>
      <c r="E2573" t="s">
        <v>619</v>
      </c>
      <c r="F2573" t="s">
        <v>29</v>
      </c>
      <c r="G2573" t="s">
        <v>20</v>
      </c>
      <c r="H2573" t="s">
        <v>76</v>
      </c>
      <c r="I2573">
        <v>2</v>
      </c>
      <c r="J2573">
        <v>0</v>
      </c>
      <c r="K2573" t="s">
        <v>22</v>
      </c>
      <c r="L2573" t="s">
        <v>41</v>
      </c>
      <c r="M2573">
        <v>37</v>
      </c>
      <c r="N2573">
        <v>5</v>
      </c>
    </row>
    <row r="2574" spans="1:14" x14ac:dyDescent="0.3">
      <c r="A2574" t="s">
        <v>5193</v>
      </c>
      <c r="B2574" t="s">
        <v>1477</v>
      </c>
      <c r="C2574" t="s">
        <v>535</v>
      </c>
      <c r="D2574" t="s">
        <v>1712</v>
      </c>
      <c r="E2574" t="s">
        <v>591</v>
      </c>
      <c r="F2574" t="s">
        <v>39</v>
      </c>
      <c r="G2574" t="s">
        <v>293</v>
      </c>
      <c r="H2574" t="s">
        <v>91</v>
      </c>
      <c r="I2574">
        <v>1</v>
      </c>
      <c r="J2574">
        <v>0</v>
      </c>
      <c r="K2574" t="s">
        <v>32</v>
      </c>
      <c r="L2574" t="s">
        <v>33</v>
      </c>
      <c r="M2574">
        <v>26</v>
      </c>
      <c r="N2574">
        <v>2</v>
      </c>
    </row>
    <row r="2575" spans="1:14" x14ac:dyDescent="0.3">
      <c r="A2575" t="s">
        <v>2066</v>
      </c>
      <c r="B2575" t="s">
        <v>1525</v>
      </c>
      <c r="C2575" t="s">
        <v>264</v>
      </c>
      <c r="D2575" t="s">
        <v>2067</v>
      </c>
      <c r="E2575" t="s">
        <v>135</v>
      </c>
      <c r="F2575" t="s">
        <v>29</v>
      </c>
      <c r="G2575" t="s">
        <v>62</v>
      </c>
      <c r="H2575" t="s">
        <v>216</v>
      </c>
      <c r="I2575">
        <v>3</v>
      </c>
      <c r="J2575">
        <v>0</v>
      </c>
      <c r="K2575" t="s">
        <v>222</v>
      </c>
      <c r="L2575" t="s">
        <v>23</v>
      </c>
      <c r="M2575">
        <v>60</v>
      </c>
      <c r="N2575">
        <v>4</v>
      </c>
    </row>
    <row r="2576" spans="1:14" x14ac:dyDescent="0.3">
      <c r="A2576" t="s">
        <v>5194</v>
      </c>
      <c r="B2576" t="s">
        <v>1413</v>
      </c>
      <c r="C2576" t="s">
        <v>465</v>
      </c>
      <c r="D2576" t="s">
        <v>4700</v>
      </c>
      <c r="E2576" t="s">
        <v>426</v>
      </c>
      <c r="F2576" t="s">
        <v>29</v>
      </c>
      <c r="G2576" t="s">
        <v>90</v>
      </c>
      <c r="H2576" t="s">
        <v>160</v>
      </c>
      <c r="I2576">
        <v>5</v>
      </c>
      <c r="J2576">
        <v>0.1</v>
      </c>
      <c r="K2576" t="s">
        <v>32</v>
      </c>
      <c r="L2576" t="s">
        <v>33</v>
      </c>
      <c r="M2576">
        <v>24</v>
      </c>
      <c r="N2576">
        <v>4</v>
      </c>
    </row>
    <row r="2577" spans="1:14" x14ac:dyDescent="0.3">
      <c r="A2577" t="s">
        <v>5195</v>
      </c>
      <c r="B2577" t="s">
        <v>442</v>
      </c>
      <c r="C2577" t="s">
        <v>495</v>
      </c>
      <c r="D2577" t="s">
        <v>1760</v>
      </c>
      <c r="E2577" t="s">
        <v>606</v>
      </c>
      <c r="F2577" t="s">
        <v>39</v>
      </c>
      <c r="G2577" t="s">
        <v>20</v>
      </c>
      <c r="H2577" t="s">
        <v>98</v>
      </c>
      <c r="I2577">
        <v>4</v>
      </c>
      <c r="J2577">
        <v>0</v>
      </c>
      <c r="K2577" t="s">
        <v>32</v>
      </c>
      <c r="L2577" t="s">
        <v>33</v>
      </c>
      <c r="M2577">
        <v>62</v>
      </c>
      <c r="N2577">
        <v>4</v>
      </c>
    </row>
    <row r="2578" spans="1:14" x14ac:dyDescent="0.3">
      <c r="A2578" t="s">
        <v>5196</v>
      </c>
      <c r="B2578" t="s">
        <v>629</v>
      </c>
      <c r="C2578" t="s">
        <v>469</v>
      </c>
      <c r="D2578" t="s">
        <v>4055</v>
      </c>
      <c r="E2578" t="s">
        <v>4263</v>
      </c>
      <c r="F2578" t="s">
        <v>39</v>
      </c>
      <c r="G2578" t="s">
        <v>192</v>
      </c>
      <c r="H2578" t="s">
        <v>84</v>
      </c>
      <c r="I2578">
        <v>3</v>
      </c>
      <c r="J2578">
        <v>0.2</v>
      </c>
      <c r="K2578" t="s">
        <v>22</v>
      </c>
      <c r="L2578" t="s">
        <v>41</v>
      </c>
      <c r="M2578">
        <v>30</v>
      </c>
      <c r="N2578">
        <v>4</v>
      </c>
    </row>
    <row r="2579" spans="1:14" x14ac:dyDescent="0.3">
      <c r="A2579" t="s">
        <v>5197</v>
      </c>
      <c r="B2579" t="s">
        <v>1570</v>
      </c>
      <c r="C2579" t="s">
        <v>5198</v>
      </c>
      <c r="D2579" t="s">
        <v>4135</v>
      </c>
      <c r="E2579" t="s">
        <v>683</v>
      </c>
      <c r="F2579" t="s">
        <v>131</v>
      </c>
      <c r="G2579" t="s">
        <v>115</v>
      </c>
      <c r="H2579" t="s">
        <v>177</v>
      </c>
      <c r="I2579" t="s">
        <v>722</v>
      </c>
      <c r="J2579">
        <v>0</v>
      </c>
      <c r="K2579" t="s">
        <v>22</v>
      </c>
      <c r="L2579" t="s">
        <v>23</v>
      </c>
      <c r="M2579">
        <v>55</v>
      </c>
      <c r="N2579">
        <v>2</v>
      </c>
    </row>
    <row r="2580" spans="1:14" x14ac:dyDescent="0.3">
      <c r="A2580" t="s">
        <v>2528</v>
      </c>
      <c r="B2580" t="s">
        <v>2393</v>
      </c>
      <c r="C2580" t="s">
        <v>1961</v>
      </c>
      <c r="D2580" t="s">
        <v>2117</v>
      </c>
      <c r="E2580" t="s">
        <v>417</v>
      </c>
      <c r="F2580" t="s">
        <v>19</v>
      </c>
      <c r="G2580" t="s">
        <v>90</v>
      </c>
      <c r="H2580" t="s">
        <v>69</v>
      </c>
      <c r="I2580">
        <v>1</v>
      </c>
      <c r="J2580">
        <v>0.2</v>
      </c>
      <c r="K2580" t="s">
        <v>32</v>
      </c>
      <c r="L2580" t="s">
        <v>33</v>
      </c>
      <c r="M2580">
        <v>39</v>
      </c>
      <c r="N2580">
        <v>4</v>
      </c>
    </row>
    <row r="2581" spans="1:14" x14ac:dyDescent="0.3">
      <c r="A2581" t="s">
        <v>5199</v>
      </c>
      <c r="B2581" t="s">
        <v>2039</v>
      </c>
      <c r="C2581" t="s">
        <v>2756</v>
      </c>
      <c r="D2581" t="s">
        <v>45</v>
      </c>
      <c r="E2581" t="s">
        <v>38</v>
      </c>
      <c r="F2581" t="s">
        <v>39</v>
      </c>
      <c r="G2581" t="s">
        <v>293</v>
      </c>
      <c r="H2581" t="s">
        <v>84</v>
      </c>
      <c r="I2581">
        <v>1</v>
      </c>
      <c r="J2581">
        <v>0.1</v>
      </c>
      <c r="K2581" t="s">
        <v>32</v>
      </c>
      <c r="L2581" t="s">
        <v>33</v>
      </c>
      <c r="M2581">
        <v>58</v>
      </c>
      <c r="N2581">
        <v>1</v>
      </c>
    </row>
    <row r="2582" spans="1:14" x14ac:dyDescent="0.3">
      <c r="A2582" t="s">
        <v>5200</v>
      </c>
      <c r="B2582" t="s">
        <v>4393</v>
      </c>
      <c r="C2582" t="s">
        <v>1313</v>
      </c>
      <c r="D2582" t="s">
        <v>3232</v>
      </c>
      <c r="E2582" t="s">
        <v>548</v>
      </c>
      <c r="F2582" t="s">
        <v>29</v>
      </c>
      <c r="G2582" t="s">
        <v>62</v>
      </c>
      <c r="H2582" t="s">
        <v>146</v>
      </c>
      <c r="I2582">
        <v>2</v>
      </c>
      <c r="J2582">
        <v>0.05</v>
      </c>
      <c r="K2582" t="s">
        <v>32</v>
      </c>
      <c r="L2582" t="s">
        <v>23</v>
      </c>
      <c r="M2582">
        <v>58</v>
      </c>
      <c r="N2582">
        <v>4</v>
      </c>
    </row>
    <row r="2583" spans="1:14" x14ac:dyDescent="0.3">
      <c r="A2583" t="s">
        <v>5201</v>
      </c>
      <c r="B2583" t="s">
        <v>2635</v>
      </c>
      <c r="C2583" t="s">
        <v>1035</v>
      </c>
      <c r="D2583" t="s">
        <v>5202</v>
      </c>
      <c r="E2583" t="s">
        <v>1829</v>
      </c>
      <c r="F2583" t="s">
        <v>153</v>
      </c>
      <c r="G2583" t="s">
        <v>62</v>
      </c>
      <c r="H2583" t="s">
        <v>98</v>
      </c>
      <c r="I2583">
        <v>6</v>
      </c>
      <c r="J2583">
        <v>0</v>
      </c>
      <c r="K2583" t="s">
        <v>32</v>
      </c>
      <c r="L2583" t="s">
        <v>41</v>
      </c>
      <c r="M2583">
        <v>59</v>
      </c>
      <c r="N2583">
        <v>4</v>
      </c>
    </row>
    <row r="2584" spans="1:14" x14ac:dyDescent="0.3">
      <c r="A2584" t="s">
        <v>5203</v>
      </c>
      <c r="B2584" t="s">
        <v>1522</v>
      </c>
      <c r="C2584" t="s">
        <v>2458</v>
      </c>
      <c r="D2584" t="s">
        <v>730</v>
      </c>
      <c r="E2584" t="s">
        <v>2887</v>
      </c>
      <c r="F2584" t="s">
        <v>19</v>
      </c>
      <c r="G2584" t="s">
        <v>30</v>
      </c>
      <c r="H2584" t="s">
        <v>56</v>
      </c>
      <c r="I2584">
        <v>5</v>
      </c>
      <c r="J2584">
        <v>0.05</v>
      </c>
      <c r="K2584" t="s">
        <v>70</v>
      </c>
      <c r="L2584" t="s">
        <v>33</v>
      </c>
      <c r="M2584">
        <v>37</v>
      </c>
      <c r="N2584">
        <v>3</v>
      </c>
    </row>
    <row r="2585" spans="1:14" x14ac:dyDescent="0.3">
      <c r="A2585" t="s">
        <v>5204</v>
      </c>
      <c r="B2585" t="s">
        <v>111</v>
      </c>
      <c r="C2585" t="s">
        <v>3412</v>
      </c>
      <c r="D2585" t="s">
        <v>505</v>
      </c>
      <c r="E2585" t="s">
        <v>1326</v>
      </c>
      <c r="F2585" t="s">
        <v>19</v>
      </c>
      <c r="G2585" t="s">
        <v>251</v>
      </c>
      <c r="H2585" t="s">
        <v>146</v>
      </c>
      <c r="I2585">
        <v>9</v>
      </c>
      <c r="J2585">
        <v>0.1</v>
      </c>
      <c r="K2585" t="s">
        <v>32</v>
      </c>
      <c r="L2585" t="s">
        <v>50</v>
      </c>
      <c r="M2585">
        <v>26</v>
      </c>
      <c r="N2585">
        <v>5</v>
      </c>
    </row>
    <row r="2586" spans="1:14" x14ac:dyDescent="0.3">
      <c r="A2586" t="s">
        <v>5205</v>
      </c>
      <c r="B2586" t="s">
        <v>699</v>
      </c>
      <c r="C2586" t="s">
        <v>733</v>
      </c>
      <c r="D2586" t="s">
        <v>1671</v>
      </c>
      <c r="E2586" t="s">
        <v>159</v>
      </c>
      <c r="F2586" t="s">
        <v>29</v>
      </c>
      <c r="G2586" t="s">
        <v>97</v>
      </c>
      <c r="H2586" t="s">
        <v>56</v>
      </c>
      <c r="I2586">
        <v>7</v>
      </c>
      <c r="J2586">
        <v>0.2</v>
      </c>
      <c r="K2586" t="s">
        <v>32</v>
      </c>
      <c r="L2586" t="s">
        <v>41</v>
      </c>
      <c r="M2586">
        <v>55</v>
      </c>
      <c r="N2586">
        <v>2</v>
      </c>
    </row>
    <row r="2587" spans="1:14" x14ac:dyDescent="0.3">
      <c r="A2587" t="s">
        <v>5206</v>
      </c>
      <c r="B2587" t="s">
        <v>2501</v>
      </c>
      <c r="C2587" t="s">
        <v>415</v>
      </c>
      <c r="D2587" t="s">
        <v>5207</v>
      </c>
      <c r="E2587" t="s">
        <v>202</v>
      </c>
      <c r="F2587" t="s">
        <v>29</v>
      </c>
      <c r="G2587" t="s">
        <v>293</v>
      </c>
      <c r="H2587" t="s">
        <v>48</v>
      </c>
      <c r="I2587">
        <v>1</v>
      </c>
      <c r="J2587">
        <v>0</v>
      </c>
      <c r="K2587" t="s">
        <v>22</v>
      </c>
      <c r="L2587" t="s">
        <v>50</v>
      </c>
      <c r="M2587">
        <v>68</v>
      </c>
    </row>
    <row r="2588" spans="1:14" x14ac:dyDescent="0.3">
      <c r="A2588" t="s">
        <v>5208</v>
      </c>
      <c r="B2588" t="s">
        <v>737</v>
      </c>
      <c r="C2588" t="s">
        <v>1124</v>
      </c>
      <c r="D2588" t="s">
        <v>2686</v>
      </c>
      <c r="E2588" t="s">
        <v>1618</v>
      </c>
      <c r="F2588" t="s">
        <v>39</v>
      </c>
      <c r="G2588" t="s">
        <v>40</v>
      </c>
      <c r="H2588" t="s">
        <v>69</v>
      </c>
      <c r="I2588">
        <v>2</v>
      </c>
      <c r="J2588">
        <v>0.1</v>
      </c>
      <c r="K2588" t="s">
        <v>22</v>
      </c>
      <c r="L2588" t="s">
        <v>33</v>
      </c>
      <c r="M2588">
        <v>27</v>
      </c>
    </row>
    <row r="2589" spans="1:14" x14ac:dyDescent="0.3">
      <c r="A2589" t="s">
        <v>5209</v>
      </c>
      <c r="B2589" t="s">
        <v>1196</v>
      </c>
      <c r="C2589" t="s">
        <v>1869</v>
      </c>
      <c r="D2589" t="s">
        <v>2009</v>
      </c>
      <c r="E2589" t="s">
        <v>413</v>
      </c>
      <c r="F2589" t="s">
        <v>19</v>
      </c>
      <c r="G2589" t="s">
        <v>90</v>
      </c>
      <c r="H2589" t="s">
        <v>48</v>
      </c>
      <c r="I2589">
        <v>3</v>
      </c>
      <c r="J2589">
        <v>0.2</v>
      </c>
      <c r="K2589" t="s">
        <v>22</v>
      </c>
      <c r="L2589" t="s">
        <v>50</v>
      </c>
      <c r="M2589">
        <v>26</v>
      </c>
      <c r="N2589">
        <v>4</v>
      </c>
    </row>
    <row r="2590" spans="1:14" x14ac:dyDescent="0.3">
      <c r="A2590" t="s">
        <v>5210</v>
      </c>
      <c r="B2590" t="s">
        <v>5211</v>
      </c>
      <c r="C2590" t="s">
        <v>1539</v>
      </c>
      <c r="D2590" t="s">
        <v>2566</v>
      </c>
      <c r="E2590" t="s">
        <v>175</v>
      </c>
      <c r="F2590" t="s">
        <v>29</v>
      </c>
      <c r="G2590" t="s">
        <v>97</v>
      </c>
      <c r="H2590" t="s">
        <v>109</v>
      </c>
      <c r="I2590">
        <v>6</v>
      </c>
      <c r="K2590" t="s">
        <v>32</v>
      </c>
      <c r="L2590" t="s">
        <v>41</v>
      </c>
      <c r="M2590">
        <v>69</v>
      </c>
      <c r="N2590">
        <v>2</v>
      </c>
    </row>
    <row r="2591" spans="1:14" x14ac:dyDescent="0.3">
      <c r="A2591" t="s">
        <v>5212</v>
      </c>
      <c r="B2591" t="s">
        <v>423</v>
      </c>
      <c r="C2591" t="s">
        <v>1364</v>
      </c>
      <c r="D2591" t="s">
        <v>2575</v>
      </c>
      <c r="E2591" t="s">
        <v>108</v>
      </c>
      <c r="F2591" t="s">
        <v>29</v>
      </c>
      <c r="G2591" t="s">
        <v>30</v>
      </c>
      <c r="H2591" t="s">
        <v>48</v>
      </c>
      <c r="I2591">
        <v>1</v>
      </c>
      <c r="J2591">
        <v>0</v>
      </c>
      <c r="K2591" t="s">
        <v>222</v>
      </c>
      <c r="L2591" t="s">
        <v>50</v>
      </c>
      <c r="N2591">
        <v>4</v>
      </c>
    </row>
    <row r="2592" spans="1:14" x14ac:dyDescent="0.3">
      <c r="A2592" t="s">
        <v>5213</v>
      </c>
      <c r="B2592" t="s">
        <v>1374</v>
      </c>
      <c r="C2592" t="s">
        <v>1375</v>
      </c>
      <c r="D2592" t="s">
        <v>1744</v>
      </c>
      <c r="E2592" t="s">
        <v>619</v>
      </c>
      <c r="F2592" t="s">
        <v>19</v>
      </c>
      <c r="G2592" t="s">
        <v>97</v>
      </c>
      <c r="H2592" t="s">
        <v>84</v>
      </c>
      <c r="I2592">
        <v>1</v>
      </c>
      <c r="J2592">
        <v>0.1</v>
      </c>
      <c r="K2592" t="s">
        <v>32</v>
      </c>
      <c r="L2592" t="s">
        <v>41</v>
      </c>
      <c r="M2592">
        <v>23</v>
      </c>
      <c r="N2592">
        <v>3</v>
      </c>
    </row>
    <row r="2593" spans="1:14" x14ac:dyDescent="0.3">
      <c r="A2593" t="s">
        <v>5214</v>
      </c>
      <c r="B2593" t="s">
        <v>3816</v>
      </c>
      <c r="C2593" t="s">
        <v>1352</v>
      </c>
      <c r="D2593" t="s">
        <v>1530</v>
      </c>
      <c r="E2593" t="s">
        <v>1568</v>
      </c>
      <c r="F2593" t="s">
        <v>19</v>
      </c>
      <c r="G2593" t="s">
        <v>47</v>
      </c>
      <c r="H2593" t="s">
        <v>48</v>
      </c>
      <c r="I2593">
        <v>8</v>
      </c>
      <c r="J2593">
        <v>0.1</v>
      </c>
      <c r="K2593" t="s">
        <v>32</v>
      </c>
      <c r="L2593" t="s">
        <v>33</v>
      </c>
      <c r="M2593">
        <v>35</v>
      </c>
      <c r="N2593">
        <v>1</v>
      </c>
    </row>
    <row r="2594" spans="1:14" x14ac:dyDescent="0.3">
      <c r="A2594" t="s">
        <v>5215</v>
      </c>
      <c r="B2594" t="s">
        <v>1352</v>
      </c>
      <c r="C2594" t="s">
        <v>225</v>
      </c>
      <c r="D2594" t="s">
        <v>893</v>
      </c>
      <c r="E2594" t="s">
        <v>165</v>
      </c>
      <c r="F2594" t="s">
        <v>39</v>
      </c>
      <c r="G2594" t="s">
        <v>90</v>
      </c>
      <c r="H2594" t="s">
        <v>177</v>
      </c>
      <c r="I2594">
        <v>5</v>
      </c>
      <c r="J2594">
        <v>0</v>
      </c>
      <c r="K2594" t="s">
        <v>32</v>
      </c>
      <c r="L2594" t="s">
        <v>41</v>
      </c>
      <c r="M2594">
        <v>31</v>
      </c>
      <c r="N2594">
        <v>3</v>
      </c>
    </row>
    <row r="2595" spans="1:14" x14ac:dyDescent="0.3">
      <c r="A2595" t="s">
        <v>5216</v>
      </c>
      <c r="B2595" t="s">
        <v>387</v>
      </c>
      <c r="C2595" t="s">
        <v>2023</v>
      </c>
      <c r="D2595" t="s">
        <v>1822</v>
      </c>
      <c r="E2595" t="s">
        <v>170</v>
      </c>
      <c r="F2595" t="s">
        <v>39</v>
      </c>
      <c r="G2595" t="s">
        <v>251</v>
      </c>
      <c r="H2595" t="s">
        <v>241</v>
      </c>
      <c r="I2595">
        <v>2</v>
      </c>
      <c r="J2595">
        <v>0.15</v>
      </c>
      <c r="K2595" t="s">
        <v>32</v>
      </c>
      <c r="L2595" t="s">
        <v>41</v>
      </c>
      <c r="M2595">
        <v>32</v>
      </c>
      <c r="N2595">
        <v>5</v>
      </c>
    </row>
    <row r="2596" spans="1:14" x14ac:dyDescent="0.3">
      <c r="A2596" t="s">
        <v>5217</v>
      </c>
      <c r="B2596" t="s">
        <v>341</v>
      </c>
      <c r="C2596" t="s">
        <v>1055</v>
      </c>
      <c r="D2596" t="s">
        <v>3182</v>
      </c>
      <c r="E2596" t="s">
        <v>246</v>
      </c>
      <c r="F2596" t="s">
        <v>39</v>
      </c>
      <c r="G2596" t="s">
        <v>293</v>
      </c>
      <c r="H2596" t="s">
        <v>48</v>
      </c>
      <c r="I2596" t="s">
        <v>353</v>
      </c>
      <c r="J2596">
        <v>0.15</v>
      </c>
      <c r="K2596" t="s">
        <v>222</v>
      </c>
      <c r="L2596" t="s">
        <v>50</v>
      </c>
      <c r="M2596">
        <v>56</v>
      </c>
      <c r="N2596">
        <v>1</v>
      </c>
    </row>
    <row r="2597" spans="1:14" x14ac:dyDescent="0.3">
      <c r="A2597" t="s">
        <v>5218</v>
      </c>
      <c r="B2597" t="s">
        <v>1751</v>
      </c>
      <c r="C2597" t="s">
        <v>1164</v>
      </c>
      <c r="D2597" t="s">
        <v>1644</v>
      </c>
      <c r="E2597" t="s">
        <v>606</v>
      </c>
      <c r="F2597" t="s">
        <v>29</v>
      </c>
      <c r="G2597" t="s">
        <v>47</v>
      </c>
      <c r="H2597" t="s">
        <v>48</v>
      </c>
      <c r="I2597">
        <v>9</v>
      </c>
      <c r="J2597">
        <v>0</v>
      </c>
      <c r="K2597" t="s">
        <v>32</v>
      </c>
      <c r="L2597" t="s">
        <v>41</v>
      </c>
      <c r="M2597">
        <v>56</v>
      </c>
      <c r="N2597">
        <v>5</v>
      </c>
    </row>
    <row r="2598" spans="1:14" x14ac:dyDescent="0.3">
      <c r="A2598" t="s">
        <v>5219</v>
      </c>
      <c r="B2598" t="s">
        <v>1406</v>
      </c>
      <c r="C2598" t="s">
        <v>923</v>
      </c>
      <c r="D2598" t="s">
        <v>1433</v>
      </c>
      <c r="E2598" t="s">
        <v>552</v>
      </c>
      <c r="F2598" t="s">
        <v>29</v>
      </c>
      <c r="G2598" t="s">
        <v>293</v>
      </c>
      <c r="H2598" t="s">
        <v>31</v>
      </c>
      <c r="I2598">
        <v>5</v>
      </c>
      <c r="J2598">
        <v>0.1</v>
      </c>
      <c r="K2598" t="s">
        <v>32</v>
      </c>
      <c r="L2598" t="s">
        <v>23</v>
      </c>
      <c r="M2598">
        <v>24</v>
      </c>
      <c r="N2598">
        <v>5</v>
      </c>
    </row>
    <row r="2599" spans="1:14" x14ac:dyDescent="0.3">
      <c r="A2599" t="s">
        <v>5220</v>
      </c>
      <c r="B2599" t="s">
        <v>532</v>
      </c>
      <c r="C2599" t="s">
        <v>1149</v>
      </c>
      <c r="D2599" t="s">
        <v>1738</v>
      </c>
      <c r="E2599" t="s">
        <v>472</v>
      </c>
      <c r="F2599" t="s">
        <v>29</v>
      </c>
      <c r="G2599" t="s">
        <v>293</v>
      </c>
      <c r="H2599" t="s">
        <v>109</v>
      </c>
      <c r="I2599">
        <v>5</v>
      </c>
      <c r="J2599">
        <v>0</v>
      </c>
      <c r="K2599" t="s">
        <v>22</v>
      </c>
      <c r="L2599" t="s">
        <v>23</v>
      </c>
      <c r="M2599">
        <v>48</v>
      </c>
      <c r="N2599">
        <v>1</v>
      </c>
    </row>
    <row r="2600" spans="1:14" x14ac:dyDescent="0.3">
      <c r="A2600" t="s">
        <v>5221</v>
      </c>
      <c r="B2600" t="s">
        <v>5222</v>
      </c>
      <c r="C2600" t="s">
        <v>1435</v>
      </c>
      <c r="D2600" t="s">
        <v>3619</v>
      </c>
      <c r="E2600" t="s">
        <v>882</v>
      </c>
      <c r="F2600" t="s">
        <v>29</v>
      </c>
      <c r="G2600" t="s">
        <v>293</v>
      </c>
      <c r="H2600" t="s">
        <v>308</v>
      </c>
      <c r="I2600">
        <v>6</v>
      </c>
      <c r="K2600" t="s">
        <v>32</v>
      </c>
      <c r="L2600" t="s">
        <v>33</v>
      </c>
      <c r="M2600">
        <v>49</v>
      </c>
      <c r="N2600">
        <v>2</v>
      </c>
    </row>
    <row r="2601" spans="1:14" x14ac:dyDescent="0.3">
      <c r="A2601" t="s">
        <v>5223</v>
      </c>
      <c r="B2601" t="s">
        <v>1260</v>
      </c>
      <c r="C2601" t="s">
        <v>990</v>
      </c>
      <c r="D2601" t="s">
        <v>5224</v>
      </c>
      <c r="E2601" t="s">
        <v>135</v>
      </c>
      <c r="F2601" t="s">
        <v>19</v>
      </c>
      <c r="G2601" t="s">
        <v>97</v>
      </c>
      <c r="H2601" t="s">
        <v>216</v>
      </c>
      <c r="I2601">
        <v>1</v>
      </c>
      <c r="J2601">
        <v>0</v>
      </c>
      <c r="K2601" t="s">
        <v>70</v>
      </c>
      <c r="L2601" t="s">
        <v>50</v>
      </c>
      <c r="M2601">
        <v>41</v>
      </c>
      <c r="N2601">
        <v>4</v>
      </c>
    </row>
    <row r="2602" spans="1:14" x14ac:dyDescent="0.3">
      <c r="A2602" t="s">
        <v>5225</v>
      </c>
      <c r="B2602" t="s">
        <v>1766</v>
      </c>
      <c r="C2602" t="s">
        <v>880</v>
      </c>
      <c r="D2602" t="s">
        <v>3446</v>
      </c>
      <c r="E2602" t="s">
        <v>55</v>
      </c>
      <c r="F2602" t="s">
        <v>153</v>
      </c>
      <c r="G2602" t="s">
        <v>47</v>
      </c>
      <c r="H2602" t="s">
        <v>109</v>
      </c>
      <c r="I2602">
        <v>8</v>
      </c>
      <c r="J2602">
        <v>0.1</v>
      </c>
      <c r="K2602" t="s">
        <v>32</v>
      </c>
      <c r="L2602" t="s">
        <v>41</v>
      </c>
      <c r="M2602">
        <v>65</v>
      </c>
      <c r="N2602">
        <v>3</v>
      </c>
    </row>
    <row r="2603" spans="1:14" x14ac:dyDescent="0.3">
      <c r="A2603" t="s">
        <v>5226</v>
      </c>
      <c r="B2603" t="s">
        <v>183</v>
      </c>
      <c r="C2603" t="s">
        <v>3631</v>
      </c>
      <c r="D2603" t="s">
        <v>3901</v>
      </c>
      <c r="E2603" t="s">
        <v>1009</v>
      </c>
      <c r="F2603" t="s">
        <v>131</v>
      </c>
      <c r="G2603" t="s">
        <v>40</v>
      </c>
      <c r="H2603" t="s">
        <v>63</v>
      </c>
      <c r="I2603">
        <v>9</v>
      </c>
      <c r="J2603">
        <v>0.1</v>
      </c>
      <c r="K2603" t="s">
        <v>32</v>
      </c>
      <c r="L2603" t="s">
        <v>50</v>
      </c>
      <c r="M2603">
        <v>36</v>
      </c>
      <c r="N2603">
        <v>4</v>
      </c>
    </row>
    <row r="2604" spans="1:14" x14ac:dyDescent="0.3">
      <c r="A2604" t="s">
        <v>5227</v>
      </c>
      <c r="B2604" t="s">
        <v>655</v>
      </c>
      <c r="C2604" t="s">
        <v>495</v>
      </c>
      <c r="D2604" t="s">
        <v>1789</v>
      </c>
      <c r="E2604" t="s">
        <v>227</v>
      </c>
      <c r="F2604" t="s">
        <v>39</v>
      </c>
      <c r="G2604" t="s">
        <v>115</v>
      </c>
      <c r="H2604" t="s">
        <v>63</v>
      </c>
      <c r="I2604">
        <v>3</v>
      </c>
      <c r="J2604">
        <v>0</v>
      </c>
      <c r="K2604" t="s">
        <v>70</v>
      </c>
      <c r="L2604" t="s">
        <v>33</v>
      </c>
      <c r="M2604">
        <v>64</v>
      </c>
      <c r="N2604">
        <v>5</v>
      </c>
    </row>
    <row r="2605" spans="1:14" x14ac:dyDescent="0.3">
      <c r="A2605" t="s">
        <v>5228</v>
      </c>
      <c r="B2605" t="s">
        <v>1333</v>
      </c>
      <c r="C2605" t="s">
        <v>3038</v>
      </c>
      <c r="D2605" t="s">
        <v>3116</v>
      </c>
      <c r="E2605" t="s">
        <v>426</v>
      </c>
      <c r="F2605" t="s">
        <v>29</v>
      </c>
      <c r="G2605" t="s">
        <v>293</v>
      </c>
      <c r="H2605" t="s">
        <v>84</v>
      </c>
      <c r="I2605">
        <v>5</v>
      </c>
      <c r="J2605">
        <v>0.05</v>
      </c>
      <c r="K2605" t="s">
        <v>70</v>
      </c>
      <c r="L2605" t="s">
        <v>23</v>
      </c>
      <c r="M2605">
        <v>53</v>
      </c>
      <c r="N2605">
        <v>3</v>
      </c>
    </row>
    <row r="2606" spans="1:14" x14ac:dyDescent="0.3">
      <c r="A2606" t="s">
        <v>5229</v>
      </c>
      <c r="B2606" t="s">
        <v>3106</v>
      </c>
      <c r="C2606" t="s">
        <v>539</v>
      </c>
      <c r="D2606" t="s">
        <v>5230</v>
      </c>
      <c r="E2606" t="s">
        <v>334</v>
      </c>
      <c r="F2606" t="s">
        <v>39</v>
      </c>
      <c r="G2606" t="s">
        <v>40</v>
      </c>
      <c r="H2606" t="s">
        <v>160</v>
      </c>
      <c r="I2606">
        <v>8</v>
      </c>
      <c r="J2606">
        <v>0.1</v>
      </c>
      <c r="K2606" t="s">
        <v>32</v>
      </c>
      <c r="L2606" t="s">
        <v>50</v>
      </c>
      <c r="M2606">
        <v>45</v>
      </c>
      <c r="N2606">
        <v>5</v>
      </c>
    </row>
    <row r="2607" spans="1:14" x14ac:dyDescent="0.3">
      <c r="A2607" t="s">
        <v>5231</v>
      </c>
      <c r="B2607" t="s">
        <v>496</v>
      </c>
      <c r="C2607" t="s">
        <v>1514</v>
      </c>
      <c r="D2607" t="s">
        <v>144</v>
      </c>
      <c r="E2607" t="s">
        <v>967</v>
      </c>
      <c r="F2607" t="s">
        <v>39</v>
      </c>
      <c r="G2607" t="s">
        <v>251</v>
      </c>
      <c r="H2607" t="s">
        <v>308</v>
      </c>
      <c r="I2607">
        <v>2</v>
      </c>
      <c r="J2607">
        <v>0.2</v>
      </c>
      <c r="K2607" t="s">
        <v>32</v>
      </c>
      <c r="L2607" t="s">
        <v>23</v>
      </c>
      <c r="M2607">
        <v>22</v>
      </c>
      <c r="N2607">
        <v>1</v>
      </c>
    </row>
    <row r="2608" spans="1:14" x14ac:dyDescent="0.3">
      <c r="A2608" t="s">
        <v>5232</v>
      </c>
      <c r="B2608" t="s">
        <v>876</v>
      </c>
      <c r="C2608" t="s">
        <v>1969</v>
      </c>
      <c r="D2608" t="s">
        <v>181</v>
      </c>
      <c r="E2608" t="s">
        <v>312</v>
      </c>
      <c r="F2608" t="s">
        <v>29</v>
      </c>
      <c r="G2608" t="s">
        <v>30</v>
      </c>
      <c r="H2608" t="s">
        <v>241</v>
      </c>
      <c r="I2608">
        <v>5</v>
      </c>
      <c r="J2608">
        <v>0.05</v>
      </c>
      <c r="K2608" t="s">
        <v>22</v>
      </c>
      <c r="L2608" t="s">
        <v>23</v>
      </c>
      <c r="M2608">
        <v>45</v>
      </c>
      <c r="N2608">
        <v>4</v>
      </c>
    </row>
    <row r="2609" spans="1:14" x14ac:dyDescent="0.3">
      <c r="A2609" t="s">
        <v>5233</v>
      </c>
      <c r="B2609" t="s">
        <v>5234</v>
      </c>
      <c r="C2609" t="s">
        <v>692</v>
      </c>
      <c r="D2609" t="s">
        <v>2834</v>
      </c>
      <c r="E2609" t="s">
        <v>870</v>
      </c>
      <c r="F2609" t="s">
        <v>39</v>
      </c>
      <c r="H2609" t="s">
        <v>308</v>
      </c>
      <c r="I2609">
        <v>9</v>
      </c>
      <c r="J2609">
        <v>0.2</v>
      </c>
      <c r="K2609" t="s">
        <v>32</v>
      </c>
      <c r="L2609" t="s">
        <v>33</v>
      </c>
      <c r="M2609">
        <v>40</v>
      </c>
      <c r="N2609">
        <v>3</v>
      </c>
    </row>
    <row r="2610" spans="1:14" x14ac:dyDescent="0.3">
      <c r="A2610" t="s">
        <v>5235</v>
      </c>
      <c r="B2610" t="s">
        <v>3164</v>
      </c>
      <c r="C2610" t="s">
        <v>1834</v>
      </c>
      <c r="D2610" t="s">
        <v>3318</v>
      </c>
      <c r="E2610" t="s">
        <v>453</v>
      </c>
      <c r="F2610" t="s">
        <v>29</v>
      </c>
      <c r="G2610" t="s">
        <v>47</v>
      </c>
      <c r="H2610" t="s">
        <v>146</v>
      </c>
      <c r="I2610">
        <v>9</v>
      </c>
      <c r="J2610">
        <v>0</v>
      </c>
      <c r="K2610" t="s">
        <v>32</v>
      </c>
      <c r="L2610" t="s">
        <v>50</v>
      </c>
      <c r="M2610">
        <v>31</v>
      </c>
      <c r="N2610">
        <v>4</v>
      </c>
    </row>
    <row r="2611" spans="1:14" x14ac:dyDescent="0.3">
      <c r="A2611" t="s">
        <v>5236</v>
      </c>
      <c r="B2611" t="s">
        <v>499</v>
      </c>
      <c r="C2611" t="s">
        <v>80</v>
      </c>
      <c r="D2611" t="s">
        <v>1794</v>
      </c>
      <c r="E2611" t="s">
        <v>302</v>
      </c>
      <c r="F2611" t="s">
        <v>39</v>
      </c>
      <c r="G2611" t="s">
        <v>176</v>
      </c>
      <c r="H2611" t="s">
        <v>21</v>
      </c>
      <c r="I2611">
        <v>6</v>
      </c>
      <c r="J2611">
        <v>0.15</v>
      </c>
      <c r="K2611" t="s">
        <v>32</v>
      </c>
      <c r="L2611" t="s">
        <v>50</v>
      </c>
      <c r="M2611">
        <v>24</v>
      </c>
      <c r="N2611">
        <v>5</v>
      </c>
    </row>
    <row r="2612" spans="1:14" x14ac:dyDescent="0.3">
      <c r="A2612" t="s">
        <v>5237</v>
      </c>
      <c r="B2612" t="s">
        <v>1884</v>
      </c>
      <c r="C2612" t="s">
        <v>2289</v>
      </c>
      <c r="D2612" t="s">
        <v>2911</v>
      </c>
      <c r="E2612" t="s">
        <v>731</v>
      </c>
      <c r="F2612" t="s">
        <v>39</v>
      </c>
      <c r="G2612" t="s">
        <v>62</v>
      </c>
      <c r="H2612" t="s">
        <v>63</v>
      </c>
      <c r="I2612">
        <v>4</v>
      </c>
      <c r="J2612">
        <v>0</v>
      </c>
      <c r="K2612" t="s">
        <v>32</v>
      </c>
      <c r="L2612" t="s">
        <v>50</v>
      </c>
      <c r="M2612">
        <v>31</v>
      </c>
      <c r="N2612">
        <v>1</v>
      </c>
    </row>
    <row r="2613" spans="1:14" x14ac:dyDescent="0.3">
      <c r="A2613" t="s">
        <v>5238</v>
      </c>
      <c r="B2613" t="s">
        <v>4063</v>
      </c>
      <c r="C2613" t="s">
        <v>2061</v>
      </c>
      <c r="D2613" t="s">
        <v>555</v>
      </c>
      <c r="E2613" t="s">
        <v>5239</v>
      </c>
      <c r="F2613" t="s">
        <v>19</v>
      </c>
      <c r="G2613" t="s">
        <v>97</v>
      </c>
      <c r="H2613" t="s">
        <v>76</v>
      </c>
      <c r="I2613">
        <v>6</v>
      </c>
      <c r="J2613">
        <v>0.1</v>
      </c>
      <c r="K2613" t="s">
        <v>32</v>
      </c>
      <c r="L2613" t="s">
        <v>41</v>
      </c>
      <c r="M2613">
        <v>38</v>
      </c>
      <c r="N2613">
        <v>3</v>
      </c>
    </row>
    <row r="2614" spans="1:14" x14ac:dyDescent="0.3">
      <c r="A2614" t="s">
        <v>5240</v>
      </c>
      <c r="B2614" t="s">
        <v>1374</v>
      </c>
      <c r="C2614" t="s">
        <v>5241</v>
      </c>
      <c r="D2614" t="s">
        <v>1714</v>
      </c>
      <c r="E2614" t="s">
        <v>935</v>
      </c>
      <c r="F2614" t="s">
        <v>29</v>
      </c>
      <c r="G2614" t="s">
        <v>90</v>
      </c>
      <c r="H2614" t="s">
        <v>84</v>
      </c>
      <c r="I2614">
        <v>9</v>
      </c>
      <c r="J2614">
        <v>0</v>
      </c>
      <c r="K2614" t="s">
        <v>22</v>
      </c>
      <c r="L2614" t="s">
        <v>33</v>
      </c>
      <c r="M2614">
        <v>41</v>
      </c>
      <c r="N2614">
        <v>2</v>
      </c>
    </row>
    <row r="2615" spans="1:14" x14ac:dyDescent="0.3">
      <c r="A2615" t="s">
        <v>5242</v>
      </c>
      <c r="B2615" t="s">
        <v>5243</v>
      </c>
      <c r="C2615" t="s">
        <v>655</v>
      </c>
      <c r="D2615" t="s">
        <v>3254</v>
      </c>
      <c r="E2615" t="s">
        <v>485</v>
      </c>
      <c r="F2615" t="s">
        <v>19</v>
      </c>
      <c r="G2615" t="s">
        <v>176</v>
      </c>
      <c r="H2615" t="s">
        <v>98</v>
      </c>
      <c r="I2615">
        <v>6</v>
      </c>
      <c r="J2615">
        <v>0.05</v>
      </c>
      <c r="K2615" t="s">
        <v>32</v>
      </c>
      <c r="L2615" t="s">
        <v>33</v>
      </c>
      <c r="M2615">
        <v>46</v>
      </c>
      <c r="N2615">
        <v>3</v>
      </c>
    </row>
    <row r="2616" spans="1:14" x14ac:dyDescent="0.3">
      <c r="A2616" t="s">
        <v>5244</v>
      </c>
      <c r="B2616" t="s">
        <v>753</v>
      </c>
      <c r="C2616" t="s">
        <v>167</v>
      </c>
      <c r="D2616" t="s">
        <v>2514</v>
      </c>
      <c r="E2616" t="s">
        <v>671</v>
      </c>
      <c r="F2616" t="s">
        <v>29</v>
      </c>
      <c r="G2616" t="s">
        <v>20</v>
      </c>
      <c r="H2616" t="s">
        <v>63</v>
      </c>
      <c r="I2616">
        <v>6</v>
      </c>
      <c r="J2616">
        <v>0.1</v>
      </c>
      <c r="K2616" t="s">
        <v>22</v>
      </c>
      <c r="L2616" t="s">
        <v>33</v>
      </c>
      <c r="M2616">
        <v>33</v>
      </c>
      <c r="N2616">
        <v>2</v>
      </c>
    </row>
    <row r="2617" spans="1:14" x14ac:dyDescent="0.3">
      <c r="A2617" t="s">
        <v>5245</v>
      </c>
      <c r="B2617" t="s">
        <v>3197</v>
      </c>
      <c r="C2617" t="s">
        <v>655</v>
      </c>
      <c r="D2617" t="s">
        <v>992</v>
      </c>
      <c r="E2617" t="s">
        <v>202</v>
      </c>
      <c r="F2617" t="s">
        <v>29</v>
      </c>
      <c r="G2617" t="s">
        <v>90</v>
      </c>
      <c r="H2617" t="s">
        <v>21</v>
      </c>
      <c r="I2617">
        <v>3</v>
      </c>
      <c r="J2617">
        <v>0.1</v>
      </c>
      <c r="K2617" t="s">
        <v>22</v>
      </c>
      <c r="L2617" t="s">
        <v>33</v>
      </c>
      <c r="M2617">
        <v>68</v>
      </c>
      <c r="N2617">
        <v>1</v>
      </c>
    </row>
    <row r="2618" spans="1:14" x14ac:dyDescent="0.3">
      <c r="A2618" t="s">
        <v>5246</v>
      </c>
      <c r="B2618" t="s">
        <v>1477</v>
      </c>
      <c r="C2618" t="s">
        <v>3509</v>
      </c>
      <c r="D2618" t="s">
        <v>799</v>
      </c>
      <c r="E2618" t="s">
        <v>2614</v>
      </c>
      <c r="F2618" t="s">
        <v>39</v>
      </c>
      <c r="H2618" t="s">
        <v>308</v>
      </c>
      <c r="I2618">
        <v>8</v>
      </c>
      <c r="J2618">
        <v>0.05</v>
      </c>
      <c r="K2618" t="s">
        <v>222</v>
      </c>
      <c r="L2618" t="s">
        <v>50</v>
      </c>
      <c r="M2618">
        <v>25</v>
      </c>
    </row>
    <row r="2619" spans="1:14" x14ac:dyDescent="0.3">
      <c r="A2619" t="s">
        <v>5247</v>
      </c>
      <c r="B2619" t="s">
        <v>446</v>
      </c>
      <c r="C2619" t="s">
        <v>669</v>
      </c>
      <c r="D2619" t="s">
        <v>5248</v>
      </c>
      <c r="E2619" t="s">
        <v>302</v>
      </c>
      <c r="F2619" t="s">
        <v>29</v>
      </c>
      <c r="G2619" t="s">
        <v>62</v>
      </c>
      <c r="H2619" t="s">
        <v>308</v>
      </c>
      <c r="I2619">
        <v>4</v>
      </c>
      <c r="J2619">
        <v>0.15</v>
      </c>
      <c r="K2619" t="s">
        <v>32</v>
      </c>
      <c r="L2619" t="s">
        <v>23</v>
      </c>
      <c r="M2619">
        <v>25</v>
      </c>
      <c r="N2619">
        <v>3</v>
      </c>
    </row>
    <row r="2620" spans="1:14" x14ac:dyDescent="0.3">
      <c r="A2620" t="s">
        <v>5249</v>
      </c>
      <c r="B2620" t="s">
        <v>5250</v>
      </c>
      <c r="C2620" t="s">
        <v>73</v>
      </c>
      <c r="D2620" t="s">
        <v>1236</v>
      </c>
      <c r="E2620" t="s">
        <v>1068</v>
      </c>
      <c r="F2620" t="s">
        <v>29</v>
      </c>
      <c r="G2620" t="s">
        <v>192</v>
      </c>
      <c r="H2620" t="s">
        <v>69</v>
      </c>
      <c r="I2620">
        <v>4</v>
      </c>
      <c r="J2620">
        <v>0.15</v>
      </c>
      <c r="K2620" t="s">
        <v>222</v>
      </c>
      <c r="L2620" t="s">
        <v>50</v>
      </c>
      <c r="M2620">
        <v>18</v>
      </c>
      <c r="N2620">
        <v>4</v>
      </c>
    </row>
    <row r="2621" spans="1:14" x14ac:dyDescent="0.3">
      <c r="A2621" t="s">
        <v>5251</v>
      </c>
      <c r="B2621" t="s">
        <v>5252</v>
      </c>
      <c r="C2621" t="s">
        <v>3150</v>
      </c>
      <c r="D2621" t="s">
        <v>3819</v>
      </c>
      <c r="E2621" t="s">
        <v>5253</v>
      </c>
      <c r="F2621" t="s">
        <v>19</v>
      </c>
      <c r="G2621" t="s">
        <v>20</v>
      </c>
      <c r="H2621" t="s">
        <v>69</v>
      </c>
      <c r="I2621">
        <v>8</v>
      </c>
      <c r="J2621">
        <v>0.1</v>
      </c>
      <c r="K2621" t="s">
        <v>32</v>
      </c>
      <c r="L2621" t="s">
        <v>41</v>
      </c>
      <c r="M2621">
        <v>41</v>
      </c>
      <c r="N2621">
        <v>1</v>
      </c>
    </row>
    <row r="2622" spans="1:14" x14ac:dyDescent="0.3">
      <c r="A2622" t="s">
        <v>5254</v>
      </c>
      <c r="B2622" t="s">
        <v>5255</v>
      </c>
      <c r="C2622" t="s">
        <v>1280</v>
      </c>
      <c r="D2622" t="s">
        <v>2727</v>
      </c>
      <c r="E2622" t="s">
        <v>1770</v>
      </c>
      <c r="F2622" t="s">
        <v>29</v>
      </c>
      <c r="G2622" t="s">
        <v>293</v>
      </c>
      <c r="H2622" t="s">
        <v>98</v>
      </c>
      <c r="I2622">
        <v>6</v>
      </c>
      <c r="J2622">
        <v>0</v>
      </c>
      <c r="K2622" t="s">
        <v>32</v>
      </c>
      <c r="L2622" t="s">
        <v>50</v>
      </c>
      <c r="M2622">
        <v>40</v>
      </c>
      <c r="N2622">
        <v>2</v>
      </c>
    </row>
    <row r="2623" spans="1:14" x14ac:dyDescent="0.3">
      <c r="A2623" t="s">
        <v>5256</v>
      </c>
      <c r="B2623" t="s">
        <v>1477</v>
      </c>
      <c r="C2623" t="s">
        <v>535</v>
      </c>
      <c r="D2623" t="s">
        <v>3883</v>
      </c>
      <c r="E2623" t="s">
        <v>191</v>
      </c>
      <c r="F2623" t="s">
        <v>29</v>
      </c>
      <c r="G2623" t="s">
        <v>40</v>
      </c>
      <c r="H2623" t="s">
        <v>146</v>
      </c>
      <c r="I2623">
        <v>4</v>
      </c>
      <c r="J2623">
        <v>0</v>
      </c>
      <c r="K2623" t="s">
        <v>222</v>
      </c>
      <c r="L2623" t="s">
        <v>23</v>
      </c>
      <c r="M2623">
        <v>19</v>
      </c>
      <c r="N2623">
        <v>5</v>
      </c>
    </row>
    <row r="2624" spans="1:14" x14ac:dyDescent="0.3">
      <c r="A2624" t="s">
        <v>5257</v>
      </c>
      <c r="B2624" t="s">
        <v>1357</v>
      </c>
      <c r="C2624" t="s">
        <v>689</v>
      </c>
      <c r="D2624" t="s">
        <v>3448</v>
      </c>
      <c r="E2624" t="s">
        <v>1315</v>
      </c>
      <c r="F2624" t="s">
        <v>29</v>
      </c>
      <c r="G2624" t="s">
        <v>115</v>
      </c>
      <c r="H2624" t="s">
        <v>91</v>
      </c>
      <c r="I2624">
        <v>2</v>
      </c>
      <c r="J2624">
        <v>0</v>
      </c>
      <c r="K2624" t="s">
        <v>32</v>
      </c>
      <c r="L2624" t="s">
        <v>50</v>
      </c>
      <c r="M2624">
        <v>30</v>
      </c>
      <c r="N2624">
        <v>2</v>
      </c>
    </row>
    <row r="2625" spans="1:14" x14ac:dyDescent="0.3">
      <c r="A2625" t="s">
        <v>5258</v>
      </c>
      <c r="B2625" t="s">
        <v>2140</v>
      </c>
      <c r="C2625" t="s">
        <v>948</v>
      </c>
      <c r="D2625" t="s">
        <v>1626</v>
      </c>
      <c r="E2625" t="s">
        <v>5085</v>
      </c>
      <c r="F2625" t="s">
        <v>29</v>
      </c>
      <c r="G2625" t="s">
        <v>62</v>
      </c>
      <c r="H2625" t="s">
        <v>76</v>
      </c>
      <c r="I2625">
        <v>5</v>
      </c>
      <c r="J2625">
        <v>0</v>
      </c>
      <c r="K2625" t="s">
        <v>32</v>
      </c>
      <c r="L2625" t="s">
        <v>33</v>
      </c>
      <c r="M2625">
        <v>32</v>
      </c>
      <c r="N2625">
        <v>2</v>
      </c>
    </row>
    <row r="2626" spans="1:14" x14ac:dyDescent="0.3">
      <c r="A2626" t="s">
        <v>5259</v>
      </c>
      <c r="B2626" t="s">
        <v>944</v>
      </c>
      <c r="C2626" t="s">
        <v>648</v>
      </c>
      <c r="D2626" t="s">
        <v>1270</v>
      </c>
      <c r="E2626" t="s">
        <v>810</v>
      </c>
      <c r="F2626" t="s">
        <v>153</v>
      </c>
      <c r="G2626" t="s">
        <v>30</v>
      </c>
      <c r="H2626" t="s">
        <v>56</v>
      </c>
      <c r="I2626">
        <v>8</v>
      </c>
      <c r="J2626">
        <v>0.1</v>
      </c>
      <c r="L2626" t="s">
        <v>33</v>
      </c>
      <c r="M2626">
        <v>48</v>
      </c>
      <c r="N2626">
        <v>1</v>
      </c>
    </row>
    <row r="2627" spans="1:14" x14ac:dyDescent="0.3">
      <c r="A2627" t="s">
        <v>5260</v>
      </c>
      <c r="B2627" t="s">
        <v>5261</v>
      </c>
      <c r="C2627" t="s">
        <v>405</v>
      </c>
      <c r="D2627" t="s">
        <v>5262</v>
      </c>
      <c r="E2627" t="s">
        <v>1267</v>
      </c>
      <c r="F2627" t="s">
        <v>29</v>
      </c>
      <c r="G2627" t="s">
        <v>20</v>
      </c>
      <c r="H2627" t="s">
        <v>21</v>
      </c>
      <c r="I2627">
        <v>2</v>
      </c>
      <c r="J2627">
        <v>0.05</v>
      </c>
      <c r="K2627" t="s">
        <v>22</v>
      </c>
      <c r="L2627" t="s">
        <v>23</v>
      </c>
      <c r="M2627">
        <v>57</v>
      </c>
      <c r="N2627">
        <v>1</v>
      </c>
    </row>
    <row r="2628" spans="1:14" x14ac:dyDescent="0.3">
      <c r="A2628" t="s">
        <v>5263</v>
      </c>
      <c r="B2628" t="s">
        <v>314</v>
      </c>
      <c r="C2628" t="s">
        <v>677</v>
      </c>
      <c r="D2628" t="s">
        <v>2545</v>
      </c>
      <c r="E2628" t="s">
        <v>458</v>
      </c>
      <c r="F2628" t="s">
        <v>19</v>
      </c>
      <c r="G2628" t="s">
        <v>97</v>
      </c>
      <c r="H2628" t="s">
        <v>177</v>
      </c>
      <c r="I2628">
        <v>1</v>
      </c>
      <c r="J2628">
        <v>0</v>
      </c>
      <c r="K2628" t="s">
        <v>222</v>
      </c>
      <c r="L2628" t="s">
        <v>50</v>
      </c>
      <c r="M2628">
        <v>28</v>
      </c>
      <c r="N2628">
        <v>5</v>
      </c>
    </row>
    <row r="2629" spans="1:14" x14ac:dyDescent="0.3">
      <c r="A2629" t="s">
        <v>5264</v>
      </c>
      <c r="B2629" t="s">
        <v>149</v>
      </c>
      <c r="C2629" t="s">
        <v>2882</v>
      </c>
      <c r="D2629" t="s">
        <v>3737</v>
      </c>
      <c r="E2629" t="s">
        <v>55</v>
      </c>
      <c r="F2629" t="s">
        <v>39</v>
      </c>
      <c r="G2629" t="s">
        <v>47</v>
      </c>
      <c r="H2629" t="s">
        <v>31</v>
      </c>
      <c r="I2629">
        <v>2</v>
      </c>
      <c r="J2629">
        <v>0.05</v>
      </c>
      <c r="K2629" t="s">
        <v>22</v>
      </c>
      <c r="L2629" t="s">
        <v>33</v>
      </c>
      <c r="M2629">
        <v>25</v>
      </c>
      <c r="N2629">
        <v>1</v>
      </c>
    </row>
    <row r="2630" spans="1:14" x14ac:dyDescent="0.3">
      <c r="A2630" t="s">
        <v>5265</v>
      </c>
      <c r="B2630" t="s">
        <v>745</v>
      </c>
      <c r="C2630" t="s">
        <v>568</v>
      </c>
      <c r="D2630" t="s">
        <v>2267</v>
      </c>
      <c r="E2630" t="s">
        <v>347</v>
      </c>
      <c r="F2630" t="s">
        <v>29</v>
      </c>
      <c r="G2630" t="s">
        <v>293</v>
      </c>
      <c r="H2630" t="s">
        <v>146</v>
      </c>
      <c r="I2630">
        <v>9</v>
      </c>
      <c r="J2630">
        <v>0.05</v>
      </c>
      <c r="K2630" t="s">
        <v>32</v>
      </c>
      <c r="L2630" t="s">
        <v>23</v>
      </c>
      <c r="M2630">
        <v>52</v>
      </c>
    </row>
    <row r="2631" spans="1:14" x14ac:dyDescent="0.3">
      <c r="A2631" t="s">
        <v>5266</v>
      </c>
      <c r="B2631" t="s">
        <v>5267</v>
      </c>
      <c r="C2631" t="s">
        <v>1394</v>
      </c>
      <c r="D2631" t="s">
        <v>3289</v>
      </c>
      <c r="E2631" t="s">
        <v>38</v>
      </c>
      <c r="F2631" t="s">
        <v>29</v>
      </c>
      <c r="G2631" t="s">
        <v>293</v>
      </c>
      <c r="H2631" t="s">
        <v>216</v>
      </c>
      <c r="I2631" t="s">
        <v>1256</v>
      </c>
      <c r="J2631">
        <v>0.2</v>
      </c>
      <c r="K2631" t="s">
        <v>22</v>
      </c>
      <c r="L2631" t="s">
        <v>50</v>
      </c>
      <c r="M2631">
        <v>21</v>
      </c>
      <c r="N2631">
        <v>1</v>
      </c>
    </row>
    <row r="2632" spans="1:14" x14ac:dyDescent="0.3">
      <c r="A2632" t="s">
        <v>5268</v>
      </c>
      <c r="B2632" t="s">
        <v>1813</v>
      </c>
      <c r="C2632" t="s">
        <v>5269</v>
      </c>
      <c r="D2632" t="s">
        <v>1509</v>
      </c>
      <c r="E2632" t="s">
        <v>266</v>
      </c>
      <c r="F2632" t="s">
        <v>29</v>
      </c>
      <c r="G2632" t="s">
        <v>251</v>
      </c>
      <c r="H2632" t="s">
        <v>21</v>
      </c>
      <c r="I2632">
        <v>1</v>
      </c>
      <c r="J2632">
        <v>0</v>
      </c>
      <c r="K2632" t="s">
        <v>22</v>
      </c>
      <c r="L2632" t="s">
        <v>23</v>
      </c>
      <c r="M2632">
        <v>35</v>
      </c>
      <c r="N2632">
        <v>1</v>
      </c>
    </row>
    <row r="2633" spans="1:14" x14ac:dyDescent="0.3">
      <c r="A2633" t="s">
        <v>5270</v>
      </c>
      <c r="B2633" t="s">
        <v>5271</v>
      </c>
      <c r="C2633" t="s">
        <v>663</v>
      </c>
      <c r="D2633" t="s">
        <v>1042</v>
      </c>
      <c r="E2633" t="s">
        <v>1058</v>
      </c>
      <c r="F2633" t="s">
        <v>29</v>
      </c>
      <c r="G2633" t="s">
        <v>176</v>
      </c>
      <c r="H2633" t="s">
        <v>76</v>
      </c>
      <c r="I2633">
        <v>4</v>
      </c>
      <c r="J2633">
        <v>0.2</v>
      </c>
      <c r="K2633" t="s">
        <v>32</v>
      </c>
      <c r="L2633" t="s">
        <v>33</v>
      </c>
      <c r="M2633">
        <v>36</v>
      </c>
      <c r="N2633">
        <v>2</v>
      </c>
    </row>
    <row r="2634" spans="1:14" x14ac:dyDescent="0.3">
      <c r="A2634" t="s">
        <v>5272</v>
      </c>
      <c r="B2634" t="s">
        <v>2228</v>
      </c>
      <c r="C2634" t="s">
        <v>2159</v>
      </c>
      <c r="D2634" t="s">
        <v>1835</v>
      </c>
      <c r="E2634" t="s">
        <v>191</v>
      </c>
      <c r="F2634" t="s">
        <v>131</v>
      </c>
      <c r="G2634" t="s">
        <v>97</v>
      </c>
      <c r="H2634" t="s">
        <v>154</v>
      </c>
      <c r="I2634">
        <v>2</v>
      </c>
      <c r="J2634">
        <v>0</v>
      </c>
      <c r="K2634" t="s">
        <v>32</v>
      </c>
      <c r="L2634" t="s">
        <v>23</v>
      </c>
      <c r="M2634">
        <v>27</v>
      </c>
      <c r="N2634">
        <v>4</v>
      </c>
    </row>
    <row r="2635" spans="1:14" x14ac:dyDescent="0.3">
      <c r="A2635" t="s">
        <v>5273</v>
      </c>
      <c r="B2635" t="s">
        <v>568</v>
      </c>
      <c r="C2635" t="s">
        <v>905</v>
      </c>
      <c r="D2635" t="s">
        <v>2496</v>
      </c>
      <c r="E2635" t="s">
        <v>1315</v>
      </c>
      <c r="F2635" t="s">
        <v>39</v>
      </c>
      <c r="G2635" t="s">
        <v>20</v>
      </c>
      <c r="H2635" t="s">
        <v>69</v>
      </c>
      <c r="I2635">
        <v>3</v>
      </c>
      <c r="J2635">
        <v>0</v>
      </c>
      <c r="K2635" t="s">
        <v>222</v>
      </c>
      <c r="L2635" t="s">
        <v>41</v>
      </c>
      <c r="M2635">
        <v>67</v>
      </c>
      <c r="N2635">
        <v>4</v>
      </c>
    </row>
    <row r="2636" spans="1:14" x14ac:dyDescent="0.3">
      <c r="A2636" t="s">
        <v>5274</v>
      </c>
      <c r="B2636" t="s">
        <v>4560</v>
      </c>
      <c r="C2636" t="s">
        <v>2154</v>
      </c>
      <c r="D2636" t="s">
        <v>2053</v>
      </c>
      <c r="E2636" t="s">
        <v>1770</v>
      </c>
      <c r="F2636" t="s">
        <v>29</v>
      </c>
      <c r="G2636" t="s">
        <v>20</v>
      </c>
      <c r="H2636" t="s">
        <v>21</v>
      </c>
      <c r="I2636">
        <v>1</v>
      </c>
      <c r="J2636">
        <v>0.2</v>
      </c>
      <c r="L2636" t="s">
        <v>33</v>
      </c>
      <c r="M2636">
        <v>37</v>
      </c>
      <c r="N2636">
        <v>3</v>
      </c>
    </row>
    <row r="2637" spans="1:14" x14ac:dyDescent="0.3">
      <c r="A2637" t="s">
        <v>5275</v>
      </c>
      <c r="B2637" t="s">
        <v>1189</v>
      </c>
      <c r="C2637" t="s">
        <v>105</v>
      </c>
      <c r="D2637" t="s">
        <v>1446</v>
      </c>
      <c r="E2637" t="s">
        <v>1372</v>
      </c>
      <c r="F2637" t="s">
        <v>39</v>
      </c>
      <c r="G2637" t="s">
        <v>20</v>
      </c>
      <c r="H2637" t="s">
        <v>48</v>
      </c>
      <c r="I2637">
        <v>5</v>
      </c>
      <c r="J2637">
        <v>0.05</v>
      </c>
      <c r="K2637" t="s">
        <v>70</v>
      </c>
      <c r="L2637" t="s">
        <v>33</v>
      </c>
      <c r="M2637">
        <v>47</v>
      </c>
      <c r="N2637">
        <v>2</v>
      </c>
    </row>
    <row r="2638" spans="1:14" x14ac:dyDescent="0.3">
      <c r="A2638" t="s">
        <v>5276</v>
      </c>
      <c r="B2638" t="s">
        <v>3946</v>
      </c>
      <c r="C2638" t="s">
        <v>648</v>
      </c>
      <c r="D2638" t="s">
        <v>2727</v>
      </c>
      <c r="E2638" t="s">
        <v>1019</v>
      </c>
      <c r="F2638" t="s">
        <v>39</v>
      </c>
      <c r="G2638" t="s">
        <v>97</v>
      </c>
      <c r="H2638" t="s">
        <v>160</v>
      </c>
      <c r="I2638">
        <v>4</v>
      </c>
      <c r="J2638">
        <v>0</v>
      </c>
      <c r="K2638" t="s">
        <v>32</v>
      </c>
      <c r="L2638" t="s">
        <v>33</v>
      </c>
      <c r="M2638">
        <v>58</v>
      </c>
      <c r="N2638">
        <v>3</v>
      </c>
    </row>
    <row r="2639" spans="1:14" x14ac:dyDescent="0.3">
      <c r="A2639" t="s">
        <v>5277</v>
      </c>
      <c r="B2639" t="s">
        <v>1567</v>
      </c>
      <c r="C2639" t="s">
        <v>2641</v>
      </c>
      <c r="D2639" t="s">
        <v>3901</v>
      </c>
      <c r="E2639" t="s">
        <v>1372</v>
      </c>
      <c r="F2639" t="s">
        <v>39</v>
      </c>
      <c r="G2639" t="s">
        <v>30</v>
      </c>
      <c r="H2639" t="s">
        <v>21</v>
      </c>
      <c r="I2639" t="s">
        <v>252</v>
      </c>
      <c r="J2639">
        <v>0</v>
      </c>
      <c r="K2639" t="s">
        <v>70</v>
      </c>
      <c r="L2639" t="s">
        <v>33</v>
      </c>
      <c r="M2639">
        <v>67</v>
      </c>
      <c r="N2639">
        <v>3</v>
      </c>
    </row>
    <row r="2640" spans="1:14" x14ac:dyDescent="0.3">
      <c r="A2640" t="s">
        <v>5278</v>
      </c>
      <c r="B2640" t="s">
        <v>5279</v>
      </c>
      <c r="C2640" t="s">
        <v>1525</v>
      </c>
      <c r="D2640" t="s">
        <v>363</v>
      </c>
      <c r="E2640" t="s">
        <v>364</v>
      </c>
      <c r="F2640" t="s">
        <v>39</v>
      </c>
      <c r="G2640" t="s">
        <v>176</v>
      </c>
      <c r="H2640" t="s">
        <v>160</v>
      </c>
      <c r="I2640">
        <v>6</v>
      </c>
      <c r="J2640">
        <v>0.05</v>
      </c>
      <c r="K2640" t="s">
        <v>22</v>
      </c>
      <c r="L2640" t="s">
        <v>23</v>
      </c>
      <c r="M2640">
        <v>50</v>
      </c>
      <c r="N2640">
        <v>2</v>
      </c>
    </row>
    <row r="2641" spans="1:14" x14ac:dyDescent="0.3">
      <c r="A2641" t="s">
        <v>5280</v>
      </c>
      <c r="B2641" t="s">
        <v>5281</v>
      </c>
      <c r="C2641" t="s">
        <v>4329</v>
      </c>
      <c r="D2641" t="s">
        <v>4853</v>
      </c>
      <c r="E2641" t="s">
        <v>302</v>
      </c>
      <c r="F2641" t="s">
        <v>131</v>
      </c>
      <c r="G2641" t="s">
        <v>40</v>
      </c>
      <c r="H2641" t="s">
        <v>241</v>
      </c>
      <c r="I2641">
        <v>4</v>
      </c>
      <c r="J2641">
        <v>0.1</v>
      </c>
      <c r="K2641" t="s">
        <v>22</v>
      </c>
      <c r="L2641" t="s">
        <v>41</v>
      </c>
      <c r="M2641">
        <v>55</v>
      </c>
      <c r="N2641">
        <v>4</v>
      </c>
    </row>
    <row r="2642" spans="1:14" x14ac:dyDescent="0.3">
      <c r="A2642" t="s">
        <v>5282</v>
      </c>
      <c r="B2642" t="s">
        <v>278</v>
      </c>
      <c r="C2642" t="s">
        <v>296</v>
      </c>
      <c r="D2642" t="s">
        <v>638</v>
      </c>
      <c r="E2642" t="s">
        <v>159</v>
      </c>
      <c r="F2642" t="s">
        <v>29</v>
      </c>
      <c r="G2642" t="s">
        <v>62</v>
      </c>
      <c r="H2642" t="s">
        <v>216</v>
      </c>
      <c r="I2642" t="s">
        <v>398</v>
      </c>
      <c r="J2642">
        <v>0.1</v>
      </c>
      <c r="K2642" t="s">
        <v>32</v>
      </c>
      <c r="L2642" t="s">
        <v>50</v>
      </c>
      <c r="M2642">
        <v>23</v>
      </c>
      <c r="N2642">
        <v>1</v>
      </c>
    </row>
    <row r="2643" spans="1:14" x14ac:dyDescent="0.3">
      <c r="A2643" t="s">
        <v>5283</v>
      </c>
      <c r="B2643" t="s">
        <v>822</v>
      </c>
      <c r="C2643" t="s">
        <v>117</v>
      </c>
      <c r="D2643" t="s">
        <v>1995</v>
      </c>
      <c r="E2643" t="s">
        <v>1019</v>
      </c>
      <c r="F2643" t="s">
        <v>29</v>
      </c>
      <c r="G2643" t="s">
        <v>90</v>
      </c>
      <c r="H2643" t="s">
        <v>109</v>
      </c>
      <c r="I2643">
        <v>8</v>
      </c>
      <c r="J2643">
        <v>0.15</v>
      </c>
      <c r="K2643" t="s">
        <v>32</v>
      </c>
      <c r="L2643" t="s">
        <v>41</v>
      </c>
      <c r="N2643">
        <v>2</v>
      </c>
    </row>
    <row r="2644" spans="1:14" x14ac:dyDescent="0.3">
      <c r="A2644" t="s">
        <v>5284</v>
      </c>
      <c r="B2644" t="s">
        <v>340</v>
      </c>
      <c r="C2644" t="s">
        <v>629</v>
      </c>
      <c r="D2644" t="s">
        <v>1488</v>
      </c>
      <c r="E2644" t="s">
        <v>426</v>
      </c>
      <c r="F2644" t="s">
        <v>29</v>
      </c>
      <c r="H2644" t="s">
        <v>177</v>
      </c>
      <c r="I2644" t="s">
        <v>1256</v>
      </c>
      <c r="J2644">
        <v>0.1</v>
      </c>
      <c r="K2644" t="s">
        <v>70</v>
      </c>
      <c r="L2644" t="s">
        <v>41</v>
      </c>
      <c r="N2644">
        <v>5</v>
      </c>
    </row>
    <row r="2645" spans="1:14" x14ac:dyDescent="0.3">
      <c r="A2645" t="s">
        <v>5285</v>
      </c>
      <c r="B2645" t="s">
        <v>2078</v>
      </c>
      <c r="C2645" t="s">
        <v>5286</v>
      </c>
      <c r="D2645" t="s">
        <v>5287</v>
      </c>
      <c r="E2645" t="s">
        <v>865</v>
      </c>
      <c r="F2645" t="s">
        <v>29</v>
      </c>
      <c r="G2645" t="s">
        <v>40</v>
      </c>
      <c r="H2645" t="s">
        <v>177</v>
      </c>
      <c r="I2645">
        <v>3</v>
      </c>
      <c r="J2645">
        <v>0.1</v>
      </c>
      <c r="K2645" t="s">
        <v>22</v>
      </c>
      <c r="L2645" t="s">
        <v>23</v>
      </c>
      <c r="M2645">
        <v>41</v>
      </c>
      <c r="N2645">
        <v>5</v>
      </c>
    </row>
    <row r="2646" spans="1:14" x14ac:dyDescent="0.3">
      <c r="A2646" t="s">
        <v>5288</v>
      </c>
      <c r="B2646" t="s">
        <v>1778</v>
      </c>
      <c r="C2646" t="s">
        <v>756</v>
      </c>
      <c r="D2646" t="s">
        <v>5289</v>
      </c>
      <c r="E2646" t="s">
        <v>369</v>
      </c>
      <c r="F2646" t="s">
        <v>29</v>
      </c>
      <c r="H2646" t="s">
        <v>216</v>
      </c>
      <c r="I2646">
        <v>8</v>
      </c>
      <c r="J2646">
        <v>0.1</v>
      </c>
      <c r="L2646" t="s">
        <v>33</v>
      </c>
      <c r="M2646">
        <v>67</v>
      </c>
      <c r="N2646">
        <v>2</v>
      </c>
    </row>
    <row r="2647" spans="1:14" x14ac:dyDescent="0.3">
      <c r="A2647" t="s">
        <v>5290</v>
      </c>
      <c r="B2647" t="s">
        <v>1101</v>
      </c>
      <c r="C2647" t="s">
        <v>2838</v>
      </c>
      <c r="D2647" t="s">
        <v>1870</v>
      </c>
      <c r="E2647" t="s">
        <v>4391</v>
      </c>
      <c r="F2647" t="s">
        <v>29</v>
      </c>
      <c r="G2647" t="s">
        <v>30</v>
      </c>
      <c r="H2647" t="s">
        <v>154</v>
      </c>
      <c r="I2647">
        <v>6</v>
      </c>
      <c r="J2647">
        <v>0.2</v>
      </c>
      <c r="K2647" t="s">
        <v>22</v>
      </c>
      <c r="L2647" t="s">
        <v>41</v>
      </c>
      <c r="M2647">
        <v>56</v>
      </c>
      <c r="N2647">
        <v>4</v>
      </c>
    </row>
    <row r="2648" spans="1:14" x14ac:dyDescent="0.3">
      <c r="A2648" t="s">
        <v>5291</v>
      </c>
      <c r="B2648" t="s">
        <v>1736</v>
      </c>
      <c r="C2648" t="s">
        <v>857</v>
      </c>
      <c r="D2648" t="s">
        <v>3279</v>
      </c>
      <c r="E2648" t="s">
        <v>552</v>
      </c>
      <c r="F2648" t="s">
        <v>153</v>
      </c>
      <c r="G2648" t="s">
        <v>176</v>
      </c>
      <c r="H2648" t="s">
        <v>177</v>
      </c>
      <c r="I2648">
        <v>3</v>
      </c>
      <c r="J2648">
        <v>0</v>
      </c>
      <c r="K2648" t="s">
        <v>32</v>
      </c>
      <c r="L2648" t="s">
        <v>41</v>
      </c>
      <c r="M2648">
        <v>58</v>
      </c>
      <c r="N2648">
        <v>3</v>
      </c>
    </row>
    <row r="2649" spans="1:14" x14ac:dyDescent="0.3">
      <c r="A2649" t="s">
        <v>5292</v>
      </c>
      <c r="B2649" t="s">
        <v>122</v>
      </c>
      <c r="C2649" t="s">
        <v>25</v>
      </c>
      <c r="D2649" t="s">
        <v>3007</v>
      </c>
      <c r="E2649" t="s">
        <v>865</v>
      </c>
      <c r="F2649" t="s">
        <v>29</v>
      </c>
      <c r="G2649" t="s">
        <v>40</v>
      </c>
      <c r="H2649" t="s">
        <v>241</v>
      </c>
      <c r="I2649">
        <v>8</v>
      </c>
      <c r="J2649">
        <v>0.2</v>
      </c>
      <c r="K2649" t="s">
        <v>22</v>
      </c>
      <c r="L2649" t="s">
        <v>33</v>
      </c>
      <c r="M2649">
        <v>22</v>
      </c>
      <c r="N2649">
        <v>1</v>
      </c>
    </row>
    <row r="2650" spans="1:14" x14ac:dyDescent="0.3">
      <c r="A2650" t="s">
        <v>5293</v>
      </c>
      <c r="B2650" t="s">
        <v>3164</v>
      </c>
      <c r="C2650" t="s">
        <v>5294</v>
      </c>
      <c r="D2650" t="s">
        <v>4498</v>
      </c>
      <c r="E2650" t="s">
        <v>159</v>
      </c>
      <c r="F2650" t="s">
        <v>39</v>
      </c>
      <c r="G2650" t="s">
        <v>115</v>
      </c>
      <c r="H2650" t="s">
        <v>154</v>
      </c>
      <c r="I2650">
        <v>6</v>
      </c>
      <c r="J2650">
        <v>0.1</v>
      </c>
      <c r="K2650" t="s">
        <v>22</v>
      </c>
      <c r="L2650" t="s">
        <v>23</v>
      </c>
      <c r="M2650">
        <v>48</v>
      </c>
      <c r="N2650">
        <v>4</v>
      </c>
    </row>
    <row r="2651" spans="1:14" x14ac:dyDescent="0.3">
      <c r="A2651" t="s">
        <v>5295</v>
      </c>
      <c r="B2651" t="s">
        <v>4555</v>
      </c>
      <c r="C2651" t="s">
        <v>3601</v>
      </c>
      <c r="D2651" t="s">
        <v>1534</v>
      </c>
      <c r="E2651" t="s">
        <v>276</v>
      </c>
      <c r="F2651" t="s">
        <v>29</v>
      </c>
      <c r="G2651" t="s">
        <v>115</v>
      </c>
      <c r="H2651" t="s">
        <v>56</v>
      </c>
      <c r="I2651">
        <v>6</v>
      </c>
      <c r="J2651">
        <v>0</v>
      </c>
      <c r="K2651" t="s">
        <v>222</v>
      </c>
      <c r="L2651" t="s">
        <v>33</v>
      </c>
      <c r="M2651">
        <v>47</v>
      </c>
      <c r="N2651">
        <v>1</v>
      </c>
    </row>
    <row r="2652" spans="1:14" x14ac:dyDescent="0.3">
      <c r="A2652" t="s">
        <v>5296</v>
      </c>
      <c r="B2652" t="s">
        <v>759</v>
      </c>
      <c r="C2652" t="s">
        <v>3584</v>
      </c>
      <c r="D2652" t="s">
        <v>1076</v>
      </c>
      <c r="E2652" t="s">
        <v>3092</v>
      </c>
      <c r="F2652" t="s">
        <v>29</v>
      </c>
      <c r="G2652" t="s">
        <v>30</v>
      </c>
      <c r="H2652" t="s">
        <v>69</v>
      </c>
      <c r="I2652">
        <v>1</v>
      </c>
      <c r="J2652">
        <v>0.2</v>
      </c>
      <c r="K2652" t="s">
        <v>32</v>
      </c>
      <c r="L2652" t="s">
        <v>33</v>
      </c>
      <c r="M2652">
        <v>53</v>
      </c>
      <c r="N2652">
        <v>4</v>
      </c>
    </row>
    <row r="2653" spans="1:14" x14ac:dyDescent="0.3">
      <c r="A2653" t="s">
        <v>5297</v>
      </c>
      <c r="B2653" t="s">
        <v>1246</v>
      </c>
      <c r="C2653" t="s">
        <v>1391</v>
      </c>
      <c r="D2653" t="s">
        <v>665</v>
      </c>
      <c r="E2653" t="s">
        <v>435</v>
      </c>
      <c r="F2653" t="s">
        <v>29</v>
      </c>
      <c r="G2653" t="s">
        <v>20</v>
      </c>
      <c r="H2653" t="s">
        <v>241</v>
      </c>
      <c r="I2653">
        <v>6</v>
      </c>
      <c r="J2653">
        <v>0</v>
      </c>
      <c r="K2653" t="s">
        <v>22</v>
      </c>
      <c r="L2653" t="s">
        <v>50</v>
      </c>
      <c r="M2653">
        <v>48</v>
      </c>
      <c r="N2653">
        <v>1</v>
      </c>
    </row>
    <row r="2654" spans="1:14" x14ac:dyDescent="0.3">
      <c r="A2654" t="s">
        <v>5298</v>
      </c>
      <c r="B2654" t="s">
        <v>167</v>
      </c>
      <c r="C2654" t="s">
        <v>195</v>
      </c>
      <c r="D2654" t="s">
        <v>5299</v>
      </c>
      <c r="E2654" t="s">
        <v>2559</v>
      </c>
      <c r="F2654" t="s">
        <v>19</v>
      </c>
      <c r="G2654" t="s">
        <v>90</v>
      </c>
      <c r="H2654" t="s">
        <v>21</v>
      </c>
      <c r="I2654">
        <v>9</v>
      </c>
      <c r="J2654">
        <v>0.1</v>
      </c>
      <c r="K2654" t="s">
        <v>32</v>
      </c>
      <c r="L2654" t="s">
        <v>23</v>
      </c>
      <c r="M2654">
        <v>56</v>
      </c>
    </row>
    <row r="2655" spans="1:14" x14ac:dyDescent="0.3">
      <c r="A2655" t="s">
        <v>5300</v>
      </c>
      <c r="B2655" t="s">
        <v>2520</v>
      </c>
      <c r="C2655" t="s">
        <v>5301</v>
      </c>
      <c r="D2655" t="s">
        <v>5302</v>
      </c>
      <c r="E2655" t="s">
        <v>1829</v>
      </c>
      <c r="F2655" t="s">
        <v>29</v>
      </c>
      <c r="G2655" t="s">
        <v>62</v>
      </c>
      <c r="H2655" t="s">
        <v>63</v>
      </c>
      <c r="I2655">
        <v>4</v>
      </c>
      <c r="J2655">
        <v>0.05</v>
      </c>
      <c r="K2655" t="s">
        <v>32</v>
      </c>
      <c r="L2655" t="s">
        <v>50</v>
      </c>
      <c r="M2655">
        <v>38</v>
      </c>
      <c r="N2655">
        <v>2</v>
      </c>
    </row>
    <row r="2656" spans="1:14" x14ac:dyDescent="0.3">
      <c r="A2656" t="s">
        <v>5303</v>
      </c>
      <c r="B2656" t="s">
        <v>795</v>
      </c>
      <c r="C2656" t="s">
        <v>990</v>
      </c>
      <c r="D2656" t="s">
        <v>5304</v>
      </c>
      <c r="E2656" t="s">
        <v>587</v>
      </c>
      <c r="F2656" t="s">
        <v>29</v>
      </c>
      <c r="G2656" t="s">
        <v>251</v>
      </c>
      <c r="H2656" t="s">
        <v>91</v>
      </c>
      <c r="I2656">
        <v>1</v>
      </c>
      <c r="J2656">
        <v>0</v>
      </c>
      <c r="K2656" t="s">
        <v>32</v>
      </c>
      <c r="L2656" t="s">
        <v>41</v>
      </c>
      <c r="M2656">
        <v>54</v>
      </c>
      <c r="N2656">
        <v>4</v>
      </c>
    </row>
    <row r="2657" spans="1:14" x14ac:dyDescent="0.3">
      <c r="A2657" t="s">
        <v>5305</v>
      </c>
      <c r="B2657" t="s">
        <v>1876</v>
      </c>
      <c r="C2657" t="s">
        <v>521</v>
      </c>
      <c r="D2657" t="s">
        <v>1371</v>
      </c>
      <c r="E2657" t="s">
        <v>1014</v>
      </c>
      <c r="F2657" t="s">
        <v>83</v>
      </c>
      <c r="G2657" t="s">
        <v>176</v>
      </c>
      <c r="H2657" t="s">
        <v>91</v>
      </c>
      <c r="I2657">
        <v>9</v>
      </c>
      <c r="K2657" t="s">
        <v>222</v>
      </c>
      <c r="L2657" t="s">
        <v>50</v>
      </c>
      <c r="M2657">
        <v>38</v>
      </c>
      <c r="N2657">
        <v>1</v>
      </c>
    </row>
    <row r="2658" spans="1:14" x14ac:dyDescent="0.3">
      <c r="A2658" t="s">
        <v>5306</v>
      </c>
      <c r="B2658" t="s">
        <v>3010</v>
      </c>
      <c r="C2658" t="s">
        <v>5307</v>
      </c>
      <c r="D2658" t="s">
        <v>4917</v>
      </c>
      <c r="E2658" t="s">
        <v>61</v>
      </c>
      <c r="F2658" t="s">
        <v>29</v>
      </c>
      <c r="G2658" t="s">
        <v>40</v>
      </c>
      <c r="H2658" t="s">
        <v>146</v>
      </c>
      <c r="I2658">
        <v>5</v>
      </c>
      <c r="J2658">
        <v>0</v>
      </c>
      <c r="K2658" t="s">
        <v>32</v>
      </c>
      <c r="L2658" t="s">
        <v>33</v>
      </c>
      <c r="M2658">
        <v>43</v>
      </c>
      <c r="N2658">
        <v>5</v>
      </c>
    </row>
    <row r="2659" spans="1:14" x14ac:dyDescent="0.3">
      <c r="A2659" t="s">
        <v>5308</v>
      </c>
      <c r="B2659" t="s">
        <v>1114</v>
      </c>
      <c r="C2659" t="s">
        <v>304</v>
      </c>
      <c r="D2659" t="s">
        <v>946</v>
      </c>
      <c r="E2659" t="s">
        <v>215</v>
      </c>
      <c r="F2659" t="s">
        <v>19</v>
      </c>
      <c r="G2659" t="s">
        <v>251</v>
      </c>
      <c r="H2659" t="s">
        <v>63</v>
      </c>
      <c r="I2659" t="s">
        <v>77</v>
      </c>
      <c r="J2659">
        <v>0.15</v>
      </c>
      <c r="K2659" t="s">
        <v>32</v>
      </c>
      <c r="L2659" t="s">
        <v>41</v>
      </c>
      <c r="M2659">
        <v>20</v>
      </c>
      <c r="N2659">
        <v>4</v>
      </c>
    </row>
    <row r="2660" spans="1:14" x14ac:dyDescent="0.3">
      <c r="A2660" t="s">
        <v>5309</v>
      </c>
      <c r="B2660" t="s">
        <v>300</v>
      </c>
      <c r="C2660" t="s">
        <v>5310</v>
      </c>
      <c r="D2660" t="s">
        <v>5160</v>
      </c>
      <c r="E2660" t="s">
        <v>103</v>
      </c>
      <c r="F2660" t="s">
        <v>83</v>
      </c>
      <c r="G2660" t="s">
        <v>251</v>
      </c>
      <c r="H2660" t="s">
        <v>216</v>
      </c>
      <c r="I2660">
        <v>3</v>
      </c>
      <c r="J2660">
        <v>0</v>
      </c>
      <c r="K2660" t="s">
        <v>70</v>
      </c>
      <c r="L2660" t="s">
        <v>41</v>
      </c>
      <c r="M2660">
        <v>63</v>
      </c>
      <c r="N2660">
        <v>2</v>
      </c>
    </row>
    <row r="2661" spans="1:14" x14ac:dyDescent="0.3">
      <c r="A2661" t="s">
        <v>5311</v>
      </c>
      <c r="B2661" t="s">
        <v>234</v>
      </c>
      <c r="C2661" t="s">
        <v>469</v>
      </c>
      <c r="D2661" t="s">
        <v>2918</v>
      </c>
      <c r="E2661" t="s">
        <v>1169</v>
      </c>
      <c r="F2661" t="s">
        <v>153</v>
      </c>
      <c r="G2661" t="s">
        <v>176</v>
      </c>
      <c r="H2661" t="s">
        <v>177</v>
      </c>
      <c r="I2661">
        <v>9</v>
      </c>
      <c r="J2661">
        <v>0.1</v>
      </c>
      <c r="K2661" t="s">
        <v>70</v>
      </c>
      <c r="L2661" t="s">
        <v>50</v>
      </c>
      <c r="M2661">
        <v>24</v>
      </c>
      <c r="N2661">
        <v>3</v>
      </c>
    </row>
    <row r="2662" spans="1:14" x14ac:dyDescent="0.3">
      <c r="A2662" t="s">
        <v>5312</v>
      </c>
      <c r="B2662" t="s">
        <v>5313</v>
      </c>
      <c r="C2662" t="s">
        <v>80</v>
      </c>
      <c r="D2662" t="s">
        <v>5314</v>
      </c>
      <c r="E2662" t="s">
        <v>548</v>
      </c>
      <c r="F2662" t="s">
        <v>19</v>
      </c>
      <c r="G2662" t="s">
        <v>251</v>
      </c>
      <c r="H2662" t="s">
        <v>98</v>
      </c>
      <c r="I2662">
        <v>1</v>
      </c>
      <c r="J2662">
        <v>0</v>
      </c>
      <c r="K2662" t="s">
        <v>32</v>
      </c>
      <c r="L2662" t="s">
        <v>23</v>
      </c>
      <c r="M2662">
        <v>66</v>
      </c>
      <c r="N2662">
        <v>3</v>
      </c>
    </row>
    <row r="2663" spans="1:14" x14ac:dyDescent="0.3">
      <c r="A2663" t="s">
        <v>5315</v>
      </c>
      <c r="B2663" t="s">
        <v>563</v>
      </c>
      <c r="C2663" t="s">
        <v>2205</v>
      </c>
      <c r="D2663" t="s">
        <v>5316</v>
      </c>
      <c r="E2663" t="s">
        <v>453</v>
      </c>
      <c r="F2663" t="s">
        <v>19</v>
      </c>
      <c r="G2663" t="s">
        <v>47</v>
      </c>
      <c r="H2663" t="s">
        <v>84</v>
      </c>
      <c r="I2663">
        <v>7</v>
      </c>
      <c r="J2663">
        <v>0.05</v>
      </c>
      <c r="K2663" t="s">
        <v>22</v>
      </c>
      <c r="L2663" t="s">
        <v>41</v>
      </c>
      <c r="M2663">
        <v>58</v>
      </c>
      <c r="N2663">
        <v>2</v>
      </c>
    </row>
    <row r="2664" spans="1:14" x14ac:dyDescent="0.3">
      <c r="A2664" t="s">
        <v>5317</v>
      </c>
      <c r="B2664" t="s">
        <v>818</v>
      </c>
      <c r="C2664" t="s">
        <v>1399</v>
      </c>
      <c r="D2664" t="s">
        <v>1396</v>
      </c>
      <c r="E2664" t="s">
        <v>237</v>
      </c>
      <c r="F2664" t="s">
        <v>29</v>
      </c>
      <c r="G2664" t="s">
        <v>90</v>
      </c>
      <c r="H2664" t="s">
        <v>31</v>
      </c>
      <c r="I2664">
        <v>7</v>
      </c>
      <c r="J2664">
        <v>0.2</v>
      </c>
      <c r="K2664" t="s">
        <v>22</v>
      </c>
      <c r="L2664" t="s">
        <v>23</v>
      </c>
      <c r="M2664">
        <v>69</v>
      </c>
      <c r="N2664">
        <v>3</v>
      </c>
    </row>
    <row r="2665" spans="1:14" x14ac:dyDescent="0.3">
      <c r="A2665" t="s">
        <v>5318</v>
      </c>
      <c r="B2665" t="s">
        <v>433</v>
      </c>
      <c r="C2665" t="s">
        <v>1193</v>
      </c>
      <c r="D2665" t="s">
        <v>2033</v>
      </c>
      <c r="E2665" t="s">
        <v>1202</v>
      </c>
      <c r="F2665" t="s">
        <v>19</v>
      </c>
      <c r="G2665" t="s">
        <v>176</v>
      </c>
      <c r="H2665" t="s">
        <v>146</v>
      </c>
      <c r="I2665">
        <v>4</v>
      </c>
      <c r="J2665">
        <v>0</v>
      </c>
      <c r="K2665" t="s">
        <v>32</v>
      </c>
      <c r="L2665" t="s">
        <v>33</v>
      </c>
      <c r="M2665">
        <v>54</v>
      </c>
      <c r="N2665">
        <v>3</v>
      </c>
    </row>
    <row r="2666" spans="1:14" x14ac:dyDescent="0.3">
      <c r="A2666" t="s">
        <v>5319</v>
      </c>
      <c r="B2666" t="s">
        <v>5320</v>
      </c>
      <c r="C2666" t="s">
        <v>3072</v>
      </c>
      <c r="D2666" t="s">
        <v>765</v>
      </c>
      <c r="E2666" t="s">
        <v>1326</v>
      </c>
      <c r="F2666" t="s">
        <v>19</v>
      </c>
      <c r="G2666" t="s">
        <v>115</v>
      </c>
      <c r="H2666" t="s">
        <v>146</v>
      </c>
      <c r="I2666">
        <v>5</v>
      </c>
      <c r="J2666">
        <v>0.15</v>
      </c>
      <c r="K2666" t="s">
        <v>32</v>
      </c>
      <c r="L2666" t="s">
        <v>33</v>
      </c>
      <c r="M2666">
        <v>37</v>
      </c>
      <c r="N2666">
        <v>5</v>
      </c>
    </row>
    <row r="2667" spans="1:14" x14ac:dyDescent="0.3">
      <c r="A2667" t="s">
        <v>5321</v>
      </c>
      <c r="B2667" t="s">
        <v>1063</v>
      </c>
      <c r="C2667" t="s">
        <v>1064</v>
      </c>
      <c r="D2667" t="s">
        <v>605</v>
      </c>
      <c r="E2667" t="s">
        <v>1142</v>
      </c>
      <c r="F2667" t="s">
        <v>39</v>
      </c>
      <c r="G2667" t="s">
        <v>90</v>
      </c>
      <c r="H2667" t="s">
        <v>63</v>
      </c>
      <c r="I2667" t="s">
        <v>77</v>
      </c>
      <c r="J2667">
        <v>0</v>
      </c>
      <c r="K2667" t="s">
        <v>222</v>
      </c>
      <c r="L2667" t="s">
        <v>50</v>
      </c>
      <c r="M2667">
        <v>53</v>
      </c>
      <c r="N2667">
        <v>2</v>
      </c>
    </row>
    <row r="2668" spans="1:14" x14ac:dyDescent="0.3">
      <c r="A2668" t="s">
        <v>5322</v>
      </c>
      <c r="B2668" t="s">
        <v>724</v>
      </c>
      <c r="C2668" t="s">
        <v>539</v>
      </c>
      <c r="D2668" t="s">
        <v>3851</v>
      </c>
      <c r="E2668" t="s">
        <v>103</v>
      </c>
      <c r="F2668" t="s">
        <v>19</v>
      </c>
      <c r="G2668" t="s">
        <v>293</v>
      </c>
      <c r="H2668" t="s">
        <v>177</v>
      </c>
      <c r="I2668">
        <v>4</v>
      </c>
      <c r="J2668">
        <v>0.1</v>
      </c>
      <c r="K2668" t="s">
        <v>32</v>
      </c>
      <c r="L2668" t="s">
        <v>33</v>
      </c>
      <c r="M2668">
        <v>31</v>
      </c>
      <c r="N2668">
        <v>4</v>
      </c>
    </row>
    <row r="2669" spans="1:14" x14ac:dyDescent="0.3">
      <c r="A2669" t="s">
        <v>4260</v>
      </c>
      <c r="B2669" t="s">
        <v>4261</v>
      </c>
      <c r="C2669" t="s">
        <v>4262</v>
      </c>
      <c r="D2669" t="s">
        <v>3048</v>
      </c>
      <c r="E2669" t="s">
        <v>4263</v>
      </c>
      <c r="F2669" t="s">
        <v>39</v>
      </c>
      <c r="G2669" t="s">
        <v>47</v>
      </c>
      <c r="H2669" t="s">
        <v>63</v>
      </c>
      <c r="I2669">
        <v>4</v>
      </c>
      <c r="J2669">
        <v>0.15</v>
      </c>
      <c r="K2669" t="s">
        <v>32</v>
      </c>
      <c r="L2669" t="s">
        <v>23</v>
      </c>
      <c r="M2669">
        <v>69</v>
      </c>
      <c r="N2669">
        <v>4</v>
      </c>
    </row>
    <row r="2670" spans="1:14" x14ac:dyDescent="0.3">
      <c r="A2670" t="s">
        <v>5323</v>
      </c>
      <c r="B2670" t="s">
        <v>3380</v>
      </c>
      <c r="C2670" t="s">
        <v>1909</v>
      </c>
      <c r="D2670" t="s">
        <v>3659</v>
      </c>
      <c r="E2670" t="s">
        <v>552</v>
      </c>
      <c r="F2670" t="s">
        <v>29</v>
      </c>
      <c r="H2670" t="s">
        <v>98</v>
      </c>
      <c r="I2670">
        <v>3</v>
      </c>
      <c r="J2670">
        <v>0.1</v>
      </c>
      <c r="K2670" t="s">
        <v>22</v>
      </c>
      <c r="L2670" t="s">
        <v>23</v>
      </c>
      <c r="M2670">
        <v>59</v>
      </c>
      <c r="N2670">
        <v>5</v>
      </c>
    </row>
    <row r="2671" spans="1:14" x14ac:dyDescent="0.3">
      <c r="A2671" t="s">
        <v>5324</v>
      </c>
      <c r="B2671" t="s">
        <v>2699</v>
      </c>
      <c r="C2671" t="s">
        <v>926</v>
      </c>
      <c r="D2671" t="s">
        <v>1530</v>
      </c>
      <c r="E2671" t="s">
        <v>1315</v>
      </c>
      <c r="F2671" t="s">
        <v>29</v>
      </c>
      <c r="G2671" t="s">
        <v>40</v>
      </c>
      <c r="H2671" t="s">
        <v>177</v>
      </c>
      <c r="I2671">
        <v>2</v>
      </c>
      <c r="J2671">
        <v>0.05</v>
      </c>
      <c r="K2671" t="s">
        <v>32</v>
      </c>
      <c r="L2671" t="s">
        <v>41</v>
      </c>
      <c r="M2671">
        <v>54</v>
      </c>
      <c r="N2671">
        <v>2</v>
      </c>
    </row>
    <row r="2672" spans="1:14" x14ac:dyDescent="0.3">
      <c r="A2672" t="s">
        <v>5325</v>
      </c>
      <c r="B2672" t="s">
        <v>5326</v>
      </c>
      <c r="C2672" t="s">
        <v>1309</v>
      </c>
      <c r="D2672" t="s">
        <v>1967</v>
      </c>
      <c r="E2672" t="s">
        <v>583</v>
      </c>
      <c r="F2672" t="s">
        <v>29</v>
      </c>
      <c r="G2672" t="s">
        <v>90</v>
      </c>
      <c r="H2672" t="s">
        <v>76</v>
      </c>
      <c r="I2672">
        <v>2</v>
      </c>
      <c r="J2672">
        <v>0.1</v>
      </c>
      <c r="K2672" t="s">
        <v>22</v>
      </c>
      <c r="L2672" t="s">
        <v>41</v>
      </c>
      <c r="M2672">
        <v>66</v>
      </c>
      <c r="N2672">
        <v>4</v>
      </c>
    </row>
    <row r="2673" spans="1:14" x14ac:dyDescent="0.3">
      <c r="A2673" t="s">
        <v>5327</v>
      </c>
      <c r="B2673" t="s">
        <v>3784</v>
      </c>
      <c r="C2673" t="s">
        <v>1021</v>
      </c>
      <c r="D2673" t="s">
        <v>1457</v>
      </c>
      <c r="E2673" t="s">
        <v>210</v>
      </c>
      <c r="F2673" t="s">
        <v>29</v>
      </c>
      <c r="G2673" t="s">
        <v>115</v>
      </c>
      <c r="H2673" t="s">
        <v>84</v>
      </c>
      <c r="I2673">
        <v>2</v>
      </c>
      <c r="J2673">
        <v>0</v>
      </c>
      <c r="K2673" t="s">
        <v>222</v>
      </c>
      <c r="L2673" t="s">
        <v>50</v>
      </c>
      <c r="M2673">
        <v>57</v>
      </c>
      <c r="N2673">
        <v>4</v>
      </c>
    </row>
    <row r="2674" spans="1:14" x14ac:dyDescent="0.3">
      <c r="A2674" t="s">
        <v>5328</v>
      </c>
      <c r="B2674" t="s">
        <v>1514</v>
      </c>
      <c r="C2674" t="s">
        <v>5329</v>
      </c>
      <c r="D2674" t="s">
        <v>2322</v>
      </c>
      <c r="E2674" t="s">
        <v>570</v>
      </c>
      <c r="F2674" t="s">
        <v>29</v>
      </c>
      <c r="G2674" t="s">
        <v>40</v>
      </c>
      <c r="H2674" t="s">
        <v>56</v>
      </c>
      <c r="I2674">
        <v>2</v>
      </c>
      <c r="J2674">
        <v>0.05</v>
      </c>
      <c r="K2674" t="s">
        <v>32</v>
      </c>
      <c r="L2674" t="s">
        <v>33</v>
      </c>
      <c r="M2674">
        <v>31</v>
      </c>
      <c r="N2674">
        <v>3</v>
      </c>
    </row>
    <row r="2675" spans="1:14" x14ac:dyDescent="0.3">
      <c r="A2675" t="s">
        <v>5330</v>
      </c>
      <c r="B2675" t="s">
        <v>269</v>
      </c>
      <c r="C2675" t="s">
        <v>2049</v>
      </c>
      <c r="D2675" t="s">
        <v>5331</v>
      </c>
      <c r="E2675" t="s">
        <v>840</v>
      </c>
      <c r="F2675" t="s">
        <v>29</v>
      </c>
      <c r="G2675" t="s">
        <v>251</v>
      </c>
      <c r="H2675" t="s">
        <v>69</v>
      </c>
      <c r="I2675">
        <v>4</v>
      </c>
      <c r="J2675">
        <v>0.05</v>
      </c>
      <c r="K2675" t="s">
        <v>32</v>
      </c>
      <c r="L2675" t="s">
        <v>33</v>
      </c>
      <c r="M2675">
        <v>37</v>
      </c>
      <c r="N2675">
        <v>5</v>
      </c>
    </row>
    <row r="2676" spans="1:14" x14ac:dyDescent="0.3">
      <c r="A2676" t="s">
        <v>4845</v>
      </c>
      <c r="B2676" t="s">
        <v>1834</v>
      </c>
      <c r="C2676" t="s">
        <v>4846</v>
      </c>
      <c r="D2676" t="s">
        <v>1617</v>
      </c>
      <c r="E2676" t="s">
        <v>485</v>
      </c>
      <c r="F2676" t="s">
        <v>39</v>
      </c>
      <c r="G2676" t="s">
        <v>20</v>
      </c>
      <c r="H2676" t="s">
        <v>146</v>
      </c>
      <c r="I2676">
        <v>4</v>
      </c>
      <c r="J2676">
        <v>0.15</v>
      </c>
      <c r="K2676" t="s">
        <v>32</v>
      </c>
      <c r="L2676" t="s">
        <v>33</v>
      </c>
      <c r="M2676">
        <v>60</v>
      </c>
      <c r="N2676">
        <v>4</v>
      </c>
    </row>
    <row r="2677" spans="1:14" x14ac:dyDescent="0.3">
      <c r="A2677" t="s">
        <v>5332</v>
      </c>
      <c r="B2677" t="s">
        <v>5333</v>
      </c>
      <c r="C2677" t="s">
        <v>1110</v>
      </c>
      <c r="D2677" t="s">
        <v>2900</v>
      </c>
      <c r="E2677" t="s">
        <v>1422</v>
      </c>
      <c r="F2677" t="s">
        <v>39</v>
      </c>
      <c r="G2677" t="s">
        <v>30</v>
      </c>
      <c r="H2677" t="s">
        <v>146</v>
      </c>
      <c r="I2677">
        <v>5</v>
      </c>
      <c r="J2677">
        <v>0.15</v>
      </c>
      <c r="K2677" t="s">
        <v>32</v>
      </c>
      <c r="L2677" t="s">
        <v>50</v>
      </c>
      <c r="M2677">
        <v>53</v>
      </c>
      <c r="N2677">
        <v>3</v>
      </c>
    </row>
    <row r="2678" spans="1:14" x14ac:dyDescent="0.3">
      <c r="A2678" t="s">
        <v>5334</v>
      </c>
      <c r="B2678" t="s">
        <v>5335</v>
      </c>
      <c r="C2678" t="s">
        <v>889</v>
      </c>
      <c r="D2678" t="s">
        <v>5336</v>
      </c>
      <c r="E2678" t="s">
        <v>666</v>
      </c>
      <c r="F2678" t="s">
        <v>29</v>
      </c>
      <c r="G2678" t="s">
        <v>97</v>
      </c>
      <c r="H2678" t="s">
        <v>177</v>
      </c>
      <c r="I2678" t="s">
        <v>77</v>
      </c>
      <c r="J2678">
        <v>0.05</v>
      </c>
      <c r="K2678" t="s">
        <v>22</v>
      </c>
      <c r="L2678" t="s">
        <v>41</v>
      </c>
      <c r="M2678">
        <v>46</v>
      </c>
      <c r="N2678">
        <v>2</v>
      </c>
    </row>
    <row r="2679" spans="1:14" x14ac:dyDescent="0.3">
      <c r="A2679" t="s">
        <v>5337</v>
      </c>
      <c r="B2679" t="s">
        <v>5338</v>
      </c>
      <c r="C2679" t="s">
        <v>2913</v>
      </c>
      <c r="D2679" t="s">
        <v>678</v>
      </c>
      <c r="E2679" t="s">
        <v>417</v>
      </c>
      <c r="F2679" t="s">
        <v>39</v>
      </c>
      <c r="G2679" t="s">
        <v>192</v>
      </c>
      <c r="H2679" t="s">
        <v>56</v>
      </c>
      <c r="I2679">
        <v>9</v>
      </c>
      <c r="J2679">
        <v>0.05</v>
      </c>
      <c r="K2679" t="s">
        <v>32</v>
      </c>
      <c r="L2679" t="s">
        <v>33</v>
      </c>
      <c r="M2679">
        <v>51</v>
      </c>
      <c r="N2679">
        <v>3</v>
      </c>
    </row>
    <row r="2680" spans="1:14" x14ac:dyDescent="0.3">
      <c r="A2680" t="s">
        <v>5339</v>
      </c>
      <c r="B2680" t="s">
        <v>1997</v>
      </c>
      <c r="C2680" t="s">
        <v>1609</v>
      </c>
      <c r="D2680" t="s">
        <v>5160</v>
      </c>
      <c r="E2680" t="s">
        <v>967</v>
      </c>
      <c r="F2680" t="s">
        <v>19</v>
      </c>
      <c r="G2680" t="s">
        <v>30</v>
      </c>
      <c r="H2680" t="s">
        <v>48</v>
      </c>
      <c r="I2680">
        <v>1</v>
      </c>
      <c r="J2680">
        <v>0.1</v>
      </c>
      <c r="K2680" t="s">
        <v>32</v>
      </c>
      <c r="L2680" t="s">
        <v>33</v>
      </c>
      <c r="M2680">
        <v>50</v>
      </c>
      <c r="N2680">
        <v>2</v>
      </c>
    </row>
    <row r="2681" spans="1:14" x14ac:dyDescent="0.3">
      <c r="A2681" t="s">
        <v>5340</v>
      </c>
      <c r="B2681" t="s">
        <v>1332</v>
      </c>
      <c r="C2681" t="s">
        <v>3038</v>
      </c>
      <c r="D2681" t="s">
        <v>1250</v>
      </c>
      <c r="E2681" t="s">
        <v>281</v>
      </c>
      <c r="F2681" t="s">
        <v>39</v>
      </c>
      <c r="G2681" t="s">
        <v>90</v>
      </c>
      <c r="H2681" t="s">
        <v>216</v>
      </c>
      <c r="I2681">
        <v>4</v>
      </c>
      <c r="J2681">
        <v>0.2</v>
      </c>
      <c r="L2681" t="s">
        <v>50</v>
      </c>
      <c r="M2681">
        <v>62</v>
      </c>
      <c r="N2681">
        <v>1</v>
      </c>
    </row>
    <row r="2682" spans="1:14" x14ac:dyDescent="0.3">
      <c r="A2682" t="s">
        <v>5341</v>
      </c>
      <c r="B2682" t="s">
        <v>1313</v>
      </c>
      <c r="C2682" t="s">
        <v>248</v>
      </c>
      <c r="D2682" t="s">
        <v>852</v>
      </c>
      <c r="E2682" t="s">
        <v>357</v>
      </c>
      <c r="F2682" t="s">
        <v>29</v>
      </c>
      <c r="G2682" t="s">
        <v>47</v>
      </c>
      <c r="H2682" t="s">
        <v>146</v>
      </c>
      <c r="I2682">
        <v>8</v>
      </c>
      <c r="J2682">
        <v>0.05</v>
      </c>
      <c r="K2682" t="s">
        <v>32</v>
      </c>
      <c r="L2682" t="s">
        <v>33</v>
      </c>
      <c r="M2682">
        <v>52</v>
      </c>
      <c r="N2682">
        <v>3</v>
      </c>
    </row>
    <row r="2683" spans="1:14" x14ac:dyDescent="0.3">
      <c r="A2683" t="s">
        <v>5342</v>
      </c>
      <c r="B2683" t="s">
        <v>225</v>
      </c>
      <c r="C2683" t="s">
        <v>3969</v>
      </c>
      <c r="D2683" t="s">
        <v>4567</v>
      </c>
      <c r="E2683" t="s">
        <v>413</v>
      </c>
      <c r="F2683" t="s">
        <v>19</v>
      </c>
      <c r="G2683" t="s">
        <v>47</v>
      </c>
      <c r="H2683" t="s">
        <v>241</v>
      </c>
      <c r="I2683">
        <v>3</v>
      </c>
      <c r="J2683">
        <v>0</v>
      </c>
      <c r="K2683" t="s">
        <v>22</v>
      </c>
      <c r="L2683" t="s">
        <v>33</v>
      </c>
      <c r="M2683">
        <v>64</v>
      </c>
      <c r="N2683">
        <v>5</v>
      </c>
    </row>
    <row r="2684" spans="1:14" x14ac:dyDescent="0.3">
      <c r="A2684" t="s">
        <v>5343</v>
      </c>
      <c r="B2684" t="s">
        <v>2058</v>
      </c>
      <c r="C2684" t="s">
        <v>5344</v>
      </c>
      <c r="D2684" t="s">
        <v>1485</v>
      </c>
      <c r="E2684" t="s">
        <v>467</v>
      </c>
      <c r="F2684" t="s">
        <v>19</v>
      </c>
      <c r="G2684" t="s">
        <v>30</v>
      </c>
      <c r="H2684" t="s">
        <v>146</v>
      </c>
      <c r="I2684">
        <v>7</v>
      </c>
      <c r="J2684">
        <v>0</v>
      </c>
      <c r="K2684" t="s">
        <v>32</v>
      </c>
      <c r="L2684" t="s">
        <v>41</v>
      </c>
      <c r="M2684">
        <v>60</v>
      </c>
      <c r="N2684">
        <v>2</v>
      </c>
    </row>
    <row r="2685" spans="1:14" x14ac:dyDescent="0.3">
      <c r="A2685" t="s">
        <v>5345</v>
      </c>
      <c r="B2685" t="s">
        <v>411</v>
      </c>
      <c r="C2685" t="s">
        <v>3201</v>
      </c>
      <c r="D2685" t="s">
        <v>5346</v>
      </c>
      <c r="E2685" t="s">
        <v>630</v>
      </c>
      <c r="F2685" t="s">
        <v>19</v>
      </c>
      <c r="G2685" t="s">
        <v>115</v>
      </c>
      <c r="H2685" t="s">
        <v>146</v>
      </c>
      <c r="I2685">
        <v>8</v>
      </c>
      <c r="J2685">
        <v>0.05</v>
      </c>
      <c r="K2685" t="s">
        <v>70</v>
      </c>
      <c r="L2685" t="s">
        <v>41</v>
      </c>
      <c r="M2685">
        <v>64</v>
      </c>
      <c r="N2685">
        <v>4</v>
      </c>
    </row>
    <row r="2686" spans="1:14" x14ac:dyDescent="0.3">
      <c r="A2686" t="s">
        <v>5347</v>
      </c>
      <c r="B2686" t="s">
        <v>1945</v>
      </c>
      <c r="C2686" t="s">
        <v>2454</v>
      </c>
      <c r="D2686" t="s">
        <v>3911</v>
      </c>
      <c r="E2686" t="s">
        <v>1372</v>
      </c>
      <c r="F2686" t="s">
        <v>29</v>
      </c>
      <c r="G2686" t="s">
        <v>62</v>
      </c>
      <c r="H2686" t="s">
        <v>48</v>
      </c>
      <c r="I2686">
        <v>5</v>
      </c>
      <c r="J2686">
        <v>0.05</v>
      </c>
      <c r="K2686" t="s">
        <v>32</v>
      </c>
      <c r="L2686" t="s">
        <v>23</v>
      </c>
      <c r="M2686">
        <v>59</v>
      </c>
      <c r="N2686">
        <v>3</v>
      </c>
    </row>
    <row r="2687" spans="1:14" x14ac:dyDescent="0.3">
      <c r="A2687" t="s">
        <v>5348</v>
      </c>
      <c r="B2687" t="s">
        <v>3308</v>
      </c>
      <c r="C2687" t="s">
        <v>745</v>
      </c>
      <c r="D2687" t="s">
        <v>5349</v>
      </c>
      <c r="E2687" t="s">
        <v>627</v>
      </c>
      <c r="F2687" t="s">
        <v>19</v>
      </c>
      <c r="G2687" t="s">
        <v>40</v>
      </c>
      <c r="H2687" t="s">
        <v>241</v>
      </c>
      <c r="I2687">
        <v>2</v>
      </c>
      <c r="J2687">
        <v>0</v>
      </c>
      <c r="K2687" t="s">
        <v>70</v>
      </c>
      <c r="L2687" t="s">
        <v>41</v>
      </c>
      <c r="M2687">
        <v>64</v>
      </c>
      <c r="N2687">
        <v>1</v>
      </c>
    </row>
    <row r="2688" spans="1:14" x14ac:dyDescent="0.3">
      <c r="A2688" t="s">
        <v>5350</v>
      </c>
      <c r="B2688" t="s">
        <v>2111</v>
      </c>
      <c r="C2688" t="s">
        <v>1609</v>
      </c>
      <c r="D2688" t="s">
        <v>3340</v>
      </c>
      <c r="E2688" t="s">
        <v>1146</v>
      </c>
      <c r="F2688" t="s">
        <v>39</v>
      </c>
      <c r="G2688" t="s">
        <v>192</v>
      </c>
      <c r="H2688" t="s">
        <v>241</v>
      </c>
      <c r="I2688">
        <v>3</v>
      </c>
      <c r="J2688">
        <v>0</v>
      </c>
      <c r="K2688" t="s">
        <v>32</v>
      </c>
      <c r="L2688" t="s">
        <v>23</v>
      </c>
      <c r="N2688">
        <v>3</v>
      </c>
    </row>
    <row r="2689" spans="1:14" x14ac:dyDescent="0.3">
      <c r="A2689" t="s">
        <v>5351</v>
      </c>
      <c r="B2689" t="s">
        <v>1906</v>
      </c>
      <c r="C2689" t="s">
        <v>405</v>
      </c>
      <c r="D2689" t="s">
        <v>1261</v>
      </c>
      <c r="E2689" t="s">
        <v>397</v>
      </c>
      <c r="F2689" t="s">
        <v>29</v>
      </c>
      <c r="G2689" t="s">
        <v>90</v>
      </c>
      <c r="H2689" t="s">
        <v>109</v>
      </c>
      <c r="I2689">
        <v>6</v>
      </c>
      <c r="J2689">
        <v>0.2</v>
      </c>
      <c r="K2689" t="s">
        <v>22</v>
      </c>
      <c r="L2689" t="s">
        <v>41</v>
      </c>
      <c r="M2689">
        <v>54</v>
      </c>
      <c r="N2689">
        <v>5</v>
      </c>
    </row>
    <row r="2690" spans="1:14" x14ac:dyDescent="0.3">
      <c r="A2690" t="s">
        <v>5352</v>
      </c>
      <c r="B2690" t="s">
        <v>117</v>
      </c>
      <c r="C2690" t="s">
        <v>4030</v>
      </c>
      <c r="D2690" t="s">
        <v>1913</v>
      </c>
      <c r="E2690" t="s">
        <v>2432</v>
      </c>
      <c r="F2690" t="s">
        <v>29</v>
      </c>
      <c r="G2690" t="s">
        <v>192</v>
      </c>
      <c r="H2690" t="s">
        <v>69</v>
      </c>
      <c r="I2690">
        <v>6</v>
      </c>
      <c r="J2690">
        <v>0.1</v>
      </c>
      <c r="K2690" t="s">
        <v>32</v>
      </c>
      <c r="L2690" t="s">
        <v>23</v>
      </c>
      <c r="N2690">
        <v>1</v>
      </c>
    </row>
    <row r="2691" spans="1:14" x14ac:dyDescent="0.3">
      <c r="A2691" t="s">
        <v>5353</v>
      </c>
      <c r="B2691" t="s">
        <v>1442</v>
      </c>
      <c r="C2691" t="s">
        <v>4030</v>
      </c>
      <c r="D2691" t="s">
        <v>3174</v>
      </c>
      <c r="E2691" t="s">
        <v>2559</v>
      </c>
      <c r="F2691" t="s">
        <v>39</v>
      </c>
      <c r="G2691" t="s">
        <v>62</v>
      </c>
      <c r="H2691" t="s">
        <v>31</v>
      </c>
      <c r="I2691">
        <v>1</v>
      </c>
      <c r="J2691">
        <v>0.1</v>
      </c>
      <c r="K2691" t="s">
        <v>32</v>
      </c>
      <c r="L2691" t="s">
        <v>23</v>
      </c>
      <c r="M2691">
        <v>31</v>
      </c>
      <c r="N2691">
        <v>5</v>
      </c>
    </row>
    <row r="2692" spans="1:14" x14ac:dyDescent="0.3">
      <c r="A2692" t="s">
        <v>5354</v>
      </c>
      <c r="B2692" t="s">
        <v>948</v>
      </c>
      <c r="C2692" t="s">
        <v>3201</v>
      </c>
      <c r="D2692" t="s">
        <v>95</v>
      </c>
      <c r="E2692" t="s">
        <v>5355</v>
      </c>
      <c r="F2692" t="s">
        <v>29</v>
      </c>
      <c r="G2692" t="s">
        <v>90</v>
      </c>
      <c r="H2692" t="s">
        <v>56</v>
      </c>
      <c r="I2692">
        <v>7</v>
      </c>
      <c r="J2692">
        <v>0</v>
      </c>
      <c r="K2692" t="s">
        <v>32</v>
      </c>
      <c r="L2692" t="s">
        <v>23</v>
      </c>
      <c r="M2692">
        <v>53</v>
      </c>
      <c r="N2692">
        <v>4</v>
      </c>
    </row>
    <row r="2693" spans="1:14" x14ac:dyDescent="0.3">
      <c r="A2693" t="s">
        <v>238</v>
      </c>
      <c r="B2693" t="s">
        <v>239</v>
      </c>
      <c r="C2693" t="s">
        <v>137</v>
      </c>
      <c r="D2693" t="s">
        <v>240</v>
      </c>
      <c r="E2693" t="s">
        <v>232</v>
      </c>
      <c r="F2693" t="s">
        <v>29</v>
      </c>
      <c r="G2693" t="s">
        <v>176</v>
      </c>
      <c r="H2693" t="s">
        <v>241</v>
      </c>
      <c r="I2693">
        <v>2</v>
      </c>
      <c r="J2693">
        <v>0.05</v>
      </c>
      <c r="K2693" t="s">
        <v>32</v>
      </c>
      <c r="L2693" t="s">
        <v>23</v>
      </c>
      <c r="M2693">
        <v>69</v>
      </c>
      <c r="N2693">
        <v>1</v>
      </c>
    </row>
    <row r="2694" spans="1:14" x14ac:dyDescent="0.3">
      <c r="A2694" t="s">
        <v>5356</v>
      </c>
      <c r="B2694" t="s">
        <v>341</v>
      </c>
      <c r="C2694" t="s">
        <v>235</v>
      </c>
      <c r="D2694" t="s">
        <v>1053</v>
      </c>
      <c r="E2694" t="s">
        <v>152</v>
      </c>
      <c r="F2694" t="s">
        <v>29</v>
      </c>
      <c r="G2694" t="s">
        <v>251</v>
      </c>
      <c r="H2694" t="s">
        <v>98</v>
      </c>
      <c r="I2694">
        <v>5</v>
      </c>
      <c r="K2694" t="s">
        <v>32</v>
      </c>
      <c r="L2694" t="s">
        <v>33</v>
      </c>
      <c r="M2694">
        <v>23</v>
      </c>
      <c r="N2694">
        <v>2</v>
      </c>
    </row>
    <row r="2695" spans="1:14" x14ac:dyDescent="0.3">
      <c r="A2695" t="s">
        <v>5357</v>
      </c>
      <c r="B2695" t="s">
        <v>2435</v>
      </c>
      <c r="C2695" t="s">
        <v>1792</v>
      </c>
      <c r="D2695" t="s">
        <v>2779</v>
      </c>
      <c r="E2695" t="s">
        <v>1000</v>
      </c>
      <c r="F2695" t="s">
        <v>29</v>
      </c>
      <c r="G2695" t="s">
        <v>40</v>
      </c>
      <c r="H2695" t="s">
        <v>160</v>
      </c>
      <c r="I2695">
        <v>5</v>
      </c>
      <c r="J2695">
        <v>0.15</v>
      </c>
      <c r="K2695" t="s">
        <v>32</v>
      </c>
      <c r="L2695" t="s">
        <v>23</v>
      </c>
      <c r="M2695">
        <v>39</v>
      </c>
      <c r="N2695">
        <v>2</v>
      </c>
    </row>
    <row r="2696" spans="1:14" x14ac:dyDescent="0.3">
      <c r="A2696" t="s">
        <v>5358</v>
      </c>
      <c r="B2696" t="s">
        <v>415</v>
      </c>
      <c r="C2696" t="s">
        <v>4315</v>
      </c>
      <c r="D2696" t="s">
        <v>2860</v>
      </c>
      <c r="E2696" t="s">
        <v>1535</v>
      </c>
      <c r="F2696" t="s">
        <v>39</v>
      </c>
      <c r="G2696" t="s">
        <v>40</v>
      </c>
      <c r="H2696" t="s">
        <v>76</v>
      </c>
      <c r="I2696">
        <v>5</v>
      </c>
      <c r="J2696">
        <v>0.1</v>
      </c>
      <c r="K2696" t="s">
        <v>32</v>
      </c>
      <c r="L2696" t="s">
        <v>41</v>
      </c>
      <c r="M2696">
        <v>40</v>
      </c>
      <c r="N2696">
        <v>5</v>
      </c>
    </row>
    <row r="2697" spans="1:14" x14ac:dyDescent="0.3">
      <c r="A2697" t="s">
        <v>5359</v>
      </c>
      <c r="B2697" t="s">
        <v>808</v>
      </c>
      <c r="C2697" t="s">
        <v>1286</v>
      </c>
      <c r="D2697" t="s">
        <v>2475</v>
      </c>
      <c r="E2697" t="s">
        <v>221</v>
      </c>
      <c r="F2697" t="s">
        <v>39</v>
      </c>
      <c r="G2697" t="s">
        <v>62</v>
      </c>
      <c r="H2697" t="s">
        <v>146</v>
      </c>
      <c r="I2697">
        <v>8</v>
      </c>
      <c r="J2697">
        <v>0.2</v>
      </c>
      <c r="K2697" t="s">
        <v>22</v>
      </c>
      <c r="L2697" t="s">
        <v>41</v>
      </c>
      <c r="M2697">
        <v>42</v>
      </c>
      <c r="N2697">
        <v>2</v>
      </c>
    </row>
    <row r="2698" spans="1:14" x14ac:dyDescent="0.3">
      <c r="A2698" t="s">
        <v>3134</v>
      </c>
      <c r="B2698" t="s">
        <v>296</v>
      </c>
      <c r="C2698" t="s">
        <v>557</v>
      </c>
      <c r="D2698" t="s">
        <v>2259</v>
      </c>
      <c r="E2698" t="s">
        <v>1019</v>
      </c>
      <c r="F2698" t="s">
        <v>29</v>
      </c>
      <c r="G2698" t="s">
        <v>40</v>
      </c>
      <c r="H2698" t="s">
        <v>154</v>
      </c>
      <c r="I2698">
        <v>9</v>
      </c>
      <c r="J2698">
        <v>0</v>
      </c>
      <c r="K2698" t="s">
        <v>32</v>
      </c>
      <c r="L2698" t="s">
        <v>41</v>
      </c>
      <c r="M2698">
        <v>48</v>
      </c>
      <c r="N2698">
        <v>2</v>
      </c>
    </row>
    <row r="2699" spans="1:14" x14ac:dyDescent="0.3">
      <c r="A2699" t="s">
        <v>5360</v>
      </c>
      <c r="B2699" t="s">
        <v>2651</v>
      </c>
      <c r="C2699" t="s">
        <v>2419</v>
      </c>
      <c r="D2699" t="s">
        <v>1008</v>
      </c>
      <c r="E2699" t="s">
        <v>1568</v>
      </c>
      <c r="F2699" t="s">
        <v>29</v>
      </c>
      <c r="G2699" t="s">
        <v>20</v>
      </c>
      <c r="H2699" t="s">
        <v>31</v>
      </c>
      <c r="I2699">
        <v>5</v>
      </c>
      <c r="J2699">
        <v>0.2</v>
      </c>
      <c r="K2699" t="s">
        <v>32</v>
      </c>
      <c r="L2699" t="s">
        <v>23</v>
      </c>
      <c r="N2699">
        <v>3</v>
      </c>
    </row>
    <row r="2700" spans="1:14" x14ac:dyDescent="0.3">
      <c r="A2700" t="s">
        <v>5361</v>
      </c>
      <c r="B2700" t="s">
        <v>5362</v>
      </c>
      <c r="C2700" t="s">
        <v>3828</v>
      </c>
      <c r="D2700" t="s">
        <v>5363</v>
      </c>
      <c r="E2700" t="s">
        <v>619</v>
      </c>
      <c r="F2700" t="s">
        <v>39</v>
      </c>
      <c r="G2700" t="s">
        <v>62</v>
      </c>
      <c r="H2700" t="s">
        <v>154</v>
      </c>
      <c r="I2700">
        <v>5</v>
      </c>
      <c r="J2700">
        <v>0</v>
      </c>
      <c r="K2700" t="s">
        <v>22</v>
      </c>
      <c r="L2700" t="s">
        <v>41</v>
      </c>
      <c r="M2700">
        <v>55</v>
      </c>
    </row>
    <row r="2701" spans="1:14" x14ac:dyDescent="0.3">
      <c r="A2701" t="s">
        <v>5364</v>
      </c>
      <c r="B2701" t="s">
        <v>1898</v>
      </c>
      <c r="C2701" t="s">
        <v>2078</v>
      </c>
      <c r="D2701" t="s">
        <v>3034</v>
      </c>
      <c r="E2701" t="s">
        <v>444</v>
      </c>
      <c r="F2701" t="s">
        <v>19</v>
      </c>
      <c r="G2701" t="s">
        <v>251</v>
      </c>
      <c r="H2701" t="s">
        <v>21</v>
      </c>
      <c r="I2701">
        <v>4</v>
      </c>
      <c r="J2701">
        <v>0.05</v>
      </c>
      <c r="K2701" t="s">
        <v>222</v>
      </c>
      <c r="L2701" t="s">
        <v>50</v>
      </c>
      <c r="M2701">
        <v>31</v>
      </c>
      <c r="N2701">
        <v>3</v>
      </c>
    </row>
    <row r="2702" spans="1:14" x14ac:dyDescent="0.3">
      <c r="A2702" t="s">
        <v>5365</v>
      </c>
      <c r="B2702" t="s">
        <v>4592</v>
      </c>
      <c r="C2702" t="s">
        <v>1653</v>
      </c>
      <c r="D2702" t="s">
        <v>3422</v>
      </c>
      <c r="E2702" t="s">
        <v>266</v>
      </c>
      <c r="F2702" t="s">
        <v>29</v>
      </c>
      <c r="H2702" t="s">
        <v>76</v>
      </c>
      <c r="I2702">
        <v>8</v>
      </c>
      <c r="J2702">
        <v>0.1</v>
      </c>
      <c r="K2702" t="s">
        <v>32</v>
      </c>
      <c r="L2702" t="s">
        <v>41</v>
      </c>
      <c r="M2702">
        <v>64</v>
      </c>
      <c r="N2702">
        <v>2</v>
      </c>
    </row>
    <row r="2703" spans="1:14" x14ac:dyDescent="0.3">
      <c r="A2703" t="s">
        <v>5366</v>
      </c>
      <c r="B2703" t="s">
        <v>5367</v>
      </c>
      <c r="C2703" t="s">
        <v>2544</v>
      </c>
      <c r="D2703" t="s">
        <v>657</v>
      </c>
      <c r="E2703" t="s">
        <v>435</v>
      </c>
      <c r="F2703" t="s">
        <v>29</v>
      </c>
      <c r="G2703" t="s">
        <v>90</v>
      </c>
      <c r="H2703" t="s">
        <v>177</v>
      </c>
      <c r="I2703">
        <v>4</v>
      </c>
      <c r="J2703">
        <v>0</v>
      </c>
      <c r="K2703" t="s">
        <v>22</v>
      </c>
      <c r="L2703" t="s">
        <v>33</v>
      </c>
      <c r="M2703">
        <v>60</v>
      </c>
      <c r="N2703">
        <v>2</v>
      </c>
    </row>
    <row r="2704" spans="1:14" x14ac:dyDescent="0.3">
      <c r="A2704" t="s">
        <v>5368</v>
      </c>
      <c r="B2704" t="s">
        <v>1445</v>
      </c>
      <c r="C2704" t="s">
        <v>2541</v>
      </c>
      <c r="D2704" t="s">
        <v>2774</v>
      </c>
      <c r="E2704" t="s">
        <v>506</v>
      </c>
      <c r="F2704" t="s">
        <v>29</v>
      </c>
      <c r="G2704" t="s">
        <v>293</v>
      </c>
      <c r="H2704" t="s">
        <v>56</v>
      </c>
      <c r="I2704">
        <v>6</v>
      </c>
      <c r="J2704">
        <v>0.1</v>
      </c>
      <c r="K2704" t="s">
        <v>32</v>
      </c>
      <c r="L2704" t="s">
        <v>23</v>
      </c>
      <c r="M2704">
        <v>40</v>
      </c>
    </row>
    <row r="2705" spans="1:14" x14ac:dyDescent="0.3">
      <c r="A2705" t="s">
        <v>5369</v>
      </c>
      <c r="B2705" t="s">
        <v>2018</v>
      </c>
      <c r="C2705" t="s">
        <v>889</v>
      </c>
      <c r="D2705" t="s">
        <v>2481</v>
      </c>
      <c r="E2705" t="s">
        <v>120</v>
      </c>
      <c r="F2705" t="s">
        <v>29</v>
      </c>
      <c r="G2705" t="s">
        <v>251</v>
      </c>
      <c r="H2705" t="s">
        <v>241</v>
      </c>
      <c r="I2705">
        <v>9</v>
      </c>
      <c r="J2705">
        <v>0</v>
      </c>
      <c r="K2705" t="s">
        <v>32</v>
      </c>
      <c r="L2705" t="s">
        <v>33</v>
      </c>
      <c r="M2705">
        <v>69</v>
      </c>
      <c r="N2705">
        <v>2</v>
      </c>
    </row>
    <row r="2706" spans="1:14" x14ac:dyDescent="0.3">
      <c r="A2706" t="s">
        <v>5370</v>
      </c>
      <c r="B2706" t="s">
        <v>2350</v>
      </c>
      <c r="C2706" t="s">
        <v>2480</v>
      </c>
      <c r="D2706" t="s">
        <v>1427</v>
      </c>
      <c r="E2706" t="s">
        <v>548</v>
      </c>
      <c r="F2706" t="s">
        <v>39</v>
      </c>
      <c r="G2706" t="s">
        <v>30</v>
      </c>
      <c r="H2706" t="s">
        <v>21</v>
      </c>
      <c r="I2706" t="s">
        <v>376</v>
      </c>
      <c r="J2706">
        <v>0.05</v>
      </c>
      <c r="K2706" t="s">
        <v>32</v>
      </c>
      <c r="L2706" t="s">
        <v>41</v>
      </c>
      <c r="M2706">
        <v>66</v>
      </c>
      <c r="N2706">
        <v>4</v>
      </c>
    </row>
    <row r="2707" spans="1:14" x14ac:dyDescent="0.3">
      <c r="A2707" t="s">
        <v>5371</v>
      </c>
      <c r="B2707" t="s">
        <v>4329</v>
      </c>
      <c r="C2707" t="s">
        <v>1114</v>
      </c>
      <c r="D2707" t="s">
        <v>5372</v>
      </c>
      <c r="E2707" t="s">
        <v>215</v>
      </c>
      <c r="F2707" t="s">
        <v>131</v>
      </c>
      <c r="G2707" t="s">
        <v>176</v>
      </c>
      <c r="H2707" t="s">
        <v>160</v>
      </c>
      <c r="I2707">
        <v>6</v>
      </c>
      <c r="J2707">
        <v>0.2</v>
      </c>
      <c r="K2707" t="s">
        <v>22</v>
      </c>
      <c r="L2707" t="s">
        <v>41</v>
      </c>
      <c r="M2707">
        <v>20</v>
      </c>
      <c r="N2707">
        <v>3</v>
      </c>
    </row>
    <row r="2708" spans="1:14" x14ac:dyDescent="0.3">
      <c r="A2708" t="s">
        <v>5373</v>
      </c>
      <c r="B2708" t="s">
        <v>5374</v>
      </c>
      <c r="C2708" t="s">
        <v>669</v>
      </c>
      <c r="D2708" t="s">
        <v>5331</v>
      </c>
      <c r="E2708" t="s">
        <v>186</v>
      </c>
      <c r="F2708" t="s">
        <v>19</v>
      </c>
      <c r="G2708" t="s">
        <v>40</v>
      </c>
      <c r="H2708" t="s">
        <v>21</v>
      </c>
      <c r="I2708">
        <v>2</v>
      </c>
      <c r="K2708" t="s">
        <v>22</v>
      </c>
      <c r="L2708" t="s">
        <v>50</v>
      </c>
      <c r="M2708">
        <v>57</v>
      </c>
      <c r="N2708">
        <v>4</v>
      </c>
    </row>
    <row r="2709" spans="1:14" x14ac:dyDescent="0.3">
      <c r="A2709" t="s">
        <v>5375</v>
      </c>
      <c r="B2709" t="s">
        <v>35</v>
      </c>
      <c r="C2709" t="s">
        <v>127</v>
      </c>
      <c r="D2709" t="s">
        <v>1229</v>
      </c>
      <c r="E2709" t="s">
        <v>357</v>
      </c>
      <c r="F2709" t="s">
        <v>29</v>
      </c>
      <c r="G2709" t="s">
        <v>30</v>
      </c>
      <c r="H2709" t="s">
        <v>91</v>
      </c>
      <c r="I2709">
        <v>4</v>
      </c>
      <c r="J2709">
        <v>0</v>
      </c>
      <c r="K2709" t="s">
        <v>22</v>
      </c>
      <c r="L2709" t="s">
        <v>41</v>
      </c>
      <c r="M2709">
        <v>54</v>
      </c>
      <c r="N2709">
        <v>3</v>
      </c>
    </row>
    <row r="2710" spans="1:14" x14ac:dyDescent="0.3">
      <c r="A2710" t="s">
        <v>5376</v>
      </c>
      <c r="B2710" t="s">
        <v>2078</v>
      </c>
      <c r="C2710" t="s">
        <v>1332</v>
      </c>
      <c r="D2710" t="s">
        <v>139</v>
      </c>
      <c r="E2710" t="s">
        <v>413</v>
      </c>
      <c r="F2710" t="s">
        <v>29</v>
      </c>
      <c r="G2710" t="s">
        <v>47</v>
      </c>
      <c r="H2710" t="s">
        <v>241</v>
      </c>
      <c r="I2710">
        <v>4</v>
      </c>
      <c r="J2710">
        <v>0</v>
      </c>
      <c r="K2710" t="s">
        <v>32</v>
      </c>
      <c r="L2710" t="s">
        <v>23</v>
      </c>
      <c r="M2710">
        <v>25</v>
      </c>
      <c r="N2710">
        <v>1</v>
      </c>
    </row>
    <row r="2711" spans="1:14" x14ac:dyDescent="0.3">
      <c r="A2711" t="s">
        <v>5377</v>
      </c>
      <c r="B2711" t="s">
        <v>1021</v>
      </c>
      <c r="C2711" t="s">
        <v>1022</v>
      </c>
      <c r="D2711" t="s">
        <v>2851</v>
      </c>
      <c r="E2711" t="s">
        <v>4034</v>
      </c>
      <c r="F2711" t="s">
        <v>19</v>
      </c>
      <c r="G2711" t="s">
        <v>97</v>
      </c>
      <c r="H2711" t="s">
        <v>98</v>
      </c>
      <c r="I2711">
        <v>6</v>
      </c>
      <c r="J2711">
        <v>0.05</v>
      </c>
      <c r="K2711" t="s">
        <v>32</v>
      </c>
      <c r="L2711" t="s">
        <v>50</v>
      </c>
      <c r="M2711">
        <v>18</v>
      </c>
      <c r="N2711">
        <v>1</v>
      </c>
    </row>
    <row r="2712" spans="1:14" x14ac:dyDescent="0.3">
      <c r="A2712" t="s">
        <v>5378</v>
      </c>
      <c r="B2712" t="s">
        <v>1305</v>
      </c>
      <c r="C2712" t="s">
        <v>2859</v>
      </c>
      <c r="D2712" t="s">
        <v>2573</v>
      </c>
      <c r="E2712" t="s">
        <v>1565</v>
      </c>
      <c r="F2712" t="s">
        <v>153</v>
      </c>
      <c r="G2712" t="s">
        <v>115</v>
      </c>
      <c r="H2712" t="s">
        <v>91</v>
      </c>
      <c r="I2712">
        <v>5</v>
      </c>
      <c r="J2712">
        <v>0</v>
      </c>
      <c r="K2712" t="s">
        <v>32</v>
      </c>
      <c r="L2712" t="s">
        <v>50</v>
      </c>
      <c r="M2712">
        <v>49</v>
      </c>
      <c r="N2712">
        <v>5</v>
      </c>
    </row>
    <row r="2713" spans="1:14" x14ac:dyDescent="0.3">
      <c r="A2713" t="s">
        <v>5379</v>
      </c>
      <c r="B2713" t="s">
        <v>58</v>
      </c>
      <c r="C2713" t="s">
        <v>5380</v>
      </c>
      <c r="D2713" t="s">
        <v>4676</v>
      </c>
      <c r="E2713" t="s">
        <v>46</v>
      </c>
      <c r="F2713" t="s">
        <v>19</v>
      </c>
      <c r="G2713" t="s">
        <v>40</v>
      </c>
      <c r="H2713" t="s">
        <v>31</v>
      </c>
      <c r="I2713">
        <v>3</v>
      </c>
      <c r="J2713">
        <v>0.2</v>
      </c>
      <c r="K2713" t="s">
        <v>222</v>
      </c>
      <c r="L2713" t="s">
        <v>33</v>
      </c>
      <c r="M2713">
        <v>66</v>
      </c>
      <c r="N2713">
        <v>4</v>
      </c>
    </row>
    <row r="2714" spans="1:14" x14ac:dyDescent="0.3">
      <c r="A2714" t="s">
        <v>5381</v>
      </c>
      <c r="B2714" t="s">
        <v>3412</v>
      </c>
      <c r="C2714" t="s">
        <v>5128</v>
      </c>
      <c r="D2714" t="s">
        <v>3823</v>
      </c>
      <c r="E2714" t="s">
        <v>490</v>
      </c>
      <c r="F2714" t="s">
        <v>153</v>
      </c>
      <c r="G2714" t="s">
        <v>47</v>
      </c>
      <c r="H2714" t="s">
        <v>48</v>
      </c>
      <c r="I2714">
        <v>1</v>
      </c>
      <c r="J2714">
        <v>0.15</v>
      </c>
      <c r="K2714" t="s">
        <v>22</v>
      </c>
      <c r="L2714" t="s">
        <v>50</v>
      </c>
      <c r="M2714">
        <v>37</v>
      </c>
      <c r="N2714">
        <v>2</v>
      </c>
    </row>
    <row r="2715" spans="1:14" x14ac:dyDescent="0.3">
      <c r="A2715" t="s">
        <v>5382</v>
      </c>
      <c r="B2715" t="s">
        <v>793</v>
      </c>
      <c r="C2715" t="s">
        <v>706</v>
      </c>
      <c r="D2715" t="s">
        <v>95</v>
      </c>
      <c r="E2715" t="s">
        <v>635</v>
      </c>
      <c r="F2715" t="s">
        <v>29</v>
      </c>
      <c r="G2715" t="s">
        <v>251</v>
      </c>
      <c r="H2715" t="s">
        <v>31</v>
      </c>
      <c r="I2715">
        <v>8</v>
      </c>
      <c r="J2715">
        <v>0.2</v>
      </c>
      <c r="K2715" t="s">
        <v>32</v>
      </c>
      <c r="L2715" t="s">
        <v>23</v>
      </c>
      <c r="M2715">
        <v>45</v>
      </c>
      <c r="N2715">
        <v>4</v>
      </c>
    </row>
    <row r="2716" spans="1:14" x14ac:dyDescent="0.3">
      <c r="A2716" t="s">
        <v>5383</v>
      </c>
      <c r="B2716" t="s">
        <v>3019</v>
      </c>
      <c r="C2716" t="s">
        <v>1732</v>
      </c>
      <c r="D2716" t="s">
        <v>5202</v>
      </c>
      <c r="E2716" t="s">
        <v>506</v>
      </c>
      <c r="F2716" t="s">
        <v>29</v>
      </c>
      <c r="G2716" t="s">
        <v>115</v>
      </c>
      <c r="H2716" t="s">
        <v>31</v>
      </c>
      <c r="I2716">
        <v>3</v>
      </c>
      <c r="J2716">
        <v>0.1</v>
      </c>
      <c r="K2716" t="s">
        <v>70</v>
      </c>
      <c r="L2716" t="s">
        <v>33</v>
      </c>
      <c r="M2716">
        <v>23</v>
      </c>
      <c r="N2716">
        <v>5</v>
      </c>
    </row>
    <row r="2717" spans="1:14" x14ac:dyDescent="0.3">
      <c r="A2717" t="s">
        <v>5384</v>
      </c>
      <c r="B2717" t="s">
        <v>1353</v>
      </c>
      <c r="C2717" t="s">
        <v>2270</v>
      </c>
      <c r="D2717" t="s">
        <v>1396</v>
      </c>
      <c r="E2717" t="s">
        <v>1014</v>
      </c>
      <c r="F2717" t="s">
        <v>29</v>
      </c>
      <c r="G2717" t="s">
        <v>293</v>
      </c>
      <c r="H2717" t="s">
        <v>98</v>
      </c>
      <c r="I2717">
        <v>5</v>
      </c>
      <c r="J2717">
        <v>0</v>
      </c>
      <c r="K2717" t="s">
        <v>70</v>
      </c>
      <c r="L2717" t="s">
        <v>50</v>
      </c>
      <c r="M2717">
        <v>29</v>
      </c>
      <c r="N2717">
        <v>4</v>
      </c>
    </row>
    <row r="2718" spans="1:14" x14ac:dyDescent="0.3">
      <c r="A2718" t="s">
        <v>5385</v>
      </c>
      <c r="B2718" t="s">
        <v>1395</v>
      </c>
      <c r="C2718" t="s">
        <v>2241</v>
      </c>
      <c r="D2718" t="s">
        <v>380</v>
      </c>
      <c r="E2718" t="s">
        <v>1315</v>
      </c>
      <c r="F2718" t="s">
        <v>39</v>
      </c>
      <c r="G2718" t="s">
        <v>30</v>
      </c>
      <c r="H2718" t="s">
        <v>154</v>
      </c>
      <c r="I2718" t="s">
        <v>398</v>
      </c>
      <c r="J2718">
        <v>0.1</v>
      </c>
      <c r="K2718" t="s">
        <v>32</v>
      </c>
      <c r="L2718" t="s">
        <v>23</v>
      </c>
      <c r="M2718">
        <v>25</v>
      </c>
      <c r="N2718">
        <v>1</v>
      </c>
    </row>
    <row r="2719" spans="1:14" x14ac:dyDescent="0.3">
      <c r="A2719" t="s">
        <v>5386</v>
      </c>
      <c r="B2719" t="s">
        <v>189</v>
      </c>
      <c r="C2719" t="s">
        <v>344</v>
      </c>
      <c r="D2719" t="s">
        <v>5387</v>
      </c>
      <c r="E2719" t="s">
        <v>643</v>
      </c>
      <c r="F2719" t="s">
        <v>39</v>
      </c>
      <c r="G2719" t="s">
        <v>47</v>
      </c>
      <c r="H2719" t="s">
        <v>56</v>
      </c>
      <c r="I2719">
        <v>6</v>
      </c>
      <c r="J2719">
        <v>0</v>
      </c>
      <c r="K2719" t="s">
        <v>32</v>
      </c>
      <c r="L2719" t="s">
        <v>50</v>
      </c>
      <c r="M2719">
        <v>27</v>
      </c>
      <c r="N2719">
        <v>5</v>
      </c>
    </row>
    <row r="2720" spans="1:14" x14ac:dyDescent="0.3">
      <c r="A2720" t="s">
        <v>5388</v>
      </c>
      <c r="B2720" t="s">
        <v>768</v>
      </c>
      <c r="C2720" t="s">
        <v>593</v>
      </c>
      <c r="D2720" t="s">
        <v>5389</v>
      </c>
      <c r="E2720" t="s">
        <v>96</v>
      </c>
      <c r="F2720" t="s">
        <v>153</v>
      </c>
      <c r="G2720" t="s">
        <v>293</v>
      </c>
      <c r="H2720" t="s">
        <v>91</v>
      </c>
      <c r="I2720">
        <v>5</v>
      </c>
      <c r="J2720">
        <v>0.1</v>
      </c>
      <c r="K2720" t="s">
        <v>32</v>
      </c>
      <c r="L2720" t="s">
        <v>33</v>
      </c>
      <c r="M2720">
        <v>57</v>
      </c>
      <c r="N2720">
        <v>4</v>
      </c>
    </row>
    <row r="2721" spans="1:14" x14ac:dyDescent="0.3">
      <c r="A2721" t="s">
        <v>5390</v>
      </c>
      <c r="B2721" t="s">
        <v>746</v>
      </c>
      <c r="C2721" t="s">
        <v>508</v>
      </c>
      <c r="D2721" t="s">
        <v>3492</v>
      </c>
      <c r="E2721" t="s">
        <v>232</v>
      </c>
      <c r="F2721" t="s">
        <v>19</v>
      </c>
      <c r="G2721" t="s">
        <v>97</v>
      </c>
      <c r="H2721" t="s">
        <v>241</v>
      </c>
      <c r="I2721">
        <v>9</v>
      </c>
      <c r="K2721" t="s">
        <v>222</v>
      </c>
      <c r="L2721" t="s">
        <v>33</v>
      </c>
      <c r="M2721">
        <v>48</v>
      </c>
      <c r="N2721">
        <v>5</v>
      </c>
    </row>
    <row r="2722" spans="1:14" x14ac:dyDescent="0.3">
      <c r="A2722" t="s">
        <v>5391</v>
      </c>
      <c r="B2722" t="s">
        <v>195</v>
      </c>
      <c r="C2722" t="s">
        <v>350</v>
      </c>
      <c r="D2722" t="s">
        <v>934</v>
      </c>
      <c r="E2722" t="s">
        <v>560</v>
      </c>
      <c r="F2722" t="s">
        <v>29</v>
      </c>
      <c r="G2722" t="s">
        <v>20</v>
      </c>
      <c r="H2722" t="s">
        <v>154</v>
      </c>
      <c r="I2722">
        <v>4</v>
      </c>
      <c r="J2722">
        <v>0</v>
      </c>
      <c r="K2722" t="s">
        <v>32</v>
      </c>
      <c r="L2722" t="s">
        <v>33</v>
      </c>
      <c r="M2722">
        <v>25</v>
      </c>
      <c r="N2722">
        <v>5</v>
      </c>
    </row>
    <row r="2723" spans="1:14" x14ac:dyDescent="0.3">
      <c r="A2723" t="s">
        <v>5392</v>
      </c>
      <c r="B2723" t="s">
        <v>1986</v>
      </c>
      <c r="C2723" t="s">
        <v>5393</v>
      </c>
      <c r="D2723" t="s">
        <v>4131</v>
      </c>
      <c r="E2723" t="s">
        <v>357</v>
      </c>
      <c r="F2723" t="s">
        <v>39</v>
      </c>
      <c r="G2723" t="s">
        <v>251</v>
      </c>
      <c r="H2723" t="s">
        <v>98</v>
      </c>
      <c r="I2723">
        <v>3</v>
      </c>
      <c r="J2723">
        <v>0.15</v>
      </c>
      <c r="K2723" t="s">
        <v>32</v>
      </c>
      <c r="L2723" t="s">
        <v>33</v>
      </c>
      <c r="M2723">
        <v>42</v>
      </c>
      <c r="N2723">
        <v>3</v>
      </c>
    </row>
    <row r="2724" spans="1:14" x14ac:dyDescent="0.3">
      <c r="A2724" t="s">
        <v>445</v>
      </c>
      <c r="B2724" t="s">
        <v>446</v>
      </c>
      <c r="C2724" t="s">
        <v>447</v>
      </c>
      <c r="D2724" t="s">
        <v>448</v>
      </c>
      <c r="E2724" t="s">
        <v>261</v>
      </c>
      <c r="F2724" t="s">
        <v>29</v>
      </c>
      <c r="G2724" t="s">
        <v>90</v>
      </c>
      <c r="H2724" t="s">
        <v>76</v>
      </c>
      <c r="I2724">
        <v>5</v>
      </c>
      <c r="J2724">
        <v>0.15</v>
      </c>
      <c r="K2724" t="s">
        <v>22</v>
      </c>
      <c r="L2724" t="s">
        <v>50</v>
      </c>
      <c r="M2724">
        <v>69</v>
      </c>
      <c r="N2724">
        <v>4</v>
      </c>
    </row>
    <row r="2725" spans="1:14" x14ac:dyDescent="0.3">
      <c r="A2725" t="s">
        <v>5394</v>
      </c>
      <c r="B2725" t="s">
        <v>807</v>
      </c>
      <c r="C2725" t="s">
        <v>172</v>
      </c>
      <c r="D2725" t="s">
        <v>2275</v>
      </c>
      <c r="E2725" t="s">
        <v>444</v>
      </c>
      <c r="F2725" t="s">
        <v>29</v>
      </c>
      <c r="G2725" t="s">
        <v>47</v>
      </c>
      <c r="H2725" t="s">
        <v>31</v>
      </c>
      <c r="I2725">
        <v>4</v>
      </c>
      <c r="J2725">
        <v>0.2</v>
      </c>
      <c r="K2725" t="s">
        <v>22</v>
      </c>
      <c r="L2725" t="s">
        <v>33</v>
      </c>
      <c r="M2725">
        <v>68</v>
      </c>
    </row>
    <row r="2726" spans="1:14" x14ac:dyDescent="0.3">
      <c r="A2726" t="s">
        <v>5395</v>
      </c>
      <c r="B2726" t="s">
        <v>372</v>
      </c>
      <c r="C2726" t="s">
        <v>43</v>
      </c>
      <c r="D2726" t="s">
        <v>1763</v>
      </c>
      <c r="E2726" t="s">
        <v>413</v>
      </c>
      <c r="F2726" t="s">
        <v>39</v>
      </c>
      <c r="G2726" t="s">
        <v>176</v>
      </c>
      <c r="H2726" t="s">
        <v>21</v>
      </c>
      <c r="I2726">
        <v>4</v>
      </c>
      <c r="J2726">
        <v>0</v>
      </c>
      <c r="K2726" t="s">
        <v>22</v>
      </c>
      <c r="L2726" t="s">
        <v>23</v>
      </c>
      <c r="M2726">
        <v>66</v>
      </c>
      <c r="N2726">
        <v>3</v>
      </c>
    </row>
    <row r="2727" spans="1:14" x14ac:dyDescent="0.3">
      <c r="A2727" t="s">
        <v>5396</v>
      </c>
      <c r="B2727" t="s">
        <v>2023</v>
      </c>
      <c r="C2727" t="s">
        <v>1104</v>
      </c>
      <c r="D2727" t="s">
        <v>1622</v>
      </c>
      <c r="E2727" t="s">
        <v>2559</v>
      </c>
      <c r="F2727" t="s">
        <v>39</v>
      </c>
      <c r="G2727" t="s">
        <v>90</v>
      </c>
      <c r="H2727" t="s">
        <v>216</v>
      </c>
      <c r="I2727">
        <v>5</v>
      </c>
      <c r="J2727">
        <v>0.05</v>
      </c>
      <c r="K2727" t="s">
        <v>22</v>
      </c>
      <c r="L2727" t="s">
        <v>41</v>
      </c>
      <c r="M2727">
        <v>66</v>
      </c>
      <c r="N2727">
        <v>4</v>
      </c>
    </row>
    <row r="2728" spans="1:14" x14ac:dyDescent="0.3">
      <c r="A2728" t="s">
        <v>5397</v>
      </c>
      <c r="B2728" t="s">
        <v>304</v>
      </c>
      <c r="C2728" t="s">
        <v>692</v>
      </c>
      <c r="D2728" t="s">
        <v>4077</v>
      </c>
      <c r="E2728" t="s">
        <v>988</v>
      </c>
      <c r="F2728" t="s">
        <v>29</v>
      </c>
      <c r="G2728" t="s">
        <v>90</v>
      </c>
      <c r="H2728" t="s">
        <v>109</v>
      </c>
      <c r="I2728">
        <v>7</v>
      </c>
      <c r="J2728">
        <v>0.2</v>
      </c>
      <c r="K2728" t="s">
        <v>32</v>
      </c>
      <c r="L2728" t="s">
        <v>33</v>
      </c>
      <c r="M2728">
        <v>69</v>
      </c>
      <c r="N2728">
        <v>2</v>
      </c>
    </row>
    <row r="2729" spans="1:14" x14ac:dyDescent="0.3">
      <c r="A2729" t="s">
        <v>5398</v>
      </c>
      <c r="B2729" t="s">
        <v>5399</v>
      </c>
      <c r="C2729" t="s">
        <v>5400</v>
      </c>
      <c r="D2729" t="s">
        <v>2033</v>
      </c>
      <c r="E2729" t="s">
        <v>717</v>
      </c>
      <c r="F2729" t="s">
        <v>39</v>
      </c>
      <c r="G2729" t="s">
        <v>30</v>
      </c>
      <c r="H2729" t="s">
        <v>98</v>
      </c>
      <c r="I2729" t="s">
        <v>398</v>
      </c>
      <c r="J2729">
        <v>0.05</v>
      </c>
      <c r="K2729" t="s">
        <v>70</v>
      </c>
      <c r="L2729" t="s">
        <v>50</v>
      </c>
      <c r="M2729">
        <v>54</v>
      </c>
      <c r="N2729">
        <v>3</v>
      </c>
    </row>
    <row r="2730" spans="1:14" x14ac:dyDescent="0.3">
      <c r="A2730" t="s">
        <v>5401</v>
      </c>
      <c r="B2730" t="s">
        <v>3239</v>
      </c>
      <c r="C2730" t="s">
        <v>3630</v>
      </c>
      <c r="D2730" t="s">
        <v>4278</v>
      </c>
      <c r="E2730" t="s">
        <v>186</v>
      </c>
      <c r="F2730" t="s">
        <v>131</v>
      </c>
      <c r="G2730" t="s">
        <v>90</v>
      </c>
      <c r="H2730" t="s">
        <v>31</v>
      </c>
      <c r="I2730">
        <v>2</v>
      </c>
      <c r="J2730">
        <v>0.1</v>
      </c>
      <c r="K2730" t="s">
        <v>222</v>
      </c>
      <c r="L2730" t="s">
        <v>50</v>
      </c>
      <c r="M2730">
        <v>18</v>
      </c>
      <c r="N2730">
        <v>2</v>
      </c>
    </row>
    <row r="2731" spans="1:14" x14ac:dyDescent="0.3">
      <c r="A2731" t="s">
        <v>5402</v>
      </c>
      <c r="B2731" t="s">
        <v>2333</v>
      </c>
      <c r="C2731" t="s">
        <v>1470</v>
      </c>
      <c r="D2731" t="s">
        <v>3667</v>
      </c>
      <c r="E2731" t="s">
        <v>485</v>
      </c>
      <c r="F2731" t="s">
        <v>29</v>
      </c>
      <c r="G2731" t="s">
        <v>176</v>
      </c>
      <c r="H2731" t="s">
        <v>69</v>
      </c>
      <c r="I2731">
        <v>3</v>
      </c>
      <c r="J2731">
        <v>0.1</v>
      </c>
      <c r="K2731" t="s">
        <v>32</v>
      </c>
      <c r="L2731" t="s">
        <v>41</v>
      </c>
      <c r="M2731">
        <v>19</v>
      </c>
      <c r="N2731">
        <v>5</v>
      </c>
    </row>
    <row r="2732" spans="1:14" x14ac:dyDescent="0.3">
      <c r="A2732" t="s">
        <v>5403</v>
      </c>
      <c r="B2732" t="s">
        <v>664</v>
      </c>
      <c r="C2732" t="s">
        <v>1449</v>
      </c>
      <c r="D2732" t="s">
        <v>1553</v>
      </c>
      <c r="E2732" t="s">
        <v>227</v>
      </c>
      <c r="F2732" t="s">
        <v>19</v>
      </c>
      <c r="G2732" t="s">
        <v>30</v>
      </c>
      <c r="H2732" t="s">
        <v>146</v>
      </c>
      <c r="I2732">
        <v>4</v>
      </c>
      <c r="J2732">
        <v>0.1</v>
      </c>
      <c r="K2732" t="s">
        <v>32</v>
      </c>
      <c r="L2732" t="s">
        <v>50</v>
      </c>
      <c r="M2732">
        <v>25</v>
      </c>
      <c r="N2732">
        <v>4</v>
      </c>
    </row>
    <row r="2733" spans="1:14" x14ac:dyDescent="0.3">
      <c r="A2733" t="s">
        <v>5404</v>
      </c>
      <c r="B2733" t="s">
        <v>2541</v>
      </c>
      <c r="C2733" t="s">
        <v>2956</v>
      </c>
      <c r="D2733" t="s">
        <v>4104</v>
      </c>
      <c r="E2733" t="s">
        <v>75</v>
      </c>
      <c r="F2733" t="s">
        <v>39</v>
      </c>
      <c r="G2733" t="s">
        <v>62</v>
      </c>
      <c r="H2733" t="s">
        <v>177</v>
      </c>
      <c r="I2733">
        <v>2</v>
      </c>
      <c r="J2733">
        <v>0.15</v>
      </c>
      <c r="K2733" t="s">
        <v>32</v>
      </c>
      <c r="L2733" t="s">
        <v>33</v>
      </c>
      <c r="M2733">
        <v>52</v>
      </c>
      <c r="N2733">
        <v>5</v>
      </c>
    </row>
    <row r="2734" spans="1:14" x14ac:dyDescent="0.3">
      <c r="A2734" t="s">
        <v>5405</v>
      </c>
      <c r="B2734" t="s">
        <v>123</v>
      </c>
      <c r="C2734" t="s">
        <v>2435</v>
      </c>
      <c r="D2734" t="s">
        <v>1723</v>
      </c>
      <c r="E2734" t="s">
        <v>413</v>
      </c>
      <c r="F2734" t="s">
        <v>39</v>
      </c>
      <c r="G2734" t="s">
        <v>40</v>
      </c>
      <c r="H2734" t="s">
        <v>160</v>
      </c>
      <c r="I2734">
        <v>3</v>
      </c>
      <c r="J2734">
        <v>0</v>
      </c>
      <c r="K2734" t="s">
        <v>22</v>
      </c>
      <c r="L2734" t="s">
        <v>23</v>
      </c>
      <c r="M2734">
        <v>53</v>
      </c>
      <c r="N2734">
        <v>3</v>
      </c>
    </row>
    <row r="2735" spans="1:14" x14ac:dyDescent="0.3">
      <c r="A2735" t="s">
        <v>5406</v>
      </c>
      <c r="B2735" t="s">
        <v>1909</v>
      </c>
      <c r="C2735" t="s">
        <v>5407</v>
      </c>
      <c r="D2735" t="s">
        <v>3110</v>
      </c>
      <c r="E2735" t="s">
        <v>202</v>
      </c>
      <c r="F2735" t="s">
        <v>19</v>
      </c>
      <c r="G2735" t="s">
        <v>115</v>
      </c>
      <c r="H2735" t="s">
        <v>56</v>
      </c>
      <c r="I2735">
        <v>6</v>
      </c>
      <c r="J2735">
        <v>0</v>
      </c>
      <c r="L2735" t="s">
        <v>50</v>
      </c>
      <c r="M2735">
        <v>55</v>
      </c>
      <c r="N2735">
        <v>1</v>
      </c>
    </row>
    <row r="2736" spans="1:14" x14ac:dyDescent="0.3">
      <c r="A2736" t="s">
        <v>5408</v>
      </c>
      <c r="B2736" t="s">
        <v>1021</v>
      </c>
      <c r="C2736" t="s">
        <v>2905</v>
      </c>
      <c r="D2736" t="s">
        <v>1873</v>
      </c>
      <c r="E2736" t="s">
        <v>935</v>
      </c>
      <c r="F2736" t="s">
        <v>39</v>
      </c>
      <c r="G2736" t="s">
        <v>192</v>
      </c>
      <c r="H2736" t="s">
        <v>63</v>
      </c>
      <c r="I2736">
        <v>8</v>
      </c>
      <c r="J2736">
        <v>0</v>
      </c>
      <c r="K2736" t="s">
        <v>70</v>
      </c>
      <c r="L2736" t="s">
        <v>33</v>
      </c>
      <c r="M2736">
        <v>24</v>
      </c>
      <c r="N2736">
        <v>2</v>
      </c>
    </row>
    <row r="2737" spans="1:14" x14ac:dyDescent="0.3">
      <c r="A2737" t="s">
        <v>5409</v>
      </c>
      <c r="B2737" t="s">
        <v>415</v>
      </c>
      <c r="C2737" t="s">
        <v>760</v>
      </c>
      <c r="D2737" t="s">
        <v>2587</v>
      </c>
      <c r="E2737" t="s">
        <v>1568</v>
      </c>
      <c r="F2737" t="s">
        <v>19</v>
      </c>
      <c r="G2737" t="s">
        <v>20</v>
      </c>
      <c r="H2737" t="s">
        <v>63</v>
      </c>
      <c r="I2737">
        <v>2</v>
      </c>
      <c r="J2737">
        <v>0.15</v>
      </c>
      <c r="K2737" t="s">
        <v>32</v>
      </c>
      <c r="L2737" t="s">
        <v>23</v>
      </c>
      <c r="M2737">
        <v>60</v>
      </c>
      <c r="N2737">
        <v>2</v>
      </c>
    </row>
    <row r="2738" spans="1:14" x14ac:dyDescent="0.3">
      <c r="A2738" t="s">
        <v>5410</v>
      </c>
      <c r="B2738" t="s">
        <v>189</v>
      </c>
      <c r="C2738" t="s">
        <v>273</v>
      </c>
      <c r="D2738" t="s">
        <v>3355</v>
      </c>
      <c r="E2738" t="s">
        <v>683</v>
      </c>
      <c r="F2738" t="s">
        <v>29</v>
      </c>
      <c r="G2738" t="s">
        <v>62</v>
      </c>
      <c r="H2738" t="s">
        <v>109</v>
      </c>
      <c r="I2738">
        <v>4</v>
      </c>
      <c r="J2738">
        <v>0</v>
      </c>
      <c r="K2738" t="s">
        <v>32</v>
      </c>
      <c r="L2738" t="s">
        <v>33</v>
      </c>
      <c r="M2738">
        <v>65</v>
      </c>
      <c r="N2738">
        <v>5</v>
      </c>
    </row>
    <row r="2739" spans="1:14" x14ac:dyDescent="0.3">
      <c r="A2739" t="s">
        <v>5411</v>
      </c>
      <c r="B2739" t="s">
        <v>379</v>
      </c>
      <c r="C2739" t="s">
        <v>5412</v>
      </c>
      <c r="D2739" t="s">
        <v>3182</v>
      </c>
      <c r="E2739" t="s">
        <v>886</v>
      </c>
      <c r="F2739" t="s">
        <v>29</v>
      </c>
      <c r="G2739" t="s">
        <v>251</v>
      </c>
      <c r="H2739" t="s">
        <v>84</v>
      </c>
      <c r="I2739">
        <v>7</v>
      </c>
      <c r="J2739">
        <v>0.15</v>
      </c>
      <c r="K2739" t="s">
        <v>22</v>
      </c>
      <c r="L2739" t="s">
        <v>33</v>
      </c>
      <c r="M2739">
        <v>20</v>
      </c>
      <c r="N2739">
        <v>3</v>
      </c>
    </row>
    <row r="2740" spans="1:14" x14ac:dyDescent="0.3">
      <c r="A2740" t="s">
        <v>5413</v>
      </c>
      <c r="B2740" t="s">
        <v>395</v>
      </c>
      <c r="C2740" t="s">
        <v>2501</v>
      </c>
      <c r="D2740" t="s">
        <v>4108</v>
      </c>
      <c r="E2740" t="s">
        <v>403</v>
      </c>
      <c r="F2740" t="s">
        <v>131</v>
      </c>
      <c r="G2740" t="s">
        <v>40</v>
      </c>
      <c r="H2740" t="s">
        <v>63</v>
      </c>
      <c r="I2740">
        <v>7</v>
      </c>
      <c r="J2740">
        <v>0</v>
      </c>
      <c r="K2740" t="s">
        <v>32</v>
      </c>
      <c r="L2740" t="s">
        <v>33</v>
      </c>
      <c r="M2740">
        <v>62</v>
      </c>
    </row>
    <row r="2741" spans="1:14" x14ac:dyDescent="0.3">
      <c r="A2741" t="s">
        <v>5414</v>
      </c>
      <c r="B2741" t="s">
        <v>4642</v>
      </c>
      <c r="C2741" t="s">
        <v>105</v>
      </c>
      <c r="D2741" t="s">
        <v>2669</v>
      </c>
      <c r="E2741" t="s">
        <v>683</v>
      </c>
      <c r="F2741" t="s">
        <v>29</v>
      </c>
      <c r="G2741" t="s">
        <v>30</v>
      </c>
      <c r="H2741" t="s">
        <v>48</v>
      </c>
      <c r="I2741" t="s">
        <v>353</v>
      </c>
      <c r="J2741">
        <v>0</v>
      </c>
      <c r="K2741" t="s">
        <v>32</v>
      </c>
      <c r="L2741" t="s">
        <v>33</v>
      </c>
      <c r="M2741">
        <v>39</v>
      </c>
      <c r="N2741">
        <v>1</v>
      </c>
    </row>
    <row r="2742" spans="1:14" x14ac:dyDescent="0.3">
      <c r="A2742" t="s">
        <v>5415</v>
      </c>
      <c r="B2742" t="s">
        <v>475</v>
      </c>
      <c r="C2742" t="s">
        <v>660</v>
      </c>
      <c r="D2742" t="s">
        <v>3415</v>
      </c>
      <c r="E2742" t="s">
        <v>1865</v>
      </c>
      <c r="F2742" t="s">
        <v>39</v>
      </c>
      <c r="G2742" t="s">
        <v>40</v>
      </c>
      <c r="H2742" t="s">
        <v>177</v>
      </c>
      <c r="I2742">
        <v>2</v>
      </c>
      <c r="J2742">
        <v>0.05</v>
      </c>
      <c r="K2742" t="s">
        <v>22</v>
      </c>
      <c r="L2742" t="s">
        <v>33</v>
      </c>
      <c r="M2742">
        <v>20</v>
      </c>
      <c r="N2742">
        <v>4</v>
      </c>
    </row>
    <row r="2743" spans="1:14" x14ac:dyDescent="0.3">
      <c r="A2743" t="s">
        <v>5416</v>
      </c>
      <c r="B2743" t="s">
        <v>311</v>
      </c>
      <c r="C2743" t="s">
        <v>319</v>
      </c>
      <c r="D2743" t="s">
        <v>3193</v>
      </c>
      <c r="E2743" t="s">
        <v>1770</v>
      </c>
      <c r="F2743" t="s">
        <v>39</v>
      </c>
      <c r="H2743" t="s">
        <v>56</v>
      </c>
      <c r="I2743">
        <v>1</v>
      </c>
      <c r="J2743">
        <v>0.05</v>
      </c>
      <c r="K2743" t="s">
        <v>32</v>
      </c>
      <c r="L2743" t="s">
        <v>41</v>
      </c>
      <c r="M2743">
        <v>31</v>
      </c>
      <c r="N2743">
        <v>4</v>
      </c>
    </row>
    <row r="2744" spans="1:14" x14ac:dyDescent="0.3">
      <c r="A2744" t="s">
        <v>5417</v>
      </c>
      <c r="B2744" t="s">
        <v>1234</v>
      </c>
      <c r="C2744" t="s">
        <v>361</v>
      </c>
      <c r="D2744" t="s">
        <v>5418</v>
      </c>
      <c r="E2744" t="s">
        <v>565</v>
      </c>
      <c r="F2744" t="s">
        <v>29</v>
      </c>
      <c r="G2744" t="s">
        <v>40</v>
      </c>
      <c r="H2744" t="s">
        <v>146</v>
      </c>
      <c r="I2744">
        <v>1</v>
      </c>
      <c r="J2744">
        <v>0</v>
      </c>
      <c r="K2744" t="s">
        <v>222</v>
      </c>
      <c r="L2744" t="s">
        <v>33</v>
      </c>
      <c r="M2744">
        <v>30</v>
      </c>
      <c r="N2744">
        <v>1</v>
      </c>
    </row>
    <row r="2745" spans="1:14" x14ac:dyDescent="0.3">
      <c r="A2745" t="s">
        <v>5419</v>
      </c>
      <c r="B2745" t="s">
        <v>973</v>
      </c>
      <c r="C2745" t="s">
        <v>812</v>
      </c>
      <c r="D2745" t="s">
        <v>5050</v>
      </c>
      <c r="E2745" t="s">
        <v>426</v>
      </c>
      <c r="F2745" t="s">
        <v>153</v>
      </c>
      <c r="G2745" t="s">
        <v>30</v>
      </c>
      <c r="H2745" t="s">
        <v>146</v>
      </c>
      <c r="I2745" t="s">
        <v>147</v>
      </c>
      <c r="K2745" t="s">
        <v>32</v>
      </c>
      <c r="L2745" t="s">
        <v>50</v>
      </c>
      <c r="M2745">
        <v>18</v>
      </c>
      <c r="N2745">
        <v>2</v>
      </c>
    </row>
    <row r="2746" spans="1:14" x14ac:dyDescent="0.3">
      <c r="A2746" t="s">
        <v>5420</v>
      </c>
      <c r="B2746" t="s">
        <v>5011</v>
      </c>
      <c r="C2746" t="s">
        <v>905</v>
      </c>
      <c r="D2746" t="s">
        <v>809</v>
      </c>
      <c r="E2746" t="s">
        <v>548</v>
      </c>
      <c r="F2746" t="s">
        <v>153</v>
      </c>
      <c r="G2746" t="s">
        <v>62</v>
      </c>
      <c r="H2746" t="s">
        <v>146</v>
      </c>
      <c r="I2746">
        <v>8</v>
      </c>
      <c r="J2746">
        <v>0</v>
      </c>
      <c r="K2746" t="s">
        <v>22</v>
      </c>
      <c r="L2746" t="s">
        <v>50</v>
      </c>
      <c r="M2746">
        <v>68</v>
      </c>
      <c r="N2746">
        <v>2</v>
      </c>
    </row>
    <row r="2747" spans="1:14" x14ac:dyDescent="0.3">
      <c r="A2747" t="s">
        <v>5421</v>
      </c>
      <c r="B2747" t="s">
        <v>1502</v>
      </c>
      <c r="C2747" t="s">
        <v>4122</v>
      </c>
      <c r="D2747" t="s">
        <v>5422</v>
      </c>
      <c r="E2747" t="s">
        <v>271</v>
      </c>
      <c r="F2747" t="s">
        <v>19</v>
      </c>
      <c r="G2747" t="s">
        <v>90</v>
      </c>
      <c r="H2747" t="s">
        <v>63</v>
      </c>
      <c r="I2747" t="s">
        <v>1256</v>
      </c>
      <c r="J2747">
        <v>0.1</v>
      </c>
      <c r="K2747" t="s">
        <v>22</v>
      </c>
      <c r="L2747" t="s">
        <v>41</v>
      </c>
      <c r="M2747">
        <v>52</v>
      </c>
      <c r="N2747">
        <v>3</v>
      </c>
    </row>
    <row r="2748" spans="1:14" x14ac:dyDescent="0.3">
      <c r="A2748" t="s">
        <v>5423</v>
      </c>
      <c r="B2748" t="s">
        <v>2057</v>
      </c>
      <c r="C2748" t="s">
        <v>3790</v>
      </c>
      <c r="D2748" t="s">
        <v>5424</v>
      </c>
      <c r="E2748" t="s">
        <v>882</v>
      </c>
      <c r="F2748" t="s">
        <v>39</v>
      </c>
      <c r="G2748" t="s">
        <v>90</v>
      </c>
      <c r="H2748" t="s">
        <v>216</v>
      </c>
      <c r="I2748">
        <v>4</v>
      </c>
      <c r="J2748">
        <v>0</v>
      </c>
      <c r="K2748" t="s">
        <v>32</v>
      </c>
      <c r="L2748" t="s">
        <v>41</v>
      </c>
      <c r="M2748">
        <v>53</v>
      </c>
    </row>
    <row r="2749" spans="1:14" x14ac:dyDescent="0.3">
      <c r="A2749" t="s">
        <v>5425</v>
      </c>
      <c r="B2749" t="s">
        <v>1727</v>
      </c>
      <c r="C2749" t="s">
        <v>5426</v>
      </c>
      <c r="D2749" t="s">
        <v>1744</v>
      </c>
      <c r="E2749" t="s">
        <v>165</v>
      </c>
      <c r="F2749" t="s">
        <v>39</v>
      </c>
      <c r="H2749" t="s">
        <v>21</v>
      </c>
      <c r="I2749">
        <v>4</v>
      </c>
      <c r="J2749">
        <v>0.2</v>
      </c>
      <c r="K2749" t="s">
        <v>32</v>
      </c>
      <c r="L2749" t="s">
        <v>50</v>
      </c>
      <c r="M2749">
        <v>48</v>
      </c>
      <c r="N2749">
        <v>2</v>
      </c>
    </row>
    <row r="2750" spans="1:14" x14ac:dyDescent="0.3">
      <c r="A2750" t="s">
        <v>5427</v>
      </c>
      <c r="B2750" t="s">
        <v>1762</v>
      </c>
      <c r="C2750" t="s">
        <v>1721</v>
      </c>
      <c r="D2750" t="s">
        <v>3262</v>
      </c>
      <c r="E2750" t="s">
        <v>1267</v>
      </c>
      <c r="F2750" t="s">
        <v>29</v>
      </c>
      <c r="G2750" t="s">
        <v>192</v>
      </c>
      <c r="H2750" t="s">
        <v>98</v>
      </c>
      <c r="I2750">
        <v>5</v>
      </c>
      <c r="J2750">
        <v>0</v>
      </c>
      <c r="K2750" t="s">
        <v>32</v>
      </c>
      <c r="L2750" t="s">
        <v>23</v>
      </c>
      <c r="M2750">
        <v>20</v>
      </c>
      <c r="N2750">
        <v>3</v>
      </c>
    </row>
    <row r="2751" spans="1:14" x14ac:dyDescent="0.3">
      <c r="A2751" t="s">
        <v>5428</v>
      </c>
      <c r="B2751" t="s">
        <v>974</v>
      </c>
      <c r="C2751" t="s">
        <v>1567</v>
      </c>
      <c r="D2751" t="s">
        <v>2845</v>
      </c>
      <c r="E2751" t="s">
        <v>408</v>
      </c>
      <c r="F2751" t="s">
        <v>19</v>
      </c>
      <c r="G2751" t="s">
        <v>40</v>
      </c>
      <c r="H2751" t="s">
        <v>98</v>
      </c>
      <c r="I2751">
        <v>2</v>
      </c>
      <c r="J2751">
        <v>0.2</v>
      </c>
      <c r="K2751" t="s">
        <v>22</v>
      </c>
      <c r="L2751" t="s">
        <v>41</v>
      </c>
      <c r="M2751">
        <v>60</v>
      </c>
      <c r="N2751">
        <v>3</v>
      </c>
    </row>
    <row r="2752" spans="1:14" x14ac:dyDescent="0.3">
      <c r="A2752" t="s">
        <v>5429</v>
      </c>
      <c r="B2752" t="s">
        <v>4382</v>
      </c>
      <c r="C2752" t="s">
        <v>711</v>
      </c>
      <c r="D2752" t="s">
        <v>3388</v>
      </c>
      <c r="E2752" t="s">
        <v>805</v>
      </c>
      <c r="F2752" t="s">
        <v>19</v>
      </c>
      <c r="G2752" t="s">
        <v>192</v>
      </c>
      <c r="H2752" t="s">
        <v>21</v>
      </c>
      <c r="I2752">
        <v>6</v>
      </c>
      <c r="J2752">
        <v>0.15</v>
      </c>
      <c r="L2752" t="s">
        <v>50</v>
      </c>
      <c r="M2752">
        <v>34</v>
      </c>
      <c r="N2752">
        <v>3</v>
      </c>
    </row>
    <row r="2753" spans="1:14" x14ac:dyDescent="0.3">
      <c r="A2753" t="s">
        <v>5430</v>
      </c>
      <c r="B2753" t="s">
        <v>655</v>
      </c>
      <c r="C2753" t="s">
        <v>1121</v>
      </c>
      <c r="D2753" t="s">
        <v>1760</v>
      </c>
      <c r="E2753" t="s">
        <v>1169</v>
      </c>
      <c r="F2753" t="s">
        <v>29</v>
      </c>
      <c r="G2753" t="s">
        <v>293</v>
      </c>
      <c r="H2753" t="s">
        <v>154</v>
      </c>
      <c r="I2753">
        <v>2</v>
      </c>
      <c r="J2753">
        <v>0</v>
      </c>
      <c r="K2753" t="s">
        <v>32</v>
      </c>
      <c r="L2753" t="s">
        <v>33</v>
      </c>
      <c r="M2753">
        <v>23</v>
      </c>
      <c r="N2753">
        <v>1</v>
      </c>
    </row>
    <row r="2754" spans="1:14" x14ac:dyDescent="0.3">
      <c r="A2754" t="s">
        <v>5431</v>
      </c>
      <c r="B2754" t="s">
        <v>1228</v>
      </c>
      <c r="C2754" t="s">
        <v>390</v>
      </c>
      <c r="D2754" t="s">
        <v>2561</v>
      </c>
      <c r="E2754" t="s">
        <v>1169</v>
      </c>
      <c r="F2754" t="s">
        <v>153</v>
      </c>
      <c r="G2754" t="s">
        <v>192</v>
      </c>
      <c r="H2754" t="s">
        <v>308</v>
      </c>
      <c r="I2754" t="s">
        <v>77</v>
      </c>
      <c r="J2754">
        <v>0</v>
      </c>
      <c r="K2754" t="s">
        <v>222</v>
      </c>
      <c r="L2754" t="s">
        <v>41</v>
      </c>
      <c r="M2754">
        <v>67</v>
      </c>
      <c r="N2754">
        <v>1</v>
      </c>
    </row>
    <row r="2755" spans="1:14" x14ac:dyDescent="0.3">
      <c r="A2755" t="s">
        <v>5432</v>
      </c>
      <c r="B2755" t="s">
        <v>2026</v>
      </c>
      <c r="C2755" t="s">
        <v>2534</v>
      </c>
      <c r="D2755" t="s">
        <v>1610</v>
      </c>
      <c r="E2755" t="s">
        <v>1169</v>
      </c>
      <c r="F2755" t="s">
        <v>29</v>
      </c>
      <c r="G2755" t="s">
        <v>90</v>
      </c>
      <c r="H2755" t="s">
        <v>21</v>
      </c>
      <c r="I2755">
        <v>9</v>
      </c>
      <c r="J2755">
        <v>0</v>
      </c>
      <c r="K2755" t="s">
        <v>32</v>
      </c>
      <c r="L2755" t="s">
        <v>41</v>
      </c>
      <c r="M2755">
        <v>53</v>
      </c>
      <c r="N2755">
        <v>4</v>
      </c>
    </row>
    <row r="2756" spans="1:14" x14ac:dyDescent="0.3">
      <c r="A2756" t="s">
        <v>5433</v>
      </c>
      <c r="B2756" t="s">
        <v>546</v>
      </c>
      <c r="C2756" t="s">
        <v>2126</v>
      </c>
      <c r="D2756" t="s">
        <v>2920</v>
      </c>
      <c r="E2756" t="s">
        <v>485</v>
      </c>
      <c r="F2756" t="s">
        <v>19</v>
      </c>
      <c r="G2756" t="s">
        <v>293</v>
      </c>
      <c r="H2756" t="s">
        <v>308</v>
      </c>
      <c r="I2756">
        <v>4</v>
      </c>
      <c r="J2756">
        <v>0</v>
      </c>
      <c r="K2756" t="s">
        <v>70</v>
      </c>
      <c r="L2756" t="s">
        <v>50</v>
      </c>
      <c r="M2756">
        <v>47</v>
      </c>
      <c r="N2756">
        <v>3</v>
      </c>
    </row>
    <row r="2757" spans="1:14" x14ac:dyDescent="0.3">
      <c r="A2757" t="s">
        <v>5138</v>
      </c>
      <c r="B2757" t="s">
        <v>2366</v>
      </c>
      <c r="C2757" t="s">
        <v>1499</v>
      </c>
      <c r="D2757" t="s">
        <v>4309</v>
      </c>
      <c r="E2757" t="s">
        <v>2887</v>
      </c>
      <c r="F2757" t="s">
        <v>29</v>
      </c>
      <c r="G2757" t="s">
        <v>251</v>
      </c>
      <c r="H2757" t="s">
        <v>48</v>
      </c>
      <c r="I2757">
        <v>6</v>
      </c>
      <c r="J2757">
        <v>0.1</v>
      </c>
      <c r="K2757" t="s">
        <v>32</v>
      </c>
      <c r="L2757" t="s">
        <v>23</v>
      </c>
      <c r="M2757">
        <v>33</v>
      </c>
    </row>
    <row r="2758" spans="1:14" x14ac:dyDescent="0.3">
      <c r="A2758" t="s">
        <v>5434</v>
      </c>
      <c r="B2758" t="s">
        <v>5435</v>
      </c>
      <c r="C2758" t="s">
        <v>43</v>
      </c>
      <c r="D2758" t="s">
        <v>961</v>
      </c>
      <c r="E2758" t="s">
        <v>82</v>
      </c>
      <c r="F2758" t="s">
        <v>39</v>
      </c>
      <c r="G2758" t="s">
        <v>192</v>
      </c>
      <c r="H2758" t="s">
        <v>91</v>
      </c>
      <c r="I2758">
        <v>6</v>
      </c>
      <c r="J2758">
        <v>0</v>
      </c>
      <c r="K2758" t="s">
        <v>32</v>
      </c>
      <c r="L2758" t="s">
        <v>41</v>
      </c>
      <c r="M2758">
        <v>40</v>
      </c>
      <c r="N2758">
        <v>2</v>
      </c>
    </row>
    <row r="2759" spans="1:14" x14ac:dyDescent="0.3">
      <c r="A2759" t="s">
        <v>5436</v>
      </c>
      <c r="B2759" t="s">
        <v>3816</v>
      </c>
      <c r="C2759" t="s">
        <v>5437</v>
      </c>
      <c r="D2759" t="s">
        <v>1937</v>
      </c>
      <c r="E2759" t="s">
        <v>276</v>
      </c>
      <c r="F2759" t="s">
        <v>83</v>
      </c>
      <c r="G2759" t="s">
        <v>293</v>
      </c>
      <c r="H2759" t="s">
        <v>31</v>
      </c>
      <c r="I2759">
        <v>5</v>
      </c>
      <c r="J2759">
        <v>0.05</v>
      </c>
      <c r="K2759" t="s">
        <v>32</v>
      </c>
      <c r="L2759" t="s">
        <v>33</v>
      </c>
      <c r="M2759">
        <v>48</v>
      </c>
      <c r="N2759">
        <v>3</v>
      </c>
    </row>
    <row r="2760" spans="1:14" x14ac:dyDescent="0.3">
      <c r="A2760" t="s">
        <v>5438</v>
      </c>
      <c r="B2760" t="s">
        <v>2956</v>
      </c>
      <c r="C2760" t="s">
        <v>857</v>
      </c>
      <c r="D2760" t="s">
        <v>1560</v>
      </c>
      <c r="E2760" t="s">
        <v>302</v>
      </c>
      <c r="F2760" t="s">
        <v>29</v>
      </c>
      <c r="G2760" t="s">
        <v>251</v>
      </c>
      <c r="H2760" t="s">
        <v>63</v>
      </c>
      <c r="I2760">
        <v>2</v>
      </c>
      <c r="J2760">
        <v>0.05</v>
      </c>
      <c r="L2760" t="s">
        <v>33</v>
      </c>
      <c r="M2760">
        <v>45</v>
      </c>
      <c r="N2760">
        <v>4</v>
      </c>
    </row>
    <row r="2761" spans="1:14" x14ac:dyDescent="0.3">
      <c r="A2761" t="s">
        <v>5439</v>
      </c>
      <c r="B2761" t="s">
        <v>3508</v>
      </c>
      <c r="C2761" t="s">
        <v>150</v>
      </c>
      <c r="D2761" t="s">
        <v>3187</v>
      </c>
      <c r="E2761" t="s">
        <v>1169</v>
      </c>
      <c r="F2761" t="s">
        <v>29</v>
      </c>
      <c r="H2761" t="s">
        <v>56</v>
      </c>
      <c r="I2761" t="s">
        <v>147</v>
      </c>
      <c r="J2761">
        <v>0</v>
      </c>
      <c r="K2761" t="s">
        <v>32</v>
      </c>
      <c r="L2761" t="s">
        <v>41</v>
      </c>
      <c r="M2761">
        <v>59</v>
      </c>
      <c r="N2761">
        <v>3</v>
      </c>
    </row>
    <row r="2762" spans="1:14" x14ac:dyDescent="0.3">
      <c r="A2762" t="s">
        <v>5440</v>
      </c>
      <c r="B2762" t="s">
        <v>1667</v>
      </c>
      <c r="C2762" t="s">
        <v>5441</v>
      </c>
      <c r="D2762" t="s">
        <v>2002</v>
      </c>
      <c r="E2762" t="s">
        <v>369</v>
      </c>
      <c r="F2762" t="s">
        <v>19</v>
      </c>
      <c r="G2762" t="s">
        <v>47</v>
      </c>
      <c r="H2762" t="s">
        <v>48</v>
      </c>
      <c r="I2762">
        <v>7</v>
      </c>
      <c r="J2762">
        <v>0</v>
      </c>
      <c r="K2762" t="s">
        <v>32</v>
      </c>
      <c r="L2762" t="s">
        <v>41</v>
      </c>
      <c r="M2762">
        <v>38</v>
      </c>
      <c r="N2762">
        <v>4</v>
      </c>
    </row>
    <row r="2763" spans="1:14" x14ac:dyDescent="0.3">
      <c r="A2763" t="s">
        <v>5442</v>
      </c>
      <c r="B2763" t="s">
        <v>940</v>
      </c>
      <c r="C2763" t="s">
        <v>1876</v>
      </c>
      <c r="D2763" t="s">
        <v>4069</v>
      </c>
      <c r="E2763" t="s">
        <v>967</v>
      </c>
      <c r="F2763" t="s">
        <v>39</v>
      </c>
      <c r="G2763" t="s">
        <v>47</v>
      </c>
      <c r="H2763" t="s">
        <v>69</v>
      </c>
      <c r="I2763">
        <v>8</v>
      </c>
      <c r="J2763">
        <v>0</v>
      </c>
      <c r="K2763" t="s">
        <v>32</v>
      </c>
      <c r="L2763" t="s">
        <v>23</v>
      </c>
      <c r="N2763">
        <v>1</v>
      </c>
    </row>
    <row r="2764" spans="1:14" x14ac:dyDescent="0.3">
      <c r="A2764" t="s">
        <v>3553</v>
      </c>
      <c r="B2764" t="s">
        <v>710</v>
      </c>
      <c r="C2764" t="s">
        <v>474</v>
      </c>
      <c r="D2764" t="s">
        <v>2725</v>
      </c>
      <c r="E2764" t="s">
        <v>967</v>
      </c>
      <c r="F2764" t="s">
        <v>153</v>
      </c>
      <c r="G2764" t="s">
        <v>20</v>
      </c>
      <c r="H2764" t="s">
        <v>91</v>
      </c>
      <c r="I2764">
        <v>5</v>
      </c>
      <c r="J2764">
        <v>0</v>
      </c>
      <c r="K2764" t="s">
        <v>32</v>
      </c>
      <c r="L2764" t="s">
        <v>41</v>
      </c>
      <c r="M2764">
        <v>43</v>
      </c>
      <c r="N2764">
        <v>5</v>
      </c>
    </row>
    <row r="2765" spans="1:14" x14ac:dyDescent="0.3">
      <c r="A2765" t="s">
        <v>5443</v>
      </c>
      <c r="B2765" t="s">
        <v>1083</v>
      </c>
      <c r="C2765" t="s">
        <v>3818</v>
      </c>
      <c r="D2765" t="s">
        <v>5444</v>
      </c>
      <c r="E2765" t="s">
        <v>68</v>
      </c>
      <c r="F2765" t="s">
        <v>39</v>
      </c>
      <c r="G2765" t="s">
        <v>176</v>
      </c>
      <c r="H2765" t="s">
        <v>48</v>
      </c>
      <c r="I2765">
        <v>4</v>
      </c>
      <c r="J2765">
        <v>0.2</v>
      </c>
      <c r="K2765" t="s">
        <v>32</v>
      </c>
      <c r="L2765" t="s">
        <v>41</v>
      </c>
      <c r="M2765">
        <v>36</v>
      </c>
      <c r="N2765">
        <v>1</v>
      </c>
    </row>
    <row r="2766" spans="1:14" x14ac:dyDescent="0.3">
      <c r="A2766" t="s">
        <v>5445</v>
      </c>
      <c r="B2766" t="s">
        <v>1802</v>
      </c>
      <c r="C2766" t="s">
        <v>2620</v>
      </c>
      <c r="D2766" t="s">
        <v>2969</v>
      </c>
      <c r="E2766" t="s">
        <v>38</v>
      </c>
      <c r="F2766" t="s">
        <v>29</v>
      </c>
      <c r="G2766" t="s">
        <v>97</v>
      </c>
      <c r="H2766" t="s">
        <v>146</v>
      </c>
      <c r="I2766">
        <v>7</v>
      </c>
      <c r="J2766">
        <v>0</v>
      </c>
      <c r="K2766" t="s">
        <v>32</v>
      </c>
      <c r="L2766" t="s">
        <v>41</v>
      </c>
      <c r="M2766">
        <v>40</v>
      </c>
      <c r="N2766">
        <v>2</v>
      </c>
    </row>
    <row r="2767" spans="1:14" x14ac:dyDescent="0.3">
      <c r="A2767" t="s">
        <v>5446</v>
      </c>
      <c r="B2767" t="s">
        <v>1875</v>
      </c>
      <c r="C2767" t="s">
        <v>3339</v>
      </c>
      <c r="D2767" t="s">
        <v>2549</v>
      </c>
      <c r="E2767" t="s">
        <v>1058</v>
      </c>
      <c r="F2767" t="s">
        <v>29</v>
      </c>
      <c r="G2767" t="s">
        <v>192</v>
      </c>
      <c r="H2767" t="s">
        <v>84</v>
      </c>
      <c r="I2767">
        <v>1</v>
      </c>
      <c r="J2767">
        <v>0.2</v>
      </c>
      <c r="K2767" t="s">
        <v>32</v>
      </c>
      <c r="L2767" t="s">
        <v>50</v>
      </c>
      <c r="M2767">
        <v>32</v>
      </c>
      <c r="N2767">
        <v>1</v>
      </c>
    </row>
    <row r="2768" spans="1:14" x14ac:dyDescent="0.3">
      <c r="A2768" t="s">
        <v>5447</v>
      </c>
      <c r="B2768" t="s">
        <v>1820</v>
      </c>
      <c r="C2768" t="s">
        <v>4893</v>
      </c>
      <c r="D2768" t="s">
        <v>4356</v>
      </c>
      <c r="E2768" t="s">
        <v>1568</v>
      </c>
      <c r="F2768" t="s">
        <v>131</v>
      </c>
      <c r="G2768" t="s">
        <v>251</v>
      </c>
      <c r="H2768" t="s">
        <v>216</v>
      </c>
      <c r="I2768">
        <v>7</v>
      </c>
      <c r="J2768">
        <v>0.05</v>
      </c>
      <c r="K2768" t="s">
        <v>32</v>
      </c>
      <c r="L2768" t="s">
        <v>23</v>
      </c>
      <c r="N2768">
        <v>5</v>
      </c>
    </row>
    <row r="2769" spans="1:14" x14ac:dyDescent="0.3">
      <c r="A2769" t="s">
        <v>5448</v>
      </c>
      <c r="B2769" t="s">
        <v>945</v>
      </c>
      <c r="C2769" t="s">
        <v>263</v>
      </c>
      <c r="D2769" t="s">
        <v>4403</v>
      </c>
      <c r="E2769" t="s">
        <v>870</v>
      </c>
      <c r="F2769" t="s">
        <v>29</v>
      </c>
      <c r="G2769" t="s">
        <v>192</v>
      </c>
      <c r="H2769" t="s">
        <v>109</v>
      </c>
      <c r="I2769">
        <v>6</v>
      </c>
      <c r="J2769">
        <v>0</v>
      </c>
      <c r="K2769" t="s">
        <v>32</v>
      </c>
      <c r="L2769" t="s">
        <v>50</v>
      </c>
      <c r="M2769">
        <v>48</v>
      </c>
      <c r="N2769">
        <v>5</v>
      </c>
    </row>
    <row r="2770" spans="1:14" x14ac:dyDescent="0.3">
      <c r="A2770" t="s">
        <v>5449</v>
      </c>
      <c r="B2770" t="s">
        <v>600</v>
      </c>
      <c r="C2770" t="s">
        <v>5450</v>
      </c>
      <c r="D2770" t="s">
        <v>3024</v>
      </c>
      <c r="E2770" t="s">
        <v>89</v>
      </c>
      <c r="F2770" t="s">
        <v>29</v>
      </c>
      <c r="G2770" t="s">
        <v>293</v>
      </c>
      <c r="H2770" t="s">
        <v>48</v>
      </c>
      <c r="I2770">
        <v>5</v>
      </c>
      <c r="J2770">
        <v>0.1</v>
      </c>
      <c r="K2770" t="s">
        <v>222</v>
      </c>
      <c r="L2770" t="s">
        <v>50</v>
      </c>
      <c r="M2770">
        <v>44</v>
      </c>
      <c r="N2770">
        <v>3</v>
      </c>
    </row>
    <row r="2771" spans="1:14" x14ac:dyDescent="0.3">
      <c r="A2771" t="s">
        <v>5451</v>
      </c>
      <c r="B2771" t="s">
        <v>3380</v>
      </c>
      <c r="C2771" t="s">
        <v>1908</v>
      </c>
      <c r="D2771" t="s">
        <v>3159</v>
      </c>
      <c r="E2771" t="s">
        <v>1315</v>
      </c>
      <c r="F2771" t="s">
        <v>29</v>
      </c>
      <c r="G2771" t="s">
        <v>62</v>
      </c>
      <c r="H2771" t="s">
        <v>109</v>
      </c>
      <c r="I2771">
        <v>1</v>
      </c>
      <c r="J2771">
        <v>0.05</v>
      </c>
      <c r="K2771" t="s">
        <v>32</v>
      </c>
      <c r="L2771" t="s">
        <v>33</v>
      </c>
      <c r="M2771">
        <v>33</v>
      </c>
      <c r="N2771">
        <v>2</v>
      </c>
    </row>
    <row r="2772" spans="1:14" x14ac:dyDescent="0.3">
      <c r="A2772" t="s">
        <v>5452</v>
      </c>
      <c r="B2772" t="s">
        <v>1547</v>
      </c>
      <c r="C2772" t="s">
        <v>1548</v>
      </c>
      <c r="D2772" t="s">
        <v>3450</v>
      </c>
      <c r="E2772" t="s">
        <v>935</v>
      </c>
      <c r="F2772" t="s">
        <v>29</v>
      </c>
      <c r="G2772" t="s">
        <v>62</v>
      </c>
      <c r="H2772" t="s">
        <v>56</v>
      </c>
      <c r="I2772">
        <v>1</v>
      </c>
      <c r="J2772">
        <v>0.05</v>
      </c>
      <c r="K2772" t="s">
        <v>70</v>
      </c>
      <c r="L2772" t="s">
        <v>33</v>
      </c>
      <c r="M2772">
        <v>55</v>
      </c>
      <c r="N2772">
        <v>2</v>
      </c>
    </row>
    <row r="2773" spans="1:14" x14ac:dyDescent="0.3">
      <c r="A2773" t="s">
        <v>5453</v>
      </c>
      <c r="B2773" t="s">
        <v>2058</v>
      </c>
      <c r="C2773" t="s">
        <v>4846</v>
      </c>
      <c r="D2773" t="s">
        <v>5023</v>
      </c>
      <c r="E2773" t="s">
        <v>886</v>
      </c>
      <c r="F2773" t="s">
        <v>39</v>
      </c>
      <c r="G2773" t="s">
        <v>115</v>
      </c>
      <c r="H2773" t="s">
        <v>154</v>
      </c>
      <c r="I2773">
        <v>4</v>
      </c>
      <c r="J2773">
        <v>0.05</v>
      </c>
      <c r="K2773" t="s">
        <v>32</v>
      </c>
      <c r="L2773" t="s">
        <v>33</v>
      </c>
      <c r="M2773">
        <v>29</v>
      </c>
      <c r="N2773">
        <v>3</v>
      </c>
    </row>
    <row r="2774" spans="1:14" x14ac:dyDescent="0.3">
      <c r="A2774" t="s">
        <v>3540</v>
      </c>
      <c r="B2774" t="s">
        <v>2654</v>
      </c>
      <c r="C2774" t="s">
        <v>1909</v>
      </c>
      <c r="D2774" t="s">
        <v>634</v>
      </c>
      <c r="E2774" t="s">
        <v>18</v>
      </c>
      <c r="F2774" t="s">
        <v>29</v>
      </c>
      <c r="G2774" t="s">
        <v>30</v>
      </c>
      <c r="H2774" t="s">
        <v>216</v>
      </c>
      <c r="I2774">
        <v>7</v>
      </c>
      <c r="J2774">
        <v>0.05</v>
      </c>
      <c r="K2774" t="s">
        <v>22</v>
      </c>
      <c r="L2774" t="s">
        <v>33</v>
      </c>
      <c r="M2774">
        <v>50</v>
      </c>
      <c r="N2774">
        <v>5</v>
      </c>
    </row>
    <row r="2775" spans="1:14" x14ac:dyDescent="0.3">
      <c r="A2775" t="s">
        <v>5454</v>
      </c>
      <c r="B2775" t="s">
        <v>3261</v>
      </c>
      <c r="C2775" t="s">
        <v>2001</v>
      </c>
      <c r="D2775" t="s">
        <v>1647</v>
      </c>
      <c r="E2775" t="s">
        <v>96</v>
      </c>
      <c r="F2775" t="s">
        <v>131</v>
      </c>
      <c r="G2775" t="s">
        <v>176</v>
      </c>
      <c r="H2775" t="s">
        <v>146</v>
      </c>
      <c r="I2775">
        <v>1</v>
      </c>
      <c r="J2775">
        <v>0</v>
      </c>
      <c r="K2775" t="s">
        <v>22</v>
      </c>
      <c r="L2775" t="s">
        <v>23</v>
      </c>
      <c r="N2775">
        <v>4</v>
      </c>
    </row>
    <row r="2776" spans="1:14" x14ac:dyDescent="0.3">
      <c r="A2776" t="s">
        <v>5455</v>
      </c>
      <c r="B2776" t="s">
        <v>1231</v>
      </c>
      <c r="C2776" t="s">
        <v>1232</v>
      </c>
      <c r="D2776" t="s">
        <v>1891</v>
      </c>
      <c r="E2776" t="s">
        <v>1770</v>
      </c>
      <c r="F2776" t="s">
        <v>29</v>
      </c>
      <c r="G2776" t="s">
        <v>251</v>
      </c>
      <c r="H2776" t="s">
        <v>21</v>
      </c>
      <c r="I2776">
        <v>9</v>
      </c>
      <c r="J2776">
        <v>0.15</v>
      </c>
      <c r="K2776" t="s">
        <v>32</v>
      </c>
      <c r="L2776" t="s">
        <v>41</v>
      </c>
      <c r="M2776">
        <v>51</v>
      </c>
      <c r="N2776">
        <v>2</v>
      </c>
    </row>
    <row r="2777" spans="1:14" x14ac:dyDescent="0.3">
      <c r="A2777" t="s">
        <v>5456</v>
      </c>
      <c r="B2777" t="s">
        <v>593</v>
      </c>
      <c r="C2777" t="s">
        <v>4091</v>
      </c>
      <c r="D2777" t="s">
        <v>2920</v>
      </c>
      <c r="E2777" t="s">
        <v>28</v>
      </c>
      <c r="F2777" t="s">
        <v>19</v>
      </c>
      <c r="G2777" t="s">
        <v>62</v>
      </c>
      <c r="H2777" t="s">
        <v>56</v>
      </c>
      <c r="I2777">
        <v>8</v>
      </c>
      <c r="J2777">
        <v>0</v>
      </c>
      <c r="K2777" t="s">
        <v>32</v>
      </c>
      <c r="L2777" t="s">
        <v>50</v>
      </c>
      <c r="M2777">
        <v>26</v>
      </c>
      <c r="N2777">
        <v>4</v>
      </c>
    </row>
    <row r="2778" spans="1:14" x14ac:dyDescent="0.3">
      <c r="A2778" t="s">
        <v>5457</v>
      </c>
      <c r="B2778" t="s">
        <v>4196</v>
      </c>
      <c r="C2778" t="s">
        <v>1465</v>
      </c>
      <c r="D2778" t="s">
        <v>2834</v>
      </c>
      <c r="E2778" t="s">
        <v>197</v>
      </c>
      <c r="F2778" t="s">
        <v>29</v>
      </c>
      <c r="G2778" t="s">
        <v>62</v>
      </c>
      <c r="H2778" t="s">
        <v>160</v>
      </c>
      <c r="I2778">
        <v>7</v>
      </c>
      <c r="J2778">
        <v>0.1</v>
      </c>
      <c r="K2778" t="s">
        <v>70</v>
      </c>
      <c r="L2778" t="s">
        <v>33</v>
      </c>
      <c r="M2778">
        <v>44</v>
      </c>
      <c r="N2778">
        <v>2</v>
      </c>
    </row>
    <row r="2779" spans="1:14" x14ac:dyDescent="0.3">
      <c r="A2779" t="s">
        <v>5458</v>
      </c>
      <c r="B2779" t="s">
        <v>66</v>
      </c>
      <c r="C2779" t="s">
        <v>1612</v>
      </c>
      <c r="D2779" t="s">
        <v>1589</v>
      </c>
      <c r="E2779" t="s">
        <v>606</v>
      </c>
      <c r="F2779" t="s">
        <v>29</v>
      </c>
      <c r="G2779" t="s">
        <v>176</v>
      </c>
      <c r="H2779" t="s">
        <v>216</v>
      </c>
      <c r="I2779">
        <v>2</v>
      </c>
      <c r="J2779">
        <v>0.15</v>
      </c>
      <c r="K2779" t="s">
        <v>32</v>
      </c>
      <c r="L2779" t="s">
        <v>23</v>
      </c>
      <c r="M2779">
        <v>48</v>
      </c>
    </row>
    <row r="2780" spans="1:14" x14ac:dyDescent="0.3">
      <c r="A2780" t="s">
        <v>5459</v>
      </c>
      <c r="B2780" t="s">
        <v>189</v>
      </c>
      <c r="C2780" t="s">
        <v>1424</v>
      </c>
      <c r="D2780" t="s">
        <v>5460</v>
      </c>
      <c r="E2780" t="s">
        <v>152</v>
      </c>
      <c r="F2780" t="s">
        <v>29</v>
      </c>
      <c r="G2780" t="s">
        <v>20</v>
      </c>
      <c r="H2780" t="s">
        <v>109</v>
      </c>
      <c r="I2780">
        <v>1</v>
      </c>
      <c r="J2780">
        <v>0.2</v>
      </c>
      <c r="K2780" t="s">
        <v>70</v>
      </c>
      <c r="L2780" t="s">
        <v>33</v>
      </c>
      <c r="M2780">
        <v>40</v>
      </c>
      <c r="N2780">
        <v>1</v>
      </c>
    </row>
    <row r="2781" spans="1:14" x14ac:dyDescent="0.3">
      <c r="A2781" t="s">
        <v>5461</v>
      </c>
      <c r="B2781" t="s">
        <v>1552</v>
      </c>
      <c r="C2781" t="s">
        <v>554</v>
      </c>
      <c r="D2781" t="s">
        <v>457</v>
      </c>
      <c r="E2781" t="s">
        <v>426</v>
      </c>
      <c r="F2781" t="s">
        <v>29</v>
      </c>
      <c r="G2781" t="s">
        <v>115</v>
      </c>
      <c r="H2781" t="s">
        <v>160</v>
      </c>
      <c r="I2781">
        <v>8</v>
      </c>
      <c r="J2781">
        <v>0.15</v>
      </c>
      <c r="K2781" t="s">
        <v>32</v>
      </c>
      <c r="L2781" t="s">
        <v>41</v>
      </c>
      <c r="M2781">
        <v>60</v>
      </c>
      <c r="N2781">
        <v>1</v>
      </c>
    </row>
    <row r="2782" spans="1:14" x14ac:dyDescent="0.3">
      <c r="A2782" t="s">
        <v>5462</v>
      </c>
      <c r="B2782" t="s">
        <v>1859</v>
      </c>
      <c r="C2782" t="s">
        <v>1562</v>
      </c>
      <c r="D2782" t="s">
        <v>4731</v>
      </c>
      <c r="E2782" t="s">
        <v>1550</v>
      </c>
      <c r="F2782" t="s">
        <v>29</v>
      </c>
      <c r="G2782" t="s">
        <v>62</v>
      </c>
      <c r="H2782" t="s">
        <v>308</v>
      </c>
      <c r="I2782">
        <v>3</v>
      </c>
      <c r="K2782" t="s">
        <v>32</v>
      </c>
      <c r="L2782" t="s">
        <v>50</v>
      </c>
      <c r="M2782">
        <v>30</v>
      </c>
      <c r="N2782">
        <v>3</v>
      </c>
    </row>
    <row r="2783" spans="1:14" x14ac:dyDescent="0.3">
      <c r="A2783" t="s">
        <v>5463</v>
      </c>
      <c r="B2783" t="s">
        <v>5464</v>
      </c>
      <c r="C2783" t="s">
        <v>2882</v>
      </c>
      <c r="D2783" t="s">
        <v>5465</v>
      </c>
      <c r="E2783" t="s">
        <v>1959</v>
      </c>
      <c r="F2783" t="s">
        <v>19</v>
      </c>
      <c r="G2783" t="s">
        <v>62</v>
      </c>
      <c r="H2783" t="s">
        <v>63</v>
      </c>
      <c r="I2783">
        <v>6</v>
      </c>
      <c r="J2783">
        <v>0.05</v>
      </c>
      <c r="K2783" t="s">
        <v>32</v>
      </c>
      <c r="L2783" t="s">
        <v>50</v>
      </c>
      <c r="M2783">
        <v>47</v>
      </c>
      <c r="N2783">
        <v>2</v>
      </c>
    </row>
    <row r="2784" spans="1:14" x14ac:dyDescent="0.3">
      <c r="A2784" t="s">
        <v>5466</v>
      </c>
      <c r="B2784" t="s">
        <v>2989</v>
      </c>
      <c r="C2784" t="s">
        <v>1208</v>
      </c>
      <c r="D2784" t="s">
        <v>2669</v>
      </c>
      <c r="E2784" t="s">
        <v>114</v>
      </c>
      <c r="F2784" t="s">
        <v>29</v>
      </c>
      <c r="G2784" t="s">
        <v>47</v>
      </c>
      <c r="H2784" t="s">
        <v>76</v>
      </c>
      <c r="I2784">
        <v>4</v>
      </c>
      <c r="J2784">
        <v>0</v>
      </c>
      <c r="K2784" t="s">
        <v>222</v>
      </c>
      <c r="L2784" t="s">
        <v>23</v>
      </c>
      <c r="M2784">
        <v>19</v>
      </c>
      <c r="N2784">
        <v>5</v>
      </c>
    </row>
    <row r="2785" spans="1:14" x14ac:dyDescent="0.3">
      <c r="A2785" t="s">
        <v>3924</v>
      </c>
      <c r="B2785" t="s">
        <v>2001</v>
      </c>
      <c r="C2785" t="s">
        <v>3631</v>
      </c>
      <c r="D2785" t="s">
        <v>3925</v>
      </c>
      <c r="E2785" t="s">
        <v>1142</v>
      </c>
      <c r="F2785" t="s">
        <v>39</v>
      </c>
      <c r="G2785" t="s">
        <v>62</v>
      </c>
      <c r="H2785" t="s">
        <v>308</v>
      </c>
      <c r="I2785">
        <v>4</v>
      </c>
      <c r="J2785">
        <v>0.1</v>
      </c>
      <c r="K2785" t="s">
        <v>222</v>
      </c>
      <c r="L2785" t="s">
        <v>33</v>
      </c>
      <c r="M2785">
        <v>67</v>
      </c>
      <c r="N2785">
        <v>2</v>
      </c>
    </row>
    <row r="2786" spans="1:14" x14ac:dyDescent="0.3">
      <c r="A2786" t="s">
        <v>5467</v>
      </c>
      <c r="B2786" t="s">
        <v>411</v>
      </c>
      <c r="C2786" t="s">
        <v>5281</v>
      </c>
      <c r="D2786" t="s">
        <v>3742</v>
      </c>
      <c r="E2786" t="s">
        <v>89</v>
      </c>
      <c r="F2786" t="s">
        <v>29</v>
      </c>
      <c r="G2786" t="s">
        <v>115</v>
      </c>
      <c r="H2786" t="s">
        <v>84</v>
      </c>
      <c r="I2786">
        <v>8</v>
      </c>
      <c r="J2786">
        <v>0.1</v>
      </c>
      <c r="K2786" t="s">
        <v>32</v>
      </c>
      <c r="L2786" t="s">
        <v>23</v>
      </c>
      <c r="M2786">
        <v>18</v>
      </c>
      <c r="N2786">
        <v>5</v>
      </c>
    </row>
    <row r="2787" spans="1:14" x14ac:dyDescent="0.3">
      <c r="A2787" t="s">
        <v>5468</v>
      </c>
      <c r="B2787" t="s">
        <v>808</v>
      </c>
      <c r="C2787" t="s">
        <v>1864</v>
      </c>
      <c r="D2787" t="s">
        <v>1290</v>
      </c>
      <c r="E2787" t="s">
        <v>627</v>
      </c>
      <c r="F2787" t="s">
        <v>39</v>
      </c>
      <c r="H2787" t="s">
        <v>109</v>
      </c>
      <c r="I2787">
        <v>9</v>
      </c>
      <c r="J2787">
        <v>0</v>
      </c>
      <c r="K2787" t="s">
        <v>22</v>
      </c>
      <c r="L2787" t="s">
        <v>33</v>
      </c>
      <c r="M2787">
        <v>40</v>
      </c>
      <c r="N2787">
        <v>2</v>
      </c>
    </row>
    <row r="2788" spans="1:14" x14ac:dyDescent="0.3">
      <c r="A2788" t="s">
        <v>5469</v>
      </c>
      <c r="B2788" t="s">
        <v>1528</v>
      </c>
      <c r="C2788" t="s">
        <v>2915</v>
      </c>
      <c r="D2788" t="s">
        <v>3470</v>
      </c>
      <c r="E2788" t="s">
        <v>870</v>
      </c>
      <c r="F2788" t="s">
        <v>19</v>
      </c>
      <c r="G2788" t="s">
        <v>47</v>
      </c>
      <c r="H2788" t="s">
        <v>241</v>
      </c>
      <c r="I2788">
        <v>5</v>
      </c>
      <c r="J2788">
        <v>0</v>
      </c>
      <c r="K2788" t="s">
        <v>22</v>
      </c>
      <c r="L2788" t="s">
        <v>50</v>
      </c>
      <c r="M2788">
        <v>43</v>
      </c>
      <c r="N2788">
        <v>3</v>
      </c>
    </row>
    <row r="2789" spans="1:14" x14ac:dyDescent="0.3">
      <c r="A2789" t="s">
        <v>5470</v>
      </c>
      <c r="B2789" t="s">
        <v>484</v>
      </c>
      <c r="C2789" t="s">
        <v>1104</v>
      </c>
      <c r="D2789" t="s">
        <v>5471</v>
      </c>
      <c r="E2789" t="s">
        <v>917</v>
      </c>
      <c r="F2789" t="s">
        <v>29</v>
      </c>
      <c r="G2789" t="s">
        <v>90</v>
      </c>
      <c r="H2789" t="s">
        <v>56</v>
      </c>
      <c r="I2789">
        <v>3</v>
      </c>
      <c r="J2789">
        <v>0</v>
      </c>
      <c r="K2789" t="s">
        <v>32</v>
      </c>
      <c r="L2789" t="s">
        <v>50</v>
      </c>
      <c r="M2789">
        <v>68</v>
      </c>
      <c r="N2789">
        <v>2</v>
      </c>
    </row>
    <row r="2790" spans="1:14" x14ac:dyDescent="0.3">
      <c r="A2790" t="s">
        <v>5472</v>
      </c>
      <c r="B2790" t="s">
        <v>1178</v>
      </c>
      <c r="C2790" t="s">
        <v>2804</v>
      </c>
      <c r="D2790" t="s">
        <v>4399</v>
      </c>
      <c r="E2790" t="s">
        <v>1019</v>
      </c>
      <c r="F2790" t="s">
        <v>131</v>
      </c>
      <c r="G2790" t="s">
        <v>176</v>
      </c>
      <c r="H2790" t="s">
        <v>160</v>
      </c>
      <c r="I2790">
        <v>5</v>
      </c>
      <c r="J2790">
        <v>0.05</v>
      </c>
      <c r="K2790" t="s">
        <v>32</v>
      </c>
      <c r="L2790" t="s">
        <v>41</v>
      </c>
      <c r="M2790">
        <v>62</v>
      </c>
      <c r="N2790">
        <v>1</v>
      </c>
    </row>
    <row r="2791" spans="1:14" x14ac:dyDescent="0.3">
      <c r="A2791" t="s">
        <v>5473</v>
      </c>
      <c r="B2791" t="s">
        <v>913</v>
      </c>
      <c r="C2791" t="s">
        <v>1456</v>
      </c>
      <c r="D2791" t="s">
        <v>1321</v>
      </c>
      <c r="E2791" t="s">
        <v>782</v>
      </c>
      <c r="F2791" t="s">
        <v>39</v>
      </c>
      <c r="G2791" t="s">
        <v>30</v>
      </c>
      <c r="H2791" t="s">
        <v>160</v>
      </c>
      <c r="I2791">
        <v>3</v>
      </c>
      <c r="J2791">
        <v>0.1</v>
      </c>
      <c r="K2791" t="s">
        <v>32</v>
      </c>
      <c r="L2791" t="s">
        <v>33</v>
      </c>
      <c r="M2791">
        <v>31</v>
      </c>
      <c r="N2791">
        <v>2</v>
      </c>
    </row>
    <row r="2792" spans="1:14" x14ac:dyDescent="0.3">
      <c r="A2792" t="s">
        <v>5474</v>
      </c>
      <c r="B2792" t="s">
        <v>877</v>
      </c>
      <c r="C2792" t="s">
        <v>1879</v>
      </c>
      <c r="D2792" t="s">
        <v>2854</v>
      </c>
      <c r="E2792" t="s">
        <v>347</v>
      </c>
      <c r="F2792" t="s">
        <v>131</v>
      </c>
      <c r="G2792" t="s">
        <v>47</v>
      </c>
      <c r="H2792" t="s">
        <v>91</v>
      </c>
      <c r="I2792">
        <v>6</v>
      </c>
      <c r="J2792">
        <v>0</v>
      </c>
      <c r="K2792" t="s">
        <v>32</v>
      </c>
      <c r="L2792" t="s">
        <v>33</v>
      </c>
      <c r="M2792">
        <v>29</v>
      </c>
      <c r="N2792">
        <v>1</v>
      </c>
    </row>
    <row r="2793" spans="1:14" x14ac:dyDescent="0.3">
      <c r="A2793" t="s">
        <v>5475</v>
      </c>
      <c r="B2793" t="s">
        <v>1243</v>
      </c>
      <c r="C2793" t="s">
        <v>2270</v>
      </c>
      <c r="D2793" t="s">
        <v>2737</v>
      </c>
      <c r="E2793" t="s">
        <v>145</v>
      </c>
      <c r="F2793" t="s">
        <v>39</v>
      </c>
      <c r="G2793" t="s">
        <v>192</v>
      </c>
      <c r="H2793" t="s">
        <v>109</v>
      </c>
      <c r="I2793">
        <v>6</v>
      </c>
      <c r="J2793">
        <v>0.15</v>
      </c>
      <c r="K2793" t="s">
        <v>222</v>
      </c>
      <c r="L2793" t="s">
        <v>50</v>
      </c>
      <c r="M2793">
        <v>19</v>
      </c>
      <c r="N2793">
        <v>2</v>
      </c>
    </row>
    <row r="2794" spans="1:14" x14ac:dyDescent="0.3">
      <c r="A2794" t="s">
        <v>5476</v>
      </c>
      <c r="B2794" t="s">
        <v>991</v>
      </c>
      <c r="C2794" t="s">
        <v>1514</v>
      </c>
      <c r="D2794" t="s">
        <v>1183</v>
      </c>
      <c r="E2794" t="s">
        <v>627</v>
      </c>
      <c r="F2794" t="s">
        <v>153</v>
      </c>
      <c r="G2794" t="s">
        <v>115</v>
      </c>
      <c r="H2794" t="s">
        <v>177</v>
      </c>
      <c r="I2794">
        <v>8</v>
      </c>
      <c r="J2794">
        <v>0</v>
      </c>
      <c r="K2794" t="s">
        <v>32</v>
      </c>
      <c r="L2794" t="s">
        <v>33</v>
      </c>
      <c r="M2794">
        <v>22</v>
      </c>
      <c r="N2794">
        <v>4</v>
      </c>
    </row>
    <row r="2795" spans="1:14" x14ac:dyDescent="0.3">
      <c r="A2795" t="s">
        <v>5477</v>
      </c>
      <c r="B2795" t="s">
        <v>26</v>
      </c>
      <c r="C2795" t="s">
        <v>1792</v>
      </c>
      <c r="D2795" t="s">
        <v>3086</v>
      </c>
      <c r="E2795" t="s">
        <v>1274</v>
      </c>
      <c r="F2795" t="s">
        <v>39</v>
      </c>
      <c r="G2795" t="s">
        <v>62</v>
      </c>
      <c r="H2795" t="s">
        <v>109</v>
      </c>
      <c r="I2795">
        <v>1</v>
      </c>
      <c r="J2795">
        <v>0.05</v>
      </c>
      <c r="K2795" t="s">
        <v>22</v>
      </c>
      <c r="L2795" t="s">
        <v>41</v>
      </c>
      <c r="M2795">
        <v>50</v>
      </c>
    </row>
    <row r="2796" spans="1:14" x14ac:dyDescent="0.3">
      <c r="A2796" t="s">
        <v>5478</v>
      </c>
      <c r="B2796" t="s">
        <v>1021</v>
      </c>
      <c r="C2796" t="s">
        <v>944</v>
      </c>
      <c r="D2796" t="s">
        <v>5092</v>
      </c>
      <c r="E2796" t="s">
        <v>1372</v>
      </c>
      <c r="F2796" t="s">
        <v>39</v>
      </c>
      <c r="G2796" t="s">
        <v>30</v>
      </c>
      <c r="H2796" t="s">
        <v>154</v>
      </c>
      <c r="I2796">
        <v>4</v>
      </c>
      <c r="J2796">
        <v>0.05</v>
      </c>
      <c r="K2796" t="s">
        <v>22</v>
      </c>
      <c r="L2796" t="s">
        <v>41</v>
      </c>
      <c r="M2796">
        <v>66</v>
      </c>
      <c r="N2796">
        <v>4</v>
      </c>
    </row>
    <row r="2797" spans="1:14" x14ac:dyDescent="0.3">
      <c r="A2797" t="s">
        <v>5479</v>
      </c>
      <c r="B2797" t="s">
        <v>4478</v>
      </c>
      <c r="C2797" t="s">
        <v>447</v>
      </c>
      <c r="D2797" t="s">
        <v>5480</v>
      </c>
      <c r="E2797" t="s">
        <v>186</v>
      </c>
      <c r="F2797" t="s">
        <v>29</v>
      </c>
      <c r="G2797" t="s">
        <v>90</v>
      </c>
      <c r="H2797" t="s">
        <v>91</v>
      </c>
      <c r="I2797">
        <v>2</v>
      </c>
      <c r="J2797">
        <v>0</v>
      </c>
      <c r="K2797" t="s">
        <v>22</v>
      </c>
      <c r="L2797" t="s">
        <v>33</v>
      </c>
      <c r="M2797">
        <v>68</v>
      </c>
      <c r="N2797">
        <v>1</v>
      </c>
    </row>
    <row r="2798" spans="1:14" x14ac:dyDescent="0.3">
      <c r="A2798" t="s">
        <v>5481</v>
      </c>
      <c r="B2798" t="s">
        <v>2210</v>
      </c>
      <c r="C2798" t="s">
        <v>5482</v>
      </c>
      <c r="D2798" t="s">
        <v>881</v>
      </c>
      <c r="E2798" t="s">
        <v>120</v>
      </c>
      <c r="F2798" t="s">
        <v>153</v>
      </c>
      <c r="H2798" t="s">
        <v>84</v>
      </c>
      <c r="I2798">
        <v>6</v>
      </c>
      <c r="J2798">
        <v>0</v>
      </c>
      <c r="K2798" t="s">
        <v>22</v>
      </c>
      <c r="L2798" t="s">
        <v>41</v>
      </c>
      <c r="M2798">
        <v>52</v>
      </c>
      <c r="N2798">
        <v>4</v>
      </c>
    </row>
    <row r="2799" spans="1:14" x14ac:dyDescent="0.3">
      <c r="A2799" t="s">
        <v>5483</v>
      </c>
      <c r="B2799" t="s">
        <v>278</v>
      </c>
      <c r="C2799" t="s">
        <v>1104</v>
      </c>
      <c r="D2799" t="s">
        <v>1723</v>
      </c>
      <c r="E2799" t="s">
        <v>246</v>
      </c>
      <c r="F2799" t="s">
        <v>29</v>
      </c>
      <c r="G2799" t="s">
        <v>97</v>
      </c>
      <c r="H2799" t="s">
        <v>109</v>
      </c>
      <c r="I2799" t="s">
        <v>398</v>
      </c>
      <c r="J2799">
        <v>0</v>
      </c>
      <c r="K2799" t="s">
        <v>70</v>
      </c>
      <c r="L2799" t="s">
        <v>33</v>
      </c>
      <c r="M2799">
        <v>24</v>
      </c>
      <c r="N2799">
        <v>2</v>
      </c>
    </row>
    <row r="2800" spans="1:14" x14ac:dyDescent="0.3">
      <c r="A2800" t="s">
        <v>5484</v>
      </c>
      <c r="B2800" t="s">
        <v>1498</v>
      </c>
      <c r="C2800" t="s">
        <v>1342</v>
      </c>
      <c r="D2800" t="s">
        <v>3024</v>
      </c>
      <c r="E2800" t="s">
        <v>1959</v>
      </c>
      <c r="F2800" t="s">
        <v>19</v>
      </c>
      <c r="G2800" t="s">
        <v>251</v>
      </c>
      <c r="H2800" t="s">
        <v>109</v>
      </c>
      <c r="I2800">
        <v>9</v>
      </c>
      <c r="J2800">
        <v>0.15</v>
      </c>
      <c r="K2800" t="s">
        <v>70</v>
      </c>
      <c r="L2800" t="s">
        <v>50</v>
      </c>
      <c r="M2800">
        <v>18</v>
      </c>
      <c r="N2800">
        <v>4</v>
      </c>
    </row>
    <row r="2801" spans="1:14" x14ac:dyDescent="0.3">
      <c r="A2801" t="s">
        <v>5485</v>
      </c>
      <c r="B2801" t="s">
        <v>188</v>
      </c>
      <c r="C2801" t="s">
        <v>818</v>
      </c>
      <c r="D2801" t="s">
        <v>5486</v>
      </c>
      <c r="E2801" t="s">
        <v>256</v>
      </c>
      <c r="F2801" t="s">
        <v>39</v>
      </c>
      <c r="G2801" t="s">
        <v>251</v>
      </c>
      <c r="H2801" t="s">
        <v>109</v>
      </c>
      <c r="I2801">
        <v>7</v>
      </c>
      <c r="J2801">
        <v>0.05</v>
      </c>
      <c r="K2801" t="s">
        <v>32</v>
      </c>
      <c r="L2801" t="s">
        <v>50</v>
      </c>
      <c r="M2801">
        <v>26</v>
      </c>
      <c r="N2801">
        <v>2</v>
      </c>
    </row>
    <row r="2802" spans="1:14" x14ac:dyDescent="0.3">
      <c r="A2802" t="s">
        <v>5487</v>
      </c>
      <c r="B2802" t="s">
        <v>4973</v>
      </c>
      <c r="C2802" t="s">
        <v>2270</v>
      </c>
      <c r="D2802" t="s">
        <v>5488</v>
      </c>
      <c r="E2802" t="s">
        <v>165</v>
      </c>
      <c r="F2802" t="s">
        <v>19</v>
      </c>
      <c r="G2802" t="s">
        <v>293</v>
      </c>
      <c r="H2802" t="s">
        <v>91</v>
      </c>
      <c r="I2802">
        <v>9</v>
      </c>
      <c r="J2802">
        <v>0.1</v>
      </c>
      <c r="K2802" t="s">
        <v>70</v>
      </c>
      <c r="L2802" t="s">
        <v>50</v>
      </c>
      <c r="N2802">
        <v>4</v>
      </c>
    </row>
    <row r="2803" spans="1:14" x14ac:dyDescent="0.3">
      <c r="A2803" t="s">
        <v>5489</v>
      </c>
      <c r="B2803" t="s">
        <v>1722</v>
      </c>
      <c r="C2803" t="s">
        <v>3197</v>
      </c>
      <c r="D2803" t="s">
        <v>5137</v>
      </c>
      <c r="E2803" t="s">
        <v>326</v>
      </c>
      <c r="F2803" t="s">
        <v>39</v>
      </c>
      <c r="G2803" t="s">
        <v>20</v>
      </c>
      <c r="H2803" t="s">
        <v>76</v>
      </c>
      <c r="I2803">
        <v>7</v>
      </c>
      <c r="J2803">
        <v>0.2</v>
      </c>
      <c r="K2803" t="s">
        <v>32</v>
      </c>
      <c r="L2803" t="s">
        <v>41</v>
      </c>
      <c r="M2803">
        <v>61</v>
      </c>
      <c r="N2803">
        <v>2</v>
      </c>
    </row>
    <row r="2804" spans="1:14" x14ac:dyDescent="0.3">
      <c r="A2804" t="s">
        <v>5490</v>
      </c>
      <c r="B2804" t="s">
        <v>419</v>
      </c>
      <c r="C2804" t="s">
        <v>1078</v>
      </c>
      <c r="D2804" t="s">
        <v>661</v>
      </c>
      <c r="E2804" t="s">
        <v>1202</v>
      </c>
      <c r="F2804" t="s">
        <v>19</v>
      </c>
      <c r="G2804" t="s">
        <v>20</v>
      </c>
      <c r="H2804" t="s">
        <v>76</v>
      </c>
      <c r="I2804">
        <v>4</v>
      </c>
      <c r="J2804">
        <v>0.1</v>
      </c>
      <c r="K2804" t="s">
        <v>32</v>
      </c>
      <c r="L2804" t="s">
        <v>41</v>
      </c>
      <c r="M2804">
        <v>20</v>
      </c>
      <c r="N2804">
        <v>5</v>
      </c>
    </row>
    <row r="2805" spans="1:14" x14ac:dyDescent="0.3">
      <c r="A2805" t="s">
        <v>5491</v>
      </c>
      <c r="B2805" t="s">
        <v>1461</v>
      </c>
      <c r="C2805" t="s">
        <v>1462</v>
      </c>
      <c r="D2805" t="s">
        <v>471</v>
      </c>
      <c r="E2805" t="s">
        <v>1267</v>
      </c>
      <c r="F2805" t="s">
        <v>29</v>
      </c>
      <c r="G2805" t="s">
        <v>115</v>
      </c>
      <c r="H2805" t="s">
        <v>56</v>
      </c>
      <c r="I2805">
        <v>5</v>
      </c>
      <c r="J2805">
        <v>0.1</v>
      </c>
      <c r="K2805" t="s">
        <v>22</v>
      </c>
      <c r="L2805" t="s">
        <v>33</v>
      </c>
      <c r="M2805">
        <v>21</v>
      </c>
      <c r="N2805">
        <v>1</v>
      </c>
    </row>
    <row r="2806" spans="1:14" x14ac:dyDescent="0.3">
      <c r="A2806" t="s">
        <v>5492</v>
      </c>
      <c r="B2806" t="s">
        <v>785</v>
      </c>
      <c r="C2806" t="s">
        <v>2989</v>
      </c>
      <c r="D2806" t="s">
        <v>3151</v>
      </c>
      <c r="E2806" t="s">
        <v>1315</v>
      </c>
      <c r="F2806" t="s">
        <v>29</v>
      </c>
      <c r="G2806" t="s">
        <v>251</v>
      </c>
      <c r="H2806" t="s">
        <v>76</v>
      </c>
      <c r="I2806">
        <v>8</v>
      </c>
      <c r="J2806">
        <v>0</v>
      </c>
      <c r="K2806" t="s">
        <v>22</v>
      </c>
      <c r="L2806" t="s">
        <v>41</v>
      </c>
      <c r="M2806">
        <v>36</v>
      </c>
      <c r="N2806">
        <v>3</v>
      </c>
    </row>
    <row r="2807" spans="1:14" x14ac:dyDescent="0.3">
      <c r="A2807" t="s">
        <v>5493</v>
      </c>
      <c r="B2807" t="s">
        <v>4830</v>
      </c>
      <c r="C2807" t="s">
        <v>52</v>
      </c>
      <c r="D2807" t="s">
        <v>3854</v>
      </c>
      <c r="E2807" t="s">
        <v>4666</v>
      </c>
      <c r="F2807" t="s">
        <v>29</v>
      </c>
      <c r="G2807" t="s">
        <v>192</v>
      </c>
      <c r="H2807" t="s">
        <v>48</v>
      </c>
      <c r="I2807">
        <v>2</v>
      </c>
      <c r="J2807">
        <v>0.05</v>
      </c>
      <c r="K2807" t="s">
        <v>32</v>
      </c>
      <c r="L2807" t="s">
        <v>50</v>
      </c>
      <c r="M2807">
        <v>68</v>
      </c>
      <c r="N2807">
        <v>5</v>
      </c>
    </row>
    <row r="2808" spans="1:14" x14ac:dyDescent="0.3">
      <c r="A2808" t="s">
        <v>5494</v>
      </c>
      <c r="B2808" t="s">
        <v>673</v>
      </c>
      <c r="C2808" t="s">
        <v>382</v>
      </c>
      <c r="D2808" t="s">
        <v>1429</v>
      </c>
      <c r="E2808" t="s">
        <v>298</v>
      </c>
      <c r="F2808" t="s">
        <v>39</v>
      </c>
      <c r="G2808" t="s">
        <v>47</v>
      </c>
      <c r="H2808" t="s">
        <v>91</v>
      </c>
      <c r="I2808">
        <v>6</v>
      </c>
      <c r="K2808" t="s">
        <v>22</v>
      </c>
      <c r="L2808" t="s">
        <v>50</v>
      </c>
      <c r="M2808">
        <v>50</v>
      </c>
      <c r="N2808">
        <v>1</v>
      </c>
    </row>
    <row r="2809" spans="1:14" x14ac:dyDescent="0.3">
      <c r="A2809" t="s">
        <v>5495</v>
      </c>
      <c r="B2809" t="s">
        <v>2831</v>
      </c>
      <c r="C2809" t="s">
        <v>1982</v>
      </c>
      <c r="D2809" t="s">
        <v>356</v>
      </c>
      <c r="E2809" t="s">
        <v>1169</v>
      </c>
      <c r="F2809" t="s">
        <v>29</v>
      </c>
      <c r="G2809" t="s">
        <v>40</v>
      </c>
      <c r="H2809" t="s">
        <v>48</v>
      </c>
      <c r="I2809">
        <v>6</v>
      </c>
      <c r="J2809">
        <v>0.05</v>
      </c>
      <c r="K2809" t="s">
        <v>70</v>
      </c>
      <c r="L2809" t="s">
        <v>50</v>
      </c>
      <c r="M2809">
        <v>68</v>
      </c>
      <c r="N2809">
        <v>2</v>
      </c>
    </row>
    <row r="2810" spans="1:14" x14ac:dyDescent="0.3">
      <c r="A2810" t="s">
        <v>5496</v>
      </c>
      <c r="B2810" t="s">
        <v>5497</v>
      </c>
      <c r="C2810" t="s">
        <v>1012</v>
      </c>
      <c r="D2810" t="s">
        <v>3662</v>
      </c>
      <c r="E2810" t="s">
        <v>435</v>
      </c>
      <c r="F2810" t="s">
        <v>153</v>
      </c>
      <c r="G2810" t="s">
        <v>20</v>
      </c>
      <c r="H2810" t="s">
        <v>160</v>
      </c>
      <c r="I2810">
        <v>1</v>
      </c>
      <c r="J2810">
        <v>0.1</v>
      </c>
      <c r="K2810" t="s">
        <v>70</v>
      </c>
      <c r="L2810" t="s">
        <v>23</v>
      </c>
      <c r="M2810">
        <v>56</v>
      </c>
      <c r="N2810">
        <v>4</v>
      </c>
    </row>
    <row r="2811" spans="1:14" x14ac:dyDescent="0.3">
      <c r="A2811" t="s">
        <v>5498</v>
      </c>
      <c r="B2811" t="s">
        <v>4630</v>
      </c>
      <c r="C2811" t="s">
        <v>1491</v>
      </c>
      <c r="D2811" t="s">
        <v>5137</v>
      </c>
      <c r="E2811" t="s">
        <v>246</v>
      </c>
      <c r="F2811" t="s">
        <v>29</v>
      </c>
      <c r="G2811" t="s">
        <v>192</v>
      </c>
      <c r="H2811" t="s">
        <v>154</v>
      </c>
      <c r="I2811">
        <v>8</v>
      </c>
      <c r="J2811">
        <v>0.1</v>
      </c>
      <c r="K2811" t="s">
        <v>222</v>
      </c>
      <c r="L2811" t="s">
        <v>50</v>
      </c>
      <c r="M2811">
        <v>26</v>
      </c>
      <c r="N2811">
        <v>3</v>
      </c>
    </row>
    <row r="2812" spans="1:14" x14ac:dyDescent="0.3">
      <c r="A2812" t="s">
        <v>5499</v>
      </c>
      <c r="B2812" t="s">
        <v>5500</v>
      </c>
      <c r="C2812" t="s">
        <v>877</v>
      </c>
      <c r="D2812" t="s">
        <v>1086</v>
      </c>
      <c r="E2812" t="s">
        <v>103</v>
      </c>
      <c r="F2812" t="s">
        <v>39</v>
      </c>
      <c r="G2812" t="s">
        <v>90</v>
      </c>
      <c r="H2812" t="s">
        <v>31</v>
      </c>
      <c r="I2812">
        <v>3</v>
      </c>
      <c r="J2812">
        <v>0.05</v>
      </c>
      <c r="K2812" t="s">
        <v>32</v>
      </c>
      <c r="L2812" t="s">
        <v>23</v>
      </c>
      <c r="M2812">
        <v>54</v>
      </c>
      <c r="N2812">
        <v>4</v>
      </c>
    </row>
    <row r="2813" spans="1:14" x14ac:dyDescent="0.3">
      <c r="A2813" t="s">
        <v>5501</v>
      </c>
      <c r="B2813" t="s">
        <v>117</v>
      </c>
      <c r="C2813" t="s">
        <v>390</v>
      </c>
      <c r="D2813" t="s">
        <v>4403</v>
      </c>
      <c r="E2813" t="s">
        <v>440</v>
      </c>
      <c r="F2813" t="s">
        <v>19</v>
      </c>
      <c r="G2813" t="s">
        <v>30</v>
      </c>
      <c r="H2813" t="s">
        <v>56</v>
      </c>
      <c r="I2813">
        <v>3</v>
      </c>
      <c r="J2813">
        <v>0</v>
      </c>
      <c r="K2813" t="s">
        <v>222</v>
      </c>
      <c r="L2813" t="s">
        <v>41</v>
      </c>
      <c r="M2813">
        <v>64</v>
      </c>
      <c r="N2813">
        <v>4</v>
      </c>
    </row>
    <row r="2814" spans="1:14" x14ac:dyDescent="0.3">
      <c r="A2814" t="s">
        <v>5502</v>
      </c>
      <c r="B2814" t="s">
        <v>851</v>
      </c>
      <c r="C2814" t="s">
        <v>230</v>
      </c>
      <c r="D2814" t="s">
        <v>1226</v>
      </c>
      <c r="E2814" t="s">
        <v>397</v>
      </c>
      <c r="F2814" t="s">
        <v>39</v>
      </c>
      <c r="G2814" t="s">
        <v>293</v>
      </c>
      <c r="H2814" t="s">
        <v>84</v>
      </c>
      <c r="I2814">
        <v>1</v>
      </c>
      <c r="J2814">
        <v>0.15</v>
      </c>
      <c r="K2814" t="s">
        <v>22</v>
      </c>
      <c r="L2814" t="s">
        <v>33</v>
      </c>
      <c r="M2814">
        <v>67</v>
      </c>
      <c r="N2814">
        <v>1</v>
      </c>
    </row>
    <row r="2815" spans="1:14" x14ac:dyDescent="0.3">
      <c r="A2815" t="s">
        <v>5503</v>
      </c>
      <c r="B2815" t="s">
        <v>5504</v>
      </c>
      <c r="C2815" t="s">
        <v>1022</v>
      </c>
      <c r="D2815" t="s">
        <v>5505</v>
      </c>
      <c r="E2815" t="s">
        <v>1836</v>
      </c>
      <c r="F2815" t="s">
        <v>39</v>
      </c>
      <c r="G2815" t="s">
        <v>115</v>
      </c>
      <c r="H2815" t="s">
        <v>160</v>
      </c>
      <c r="I2815">
        <v>3</v>
      </c>
      <c r="J2815">
        <v>0.2</v>
      </c>
      <c r="K2815" t="s">
        <v>32</v>
      </c>
      <c r="L2815" t="s">
        <v>33</v>
      </c>
      <c r="M2815">
        <v>49</v>
      </c>
      <c r="N2815">
        <v>2</v>
      </c>
    </row>
    <row r="2816" spans="1:14" x14ac:dyDescent="0.3">
      <c r="A2816" t="s">
        <v>3526</v>
      </c>
      <c r="B2816" t="s">
        <v>224</v>
      </c>
      <c r="C2816" t="s">
        <v>1924</v>
      </c>
      <c r="D2816" t="s">
        <v>1287</v>
      </c>
      <c r="E2816" t="s">
        <v>125</v>
      </c>
      <c r="F2816" t="s">
        <v>83</v>
      </c>
      <c r="G2816" t="s">
        <v>20</v>
      </c>
      <c r="H2816" t="s">
        <v>154</v>
      </c>
      <c r="I2816">
        <v>7</v>
      </c>
      <c r="J2816">
        <v>0.05</v>
      </c>
      <c r="K2816" t="s">
        <v>32</v>
      </c>
      <c r="L2816" t="s">
        <v>23</v>
      </c>
      <c r="M2816">
        <v>68</v>
      </c>
      <c r="N2816">
        <v>2</v>
      </c>
    </row>
    <row r="2817" spans="1:14" x14ac:dyDescent="0.3">
      <c r="A2817" t="s">
        <v>4033</v>
      </c>
      <c r="B2817" t="s">
        <v>3949</v>
      </c>
      <c r="C2817" t="s">
        <v>1908</v>
      </c>
      <c r="D2817" t="s">
        <v>3259</v>
      </c>
      <c r="E2817" t="s">
        <v>4034</v>
      </c>
      <c r="F2817" t="s">
        <v>29</v>
      </c>
      <c r="G2817" t="s">
        <v>293</v>
      </c>
      <c r="H2817" t="s">
        <v>21</v>
      </c>
      <c r="I2817">
        <v>5</v>
      </c>
      <c r="J2817">
        <v>0.05</v>
      </c>
      <c r="K2817" t="s">
        <v>22</v>
      </c>
      <c r="L2817" t="s">
        <v>33</v>
      </c>
      <c r="M2817">
        <v>61</v>
      </c>
      <c r="N2817">
        <v>3</v>
      </c>
    </row>
    <row r="2818" spans="1:14" x14ac:dyDescent="0.3">
      <c r="A2818" t="s">
        <v>5506</v>
      </c>
      <c r="B2818" t="s">
        <v>1395</v>
      </c>
      <c r="C2818" t="s">
        <v>2241</v>
      </c>
      <c r="D2818" t="s">
        <v>37</v>
      </c>
      <c r="E2818" t="s">
        <v>96</v>
      </c>
      <c r="F2818" t="s">
        <v>19</v>
      </c>
      <c r="G2818" t="s">
        <v>176</v>
      </c>
      <c r="H2818" t="s">
        <v>31</v>
      </c>
      <c r="I2818">
        <v>7</v>
      </c>
      <c r="J2818">
        <v>0.15</v>
      </c>
      <c r="K2818" t="s">
        <v>32</v>
      </c>
      <c r="L2818" t="s">
        <v>41</v>
      </c>
      <c r="M2818">
        <v>29</v>
      </c>
      <c r="N2818">
        <v>5</v>
      </c>
    </row>
    <row r="2819" spans="1:14" x14ac:dyDescent="0.3">
      <c r="A2819" t="s">
        <v>5507</v>
      </c>
      <c r="B2819" t="s">
        <v>5508</v>
      </c>
      <c r="C2819" t="s">
        <v>889</v>
      </c>
      <c r="D2819" t="s">
        <v>185</v>
      </c>
      <c r="E2819" t="s">
        <v>560</v>
      </c>
      <c r="F2819" t="s">
        <v>39</v>
      </c>
      <c r="G2819" t="s">
        <v>47</v>
      </c>
      <c r="H2819" t="s">
        <v>91</v>
      </c>
      <c r="I2819">
        <v>5</v>
      </c>
      <c r="J2819">
        <v>0</v>
      </c>
      <c r="K2819" t="s">
        <v>32</v>
      </c>
      <c r="L2819" t="s">
        <v>33</v>
      </c>
      <c r="M2819">
        <v>35</v>
      </c>
      <c r="N2819">
        <v>1</v>
      </c>
    </row>
    <row r="2820" spans="1:14" x14ac:dyDescent="0.3">
      <c r="A2820" t="s">
        <v>5509</v>
      </c>
      <c r="B2820" t="s">
        <v>1845</v>
      </c>
      <c r="C2820" t="s">
        <v>1235</v>
      </c>
      <c r="D2820" t="s">
        <v>2255</v>
      </c>
      <c r="E2820" t="s">
        <v>152</v>
      </c>
      <c r="F2820" t="s">
        <v>29</v>
      </c>
      <c r="G2820" t="s">
        <v>40</v>
      </c>
      <c r="H2820" t="s">
        <v>31</v>
      </c>
      <c r="I2820">
        <v>3</v>
      </c>
      <c r="J2820">
        <v>0.1</v>
      </c>
      <c r="K2820" t="s">
        <v>22</v>
      </c>
      <c r="L2820" t="s">
        <v>50</v>
      </c>
      <c r="M2820">
        <v>23</v>
      </c>
      <c r="N2820">
        <v>4</v>
      </c>
    </row>
    <row r="2821" spans="1:14" x14ac:dyDescent="0.3">
      <c r="A2821" t="s">
        <v>5510</v>
      </c>
      <c r="B2821" t="s">
        <v>5511</v>
      </c>
      <c r="C2821" t="s">
        <v>986</v>
      </c>
      <c r="D2821" t="s">
        <v>134</v>
      </c>
      <c r="E2821" t="s">
        <v>882</v>
      </c>
      <c r="F2821" t="s">
        <v>39</v>
      </c>
      <c r="G2821" t="s">
        <v>47</v>
      </c>
      <c r="H2821" t="s">
        <v>308</v>
      </c>
      <c r="I2821">
        <v>1</v>
      </c>
      <c r="J2821">
        <v>0.1</v>
      </c>
      <c r="K2821" t="s">
        <v>32</v>
      </c>
      <c r="L2821" t="s">
        <v>50</v>
      </c>
      <c r="M2821">
        <v>44</v>
      </c>
      <c r="N2821">
        <v>5</v>
      </c>
    </row>
    <row r="2822" spans="1:14" x14ac:dyDescent="0.3">
      <c r="A2822" t="s">
        <v>5512</v>
      </c>
      <c r="B2822" t="s">
        <v>2148</v>
      </c>
      <c r="C2822" t="s">
        <v>2257</v>
      </c>
      <c r="D2822" t="s">
        <v>665</v>
      </c>
      <c r="E2822" t="s">
        <v>1326</v>
      </c>
      <c r="F2822" t="s">
        <v>39</v>
      </c>
      <c r="G2822" t="s">
        <v>30</v>
      </c>
      <c r="H2822" t="s">
        <v>91</v>
      </c>
      <c r="I2822">
        <v>8</v>
      </c>
      <c r="J2822">
        <v>0.15</v>
      </c>
      <c r="K2822" t="s">
        <v>22</v>
      </c>
      <c r="L2822" t="s">
        <v>33</v>
      </c>
      <c r="M2822">
        <v>34</v>
      </c>
      <c r="N2822">
        <v>2</v>
      </c>
    </row>
    <row r="2823" spans="1:14" x14ac:dyDescent="0.3">
      <c r="A2823" t="s">
        <v>5513</v>
      </c>
      <c r="B2823" t="s">
        <v>2667</v>
      </c>
      <c r="C2823" t="s">
        <v>323</v>
      </c>
      <c r="D2823" t="s">
        <v>3688</v>
      </c>
      <c r="E2823" t="s">
        <v>1568</v>
      </c>
      <c r="F2823" t="s">
        <v>29</v>
      </c>
      <c r="G2823" t="s">
        <v>251</v>
      </c>
      <c r="H2823" t="s">
        <v>63</v>
      </c>
      <c r="I2823">
        <v>8</v>
      </c>
      <c r="J2823">
        <v>0.15</v>
      </c>
      <c r="K2823" t="s">
        <v>32</v>
      </c>
      <c r="L2823" t="s">
        <v>33</v>
      </c>
      <c r="M2823">
        <v>19</v>
      </c>
      <c r="N2823">
        <v>3</v>
      </c>
    </row>
    <row r="2824" spans="1:14" x14ac:dyDescent="0.3">
      <c r="A2824" t="s">
        <v>5514</v>
      </c>
      <c r="B2824" t="s">
        <v>1548</v>
      </c>
      <c r="C2824" t="s">
        <v>1699</v>
      </c>
      <c r="D2824" t="s">
        <v>434</v>
      </c>
      <c r="E2824" t="s">
        <v>467</v>
      </c>
      <c r="F2824" t="s">
        <v>29</v>
      </c>
      <c r="G2824" t="s">
        <v>192</v>
      </c>
      <c r="H2824" t="s">
        <v>154</v>
      </c>
      <c r="I2824">
        <v>2</v>
      </c>
      <c r="J2824">
        <v>0.1</v>
      </c>
      <c r="K2824" t="s">
        <v>22</v>
      </c>
      <c r="L2824" t="s">
        <v>50</v>
      </c>
      <c r="N2824">
        <v>5</v>
      </c>
    </row>
    <row r="2825" spans="1:14" x14ac:dyDescent="0.3">
      <c r="A2825" t="s">
        <v>78</v>
      </c>
      <c r="B2825" t="s">
        <v>79</v>
      </c>
      <c r="C2825" t="s">
        <v>80</v>
      </c>
      <c r="D2825" t="s">
        <v>81</v>
      </c>
      <c r="E2825" t="s">
        <v>82</v>
      </c>
      <c r="F2825" t="s">
        <v>83</v>
      </c>
      <c r="G2825" t="s">
        <v>40</v>
      </c>
      <c r="H2825" t="s">
        <v>84</v>
      </c>
      <c r="I2825">
        <v>9</v>
      </c>
      <c r="J2825">
        <v>0</v>
      </c>
      <c r="K2825" t="s">
        <v>22</v>
      </c>
      <c r="L2825" t="s">
        <v>33</v>
      </c>
      <c r="M2825">
        <v>52</v>
      </c>
      <c r="N2825">
        <v>4</v>
      </c>
    </row>
    <row r="2826" spans="1:14" x14ac:dyDescent="0.3">
      <c r="A2826" t="s">
        <v>5515</v>
      </c>
      <c r="B2826" t="s">
        <v>1490</v>
      </c>
      <c r="C2826" t="s">
        <v>4235</v>
      </c>
      <c r="D2826" t="s">
        <v>2702</v>
      </c>
      <c r="E2826" t="s">
        <v>548</v>
      </c>
      <c r="F2826" t="s">
        <v>29</v>
      </c>
      <c r="G2826" t="s">
        <v>115</v>
      </c>
      <c r="H2826" t="s">
        <v>241</v>
      </c>
      <c r="I2826">
        <v>5</v>
      </c>
      <c r="J2826">
        <v>0</v>
      </c>
      <c r="K2826" t="s">
        <v>22</v>
      </c>
      <c r="L2826" t="s">
        <v>33</v>
      </c>
      <c r="N2826">
        <v>1</v>
      </c>
    </row>
    <row r="2827" spans="1:14" x14ac:dyDescent="0.3">
      <c r="A2827" t="s">
        <v>5516</v>
      </c>
      <c r="B2827" t="s">
        <v>877</v>
      </c>
      <c r="C2827" t="s">
        <v>2859</v>
      </c>
      <c r="D2827" t="s">
        <v>1212</v>
      </c>
      <c r="E2827" t="s">
        <v>302</v>
      </c>
      <c r="F2827" t="s">
        <v>39</v>
      </c>
      <c r="G2827" t="s">
        <v>251</v>
      </c>
      <c r="H2827" t="s">
        <v>308</v>
      </c>
      <c r="I2827">
        <v>7</v>
      </c>
      <c r="J2827">
        <v>0.1</v>
      </c>
      <c r="K2827" t="s">
        <v>32</v>
      </c>
      <c r="L2827" t="s">
        <v>33</v>
      </c>
      <c r="M2827">
        <v>32</v>
      </c>
      <c r="N2827">
        <v>3</v>
      </c>
    </row>
    <row r="2828" spans="1:14" x14ac:dyDescent="0.3">
      <c r="A2828" t="s">
        <v>5517</v>
      </c>
      <c r="B2828" t="s">
        <v>1066</v>
      </c>
      <c r="C2828" t="s">
        <v>1456</v>
      </c>
      <c r="D2828" t="s">
        <v>1165</v>
      </c>
      <c r="E2828" t="s">
        <v>683</v>
      </c>
      <c r="F2828" t="s">
        <v>19</v>
      </c>
      <c r="G2828" t="s">
        <v>47</v>
      </c>
      <c r="H2828" t="s">
        <v>21</v>
      </c>
      <c r="I2828">
        <v>6</v>
      </c>
      <c r="J2828">
        <v>0</v>
      </c>
      <c r="K2828" t="s">
        <v>22</v>
      </c>
      <c r="L2828" t="s">
        <v>50</v>
      </c>
      <c r="M2828">
        <v>61</v>
      </c>
      <c r="N2828">
        <v>1</v>
      </c>
    </row>
    <row r="2829" spans="1:14" x14ac:dyDescent="0.3">
      <c r="A2829" t="s">
        <v>5518</v>
      </c>
      <c r="B2829" t="s">
        <v>1609</v>
      </c>
      <c r="C2829" t="s">
        <v>5519</v>
      </c>
      <c r="D2829" t="s">
        <v>2456</v>
      </c>
      <c r="E2829" t="s">
        <v>619</v>
      </c>
      <c r="F2829" t="s">
        <v>19</v>
      </c>
      <c r="G2829" t="s">
        <v>62</v>
      </c>
      <c r="H2829" t="s">
        <v>56</v>
      </c>
      <c r="I2829" t="s">
        <v>147</v>
      </c>
      <c r="K2829" t="s">
        <v>32</v>
      </c>
      <c r="L2829" t="s">
        <v>50</v>
      </c>
      <c r="M2829">
        <v>32</v>
      </c>
      <c r="N2829">
        <v>4</v>
      </c>
    </row>
    <row r="2830" spans="1:14" x14ac:dyDescent="0.3">
      <c r="A2830" t="s">
        <v>5520</v>
      </c>
      <c r="B2830" t="s">
        <v>1108</v>
      </c>
      <c r="C2830" t="s">
        <v>1906</v>
      </c>
      <c r="D2830" t="s">
        <v>4744</v>
      </c>
      <c r="E2830" t="s">
        <v>413</v>
      </c>
      <c r="F2830" t="s">
        <v>29</v>
      </c>
      <c r="G2830" t="s">
        <v>192</v>
      </c>
      <c r="H2830" t="s">
        <v>48</v>
      </c>
      <c r="I2830">
        <v>3</v>
      </c>
      <c r="J2830">
        <v>0.2</v>
      </c>
      <c r="K2830" t="s">
        <v>22</v>
      </c>
      <c r="L2830" t="s">
        <v>50</v>
      </c>
      <c r="M2830">
        <v>20</v>
      </c>
      <c r="N2830">
        <v>1</v>
      </c>
    </row>
    <row r="2831" spans="1:14" x14ac:dyDescent="0.3">
      <c r="A2831" t="s">
        <v>5521</v>
      </c>
      <c r="B2831" t="s">
        <v>1110</v>
      </c>
      <c r="C2831" t="s">
        <v>419</v>
      </c>
      <c r="D2831" t="s">
        <v>525</v>
      </c>
      <c r="E2831" t="s">
        <v>790</v>
      </c>
      <c r="F2831" t="s">
        <v>39</v>
      </c>
      <c r="G2831" t="s">
        <v>115</v>
      </c>
      <c r="H2831" t="s">
        <v>21</v>
      </c>
      <c r="I2831">
        <v>3</v>
      </c>
      <c r="J2831">
        <v>0.1</v>
      </c>
      <c r="K2831" t="s">
        <v>32</v>
      </c>
      <c r="L2831" t="s">
        <v>33</v>
      </c>
      <c r="M2831">
        <v>60</v>
      </c>
      <c r="N2831">
        <v>2</v>
      </c>
    </row>
    <row r="2832" spans="1:14" x14ac:dyDescent="0.3">
      <c r="A2832" t="s">
        <v>5522</v>
      </c>
      <c r="B2832" t="s">
        <v>517</v>
      </c>
      <c r="C2832" t="s">
        <v>1118</v>
      </c>
      <c r="D2832" t="s">
        <v>3242</v>
      </c>
      <c r="E2832" t="s">
        <v>326</v>
      </c>
      <c r="F2832" t="s">
        <v>39</v>
      </c>
      <c r="G2832" t="s">
        <v>90</v>
      </c>
      <c r="H2832" t="s">
        <v>31</v>
      </c>
      <c r="I2832">
        <v>1</v>
      </c>
      <c r="K2832" t="s">
        <v>22</v>
      </c>
      <c r="L2832" t="s">
        <v>23</v>
      </c>
      <c r="M2832">
        <v>29</v>
      </c>
      <c r="N2832">
        <v>1</v>
      </c>
    </row>
    <row r="2833" spans="1:14" x14ac:dyDescent="0.3">
      <c r="A2833" t="s">
        <v>5523</v>
      </c>
      <c r="B2833" t="s">
        <v>1232</v>
      </c>
      <c r="C2833" t="s">
        <v>902</v>
      </c>
      <c r="D2833" t="s">
        <v>3219</v>
      </c>
      <c r="E2833" t="s">
        <v>917</v>
      </c>
      <c r="F2833" t="s">
        <v>131</v>
      </c>
      <c r="G2833" t="s">
        <v>176</v>
      </c>
      <c r="H2833" t="s">
        <v>84</v>
      </c>
      <c r="I2833">
        <v>6</v>
      </c>
      <c r="J2833">
        <v>0.05</v>
      </c>
      <c r="K2833" t="s">
        <v>70</v>
      </c>
      <c r="L2833" t="s">
        <v>41</v>
      </c>
      <c r="M2833">
        <v>57</v>
      </c>
      <c r="N2833">
        <v>2</v>
      </c>
    </row>
    <row r="2834" spans="1:14" x14ac:dyDescent="0.3">
      <c r="A2834" t="s">
        <v>5524</v>
      </c>
      <c r="B2834" t="s">
        <v>1513</v>
      </c>
      <c r="C2834" t="s">
        <v>2483</v>
      </c>
      <c r="D2834" t="s">
        <v>657</v>
      </c>
      <c r="E2834" t="s">
        <v>287</v>
      </c>
      <c r="F2834" t="s">
        <v>29</v>
      </c>
      <c r="G2834" t="s">
        <v>176</v>
      </c>
      <c r="H2834" t="s">
        <v>31</v>
      </c>
      <c r="I2834">
        <v>4</v>
      </c>
      <c r="J2834">
        <v>0.15</v>
      </c>
      <c r="K2834" t="s">
        <v>22</v>
      </c>
      <c r="L2834" t="s">
        <v>50</v>
      </c>
      <c r="M2834">
        <v>25</v>
      </c>
      <c r="N2834">
        <v>3</v>
      </c>
    </row>
    <row r="2835" spans="1:14" x14ac:dyDescent="0.3">
      <c r="A2835" t="s">
        <v>5525</v>
      </c>
      <c r="B2835" t="s">
        <v>2483</v>
      </c>
      <c r="C2835" t="s">
        <v>2205</v>
      </c>
      <c r="D2835" t="s">
        <v>2525</v>
      </c>
      <c r="E2835" t="s">
        <v>467</v>
      </c>
      <c r="F2835" t="s">
        <v>39</v>
      </c>
      <c r="G2835" t="s">
        <v>20</v>
      </c>
      <c r="H2835" t="s">
        <v>241</v>
      </c>
      <c r="I2835">
        <v>7</v>
      </c>
      <c r="J2835">
        <v>0.1</v>
      </c>
      <c r="K2835" t="s">
        <v>32</v>
      </c>
      <c r="L2835" t="s">
        <v>50</v>
      </c>
      <c r="N2835">
        <v>4</v>
      </c>
    </row>
    <row r="2836" spans="1:14" x14ac:dyDescent="0.3">
      <c r="A2836" t="s">
        <v>5526</v>
      </c>
      <c r="B2836" t="s">
        <v>689</v>
      </c>
      <c r="C2836" t="s">
        <v>183</v>
      </c>
      <c r="D2836" t="s">
        <v>2367</v>
      </c>
      <c r="E2836" t="s">
        <v>619</v>
      </c>
      <c r="F2836" t="s">
        <v>19</v>
      </c>
      <c r="G2836" t="s">
        <v>40</v>
      </c>
      <c r="H2836" t="s">
        <v>177</v>
      </c>
      <c r="I2836">
        <v>7</v>
      </c>
      <c r="J2836">
        <v>0.05</v>
      </c>
      <c r="K2836" t="s">
        <v>22</v>
      </c>
      <c r="L2836" t="s">
        <v>23</v>
      </c>
      <c r="M2836">
        <v>52</v>
      </c>
      <c r="N2836">
        <v>5</v>
      </c>
    </row>
    <row r="2837" spans="1:14" x14ac:dyDescent="0.3">
      <c r="A2837" t="s">
        <v>5527</v>
      </c>
      <c r="B2837" t="s">
        <v>3638</v>
      </c>
      <c r="C2837" t="s">
        <v>2465</v>
      </c>
      <c r="D2837" t="s">
        <v>3334</v>
      </c>
      <c r="E2837" t="s">
        <v>1172</v>
      </c>
      <c r="F2837" t="s">
        <v>29</v>
      </c>
      <c r="G2837" t="s">
        <v>40</v>
      </c>
      <c r="H2837" t="s">
        <v>98</v>
      </c>
      <c r="I2837">
        <v>9</v>
      </c>
      <c r="J2837">
        <v>0</v>
      </c>
      <c r="K2837" t="s">
        <v>32</v>
      </c>
      <c r="L2837" t="s">
        <v>50</v>
      </c>
      <c r="M2837">
        <v>40</v>
      </c>
      <c r="N2837">
        <v>1</v>
      </c>
    </row>
    <row r="2838" spans="1:14" x14ac:dyDescent="0.3">
      <c r="A2838" t="s">
        <v>2536</v>
      </c>
      <c r="B2838" t="s">
        <v>1653</v>
      </c>
      <c r="C2838" t="s">
        <v>2049</v>
      </c>
      <c r="D2838" t="s">
        <v>2537</v>
      </c>
      <c r="E2838" t="s">
        <v>1202</v>
      </c>
      <c r="F2838" t="s">
        <v>39</v>
      </c>
      <c r="G2838" t="s">
        <v>192</v>
      </c>
      <c r="H2838" t="s">
        <v>56</v>
      </c>
      <c r="I2838">
        <v>3</v>
      </c>
      <c r="K2838" t="s">
        <v>32</v>
      </c>
      <c r="L2838" t="s">
        <v>23</v>
      </c>
      <c r="M2838">
        <v>59</v>
      </c>
      <c r="N2838">
        <v>5</v>
      </c>
    </row>
    <row r="2839" spans="1:14" x14ac:dyDescent="0.3">
      <c r="A2839" t="s">
        <v>5528</v>
      </c>
      <c r="B2839" t="s">
        <v>2350</v>
      </c>
      <c r="C2839" t="s">
        <v>2494</v>
      </c>
      <c r="D2839" t="s">
        <v>1210</v>
      </c>
      <c r="E2839" t="s">
        <v>120</v>
      </c>
      <c r="F2839" t="s">
        <v>29</v>
      </c>
      <c r="G2839" t="s">
        <v>47</v>
      </c>
      <c r="H2839" t="s">
        <v>21</v>
      </c>
      <c r="I2839">
        <v>2</v>
      </c>
      <c r="J2839">
        <v>0</v>
      </c>
      <c r="K2839" t="s">
        <v>32</v>
      </c>
      <c r="L2839" t="s">
        <v>33</v>
      </c>
      <c r="M2839">
        <v>38</v>
      </c>
      <c r="N2839">
        <v>4</v>
      </c>
    </row>
    <row r="2840" spans="1:14" x14ac:dyDescent="0.3">
      <c r="A2840" t="s">
        <v>5529</v>
      </c>
      <c r="B2840" t="s">
        <v>1654</v>
      </c>
      <c r="C2840" t="s">
        <v>2050</v>
      </c>
      <c r="D2840" t="s">
        <v>4430</v>
      </c>
      <c r="E2840" t="s">
        <v>467</v>
      </c>
      <c r="F2840" t="s">
        <v>19</v>
      </c>
      <c r="G2840" t="s">
        <v>30</v>
      </c>
      <c r="H2840" t="s">
        <v>21</v>
      </c>
      <c r="I2840">
        <v>7</v>
      </c>
      <c r="J2840">
        <v>0</v>
      </c>
      <c r="K2840" t="s">
        <v>32</v>
      </c>
      <c r="L2840" t="s">
        <v>41</v>
      </c>
      <c r="M2840">
        <v>32</v>
      </c>
      <c r="N2840">
        <v>4</v>
      </c>
    </row>
    <row r="2841" spans="1:14" x14ac:dyDescent="0.3">
      <c r="A2841" t="s">
        <v>5530</v>
      </c>
      <c r="B2841" t="s">
        <v>3006</v>
      </c>
      <c r="C2841" t="s">
        <v>3080</v>
      </c>
      <c r="D2841" t="s">
        <v>3301</v>
      </c>
      <c r="E2841" t="s">
        <v>1422</v>
      </c>
      <c r="F2841" t="s">
        <v>19</v>
      </c>
      <c r="G2841" t="s">
        <v>20</v>
      </c>
      <c r="H2841" t="s">
        <v>160</v>
      </c>
      <c r="I2841">
        <v>9</v>
      </c>
      <c r="J2841">
        <v>0.05</v>
      </c>
      <c r="K2841" t="s">
        <v>32</v>
      </c>
      <c r="L2841" t="s">
        <v>33</v>
      </c>
      <c r="M2841">
        <v>65</v>
      </c>
      <c r="N2841">
        <v>5</v>
      </c>
    </row>
    <row r="2842" spans="1:14" x14ac:dyDescent="0.3">
      <c r="A2842" t="s">
        <v>5531</v>
      </c>
      <c r="B2842" t="s">
        <v>1522</v>
      </c>
      <c r="C2842" t="s">
        <v>3106</v>
      </c>
      <c r="D2842" t="s">
        <v>2984</v>
      </c>
      <c r="E2842" t="s">
        <v>2887</v>
      </c>
      <c r="F2842" t="s">
        <v>19</v>
      </c>
      <c r="G2842" t="s">
        <v>176</v>
      </c>
      <c r="H2842" t="s">
        <v>308</v>
      </c>
      <c r="I2842" t="s">
        <v>252</v>
      </c>
      <c r="J2842">
        <v>0.2</v>
      </c>
      <c r="K2842" t="s">
        <v>70</v>
      </c>
      <c r="L2842" t="s">
        <v>33</v>
      </c>
      <c r="M2842">
        <v>23</v>
      </c>
      <c r="N2842">
        <v>5</v>
      </c>
    </row>
    <row r="2843" spans="1:14" x14ac:dyDescent="0.3">
      <c r="A2843" t="s">
        <v>4997</v>
      </c>
      <c r="B2843" t="s">
        <v>1898</v>
      </c>
      <c r="C2843" t="s">
        <v>2078</v>
      </c>
      <c r="D2843" t="s">
        <v>3510</v>
      </c>
      <c r="E2843" t="s">
        <v>96</v>
      </c>
      <c r="F2843" t="s">
        <v>19</v>
      </c>
      <c r="G2843" t="s">
        <v>62</v>
      </c>
      <c r="H2843" t="s">
        <v>48</v>
      </c>
      <c r="I2843">
        <v>8</v>
      </c>
      <c r="J2843">
        <v>0.2</v>
      </c>
      <c r="K2843" t="s">
        <v>22</v>
      </c>
      <c r="L2843" t="s">
        <v>33</v>
      </c>
      <c r="M2843">
        <v>33</v>
      </c>
      <c r="N2843">
        <v>5</v>
      </c>
    </row>
    <row r="2844" spans="1:14" x14ac:dyDescent="0.3">
      <c r="A2844" t="s">
        <v>5532</v>
      </c>
      <c r="B2844" t="s">
        <v>16</v>
      </c>
      <c r="C2844" t="s">
        <v>1495</v>
      </c>
      <c r="D2844" t="s">
        <v>2098</v>
      </c>
      <c r="E2844" t="s">
        <v>853</v>
      </c>
      <c r="F2844" t="s">
        <v>29</v>
      </c>
      <c r="G2844" t="s">
        <v>251</v>
      </c>
      <c r="H2844" t="s">
        <v>109</v>
      </c>
      <c r="I2844">
        <v>8</v>
      </c>
      <c r="J2844">
        <v>0.05</v>
      </c>
      <c r="K2844" t="s">
        <v>22</v>
      </c>
      <c r="L2844" t="s">
        <v>33</v>
      </c>
      <c r="M2844">
        <v>64</v>
      </c>
      <c r="N2844">
        <v>5</v>
      </c>
    </row>
    <row r="2845" spans="1:14" x14ac:dyDescent="0.3">
      <c r="A2845" t="s">
        <v>5533</v>
      </c>
      <c r="B2845" t="s">
        <v>5534</v>
      </c>
      <c r="C2845" t="s">
        <v>640</v>
      </c>
      <c r="D2845" t="s">
        <v>2236</v>
      </c>
      <c r="E2845" t="s">
        <v>364</v>
      </c>
      <c r="F2845" t="s">
        <v>29</v>
      </c>
      <c r="G2845" t="s">
        <v>192</v>
      </c>
      <c r="H2845" t="s">
        <v>69</v>
      </c>
      <c r="I2845">
        <v>8</v>
      </c>
      <c r="J2845">
        <v>0.05</v>
      </c>
      <c r="K2845" t="s">
        <v>22</v>
      </c>
      <c r="L2845" t="s">
        <v>41</v>
      </c>
      <c r="M2845">
        <v>43</v>
      </c>
      <c r="N2845">
        <v>3</v>
      </c>
    </row>
    <row r="2846" spans="1:14" x14ac:dyDescent="0.3">
      <c r="A2846" t="s">
        <v>5535</v>
      </c>
      <c r="B2846" t="s">
        <v>2151</v>
      </c>
      <c r="C2846" t="s">
        <v>234</v>
      </c>
      <c r="D2846" t="s">
        <v>786</v>
      </c>
      <c r="E2846" t="s">
        <v>1836</v>
      </c>
      <c r="F2846" t="s">
        <v>29</v>
      </c>
      <c r="G2846" t="s">
        <v>20</v>
      </c>
      <c r="H2846" t="s">
        <v>63</v>
      </c>
      <c r="I2846">
        <v>7</v>
      </c>
      <c r="J2846">
        <v>0</v>
      </c>
      <c r="K2846" t="s">
        <v>70</v>
      </c>
      <c r="L2846" t="s">
        <v>41</v>
      </c>
      <c r="M2846">
        <v>45</v>
      </c>
      <c r="N2846">
        <v>4</v>
      </c>
    </row>
    <row r="2847" spans="1:14" x14ac:dyDescent="0.3">
      <c r="A2847" t="s">
        <v>5536</v>
      </c>
      <c r="B2847" t="s">
        <v>1939</v>
      </c>
      <c r="C2847" t="s">
        <v>877</v>
      </c>
      <c r="D2847" t="s">
        <v>2758</v>
      </c>
      <c r="E2847" t="s">
        <v>82</v>
      </c>
      <c r="F2847" t="s">
        <v>19</v>
      </c>
      <c r="G2847" t="s">
        <v>47</v>
      </c>
      <c r="H2847" t="s">
        <v>160</v>
      </c>
      <c r="I2847">
        <v>9</v>
      </c>
      <c r="J2847">
        <v>0.1</v>
      </c>
      <c r="K2847" t="s">
        <v>32</v>
      </c>
      <c r="L2847" t="s">
        <v>50</v>
      </c>
      <c r="M2847">
        <v>28</v>
      </c>
      <c r="N2847">
        <v>5</v>
      </c>
    </row>
    <row r="2848" spans="1:14" x14ac:dyDescent="0.3">
      <c r="A2848" t="s">
        <v>5537</v>
      </c>
      <c r="B2848" t="s">
        <v>2534</v>
      </c>
      <c r="C2848" t="s">
        <v>3618</v>
      </c>
      <c r="D2848" t="s">
        <v>3548</v>
      </c>
      <c r="E2848" t="s">
        <v>1169</v>
      </c>
      <c r="F2848" t="s">
        <v>39</v>
      </c>
      <c r="G2848" t="s">
        <v>192</v>
      </c>
      <c r="H2848" t="s">
        <v>84</v>
      </c>
      <c r="I2848">
        <v>2</v>
      </c>
      <c r="J2848">
        <v>0.1</v>
      </c>
      <c r="K2848" t="s">
        <v>70</v>
      </c>
      <c r="L2848" t="s">
        <v>33</v>
      </c>
      <c r="M2848">
        <v>28</v>
      </c>
      <c r="N2848">
        <v>3</v>
      </c>
    </row>
    <row r="2849" spans="1:14" x14ac:dyDescent="0.3">
      <c r="A2849" t="s">
        <v>5538</v>
      </c>
      <c r="B2849" t="s">
        <v>279</v>
      </c>
      <c r="C2849" t="s">
        <v>986</v>
      </c>
      <c r="D2849" t="s">
        <v>5539</v>
      </c>
      <c r="E2849" t="s">
        <v>426</v>
      </c>
      <c r="F2849" t="s">
        <v>29</v>
      </c>
      <c r="G2849" t="s">
        <v>40</v>
      </c>
      <c r="H2849" t="s">
        <v>160</v>
      </c>
      <c r="I2849">
        <v>7</v>
      </c>
      <c r="J2849">
        <v>0.15</v>
      </c>
      <c r="K2849" t="s">
        <v>22</v>
      </c>
      <c r="L2849" t="s">
        <v>23</v>
      </c>
      <c r="M2849">
        <v>43</v>
      </c>
      <c r="N2849">
        <v>2</v>
      </c>
    </row>
    <row r="2850" spans="1:14" x14ac:dyDescent="0.3">
      <c r="A2850" t="s">
        <v>5540</v>
      </c>
      <c r="B2850" t="s">
        <v>2187</v>
      </c>
      <c r="C2850" t="s">
        <v>2416</v>
      </c>
      <c r="D2850" t="s">
        <v>4114</v>
      </c>
      <c r="E2850" t="s">
        <v>630</v>
      </c>
      <c r="F2850" t="s">
        <v>83</v>
      </c>
      <c r="G2850" t="s">
        <v>176</v>
      </c>
      <c r="H2850" t="s">
        <v>241</v>
      </c>
      <c r="I2850">
        <v>4</v>
      </c>
      <c r="J2850">
        <v>0</v>
      </c>
      <c r="K2850" t="s">
        <v>32</v>
      </c>
      <c r="L2850" t="s">
        <v>23</v>
      </c>
      <c r="M2850">
        <v>36</v>
      </c>
      <c r="N2850">
        <v>4</v>
      </c>
    </row>
    <row r="2851" spans="1:14" x14ac:dyDescent="0.3">
      <c r="A2851" t="s">
        <v>5541</v>
      </c>
      <c r="B2851" t="s">
        <v>3326</v>
      </c>
      <c r="C2851" t="s">
        <v>172</v>
      </c>
      <c r="D2851" t="s">
        <v>457</v>
      </c>
      <c r="E2851" t="s">
        <v>292</v>
      </c>
      <c r="F2851" t="s">
        <v>29</v>
      </c>
      <c r="G2851" t="s">
        <v>293</v>
      </c>
      <c r="H2851" t="s">
        <v>31</v>
      </c>
      <c r="I2851">
        <v>6</v>
      </c>
      <c r="J2851">
        <v>0</v>
      </c>
      <c r="K2851" t="s">
        <v>70</v>
      </c>
      <c r="L2851" t="s">
        <v>33</v>
      </c>
      <c r="M2851">
        <v>64</v>
      </c>
      <c r="N2851">
        <v>1</v>
      </c>
    </row>
    <row r="2852" spans="1:14" x14ac:dyDescent="0.3">
      <c r="A2852" t="s">
        <v>5542</v>
      </c>
      <c r="B2852" t="s">
        <v>1193</v>
      </c>
      <c r="C2852" t="s">
        <v>753</v>
      </c>
      <c r="D2852" t="s">
        <v>885</v>
      </c>
      <c r="E2852" t="s">
        <v>1372</v>
      </c>
      <c r="F2852" t="s">
        <v>39</v>
      </c>
      <c r="G2852" t="s">
        <v>115</v>
      </c>
      <c r="H2852" t="s">
        <v>177</v>
      </c>
      <c r="I2852">
        <v>1</v>
      </c>
      <c r="J2852">
        <v>0</v>
      </c>
      <c r="K2852" t="s">
        <v>32</v>
      </c>
      <c r="L2852" t="s">
        <v>33</v>
      </c>
      <c r="M2852">
        <v>43</v>
      </c>
      <c r="N2852">
        <v>2</v>
      </c>
    </row>
    <row r="2853" spans="1:14" x14ac:dyDescent="0.3">
      <c r="A2853" t="s">
        <v>5543</v>
      </c>
      <c r="B2853" t="s">
        <v>278</v>
      </c>
      <c r="C2853" t="s">
        <v>296</v>
      </c>
      <c r="D2853" t="s">
        <v>2302</v>
      </c>
      <c r="E2853" t="s">
        <v>1000</v>
      </c>
      <c r="F2853" t="s">
        <v>19</v>
      </c>
      <c r="G2853" t="s">
        <v>115</v>
      </c>
      <c r="H2853" t="s">
        <v>91</v>
      </c>
      <c r="I2853">
        <v>5</v>
      </c>
      <c r="J2853">
        <v>0.2</v>
      </c>
      <c r="K2853" t="s">
        <v>32</v>
      </c>
      <c r="L2853" t="s">
        <v>23</v>
      </c>
      <c r="M2853">
        <v>23</v>
      </c>
      <c r="N2853">
        <v>1</v>
      </c>
    </row>
    <row r="2854" spans="1:14" x14ac:dyDescent="0.3">
      <c r="A2854" t="s">
        <v>5544</v>
      </c>
      <c r="B2854" t="s">
        <v>5545</v>
      </c>
      <c r="C2854" t="s">
        <v>258</v>
      </c>
      <c r="D2854" t="s">
        <v>255</v>
      </c>
      <c r="E2854" t="s">
        <v>967</v>
      </c>
      <c r="F2854" t="s">
        <v>29</v>
      </c>
      <c r="G2854" t="s">
        <v>176</v>
      </c>
      <c r="H2854" t="s">
        <v>84</v>
      </c>
      <c r="I2854">
        <v>1</v>
      </c>
      <c r="J2854">
        <v>0.2</v>
      </c>
      <c r="K2854" t="s">
        <v>32</v>
      </c>
      <c r="L2854" t="s">
        <v>41</v>
      </c>
      <c r="N2854">
        <v>1</v>
      </c>
    </row>
    <row r="2855" spans="1:14" x14ac:dyDescent="0.3">
      <c r="A2855" t="s">
        <v>5546</v>
      </c>
      <c r="B2855" t="s">
        <v>4758</v>
      </c>
      <c r="C2855" t="s">
        <v>2070</v>
      </c>
      <c r="D2855" t="s">
        <v>634</v>
      </c>
      <c r="E2855" t="s">
        <v>548</v>
      </c>
      <c r="F2855" t="s">
        <v>19</v>
      </c>
      <c r="G2855" t="s">
        <v>62</v>
      </c>
      <c r="H2855" t="s">
        <v>109</v>
      </c>
      <c r="I2855">
        <v>3</v>
      </c>
      <c r="J2855">
        <v>0.1</v>
      </c>
      <c r="K2855" t="s">
        <v>32</v>
      </c>
      <c r="L2855" t="s">
        <v>33</v>
      </c>
      <c r="M2855">
        <v>64</v>
      </c>
      <c r="N2855">
        <v>3</v>
      </c>
    </row>
    <row r="2856" spans="1:14" x14ac:dyDescent="0.3">
      <c r="A2856" t="s">
        <v>5547</v>
      </c>
      <c r="B2856" t="s">
        <v>1075</v>
      </c>
      <c r="C2856" t="s">
        <v>1225</v>
      </c>
      <c r="D2856" t="s">
        <v>987</v>
      </c>
      <c r="E2856" t="s">
        <v>359</v>
      </c>
      <c r="F2856" t="s">
        <v>39</v>
      </c>
      <c r="G2856" t="s">
        <v>30</v>
      </c>
      <c r="H2856" t="s">
        <v>69</v>
      </c>
      <c r="I2856">
        <v>6</v>
      </c>
      <c r="J2856">
        <v>0.15</v>
      </c>
      <c r="K2856" t="s">
        <v>32</v>
      </c>
      <c r="L2856" t="s">
        <v>50</v>
      </c>
      <c r="M2856">
        <v>30</v>
      </c>
      <c r="N2856">
        <v>5</v>
      </c>
    </row>
    <row r="2857" spans="1:14" x14ac:dyDescent="0.3">
      <c r="A2857" t="s">
        <v>5548</v>
      </c>
      <c r="B2857" t="s">
        <v>133</v>
      </c>
      <c r="C2857" t="s">
        <v>1269</v>
      </c>
      <c r="D2857" t="s">
        <v>2836</v>
      </c>
      <c r="E2857" t="s">
        <v>453</v>
      </c>
      <c r="F2857" t="s">
        <v>29</v>
      </c>
      <c r="G2857" t="s">
        <v>47</v>
      </c>
      <c r="H2857" t="s">
        <v>63</v>
      </c>
      <c r="I2857">
        <v>8</v>
      </c>
      <c r="J2857">
        <v>0</v>
      </c>
      <c r="K2857" t="s">
        <v>32</v>
      </c>
      <c r="L2857" t="s">
        <v>33</v>
      </c>
      <c r="M2857">
        <v>52</v>
      </c>
      <c r="N2857">
        <v>4</v>
      </c>
    </row>
    <row r="2858" spans="1:14" x14ac:dyDescent="0.3">
      <c r="A2858" t="s">
        <v>5549</v>
      </c>
      <c r="B2858" t="s">
        <v>1160</v>
      </c>
      <c r="C2858" t="s">
        <v>641</v>
      </c>
      <c r="D2858" t="s">
        <v>325</v>
      </c>
      <c r="E2858" t="s">
        <v>357</v>
      </c>
      <c r="F2858" t="s">
        <v>29</v>
      </c>
      <c r="G2858" t="s">
        <v>30</v>
      </c>
      <c r="H2858" t="s">
        <v>241</v>
      </c>
      <c r="I2858">
        <v>2</v>
      </c>
      <c r="J2858">
        <v>0.05</v>
      </c>
      <c r="K2858" t="s">
        <v>22</v>
      </c>
      <c r="L2858" t="s">
        <v>33</v>
      </c>
      <c r="M2858">
        <v>44</v>
      </c>
      <c r="N2858">
        <v>2</v>
      </c>
    </row>
    <row r="2859" spans="1:14" x14ac:dyDescent="0.3">
      <c r="A2859" t="s">
        <v>5550</v>
      </c>
      <c r="B2859" t="s">
        <v>2756</v>
      </c>
      <c r="C2859" t="s">
        <v>1100</v>
      </c>
      <c r="D2859" t="s">
        <v>1708</v>
      </c>
      <c r="E2859" t="s">
        <v>671</v>
      </c>
      <c r="F2859" t="s">
        <v>29</v>
      </c>
      <c r="G2859" t="s">
        <v>40</v>
      </c>
      <c r="H2859" t="s">
        <v>21</v>
      </c>
      <c r="I2859">
        <v>9</v>
      </c>
      <c r="J2859">
        <v>0</v>
      </c>
      <c r="K2859" t="s">
        <v>32</v>
      </c>
      <c r="L2859" t="s">
        <v>33</v>
      </c>
      <c r="M2859">
        <v>46</v>
      </c>
      <c r="N2859">
        <v>3</v>
      </c>
    </row>
    <row r="2860" spans="1:14" x14ac:dyDescent="0.3">
      <c r="A2860" t="s">
        <v>5551</v>
      </c>
      <c r="B2860" t="s">
        <v>1449</v>
      </c>
      <c r="C2860" t="s">
        <v>5552</v>
      </c>
      <c r="D2860" t="s">
        <v>2346</v>
      </c>
      <c r="E2860" t="s">
        <v>635</v>
      </c>
      <c r="F2860" t="s">
        <v>39</v>
      </c>
      <c r="G2860" t="s">
        <v>40</v>
      </c>
      <c r="H2860" t="s">
        <v>216</v>
      </c>
      <c r="I2860" t="s">
        <v>49</v>
      </c>
      <c r="J2860">
        <v>0.1</v>
      </c>
      <c r="K2860" t="s">
        <v>32</v>
      </c>
      <c r="L2860" t="s">
        <v>23</v>
      </c>
      <c r="M2860">
        <v>59</v>
      </c>
      <c r="N2860">
        <v>5</v>
      </c>
    </row>
    <row r="2861" spans="1:14" x14ac:dyDescent="0.3">
      <c r="A2861" t="s">
        <v>5553</v>
      </c>
      <c r="B2861" t="s">
        <v>5554</v>
      </c>
      <c r="C2861" t="s">
        <v>395</v>
      </c>
      <c r="D2861" t="s">
        <v>5207</v>
      </c>
      <c r="E2861" t="s">
        <v>61</v>
      </c>
      <c r="F2861" t="s">
        <v>39</v>
      </c>
      <c r="G2861" t="s">
        <v>30</v>
      </c>
      <c r="H2861" t="s">
        <v>308</v>
      </c>
      <c r="I2861">
        <v>2</v>
      </c>
      <c r="J2861">
        <v>0</v>
      </c>
      <c r="K2861" t="s">
        <v>32</v>
      </c>
      <c r="L2861" t="s">
        <v>33</v>
      </c>
      <c r="M2861">
        <v>22</v>
      </c>
      <c r="N2861">
        <v>1</v>
      </c>
    </row>
    <row r="2862" spans="1:14" x14ac:dyDescent="0.3">
      <c r="A2862" t="s">
        <v>5555</v>
      </c>
      <c r="B2862" t="s">
        <v>492</v>
      </c>
      <c r="C2862" t="s">
        <v>2170</v>
      </c>
      <c r="D2862" t="s">
        <v>1097</v>
      </c>
      <c r="E2862" t="s">
        <v>467</v>
      </c>
      <c r="F2862" t="s">
        <v>131</v>
      </c>
      <c r="G2862" t="s">
        <v>20</v>
      </c>
      <c r="H2862" t="s">
        <v>69</v>
      </c>
      <c r="I2862">
        <v>4</v>
      </c>
      <c r="J2862">
        <v>0</v>
      </c>
      <c r="K2862" t="s">
        <v>32</v>
      </c>
      <c r="L2862" t="s">
        <v>33</v>
      </c>
      <c r="M2862">
        <v>23</v>
      </c>
      <c r="N2862">
        <v>4</v>
      </c>
    </row>
    <row r="2863" spans="1:14" x14ac:dyDescent="0.3">
      <c r="A2863" t="s">
        <v>5556</v>
      </c>
      <c r="B2863" t="s">
        <v>2078</v>
      </c>
      <c r="C2863" t="s">
        <v>1333</v>
      </c>
      <c r="D2863" t="s">
        <v>4620</v>
      </c>
      <c r="E2863" t="s">
        <v>552</v>
      </c>
      <c r="F2863" t="s">
        <v>29</v>
      </c>
      <c r="G2863" t="s">
        <v>293</v>
      </c>
      <c r="H2863" t="s">
        <v>31</v>
      </c>
      <c r="I2863">
        <v>3</v>
      </c>
      <c r="J2863">
        <v>0</v>
      </c>
      <c r="K2863" t="s">
        <v>32</v>
      </c>
      <c r="L2863" t="s">
        <v>41</v>
      </c>
      <c r="M2863">
        <v>69</v>
      </c>
      <c r="N2863">
        <v>5</v>
      </c>
    </row>
    <row r="2864" spans="1:14" x14ac:dyDescent="0.3">
      <c r="A2864" t="s">
        <v>3981</v>
      </c>
      <c r="B2864" t="s">
        <v>1056</v>
      </c>
      <c r="C2864" t="s">
        <v>1060</v>
      </c>
      <c r="D2864" t="s">
        <v>3982</v>
      </c>
      <c r="E2864" t="s">
        <v>89</v>
      </c>
      <c r="F2864" t="s">
        <v>29</v>
      </c>
      <c r="G2864" t="s">
        <v>176</v>
      </c>
      <c r="H2864" t="s">
        <v>241</v>
      </c>
      <c r="I2864">
        <v>8</v>
      </c>
      <c r="J2864">
        <v>0</v>
      </c>
      <c r="K2864" t="s">
        <v>32</v>
      </c>
      <c r="L2864" t="s">
        <v>33</v>
      </c>
      <c r="M2864">
        <v>36</v>
      </c>
      <c r="N2864">
        <v>2</v>
      </c>
    </row>
    <row r="2865" spans="1:14" x14ac:dyDescent="0.3">
      <c r="A2865" t="s">
        <v>5557</v>
      </c>
      <c r="B2865" t="s">
        <v>204</v>
      </c>
      <c r="C2865" t="s">
        <v>2699</v>
      </c>
      <c r="D2865" t="s">
        <v>3024</v>
      </c>
      <c r="E2865" t="s">
        <v>369</v>
      </c>
      <c r="F2865" t="s">
        <v>29</v>
      </c>
      <c r="G2865" t="s">
        <v>251</v>
      </c>
      <c r="H2865" t="s">
        <v>76</v>
      </c>
      <c r="I2865">
        <v>1</v>
      </c>
      <c r="J2865">
        <v>0.05</v>
      </c>
      <c r="K2865" t="s">
        <v>32</v>
      </c>
      <c r="L2865" t="s">
        <v>50</v>
      </c>
      <c r="M2865">
        <v>24</v>
      </c>
      <c r="N2865">
        <v>3</v>
      </c>
    </row>
    <row r="2866" spans="1:14" x14ac:dyDescent="0.3">
      <c r="A2866" t="s">
        <v>5558</v>
      </c>
      <c r="B2866" t="s">
        <v>1386</v>
      </c>
      <c r="C2866" t="s">
        <v>767</v>
      </c>
      <c r="D2866" t="s">
        <v>2152</v>
      </c>
      <c r="E2866" t="s">
        <v>3108</v>
      </c>
      <c r="F2866" t="s">
        <v>29</v>
      </c>
      <c r="G2866" t="s">
        <v>40</v>
      </c>
      <c r="H2866" t="s">
        <v>84</v>
      </c>
      <c r="I2866">
        <v>1</v>
      </c>
      <c r="K2866" t="s">
        <v>32</v>
      </c>
      <c r="L2866" t="s">
        <v>50</v>
      </c>
      <c r="M2866">
        <v>26</v>
      </c>
      <c r="N2866">
        <v>5</v>
      </c>
    </row>
    <row r="2867" spans="1:14" x14ac:dyDescent="0.3">
      <c r="A2867" t="s">
        <v>5559</v>
      </c>
      <c r="B2867" t="s">
        <v>5560</v>
      </c>
      <c r="C2867" t="s">
        <v>123</v>
      </c>
      <c r="D2867" t="s">
        <v>2811</v>
      </c>
      <c r="E2867" t="s">
        <v>731</v>
      </c>
      <c r="F2867" t="s">
        <v>19</v>
      </c>
      <c r="G2867" t="s">
        <v>62</v>
      </c>
      <c r="H2867" t="s">
        <v>241</v>
      </c>
      <c r="I2867" t="s">
        <v>77</v>
      </c>
      <c r="J2867">
        <v>0</v>
      </c>
      <c r="K2867" t="s">
        <v>32</v>
      </c>
      <c r="L2867" t="s">
        <v>23</v>
      </c>
      <c r="M2867">
        <v>52</v>
      </c>
      <c r="N2867">
        <v>1</v>
      </c>
    </row>
    <row r="2868" spans="1:14" x14ac:dyDescent="0.3">
      <c r="A2868" t="s">
        <v>1668</v>
      </c>
      <c r="B2868" t="s">
        <v>1669</v>
      </c>
      <c r="C2868" t="s">
        <v>1670</v>
      </c>
      <c r="D2868" t="s">
        <v>1671</v>
      </c>
      <c r="E2868" t="s">
        <v>202</v>
      </c>
      <c r="F2868" t="s">
        <v>131</v>
      </c>
      <c r="G2868" t="s">
        <v>20</v>
      </c>
      <c r="H2868" t="s">
        <v>160</v>
      </c>
      <c r="I2868">
        <v>6</v>
      </c>
      <c r="J2868">
        <v>0.05</v>
      </c>
      <c r="K2868" t="s">
        <v>32</v>
      </c>
      <c r="L2868" t="s">
        <v>41</v>
      </c>
      <c r="M2868">
        <v>68</v>
      </c>
      <c r="N2868">
        <v>4</v>
      </c>
    </row>
    <row r="2869" spans="1:14" x14ac:dyDescent="0.3">
      <c r="A2869" t="s">
        <v>5561</v>
      </c>
      <c r="B2869" t="s">
        <v>1898</v>
      </c>
      <c r="C2869" t="s">
        <v>2078</v>
      </c>
      <c r="D2869" t="s">
        <v>4596</v>
      </c>
      <c r="E2869" t="s">
        <v>840</v>
      </c>
      <c r="F2869" t="s">
        <v>39</v>
      </c>
      <c r="G2869" t="s">
        <v>47</v>
      </c>
      <c r="H2869" t="s">
        <v>76</v>
      </c>
      <c r="I2869">
        <v>5</v>
      </c>
      <c r="J2869">
        <v>0.2</v>
      </c>
      <c r="K2869" t="s">
        <v>22</v>
      </c>
      <c r="L2869" t="s">
        <v>50</v>
      </c>
      <c r="M2869">
        <v>59</v>
      </c>
      <c r="N2869">
        <v>2</v>
      </c>
    </row>
    <row r="2870" spans="1:14" x14ac:dyDescent="0.3">
      <c r="A2870" t="s">
        <v>5562</v>
      </c>
      <c r="B2870" t="s">
        <v>4987</v>
      </c>
      <c r="C2870" t="s">
        <v>1367</v>
      </c>
      <c r="D2870" t="s">
        <v>220</v>
      </c>
      <c r="E2870" t="s">
        <v>444</v>
      </c>
      <c r="F2870" t="s">
        <v>29</v>
      </c>
      <c r="G2870" t="s">
        <v>192</v>
      </c>
      <c r="H2870" t="s">
        <v>76</v>
      </c>
      <c r="I2870">
        <v>7</v>
      </c>
      <c r="J2870">
        <v>0</v>
      </c>
      <c r="K2870" t="s">
        <v>22</v>
      </c>
      <c r="L2870" t="s">
        <v>33</v>
      </c>
      <c r="M2870">
        <v>58</v>
      </c>
      <c r="N2870">
        <v>4</v>
      </c>
    </row>
    <row r="2871" spans="1:14" x14ac:dyDescent="0.3">
      <c r="A2871" t="s">
        <v>5563</v>
      </c>
      <c r="B2871" t="s">
        <v>2023</v>
      </c>
      <c r="C2871" t="s">
        <v>5111</v>
      </c>
      <c r="D2871" t="s">
        <v>5564</v>
      </c>
      <c r="E2871" t="s">
        <v>334</v>
      </c>
      <c r="F2871" t="s">
        <v>29</v>
      </c>
      <c r="G2871" t="s">
        <v>47</v>
      </c>
      <c r="H2871" t="s">
        <v>160</v>
      </c>
      <c r="I2871" t="s">
        <v>398</v>
      </c>
      <c r="J2871">
        <v>0</v>
      </c>
      <c r="K2871" t="s">
        <v>32</v>
      </c>
      <c r="L2871" t="s">
        <v>23</v>
      </c>
      <c r="M2871">
        <v>23</v>
      </c>
      <c r="N2871">
        <v>2</v>
      </c>
    </row>
    <row r="2872" spans="1:14" x14ac:dyDescent="0.3">
      <c r="A2872" t="s">
        <v>5565</v>
      </c>
      <c r="B2872" t="s">
        <v>4122</v>
      </c>
      <c r="C2872" t="s">
        <v>1024</v>
      </c>
      <c r="D2872" t="s">
        <v>493</v>
      </c>
      <c r="E2872" t="s">
        <v>18</v>
      </c>
      <c r="F2872" t="s">
        <v>83</v>
      </c>
      <c r="G2872" t="s">
        <v>20</v>
      </c>
      <c r="H2872" t="s">
        <v>76</v>
      </c>
      <c r="I2872">
        <v>9</v>
      </c>
      <c r="J2872">
        <v>0</v>
      </c>
      <c r="K2872" t="s">
        <v>222</v>
      </c>
      <c r="L2872" t="s">
        <v>41</v>
      </c>
      <c r="M2872">
        <v>51</v>
      </c>
      <c r="N2872">
        <v>3</v>
      </c>
    </row>
    <row r="2873" spans="1:14" x14ac:dyDescent="0.3">
      <c r="A2873" t="s">
        <v>5566</v>
      </c>
      <c r="B2873" t="s">
        <v>1027</v>
      </c>
      <c r="C2873" t="s">
        <v>1766</v>
      </c>
      <c r="D2873" t="s">
        <v>2842</v>
      </c>
      <c r="E2873" t="s">
        <v>914</v>
      </c>
      <c r="F2873" t="s">
        <v>29</v>
      </c>
      <c r="G2873" t="s">
        <v>115</v>
      </c>
      <c r="H2873" t="s">
        <v>48</v>
      </c>
      <c r="I2873">
        <v>9</v>
      </c>
      <c r="J2873">
        <v>0</v>
      </c>
      <c r="K2873" t="s">
        <v>32</v>
      </c>
      <c r="L2873" t="s">
        <v>50</v>
      </c>
      <c r="M2873">
        <v>51</v>
      </c>
      <c r="N2873">
        <v>4</v>
      </c>
    </row>
    <row r="2874" spans="1:14" x14ac:dyDescent="0.3">
      <c r="A2874" t="s">
        <v>5567</v>
      </c>
      <c r="B2874" t="s">
        <v>394</v>
      </c>
      <c r="C2874" t="s">
        <v>395</v>
      </c>
      <c r="D2874" t="s">
        <v>2587</v>
      </c>
      <c r="E2874" t="s">
        <v>917</v>
      </c>
      <c r="F2874" t="s">
        <v>19</v>
      </c>
      <c r="G2874" t="s">
        <v>293</v>
      </c>
      <c r="H2874" t="s">
        <v>69</v>
      </c>
      <c r="I2874">
        <v>7</v>
      </c>
      <c r="J2874">
        <v>0</v>
      </c>
      <c r="L2874" t="s">
        <v>33</v>
      </c>
      <c r="M2874">
        <v>38</v>
      </c>
      <c r="N2874">
        <v>4</v>
      </c>
    </row>
    <row r="2875" spans="1:14" x14ac:dyDescent="0.3">
      <c r="A2875" t="s">
        <v>5568</v>
      </c>
      <c r="B2875" t="s">
        <v>5569</v>
      </c>
      <c r="C2875" t="s">
        <v>1848</v>
      </c>
      <c r="D2875" t="s">
        <v>2262</v>
      </c>
      <c r="E2875" t="s">
        <v>221</v>
      </c>
      <c r="F2875" t="s">
        <v>39</v>
      </c>
      <c r="G2875" t="s">
        <v>97</v>
      </c>
      <c r="H2875" t="s">
        <v>31</v>
      </c>
      <c r="I2875">
        <v>3</v>
      </c>
      <c r="J2875">
        <v>0.1</v>
      </c>
      <c r="K2875" t="s">
        <v>32</v>
      </c>
      <c r="L2875" t="s">
        <v>33</v>
      </c>
      <c r="M2875">
        <v>60</v>
      </c>
      <c r="N2875">
        <v>1</v>
      </c>
    </row>
    <row r="2876" spans="1:14" x14ac:dyDescent="0.3">
      <c r="A2876" t="s">
        <v>5570</v>
      </c>
      <c r="B2876" t="s">
        <v>1944</v>
      </c>
      <c r="C2876" t="s">
        <v>274</v>
      </c>
      <c r="D2876" t="s">
        <v>2862</v>
      </c>
      <c r="E2876" t="s">
        <v>232</v>
      </c>
      <c r="F2876" t="s">
        <v>39</v>
      </c>
      <c r="G2876" t="s">
        <v>115</v>
      </c>
      <c r="H2876" t="s">
        <v>21</v>
      </c>
      <c r="I2876">
        <v>3</v>
      </c>
      <c r="J2876">
        <v>0.15</v>
      </c>
      <c r="K2876" t="s">
        <v>32</v>
      </c>
      <c r="L2876" t="s">
        <v>50</v>
      </c>
      <c r="M2876">
        <v>45</v>
      </c>
      <c r="N2876">
        <v>2</v>
      </c>
    </row>
    <row r="2877" spans="1:14" x14ac:dyDescent="0.3">
      <c r="A2877" t="s">
        <v>5571</v>
      </c>
      <c r="B2877" t="s">
        <v>1505</v>
      </c>
      <c r="C2877" t="s">
        <v>1532</v>
      </c>
      <c r="D2877" t="s">
        <v>1603</v>
      </c>
      <c r="E2877" t="s">
        <v>298</v>
      </c>
      <c r="F2877" t="s">
        <v>29</v>
      </c>
      <c r="G2877" t="s">
        <v>97</v>
      </c>
      <c r="H2877" t="s">
        <v>154</v>
      </c>
      <c r="I2877">
        <v>8</v>
      </c>
      <c r="J2877">
        <v>0</v>
      </c>
      <c r="K2877" t="s">
        <v>32</v>
      </c>
      <c r="L2877" t="s">
        <v>41</v>
      </c>
      <c r="M2877">
        <v>61</v>
      </c>
      <c r="N2877">
        <v>5</v>
      </c>
    </row>
    <row r="2878" spans="1:14" x14ac:dyDescent="0.3">
      <c r="A2878" t="s">
        <v>5572</v>
      </c>
      <c r="B2878" t="s">
        <v>1235</v>
      </c>
      <c r="C2878" t="s">
        <v>361</v>
      </c>
      <c r="D2878" t="s">
        <v>590</v>
      </c>
      <c r="E2878" t="s">
        <v>717</v>
      </c>
      <c r="F2878" t="s">
        <v>153</v>
      </c>
      <c r="G2878" t="s">
        <v>40</v>
      </c>
      <c r="H2878" t="s">
        <v>84</v>
      </c>
      <c r="I2878">
        <v>9</v>
      </c>
      <c r="J2878">
        <v>0.1</v>
      </c>
      <c r="K2878" t="s">
        <v>32</v>
      </c>
      <c r="L2878" t="s">
        <v>33</v>
      </c>
      <c r="M2878">
        <v>64</v>
      </c>
      <c r="N2878">
        <v>3</v>
      </c>
    </row>
    <row r="2879" spans="1:14" x14ac:dyDescent="0.3">
      <c r="A2879" t="s">
        <v>4861</v>
      </c>
      <c r="B2879" t="s">
        <v>405</v>
      </c>
      <c r="C2879" t="s">
        <v>1944</v>
      </c>
      <c r="D2879" t="s">
        <v>4069</v>
      </c>
      <c r="E2879" t="s">
        <v>453</v>
      </c>
      <c r="F2879" t="s">
        <v>29</v>
      </c>
      <c r="G2879" t="s">
        <v>90</v>
      </c>
      <c r="H2879" t="s">
        <v>146</v>
      </c>
      <c r="I2879">
        <v>1</v>
      </c>
      <c r="J2879">
        <v>0</v>
      </c>
      <c r="K2879" t="s">
        <v>32</v>
      </c>
      <c r="L2879" t="s">
        <v>23</v>
      </c>
      <c r="M2879">
        <v>24</v>
      </c>
      <c r="N2879">
        <v>1</v>
      </c>
    </row>
    <row r="2880" spans="1:14" x14ac:dyDescent="0.3">
      <c r="A2880" t="s">
        <v>5573</v>
      </c>
      <c r="B2880" t="s">
        <v>949</v>
      </c>
      <c r="C2880" t="s">
        <v>1328</v>
      </c>
      <c r="D2880" t="s">
        <v>3548</v>
      </c>
      <c r="E2880" t="s">
        <v>1058</v>
      </c>
      <c r="F2880" t="s">
        <v>39</v>
      </c>
      <c r="G2880" t="s">
        <v>293</v>
      </c>
      <c r="H2880" t="s">
        <v>48</v>
      </c>
      <c r="I2880">
        <v>5</v>
      </c>
      <c r="J2880">
        <v>0.05</v>
      </c>
      <c r="K2880" t="s">
        <v>32</v>
      </c>
      <c r="L2880" t="s">
        <v>50</v>
      </c>
      <c r="M2880">
        <v>62</v>
      </c>
      <c r="N2880">
        <v>2</v>
      </c>
    </row>
    <row r="2881" spans="1:14" x14ac:dyDescent="0.3">
      <c r="A2881" t="s">
        <v>5574</v>
      </c>
      <c r="B2881" t="s">
        <v>2148</v>
      </c>
      <c r="C2881" t="s">
        <v>1681</v>
      </c>
      <c r="D2881" t="s">
        <v>3251</v>
      </c>
      <c r="E2881" t="s">
        <v>1019</v>
      </c>
      <c r="F2881" t="s">
        <v>29</v>
      </c>
      <c r="G2881" t="s">
        <v>90</v>
      </c>
      <c r="H2881" t="s">
        <v>154</v>
      </c>
      <c r="I2881">
        <v>4</v>
      </c>
      <c r="J2881">
        <v>0</v>
      </c>
      <c r="K2881" t="s">
        <v>222</v>
      </c>
      <c r="L2881" t="s">
        <v>33</v>
      </c>
      <c r="M2881">
        <v>26</v>
      </c>
      <c r="N2881">
        <v>4</v>
      </c>
    </row>
    <row r="2882" spans="1:14" x14ac:dyDescent="0.3">
      <c r="A2882" t="s">
        <v>5575</v>
      </c>
      <c r="B2882" t="s">
        <v>341</v>
      </c>
      <c r="C2882" t="s">
        <v>1055</v>
      </c>
      <c r="D2882" t="s">
        <v>2231</v>
      </c>
      <c r="E2882" t="s">
        <v>619</v>
      </c>
      <c r="F2882" t="s">
        <v>153</v>
      </c>
      <c r="G2882" t="s">
        <v>90</v>
      </c>
      <c r="H2882" t="s">
        <v>21</v>
      </c>
      <c r="I2882">
        <v>9</v>
      </c>
      <c r="J2882">
        <v>0</v>
      </c>
      <c r="K2882" t="s">
        <v>32</v>
      </c>
      <c r="L2882" t="s">
        <v>50</v>
      </c>
      <c r="M2882">
        <v>48</v>
      </c>
      <c r="N2882">
        <v>2</v>
      </c>
    </row>
    <row r="2883" spans="1:14" x14ac:dyDescent="0.3">
      <c r="A2883" t="s">
        <v>5576</v>
      </c>
      <c r="B2883" t="s">
        <v>410</v>
      </c>
      <c r="C2883" t="s">
        <v>4699</v>
      </c>
      <c r="D2883" t="s">
        <v>4509</v>
      </c>
      <c r="E2883" t="s">
        <v>2679</v>
      </c>
      <c r="F2883" t="s">
        <v>29</v>
      </c>
      <c r="G2883" t="s">
        <v>293</v>
      </c>
      <c r="H2883" t="s">
        <v>31</v>
      </c>
      <c r="I2883" t="s">
        <v>722</v>
      </c>
      <c r="J2883">
        <v>0</v>
      </c>
      <c r="K2883" t="s">
        <v>32</v>
      </c>
      <c r="L2883" t="s">
        <v>50</v>
      </c>
      <c r="M2883">
        <v>34</v>
      </c>
      <c r="N2883">
        <v>5</v>
      </c>
    </row>
    <row r="2884" spans="1:14" x14ac:dyDescent="0.3">
      <c r="A2884" t="s">
        <v>5577</v>
      </c>
      <c r="B2884" t="s">
        <v>229</v>
      </c>
      <c r="C2884" t="s">
        <v>2568</v>
      </c>
      <c r="D2884" t="s">
        <v>1714</v>
      </c>
      <c r="E2884" t="s">
        <v>197</v>
      </c>
      <c r="F2884" t="s">
        <v>29</v>
      </c>
      <c r="G2884" t="s">
        <v>30</v>
      </c>
      <c r="H2884" t="s">
        <v>308</v>
      </c>
      <c r="I2884">
        <v>1</v>
      </c>
      <c r="J2884">
        <v>0.2</v>
      </c>
      <c r="K2884" t="s">
        <v>32</v>
      </c>
      <c r="L2884" t="s">
        <v>41</v>
      </c>
      <c r="M2884">
        <v>64</v>
      </c>
      <c r="N2884">
        <v>5</v>
      </c>
    </row>
    <row r="2885" spans="1:14" x14ac:dyDescent="0.3">
      <c r="A2885" t="s">
        <v>5578</v>
      </c>
      <c r="B2885" t="s">
        <v>3106</v>
      </c>
      <c r="C2885" t="s">
        <v>58</v>
      </c>
      <c r="D2885" t="s">
        <v>2475</v>
      </c>
      <c r="E2885" t="s">
        <v>215</v>
      </c>
      <c r="F2885" t="s">
        <v>19</v>
      </c>
      <c r="G2885" t="s">
        <v>192</v>
      </c>
      <c r="H2885" t="s">
        <v>48</v>
      </c>
      <c r="I2885">
        <v>7</v>
      </c>
      <c r="J2885">
        <v>0.15</v>
      </c>
      <c r="K2885" t="s">
        <v>32</v>
      </c>
      <c r="L2885" t="s">
        <v>41</v>
      </c>
      <c r="M2885">
        <v>63</v>
      </c>
      <c r="N2885">
        <v>5</v>
      </c>
    </row>
    <row r="2886" spans="1:14" x14ac:dyDescent="0.3">
      <c r="A2886" t="s">
        <v>5579</v>
      </c>
      <c r="B2886" t="s">
        <v>2061</v>
      </c>
      <c r="C2886" t="s">
        <v>269</v>
      </c>
      <c r="D2886" t="s">
        <v>657</v>
      </c>
      <c r="E2886" t="s">
        <v>548</v>
      </c>
      <c r="F2886" t="s">
        <v>39</v>
      </c>
      <c r="G2886" t="s">
        <v>115</v>
      </c>
      <c r="H2886" t="s">
        <v>241</v>
      </c>
      <c r="I2886">
        <v>8</v>
      </c>
      <c r="J2886">
        <v>0</v>
      </c>
      <c r="K2886" t="s">
        <v>32</v>
      </c>
      <c r="L2886" t="s">
        <v>50</v>
      </c>
      <c r="M2886">
        <v>26</v>
      </c>
      <c r="N2886">
        <v>5</v>
      </c>
    </row>
    <row r="2887" spans="1:14" x14ac:dyDescent="0.3">
      <c r="A2887" t="s">
        <v>5580</v>
      </c>
      <c r="B2887" t="s">
        <v>1309</v>
      </c>
      <c r="C2887" t="s">
        <v>123</v>
      </c>
      <c r="D2887" t="s">
        <v>338</v>
      </c>
      <c r="E2887" t="s">
        <v>619</v>
      </c>
      <c r="F2887" t="s">
        <v>29</v>
      </c>
      <c r="G2887" t="s">
        <v>20</v>
      </c>
      <c r="H2887" t="s">
        <v>21</v>
      </c>
      <c r="I2887">
        <v>5</v>
      </c>
      <c r="J2887">
        <v>0</v>
      </c>
      <c r="K2887" t="s">
        <v>32</v>
      </c>
      <c r="L2887" t="s">
        <v>33</v>
      </c>
      <c r="M2887">
        <v>42</v>
      </c>
      <c r="N2887">
        <v>5</v>
      </c>
    </row>
    <row r="2888" spans="1:14" x14ac:dyDescent="0.3">
      <c r="A2888" t="s">
        <v>3497</v>
      </c>
      <c r="B2888" t="s">
        <v>673</v>
      </c>
      <c r="C2888" t="s">
        <v>795</v>
      </c>
      <c r="D2888" t="s">
        <v>1769</v>
      </c>
      <c r="E2888" t="s">
        <v>202</v>
      </c>
      <c r="F2888" t="s">
        <v>39</v>
      </c>
      <c r="G2888" t="s">
        <v>20</v>
      </c>
      <c r="H2888" t="s">
        <v>91</v>
      </c>
      <c r="I2888">
        <v>4</v>
      </c>
      <c r="J2888">
        <v>0.1</v>
      </c>
      <c r="K2888" t="s">
        <v>70</v>
      </c>
      <c r="L2888" t="s">
        <v>50</v>
      </c>
      <c r="M2888">
        <v>31</v>
      </c>
      <c r="N2888">
        <v>4</v>
      </c>
    </row>
    <row r="2889" spans="1:14" x14ac:dyDescent="0.3">
      <c r="A2889" t="s">
        <v>5581</v>
      </c>
      <c r="B2889" t="s">
        <v>2541</v>
      </c>
      <c r="C2889" t="s">
        <v>857</v>
      </c>
      <c r="D2889" t="s">
        <v>5331</v>
      </c>
      <c r="E2889" t="s">
        <v>276</v>
      </c>
      <c r="F2889" t="s">
        <v>29</v>
      </c>
      <c r="G2889" t="s">
        <v>115</v>
      </c>
      <c r="H2889" t="s">
        <v>91</v>
      </c>
      <c r="I2889">
        <v>9</v>
      </c>
      <c r="J2889">
        <v>0</v>
      </c>
      <c r="K2889" t="s">
        <v>222</v>
      </c>
      <c r="L2889" t="s">
        <v>23</v>
      </c>
      <c r="M2889">
        <v>46</v>
      </c>
    </row>
    <row r="2890" spans="1:14" x14ac:dyDescent="0.3">
      <c r="A2890" t="s">
        <v>5582</v>
      </c>
      <c r="B2890" t="s">
        <v>3618</v>
      </c>
      <c r="C2890" t="s">
        <v>622</v>
      </c>
      <c r="D2890" t="s">
        <v>5583</v>
      </c>
      <c r="E2890" t="s">
        <v>917</v>
      </c>
      <c r="F2890" t="s">
        <v>29</v>
      </c>
      <c r="G2890" t="s">
        <v>97</v>
      </c>
      <c r="H2890" t="s">
        <v>76</v>
      </c>
      <c r="I2890">
        <v>3</v>
      </c>
      <c r="J2890">
        <v>0</v>
      </c>
      <c r="K2890" t="s">
        <v>22</v>
      </c>
      <c r="L2890" t="s">
        <v>33</v>
      </c>
      <c r="M2890">
        <v>32</v>
      </c>
      <c r="N2890">
        <v>3</v>
      </c>
    </row>
    <row r="2891" spans="1:14" x14ac:dyDescent="0.3">
      <c r="A2891" t="s">
        <v>5584</v>
      </c>
      <c r="B2891" t="s">
        <v>1721</v>
      </c>
      <c r="C2891" t="s">
        <v>977</v>
      </c>
      <c r="D2891" t="s">
        <v>3415</v>
      </c>
      <c r="E2891" t="s">
        <v>159</v>
      </c>
      <c r="F2891" t="s">
        <v>29</v>
      </c>
      <c r="G2891" t="s">
        <v>192</v>
      </c>
      <c r="H2891" t="s">
        <v>69</v>
      </c>
      <c r="I2891">
        <v>5</v>
      </c>
      <c r="J2891">
        <v>0.1</v>
      </c>
      <c r="K2891" t="s">
        <v>32</v>
      </c>
      <c r="L2891" t="s">
        <v>23</v>
      </c>
      <c r="M2891">
        <v>42</v>
      </c>
      <c r="N2891">
        <v>4</v>
      </c>
    </row>
    <row r="2892" spans="1:14" x14ac:dyDescent="0.3">
      <c r="A2892" t="s">
        <v>5585</v>
      </c>
      <c r="B2892" t="s">
        <v>760</v>
      </c>
      <c r="C2892" t="s">
        <v>2364</v>
      </c>
      <c r="D2892" t="s">
        <v>3054</v>
      </c>
      <c r="E2892" t="s">
        <v>954</v>
      </c>
      <c r="F2892" t="s">
        <v>19</v>
      </c>
      <c r="G2892" t="s">
        <v>293</v>
      </c>
      <c r="H2892" t="s">
        <v>241</v>
      </c>
      <c r="I2892">
        <v>4</v>
      </c>
      <c r="J2892">
        <v>0.1</v>
      </c>
      <c r="K2892" t="s">
        <v>32</v>
      </c>
      <c r="L2892" t="s">
        <v>50</v>
      </c>
      <c r="M2892">
        <v>30</v>
      </c>
      <c r="N2892">
        <v>1</v>
      </c>
    </row>
    <row r="2893" spans="1:14" x14ac:dyDescent="0.3">
      <c r="A2893" t="s">
        <v>5586</v>
      </c>
      <c r="B2893" t="s">
        <v>633</v>
      </c>
      <c r="C2893" t="s">
        <v>162</v>
      </c>
      <c r="D2893" t="s">
        <v>1303</v>
      </c>
      <c r="E2893" t="s">
        <v>458</v>
      </c>
      <c r="F2893" t="s">
        <v>39</v>
      </c>
      <c r="G2893" t="s">
        <v>40</v>
      </c>
      <c r="H2893" t="s">
        <v>91</v>
      </c>
      <c r="I2893">
        <v>6</v>
      </c>
      <c r="J2893">
        <v>0</v>
      </c>
      <c r="K2893" t="s">
        <v>70</v>
      </c>
      <c r="L2893" t="s">
        <v>23</v>
      </c>
      <c r="M2893">
        <v>66</v>
      </c>
      <c r="N2893">
        <v>4</v>
      </c>
    </row>
    <row r="2894" spans="1:14" x14ac:dyDescent="0.3">
      <c r="A2894" t="s">
        <v>5587</v>
      </c>
      <c r="B2894" t="s">
        <v>1689</v>
      </c>
      <c r="C2894" t="s">
        <v>349</v>
      </c>
      <c r="D2894" t="s">
        <v>134</v>
      </c>
      <c r="E2894" t="s">
        <v>256</v>
      </c>
      <c r="F2894" t="s">
        <v>29</v>
      </c>
      <c r="G2894" t="s">
        <v>192</v>
      </c>
      <c r="H2894" t="s">
        <v>63</v>
      </c>
      <c r="I2894">
        <v>9</v>
      </c>
      <c r="J2894">
        <v>0.15</v>
      </c>
      <c r="K2894" t="s">
        <v>22</v>
      </c>
      <c r="L2894" t="s">
        <v>50</v>
      </c>
      <c r="M2894">
        <v>67</v>
      </c>
      <c r="N2894">
        <v>3</v>
      </c>
    </row>
    <row r="2895" spans="1:14" x14ac:dyDescent="0.3">
      <c r="A2895" t="s">
        <v>5588</v>
      </c>
      <c r="B2895" t="s">
        <v>2001</v>
      </c>
      <c r="C2895" t="s">
        <v>1680</v>
      </c>
      <c r="D2895" t="s">
        <v>2188</v>
      </c>
      <c r="E2895" t="s">
        <v>627</v>
      </c>
      <c r="F2895" t="s">
        <v>29</v>
      </c>
      <c r="G2895" t="s">
        <v>251</v>
      </c>
      <c r="H2895" t="s">
        <v>63</v>
      </c>
      <c r="I2895">
        <v>1</v>
      </c>
      <c r="J2895">
        <v>0.15</v>
      </c>
      <c r="K2895" t="s">
        <v>32</v>
      </c>
      <c r="L2895" t="s">
        <v>33</v>
      </c>
      <c r="M2895">
        <v>20</v>
      </c>
      <c r="N2895">
        <v>4</v>
      </c>
    </row>
    <row r="2896" spans="1:14" x14ac:dyDescent="0.3">
      <c r="A2896" t="s">
        <v>5589</v>
      </c>
      <c r="B2896" t="s">
        <v>516</v>
      </c>
      <c r="C2896" t="s">
        <v>340</v>
      </c>
      <c r="D2896" t="s">
        <v>4106</v>
      </c>
      <c r="E2896" t="s">
        <v>359</v>
      </c>
      <c r="F2896" t="s">
        <v>29</v>
      </c>
      <c r="G2896" t="s">
        <v>251</v>
      </c>
      <c r="H2896" t="s">
        <v>91</v>
      </c>
      <c r="I2896">
        <v>5</v>
      </c>
      <c r="J2896">
        <v>0</v>
      </c>
      <c r="K2896" t="s">
        <v>32</v>
      </c>
      <c r="L2896" t="s">
        <v>50</v>
      </c>
      <c r="M2896">
        <v>62</v>
      </c>
      <c r="N2896">
        <v>3</v>
      </c>
    </row>
    <row r="2897" spans="1:14" x14ac:dyDescent="0.3">
      <c r="A2897" t="s">
        <v>5590</v>
      </c>
      <c r="B2897" t="s">
        <v>2283</v>
      </c>
      <c r="C2897" t="s">
        <v>700</v>
      </c>
      <c r="D2897" t="s">
        <v>858</v>
      </c>
      <c r="E2897" t="s">
        <v>565</v>
      </c>
      <c r="F2897" t="s">
        <v>39</v>
      </c>
      <c r="G2897" t="s">
        <v>90</v>
      </c>
      <c r="H2897" t="s">
        <v>91</v>
      </c>
      <c r="I2897">
        <v>3</v>
      </c>
      <c r="J2897">
        <v>0.1</v>
      </c>
      <c r="K2897" t="s">
        <v>32</v>
      </c>
      <c r="L2897" t="s">
        <v>23</v>
      </c>
      <c r="M2897">
        <v>22</v>
      </c>
      <c r="N2897">
        <v>1</v>
      </c>
    </row>
    <row r="2898" spans="1:14" x14ac:dyDescent="0.3">
      <c r="A2898" t="s">
        <v>5591</v>
      </c>
      <c r="B2898" t="s">
        <v>4492</v>
      </c>
      <c r="C2898" t="s">
        <v>300</v>
      </c>
      <c r="D2898" t="s">
        <v>2374</v>
      </c>
      <c r="E2898" t="s">
        <v>364</v>
      </c>
      <c r="F2898" t="s">
        <v>29</v>
      </c>
      <c r="G2898" t="s">
        <v>62</v>
      </c>
      <c r="H2898" t="s">
        <v>69</v>
      </c>
      <c r="I2898">
        <v>8</v>
      </c>
      <c r="J2898">
        <v>0.1</v>
      </c>
      <c r="K2898" t="s">
        <v>32</v>
      </c>
      <c r="L2898" t="s">
        <v>50</v>
      </c>
      <c r="M2898">
        <v>57</v>
      </c>
      <c r="N2898">
        <v>1</v>
      </c>
    </row>
    <row r="2899" spans="1:14" x14ac:dyDescent="0.3">
      <c r="A2899" t="s">
        <v>5592</v>
      </c>
      <c r="B2899" t="s">
        <v>4630</v>
      </c>
      <c r="C2899" t="s">
        <v>2274</v>
      </c>
      <c r="D2899" t="s">
        <v>2818</v>
      </c>
      <c r="E2899" t="s">
        <v>357</v>
      </c>
      <c r="F2899" t="s">
        <v>39</v>
      </c>
      <c r="G2899" t="s">
        <v>30</v>
      </c>
      <c r="H2899" t="s">
        <v>154</v>
      </c>
      <c r="I2899">
        <v>1</v>
      </c>
      <c r="J2899">
        <v>0</v>
      </c>
      <c r="K2899" t="s">
        <v>222</v>
      </c>
      <c r="L2899" t="s">
        <v>33</v>
      </c>
      <c r="M2899">
        <v>21</v>
      </c>
      <c r="N2899">
        <v>5</v>
      </c>
    </row>
    <row r="2900" spans="1:14" x14ac:dyDescent="0.3">
      <c r="A2900" t="s">
        <v>5593</v>
      </c>
      <c r="B2900" t="s">
        <v>5594</v>
      </c>
      <c r="C2900" t="s">
        <v>208</v>
      </c>
      <c r="D2900" t="s">
        <v>2532</v>
      </c>
      <c r="E2900" t="s">
        <v>805</v>
      </c>
      <c r="F2900" t="s">
        <v>19</v>
      </c>
      <c r="G2900" t="s">
        <v>192</v>
      </c>
      <c r="H2900" t="s">
        <v>216</v>
      </c>
      <c r="I2900">
        <v>9</v>
      </c>
      <c r="J2900">
        <v>0</v>
      </c>
      <c r="K2900" t="s">
        <v>32</v>
      </c>
      <c r="L2900" t="s">
        <v>50</v>
      </c>
      <c r="M2900">
        <v>20</v>
      </c>
      <c r="N2900">
        <v>2</v>
      </c>
    </row>
    <row r="2901" spans="1:14" x14ac:dyDescent="0.3">
      <c r="A2901" t="s">
        <v>5595</v>
      </c>
      <c r="B2901" t="s">
        <v>542</v>
      </c>
      <c r="C2901" t="s">
        <v>2491</v>
      </c>
      <c r="D2901" t="s">
        <v>4114</v>
      </c>
      <c r="E2901" t="s">
        <v>583</v>
      </c>
      <c r="F2901" t="s">
        <v>153</v>
      </c>
      <c r="G2901" t="s">
        <v>192</v>
      </c>
      <c r="H2901" t="s">
        <v>76</v>
      </c>
      <c r="I2901">
        <v>8</v>
      </c>
      <c r="J2901">
        <v>0.05</v>
      </c>
      <c r="K2901" t="s">
        <v>32</v>
      </c>
      <c r="L2901" t="s">
        <v>50</v>
      </c>
      <c r="M2901">
        <v>18</v>
      </c>
      <c r="N2901">
        <v>5</v>
      </c>
    </row>
    <row r="2902" spans="1:14" x14ac:dyDescent="0.3">
      <c r="A2902" t="s">
        <v>5596</v>
      </c>
      <c r="B2902" t="s">
        <v>600</v>
      </c>
      <c r="C2902" t="s">
        <v>143</v>
      </c>
      <c r="D2902" t="s">
        <v>5224</v>
      </c>
      <c r="E2902" t="s">
        <v>506</v>
      </c>
      <c r="F2902" t="s">
        <v>29</v>
      </c>
      <c r="G2902" t="s">
        <v>293</v>
      </c>
      <c r="H2902" t="s">
        <v>177</v>
      </c>
      <c r="I2902" t="s">
        <v>398</v>
      </c>
      <c r="J2902">
        <v>0.1</v>
      </c>
      <c r="K2902" t="s">
        <v>32</v>
      </c>
      <c r="L2902" t="s">
        <v>41</v>
      </c>
      <c r="M2902">
        <v>39</v>
      </c>
      <c r="N2902">
        <v>5</v>
      </c>
    </row>
    <row r="2903" spans="1:14" x14ac:dyDescent="0.3">
      <c r="A2903" t="s">
        <v>5597</v>
      </c>
      <c r="B2903" t="s">
        <v>808</v>
      </c>
      <c r="C2903" t="s">
        <v>173</v>
      </c>
      <c r="D2903" t="s">
        <v>1920</v>
      </c>
      <c r="E2903" t="s">
        <v>627</v>
      </c>
      <c r="F2903" t="s">
        <v>29</v>
      </c>
      <c r="G2903" t="s">
        <v>115</v>
      </c>
      <c r="H2903" t="s">
        <v>160</v>
      </c>
      <c r="I2903">
        <v>8</v>
      </c>
      <c r="J2903">
        <v>0.15</v>
      </c>
      <c r="K2903" t="s">
        <v>22</v>
      </c>
      <c r="L2903" t="s">
        <v>41</v>
      </c>
      <c r="M2903">
        <v>51</v>
      </c>
      <c r="N2903">
        <v>2</v>
      </c>
    </row>
    <row r="2904" spans="1:14" x14ac:dyDescent="0.3">
      <c r="A2904" t="s">
        <v>5598</v>
      </c>
      <c r="B2904" t="s">
        <v>456</v>
      </c>
      <c r="C2904" t="s">
        <v>3019</v>
      </c>
      <c r="D2904" t="s">
        <v>5336</v>
      </c>
      <c r="E2904" t="s">
        <v>89</v>
      </c>
      <c r="F2904" t="s">
        <v>39</v>
      </c>
      <c r="G2904" t="s">
        <v>47</v>
      </c>
      <c r="H2904" t="s">
        <v>21</v>
      </c>
      <c r="I2904">
        <v>4</v>
      </c>
      <c r="J2904">
        <v>0</v>
      </c>
      <c r="K2904" t="s">
        <v>32</v>
      </c>
      <c r="L2904" t="s">
        <v>33</v>
      </c>
      <c r="M2904">
        <v>64</v>
      </c>
      <c r="N2904">
        <v>3</v>
      </c>
    </row>
    <row r="2905" spans="1:14" x14ac:dyDescent="0.3">
      <c r="A2905" t="s">
        <v>5599</v>
      </c>
      <c r="B2905" t="s">
        <v>2509</v>
      </c>
      <c r="C2905" t="s">
        <v>2568</v>
      </c>
      <c r="D2905" t="s">
        <v>979</v>
      </c>
      <c r="E2905" t="s">
        <v>1014</v>
      </c>
      <c r="F2905" t="s">
        <v>19</v>
      </c>
      <c r="G2905" t="s">
        <v>176</v>
      </c>
      <c r="H2905" t="s">
        <v>241</v>
      </c>
      <c r="I2905">
        <v>2</v>
      </c>
      <c r="J2905">
        <v>0</v>
      </c>
      <c r="L2905" t="s">
        <v>41</v>
      </c>
      <c r="M2905">
        <v>25</v>
      </c>
      <c r="N2905">
        <v>4</v>
      </c>
    </row>
    <row r="2906" spans="1:14" x14ac:dyDescent="0.3">
      <c r="A2906" t="s">
        <v>5600</v>
      </c>
      <c r="B2906" t="s">
        <v>978</v>
      </c>
      <c r="C2906" t="s">
        <v>442</v>
      </c>
      <c r="D2906" t="s">
        <v>616</v>
      </c>
      <c r="E2906" t="s">
        <v>444</v>
      </c>
      <c r="F2906" t="s">
        <v>29</v>
      </c>
      <c r="G2906" t="s">
        <v>20</v>
      </c>
      <c r="H2906" t="s">
        <v>308</v>
      </c>
      <c r="I2906">
        <v>7</v>
      </c>
      <c r="J2906">
        <v>0</v>
      </c>
      <c r="K2906" t="s">
        <v>32</v>
      </c>
      <c r="L2906" t="s">
        <v>50</v>
      </c>
      <c r="M2906">
        <v>21</v>
      </c>
      <c r="N2906">
        <v>5</v>
      </c>
    </row>
    <row r="2907" spans="1:14" x14ac:dyDescent="0.3">
      <c r="A2907" t="s">
        <v>5601</v>
      </c>
      <c r="B2907" t="s">
        <v>1570</v>
      </c>
      <c r="C2907" t="s">
        <v>1698</v>
      </c>
      <c r="D2907" t="s">
        <v>3857</v>
      </c>
      <c r="E2907" t="s">
        <v>435</v>
      </c>
      <c r="F2907" t="s">
        <v>19</v>
      </c>
      <c r="G2907" t="s">
        <v>30</v>
      </c>
      <c r="H2907" t="s">
        <v>63</v>
      </c>
      <c r="I2907">
        <v>2</v>
      </c>
      <c r="J2907">
        <v>0.05</v>
      </c>
      <c r="K2907" t="s">
        <v>32</v>
      </c>
      <c r="L2907" t="s">
        <v>23</v>
      </c>
      <c r="M2907">
        <v>42</v>
      </c>
      <c r="N2907">
        <v>1</v>
      </c>
    </row>
    <row r="2908" spans="1:14" x14ac:dyDescent="0.3">
      <c r="A2908" t="s">
        <v>1390</v>
      </c>
      <c r="B2908" t="s">
        <v>692</v>
      </c>
      <c r="C2908" t="s">
        <v>1391</v>
      </c>
      <c r="D2908" t="s">
        <v>1392</v>
      </c>
      <c r="E2908" t="s">
        <v>643</v>
      </c>
      <c r="F2908" t="s">
        <v>29</v>
      </c>
      <c r="G2908" t="s">
        <v>176</v>
      </c>
      <c r="H2908" t="s">
        <v>63</v>
      </c>
      <c r="I2908">
        <v>5</v>
      </c>
      <c r="J2908">
        <v>0</v>
      </c>
      <c r="K2908" t="s">
        <v>32</v>
      </c>
      <c r="L2908" t="s">
        <v>23</v>
      </c>
      <c r="M2908">
        <v>47</v>
      </c>
      <c r="N2908">
        <v>1</v>
      </c>
    </row>
    <row r="2909" spans="1:14" x14ac:dyDescent="0.3">
      <c r="A2909" t="s">
        <v>5602</v>
      </c>
      <c r="B2909" t="s">
        <v>310</v>
      </c>
      <c r="C2909" t="s">
        <v>2057</v>
      </c>
      <c r="D2909" t="s">
        <v>3719</v>
      </c>
      <c r="E2909" t="s">
        <v>472</v>
      </c>
      <c r="F2909" t="s">
        <v>29</v>
      </c>
      <c r="G2909" t="s">
        <v>30</v>
      </c>
      <c r="H2909" t="s">
        <v>109</v>
      </c>
      <c r="I2909">
        <v>3</v>
      </c>
      <c r="J2909">
        <v>0.15</v>
      </c>
      <c r="K2909" t="s">
        <v>32</v>
      </c>
      <c r="L2909" t="s">
        <v>50</v>
      </c>
      <c r="M2909">
        <v>22</v>
      </c>
      <c r="N2909">
        <v>3</v>
      </c>
    </row>
    <row r="2910" spans="1:14" x14ac:dyDescent="0.3">
      <c r="A2910" t="s">
        <v>5603</v>
      </c>
      <c r="B2910" t="s">
        <v>208</v>
      </c>
      <c r="C2910" t="s">
        <v>1286</v>
      </c>
      <c r="D2910" t="s">
        <v>3495</v>
      </c>
      <c r="E2910" t="s">
        <v>619</v>
      </c>
      <c r="F2910" t="s">
        <v>83</v>
      </c>
      <c r="G2910" t="s">
        <v>293</v>
      </c>
      <c r="H2910" t="s">
        <v>98</v>
      </c>
      <c r="I2910">
        <v>2</v>
      </c>
      <c r="J2910">
        <v>0.1</v>
      </c>
      <c r="K2910" t="s">
        <v>32</v>
      </c>
      <c r="L2910" t="s">
        <v>33</v>
      </c>
      <c r="M2910">
        <v>61</v>
      </c>
      <c r="N2910">
        <v>4</v>
      </c>
    </row>
    <row r="2911" spans="1:14" x14ac:dyDescent="0.3">
      <c r="A2911" t="s">
        <v>5604</v>
      </c>
      <c r="B2911" t="s">
        <v>2241</v>
      </c>
      <c r="C2911" t="s">
        <v>574</v>
      </c>
      <c r="D2911" t="s">
        <v>2294</v>
      </c>
      <c r="E2911" t="s">
        <v>2887</v>
      </c>
      <c r="F2911" t="s">
        <v>39</v>
      </c>
      <c r="G2911" t="s">
        <v>47</v>
      </c>
      <c r="H2911" t="s">
        <v>63</v>
      </c>
      <c r="I2911">
        <v>4</v>
      </c>
      <c r="J2911">
        <v>0.05</v>
      </c>
      <c r="K2911" t="s">
        <v>32</v>
      </c>
      <c r="L2911" t="s">
        <v>33</v>
      </c>
      <c r="M2911">
        <v>65</v>
      </c>
      <c r="N2911">
        <v>4</v>
      </c>
    </row>
    <row r="2912" spans="1:14" x14ac:dyDescent="0.3">
      <c r="A2912" t="s">
        <v>2324</v>
      </c>
      <c r="B2912" t="s">
        <v>603</v>
      </c>
      <c r="C2912" t="s">
        <v>618</v>
      </c>
      <c r="D2912" t="s">
        <v>2325</v>
      </c>
      <c r="E2912" t="s">
        <v>202</v>
      </c>
      <c r="F2912" t="s">
        <v>29</v>
      </c>
      <c r="G2912" t="s">
        <v>30</v>
      </c>
      <c r="H2912" t="s">
        <v>109</v>
      </c>
      <c r="I2912">
        <v>2</v>
      </c>
      <c r="J2912">
        <v>0</v>
      </c>
      <c r="K2912" t="s">
        <v>32</v>
      </c>
      <c r="L2912" t="s">
        <v>23</v>
      </c>
      <c r="M2912">
        <v>39</v>
      </c>
      <c r="N2912">
        <v>1</v>
      </c>
    </row>
    <row r="2913" spans="1:14" x14ac:dyDescent="0.3">
      <c r="A2913" t="s">
        <v>5605</v>
      </c>
      <c r="B2913" t="s">
        <v>5606</v>
      </c>
      <c r="C2913" t="s">
        <v>336</v>
      </c>
      <c r="D2913" t="s">
        <v>2277</v>
      </c>
      <c r="E2913" t="s">
        <v>435</v>
      </c>
      <c r="F2913" t="s">
        <v>39</v>
      </c>
      <c r="G2913" t="s">
        <v>251</v>
      </c>
      <c r="H2913" t="s">
        <v>56</v>
      </c>
      <c r="I2913">
        <v>1</v>
      </c>
      <c r="J2913">
        <v>0.05</v>
      </c>
      <c r="K2913" t="s">
        <v>32</v>
      </c>
      <c r="L2913" t="s">
        <v>33</v>
      </c>
      <c r="N2913">
        <v>2</v>
      </c>
    </row>
    <row r="2914" spans="1:14" x14ac:dyDescent="0.3">
      <c r="A2914" t="s">
        <v>5607</v>
      </c>
      <c r="B2914" t="s">
        <v>1323</v>
      </c>
      <c r="C2914" t="s">
        <v>156</v>
      </c>
      <c r="D2914" t="s">
        <v>2117</v>
      </c>
      <c r="E2914" t="s">
        <v>55</v>
      </c>
      <c r="F2914" t="s">
        <v>19</v>
      </c>
      <c r="G2914" t="s">
        <v>20</v>
      </c>
      <c r="H2914" t="s">
        <v>109</v>
      </c>
      <c r="I2914">
        <v>3</v>
      </c>
      <c r="J2914">
        <v>0.1</v>
      </c>
      <c r="K2914" t="s">
        <v>70</v>
      </c>
      <c r="L2914" t="s">
        <v>33</v>
      </c>
      <c r="M2914">
        <v>50</v>
      </c>
      <c r="N2914">
        <v>3</v>
      </c>
    </row>
    <row r="2915" spans="1:14" x14ac:dyDescent="0.3">
      <c r="A2915" t="s">
        <v>5608</v>
      </c>
      <c r="B2915" t="s">
        <v>2285</v>
      </c>
      <c r="C2915" t="s">
        <v>2541</v>
      </c>
      <c r="D2915" t="s">
        <v>5202</v>
      </c>
      <c r="E2915" t="s">
        <v>954</v>
      </c>
      <c r="F2915" t="s">
        <v>29</v>
      </c>
      <c r="G2915" t="s">
        <v>251</v>
      </c>
      <c r="H2915" t="s">
        <v>160</v>
      </c>
      <c r="I2915">
        <v>1</v>
      </c>
      <c r="J2915">
        <v>0.1</v>
      </c>
      <c r="K2915" t="s">
        <v>32</v>
      </c>
      <c r="L2915" t="s">
        <v>33</v>
      </c>
      <c r="M2915">
        <v>47</v>
      </c>
      <c r="N2915">
        <v>2</v>
      </c>
    </row>
    <row r="2916" spans="1:14" x14ac:dyDescent="0.3">
      <c r="A2916" t="s">
        <v>5609</v>
      </c>
      <c r="B2916" t="s">
        <v>488</v>
      </c>
      <c r="C2916" t="s">
        <v>1115</v>
      </c>
      <c r="D2916" t="s">
        <v>626</v>
      </c>
      <c r="E2916" t="s">
        <v>606</v>
      </c>
      <c r="F2916" t="s">
        <v>153</v>
      </c>
      <c r="G2916" t="s">
        <v>62</v>
      </c>
      <c r="H2916" t="s">
        <v>21</v>
      </c>
      <c r="I2916">
        <v>4</v>
      </c>
      <c r="J2916">
        <v>0.05</v>
      </c>
      <c r="K2916" t="s">
        <v>32</v>
      </c>
      <c r="L2916" t="s">
        <v>33</v>
      </c>
      <c r="M2916">
        <v>38</v>
      </c>
      <c r="N2916">
        <v>2</v>
      </c>
    </row>
    <row r="2917" spans="1:14" x14ac:dyDescent="0.3">
      <c r="A2917" t="s">
        <v>5610</v>
      </c>
      <c r="B2917" t="s">
        <v>733</v>
      </c>
      <c r="C2917" t="s">
        <v>503</v>
      </c>
      <c r="D2917" t="s">
        <v>4165</v>
      </c>
      <c r="E2917" t="s">
        <v>3974</v>
      </c>
      <c r="F2917" t="s">
        <v>19</v>
      </c>
      <c r="G2917" t="s">
        <v>62</v>
      </c>
      <c r="H2917" t="s">
        <v>21</v>
      </c>
      <c r="I2917">
        <v>3</v>
      </c>
      <c r="J2917">
        <v>0</v>
      </c>
      <c r="K2917" t="s">
        <v>222</v>
      </c>
      <c r="L2917" t="s">
        <v>23</v>
      </c>
      <c r="M2917">
        <v>63</v>
      </c>
      <c r="N2917">
        <v>4</v>
      </c>
    </row>
    <row r="2918" spans="1:14" x14ac:dyDescent="0.3">
      <c r="A2918" t="s">
        <v>5611</v>
      </c>
      <c r="B2918" t="s">
        <v>554</v>
      </c>
      <c r="C2918" t="s">
        <v>5612</v>
      </c>
      <c r="D2918" t="s">
        <v>1067</v>
      </c>
      <c r="E2918" t="s">
        <v>444</v>
      </c>
      <c r="F2918" t="s">
        <v>19</v>
      </c>
      <c r="G2918" t="s">
        <v>97</v>
      </c>
      <c r="H2918" t="s">
        <v>308</v>
      </c>
      <c r="I2918">
        <v>8</v>
      </c>
      <c r="J2918">
        <v>0.2</v>
      </c>
      <c r="K2918" t="s">
        <v>32</v>
      </c>
      <c r="L2918" t="s">
        <v>50</v>
      </c>
      <c r="N2918">
        <v>1</v>
      </c>
    </row>
    <row r="2919" spans="1:14" x14ac:dyDescent="0.3">
      <c r="A2919" t="s">
        <v>5613</v>
      </c>
      <c r="B2919" t="s">
        <v>264</v>
      </c>
      <c r="C2919" t="s">
        <v>3201</v>
      </c>
      <c r="D2919" t="s">
        <v>129</v>
      </c>
      <c r="E2919" t="s">
        <v>38</v>
      </c>
      <c r="F2919" t="s">
        <v>29</v>
      </c>
      <c r="G2919" t="s">
        <v>40</v>
      </c>
      <c r="H2919" t="s">
        <v>91</v>
      </c>
      <c r="I2919">
        <v>7</v>
      </c>
      <c r="J2919">
        <v>0.1</v>
      </c>
      <c r="K2919" t="s">
        <v>32</v>
      </c>
      <c r="L2919" t="s">
        <v>23</v>
      </c>
      <c r="M2919">
        <v>49</v>
      </c>
      <c r="N2919">
        <v>4</v>
      </c>
    </row>
    <row r="2920" spans="1:14" x14ac:dyDescent="0.3">
      <c r="A2920" t="s">
        <v>5614</v>
      </c>
      <c r="B2920" t="s">
        <v>1007</v>
      </c>
      <c r="C2920" t="s">
        <v>5615</v>
      </c>
      <c r="D2920" t="s">
        <v>843</v>
      </c>
      <c r="E2920" t="s">
        <v>560</v>
      </c>
      <c r="F2920" t="s">
        <v>29</v>
      </c>
      <c r="G2920" t="s">
        <v>192</v>
      </c>
      <c r="H2920" t="s">
        <v>241</v>
      </c>
      <c r="I2920">
        <v>6</v>
      </c>
      <c r="J2920">
        <v>0</v>
      </c>
      <c r="K2920" t="s">
        <v>32</v>
      </c>
      <c r="L2920" t="s">
        <v>50</v>
      </c>
      <c r="M2920">
        <v>51</v>
      </c>
      <c r="N2920">
        <v>3</v>
      </c>
    </row>
    <row r="2921" spans="1:14" x14ac:dyDescent="0.3">
      <c r="A2921" t="s">
        <v>5616</v>
      </c>
      <c r="B2921" t="s">
        <v>608</v>
      </c>
      <c r="C2921" t="s">
        <v>394</v>
      </c>
      <c r="D2921" t="s">
        <v>1760</v>
      </c>
      <c r="E2921" t="s">
        <v>38</v>
      </c>
      <c r="F2921" t="s">
        <v>29</v>
      </c>
      <c r="G2921" t="s">
        <v>40</v>
      </c>
      <c r="H2921" t="s">
        <v>241</v>
      </c>
      <c r="I2921">
        <v>3</v>
      </c>
      <c r="J2921">
        <v>0</v>
      </c>
      <c r="K2921" t="s">
        <v>222</v>
      </c>
      <c r="L2921" t="s">
        <v>50</v>
      </c>
      <c r="M2921">
        <v>46</v>
      </c>
    </row>
    <row r="2922" spans="1:14" x14ac:dyDescent="0.3">
      <c r="A2922" t="s">
        <v>422</v>
      </c>
      <c r="B2922" t="s">
        <v>423</v>
      </c>
      <c r="C2922" t="s">
        <v>424</v>
      </c>
      <c r="D2922" t="s">
        <v>425</v>
      </c>
      <c r="E2922" t="s">
        <v>426</v>
      </c>
      <c r="F2922" t="s">
        <v>29</v>
      </c>
      <c r="G2922" t="s">
        <v>20</v>
      </c>
      <c r="H2922" t="s">
        <v>56</v>
      </c>
      <c r="I2922">
        <v>6</v>
      </c>
      <c r="J2922">
        <v>0.05</v>
      </c>
      <c r="K2922" t="s">
        <v>22</v>
      </c>
      <c r="L2922" t="s">
        <v>41</v>
      </c>
      <c r="M2922">
        <v>53</v>
      </c>
      <c r="N2922">
        <v>1</v>
      </c>
    </row>
    <row r="2923" spans="1:14" x14ac:dyDescent="0.3">
      <c r="A2923" t="s">
        <v>5617</v>
      </c>
      <c r="B2923" t="s">
        <v>239</v>
      </c>
      <c r="C2923" t="s">
        <v>5618</v>
      </c>
      <c r="D2923" t="s">
        <v>4939</v>
      </c>
      <c r="E2923" t="s">
        <v>782</v>
      </c>
      <c r="F2923" t="s">
        <v>153</v>
      </c>
      <c r="G2923" t="s">
        <v>62</v>
      </c>
      <c r="H2923" t="s">
        <v>160</v>
      </c>
      <c r="I2923">
        <v>1</v>
      </c>
      <c r="J2923">
        <v>0.1</v>
      </c>
      <c r="K2923" t="s">
        <v>22</v>
      </c>
      <c r="L2923" t="s">
        <v>41</v>
      </c>
      <c r="M2923">
        <v>63</v>
      </c>
      <c r="N2923">
        <v>4</v>
      </c>
    </row>
    <row r="2924" spans="1:14" x14ac:dyDescent="0.3">
      <c r="A2924" t="s">
        <v>3778</v>
      </c>
      <c r="B2924" t="s">
        <v>1792</v>
      </c>
      <c r="C2924" t="s">
        <v>3779</v>
      </c>
      <c r="D2924" t="s">
        <v>616</v>
      </c>
      <c r="E2924" t="s">
        <v>347</v>
      </c>
      <c r="F2924" t="s">
        <v>29</v>
      </c>
      <c r="G2924" t="s">
        <v>62</v>
      </c>
      <c r="H2924" t="s">
        <v>146</v>
      </c>
      <c r="I2924">
        <v>4</v>
      </c>
      <c r="J2924">
        <v>0</v>
      </c>
      <c r="K2924" t="s">
        <v>222</v>
      </c>
      <c r="L2924" t="s">
        <v>33</v>
      </c>
      <c r="M2924">
        <v>27</v>
      </c>
      <c r="N2924">
        <v>2</v>
      </c>
    </row>
    <row r="2925" spans="1:14" x14ac:dyDescent="0.3">
      <c r="A2925" t="s">
        <v>5619</v>
      </c>
      <c r="B2925" t="s">
        <v>290</v>
      </c>
      <c r="C2925" t="s">
        <v>1574</v>
      </c>
      <c r="D2925" t="s">
        <v>3904</v>
      </c>
      <c r="E2925" t="s">
        <v>221</v>
      </c>
      <c r="F2925" t="s">
        <v>29</v>
      </c>
      <c r="G2925" t="s">
        <v>115</v>
      </c>
      <c r="H2925" t="s">
        <v>109</v>
      </c>
      <c r="I2925">
        <v>2</v>
      </c>
      <c r="J2925">
        <v>0.2</v>
      </c>
      <c r="K2925" t="s">
        <v>32</v>
      </c>
      <c r="L2925" t="s">
        <v>23</v>
      </c>
      <c r="M2925">
        <v>36</v>
      </c>
      <c r="N2925">
        <v>1</v>
      </c>
    </row>
    <row r="2926" spans="1:14" x14ac:dyDescent="0.3">
      <c r="A2926" t="s">
        <v>5620</v>
      </c>
      <c r="B2926" t="s">
        <v>2050</v>
      </c>
      <c r="C2926" t="s">
        <v>633</v>
      </c>
      <c r="D2926" t="s">
        <v>2638</v>
      </c>
      <c r="E2926" t="s">
        <v>276</v>
      </c>
      <c r="F2926" t="s">
        <v>19</v>
      </c>
      <c r="G2926" t="s">
        <v>20</v>
      </c>
      <c r="H2926" t="s">
        <v>21</v>
      </c>
      <c r="I2926">
        <v>8</v>
      </c>
      <c r="J2926">
        <v>0.05</v>
      </c>
      <c r="K2926" t="s">
        <v>222</v>
      </c>
      <c r="L2926" t="s">
        <v>33</v>
      </c>
      <c r="M2926">
        <v>53</v>
      </c>
      <c r="N2926">
        <v>4</v>
      </c>
    </row>
    <row r="2927" spans="1:14" x14ac:dyDescent="0.3">
      <c r="A2927" t="s">
        <v>5621</v>
      </c>
      <c r="B2927" t="s">
        <v>978</v>
      </c>
      <c r="C2927" t="s">
        <v>492</v>
      </c>
      <c r="D2927" t="s">
        <v>4791</v>
      </c>
      <c r="E2927" t="s">
        <v>1892</v>
      </c>
      <c r="F2927" t="s">
        <v>153</v>
      </c>
      <c r="G2927" t="s">
        <v>97</v>
      </c>
      <c r="H2927" t="s">
        <v>109</v>
      </c>
      <c r="I2927">
        <v>2</v>
      </c>
      <c r="J2927">
        <v>0.05</v>
      </c>
      <c r="K2927" t="s">
        <v>32</v>
      </c>
      <c r="L2927" t="s">
        <v>41</v>
      </c>
      <c r="M2927">
        <v>25</v>
      </c>
      <c r="N2927">
        <v>3</v>
      </c>
    </row>
    <row r="2928" spans="1:14" x14ac:dyDescent="0.3">
      <c r="A2928" t="s">
        <v>5622</v>
      </c>
      <c r="B2928" t="s">
        <v>1802</v>
      </c>
      <c r="C2928" t="s">
        <v>504</v>
      </c>
      <c r="D2928" t="s">
        <v>4476</v>
      </c>
      <c r="E2928" t="s">
        <v>643</v>
      </c>
      <c r="F2928" t="s">
        <v>19</v>
      </c>
      <c r="G2928" t="s">
        <v>192</v>
      </c>
      <c r="H2928" t="s">
        <v>154</v>
      </c>
      <c r="I2928">
        <v>2</v>
      </c>
      <c r="J2928">
        <v>0</v>
      </c>
      <c r="K2928" t="s">
        <v>22</v>
      </c>
      <c r="L2928" t="s">
        <v>23</v>
      </c>
      <c r="M2928">
        <v>24</v>
      </c>
      <c r="N2928">
        <v>2</v>
      </c>
    </row>
    <row r="2929" spans="1:14" x14ac:dyDescent="0.3">
      <c r="A2929" t="s">
        <v>5623</v>
      </c>
      <c r="B2929" t="s">
        <v>2517</v>
      </c>
      <c r="C2929" t="s">
        <v>2111</v>
      </c>
      <c r="D2929" t="s">
        <v>2702</v>
      </c>
      <c r="E2929" t="s">
        <v>357</v>
      </c>
      <c r="F2929" t="s">
        <v>19</v>
      </c>
      <c r="G2929" t="s">
        <v>62</v>
      </c>
      <c r="H2929" t="s">
        <v>91</v>
      </c>
      <c r="I2929">
        <v>9</v>
      </c>
      <c r="J2929">
        <v>0</v>
      </c>
      <c r="L2929" t="s">
        <v>50</v>
      </c>
      <c r="M2929">
        <v>25</v>
      </c>
      <c r="N2929">
        <v>5</v>
      </c>
    </row>
    <row r="2930" spans="1:14" x14ac:dyDescent="0.3">
      <c r="A2930" t="s">
        <v>5624</v>
      </c>
      <c r="B2930" t="s">
        <v>793</v>
      </c>
      <c r="C2930" t="s">
        <v>572</v>
      </c>
      <c r="D2930" t="s">
        <v>3894</v>
      </c>
      <c r="E2930" t="s">
        <v>191</v>
      </c>
      <c r="F2930" t="s">
        <v>29</v>
      </c>
      <c r="G2930" t="s">
        <v>30</v>
      </c>
      <c r="H2930" t="s">
        <v>84</v>
      </c>
      <c r="I2930">
        <v>1</v>
      </c>
      <c r="J2930">
        <v>0.05</v>
      </c>
      <c r="K2930" t="s">
        <v>222</v>
      </c>
      <c r="L2930" t="s">
        <v>41</v>
      </c>
      <c r="M2930">
        <v>62</v>
      </c>
      <c r="N2930">
        <v>3</v>
      </c>
    </row>
    <row r="2931" spans="1:14" x14ac:dyDescent="0.3">
      <c r="A2931" t="s">
        <v>5625</v>
      </c>
      <c r="B2931" t="s">
        <v>1193</v>
      </c>
      <c r="C2931" t="s">
        <v>5626</v>
      </c>
      <c r="D2931" t="s">
        <v>3749</v>
      </c>
      <c r="E2931" t="s">
        <v>1019</v>
      </c>
      <c r="F2931" t="s">
        <v>153</v>
      </c>
      <c r="G2931" t="s">
        <v>115</v>
      </c>
      <c r="H2931" t="s">
        <v>91</v>
      </c>
      <c r="I2931" t="s">
        <v>252</v>
      </c>
      <c r="J2931">
        <v>0.1</v>
      </c>
      <c r="K2931" t="s">
        <v>32</v>
      </c>
      <c r="L2931" t="s">
        <v>41</v>
      </c>
      <c r="M2931">
        <v>50</v>
      </c>
      <c r="N2931">
        <v>2</v>
      </c>
    </row>
    <row r="2932" spans="1:14" x14ac:dyDescent="0.3">
      <c r="A2932" t="s">
        <v>5627</v>
      </c>
      <c r="B2932" t="s">
        <v>2419</v>
      </c>
      <c r="C2932" t="s">
        <v>3522</v>
      </c>
      <c r="D2932" t="s">
        <v>471</v>
      </c>
      <c r="E2932" t="s">
        <v>28</v>
      </c>
      <c r="F2932" t="s">
        <v>29</v>
      </c>
      <c r="G2932" t="s">
        <v>97</v>
      </c>
      <c r="H2932" t="s">
        <v>160</v>
      </c>
      <c r="I2932">
        <v>4</v>
      </c>
      <c r="J2932">
        <v>0.05</v>
      </c>
      <c r="K2932" t="s">
        <v>222</v>
      </c>
      <c r="L2932" t="s">
        <v>23</v>
      </c>
      <c r="M2932">
        <v>35</v>
      </c>
      <c r="N2932">
        <v>5</v>
      </c>
    </row>
    <row r="2933" spans="1:14" x14ac:dyDescent="0.3">
      <c r="A2933" t="s">
        <v>5628</v>
      </c>
      <c r="B2933" t="s">
        <v>542</v>
      </c>
      <c r="C2933" t="s">
        <v>2491</v>
      </c>
      <c r="D2933" t="s">
        <v>5629</v>
      </c>
      <c r="E2933" t="s">
        <v>643</v>
      </c>
      <c r="F2933" t="s">
        <v>39</v>
      </c>
      <c r="G2933" t="s">
        <v>20</v>
      </c>
      <c r="H2933" t="s">
        <v>146</v>
      </c>
      <c r="I2933">
        <v>8</v>
      </c>
      <c r="J2933">
        <v>0</v>
      </c>
      <c r="K2933" t="s">
        <v>22</v>
      </c>
      <c r="L2933" t="s">
        <v>50</v>
      </c>
      <c r="M2933">
        <v>65</v>
      </c>
      <c r="N2933">
        <v>1</v>
      </c>
    </row>
    <row r="2934" spans="1:14" x14ac:dyDescent="0.3">
      <c r="A2934" t="s">
        <v>5630</v>
      </c>
      <c r="B2934" t="s">
        <v>296</v>
      </c>
      <c r="C2934" t="s">
        <v>1196</v>
      </c>
      <c r="D2934" t="s">
        <v>5631</v>
      </c>
      <c r="E2934" t="s">
        <v>935</v>
      </c>
      <c r="F2934" t="s">
        <v>39</v>
      </c>
      <c r="G2934" t="s">
        <v>90</v>
      </c>
      <c r="H2934" t="s">
        <v>98</v>
      </c>
      <c r="I2934">
        <v>5</v>
      </c>
      <c r="J2934">
        <v>0.15</v>
      </c>
      <c r="K2934" t="s">
        <v>32</v>
      </c>
      <c r="L2934" t="s">
        <v>41</v>
      </c>
      <c r="M2934">
        <v>35</v>
      </c>
      <c r="N2934">
        <v>2</v>
      </c>
    </row>
    <row r="2935" spans="1:14" x14ac:dyDescent="0.3">
      <c r="A2935" t="s">
        <v>5632</v>
      </c>
      <c r="B2935" t="s">
        <v>1333</v>
      </c>
      <c r="C2935" t="s">
        <v>2266</v>
      </c>
      <c r="D2935" t="s">
        <v>4360</v>
      </c>
      <c r="E2935" t="s">
        <v>152</v>
      </c>
      <c r="F2935" t="s">
        <v>29</v>
      </c>
      <c r="G2935" t="s">
        <v>176</v>
      </c>
      <c r="H2935" t="s">
        <v>154</v>
      </c>
      <c r="I2935">
        <v>3</v>
      </c>
      <c r="J2935">
        <v>0</v>
      </c>
      <c r="K2935" t="s">
        <v>22</v>
      </c>
      <c r="L2935" t="s">
        <v>41</v>
      </c>
      <c r="M2935">
        <v>67</v>
      </c>
      <c r="N2935">
        <v>3</v>
      </c>
    </row>
    <row r="2936" spans="1:14" x14ac:dyDescent="0.3">
      <c r="A2936" t="s">
        <v>5633</v>
      </c>
      <c r="B2936" t="s">
        <v>1991</v>
      </c>
      <c r="C2936" t="s">
        <v>2744</v>
      </c>
      <c r="D2936" t="s">
        <v>169</v>
      </c>
      <c r="E2936" t="s">
        <v>1058</v>
      </c>
      <c r="F2936" t="s">
        <v>39</v>
      </c>
      <c r="G2936" t="s">
        <v>97</v>
      </c>
      <c r="H2936" t="s">
        <v>48</v>
      </c>
      <c r="I2936">
        <v>5</v>
      </c>
      <c r="L2936" t="s">
        <v>50</v>
      </c>
      <c r="M2936">
        <v>27</v>
      </c>
    </row>
    <row r="2937" spans="1:14" x14ac:dyDescent="0.3">
      <c r="A2937" t="s">
        <v>5634</v>
      </c>
      <c r="B2937" t="s">
        <v>465</v>
      </c>
      <c r="C2937" t="s">
        <v>492</v>
      </c>
      <c r="D2937" t="s">
        <v>1080</v>
      </c>
      <c r="E2937" t="s">
        <v>215</v>
      </c>
      <c r="F2937" t="s">
        <v>39</v>
      </c>
      <c r="G2937" t="s">
        <v>62</v>
      </c>
      <c r="H2937" t="s">
        <v>216</v>
      </c>
      <c r="I2937">
        <v>3</v>
      </c>
      <c r="J2937">
        <v>0</v>
      </c>
      <c r="K2937" t="s">
        <v>32</v>
      </c>
      <c r="L2937" t="s">
        <v>33</v>
      </c>
      <c r="M2937">
        <v>51</v>
      </c>
      <c r="N2937">
        <v>4</v>
      </c>
    </row>
    <row r="2938" spans="1:14" x14ac:dyDescent="0.3">
      <c r="A2938" t="s">
        <v>5635</v>
      </c>
      <c r="B2938" t="s">
        <v>5636</v>
      </c>
      <c r="C2938" t="s">
        <v>586</v>
      </c>
      <c r="D2938" t="s">
        <v>1553</v>
      </c>
      <c r="E2938" t="s">
        <v>1058</v>
      </c>
      <c r="F2938" t="s">
        <v>19</v>
      </c>
      <c r="G2938" t="s">
        <v>47</v>
      </c>
      <c r="H2938" t="s">
        <v>69</v>
      </c>
      <c r="I2938">
        <v>8</v>
      </c>
      <c r="J2938">
        <v>0.2</v>
      </c>
      <c r="K2938" t="s">
        <v>22</v>
      </c>
      <c r="L2938" t="s">
        <v>41</v>
      </c>
      <c r="M2938">
        <v>23</v>
      </c>
      <c r="N2938">
        <v>5</v>
      </c>
    </row>
    <row r="2939" spans="1:14" x14ac:dyDescent="0.3">
      <c r="A2939" t="s">
        <v>5637</v>
      </c>
      <c r="B2939" t="s">
        <v>738</v>
      </c>
      <c r="C2939" t="s">
        <v>3618</v>
      </c>
      <c r="D2939" t="s">
        <v>829</v>
      </c>
      <c r="E2939" t="s">
        <v>619</v>
      </c>
      <c r="F2939" t="s">
        <v>19</v>
      </c>
      <c r="G2939" t="s">
        <v>115</v>
      </c>
      <c r="H2939" t="s">
        <v>241</v>
      </c>
      <c r="I2939">
        <v>1</v>
      </c>
      <c r="J2939">
        <v>0</v>
      </c>
      <c r="K2939" t="s">
        <v>32</v>
      </c>
      <c r="L2939" t="s">
        <v>41</v>
      </c>
      <c r="M2939">
        <v>54</v>
      </c>
      <c r="N2939">
        <v>2</v>
      </c>
    </row>
    <row r="2940" spans="1:14" x14ac:dyDescent="0.3">
      <c r="A2940" t="s">
        <v>5638</v>
      </c>
      <c r="B2940" t="s">
        <v>1908</v>
      </c>
      <c r="C2940" t="s">
        <v>1897</v>
      </c>
      <c r="D2940" t="s">
        <v>735</v>
      </c>
      <c r="E2940" t="s">
        <v>1583</v>
      </c>
      <c r="F2940" t="s">
        <v>29</v>
      </c>
      <c r="G2940" t="s">
        <v>251</v>
      </c>
      <c r="H2940" t="s">
        <v>91</v>
      </c>
      <c r="I2940">
        <v>7</v>
      </c>
      <c r="J2940">
        <v>0</v>
      </c>
      <c r="K2940" t="s">
        <v>32</v>
      </c>
      <c r="L2940" t="s">
        <v>41</v>
      </c>
      <c r="M2940">
        <v>50</v>
      </c>
      <c r="N2940">
        <v>2</v>
      </c>
    </row>
    <row r="2941" spans="1:14" x14ac:dyDescent="0.3">
      <c r="A2941" t="s">
        <v>5639</v>
      </c>
      <c r="B2941" t="s">
        <v>2491</v>
      </c>
      <c r="C2941" t="s">
        <v>2321</v>
      </c>
      <c r="D2941" t="s">
        <v>966</v>
      </c>
      <c r="E2941" t="s">
        <v>246</v>
      </c>
      <c r="F2941" t="s">
        <v>153</v>
      </c>
      <c r="G2941" t="s">
        <v>30</v>
      </c>
      <c r="H2941" t="s">
        <v>154</v>
      </c>
      <c r="I2941">
        <v>6</v>
      </c>
      <c r="J2941">
        <v>0.05</v>
      </c>
      <c r="K2941" t="s">
        <v>32</v>
      </c>
      <c r="L2941" t="s">
        <v>41</v>
      </c>
      <c r="M2941">
        <v>29</v>
      </c>
      <c r="N2941">
        <v>2</v>
      </c>
    </row>
    <row r="2942" spans="1:14" x14ac:dyDescent="0.3">
      <c r="A2942" t="s">
        <v>5640</v>
      </c>
      <c r="B2942" t="s">
        <v>362</v>
      </c>
      <c r="C2942" t="s">
        <v>2706</v>
      </c>
      <c r="D2942" t="s">
        <v>2251</v>
      </c>
      <c r="E2942" t="s">
        <v>731</v>
      </c>
      <c r="F2942" t="s">
        <v>29</v>
      </c>
      <c r="G2942" t="s">
        <v>30</v>
      </c>
      <c r="H2942" t="s">
        <v>109</v>
      </c>
      <c r="I2942">
        <v>2</v>
      </c>
      <c r="J2942">
        <v>0.05</v>
      </c>
      <c r="K2942" t="s">
        <v>22</v>
      </c>
      <c r="L2942" t="s">
        <v>50</v>
      </c>
      <c r="M2942">
        <v>43</v>
      </c>
      <c r="N2942">
        <v>5</v>
      </c>
    </row>
    <row r="2943" spans="1:14" x14ac:dyDescent="0.3">
      <c r="A2943" t="s">
        <v>5641</v>
      </c>
      <c r="B2943" t="s">
        <v>1906</v>
      </c>
      <c r="C2943" t="s">
        <v>405</v>
      </c>
      <c r="D2943" t="s">
        <v>3894</v>
      </c>
      <c r="E2943" t="s">
        <v>967</v>
      </c>
      <c r="F2943" t="s">
        <v>83</v>
      </c>
      <c r="G2943" t="s">
        <v>30</v>
      </c>
      <c r="H2943" t="s">
        <v>160</v>
      </c>
      <c r="I2943">
        <v>3</v>
      </c>
      <c r="K2943" t="s">
        <v>32</v>
      </c>
      <c r="L2943" t="s">
        <v>41</v>
      </c>
      <c r="M2943">
        <v>55</v>
      </c>
      <c r="N2943">
        <v>4</v>
      </c>
    </row>
    <row r="2944" spans="1:14" x14ac:dyDescent="0.3">
      <c r="A2944" t="s">
        <v>5642</v>
      </c>
      <c r="B2944" t="s">
        <v>1349</v>
      </c>
      <c r="C2944" t="s">
        <v>2915</v>
      </c>
      <c r="D2944" t="s">
        <v>2374</v>
      </c>
      <c r="E2944" t="s">
        <v>135</v>
      </c>
      <c r="F2944" t="s">
        <v>19</v>
      </c>
      <c r="G2944" t="s">
        <v>176</v>
      </c>
      <c r="H2944" t="s">
        <v>177</v>
      </c>
      <c r="I2944">
        <v>6</v>
      </c>
      <c r="J2944">
        <v>0.15</v>
      </c>
      <c r="K2944" t="s">
        <v>22</v>
      </c>
      <c r="L2944" t="s">
        <v>41</v>
      </c>
      <c r="N2944">
        <v>2</v>
      </c>
    </row>
    <row r="2945" spans="1:14" x14ac:dyDescent="0.3">
      <c r="A2945" t="s">
        <v>5643</v>
      </c>
      <c r="B2945" t="s">
        <v>2040</v>
      </c>
      <c r="C2945" t="s">
        <v>1100</v>
      </c>
      <c r="D2945" t="s">
        <v>4504</v>
      </c>
      <c r="E2945" t="s">
        <v>3171</v>
      </c>
      <c r="F2945" t="s">
        <v>29</v>
      </c>
      <c r="G2945" t="s">
        <v>47</v>
      </c>
      <c r="H2945" t="s">
        <v>154</v>
      </c>
      <c r="I2945" t="s">
        <v>147</v>
      </c>
      <c r="K2945" t="s">
        <v>32</v>
      </c>
      <c r="L2945" t="s">
        <v>50</v>
      </c>
      <c r="M2945">
        <v>35</v>
      </c>
      <c r="N2945">
        <v>3</v>
      </c>
    </row>
    <row r="2946" spans="1:14" x14ac:dyDescent="0.3">
      <c r="A2946" t="s">
        <v>3870</v>
      </c>
      <c r="B2946" t="s">
        <v>554</v>
      </c>
      <c r="C2946" t="s">
        <v>1119</v>
      </c>
      <c r="D2946" t="s">
        <v>3426</v>
      </c>
      <c r="E2946" t="s">
        <v>82</v>
      </c>
      <c r="F2946" t="s">
        <v>29</v>
      </c>
      <c r="G2946" t="s">
        <v>30</v>
      </c>
      <c r="H2946" t="s">
        <v>109</v>
      </c>
      <c r="I2946">
        <v>7</v>
      </c>
      <c r="J2946">
        <v>0.1</v>
      </c>
      <c r="K2946" t="s">
        <v>22</v>
      </c>
      <c r="L2946" t="s">
        <v>23</v>
      </c>
      <c r="M2946">
        <v>69</v>
      </c>
      <c r="N2946">
        <v>4</v>
      </c>
    </row>
    <row r="2947" spans="1:14" x14ac:dyDescent="0.3">
      <c r="A2947" t="s">
        <v>5644</v>
      </c>
      <c r="B2947" t="s">
        <v>2133</v>
      </c>
      <c r="C2947" t="s">
        <v>5645</v>
      </c>
      <c r="D2947" t="s">
        <v>2043</v>
      </c>
      <c r="E2947" t="s">
        <v>911</v>
      </c>
      <c r="F2947" t="s">
        <v>153</v>
      </c>
      <c r="G2947" t="s">
        <v>97</v>
      </c>
      <c r="H2947" t="s">
        <v>76</v>
      </c>
      <c r="I2947">
        <v>2</v>
      </c>
      <c r="J2947">
        <v>0.05</v>
      </c>
      <c r="K2947" t="s">
        <v>32</v>
      </c>
      <c r="L2947" t="s">
        <v>23</v>
      </c>
      <c r="M2947">
        <v>67</v>
      </c>
      <c r="N2947">
        <v>5</v>
      </c>
    </row>
    <row r="2948" spans="1:14" x14ac:dyDescent="0.3">
      <c r="A2948" t="s">
        <v>5646</v>
      </c>
      <c r="B2948" t="s">
        <v>2011</v>
      </c>
      <c r="C2948" t="s">
        <v>4261</v>
      </c>
      <c r="D2948" t="s">
        <v>430</v>
      </c>
      <c r="E2948" t="s">
        <v>1315</v>
      </c>
      <c r="F2948" t="s">
        <v>131</v>
      </c>
      <c r="G2948" t="s">
        <v>97</v>
      </c>
      <c r="H2948" t="s">
        <v>69</v>
      </c>
      <c r="I2948">
        <v>8</v>
      </c>
      <c r="J2948">
        <v>0.1</v>
      </c>
      <c r="K2948" t="s">
        <v>22</v>
      </c>
      <c r="L2948" t="s">
        <v>23</v>
      </c>
      <c r="N2948">
        <v>4</v>
      </c>
    </row>
    <row r="2949" spans="1:14" x14ac:dyDescent="0.3">
      <c r="A2949" t="s">
        <v>5647</v>
      </c>
      <c r="B2949" t="s">
        <v>2913</v>
      </c>
      <c r="C2949" t="s">
        <v>1352</v>
      </c>
      <c r="D2949" t="s">
        <v>3182</v>
      </c>
      <c r="E2949" t="s">
        <v>191</v>
      </c>
      <c r="F2949" t="s">
        <v>29</v>
      </c>
      <c r="G2949" t="s">
        <v>176</v>
      </c>
      <c r="H2949" t="s">
        <v>91</v>
      </c>
      <c r="I2949">
        <v>1</v>
      </c>
      <c r="J2949">
        <v>0.1</v>
      </c>
      <c r="K2949" t="s">
        <v>70</v>
      </c>
      <c r="L2949" t="s">
        <v>41</v>
      </c>
      <c r="M2949">
        <v>54</v>
      </c>
      <c r="N2949">
        <v>2</v>
      </c>
    </row>
    <row r="2950" spans="1:14" x14ac:dyDescent="0.3">
      <c r="A2950" t="s">
        <v>14</v>
      </c>
      <c r="B2950" t="s">
        <v>15</v>
      </c>
      <c r="C2950" t="s">
        <v>16</v>
      </c>
      <c r="D2950" t="s">
        <v>17</v>
      </c>
      <c r="E2950" t="s">
        <v>18</v>
      </c>
      <c r="F2950" t="s">
        <v>19</v>
      </c>
      <c r="G2950" t="s">
        <v>20</v>
      </c>
      <c r="H2950" t="s">
        <v>21</v>
      </c>
      <c r="I2950">
        <v>2</v>
      </c>
      <c r="J2950">
        <v>0</v>
      </c>
      <c r="K2950" t="s">
        <v>22</v>
      </c>
      <c r="L2950" t="s">
        <v>23</v>
      </c>
      <c r="M2950">
        <v>25</v>
      </c>
      <c r="N2950">
        <v>5</v>
      </c>
    </row>
    <row r="2951" spans="1:14" x14ac:dyDescent="0.3">
      <c r="A2951" t="s">
        <v>5648</v>
      </c>
      <c r="B2951" t="s">
        <v>1495</v>
      </c>
      <c r="C2951" t="s">
        <v>484</v>
      </c>
      <c r="D2951" t="s">
        <v>1880</v>
      </c>
      <c r="E2951" t="s">
        <v>1315</v>
      </c>
      <c r="F2951" t="s">
        <v>131</v>
      </c>
      <c r="G2951" t="s">
        <v>251</v>
      </c>
      <c r="H2951" t="s">
        <v>241</v>
      </c>
      <c r="I2951">
        <v>4</v>
      </c>
      <c r="J2951">
        <v>0.1</v>
      </c>
      <c r="K2951" t="s">
        <v>22</v>
      </c>
      <c r="L2951" t="s">
        <v>50</v>
      </c>
      <c r="M2951">
        <v>56</v>
      </c>
      <c r="N2951">
        <v>4</v>
      </c>
    </row>
    <row r="2952" spans="1:14" x14ac:dyDescent="0.3">
      <c r="A2952" t="s">
        <v>5649</v>
      </c>
      <c r="B2952" t="s">
        <v>945</v>
      </c>
      <c r="C2952" t="s">
        <v>1693</v>
      </c>
      <c r="D2952" t="s">
        <v>1045</v>
      </c>
      <c r="E2952" t="s">
        <v>302</v>
      </c>
      <c r="F2952" t="s">
        <v>39</v>
      </c>
      <c r="G2952" t="s">
        <v>115</v>
      </c>
      <c r="H2952" t="s">
        <v>56</v>
      </c>
      <c r="I2952">
        <v>9</v>
      </c>
      <c r="J2952">
        <v>0</v>
      </c>
      <c r="K2952" t="s">
        <v>32</v>
      </c>
      <c r="L2952" t="s">
        <v>33</v>
      </c>
      <c r="M2952">
        <v>67</v>
      </c>
      <c r="N2952">
        <v>1</v>
      </c>
    </row>
    <row r="2953" spans="1:14" x14ac:dyDescent="0.3">
      <c r="A2953" t="s">
        <v>5650</v>
      </c>
      <c r="B2953" t="s">
        <v>1994</v>
      </c>
      <c r="C2953" t="s">
        <v>2046</v>
      </c>
      <c r="D2953" t="s">
        <v>1453</v>
      </c>
      <c r="E2953" t="s">
        <v>135</v>
      </c>
      <c r="F2953" t="s">
        <v>29</v>
      </c>
      <c r="G2953" t="s">
        <v>97</v>
      </c>
      <c r="H2953" t="s">
        <v>21</v>
      </c>
      <c r="I2953">
        <v>5</v>
      </c>
      <c r="J2953">
        <v>0.15</v>
      </c>
      <c r="K2953" t="s">
        <v>32</v>
      </c>
      <c r="L2953" t="s">
        <v>23</v>
      </c>
      <c r="M2953">
        <v>60</v>
      </c>
      <c r="N2953">
        <v>1</v>
      </c>
    </row>
    <row r="2954" spans="1:14" x14ac:dyDescent="0.3">
      <c r="A2954" t="s">
        <v>5651</v>
      </c>
      <c r="B2954" t="s">
        <v>5652</v>
      </c>
      <c r="C2954" t="s">
        <v>248</v>
      </c>
      <c r="D2954" t="s">
        <v>799</v>
      </c>
      <c r="E2954" t="s">
        <v>683</v>
      </c>
      <c r="F2954" t="s">
        <v>29</v>
      </c>
      <c r="G2954" t="s">
        <v>176</v>
      </c>
      <c r="H2954" t="s">
        <v>48</v>
      </c>
      <c r="I2954">
        <v>9</v>
      </c>
      <c r="J2954">
        <v>0.1</v>
      </c>
      <c r="K2954" t="s">
        <v>70</v>
      </c>
      <c r="L2954" t="s">
        <v>23</v>
      </c>
      <c r="N2954">
        <v>3</v>
      </c>
    </row>
    <row r="2955" spans="1:14" x14ac:dyDescent="0.3">
      <c r="A2955" t="s">
        <v>5653</v>
      </c>
      <c r="B2955" t="s">
        <v>3460</v>
      </c>
      <c r="C2955" t="s">
        <v>3326</v>
      </c>
      <c r="D2955" t="s">
        <v>333</v>
      </c>
      <c r="E2955" t="s">
        <v>1836</v>
      </c>
      <c r="F2955" t="s">
        <v>29</v>
      </c>
      <c r="G2955" t="s">
        <v>30</v>
      </c>
      <c r="H2955" t="s">
        <v>48</v>
      </c>
      <c r="I2955">
        <v>6</v>
      </c>
      <c r="J2955">
        <v>0.15</v>
      </c>
      <c r="K2955" t="s">
        <v>32</v>
      </c>
      <c r="L2955" t="s">
        <v>23</v>
      </c>
      <c r="M2955">
        <v>69</v>
      </c>
      <c r="N2955">
        <v>5</v>
      </c>
    </row>
    <row r="2956" spans="1:14" x14ac:dyDescent="0.3">
      <c r="A2956" t="s">
        <v>5654</v>
      </c>
      <c r="B2956" t="s">
        <v>868</v>
      </c>
      <c r="C2956" t="s">
        <v>581</v>
      </c>
      <c r="D2956" t="s">
        <v>5655</v>
      </c>
      <c r="E2956" t="s">
        <v>413</v>
      </c>
      <c r="F2956" t="s">
        <v>19</v>
      </c>
      <c r="G2956" t="s">
        <v>47</v>
      </c>
      <c r="H2956" t="s">
        <v>308</v>
      </c>
      <c r="I2956">
        <v>1</v>
      </c>
      <c r="J2956">
        <v>0.1</v>
      </c>
      <c r="K2956" t="s">
        <v>32</v>
      </c>
      <c r="L2956" t="s">
        <v>33</v>
      </c>
      <c r="M2956">
        <v>65</v>
      </c>
      <c r="N2956">
        <v>2</v>
      </c>
    </row>
    <row r="2957" spans="1:14" x14ac:dyDescent="0.3">
      <c r="A2957" t="s">
        <v>2014</v>
      </c>
      <c r="B2957" t="s">
        <v>2015</v>
      </c>
      <c r="C2957" t="s">
        <v>572</v>
      </c>
      <c r="D2957" t="s">
        <v>2016</v>
      </c>
      <c r="E2957" t="s">
        <v>666</v>
      </c>
      <c r="F2957" t="s">
        <v>29</v>
      </c>
      <c r="G2957" t="s">
        <v>176</v>
      </c>
      <c r="H2957" t="s">
        <v>56</v>
      </c>
      <c r="I2957">
        <v>8</v>
      </c>
      <c r="K2957" t="s">
        <v>32</v>
      </c>
      <c r="L2957" t="s">
        <v>50</v>
      </c>
      <c r="M2957">
        <v>57</v>
      </c>
      <c r="N2957">
        <v>2</v>
      </c>
    </row>
    <row r="2958" spans="1:14" x14ac:dyDescent="0.3">
      <c r="A2958" t="s">
        <v>5656</v>
      </c>
      <c r="B2958" t="s">
        <v>1941</v>
      </c>
      <c r="C2958" t="s">
        <v>608</v>
      </c>
      <c r="D2958" t="s">
        <v>4360</v>
      </c>
      <c r="E2958" t="s">
        <v>717</v>
      </c>
      <c r="F2958" t="s">
        <v>39</v>
      </c>
      <c r="G2958" t="s">
        <v>115</v>
      </c>
      <c r="H2958" t="s">
        <v>154</v>
      </c>
      <c r="I2958" t="s">
        <v>398</v>
      </c>
      <c r="J2958">
        <v>0</v>
      </c>
      <c r="K2958" t="s">
        <v>22</v>
      </c>
      <c r="L2958" t="s">
        <v>33</v>
      </c>
      <c r="M2958">
        <v>61</v>
      </c>
      <c r="N2958">
        <v>1</v>
      </c>
    </row>
    <row r="2959" spans="1:14" x14ac:dyDescent="0.3">
      <c r="A2959" t="s">
        <v>5657</v>
      </c>
      <c r="B2959" t="s">
        <v>5658</v>
      </c>
      <c r="C2959" t="s">
        <v>795</v>
      </c>
      <c r="D2959" t="s">
        <v>3543</v>
      </c>
      <c r="E2959" t="s">
        <v>914</v>
      </c>
      <c r="F2959" t="s">
        <v>29</v>
      </c>
      <c r="G2959" t="s">
        <v>20</v>
      </c>
      <c r="H2959" t="s">
        <v>98</v>
      </c>
      <c r="I2959">
        <v>6</v>
      </c>
      <c r="J2959">
        <v>0.05</v>
      </c>
      <c r="K2959" t="s">
        <v>32</v>
      </c>
      <c r="L2959" t="s">
        <v>50</v>
      </c>
      <c r="M2959">
        <v>55</v>
      </c>
      <c r="N2959">
        <v>3</v>
      </c>
    </row>
    <row r="2960" spans="1:14" x14ac:dyDescent="0.3">
      <c r="A2960" t="s">
        <v>5659</v>
      </c>
      <c r="B2960" t="s">
        <v>1858</v>
      </c>
      <c r="C2960" t="s">
        <v>5660</v>
      </c>
      <c r="D2960" t="s">
        <v>2722</v>
      </c>
      <c r="E2960" t="s">
        <v>2071</v>
      </c>
      <c r="F2960" t="s">
        <v>19</v>
      </c>
      <c r="G2960" t="s">
        <v>97</v>
      </c>
      <c r="H2960" t="s">
        <v>154</v>
      </c>
      <c r="I2960">
        <v>5</v>
      </c>
      <c r="J2960">
        <v>0</v>
      </c>
      <c r="K2960" t="s">
        <v>32</v>
      </c>
      <c r="L2960" t="s">
        <v>41</v>
      </c>
      <c r="M2960">
        <v>63</v>
      </c>
      <c r="N2960">
        <v>3</v>
      </c>
    </row>
    <row r="2961" spans="1:14" x14ac:dyDescent="0.3">
      <c r="A2961" t="s">
        <v>5661</v>
      </c>
      <c r="B2961" t="s">
        <v>2995</v>
      </c>
      <c r="C2961" t="s">
        <v>1217</v>
      </c>
      <c r="D2961" t="s">
        <v>704</v>
      </c>
      <c r="E2961" t="s">
        <v>120</v>
      </c>
      <c r="F2961" t="s">
        <v>29</v>
      </c>
      <c r="G2961" t="s">
        <v>30</v>
      </c>
      <c r="H2961" t="s">
        <v>84</v>
      </c>
      <c r="I2961">
        <v>7</v>
      </c>
      <c r="J2961">
        <v>0.1</v>
      </c>
      <c r="K2961" t="s">
        <v>32</v>
      </c>
      <c r="L2961" t="s">
        <v>50</v>
      </c>
      <c r="M2961">
        <v>65</v>
      </c>
      <c r="N2961">
        <v>4</v>
      </c>
    </row>
    <row r="2962" spans="1:14" x14ac:dyDescent="0.3">
      <c r="A2962" t="s">
        <v>5662</v>
      </c>
      <c r="B2962" t="s">
        <v>2142</v>
      </c>
      <c r="C2962" t="s">
        <v>1732</v>
      </c>
      <c r="D2962" t="s">
        <v>1126</v>
      </c>
      <c r="E2962" t="s">
        <v>552</v>
      </c>
      <c r="F2962" t="s">
        <v>29</v>
      </c>
      <c r="G2962" t="s">
        <v>192</v>
      </c>
      <c r="H2962" t="s">
        <v>21</v>
      </c>
      <c r="I2962">
        <v>5</v>
      </c>
      <c r="J2962">
        <v>0.15</v>
      </c>
      <c r="K2962" t="s">
        <v>22</v>
      </c>
      <c r="L2962" t="s">
        <v>41</v>
      </c>
      <c r="M2962">
        <v>48</v>
      </c>
      <c r="N2962">
        <v>4</v>
      </c>
    </row>
    <row r="2963" spans="1:14" x14ac:dyDescent="0.3">
      <c r="A2963" t="s">
        <v>5663</v>
      </c>
      <c r="B2963" t="s">
        <v>5664</v>
      </c>
      <c r="C2963" t="s">
        <v>3561</v>
      </c>
      <c r="D2963" t="s">
        <v>1482</v>
      </c>
      <c r="E2963" t="s">
        <v>506</v>
      </c>
      <c r="F2963" t="s">
        <v>39</v>
      </c>
      <c r="G2963" t="s">
        <v>90</v>
      </c>
      <c r="H2963" t="s">
        <v>69</v>
      </c>
      <c r="I2963">
        <v>5</v>
      </c>
      <c r="J2963">
        <v>0</v>
      </c>
      <c r="K2963" t="s">
        <v>22</v>
      </c>
      <c r="L2963" t="s">
        <v>23</v>
      </c>
      <c r="M2963">
        <v>24</v>
      </c>
      <c r="N2963">
        <v>4</v>
      </c>
    </row>
    <row r="2964" spans="1:14" x14ac:dyDescent="0.3">
      <c r="A2964" t="s">
        <v>5665</v>
      </c>
      <c r="B2964" t="s">
        <v>328</v>
      </c>
      <c r="C2964" t="s">
        <v>572</v>
      </c>
      <c r="D2964" t="s">
        <v>3174</v>
      </c>
      <c r="E2964" t="s">
        <v>359</v>
      </c>
      <c r="F2964" t="s">
        <v>29</v>
      </c>
      <c r="G2964" t="s">
        <v>30</v>
      </c>
      <c r="H2964" t="s">
        <v>76</v>
      </c>
      <c r="I2964">
        <v>6</v>
      </c>
      <c r="J2964">
        <v>0</v>
      </c>
      <c r="K2964" t="s">
        <v>22</v>
      </c>
      <c r="L2964" t="s">
        <v>50</v>
      </c>
      <c r="M2964">
        <v>40</v>
      </c>
    </row>
    <row r="2965" spans="1:14" x14ac:dyDescent="0.3">
      <c r="A2965" t="s">
        <v>5666</v>
      </c>
      <c r="B2965" t="s">
        <v>741</v>
      </c>
      <c r="C2965" t="s">
        <v>3661</v>
      </c>
      <c r="D2965" t="s">
        <v>1421</v>
      </c>
      <c r="E2965" t="s">
        <v>191</v>
      </c>
      <c r="F2965" t="s">
        <v>131</v>
      </c>
      <c r="G2965" t="s">
        <v>293</v>
      </c>
      <c r="H2965" t="s">
        <v>177</v>
      </c>
      <c r="I2965" t="s">
        <v>398</v>
      </c>
      <c r="K2965" t="s">
        <v>32</v>
      </c>
      <c r="L2965" t="s">
        <v>23</v>
      </c>
      <c r="M2965">
        <v>32</v>
      </c>
      <c r="N2965">
        <v>3</v>
      </c>
    </row>
    <row r="2966" spans="1:14" x14ac:dyDescent="0.3">
      <c r="A2966" t="s">
        <v>5667</v>
      </c>
      <c r="B2966" t="s">
        <v>367</v>
      </c>
      <c r="C2966" t="s">
        <v>945</v>
      </c>
      <c r="D2966" t="s">
        <v>2468</v>
      </c>
      <c r="E2966" t="s">
        <v>1315</v>
      </c>
      <c r="F2966" t="s">
        <v>39</v>
      </c>
      <c r="G2966" t="s">
        <v>40</v>
      </c>
      <c r="H2966" t="s">
        <v>177</v>
      </c>
      <c r="I2966">
        <v>1</v>
      </c>
      <c r="J2966">
        <v>0</v>
      </c>
      <c r="K2966" t="s">
        <v>22</v>
      </c>
      <c r="L2966" t="s">
        <v>23</v>
      </c>
      <c r="M2966">
        <v>19</v>
      </c>
      <c r="N2966">
        <v>4</v>
      </c>
    </row>
    <row r="2967" spans="1:14" x14ac:dyDescent="0.3">
      <c r="A2967" t="s">
        <v>5668</v>
      </c>
      <c r="B2967" t="s">
        <v>5669</v>
      </c>
      <c r="C2967" t="s">
        <v>1456</v>
      </c>
      <c r="D2967" t="s">
        <v>3030</v>
      </c>
      <c r="E2967" t="s">
        <v>548</v>
      </c>
      <c r="F2967" t="s">
        <v>153</v>
      </c>
      <c r="G2967" t="s">
        <v>115</v>
      </c>
      <c r="H2967" t="s">
        <v>63</v>
      </c>
      <c r="I2967">
        <v>1</v>
      </c>
      <c r="J2967">
        <v>0.2</v>
      </c>
      <c r="K2967" t="s">
        <v>32</v>
      </c>
      <c r="L2967" t="s">
        <v>41</v>
      </c>
      <c r="M2967">
        <v>53</v>
      </c>
      <c r="N2967">
        <v>2</v>
      </c>
    </row>
    <row r="2968" spans="1:14" x14ac:dyDescent="0.3">
      <c r="A2968" t="s">
        <v>5670</v>
      </c>
      <c r="B2968" t="s">
        <v>1612</v>
      </c>
      <c r="C2968" t="s">
        <v>905</v>
      </c>
      <c r="D2968" t="s">
        <v>2280</v>
      </c>
      <c r="E2968" t="s">
        <v>408</v>
      </c>
      <c r="F2968" t="s">
        <v>39</v>
      </c>
      <c r="G2968" t="s">
        <v>192</v>
      </c>
      <c r="H2968" t="s">
        <v>154</v>
      </c>
      <c r="I2968">
        <v>9</v>
      </c>
      <c r="J2968">
        <v>0</v>
      </c>
      <c r="K2968" t="s">
        <v>222</v>
      </c>
      <c r="L2968" t="s">
        <v>33</v>
      </c>
      <c r="M2968">
        <v>65</v>
      </c>
      <c r="N2968">
        <v>2</v>
      </c>
    </row>
    <row r="2969" spans="1:14" x14ac:dyDescent="0.3">
      <c r="A2969" t="s">
        <v>5671</v>
      </c>
      <c r="B2969" t="s">
        <v>500</v>
      </c>
      <c r="C2969" t="s">
        <v>585</v>
      </c>
      <c r="D2969" t="s">
        <v>3473</v>
      </c>
      <c r="E2969" t="s">
        <v>1770</v>
      </c>
      <c r="F2969" t="s">
        <v>39</v>
      </c>
      <c r="G2969" t="s">
        <v>176</v>
      </c>
      <c r="H2969" t="s">
        <v>216</v>
      </c>
      <c r="I2969">
        <v>8</v>
      </c>
      <c r="J2969">
        <v>0.2</v>
      </c>
      <c r="K2969" t="s">
        <v>70</v>
      </c>
      <c r="L2969" t="s">
        <v>41</v>
      </c>
      <c r="M2969">
        <v>52</v>
      </c>
      <c r="N2969">
        <v>4</v>
      </c>
    </row>
    <row r="2970" spans="1:14" x14ac:dyDescent="0.3">
      <c r="A2970" t="s">
        <v>5672</v>
      </c>
      <c r="B2970" t="s">
        <v>5673</v>
      </c>
      <c r="C2970" t="s">
        <v>1634</v>
      </c>
      <c r="D2970" t="s">
        <v>3845</v>
      </c>
      <c r="E2970" t="s">
        <v>413</v>
      </c>
      <c r="F2970" t="s">
        <v>29</v>
      </c>
      <c r="G2970" t="s">
        <v>176</v>
      </c>
      <c r="H2970" t="s">
        <v>21</v>
      </c>
      <c r="I2970">
        <v>2</v>
      </c>
      <c r="J2970">
        <v>0.1</v>
      </c>
      <c r="K2970" t="s">
        <v>22</v>
      </c>
      <c r="L2970" t="s">
        <v>23</v>
      </c>
      <c r="M2970">
        <v>38</v>
      </c>
      <c r="N2970">
        <v>5</v>
      </c>
    </row>
    <row r="2971" spans="1:14" x14ac:dyDescent="0.3">
      <c r="A2971" t="s">
        <v>5674</v>
      </c>
      <c r="B2971" t="s">
        <v>274</v>
      </c>
      <c r="C2971" t="s">
        <v>1954</v>
      </c>
      <c r="D2971" t="s">
        <v>2849</v>
      </c>
      <c r="E2971" t="s">
        <v>417</v>
      </c>
      <c r="F2971" t="s">
        <v>29</v>
      </c>
      <c r="G2971" t="s">
        <v>192</v>
      </c>
      <c r="H2971" t="s">
        <v>56</v>
      </c>
      <c r="I2971">
        <v>4</v>
      </c>
      <c r="J2971">
        <v>0.2</v>
      </c>
      <c r="K2971" t="s">
        <v>32</v>
      </c>
      <c r="L2971" t="s">
        <v>41</v>
      </c>
      <c r="M2971">
        <v>39</v>
      </c>
      <c r="N2971">
        <v>3</v>
      </c>
    </row>
    <row r="2972" spans="1:14" x14ac:dyDescent="0.3">
      <c r="A2972" t="s">
        <v>5675</v>
      </c>
      <c r="B2972" t="s">
        <v>1908</v>
      </c>
      <c r="C2972" t="s">
        <v>5676</v>
      </c>
      <c r="D2972" t="s">
        <v>5465</v>
      </c>
      <c r="E2972" t="s">
        <v>671</v>
      </c>
      <c r="F2972" t="s">
        <v>131</v>
      </c>
      <c r="G2972" t="s">
        <v>47</v>
      </c>
      <c r="H2972" t="s">
        <v>146</v>
      </c>
      <c r="I2972">
        <v>6</v>
      </c>
      <c r="J2972">
        <v>0</v>
      </c>
      <c r="K2972" t="s">
        <v>32</v>
      </c>
      <c r="L2972" t="s">
        <v>23</v>
      </c>
      <c r="M2972">
        <v>31</v>
      </c>
      <c r="N2972">
        <v>2</v>
      </c>
    </row>
    <row r="2973" spans="1:14" x14ac:dyDescent="0.3">
      <c r="A2973" t="s">
        <v>5677</v>
      </c>
      <c r="B2973" t="s">
        <v>2142</v>
      </c>
      <c r="C2973" t="s">
        <v>285</v>
      </c>
      <c r="D2973" t="s">
        <v>5678</v>
      </c>
      <c r="E2973" t="s">
        <v>103</v>
      </c>
      <c r="F2973" t="s">
        <v>131</v>
      </c>
      <c r="G2973" t="s">
        <v>176</v>
      </c>
      <c r="H2973" t="s">
        <v>48</v>
      </c>
      <c r="I2973">
        <v>7</v>
      </c>
      <c r="J2973">
        <v>0</v>
      </c>
      <c r="L2973" t="s">
        <v>33</v>
      </c>
      <c r="M2973">
        <v>42</v>
      </c>
      <c r="N2973">
        <v>1</v>
      </c>
    </row>
    <row r="2974" spans="1:14" x14ac:dyDescent="0.3">
      <c r="A2974" t="s">
        <v>5679</v>
      </c>
      <c r="B2974" t="s">
        <v>5680</v>
      </c>
      <c r="C2974" t="s">
        <v>479</v>
      </c>
      <c r="D2974" t="s">
        <v>2468</v>
      </c>
      <c r="E2974" t="s">
        <v>1133</v>
      </c>
      <c r="F2974" t="s">
        <v>29</v>
      </c>
      <c r="G2974" t="s">
        <v>115</v>
      </c>
      <c r="H2974" t="s">
        <v>109</v>
      </c>
      <c r="I2974">
        <v>2</v>
      </c>
      <c r="J2974">
        <v>0</v>
      </c>
      <c r="K2974" t="s">
        <v>70</v>
      </c>
      <c r="L2974" t="s">
        <v>23</v>
      </c>
      <c r="M2974">
        <v>26</v>
      </c>
      <c r="N2974">
        <v>1</v>
      </c>
    </row>
    <row r="2975" spans="1:14" x14ac:dyDescent="0.3">
      <c r="A2975" t="s">
        <v>5681</v>
      </c>
      <c r="B2975" t="s">
        <v>200</v>
      </c>
      <c r="C2975" t="s">
        <v>470</v>
      </c>
      <c r="D2975" t="s">
        <v>3473</v>
      </c>
      <c r="E2975" t="s">
        <v>967</v>
      </c>
      <c r="F2975" t="s">
        <v>29</v>
      </c>
      <c r="G2975" t="s">
        <v>90</v>
      </c>
      <c r="H2975" t="s">
        <v>63</v>
      </c>
      <c r="I2975">
        <v>1</v>
      </c>
      <c r="J2975">
        <v>0.05</v>
      </c>
      <c r="K2975" t="s">
        <v>32</v>
      </c>
      <c r="L2975" t="s">
        <v>23</v>
      </c>
      <c r="M2975">
        <v>66</v>
      </c>
      <c r="N2975">
        <v>3</v>
      </c>
    </row>
    <row r="2976" spans="1:14" x14ac:dyDescent="0.3">
      <c r="A2976" t="s">
        <v>5682</v>
      </c>
      <c r="B2976" t="s">
        <v>580</v>
      </c>
      <c r="C2976" t="s">
        <v>981</v>
      </c>
      <c r="D2976" t="s">
        <v>1655</v>
      </c>
      <c r="E2976" t="s">
        <v>675</v>
      </c>
      <c r="F2976" t="s">
        <v>29</v>
      </c>
      <c r="G2976" t="s">
        <v>40</v>
      </c>
      <c r="H2976" t="s">
        <v>91</v>
      </c>
      <c r="I2976">
        <v>1</v>
      </c>
      <c r="J2976">
        <v>0.05</v>
      </c>
      <c r="K2976" t="s">
        <v>32</v>
      </c>
      <c r="L2976" t="s">
        <v>33</v>
      </c>
      <c r="M2976">
        <v>21</v>
      </c>
      <c r="N2976">
        <v>5</v>
      </c>
    </row>
    <row r="2977" spans="1:14" x14ac:dyDescent="0.3">
      <c r="A2977" t="s">
        <v>5683</v>
      </c>
      <c r="B2977" t="s">
        <v>4384</v>
      </c>
      <c r="C2977" t="s">
        <v>892</v>
      </c>
      <c r="D2977" t="s">
        <v>2725</v>
      </c>
      <c r="E2977" t="s">
        <v>108</v>
      </c>
      <c r="F2977" t="s">
        <v>29</v>
      </c>
      <c r="G2977" t="s">
        <v>251</v>
      </c>
      <c r="H2977" t="s">
        <v>241</v>
      </c>
      <c r="I2977">
        <v>4</v>
      </c>
      <c r="J2977">
        <v>0.2</v>
      </c>
      <c r="K2977" t="s">
        <v>32</v>
      </c>
      <c r="L2977" t="s">
        <v>33</v>
      </c>
      <c r="M2977">
        <v>19</v>
      </c>
      <c r="N2977">
        <v>3</v>
      </c>
    </row>
    <row r="2978" spans="1:14" x14ac:dyDescent="0.3">
      <c r="A2978" t="s">
        <v>5684</v>
      </c>
      <c r="B2978" t="s">
        <v>3414</v>
      </c>
      <c r="C2978" t="s">
        <v>1038</v>
      </c>
      <c r="D2978" t="s">
        <v>2676</v>
      </c>
      <c r="E2978" t="s">
        <v>276</v>
      </c>
      <c r="F2978" t="s">
        <v>29</v>
      </c>
      <c r="G2978" t="s">
        <v>251</v>
      </c>
      <c r="H2978" t="s">
        <v>69</v>
      </c>
      <c r="I2978">
        <v>1</v>
      </c>
      <c r="J2978">
        <v>0.1</v>
      </c>
      <c r="K2978" t="s">
        <v>32</v>
      </c>
      <c r="L2978" t="s">
        <v>41</v>
      </c>
      <c r="M2978">
        <v>18</v>
      </c>
      <c r="N2978">
        <v>3</v>
      </c>
    </row>
    <row r="2979" spans="1:14" x14ac:dyDescent="0.3">
      <c r="A2979" t="s">
        <v>5685</v>
      </c>
      <c r="B2979" t="s">
        <v>2831</v>
      </c>
      <c r="C2979" t="s">
        <v>1263</v>
      </c>
      <c r="D2979" t="s">
        <v>1488</v>
      </c>
      <c r="E2979" t="s">
        <v>790</v>
      </c>
      <c r="F2979" t="s">
        <v>39</v>
      </c>
      <c r="G2979" t="s">
        <v>176</v>
      </c>
      <c r="H2979" t="s">
        <v>308</v>
      </c>
      <c r="I2979">
        <v>4</v>
      </c>
      <c r="J2979">
        <v>0.1</v>
      </c>
      <c r="K2979" t="s">
        <v>32</v>
      </c>
      <c r="L2979" t="s">
        <v>41</v>
      </c>
      <c r="M2979">
        <v>42</v>
      </c>
      <c r="N2979">
        <v>4</v>
      </c>
    </row>
    <row r="2980" spans="1:14" x14ac:dyDescent="0.3">
      <c r="A2980" t="s">
        <v>5686</v>
      </c>
      <c r="B2980" t="s">
        <v>930</v>
      </c>
      <c r="C2980" t="s">
        <v>1518</v>
      </c>
      <c r="D2980" t="s">
        <v>2002</v>
      </c>
      <c r="E2980" t="s">
        <v>914</v>
      </c>
      <c r="F2980" t="s">
        <v>29</v>
      </c>
      <c r="G2980" t="s">
        <v>97</v>
      </c>
      <c r="H2980" t="s">
        <v>69</v>
      </c>
      <c r="I2980">
        <v>5</v>
      </c>
      <c r="J2980">
        <v>0</v>
      </c>
      <c r="K2980" t="s">
        <v>222</v>
      </c>
      <c r="L2980" t="s">
        <v>50</v>
      </c>
      <c r="M2980">
        <v>53</v>
      </c>
      <c r="N2980">
        <v>2</v>
      </c>
    </row>
    <row r="2981" spans="1:14" x14ac:dyDescent="0.3">
      <c r="A2981" t="s">
        <v>5687</v>
      </c>
      <c r="B2981" t="s">
        <v>249</v>
      </c>
      <c r="C2981" t="s">
        <v>842</v>
      </c>
      <c r="D2981" t="s">
        <v>3829</v>
      </c>
      <c r="E2981" t="s">
        <v>606</v>
      </c>
      <c r="F2981" t="s">
        <v>29</v>
      </c>
      <c r="G2981" t="s">
        <v>30</v>
      </c>
      <c r="H2981" t="s">
        <v>146</v>
      </c>
      <c r="I2981">
        <v>3</v>
      </c>
      <c r="J2981">
        <v>0</v>
      </c>
      <c r="K2981" t="s">
        <v>22</v>
      </c>
      <c r="L2981" t="s">
        <v>50</v>
      </c>
      <c r="M2981">
        <v>25</v>
      </c>
      <c r="N2981">
        <v>5</v>
      </c>
    </row>
    <row r="2982" spans="1:14" x14ac:dyDescent="0.3">
      <c r="A2982" t="s">
        <v>5688</v>
      </c>
      <c r="B2982" t="s">
        <v>1756</v>
      </c>
      <c r="C2982" t="s">
        <v>834</v>
      </c>
      <c r="D2982" t="s">
        <v>2168</v>
      </c>
      <c r="E2982" t="s">
        <v>1422</v>
      </c>
      <c r="F2982" t="s">
        <v>29</v>
      </c>
      <c r="G2982" t="s">
        <v>40</v>
      </c>
      <c r="H2982" t="s">
        <v>177</v>
      </c>
      <c r="I2982">
        <v>5</v>
      </c>
      <c r="J2982">
        <v>0.2</v>
      </c>
      <c r="K2982" t="s">
        <v>22</v>
      </c>
      <c r="L2982" t="s">
        <v>23</v>
      </c>
      <c r="M2982">
        <v>69</v>
      </c>
      <c r="N2982">
        <v>4</v>
      </c>
    </row>
    <row r="2983" spans="1:14" x14ac:dyDescent="0.3">
      <c r="A2983" t="s">
        <v>5689</v>
      </c>
      <c r="B2983" t="s">
        <v>1140</v>
      </c>
      <c r="C2983" t="s">
        <v>264</v>
      </c>
      <c r="D2983" t="s">
        <v>2774</v>
      </c>
      <c r="E2983" t="s">
        <v>627</v>
      </c>
      <c r="F2983" t="s">
        <v>131</v>
      </c>
      <c r="G2983" t="s">
        <v>251</v>
      </c>
      <c r="H2983" t="s">
        <v>69</v>
      </c>
      <c r="I2983">
        <v>4</v>
      </c>
      <c r="J2983">
        <v>0</v>
      </c>
      <c r="K2983" t="s">
        <v>32</v>
      </c>
      <c r="L2983" t="s">
        <v>33</v>
      </c>
      <c r="M2983">
        <v>32</v>
      </c>
      <c r="N2983">
        <v>3</v>
      </c>
    </row>
    <row r="2984" spans="1:14" x14ac:dyDescent="0.3">
      <c r="A2984" t="s">
        <v>5690</v>
      </c>
      <c r="B2984" t="s">
        <v>1225</v>
      </c>
      <c r="C2984" t="s">
        <v>3326</v>
      </c>
      <c r="D2984" t="s">
        <v>2134</v>
      </c>
      <c r="E2984" t="s">
        <v>790</v>
      </c>
      <c r="F2984" t="s">
        <v>19</v>
      </c>
      <c r="G2984" t="s">
        <v>97</v>
      </c>
      <c r="H2984" t="s">
        <v>308</v>
      </c>
      <c r="I2984" t="s">
        <v>722</v>
      </c>
      <c r="J2984">
        <v>0.05</v>
      </c>
      <c r="K2984" t="s">
        <v>222</v>
      </c>
      <c r="L2984" t="s">
        <v>50</v>
      </c>
      <c r="M2984">
        <v>56</v>
      </c>
    </row>
    <row r="2985" spans="1:14" x14ac:dyDescent="0.3">
      <c r="A2985" t="s">
        <v>5691</v>
      </c>
      <c r="B2985" t="s">
        <v>1445</v>
      </c>
      <c r="C2985" t="s">
        <v>362</v>
      </c>
      <c r="D2985" t="s">
        <v>2849</v>
      </c>
      <c r="E2985" t="s">
        <v>197</v>
      </c>
      <c r="F2985" t="s">
        <v>39</v>
      </c>
      <c r="G2985" t="s">
        <v>251</v>
      </c>
      <c r="H2985" t="s">
        <v>308</v>
      </c>
      <c r="I2985">
        <v>1</v>
      </c>
      <c r="J2985">
        <v>0.1</v>
      </c>
      <c r="K2985" t="s">
        <v>32</v>
      </c>
      <c r="L2985" t="s">
        <v>41</v>
      </c>
      <c r="M2985">
        <v>33</v>
      </c>
      <c r="N2985">
        <v>1</v>
      </c>
    </row>
    <row r="2986" spans="1:14" x14ac:dyDescent="0.3">
      <c r="A2986" t="s">
        <v>5692</v>
      </c>
      <c r="B2986" t="s">
        <v>892</v>
      </c>
      <c r="C2986" t="s">
        <v>1513</v>
      </c>
      <c r="D2986" t="s">
        <v>1330</v>
      </c>
      <c r="E2986" t="s">
        <v>417</v>
      </c>
      <c r="F2986" t="s">
        <v>19</v>
      </c>
      <c r="G2986" t="s">
        <v>176</v>
      </c>
      <c r="H2986" t="s">
        <v>160</v>
      </c>
      <c r="I2986">
        <v>3</v>
      </c>
      <c r="J2986">
        <v>0.2</v>
      </c>
      <c r="K2986" t="s">
        <v>22</v>
      </c>
      <c r="L2986" t="s">
        <v>33</v>
      </c>
      <c r="M2986">
        <v>47</v>
      </c>
      <c r="N2986">
        <v>2</v>
      </c>
    </row>
    <row r="2987" spans="1:14" x14ac:dyDescent="0.3">
      <c r="A2987" t="s">
        <v>5693</v>
      </c>
      <c r="B2987" t="s">
        <v>2105</v>
      </c>
      <c r="C2987" t="s">
        <v>1834</v>
      </c>
      <c r="D2987" t="s">
        <v>4258</v>
      </c>
      <c r="E2987" t="s">
        <v>472</v>
      </c>
      <c r="F2987" t="s">
        <v>39</v>
      </c>
      <c r="G2987" t="s">
        <v>176</v>
      </c>
      <c r="H2987" t="s">
        <v>98</v>
      </c>
      <c r="I2987">
        <v>8</v>
      </c>
      <c r="J2987">
        <v>0.05</v>
      </c>
      <c r="K2987" t="s">
        <v>32</v>
      </c>
      <c r="L2987" t="s">
        <v>23</v>
      </c>
      <c r="M2987">
        <v>62</v>
      </c>
      <c r="N2987">
        <v>3</v>
      </c>
    </row>
    <row r="2988" spans="1:14" x14ac:dyDescent="0.3">
      <c r="A2988" t="s">
        <v>5694</v>
      </c>
      <c r="B2988" t="s">
        <v>838</v>
      </c>
      <c r="C2988" t="s">
        <v>5695</v>
      </c>
      <c r="D2988" t="s">
        <v>346</v>
      </c>
      <c r="E2988" t="s">
        <v>170</v>
      </c>
      <c r="F2988" t="s">
        <v>19</v>
      </c>
      <c r="G2988" t="s">
        <v>192</v>
      </c>
      <c r="H2988" t="s">
        <v>84</v>
      </c>
      <c r="I2988">
        <v>9</v>
      </c>
      <c r="J2988">
        <v>0</v>
      </c>
      <c r="K2988" t="s">
        <v>22</v>
      </c>
      <c r="L2988" t="s">
        <v>50</v>
      </c>
      <c r="M2988">
        <v>18</v>
      </c>
      <c r="N2988">
        <v>4</v>
      </c>
    </row>
    <row r="2989" spans="1:14" x14ac:dyDescent="0.3">
      <c r="A2989" t="s">
        <v>5696</v>
      </c>
      <c r="B2989" t="s">
        <v>1977</v>
      </c>
      <c r="C2989" t="s">
        <v>411</v>
      </c>
      <c r="D2989" t="s">
        <v>3374</v>
      </c>
      <c r="E2989" t="s">
        <v>186</v>
      </c>
      <c r="F2989" t="s">
        <v>29</v>
      </c>
      <c r="G2989" t="s">
        <v>97</v>
      </c>
      <c r="H2989" t="s">
        <v>160</v>
      </c>
      <c r="I2989">
        <v>2</v>
      </c>
      <c r="J2989">
        <v>0</v>
      </c>
      <c r="K2989" t="s">
        <v>22</v>
      </c>
      <c r="L2989" t="s">
        <v>50</v>
      </c>
      <c r="M2989">
        <v>44</v>
      </c>
      <c r="N2989">
        <v>3</v>
      </c>
    </row>
    <row r="2990" spans="1:14" x14ac:dyDescent="0.3">
      <c r="A2990" t="s">
        <v>5697</v>
      </c>
      <c r="B2990" t="s">
        <v>2450</v>
      </c>
      <c r="C2990" t="s">
        <v>2393</v>
      </c>
      <c r="D2990" t="s">
        <v>1145</v>
      </c>
      <c r="E2990" t="s">
        <v>1267</v>
      </c>
      <c r="F2990" t="s">
        <v>29</v>
      </c>
      <c r="G2990" t="s">
        <v>30</v>
      </c>
      <c r="H2990" t="s">
        <v>177</v>
      </c>
      <c r="I2990">
        <v>4</v>
      </c>
      <c r="J2990">
        <v>0.05</v>
      </c>
      <c r="K2990" t="s">
        <v>32</v>
      </c>
      <c r="L2990" t="s">
        <v>50</v>
      </c>
      <c r="M2990">
        <v>39</v>
      </c>
      <c r="N2990">
        <v>1</v>
      </c>
    </row>
    <row r="2991" spans="1:14" x14ac:dyDescent="0.3">
      <c r="A2991" t="s">
        <v>5698</v>
      </c>
      <c r="B2991" t="s">
        <v>2706</v>
      </c>
      <c r="C2991" t="s">
        <v>43</v>
      </c>
      <c r="D2991" t="s">
        <v>3598</v>
      </c>
      <c r="E2991" t="s">
        <v>2679</v>
      </c>
      <c r="F2991" t="s">
        <v>39</v>
      </c>
      <c r="G2991" t="s">
        <v>251</v>
      </c>
      <c r="H2991" t="s">
        <v>109</v>
      </c>
      <c r="I2991">
        <v>4</v>
      </c>
      <c r="J2991">
        <v>0.1</v>
      </c>
      <c r="K2991" t="s">
        <v>32</v>
      </c>
      <c r="L2991" t="s">
        <v>50</v>
      </c>
      <c r="M2991">
        <v>40</v>
      </c>
      <c r="N2991">
        <v>1</v>
      </c>
    </row>
    <row r="2992" spans="1:14" x14ac:dyDescent="0.3">
      <c r="A2992" t="s">
        <v>5699</v>
      </c>
      <c r="B2992" t="s">
        <v>53</v>
      </c>
      <c r="C2992" t="s">
        <v>1564</v>
      </c>
      <c r="D2992" t="s">
        <v>5655</v>
      </c>
      <c r="E2992" t="s">
        <v>870</v>
      </c>
      <c r="F2992" t="s">
        <v>19</v>
      </c>
      <c r="G2992" t="s">
        <v>20</v>
      </c>
      <c r="H2992" t="s">
        <v>98</v>
      </c>
      <c r="I2992">
        <v>7</v>
      </c>
      <c r="J2992">
        <v>0.1</v>
      </c>
      <c r="K2992" t="s">
        <v>70</v>
      </c>
      <c r="L2992" t="s">
        <v>23</v>
      </c>
      <c r="M2992">
        <v>20</v>
      </c>
      <c r="N2992">
        <v>2</v>
      </c>
    </row>
    <row r="2993" spans="1:14" x14ac:dyDescent="0.3">
      <c r="A2993" t="s">
        <v>5700</v>
      </c>
      <c r="B2993" t="s">
        <v>2015</v>
      </c>
      <c r="C2993" t="s">
        <v>572</v>
      </c>
      <c r="D2993" t="s">
        <v>776</v>
      </c>
      <c r="E2993" t="s">
        <v>627</v>
      </c>
      <c r="F2993" t="s">
        <v>19</v>
      </c>
      <c r="G2993" t="s">
        <v>115</v>
      </c>
      <c r="H2993" t="s">
        <v>216</v>
      </c>
      <c r="I2993">
        <v>7</v>
      </c>
      <c r="J2993">
        <v>0</v>
      </c>
      <c r="K2993" t="s">
        <v>32</v>
      </c>
      <c r="L2993" t="s">
        <v>23</v>
      </c>
      <c r="M2993">
        <v>23</v>
      </c>
      <c r="N2993">
        <v>5</v>
      </c>
    </row>
    <row r="2994" spans="1:14" x14ac:dyDescent="0.3">
      <c r="A2994" t="s">
        <v>5701</v>
      </c>
      <c r="B2994" t="s">
        <v>4797</v>
      </c>
      <c r="C2994" t="s">
        <v>184</v>
      </c>
      <c r="D2994" t="s">
        <v>5678</v>
      </c>
      <c r="E2994" t="s">
        <v>55</v>
      </c>
      <c r="F2994" t="s">
        <v>29</v>
      </c>
      <c r="G2994" t="s">
        <v>115</v>
      </c>
      <c r="H2994" t="s">
        <v>76</v>
      </c>
      <c r="I2994">
        <v>5</v>
      </c>
      <c r="J2994">
        <v>0.1</v>
      </c>
      <c r="K2994" t="s">
        <v>22</v>
      </c>
      <c r="L2994" t="s">
        <v>23</v>
      </c>
      <c r="M2994">
        <v>59</v>
      </c>
      <c r="N2994">
        <v>5</v>
      </c>
    </row>
    <row r="2995" spans="1:14" x14ac:dyDescent="0.3">
      <c r="A2995" t="s">
        <v>5702</v>
      </c>
      <c r="B2995" t="s">
        <v>2989</v>
      </c>
      <c r="C2995" t="s">
        <v>3400</v>
      </c>
      <c r="D2995" t="s">
        <v>2527</v>
      </c>
      <c r="E2995" t="s">
        <v>453</v>
      </c>
      <c r="F2995" t="s">
        <v>29</v>
      </c>
      <c r="G2995" t="s">
        <v>62</v>
      </c>
      <c r="H2995" t="s">
        <v>216</v>
      </c>
      <c r="I2995" t="s">
        <v>722</v>
      </c>
      <c r="J2995">
        <v>0</v>
      </c>
      <c r="K2995" t="s">
        <v>22</v>
      </c>
      <c r="L2995" t="s">
        <v>23</v>
      </c>
      <c r="M2995">
        <v>24</v>
      </c>
      <c r="N2995">
        <v>5</v>
      </c>
    </row>
    <row r="2996" spans="1:14" x14ac:dyDescent="0.3">
      <c r="A2996" t="s">
        <v>5703</v>
      </c>
      <c r="B2996" t="s">
        <v>2534</v>
      </c>
      <c r="C2996" t="s">
        <v>1906</v>
      </c>
      <c r="D2996" t="s">
        <v>2977</v>
      </c>
      <c r="E2996" t="s">
        <v>485</v>
      </c>
      <c r="F2996" t="s">
        <v>29</v>
      </c>
      <c r="G2996" t="s">
        <v>115</v>
      </c>
      <c r="H2996" t="s">
        <v>91</v>
      </c>
      <c r="I2996">
        <v>8</v>
      </c>
      <c r="K2996" t="s">
        <v>32</v>
      </c>
      <c r="L2996" t="s">
        <v>41</v>
      </c>
      <c r="M2996">
        <v>33</v>
      </c>
    </row>
    <row r="2997" spans="1:14" x14ac:dyDescent="0.3">
      <c r="A2997" t="s">
        <v>5704</v>
      </c>
      <c r="B2997" t="s">
        <v>447</v>
      </c>
      <c r="C2997" t="s">
        <v>2553</v>
      </c>
      <c r="D2997" t="s">
        <v>739</v>
      </c>
      <c r="E2997" t="s">
        <v>506</v>
      </c>
      <c r="F2997" t="s">
        <v>39</v>
      </c>
      <c r="G2997" t="s">
        <v>251</v>
      </c>
      <c r="H2997" t="s">
        <v>56</v>
      </c>
      <c r="I2997">
        <v>6</v>
      </c>
      <c r="J2997">
        <v>0.05</v>
      </c>
      <c r="K2997" t="s">
        <v>32</v>
      </c>
      <c r="L2997" t="s">
        <v>41</v>
      </c>
      <c r="M2997">
        <v>55</v>
      </c>
      <c r="N2997">
        <v>1</v>
      </c>
    </row>
    <row r="2998" spans="1:14" x14ac:dyDescent="0.3">
      <c r="A2998" t="s">
        <v>5705</v>
      </c>
      <c r="B2998" t="s">
        <v>194</v>
      </c>
      <c r="C2998" t="s">
        <v>1225</v>
      </c>
      <c r="D2998" t="s">
        <v>5706</v>
      </c>
      <c r="E2998" t="s">
        <v>359</v>
      </c>
      <c r="F2998" t="s">
        <v>19</v>
      </c>
      <c r="G2998" t="s">
        <v>90</v>
      </c>
      <c r="H2998" t="s">
        <v>69</v>
      </c>
      <c r="I2998">
        <v>6</v>
      </c>
      <c r="J2998">
        <v>0.05</v>
      </c>
      <c r="K2998" t="s">
        <v>32</v>
      </c>
      <c r="L2998" t="s">
        <v>50</v>
      </c>
      <c r="M2998">
        <v>33</v>
      </c>
      <c r="N2998">
        <v>3</v>
      </c>
    </row>
    <row r="2999" spans="1:14" x14ac:dyDescent="0.3">
      <c r="A2999" t="s">
        <v>5707</v>
      </c>
      <c r="B2999" t="s">
        <v>5016</v>
      </c>
      <c r="C2999" t="s">
        <v>998</v>
      </c>
      <c r="D2999" t="s">
        <v>2166</v>
      </c>
      <c r="E2999" t="s">
        <v>18</v>
      </c>
      <c r="F2999" t="s">
        <v>153</v>
      </c>
      <c r="G2999" t="s">
        <v>47</v>
      </c>
      <c r="H2999" t="s">
        <v>160</v>
      </c>
      <c r="I2999">
        <v>1</v>
      </c>
      <c r="J2999">
        <v>0</v>
      </c>
      <c r="K2999" t="s">
        <v>22</v>
      </c>
      <c r="L2999" t="s">
        <v>33</v>
      </c>
      <c r="M2999">
        <v>65</v>
      </c>
      <c r="N2999">
        <v>5</v>
      </c>
    </row>
    <row r="3000" spans="1:14" x14ac:dyDescent="0.3">
      <c r="A3000" t="s">
        <v>5708</v>
      </c>
      <c r="B3000" t="s">
        <v>1680</v>
      </c>
      <c r="C3000" t="s">
        <v>2148</v>
      </c>
      <c r="D3000" t="s">
        <v>826</v>
      </c>
      <c r="E3000" t="s">
        <v>453</v>
      </c>
      <c r="F3000" t="s">
        <v>29</v>
      </c>
      <c r="G3000" t="s">
        <v>97</v>
      </c>
      <c r="H3000" t="s">
        <v>63</v>
      </c>
      <c r="I3000">
        <v>3</v>
      </c>
      <c r="J3000">
        <v>0</v>
      </c>
      <c r="K3000" t="s">
        <v>32</v>
      </c>
      <c r="L3000" t="s">
        <v>50</v>
      </c>
      <c r="M3000">
        <v>59</v>
      </c>
      <c r="N3000">
        <v>1</v>
      </c>
    </row>
    <row r="3001" spans="1:14" x14ac:dyDescent="0.3">
      <c r="A3001" t="s">
        <v>4204</v>
      </c>
      <c r="B3001" t="s">
        <v>475</v>
      </c>
      <c r="C3001" t="s">
        <v>4205</v>
      </c>
      <c r="D3001" t="s">
        <v>1828</v>
      </c>
      <c r="E3001" t="s">
        <v>619</v>
      </c>
      <c r="F3001" t="s">
        <v>19</v>
      </c>
      <c r="G3001" t="s">
        <v>97</v>
      </c>
      <c r="H3001" t="s">
        <v>177</v>
      </c>
      <c r="I3001">
        <v>7</v>
      </c>
      <c r="J3001">
        <v>0</v>
      </c>
      <c r="K3001" t="s">
        <v>32</v>
      </c>
      <c r="L3001" t="s">
        <v>41</v>
      </c>
      <c r="M3001">
        <v>35</v>
      </c>
      <c r="N300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pane ySplit="1" topLeftCell="A2" activePane="bottomLeft" state="frozen"/>
      <selection pane="bottomLeft"/>
    </sheetView>
  </sheetViews>
  <sheetFormatPr defaultRowHeight="14.4" x14ac:dyDescent="0.3"/>
  <cols>
    <col min="1" max="1" width="14" customWidth="1"/>
    <col min="2" max="2" width="16" customWidth="1"/>
    <col min="3" max="5" width="14" customWidth="1"/>
  </cols>
  <sheetData>
    <row r="1" spans="1:5" x14ac:dyDescent="0.3">
      <c r="A1" s="1" t="s">
        <v>7</v>
      </c>
      <c r="B1" s="1" t="s">
        <v>5709</v>
      </c>
      <c r="C1" s="1" t="s">
        <v>5710</v>
      </c>
      <c r="D1" s="1" t="s">
        <v>5711</v>
      </c>
      <c r="E1" s="1" t="s">
        <v>5712</v>
      </c>
    </row>
    <row r="2" spans="1:5" x14ac:dyDescent="0.3">
      <c r="A2" t="s">
        <v>160</v>
      </c>
      <c r="B2" t="s">
        <v>5713</v>
      </c>
      <c r="C2" t="s">
        <v>5714</v>
      </c>
      <c r="D2">
        <v>900</v>
      </c>
      <c r="E2">
        <v>669.14</v>
      </c>
    </row>
    <row r="3" spans="1:5" x14ac:dyDescent="0.3">
      <c r="A3" t="s">
        <v>91</v>
      </c>
      <c r="B3" t="s">
        <v>5715</v>
      </c>
      <c r="C3" t="s">
        <v>5714</v>
      </c>
      <c r="D3">
        <v>600</v>
      </c>
      <c r="E3">
        <v>395.83</v>
      </c>
    </row>
    <row r="4" spans="1:5" x14ac:dyDescent="0.3">
      <c r="A4" t="s">
        <v>76</v>
      </c>
      <c r="B4" t="s">
        <v>5716</v>
      </c>
      <c r="C4" t="s">
        <v>5714</v>
      </c>
      <c r="D4">
        <v>350</v>
      </c>
      <c r="E4">
        <v>267.63</v>
      </c>
    </row>
    <row r="5" spans="1:5" x14ac:dyDescent="0.3">
      <c r="A5" t="s">
        <v>48</v>
      </c>
      <c r="B5" t="s">
        <v>5717</v>
      </c>
      <c r="C5" t="s">
        <v>5714</v>
      </c>
      <c r="D5">
        <v>220</v>
      </c>
      <c r="E5">
        <v>159.36000000000001</v>
      </c>
    </row>
    <row r="6" spans="1:5" x14ac:dyDescent="0.3">
      <c r="A6" t="s">
        <v>177</v>
      </c>
      <c r="B6" t="s">
        <v>5718</v>
      </c>
      <c r="C6" t="s">
        <v>5714</v>
      </c>
      <c r="D6">
        <v>80</v>
      </c>
      <c r="E6">
        <v>45.88</v>
      </c>
    </row>
    <row r="7" spans="1:5" x14ac:dyDescent="0.3">
      <c r="A7" t="s">
        <v>216</v>
      </c>
      <c r="B7" t="s">
        <v>5719</v>
      </c>
      <c r="C7" t="s">
        <v>5714</v>
      </c>
      <c r="D7">
        <v>45</v>
      </c>
      <c r="E7">
        <v>35.729999999999997</v>
      </c>
    </row>
    <row r="8" spans="1:5" x14ac:dyDescent="0.3">
      <c r="A8" t="s">
        <v>109</v>
      </c>
      <c r="B8" t="s">
        <v>5720</v>
      </c>
      <c r="C8" t="s">
        <v>5714</v>
      </c>
      <c r="D8">
        <v>180</v>
      </c>
      <c r="E8">
        <v>133.25</v>
      </c>
    </row>
    <row r="9" spans="1:5" x14ac:dyDescent="0.3">
      <c r="A9" t="s">
        <v>98</v>
      </c>
      <c r="B9" t="s">
        <v>5721</v>
      </c>
      <c r="C9" t="s">
        <v>5722</v>
      </c>
      <c r="D9">
        <v>150</v>
      </c>
      <c r="E9">
        <v>111.98</v>
      </c>
    </row>
    <row r="10" spans="1:5" x14ac:dyDescent="0.3">
      <c r="A10" t="s">
        <v>31</v>
      </c>
      <c r="B10" t="s">
        <v>5723</v>
      </c>
      <c r="C10" t="s">
        <v>5722</v>
      </c>
      <c r="D10">
        <v>320</v>
      </c>
      <c r="E10">
        <v>186.25</v>
      </c>
    </row>
    <row r="11" spans="1:5" x14ac:dyDescent="0.3">
      <c r="A11" t="s">
        <v>84</v>
      </c>
      <c r="B11" t="s">
        <v>5724</v>
      </c>
      <c r="C11" t="s">
        <v>5722</v>
      </c>
      <c r="D11">
        <v>210</v>
      </c>
      <c r="E11">
        <v>139.15</v>
      </c>
    </row>
    <row r="12" spans="1:5" x14ac:dyDescent="0.3">
      <c r="A12" t="s">
        <v>154</v>
      </c>
      <c r="B12" t="s">
        <v>5725</v>
      </c>
      <c r="C12" t="s">
        <v>5722</v>
      </c>
      <c r="D12">
        <v>130</v>
      </c>
      <c r="E12">
        <v>83.55</v>
      </c>
    </row>
    <row r="13" spans="1:5" x14ac:dyDescent="0.3">
      <c r="A13" t="s">
        <v>146</v>
      </c>
      <c r="B13" t="s">
        <v>5726</v>
      </c>
      <c r="C13" t="s">
        <v>5722</v>
      </c>
      <c r="D13">
        <v>480</v>
      </c>
      <c r="E13">
        <v>375.21</v>
      </c>
    </row>
    <row r="14" spans="1:5" x14ac:dyDescent="0.3">
      <c r="A14" t="s">
        <v>241</v>
      </c>
      <c r="B14" t="s">
        <v>5727</v>
      </c>
      <c r="C14" t="s">
        <v>5728</v>
      </c>
      <c r="D14">
        <v>6</v>
      </c>
      <c r="E14">
        <v>4.2699999999999996</v>
      </c>
    </row>
    <row r="15" spans="1:5" x14ac:dyDescent="0.3">
      <c r="A15" t="s">
        <v>21</v>
      </c>
      <c r="B15" t="s">
        <v>5729</v>
      </c>
      <c r="C15" t="s">
        <v>5728</v>
      </c>
      <c r="D15">
        <v>12</v>
      </c>
      <c r="E15">
        <v>9.07</v>
      </c>
    </row>
    <row r="16" spans="1:5" x14ac:dyDescent="0.3">
      <c r="A16" t="s">
        <v>56</v>
      </c>
      <c r="B16" t="s">
        <v>5730</v>
      </c>
      <c r="C16" t="s">
        <v>5728</v>
      </c>
      <c r="D16">
        <v>15</v>
      </c>
      <c r="E16">
        <v>9.91</v>
      </c>
    </row>
    <row r="17" spans="1:5" x14ac:dyDescent="0.3">
      <c r="A17" t="s">
        <v>63</v>
      </c>
      <c r="B17" t="s">
        <v>5731</v>
      </c>
      <c r="C17" t="s">
        <v>5728</v>
      </c>
      <c r="D17">
        <v>9</v>
      </c>
      <c r="E17">
        <v>5.46</v>
      </c>
    </row>
    <row r="18" spans="1:5" x14ac:dyDescent="0.3">
      <c r="A18" t="s">
        <v>308</v>
      </c>
      <c r="B18" t="s">
        <v>5732</v>
      </c>
      <c r="C18" t="s">
        <v>5728</v>
      </c>
      <c r="D18">
        <v>8</v>
      </c>
      <c r="E18">
        <v>5.51</v>
      </c>
    </row>
    <row r="19" spans="1:5" x14ac:dyDescent="0.3">
      <c r="A19" t="s">
        <v>69</v>
      </c>
      <c r="B19" t="s">
        <v>5733</v>
      </c>
      <c r="C19" t="s">
        <v>5728</v>
      </c>
      <c r="D19">
        <v>11</v>
      </c>
      <c r="E19">
        <v>6.23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32308-5240-4668-9A8E-5745D68785B1}">
  <dimension ref="A1:X2881"/>
  <sheetViews>
    <sheetView topLeftCell="J1" workbookViewId="0">
      <pane ySplit="1" topLeftCell="A2" activePane="bottomLeft" state="frozen"/>
      <selection pane="bottomLeft" activeCell="Z10" sqref="Z10"/>
    </sheetView>
  </sheetViews>
  <sheetFormatPr defaultRowHeight="14.4" x14ac:dyDescent="0.3"/>
  <cols>
    <col min="1" max="1" width="11.33203125" bestFit="1" customWidth="1"/>
    <col min="2" max="2" width="13.44140625" customWidth="1"/>
    <col min="3" max="3" width="12.21875" customWidth="1"/>
    <col min="4" max="4" width="15" customWidth="1"/>
    <col min="5" max="5" width="18.6640625" customWidth="1"/>
    <col min="6" max="6" width="11.6640625" customWidth="1"/>
    <col min="7" max="7" width="12" bestFit="1" customWidth="1"/>
    <col min="8" max="8" width="13" customWidth="1"/>
    <col min="9" max="9" width="11.109375" customWidth="1"/>
    <col min="10" max="10" width="11.44140625" style="11" customWidth="1"/>
    <col min="11" max="11" width="13.109375" customWidth="1"/>
    <col min="12" max="12" width="19.88671875" bestFit="1" customWidth="1"/>
    <col min="13" max="13" width="17.33203125" bestFit="1" customWidth="1"/>
    <col min="14" max="14" width="9.44140625" bestFit="1" customWidth="1"/>
    <col min="15" max="15" width="17.109375" bestFit="1" customWidth="1"/>
    <col min="16" max="16" width="13.109375" bestFit="1" customWidth="1"/>
    <col min="17" max="17" width="12.6640625" style="18" bestFit="1" customWidth="1"/>
    <col min="18" max="18" width="12.109375" style="15" bestFit="1" customWidth="1"/>
    <col min="19" max="21" width="9.44140625" style="15" bestFit="1" customWidth="1"/>
    <col min="22" max="22" width="15.6640625" style="21" bestFit="1" customWidth="1"/>
    <col min="23" max="23" width="15.109375" bestFit="1" customWidth="1"/>
    <col min="24" max="24" width="18.109375" bestFit="1" customWidth="1"/>
  </cols>
  <sheetData>
    <row r="1" spans="1:24" x14ac:dyDescent="0.3">
      <c r="A1" s="2" t="s">
        <v>0</v>
      </c>
      <c r="B1" s="3" t="s">
        <v>1</v>
      </c>
      <c r="C1" s="3" t="s">
        <v>2</v>
      </c>
      <c r="D1" s="2" t="s">
        <v>3</v>
      </c>
      <c r="E1" s="2" t="s">
        <v>4</v>
      </c>
      <c r="F1" s="2" t="s">
        <v>5</v>
      </c>
      <c r="G1" s="12" t="s">
        <v>6</v>
      </c>
      <c r="H1" s="2" t="s">
        <v>7</v>
      </c>
      <c r="I1" s="5" t="s">
        <v>8</v>
      </c>
      <c r="J1" s="9" t="s">
        <v>9</v>
      </c>
      <c r="K1" s="2" t="s">
        <v>10</v>
      </c>
      <c r="L1" s="2" t="s">
        <v>11</v>
      </c>
      <c r="M1" s="4" t="s">
        <v>12</v>
      </c>
      <c r="N1" s="4" t="s">
        <v>13</v>
      </c>
      <c r="O1" s="2" t="s">
        <v>5709</v>
      </c>
      <c r="P1" s="2" t="s">
        <v>5710</v>
      </c>
      <c r="Q1" s="16" t="s">
        <v>5711</v>
      </c>
      <c r="R1" s="13" t="s">
        <v>5712</v>
      </c>
      <c r="S1" s="13" t="s">
        <v>5735</v>
      </c>
      <c r="T1" s="13" t="s">
        <v>5736</v>
      </c>
      <c r="U1" s="13" t="s">
        <v>5737</v>
      </c>
      <c r="V1" s="19" t="s">
        <v>5738</v>
      </c>
      <c r="W1" s="2" t="s">
        <v>5739</v>
      </c>
      <c r="X1" s="2" t="s">
        <v>5740</v>
      </c>
    </row>
    <row r="2" spans="1:24" x14ac:dyDescent="0.3">
      <c r="A2" s="7" t="s">
        <v>14</v>
      </c>
      <c r="B2" s="8">
        <v>45013</v>
      </c>
      <c r="C2" s="8">
        <v>45014</v>
      </c>
      <c r="D2" s="7" t="s">
        <v>17</v>
      </c>
      <c r="E2" s="7" t="s">
        <v>18</v>
      </c>
      <c r="F2" s="7" t="s">
        <v>19</v>
      </c>
      <c r="G2" s="7" t="s">
        <v>20</v>
      </c>
      <c r="H2" s="7" t="s">
        <v>21</v>
      </c>
      <c r="I2" s="6">
        <v>2</v>
      </c>
      <c r="J2" s="10">
        <v>0</v>
      </c>
      <c r="K2" s="7" t="s">
        <v>22</v>
      </c>
      <c r="L2" s="7" t="s">
        <v>23</v>
      </c>
      <c r="M2" s="6">
        <v>25</v>
      </c>
      <c r="N2" s="6">
        <v>5</v>
      </c>
      <c r="O2" s="7" t="str">
        <f>VLOOKUP(H2,Product_Master!$A$2:$E$19,2,FALSE)</f>
        <v>Pen Set</v>
      </c>
      <c r="P2" s="7" t="str">
        <f>VLOOKUP(H2,Product_Master!$A$2:$E$19,3,FALSE)</f>
        <v>Office Supplies</v>
      </c>
      <c r="Q2" s="17">
        <f>INDEX(Product_Master!$D$2:$D$19,MATCH(H2,Product_Master!$A$2:$A$19,0))</f>
        <v>12</v>
      </c>
      <c r="R2" s="14">
        <f>INDEX(Product_Master!$E$2:$E$19,MATCH(H2,Product_Master!$A$2:$A$19,0))</f>
        <v>9.07</v>
      </c>
      <c r="S2" s="14">
        <f t="shared" ref="S2:S65" si="0">I2*Q2*(1-J2)</f>
        <v>24</v>
      </c>
      <c r="T2" s="14">
        <f t="shared" ref="T2:T65" si="1">I2*R2</f>
        <v>18.14</v>
      </c>
      <c r="U2" s="14">
        <f t="shared" ref="U2:U65" si="2">S2-T2</f>
        <v>5.8599999999999994</v>
      </c>
      <c r="V2" s="20">
        <f>IFERROR(U2/S2,0)</f>
        <v>0.24416666666666664</v>
      </c>
      <c r="W2" s="7" t="str">
        <f>IF(U2&gt;0,"Profitable","Loss")</f>
        <v>Profitable</v>
      </c>
      <c r="X2" s="7" t="str">
        <f t="shared" ref="X2:X65" si="3">IF(S2&gt;=5000,"High",IF(S2&gt;=2000,"Medium","Low"))</f>
        <v>Low</v>
      </c>
    </row>
    <row r="3" spans="1:24" x14ac:dyDescent="0.3">
      <c r="A3" s="7" t="s">
        <v>24</v>
      </c>
      <c r="B3" s="8">
        <v>45350</v>
      </c>
      <c r="C3" s="8">
        <v>45355</v>
      </c>
      <c r="D3" s="7" t="s">
        <v>27</v>
      </c>
      <c r="E3" s="7" t="s">
        <v>28</v>
      </c>
      <c r="F3" s="7" t="s">
        <v>29</v>
      </c>
      <c r="G3" s="7" t="s">
        <v>30</v>
      </c>
      <c r="H3" s="7" t="s">
        <v>31</v>
      </c>
      <c r="I3" s="6">
        <v>3</v>
      </c>
      <c r="J3" s="10">
        <v>0.05</v>
      </c>
      <c r="K3" s="7" t="s">
        <v>32</v>
      </c>
      <c r="L3" s="7" t="s">
        <v>33</v>
      </c>
      <c r="M3" s="6">
        <v>18</v>
      </c>
      <c r="N3" s="6">
        <v>3</v>
      </c>
      <c r="O3" s="7" t="str">
        <f>VLOOKUP(H3,Product_Master!$A$2:$E$19,2,FALSE)</f>
        <v>Desk</v>
      </c>
      <c r="P3" s="7" t="str">
        <f>VLOOKUP(H3,Product_Master!$A$2:$E$19,3,FALSE)</f>
        <v>Furniture</v>
      </c>
      <c r="Q3" s="17">
        <f>INDEX(Product_Master!$D$2:$D$19,MATCH(H3,Product_Master!$A$2:$A$19,0))</f>
        <v>320</v>
      </c>
      <c r="R3" s="14">
        <f>INDEX(Product_Master!$E$2:$E$19,MATCH(H3,Product_Master!$A$2:$A$19,0))</f>
        <v>186.25</v>
      </c>
      <c r="S3" s="14">
        <f t="shared" si="0"/>
        <v>912</v>
      </c>
      <c r="T3" s="14">
        <f t="shared" si="1"/>
        <v>558.75</v>
      </c>
      <c r="U3" s="14">
        <f t="shared" si="2"/>
        <v>353.25</v>
      </c>
      <c r="V3" s="20">
        <f>IFERROR(U3/S3,0)</f>
        <v>0.38733552631578949</v>
      </c>
      <c r="W3" s="7" t="str">
        <f t="shared" ref="W3:W65" si="4">IF(U3&gt;0,"Profitable","Loss")</f>
        <v>Profitable</v>
      </c>
      <c r="X3" s="7" t="str">
        <f t="shared" si="3"/>
        <v>Low</v>
      </c>
    </row>
    <row r="4" spans="1:24" x14ac:dyDescent="0.3">
      <c r="A4" s="7" t="s">
        <v>34</v>
      </c>
      <c r="B4" s="8">
        <v>45019</v>
      </c>
      <c r="C4" s="8">
        <v>45026</v>
      </c>
      <c r="D4" s="7" t="s">
        <v>37</v>
      </c>
      <c r="E4" s="7" t="s">
        <v>38</v>
      </c>
      <c r="F4" s="7" t="s">
        <v>39</v>
      </c>
      <c r="G4" s="7" t="s">
        <v>40</v>
      </c>
      <c r="H4" s="7" t="s">
        <v>31</v>
      </c>
      <c r="I4" s="6">
        <v>3</v>
      </c>
      <c r="J4" s="10">
        <v>0</v>
      </c>
      <c r="K4" s="7" t="s">
        <v>22</v>
      </c>
      <c r="L4" s="7" t="s">
        <v>41</v>
      </c>
      <c r="M4" s="6">
        <v>27</v>
      </c>
      <c r="N4" s="6">
        <v>4</v>
      </c>
      <c r="O4" s="7" t="str">
        <f>VLOOKUP(H4,Product_Master!$A$2:$E$19,2,FALSE)</f>
        <v>Desk</v>
      </c>
      <c r="P4" s="7" t="str">
        <f>VLOOKUP(H4,Product_Master!$A$2:$E$19,3,FALSE)</f>
        <v>Furniture</v>
      </c>
      <c r="Q4" s="17">
        <f>INDEX(Product_Master!$D$2:$D$19,MATCH(H4,Product_Master!$A$2:$A$19,0))</f>
        <v>320</v>
      </c>
      <c r="R4" s="14">
        <f>INDEX(Product_Master!$E$2:$E$19,MATCH(H4,Product_Master!$A$2:$A$19,0))</f>
        <v>186.25</v>
      </c>
      <c r="S4" s="14">
        <f t="shared" si="0"/>
        <v>960</v>
      </c>
      <c r="T4" s="14">
        <f t="shared" si="1"/>
        <v>558.75</v>
      </c>
      <c r="U4" s="14">
        <f t="shared" si="2"/>
        <v>401.25</v>
      </c>
      <c r="V4" s="20">
        <f t="shared" ref="V4:V65" si="5">IFERROR(U4/S4,0)</f>
        <v>0.41796875</v>
      </c>
      <c r="W4" s="7" t="str">
        <f t="shared" si="4"/>
        <v>Profitable</v>
      </c>
      <c r="X4" s="7" t="str">
        <f t="shared" si="3"/>
        <v>Low</v>
      </c>
    </row>
    <row r="5" spans="1:24" x14ac:dyDescent="0.3">
      <c r="A5" s="7" t="s">
        <v>42</v>
      </c>
      <c r="B5" s="8">
        <v>45202</v>
      </c>
      <c r="C5" s="8">
        <v>45205</v>
      </c>
      <c r="D5" s="7" t="s">
        <v>45</v>
      </c>
      <c r="E5" s="7" t="s">
        <v>46</v>
      </c>
      <c r="F5" s="7" t="s">
        <v>39</v>
      </c>
      <c r="G5" s="7" t="s">
        <v>47</v>
      </c>
      <c r="H5" s="7" t="s">
        <v>48</v>
      </c>
      <c r="I5" s="6">
        <v>6</v>
      </c>
      <c r="J5" s="10">
        <v>0</v>
      </c>
      <c r="K5" s="7" t="s">
        <v>32</v>
      </c>
      <c r="L5" s="7" t="s">
        <v>50</v>
      </c>
      <c r="M5" s="6">
        <v>46</v>
      </c>
      <c r="N5" s="6">
        <v>2</v>
      </c>
      <c r="O5" s="7" t="str">
        <f>VLOOKUP(H5,Product_Master!$A$2:$E$19,2,FALSE)</f>
        <v>Monitor</v>
      </c>
      <c r="P5" s="7" t="str">
        <f>VLOOKUP(H5,Product_Master!$A$2:$E$19,3,FALSE)</f>
        <v>Technology</v>
      </c>
      <c r="Q5" s="17">
        <f>INDEX(Product_Master!$D$2:$D$19,MATCH(H5,Product_Master!$A$2:$A$19,0))</f>
        <v>220</v>
      </c>
      <c r="R5" s="14">
        <f>INDEX(Product_Master!$E$2:$E$19,MATCH(H5,Product_Master!$A$2:$A$19,0))</f>
        <v>159.36000000000001</v>
      </c>
      <c r="S5" s="14">
        <f t="shared" si="0"/>
        <v>1320</v>
      </c>
      <c r="T5" s="14">
        <f t="shared" si="1"/>
        <v>956.16000000000008</v>
      </c>
      <c r="U5" s="14">
        <f t="shared" si="2"/>
        <v>363.83999999999992</v>
      </c>
      <c r="V5" s="20">
        <f t="shared" si="5"/>
        <v>0.27563636363636357</v>
      </c>
      <c r="W5" s="7" t="str">
        <f t="shared" si="4"/>
        <v>Profitable</v>
      </c>
      <c r="X5" s="7" t="str">
        <f t="shared" si="3"/>
        <v>Low</v>
      </c>
    </row>
    <row r="6" spans="1:24" x14ac:dyDescent="0.3">
      <c r="A6" s="7" t="s">
        <v>51</v>
      </c>
      <c r="B6" s="8">
        <v>45381</v>
      </c>
      <c r="C6" s="8">
        <v>45384</v>
      </c>
      <c r="D6" s="7" t="s">
        <v>54</v>
      </c>
      <c r="E6" s="7" t="s">
        <v>55</v>
      </c>
      <c r="F6" s="7" t="s">
        <v>29</v>
      </c>
      <c r="G6" s="7" t="s">
        <v>30</v>
      </c>
      <c r="H6" s="7" t="s">
        <v>56</v>
      </c>
      <c r="I6" s="6">
        <v>1</v>
      </c>
      <c r="J6" s="10">
        <v>0</v>
      </c>
      <c r="K6" s="7" t="s">
        <v>22</v>
      </c>
      <c r="L6" s="7" t="s">
        <v>23</v>
      </c>
      <c r="M6" s="6">
        <v>32</v>
      </c>
      <c r="N6" s="6">
        <v>1</v>
      </c>
      <c r="O6" s="7" t="str">
        <f>VLOOKUP(H6,Product_Master!$A$2:$E$19,2,FALSE)</f>
        <v>Stapler</v>
      </c>
      <c r="P6" s="7" t="str">
        <f>VLOOKUP(H6,Product_Master!$A$2:$E$19,3,FALSE)</f>
        <v>Office Supplies</v>
      </c>
      <c r="Q6" s="17">
        <f>INDEX(Product_Master!$D$2:$D$19,MATCH(H6,Product_Master!$A$2:$A$19,0))</f>
        <v>15</v>
      </c>
      <c r="R6" s="14">
        <f>INDEX(Product_Master!$E$2:$E$19,MATCH(H6,Product_Master!$A$2:$A$19,0))</f>
        <v>9.91</v>
      </c>
      <c r="S6" s="14">
        <f t="shared" si="0"/>
        <v>15</v>
      </c>
      <c r="T6" s="14">
        <f t="shared" si="1"/>
        <v>9.91</v>
      </c>
      <c r="U6" s="14">
        <f t="shared" si="2"/>
        <v>5.09</v>
      </c>
      <c r="V6" s="20">
        <f t="shared" si="5"/>
        <v>0.33933333333333332</v>
      </c>
      <c r="W6" s="7" t="str">
        <f t="shared" si="4"/>
        <v>Profitable</v>
      </c>
      <c r="X6" s="7" t="str">
        <f t="shared" si="3"/>
        <v>Low</v>
      </c>
    </row>
    <row r="7" spans="1:24" x14ac:dyDescent="0.3">
      <c r="A7" s="7" t="s">
        <v>57</v>
      </c>
      <c r="B7" s="8">
        <v>45390</v>
      </c>
      <c r="C7" s="8">
        <v>45395</v>
      </c>
      <c r="D7" s="7" t="s">
        <v>60</v>
      </c>
      <c r="E7" s="7" t="s">
        <v>61</v>
      </c>
      <c r="F7" s="7" t="s">
        <v>19</v>
      </c>
      <c r="G7" s="7" t="s">
        <v>62</v>
      </c>
      <c r="H7" s="7" t="s">
        <v>63</v>
      </c>
      <c r="I7" s="6">
        <v>6</v>
      </c>
      <c r="J7" s="10">
        <v>0.15</v>
      </c>
      <c r="K7" s="7" t="s">
        <v>32</v>
      </c>
      <c r="L7" s="7" t="s">
        <v>33</v>
      </c>
      <c r="M7" s="6">
        <v>63</v>
      </c>
      <c r="N7" s="6">
        <v>4</v>
      </c>
      <c r="O7" s="7" t="str">
        <f>VLOOKUP(H7,Product_Master!$A$2:$E$19,2,FALSE)</f>
        <v>Paper Ream</v>
      </c>
      <c r="P7" s="7" t="str">
        <f>VLOOKUP(H7,Product_Master!$A$2:$E$19,3,FALSE)</f>
        <v>Office Supplies</v>
      </c>
      <c r="Q7" s="17">
        <f>INDEX(Product_Master!$D$2:$D$19,MATCH(H7,Product_Master!$A$2:$A$19,0))</f>
        <v>9</v>
      </c>
      <c r="R7" s="14">
        <f>INDEX(Product_Master!$E$2:$E$19,MATCH(H7,Product_Master!$A$2:$A$19,0))</f>
        <v>5.46</v>
      </c>
      <c r="S7" s="14">
        <f t="shared" si="0"/>
        <v>45.9</v>
      </c>
      <c r="T7" s="14">
        <f t="shared" si="1"/>
        <v>32.76</v>
      </c>
      <c r="U7" s="14">
        <f t="shared" si="2"/>
        <v>13.14</v>
      </c>
      <c r="V7" s="20">
        <f t="shared" si="5"/>
        <v>0.28627450980392161</v>
      </c>
      <c r="W7" s="7" t="str">
        <f t="shared" si="4"/>
        <v>Profitable</v>
      </c>
      <c r="X7" s="7" t="str">
        <f t="shared" si="3"/>
        <v>Low</v>
      </c>
    </row>
    <row r="8" spans="1:24" x14ac:dyDescent="0.3">
      <c r="A8" s="7" t="s">
        <v>64</v>
      </c>
      <c r="B8" s="8">
        <v>44939</v>
      </c>
      <c r="C8" s="8">
        <v>44945</v>
      </c>
      <c r="D8" s="7" t="s">
        <v>67</v>
      </c>
      <c r="E8" s="7" t="s">
        <v>68</v>
      </c>
      <c r="F8" s="7" t="s">
        <v>29</v>
      </c>
      <c r="G8" s="7" t="s">
        <v>40</v>
      </c>
      <c r="H8" s="7" t="s">
        <v>69</v>
      </c>
      <c r="I8" s="6">
        <v>8</v>
      </c>
      <c r="J8" s="10">
        <v>0</v>
      </c>
      <c r="K8" s="7" t="s">
        <v>70</v>
      </c>
      <c r="L8" s="7" t="s">
        <v>23</v>
      </c>
      <c r="M8" s="6">
        <v>60</v>
      </c>
      <c r="N8" s="6">
        <v>2</v>
      </c>
      <c r="O8" s="7" t="str">
        <f>VLOOKUP(H8,Product_Master!$A$2:$E$19,2,FALSE)</f>
        <v>Marker Pack</v>
      </c>
      <c r="P8" s="7" t="str">
        <f>VLOOKUP(H8,Product_Master!$A$2:$E$19,3,FALSE)</f>
        <v>Office Supplies</v>
      </c>
      <c r="Q8" s="17">
        <f>INDEX(Product_Master!$D$2:$D$19,MATCH(H8,Product_Master!$A$2:$A$19,0))</f>
        <v>11</v>
      </c>
      <c r="R8" s="14">
        <f>INDEX(Product_Master!$E$2:$E$19,MATCH(H8,Product_Master!$A$2:$A$19,0))</f>
        <v>6.23</v>
      </c>
      <c r="S8" s="14">
        <f t="shared" si="0"/>
        <v>88</v>
      </c>
      <c r="T8" s="14">
        <f t="shared" si="1"/>
        <v>49.84</v>
      </c>
      <c r="U8" s="14">
        <f t="shared" si="2"/>
        <v>38.159999999999997</v>
      </c>
      <c r="V8" s="20">
        <f t="shared" si="5"/>
        <v>0.4336363636363636</v>
      </c>
      <c r="W8" s="7" t="str">
        <f t="shared" si="4"/>
        <v>Profitable</v>
      </c>
      <c r="X8" s="7" t="str">
        <f t="shared" si="3"/>
        <v>Low</v>
      </c>
    </row>
    <row r="9" spans="1:24" x14ac:dyDescent="0.3">
      <c r="A9" s="7" t="s">
        <v>71</v>
      </c>
      <c r="B9" s="8">
        <v>45235</v>
      </c>
      <c r="C9" s="8">
        <v>45237</v>
      </c>
      <c r="D9" s="7" t="s">
        <v>74</v>
      </c>
      <c r="E9" s="7" t="s">
        <v>75</v>
      </c>
      <c r="F9" s="7" t="s">
        <v>39</v>
      </c>
      <c r="G9" s="7" t="s">
        <v>30</v>
      </c>
      <c r="H9" s="7" t="s">
        <v>76</v>
      </c>
      <c r="I9" s="6">
        <v>4</v>
      </c>
      <c r="J9" s="10">
        <v>0.15</v>
      </c>
      <c r="K9" s="7" t="s">
        <v>32</v>
      </c>
      <c r="L9" s="7" t="s">
        <v>41</v>
      </c>
      <c r="M9" s="6">
        <v>59</v>
      </c>
      <c r="N9" s="6">
        <v>5</v>
      </c>
      <c r="O9" s="7" t="str">
        <f>VLOOKUP(H9,Product_Master!$A$2:$E$19,2,FALSE)</f>
        <v>Tablet</v>
      </c>
      <c r="P9" s="7" t="str">
        <f>VLOOKUP(H9,Product_Master!$A$2:$E$19,3,FALSE)</f>
        <v>Technology</v>
      </c>
      <c r="Q9" s="17">
        <f>INDEX(Product_Master!$D$2:$D$19,MATCH(H9,Product_Master!$A$2:$A$19,0))</f>
        <v>350</v>
      </c>
      <c r="R9" s="14">
        <f>INDEX(Product_Master!$E$2:$E$19,MATCH(H9,Product_Master!$A$2:$A$19,0))</f>
        <v>267.63</v>
      </c>
      <c r="S9" s="14">
        <f t="shared" si="0"/>
        <v>1190</v>
      </c>
      <c r="T9" s="14">
        <f t="shared" si="1"/>
        <v>1070.52</v>
      </c>
      <c r="U9" s="14">
        <f t="shared" si="2"/>
        <v>119.48000000000002</v>
      </c>
      <c r="V9" s="20">
        <f t="shared" si="5"/>
        <v>0.10040336134453783</v>
      </c>
      <c r="W9" s="7" t="str">
        <f t="shared" si="4"/>
        <v>Profitable</v>
      </c>
      <c r="X9" s="7" t="str">
        <f t="shared" si="3"/>
        <v>Low</v>
      </c>
    </row>
    <row r="10" spans="1:24" x14ac:dyDescent="0.3">
      <c r="A10" s="7" t="s">
        <v>78</v>
      </c>
      <c r="B10" s="8">
        <v>45360</v>
      </c>
      <c r="C10" s="8">
        <v>45364</v>
      </c>
      <c r="D10" s="7" t="s">
        <v>81</v>
      </c>
      <c r="E10" s="7" t="s">
        <v>82</v>
      </c>
      <c r="F10" s="7" t="s">
        <v>19</v>
      </c>
      <c r="G10" s="7" t="s">
        <v>40</v>
      </c>
      <c r="H10" s="7" t="s">
        <v>84</v>
      </c>
      <c r="I10" s="6">
        <v>9</v>
      </c>
      <c r="J10" s="10">
        <v>0</v>
      </c>
      <c r="K10" s="7" t="s">
        <v>22</v>
      </c>
      <c r="L10" s="7" t="s">
        <v>33</v>
      </c>
      <c r="M10" s="6">
        <v>52</v>
      </c>
      <c r="N10" s="6">
        <v>4</v>
      </c>
      <c r="O10" s="7" t="str">
        <f>VLOOKUP(H10,Product_Master!$A$2:$E$19,2,FALSE)</f>
        <v>Bookcase</v>
      </c>
      <c r="P10" s="7" t="str">
        <f>VLOOKUP(H10,Product_Master!$A$2:$E$19,3,FALSE)</f>
        <v>Furniture</v>
      </c>
      <c r="Q10" s="17">
        <f>INDEX(Product_Master!$D$2:$D$19,MATCH(H10,Product_Master!$A$2:$A$19,0))</f>
        <v>210</v>
      </c>
      <c r="R10" s="14">
        <f>INDEX(Product_Master!$E$2:$E$19,MATCH(H10,Product_Master!$A$2:$A$19,0))</f>
        <v>139.15</v>
      </c>
      <c r="S10" s="14">
        <f t="shared" si="0"/>
        <v>1890</v>
      </c>
      <c r="T10" s="14">
        <f t="shared" si="1"/>
        <v>1252.3500000000001</v>
      </c>
      <c r="U10" s="14">
        <f t="shared" si="2"/>
        <v>637.64999999999986</v>
      </c>
      <c r="V10" s="20">
        <f t="shared" si="5"/>
        <v>0.33738095238095228</v>
      </c>
      <c r="W10" s="7" t="str">
        <f t="shared" si="4"/>
        <v>Profitable</v>
      </c>
      <c r="X10" s="7" t="str">
        <f t="shared" si="3"/>
        <v>Low</v>
      </c>
    </row>
    <row r="11" spans="1:24" x14ac:dyDescent="0.3">
      <c r="A11" s="7" t="s">
        <v>85</v>
      </c>
      <c r="B11" s="8">
        <v>45585</v>
      </c>
      <c r="C11" s="8">
        <v>45592</v>
      </c>
      <c r="D11" s="7" t="s">
        <v>88</v>
      </c>
      <c r="E11" s="7" t="s">
        <v>89</v>
      </c>
      <c r="F11" s="7" t="s">
        <v>19</v>
      </c>
      <c r="G11" s="7" t="s">
        <v>90</v>
      </c>
      <c r="H11" s="7" t="s">
        <v>91</v>
      </c>
      <c r="I11" s="6">
        <v>3</v>
      </c>
      <c r="J11" s="10">
        <v>0</v>
      </c>
      <c r="K11" s="7" t="s">
        <v>22</v>
      </c>
      <c r="L11" s="7" t="s">
        <v>23</v>
      </c>
      <c r="M11" s="6">
        <v>42</v>
      </c>
      <c r="N11" s="6">
        <v>2</v>
      </c>
      <c r="O11" s="7" t="str">
        <f>VLOOKUP(H11,Product_Master!$A$2:$E$19,2,FALSE)</f>
        <v>Smartphone</v>
      </c>
      <c r="P11" s="7" t="str">
        <f>VLOOKUP(H11,Product_Master!$A$2:$E$19,3,FALSE)</f>
        <v>Technology</v>
      </c>
      <c r="Q11" s="17">
        <f>INDEX(Product_Master!$D$2:$D$19,MATCH(H11,Product_Master!$A$2:$A$19,0))</f>
        <v>600</v>
      </c>
      <c r="R11" s="14">
        <f>INDEX(Product_Master!$E$2:$E$19,MATCH(H11,Product_Master!$A$2:$A$19,0))</f>
        <v>395.83</v>
      </c>
      <c r="S11" s="14">
        <f t="shared" si="0"/>
        <v>1800</v>
      </c>
      <c r="T11" s="14">
        <f t="shared" si="1"/>
        <v>1187.49</v>
      </c>
      <c r="U11" s="14">
        <f t="shared" si="2"/>
        <v>612.51</v>
      </c>
      <c r="V11" s="20">
        <f t="shared" si="5"/>
        <v>0.34028333333333333</v>
      </c>
      <c r="W11" s="7" t="str">
        <f t="shared" si="4"/>
        <v>Profitable</v>
      </c>
      <c r="X11" s="7" t="str">
        <f t="shared" si="3"/>
        <v>Low</v>
      </c>
    </row>
    <row r="12" spans="1:24" x14ac:dyDescent="0.3">
      <c r="A12" s="7" t="s">
        <v>92</v>
      </c>
      <c r="B12" s="8">
        <v>44997</v>
      </c>
      <c r="C12" s="8">
        <v>45003</v>
      </c>
      <c r="D12" s="7" t="s">
        <v>95</v>
      </c>
      <c r="E12" s="7" t="s">
        <v>96</v>
      </c>
      <c r="F12" s="7" t="s">
        <v>19</v>
      </c>
      <c r="G12" s="7" t="s">
        <v>97</v>
      </c>
      <c r="H12" s="7" t="s">
        <v>98</v>
      </c>
      <c r="I12" s="6">
        <v>6</v>
      </c>
      <c r="J12" s="10">
        <v>0</v>
      </c>
      <c r="K12" s="7" t="s">
        <v>22</v>
      </c>
      <c r="L12" s="7" t="s">
        <v>50</v>
      </c>
      <c r="M12" s="6">
        <v>52</v>
      </c>
      <c r="N12" s="6">
        <v>3</v>
      </c>
      <c r="O12" s="7" t="str">
        <f>VLOOKUP(H12,Product_Master!$A$2:$E$19,2,FALSE)</f>
        <v>Office Chair</v>
      </c>
      <c r="P12" s="7" t="str">
        <f>VLOOKUP(H12,Product_Master!$A$2:$E$19,3,FALSE)</f>
        <v>Furniture</v>
      </c>
      <c r="Q12" s="17">
        <f>INDEX(Product_Master!$D$2:$D$19,MATCH(H12,Product_Master!$A$2:$A$19,0))</f>
        <v>150</v>
      </c>
      <c r="R12" s="14">
        <f>INDEX(Product_Master!$E$2:$E$19,MATCH(H12,Product_Master!$A$2:$A$19,0))</f>
        <v>111.98</v>
      </c>
      <c r="S12" s="14">
        <f t="shared" si="0"/>
        <v>900</v>
      </c>
      <c r="T12" s="14">
        <f t="shared" si="1"/>
        <v>671.88</v>
      </c>
      <c r="U12" s="14">
        <f t="shared" si="2"/>
        <v>228.12</v>
      </c>
      <c r="V12" s="20">
        <f t="shared" si="5"/>
        <v>0.25346666666666667</v>
      </c>
      <c r="W12" s="7" t="str">
        <f t="shared" si="4"/>
        <v>Profitable</v>
      </c>
      <c r="X12" s="7" t="str">
        <f t="shared" si="3"/>
        <v>Low</v>
      </c>
    </row>
    <row r="13" spans="1:24" x14ac:dyDescent="0.3">
      <c r="A13" s="7" t="s">
        <v>99</v>
      </c>
      <c r="B13" s="8">
        <v>45284</v>
      </c>
      <c r="C13" s="8">
        <v>45286</v>
      </c>
      <c r="D13" s="7" t="s">
        <v>102</v>
      </c>
      <c r="E13" s="7" t="s">
        <v>103</v>
      </c>
      <c r="F13" s="7" t="s">
        <v>29</v>
      </c>
      <c r="G13" s="7" t="s">
        <v>20</v>
      </c>
      <c r="H13" s="7" t="s">
        <v>63</v>
      </c>
      <c r="I13" s="6">
        <v>7</v>
      </c>
      <c r="J13" s="10">
        <v>0.1</v>
      </c>
      <c r="K13" s="7" t="s">
        <v>32</v>
      </c>
      <c r="L13" s="7" t="s">
        <v>50</v>
      </c>
      <c r="M13" s="6">
        <v>43</v>
      </c>
      <c r="N13" s="6">
        <v>3</v>
      </c>
      <c r="O13" s="7" t="str">
        <f>VLOOKUP(H13,Product_Master!$A$2:$E$19,2,FALSE)</f>
        <v>Paper Ream</v>
      </c>
      <c r="P13" s="7" t="str">
        <f>VLOOKUP(H13,Product_Master!$A$2:$E$19,3,FALSE)</f>
        <v>Office Supplies</v>
      </c>
      <c r="Q13" s="17">
        <f>INDEX(Product_Master!$D$2:$D$19,MATCH(H13,Product_Master!$A$2:$A$19,0))</f>
        <v>9</v>
      </c>
      <c r="R13" s="14">
        <f>INDEX(Product_Master!$E$2:$E$19,MATCH(H13,Product_Master!$A$2:$A$19,0))</f>
        <v>5.46</v>
      </c>
      <c r="S13" s="14">
        <f t="shared" si="0"/>
        <v>56.7</v>
      </c>
      <c r="T13" s="14">
        <f t="shared" si="1"/>
        <v>38.22</v>
      </c>
      <c r="U13" s="14">
        <f t="shared" si="2"/>
        <v>18.480000000000004</v>
      </c>
      <c r="V13" s="20">
        <f t="shared" si="5"/>
        <v>0.32592592592592595</v>
      </c>
      <c r="W13" s="7" t="str">
        <f t="shared" si="4"/>
        <v>Profitable</v>
      </c>
      <c r="X13" s="7" t="str">
        <f t="shared" si="3"/>
        <v>Low</v>
      </c>
    </row>
    <row r="14" spans="1:24" x14ac:dyDescent="0.3">
      <c r="A14" s="7" t="s">
        <v>104</v>
      </c>
      <c r="B14" s="8">
        <v>45316</v>
      </c>
      <c r="C14" s="8">
        <v>45317</v>
      </c>
      <c r="D14" s="7" t="s">
        <v>107</v>
      </c>
      <c r="E14" s="7" t="s">
        <v>108</v>
      </c>
      <c r="F14" s="7" t="s">
        <v>39</v>
      </c>
      <c r="G14" s="7" t="s">
        <v>40</v>
      </c>
      <c r="H14" s="7" t="s">
        <v>109</v>
      </c>
      <c r="I14" s="6">
        <v>7</v>
      </c>
      <c r="J14" s="10">
        <v>0</v>
      </c>
      <c r="K14" s="7" t="s">
        <v>32</v>
      </c>
      <c r="L14" s="7" t="s">
        <v>50</v>
      </c>
      <c r="M14" s="6">
        <v>32</v>
      </c>
      <c r="N14" s="6">
        <v>5</v>
      </c>
      <c r="O14" s="7" t="str">
        <f>VLOOKUP(H14,Product_Master!$A$2:$E$19,2,FALSE)</f>
        <v>Printer</v>
      </c>
      <c r="P14" s="7" t="str">
        <f>VLOOKUP(H14,Product_Master!$A$2:$E$19,3,FALSE)</f>
        <v>Technology</v>
      </c>
      <c r="Q14" s="17">
        <f>INDEX(Product_Master!$D$2:$D$19,MATCH(H14,Product_Master!$A$2:$A$19,0))</f>
        <v>180</v>
      </c>
      <c r="R14" s="14">
        <f>INDEX(Product_Master!$E$2:$E$19,MATCH(H14,Product_Master!$A$2:$A$19,0))</f>
        <v>133.25</v>
      </c>
      <c r="S14" s="14">
        <f t="shared" si="0"/>
        <v>1260</v>
      </c>
      <c r="T14" s="14">
        <f t="shared" si="1"/>
        <v>932.75</v>
      </c>
      <c r="U14" s="14">
        <f t="shared" si="2"/>
        <v>327.25</v>
      </c>
      <c r="V14" s="20">
        <f t="shared" si="5"/>
        <v>0.25972222222222224</v>
      </c>
      <c r="W14" s="7" t="str">
        <f t="shared" si="4"/>
        <v>Profitable</v>
      </c>
      <c r="X14" s="7" t="str">
        <f t="shared" si="3"/>
        <v>Low</v>
      </c>
    </row>
    <row r="15" spans="1:24" x14ac:dyDescent="0.3">
      <c r="A15" s="7" t="s">
        <v>110</v>
      </c>
      <c r="B15" s="8">
        <v>45207</v>
      </c>
      <c r="C15" s="8">
        <v>45208</v>
      </c>
      <c r="D15" s="7" t="s">
        <v>113</v>
      </c>
      <c r="E15" s="7" t="s">
        <v>114</v>
      </c>
      <c r="F15" s="7" t="s">
        <v>39</v>
      </c>
      <c r="G15" s="7" t="s">
        <v>115</v>
      </c>
      <c r="H15" s="7" t="s">
        <v>63</v>
      </c>
      <c r="I15" s="6">
        <v>9</v>
      </c>
      <c r="J15" s="10">
        <v>0.1</v>
      </c>
      <c r="K15" s="7" t="s">
        <v>32</v>
      </c>
      <c r="L15" s="7" t="s">
        <v>41</v>
      </c>
      <c r="M15" s="6">
        <v>36</v>
      </c>
      <c r="N15" s="6">
        <v>5</v>
      </c>
      <c r="O15" s="7" t="str">
        <f>VLOOKUP(H15,Product_Master!$A$2:$E$19,2,FALSE)</f>
        <v>Paper Ream</v>
      </c>
      <c r="P15" s="7" t="str">
        <f>VLOOKUP(H15,Product_Master!$A$2:$E$19,3,FALSE)</f>
        <v>Office Supplies</v>
      </c>
      <c r="Q15" s="17">
        <f>INDEX(Product_Master!$D$2:$D$19,MATCH(H15,Product_Master!$A$2:$A$19,0))</f>
        <v>9</v>
      </c>
      <c r="R15" s="14">
        <f>INDEX(Product_Master!$E$2:$E$19,MATCH(H15,Product_Master!$A$2:$A$19,0))</f>
        <v>5.46</v>
      </c>
      <c r="S15" s="14">
        <f t="shared" si="0"/>
        <v>72.900000000000006</v>
      </c>
      <c r="T15" s="14">
        <f t="shared" si="1"/>
        <v>49.14</v>
      </c>
      <c r="U15" s="14">
        <f t="shared" si="2"/>
        <v>23.760000000000005</v>
      </c>
      <c r="V15" s="20">
        <f t="shared" si="5"/>
        <v>0.32592592592592595</v>
      </c>
      <c r="W15" s="7" t="str">
        <f t="shared" si="4"/>
        <v>Profitable</v>
      </c>
      <c r="X15" s="7" t="str">
        <f t="shared" si="3"/>
        <v>Low</v>
      </c>
    </row>
    <row r="16" spans="1:24" x14ac:dyDescent="0.3">
      <c r="A16" s="7" t="s">
        <v>116</v>
      </c>
      <c r="B16" s="8">
        <v>45565</v>
      </c>
      <c r="C16" s="8">
        <v>45570</v>
      </c>
      <c r="D16" s="7" t="s">
        <v>119</v>
      </c>
      <c r="E16" s="7" t="s">
        <v>120</v>
      </c>
      <c r="F16" s="7" t="s">
        <v>39</v>
      </c>
      <c r="G16" s="7" t="s">
        <v>115</v>
      </c>
      <c r="H16" s="7" t="s">
        <v>76</v>
      </c>
      <c r="I16" s="6">
        <v>1</v>
      </c>
      <c r="J16" s="10">
        <v>0.2</v>
      </c>
      <c r="K16" s="7" t="s">
        <v>32</v>
      </c>
      <c r="L16" s="7" t="s">
        <v>23</v>
      </c>
      <c r="M16" s="6">
        <v>33</v>
      </c>
      <c r="N16" s="6">
        <v>4</v>
      </c>
      <c r="O16" s="7" t="str">
        <f>VLOOKUP(H16,Product_Master!$A$2:$E$19,2,FALSE)</f>
        <v>Tablet</v>
      </c>
      <c r="P16" s="7" t="str">
        <f>VLOOKUP(H16,Product_Master!$A$2:$E$19,3,FALSE)</f>
        <v>Technology</v>
      </c>
      <c r="Q16" s="17">
        <f>INDEX(Product_Master!$D$2:$D$19,MATCH(H16,Product_Master!$A$2:$A$19,0))</f>
        <v>350</v>
      </c>
      <c r="R16" s="14">
        <f>INDEX(Product_Master!$E$2:$E$19,MATCH(H16,Product_Master!$A$2:$A$19,0))</f>
        <v>267.63</v>
      </c>
      <c r="S16" s="14">
        <f t="shared" si="0"/>
        <v>280</v>
      </c>
      <c r="T16" s="14">
        <f t="shared" si="1"/>
        <v>267.63</v>
      </c>
      <c r="U16" s="14">
        <f t="shared" si="2"/>
        <v>12.370000000000005</v>
      </c>
      <c r="V16" s="20">
        <f t="shared" si="5"/>
        <v>4.4178571428571442E-2</v>
      </c>
      <c r="W16" s="7" t="str">
        <f t="shared" si="4"/>
        <v>Profitable</v>
      </c>
      <c r="X16" s="7" t="str">
        <f t="shared" si="3"/>
        <v>Low</v>
      </c>
    </row>
    <row r="17" spans="1:24" x14ac:dyDescent="0.3">
      <c r="A17" s="7" t="s">
        <v>121</v>
      </c>
      <c r="B17" s="8">
        <v>45344</v>
      </c>
      <c r="C17" s="8">
        <v>45345</v>
      </c>
      <c r="D17" s="7" t="s">
        <v>124</v>
      </c>
      <c r="E17" s="7" t="s">
        <v>125</v>
      </c>
      <c r="F17" s="7" t="s">
        <v>39</v>
      </c>
      <c r="G17" s="7" t="s">
        <v>115</v>
      </c>
      <c r="H17" s="7" t="s">
        <v>76</v>
      </c>
      <c r="I17" s="6">
        <v>1</v>
      </c>
      <c r="J17" s="10">
        <v>0.05</v>
      </c>
      <c r="K17" s="7" t="s">
        <v>32</v>
      </c>
      <c r="L17" s="7" t="s">
        <v>50</v>
      </c>
      <c r="M17" s="6">
        <v>20</v>
      </c>
      <c r="N17" s="6">
        <v>2</v>
      </c>
      <c r="O17" s="7" t="str">
        <f>VLOOKUP(H17,Product_Master!$A$2:$E$19,2,FALSE)</f>
        <v>Tablet</v>
      </c>
      <c r="P17" s="7" t="str">
        <f>VLOOKUP(H17,Product_Master!$A$2:$E$19,3,FALSE)</f>
        <v>Technology</v>
      </c>
      <c r="Q17" s="17">
        <f>INDEX(Product_Master!$D$2:$D$19,MATCH(H17,Product_Master!$A$2:$A$19,0))</f>
        <v>350</v>
      </c>
      <c r="R17" s="14">
        <f>INDEX(Product_Master!$E$2:$E$19,MATCH(H17,Product_Master!$A$2:$A$19,0))</f>
        <v>267.63</v>
      </c>
      <c r="S17" s="14">
        <f t="shared" si="0"/>
        <v>332.5</v>
      </c>
      <c r="T17" s="14">
        <f t="shared" si="1"/>
        <v>267.63</v>
      </c>
      <c r="U17" s="14">
        <f t="shared" si="2"/>
        <v>64.87</v>
      </c>
      <c r="V17" s="20">
        <f t="shared" si="5"/>
        <v>0.19509774436090227</v>
      </c>
      <c r="W17" s="7" t="str">
        <f t="shared" si="4"/>
        <v>Profitable</v>
      </c>
      <c r="X17" s="7" t="str">
        <f t="shared" si="3"/>
        <v>Low</v>
      </c>
    </row>
    <row r="18" spans="1:24" x14ac:dyDescent="0.3">
      <c r="A18" s="7" t="s">
        <v>126</v>
      </c>
      <c r="B18" s="8">
        <v>45025</v>
      </c>
      <c r="C18" s="8">
        <v>45032</v>
      </c>
      <c r="D18" s="7" t="s">
        <v>129</v>
      </c>
      <c r="E18" s="7" t="s">
        <v>82</v>
      </c>
      <c r="F18" s="7" t="s">
        <v>39</v>
      </c>
      <c r="G18" s="7" t="s">
        <v>20</v>
      </c>
      <c r="H18" s="7" t="s">
        <v>63</v>
      </c>
      <c r="I18" s="6">
        <v>7</v>
      </c>
      <c r="J18" s="10">
        <v>0.15</v>
      </c>
      <c r="K18" s="7" t="s">
        <v>70</v>
      </c>
      <c r="L18" s="7" t="s">
        <v>23</v>
      </c>
      <c r="M18" s="6">
        <v>29</v>
      </c>
      <c r="N18" s="6">
        <v>2</v>
      </c>
      <c r="O18" s="7" t="str">
        <f>VLOOKUP(H18,Product_Master!$A$2:$E$19,2,FALSE)</f>
        <v>Paper Ream</v>
      </c>
      <c r="P18" s="7" t="str">
        <f>VLOOKUP(H18,Product_Master!$A$2:$E$19,3,FALSE)</f>
        <v>Office Supplies</v>
      </c>
      <c r="Q18" s="17">
        <f>INDEX(Product_Master!$D$2:$D$19,MATCH(H18,Product_Master!$A$2:$A$19,0))</f>
        <v>9</v>
      </c>
      <c r="R18" s="14">
        <f>INDEX(Product_Master!$E$2:$E$19,MATCH(H18,Product_Master!$A$2:$A$19,0))</f>
        <v>5.46</v>
      </c>
      <c r="S18" s="14">
        <f t="shared" si="0"/>
        <v>53.55</v>
      </c>
      <c r="T18" s="14">
        <f t="shared" si="1"/>
        <v>38.22</v>
      </c>
      <c r="U18" s="14">
        <f t="shared" si="2"/>
        <v>15.329999999999998</v>
      </c>
      <c r="V18" s="20">
        <f t="shared" si="5"/>
        <v>0.28627450980392155</v>
      </c>
      <c r="W18" s="7" t="str">
        <f t="shared" si="4"/>
        <v>Profitable</v>
      </c>
      <c r="X18" s="7" t="str">
        <f t="shared" si="3"/>
        <v>Low</v>
      </c>
    </row>
    <row r="19" spans="1:24" x14ac:dyDescent="0.3">
      <c r="A19" s="7" t="s">
        <v>132</v>
      </c>
      <c r="B19" s="8">
        <v>44996</v>
      </c>
      <c r="C19" s="8">
        <v>45003</v>
      </c>
      <c r="D19" s="7" t="s">
        <v>134</v>
      </c>
      <c r="E19" s="7" t="s">
        <v>135</v>
      </c>
      <c r="F19" s="7" t="s">
        <v>29</v>
      </c>
      <c r="G19" s="7" t="s">
        <v>62</v>
      </c>
      <c r="H19" s="7" t="s">
        <v>98</v>
      </c>
      <c r="I19" s="6">
        <v>2</v>
      </c>
      <c r="J19" s="10">
        <v>0.05</v>
      </c>
      <c r="K19" s="7" t="s">
        <v>32</v>
      </c>
      <c r="L19" s="7" t="s">
        <v>23</v>
      </c>
      <c r="M19" s="6">
        <v>35</v>
      </c>
      <c r="N19" s="6">
        <v>2</v>
      </c>
      <c r="O19" s="7" t="str">
        <f>VLOOKUP(H19,Product_Master!$A$2:$E$19,2,FALSE)</f>
        <v>Office Chair</v>
      </c>
      <c r="P19" s="7" t="str">
        <f>VLOOKUP(H19,Product_Master!$A$2:$E$19,3,FALSE)</f>
        <v>Furniture</v>
      </c>
      <c r="Q19" s="17">
        <f>INDEX(Product_Master!$D$2:$D$19,MATCH(H19,Product_Master!$A$2:$A$19,0))</f>
        <v>150</v>
      </c>
      <c r="R19" s="14">
        <f>INDEX(Product_Master!$E$2:$E$19,MATCH(H19,Product_Master!$A$2:$A$19,0))</f>
        <v>111.98</v>
      </c>
      <c r="S19" s="14">
        <f t="shared" si="0"/>
        <v>285</v>
      </c>
      <c r="T19" s="14">
        <f t="shared" si="1"/>
        <v>223.96</v>
      </c>
      <c r="U19" s="14">
        <f t="shared" si="2"/>
        <v>61.039999999999992</v>
      </c>
      <c r="V19" s="20">
        <f t="shared" si="5"/>
        <v>0.21417543859649121</v>
      </c>
      <c r="W19" s="7" t="str">
        <f t="shared" si="4"/>
        <v>Profitable</v>
      </c>
      <c r="X19" s="7" t="str">
        <f t="shared" si="3"/>
        <v>Low</v>
      </c>
    </row>
    <row r="20" spans="1:24" x14ac:dyDescent="0.3">
      <c r="A20" s="7" t="s">
        <v>136</v>
      </c>
      <c r="B20" s="8">
        <v>45591</v>
      </c>
      <c r="C20" s="8">
        <v>45596</v>
      </c>
      <c r="D20" s="7" t="s">
        <v>139</v>
      </c>
      <c r="E20" s="7" t="s">
        <v>140</v>
      </c>
      <c r="F20" s="7" t="s">
        <v>29</v>
      </c>
      <c r="G20" s="7" t="s">
        <v>40</v>
      </c>
      <c r="H20" s="7" t="s">
        <v>109</v>
      </c>
      <c r="I20" s="6">
        <v>4</v>
      </c>
      <c r="J20" s="10">
        <v>0</v>
      </c>
      <c r="K20" s="7" t="s">
        <v>32</v>
      </c>
      <c r="L20" s="7" t="s">
        <v>23</v>
      </c>
      <c r="M20" s="6">
        <v>59</v>
      </c>
      <c r="N20" s="6">
        <v>3</v>
      </c>
      <c r="O20" s="7" t="str">
        <f>VLOOKUP(H20,Product_Master!$A$2:$E$19,2,FALSE)</f>
        <v>Printer</v>
      </c>
      <c r="P20" s="7" t="str">
        <f>VLOOKUP(H20,Product_Master!$A$2:$E$19,3,FALSE)</f>
        <v>Technology</v>
      </c>
      <c r="Q20" s="17">
        <f>INDEX(Product_Master!$D$2:$D$19,MATCH(H20,Product_Master!$A$2:$A$19,0))</f>
        <v>180</v>
      </c>
      <c r="R20" s="14">
        <f>INDEX(Product_Master!$E$2:$E$19,MATCH(H20,Product_Master!$A$2:$A$19,0))</f>
        <v>133.25</v>
      </c>
      <c r="S20" s="14">
        <f t="shared" si="0"/>
        <v>720</v>
      </c>
      <c r="T20" s="14">
        <f t="shared" si="1"/>
        <v>533</v>
      </c>
      <c r="U20" s="14">
        <f t="shared" si="2"/>
        <v>187</v>
      </c>
      <c r="V20" s="20">
        <f t="shared" si="5"/>
        <v>0.25972222222222224</v>
      </c>
      <c r="W20" s="7" t="str">
        <f t="shared" si="4"/>
        <v>Profitable</v>
      </c>
      <c r="X20" s="7" t="str">
        <f t="shared" si="3"/>
        <v>Low</v>
      </c>
    </row>
    <row r="21" spans="1:24" x14ac:dyDescent="0.3">
      <c r="A21" s="7" t="s">
        <v>141</v>
      </c>
      <c r="B21" s="8">
        <v>45143</v>
      </c>
      <c r="C21" s="8">
        <v>45150</v>
      </c>
      <c r="D21" s="7" t="s">
        <v>144</v>
      </c>
      <c r="E21" s="7" t="s">
        <v>145</v>
      </c>
      <c r="F21" s="7" t="s">
        <v>19</v>
      </c>
      <c r="G21" s="7" t="s">
        <v>90</v>
      </c>
      <c r="H21" s="7" t="s">
        <v>146</v>
      </c>
      <c r="I21" s="6">
        <v>1</v>
      </c>
      <c r="J21" s="10">
        <v>0</v>
      </c>
      <c r="K21" s="7" t="s">
        <v>32</v>
      </c>
      <c r="L21" s="7" t="s">
        <v>41</v>
      </c>
      <c r="M21" s="6">
        <v>57</v>
      </c>
      <c r="N21" s="6">
        <v>4</v>
      </c>
      <c r="O21" s="7" t="str">
        <f>VLOOKUP(H21,Product_Master!$A$2:$E$19,2,FALSE)</f>
        <v>Standing Desk</v>
      </c>
      <c r="P21" s="7" t="str">
        <f>VLOOKUP(H21,Product_Master!$A$2:$E$19,3,FALSE)</f>
        <v>Furniture</v>
      </c>
      <c r="Q21" s="17">
        <f>INDEX(Product_Master!$D$2:$D$19,MATCH(H21,Product_Master!$A$2:$A$19,0))</f>
        <v>480</v>
      </c>
      <c r="R21" s="14">
        <f>INDEX(Product_Master!$E$2:$E$19,MATCH(H21,Product_Master!$A$2:$A$19,0))</f>
        <v>375.21</v>
      </c>
      <c r="S21" s="14">
        <f t="shared" si="0"/>
        <v>480</v>
      </c>
      <c r="T21" s="14">
        <f t="shared" si="1"/>
        <v>375.21</v>
      </c>
      <c r="U21" s="14">
        <f t="shared" si="2"/>
        <v>104.79000000000002</v>
      </c>
      <c r="V21" s="20">
        <f t="shared" si="5"/>
        <v>0.21831250000000005</v>
      </c>
      <c r="W21" s="7" t="str">
        <f t="shared" si="4"/>
        <v>Profitable</v>
      </c>
      <c r="X21" s="7" t="str">
        <f t="shared" si="3"/>
        <v>Low</v>
      </c>
    </row>
    <row r="22" spans="1:24" x14ac:dyDescent="0.3">
      <c r="A22" s="7" t="s">
        <v>148</v>
      </c>
      <c r="B22" s="8">
        <v>44953</v>
      </c>
      <c r="C22" s="8">
        <v>44960</v>
      </c>
      <c r="D22" s="7" t="s">
        <v>151</v>
      </c>
      <c r="E22" s="7" t="s">
        <v>152</v>
      </c>
      <c r="F22" s="7" t="s">
        <v>29</v>
      </c>
      <c r="G22" s="7" t="s">
        <v>115</v>
      </c>
      <c r="H22" s="7" t="s">
        <v>154</v>
      </c>
      <c r="I22" s="6">
        <v>5</v>
      </c>
      <c r="J22" s="10">
        <v>0.1</v>
      </c>
      <c r="K22" s="7" t="s">
        <v>22</v>
      </c>
      <c r="L22" s="7" t="s">
        <v>50</v>
      </c>
      <c r="M22" s="6">
        <v>64</v>
      </c>
      <c r="N22" s="6">
        <v>5</v>
      </c>
      <c r="O22" s="7" t="str">
        <f>VLOOKUP(H22,Product_Master!$A$2:$E$19,2,FALSE)</f>
        <v>Filing Cabinet</v>
      </c>
      <c r="P22" s="7" t="str">
        <f>VLOOKUP(H22,Product_Master!$A$2:$E$19,3,FALSE)</f>
        <v>Furniture</v>
      </c>
      <c r="Q22" s="17">
        <f>INDEX(Product_Master!$D$2:$D$19,MATCH(H22,Product_Master!$A$2:$A$19,0))</f>
        <v>130</v>
      </c>
      <c r="R22" s="14">
        <f>INDEX(Product_Master!$E$2:$E$19,MATCH(H22,Product_Master!$A$2:$A$19,0))</f>
        <v>83.55</v>
      </c>
      <c r="S22" s="14">
        <f t="shared" si="0"/>
        <v>585</v>
      </c>
      <c r="T22" s="14">
        <f t="shared" si="1"/>
        <v>417.75</v>
      </c>
      <c r="U22" s="14">
        <f t="shared" si="2"/>
        <v>167.25</v>
      </c>
      <c r="V22" s="20">
        <f t="shared" si="5"/>
        <v>0.28589743589743588</v>
      </c>
      <c r="W22" s="7" t="str">
        <f t="shared" si="4"/>
        <v>Profitable</v>
      </c>
      <c r="X22" s="7" t="str">
        <f t="shared" si="3"/>
        <v>Low</v>
      </c>
    </row>
    <row r="23" spans="1:24" x14ac:dyDescent="0.3">
      <c r="A23" s="7" t="s">
        <v>155</v>
      </c>
      <c r="B23" s="8">
        <v>45443</v>
      </c>
      <c r="C23" s="8">
        <v>45444</v>
      </c>
      <c r="D23" s="7" t="s">
        <v>158</v>
      </c>
      <c r="E23" s="7" t="s">
        <v>159</v>
      </c>
      <c r="F23" s="7" t="s">
        <v>19</v>
      </c>
      <c r="G23" s="7" t="s">
        <v>20</v>
      </c>
      <c r="H23" s="7" t="s">
        <v>160</v>
      </c>
      <c r="I23" s="6">
        <v>1</v>
      </c>
      <c r="J23" s="10">
        <v>0.05</v>
      </c>
      <c r="K23" s="7" t="s">
        <v>32</v>
      </c>
      <c r="L23" s="7" t="s">
        <v>41</v>
      </c>
      <c r="M23" s="6">
        <v>60</v>
      </c>
      <c r="N23" s="6">
        <v>1</v>
      </c>
      <c r="O23" s="7" t="str">
        <f>VLOOKUP(H23,Product_Master!$A$2:$E$19,2,FALSE)</f>
        <v>Laptop</v>
      </c>
      <c r="P23" s="7" t="str">
        <f>VLOOKUP(H23,Product_Master!$A$2:$E$19,3,FALSE)</f>
        <v>Technology</v>
      </c>
      <c r="Q23" s="17">
        <f>INDEX(Product_Master!$D$2:$D$19,MATCH(H23,Product_Master!$A$2:$A$19,0))</f>
        <v>900</v>
      </c>
      <c r="R23" s="14">
        <f>INDEX(Product_Master!$E$2:$E$19,MATCH(H23,Product_Master!$A$2:$A$19,0))</f>
        <v>669.14</v>
      </c>
      <c r="S23" s="14">
        <f t="shared" si="0"/>
        <v>855</v>
      </c>
      <c r="T23" s="14">
        <f t="shared" si="1"/>
        <v>669.14</v>
      </c>
      <c r="U23" s="14">
        <f t="shared" si="2"/>
        <v>185.86</v>
      </c>
      <c r="V23" s="20">
        <f t="shared" si="5"/>
        <v>0.21738011695906434</v>
      </c>
      <c r="W23" s="7" t="str">
        <f t="shared" si="4"/>
        <v>Profitable</v>
      </c>
      <c r="X23" s="7" t="str">
        <f t="shared" si="3"/>
        <v>Low</v>
      </c>
    </row>
    <row r="24" spans="1:24" x14ac:dyDescent="0.3">
      <c r="A24" s="7" t="s">
        <v>161</v>
      </c>
      <c r="B24" s="8">
        <v>45137</v>
      </c>
      <c r="C24" s="8">
        <v>45144</v>
      </c>
      <c r="D24" s="7" t="s">
        <v>164</v>
      </c>
      <c r="E24" s="7" t="s">
        <v>165</v>
      </c>
      <c r="F24" s="7" t="s">
        <v>39</v>
      </c>
      <c r="G24" s="7" t="s">
        <v>62</v>
      </c>
      <c r="H24" s="7" t="s">
        <v>63</v>
      </c>
      <c r="I24" s="6">
        <v>8</v>
      </c>
      <c r="J24" s="10">
        <v>0.2</v>
      </c>
      <c r="K24" s="7" t="s">
        <v>32</v>
      </c>
      <c r="L24" s="7" t="s">
        <v>50</v>
      </c>
      <c r="M24" s="6">
        <v>22</v>
      </c>
      <c r="N24" s="6">
        <v>3</v>
      </c>
      <c r="O24" s="7" t="str">
        <f>VLOOKUP(H24,Product_Master!$A$2:$E$19,2,FALSE)</f>
        <v>Paper Ream</v>
      </c>
      <c r="P24" s="7" t="str">
        <f>VLOOKUP(H24,Product_Master!$A$2:$E$19,3,FALSE)</f>
        <v>Office Supplies</v>
      </c>
      <c r="Q24" s="17">
        <f>INDEX(Product_Master!$D$2:$D$19,MATCH(H24,Product_Master!$A$2:$A$19,0))</f>
        <v>9</v>
      </c>
      <c r="R24" s="14">
        <f>INDEX(Product_Master!$E$2:$E$19,MATCH(H24,Product_Master!$A$2:$A$19,0))</f>
        <v>5.46</v>
      </c>
      <c r="S24" s="14">
        <f t="shared" si="0"/>
        <v>57.6</v>
      </c>
      <c r="T24" s="14">
        <f t="shared" si="1"/>
        <v>43.68</v>
      </c>
      <c r="U24" s="14">
        <f t="shared" si="2"/>
        <v>13.920000000000002</v>
      </c>
      <c r="V24" s="20">
        <f t="shared" si="5"/>
        <v>0.2416666666666667</v>
      </c>
      <c r="W24" s="7" t="str">
        <f t="shared" si="4"/>
        <v>Profitable</v>
      </c>
      <c r="X24" s="7" t="str">
        <f t="shared" si="3"/>
        <v>Low</v>
      </c>
    </row>
    <row r="25" spans="1:24" x14ac:dyDescent="0.3">
      <c r="A25" s="7" t="s">
        <v>166</v>
      </c>
      <c r="B25" s="8">
        <v>45253</v>
      </c>
      <c r="C25" s="8">
        <v>45260</v>
      </c>
      <c r="D25" s="7" t="s">
        <v>169</v>
      </c>
      <c r="E25" s="7" t="s">
        <v>170</v>
      </c>
      <c r="F25" s="7" t="s">
        <v>19</v>
      </c>
      <c r="G25" s="7" t="s">
        <v>47</v>
      </c>
      <c r="H25" s="7" t="s">
        <v>31</v>
      </c>
      <c r="I25" s="6">
        <v>2</v>
      </c>
      <c r="J25" s="10">
        <v>0.15</v>
      </c>
      <c r="K25" s="7" t="s">
        <v>70</v>
      </c>
      <c r="L25" s="7" t="s">
        <v>33</v>
      </c>
      <c r="M25" s="6">
        <v>40</v>
      </c>
      <c r="N25" s="6">
        <v>4</v>
      </c>
      <c r="O25" s="7" t="str">
        <f>VLOOKUP(H25,Product_Master!$A$2:$E$19,2,FALSE)</f>
        <v>Desk</v>
      </c>
      <c r="P25" s="7" t="str">
        <f>VLOOKUP(H25,Product_Master!$A$2:$E$19,3,FALSE)</f>
        <v>Furniture</v>
      </c>
      <c r="Q25" s="17">
        <f>INDEX(Product_Master!$D$2:$D$19,MATCH(H25,Product_Master!$A$2:$A$19,0))</f>
        <v>320</v>
      </c>
      <c r="R25" s="14">
        <f>INDEX(Product_Master!$E$2:$E$19,MATCH(H25,Product_Master!$A$2:$A$19,0))</f>
        <v>186.25</v>
      </c>
      <c r="S25" s="14">
        <f t="shared" si="0"/>
        <v>544</v>
      </c>
      <c r="T25" s="14">
        <f t="shared" si="1"/>
        <v>372.5</v>
      </c>
      <c r="U25" s="14">
        <f t="shared" si="2"/>
        <v>171.5</v>
      </c>
      <c r="V25" s="20">
        <f t="shared" si="5"/>
        <v>0.31525735294117646</v>
      </c>
      <c r="W25" s="7" t="str">
        <f t="shared" si="4"/>
        <v>Profitable</v>
      </c>
      <c r="X25" s="7" t="str">
        <f t="shared" si="3"/>
        <v>Low</v>
      </c>
    </row>
    <row r="26" spans="1:24" x14ac:dyDescent="0.3">
      <c r="A26" s="7" t="s">
        <v>171</v>
      </c>
      <c r="B26" s="8">
        <v>45264</v>
      </c>
      <c r="C26" s="8">
        <v>45268</v>
      </c>
      <c r="D26" s="7" t="s">
        <v>174</v>
      </c>
      <c r="E26" s="7" t="s">
        <v>587</v>
      </c>
      <c r="F26" s="7" t="s">
        <v>29</v>
      </c>
      <c r="G26" s="7" t="s">
        <v>176</v>
      </c>
      <c r="H26" s="7" t="s">
        <v>177</v>
      </c>
      <c r="I26" s="6">
        <v>9</v>
      </c>
      <c r="J26" s="10">
        <v>0.05</v>
      </c>
      <c r="K26" s="7" t="s">
        <v>32</v>
      </c>
      <c r="L26" s="7" t="s">
        <v>41</v>
      </c>
      <c r="M26" s="6">
        <v>66</v>
      </c>
      <c r="N26" s="6">
        <v>4</v>
      </c>
      <c r="O26" s="7" t="str">
        <f>VLOOKUP(H26,Product_Master!$A$2:$E$19,2,FALSE)</f>
        <v>Headphones</v>
      </c>
      <c r="P26" s="7" t="str">
        <f>VLOOKUP(H26,Product_Master!$A$2:$E$19,3,FALSE)</f>
        <v>Technology</v>
      </c>
      <c r="Q26" s="17">
        <f>INDEX(Product_Master!$D$2:$D$19,MATCH(H26,Product_Master!$A$2:$A$19,0))</f>
        <v>80</v>
      </c>
      <c r="R26" s="14">
        <f>INDEX(Product_Master!$E$2:$E$19,MATCH(H26,Product_Master!$A$2:$A$19,0))</f>
        <v>45.88</v>
      </c>
      <c r="S26" s="14">
        <f t="shared" si="0"/>
        <v>684</v>
      </c>
      <c r="T26" s="14">
        <f t="shared" si="1"/>
        <v>412.92</v>
      </c>
      <c r="U26" s="14">
        <f t="shared" si="2"/>
        <v>271.08</v>
      </c>
      <c r="V26" s="20">
        <f t="shared" si="5"/>
        <v>0.39631578947368418</v>
      </c>
      <c r="W26" s="7" t="str">
        <f t="shared" si="4"/>
        <v>Profitable</v>
      </c>
      <c r="X26" s="7" t="str">
        <f t="shared" si="3"/>
        <v>Low</v>
      </c>
    </row>
    <row r="27" spans="1:24" x14ac:dyDescent="0.3">
      <c r="A27" s="7" t="s">
        <v>178</v>
      </c>
      <c r="B27" s="8">
        <v>45066</v>
      </c>
      <c r="C27" s="8">
        <v>45073</v>
      </c>
      <c r="D27" s="7" t="s">
        <v>181</v>
      </c>
      <c r="E27" s="7" t="s">
        <v>18</v>
      </c>
      <c r="F27" s="7" t="s">
        <v>19</v>
      </c>
      <c r="G27" s="7" t="s">
        <v>20</v>
      </c>
      <c r="H27" s="7" t="s">
        <v>154</v>
      </c>
      <c r="I27" s="6">
        <v>3</v>
      </c>
      <c r="J27" s="10">
        <v>0</v>
      </c>
      <c r="K27" s="7" t="s">
        <v>32</v>
      </c>
      <c r="L27" s="7" t="s">
        <v>33</v>
      </c>
      <c r="M27" s="6">
        <v>56</v>
      </c>
      <c r="N27" s="6">
        <v>4</v>
      </c>
      <c r="O27" s="7" t="str">
        <f>VLOOKUP(H27,Product_Master!$A$2:$E$19,2,FALSE)</f>
        <v>Filing Cabinet</v>
      </c>
      <c r="P27" s="7" t="str">
        <f>VLOOKUP(H27,Product_Master!$A$2:$E$19,3,FALSE)</f>
        <v>Furniture</v>
      </c>
      <c r="Q27" s="17">
        <f>INDEX(Product_Master!$D$2:$D$19,MATCH(H27,Product_Master!$A$2:$A$19,0))</f>
        <v>130</v>
      </c>
      <c r="R27" s="14">
        <f>INDEX(Product_Master!$E$2:$E$19,MATCH(H27,Product_Master!$A$2:$A$19,0))</f>
        <v>83.55</v>
      </c>
      <c r="S27" s="14">
        <f t="shared" si="0"/>
        <v>390</v>
      </c>
      <c r="T27" s="14">
        <f t="shared" si="1"/>
        <v>250.64999999999998</v>
      </c>
      <c r="U27" s="14">
        <f t="shared" si="2"/>
        <v>139.35000000000002</v>
      </c>
      <c r="V27" s="20">
        <f t="shared" si="5"/>
        <v>0.35730769230769238</v>
      </c>
      <c r="W27" s="7" t="str">
        <f t="shared" si="4"/>
        <v>Profitable</v>
      </c>
      <c r="X27" s="7" t="str">
        <f t="shared" si="3"/>
        <v>Low</v>
      </c>
    </row>
    <row r="28" spans="1:24" x14ac:dyDescent="0.3">
      <c r="A28" s="7" t="s">
        <v>182</v>
      </c>
      <c r="B28" s="8">
        <v>45332</v>
      </c>
      <c r="C28" s="8">
        <v>45334</v>
      </c>
      <c r="D28" s="7" t="s">
        <v>185</v>
      </c>
      <c r="E28" s="7" t="s">
        <v>186</v>
      </c>
      <c r="F28" s="7" t="s">
        <v>29</v>
      </c>
      <c r="G28" s="7" t="s">
        <v>20</v>
      </c>
      <c r="H28" s="7" t="s">
        <v>76</v>
      </c>
      <c r="I28" s="6">
        <v>6</v>
      </c>
      <c r="J28" s="10">
        <v>0</v>
      </c>
      <c r="K28" s="7" t="s">
        <v>22</v>
      </c>
      <c r="L28" s="7" t="s">
        <v>33</v>
      </c>
      <c r="M28" s="6">
        <v>30</v>
      </c>
      <c r="N28" s="6">
        <v>2</v>
      </c>
      <c r="O28" s="7" t="str">
        <f>VLOOKUP(H28,Product_Master!$A$2:$E$19,2,FALSE)</f>
        <v>Tablet</v>
      </c>
      <c r="P28" s="7" t="str">
        <f>VLOOKUP(H28,Product_Master!$A$2:$E$19,3,FALSE)</f>
        <v>Technology</v>
      </c>
      <c r="Q28" s="17">
        <f>INDEX(Product_Master!$D$2:$D$19,MATCH(H28,Product_Master!$A$2:$A$19,0))</f>
        <v>350</v>
      </c>
      <c r="R28" s="14">
        <f>INDEX(Product_Master!$E$2:$E$19,MATCH(H28,Product_Master!$A$2:$A$19,0))</f>
        <v>267.63</v>
      </c>
      <c r="S28" s="14">
        <f t="shared" si="0"/>
        <v>2100</v>
      </c>
      <c r="T28" s="14">
        <f t="shared" si="1"/>
        <v>1605.78</v>
      </c>
      <c r="U28" s="14">
        <f t="shared" si="2"/>
        <v>494.22</v>
      </c>
      <c r="V28" s="20">
        <f t="shared" si="5"/>
        <v>0.23534285714285716</v>
      </c>
      <c r="W28" s="7" t="str">
        <f t="shared" si="4"/>
        <v>Profitable</v>
      </c>
      <c r="X28" s="7" t="str">
        <f t="shared" si="3"/>
        <v>Medium</v>
      </c>
    </row>
    <row r="29" spans="1:24" x14ac:dyDescent="0.3">
      <c r="A29" s="7" t="s">
        <v>187</v>
      </c>
      <c r="B29" s="8">
        <v>45607</v>
      </c>
      <c r="C29" s="8">
        <v>45610</v>
      </c>
      <c r="D29" s="7" t="s">
        <v>190</v>
      </c>
      <c r="E29" s="7" t="s">
        <v>191</v>
      </c>
      <c r="F29" s="7" t="s">
        <v>19</v>
      </c>
      <c r="G29" s="7" t="s">
        <v>192</v>
      </c>
      <c r="H29" s="7" t="s">
        <v>48</v>
      </c>
      <c r="I29" s="6">
        <v>9</v>
      </c>
      <c r="J29" s="10">
        <v>0.15</v>
      </c>
      <c r="K29" s="7" t="s">
        <v>22</v>
      </c>
      <c r="L29" s="7" t="s">
        <v>23</v>
      </c>
      <c r="M29" s="6">
        <v>67</v>
      </c>
      <c r="N29" s="6">
        <v>4</v>
      </c>
      <c r="O29" s="7" t="str">
        <f>VLOOKUP(H29,Product_Master!$A$2:$E$19,2,FALSE)</f>
        <v>Monitor</v>
      </c>
      <c r="P29" s="7" t="str">
        <f>VLOOKUP(H29,Product_Master!$A$2:$E$19,3,FALSE)</f>
        <v>Technology</v>
      </c>
      <c r="Q29" s="17">
        <f>INDEX(Product_Master!$D$2:$D$19,MATCH(H29,Product_Master!$A$2:$A$19,0))</f>
        <v>220</v>
      </c>
      <c r="R29" s="14">
        <f>INDEX(Product_Master!$E$2:$E$19,MATCH(H29,Product_Master!$A$2:$A$19,0))</f>
        <v>159.36000000000001</v>
      </c>
      <c r="S29" s="14">
        <f t="shared" si="0"/>
        <v>1683</v>
      </c>
      <c r="T29" s="14">
        <f t="shared" si="1"/>
        <v>1434.2400000000002</v>
      </c>
      <c r="U29" s="14">
        <f t="shared" si="2"/>
        <v>248.75999999999976</v>
      </c>
      <c r="V29" s="20">
        <f t="shared" si="5"/>
        <v>0.14780748663101589</v>
      </c>
      <c r="W29" s="7" t="str">
        <f t="shared" si="4"/>
        <v>Profitable</v>
      </c>
      <c r="X29" s="7" t="str">
        <f t="shared" si="3"/>
        <v>Low</v>
      </c>
    </row>
    <row r="30" spans="1:24" x14ac:dyDescent="0.3">
      <c r="A30" s="7" t="s">
        <v>193</v>
      </c>
      <c r="B30" s="8">
        <v>45254</v>
      </c>
      <c r="C30" s="8">
        <v>45256</v>
      </c>
      <c r="D30" s="7" t="s">
        <v>196</v>
      </c>
      <c r="E30" s="7" t="s">
        <v>197</v>
      </c>
      <c r="F30" s="7" t="s">
        <v>39</v>
      </c>
      <c r="G30" s="7" t="s">
        <v>115</v>
      </c>
      <c r="H30" s="7" t="s">
        <v>146</v>
      </c>
      <c r="I30" s="6">
        <v>6</v>
      </c>
      <c r="J30" s="10">
        <v>0.1</v>
      </c>
      <c r="K30" s="7" t="s">
        <v>32</v>
      </c>
      <c r="L30" s="7" t="s">
        <v>33</v>
      </c>
      <c r="M30" s="6">
        <v>42</v>
      </c>
      <c r="N30" s="6">
        <v>4</v>
      </c>
      <c r="O30" s="7" t="str">
        <f>VLOOKUP(H30,Product_Master!$A$2:$E$19,2,FALSE)</f>
        <v>Standing Desk</v>
      </c>
      <c r="P30" s="7" t="str">
        <f>VLOOKUP(H30,Product_Master!$A$2:$E$19,3,FALSE)</f>
        <v>Furniture</v>
      </c>
      <c r="Q30" s="17">
        <f>INDEX(Product_Master!$D$2:$D$19,MATCH(H30,Product_Master!$A$2:$A$19,0))</f>
        <v>480</v>
      </c>
      <c r="R30" s="14">
        <f>INDEX(Product_Master!$E$2:$E$19,MATCH(H30,Product_Master!$A$2:$A$19,0))</f>
        <v>375.21</v>
      </c>
      <c r="S30" s="14">
        <f t="shared" si="0"/>
        <v>2592</v>
      </c>
      <c r="T30" s="14">
        <f t="shared" si="1"/>
        <v>2251.2599999999998</v>
      </c>
      <c r="U30" s="14">
        <f t="shared" si="2"/>
        <v>340.74000000000024</v>
      </c>
      <c r="V30" s="20">
        <f t="shared" si="5"/>
        <v>0.13145833333333343</v>
      </c>
      <c r="W30" s="7" t="str">
        <f t="shared" si="4"/>
        <v>Profitable</v>
      </c>
      <c r="X30" s="7" t="str">
        <f t="shared" si="3"/>
        <v>Medium</v>
      </c>
    </row>
    <row r="31" spans="1:24" x14ac:dyDescent="0.3">
      <c r="A31" s="7" t="s">
        <v>198</v>
      </c>
      <c r="B31" s="8">
        <v>45560</v>
      </c>
      <c r="C31" s="8">
        <v>45561</v>
      </c>
      <c r="D31" s="7" t="s">
        <v>201</v>
      </c>
      <c r="E31" s="7" t="s">
        <v>202</v>
      </c>
      <c r="F31" s="7" t="s">
        <v>39</v>
      </c>
      <c r="G31" s="7" t="s">
        <v>30</v>
      </c>
      <c r="H31" s="7" t="s">
        <v>91</v>
      </c>
      <c r="I31" s="6">
        <v>5</v>
      </c>
      <c r="J31" s="10">
        <v>0</v>
      </c>
      <c r="K31" s="7" t="s">
        <v>32</v>
      </c>
      <c r="L31" s="7" t="s">
        <v>41</v>
      </c>
      <c r="M31" s="6">
        <v>36</v>
      </c>
      <c r="N31" s="6">
        <v>3</v>
      </c>
      <c r="O31" s="7" t="str">
        <f>VLOOKUP(H31,Product_Master!$A$2:$E$19,2,FALSE)</f>
        <v>Smartphone</v>
      </c>
      <c r="P31" s="7" t="str">
        <f>VLOOKUP(H31,Product_Master!$A$2:$E$19,3,FALSE)</f>
        <v>Technology</v>
      </c>
      <c r="Q31" s="17">
        <f>INDEX(Product_Master!$D$2:$D$19,MATCH(H31,Product_Master!$A$2:$A$19,0))</f>
        <v>600</v>
      </c>
      <c r="R31" s="14">
        <f>INDEX(Product_Master!$E$2:$E$19,MATCH(H31,Product_Master!$A$2:$A$19,0))</f>
        <v>395.83</v>
      </c>
      <c r="S31" s="14">
        <f t="shared" si="0"/>
        <v>3000</v>
      </c>
      <c r="T31" s="14">
        <f t="shared" si="1"/>
        <v>1979.1499999999999</v>
      </c>
      <c r="U31" s="14">
        <f t="shared" si="2"/>
        <v>1020.8500000000001</v>
      </c>
      <c r="V31" s="20">
        <f t="shared" si="5"/>
        <v>0.34028333333333338</v>
      </c>
      <c r="W31" s="7" t="str">
        <f t="shared" si="4"/>
        <v>Profitable</v>
      </c>
      <c r="X31" s="7" t="str">
        <f t="shared" si="3"/>
        <v>Medium</v>
      </c>
    </row>
    <row r="32" spans="1:24" x14ac:dyDescent="0.3">
      <c r="A32" s="7" t="s">
        <v>203</v>
      </c>
      <c r="B32" s="8">
        <v>44961</v>
      </c>
      <c r="C32" s="8">
        <v>44968</v>
      </c>
      <c r="D32" s="7" t="s">
        <v>206</v>
      </c>
      <c r="E32" s="7" t="s">
        <v>191</v>
      </c>
      <c r="F32" s="7" t="s">
        <v>29</v>
      </c>
      <c r="G32" s="7" t="s">
        <v>30</v>
      </c>
      <c r="H32" s="7" t="s">
        <v>84</v>
      </c>
      <c r="I32" s="6">
        <v>7</v>
      </c>
      <c r="J32" s="10">
        <v>0.1</v>
      </c>
      <c r="K32" s="7" t="s">
        <v>32</v>
      </c>
      <c r="L32" s="7" t="s">
        <v>33</v>
      </c>
      <c r="M32" s="6">
        <v>69</v>
      </c>
      <c r="N32" s="6">
        <v>3</v>
      </c>
      <c r="O32" s="7" t="str">
        <f>VLOOKUP(H32,Product_Master!$A$2:$E$19,2,FALSE)</f>
        <v>Bookcase</v>
      </c>
      <c r="P32" s="7" t="str">
        <f>VLOOKUP(H32,Product_Master!$A$2:$E$19,3,FALSE)</f>
        <v>Furniture</v>
      </c>
      <c r="Q32" s="17">
        <f>INDEX(Product_Master!$D$2:$D$19,MATCH(H32,Product_Master!$A$2:$A$19,0))</f>
        <v>210</v>
      </c>
      <c r="R32" s="14">
        <f>INDEX(Product_Master!$E$2:$E$19,MATCH(H32,Product_Master!$A$2:$A$19,0))</f>
        <v>139.15</v>
      </c>
      <c r="S32" s="14">
        <f t="shared" si="0"/>
        <v>1323</v>
      </c>
      <c r="T32" s="14">
        <f t="shared" si="1"/>
        <v>974.05000000000007</v>
      </c>
      <c r="U32" s="14">
        <f t="shared" si="2"/>
        <v>348.94999999999993</v>
      </c>
      <c r="V32" s="20">
        <f t="shared" si="5"/>
        <v>0.26375661375661369</v>
      </c>
      <c r="W32" s="7" t="str">
        <f t="shared" si="4"/>
        <v>Profitable</v>
      </c>
      <c r="X32" s="7" t="str">
        <f t="shared" si="3"/>
        <v>Low</v>
      </c>
    </row>
    <row r="33" spans="1:24" x14ac:dyDescent="0.3">
      <c r="A33" s="7" t="s">
        <v>207</v>
      </c>
      <c r="B33" s="8">
        <v>45264</v>
      </c>
      <c r="C33" s="8">
        <v>45269</v>
      </c>
      <c r="D33" s="7" t="s">
        <v>209</v>
      </c>
      <c r="E33" s="7" t="s">
        <v>435</v>
      </c>
      <c r="F33" s="7" t="s">
        <v>39</v>
      </c>
      <c r="G33" s="7" t="s">
        <v>97</v>
      </c>
      <c r="H33" s="7" t="s">
        <v>109</v>
      </c>
      <c r="I33" s="6">
        <v>5</v>
      </c>
      <c r="J33" s="10">
        <v>0</v>
      </c>
      <c r="K33" s="7" t="s">
        <v>22</v>
      </c>
      <c r="L33" s="7" t="s">
        <v>41</v>
      </c>
      <c r="M33" s="6">
        <v>28</v>
      </c>
      <c r="N33" s="6">
        <v>2</v>
      </c>
      <c r="O33" s="7" t="str">
        <f>VLOOKUP(H33,Product_Master!$A$2:$E$19,2,FALSE)</f>
        <v>Printer</v>
      </c>
      <c r="P33" s="7" t="str">
        <f>VLOOKUP(H33,Product_Master!$A$2:$E$19,3,FALSE)</f>
        <v>Technology</v>
      </c>
      <c r="Q33" s="17">
        <f>INDEX(Product_Master!$D$2:$D$19,MATCH(H33,Product_Master!$A$2:$A$19,0))</f>
        <v>180</v>
      </c>
      <c r="R33" s="14">
        <f>INDEX(Product_Master!$E$2:$E$19,MATCH(H33,Product_Master!$A$2:$A$19,0))</f>
        <v>133.25</v>
      </c>
      <c r="S33" s="14">
        <f t="shared" si="0"/>
        <v>900</v>
      </c>
      <c r="T33" s="14">
        <f t="shared" si="1"/>
        <v>666.25</v>
      </c>
      <c r="U33" s="14">
        <f t="shared" si="2"/>
        <v>233.75</v>
      </c>
      <c r="V33" s="20">
        <f t="shared" si="5"/>
        <v>0.25972222222222224</v>
      </c>
      <c r="W33" s="7" t="str">
        <f t="shared" si="4"/>
        <v>Profitable</v>
      </c>
      <c r="X33" s="7" t="str">
        <f t="shared" si="3"/>
        <v>Low</v>
      </c>
    </row>
    <row r="34" spans="1:24" x14ac:dyDescent="0.3">
      <c r="A34" s="7" t="s">
        <v>211</v>
      </c>
      <c r="B34" s="8">
        <v>45238</v>
      </c>
      <c r="C34" s="8">
        <v>45240</v>
      </c>
      <c r="D34" s="7" t="s">
        <v>214</v>
      </c>
      <c r="E34" s="7" t="s">
        <v>215</v>
      </c>
      <c r="F34" s="7" t="s">
        <v>29</v>
      </c>
      <c r="G34" s="7" t="s">
        <v>115</v>
      </c>
      <c r="H34" s="7" t="s">
        <v>216</v>
      </c>
      <c r="I34" s="6">
        <v>5</v>
      </c>
      <c r="J34" s="10">
        <v>0.1</v>
      </c>
      <c r="K34" s="7" t="s">
        <v>32</v>
      </c>
      <c r="L34" s="7" t="s">
        <v>50</v>
      </c>
      <c r="M34" s="6">
        <v>58</v>
      </c>
      <c r="N34" s="6">
        <v>2</v>
      </c>
      <c r="O34" s="7" t="str">
        <f>VLOOKUP(H34,Product_Master!$A$2:$E$19,2,FALSE)</f>
        <v>Keyboard</v>
      </c>
      <c r="P34" s="7" t="str">
        <f>VLOOKUP(H34,Product_Master!$A$2:$E$19,3,FALSE)</f>
        <v>Technology</v>
      </c>
      <c r="Q34" s="17">
        <f>INDEX(Product_Master!$D$2:$D$19,MATCH(H34,Product_Master!$A$2:$A$19,0))</f>
        <v>45</v>
      </c>
      <c r="R34" s="14">
        <f>INDEX(Product_Master!$E$2:$E$19,MATCH(H34,Product_Master!$A$2:$A$19,0))</f>
        <v>35.729999999999997</v>
      </c>
      <c r="S34" s="14">
        <f t="shared" si="0"/>
        <v>202.5</v>
      </c>
      <c r="T34" s="14">
        <f t="shared" si="1"/>
        <v>178.64999999999998</v>
      </c>
      <c r="U34" s="14">
        <f t="shared" si="2"/>
        <v>23.850000000000023</v>
      </c>
      <c r="V34" s="20">
        <f t="shared" si="5"/>
        <v>0.11777777777777788</v>
      </c>
      <c r="W34" s="7" t="str">
        <f t="shared" si="4"/>
        <v>Profitable</v>
      </c>
      <c r="X34" s="7" t="str">
        <f t="shared" si="3"/>
        <v>Low</v>
      </c>
    </row>
    <row r="35" spans="1:24" x14ac:dyDescent="0.3">
      <c r="A35" s="7" t="s">
        <v>217</v>
      </c>
      <c r="B35" s="8">
        <v>45471</v>
      </c>
      <c r="C35" s="8">
        <v>45473</v>
      </c>
      <c r="D35" s="7" t="s">
        <v>220</v>
      </c>
      <c r="E35" s="7" t="s">
        <v>221</v>
      </c>
      <c r="F35" s="7" t="s">
        <v>39</v>
      </c>
      <c r="G35" s="7" t="s">
        <v>90</v>
      </c>
      <c r="H35" s="7" t="s">
        <v>63</v>
      </c>
      <c r="I35" s="6">
        <v>1</v>
      </c>
      <c r="J35" s="10">
        <v>0.1</v>
      </c>
      <c r="K35" s="7" t="s">
        <v>222</v>
      </c>
      <c r="L35" s="7" t="s">
        <v>41</v>
      </c>
      <c r="M35" s="6">
        <v>33</v>
      </c>
      <c r="N35" s="6">
        <v>4</v>
      </c>
      <c r="O35" s="7" t="str">
        <f>VLOOKUP(H35,Product_Master!$A$2:$E$19,2,FALSE)</f>
        <v>Paper Ream</v>
      </c>
      <c r="P35" s="7" t="str">
        <f>VLOOKUP(H35,Product_Master!$A$2:$E$19,3,FALSE)</f>
        <v>Office Supplies</v>
      </c>
      <c r="Q35" s="17">
        <f>INDEX(Product_Master!$D$2:$D$19,MATCH(H35,Product_Master!$A$2:$A$19,0))</f>
        <v>9</v>
      </c>
      <c r="R35" s="14">
        <f>INDEX(Product_Master!$E$2:$E$19,MATCH(H35,Product_Master!$A$2:$A$19,0))</f>
        <v>5.46</v>
      </c>
      <c r="S35" s="14">
        <f t="shared" si="0"/>
        <v>8.1</v>
      </c>
      <c r="T35" s="14">
        <f t="shared" si="1"/>
        <v>5.46</v>
      </c>
      <c r="U35" s="14">
        <f t="shared" si="2"/>
        <v>2.6399999999999997</v>
      </c>
      <c r="V35" s="20">
        <f t="shared" si="5"/>
        <v>0.3259259259259259</v>
      </c>
      <c r="W35" s="7" t="str">
        <f t="shared" si="4"/>
        <v>Profitable</v>
      </c>
      <c r="X35" s="7" t="str">
        <f t="shared" si="3"/>
        <v>Low</v>
      </c>
    </row>
    <row r="36" spans="1:24" x14ac:dyDescent="0.3">
      <c r="A36" s="7" t="s">
        <v>223</v>
      </c>
      <c r="B36" s="8">
        <v>45105</v>
      </c>
      <c r="C36" s="8">
        <v>45106</v>
      </c>
      <c r="D36" s="7" t="s">
        <v>226</v>
      </c>
      <c r="E36" s="7" t="s">
        <v>227</v>
      </c>
      <c r="F36" s="7" t="s">
        <v>19</v>
      </c>
      <c r="G36" s="7" t="s">
        <v>176</v>
      </c>
      <c r="H36" s="7" t="s">
        <v>48</v>
      </c>
      <c r="I36" s="6">
        <v>7</v>
      </c>
      <c r="J36" s="10">
        <v>0</v>
      </c>
      <c r="K36" s="7" t="s">
        <v>222</v>
      </c>
      <c r="L36" s="7" t="s">
        <v>50</v>
      </c>
      <c r="M36" s="6">
        <v>65</v>
      </c>
      <c r="N36" s="6">
        <v>3</v>
      </c>
      <c r="O36" s="7" t="str">
        <f>VLOOKUP(H36,Product_Master!$A$2:$E$19,2,FALSE)</f>
        <v>Monitor</v>
      </c>
      <c r="P36" s="7" t="str">
        <f>VLOOKUP(H36,Product_Master!$A$2:$E$19,3,FALSE)</f>
        <v>Technology</v>
      </c>
      <c r="Q36" s="17">
        <f>INDEX(Product_Master!$D$2:$D$19,MATCH(H36,Product_Master!$A$2:$A$19,0))</f>
        <v>220</v>
      </c>
      <c r="R36" s="14">
        <f>INDEX(Product_Master!$E$2:$E$19,MATCH(H36,Product_Master!$A$2:$A$19,0))</f>
        <v>159.36000000000001</v>
      </c>
      <c r="S36" s="14">
        <f t="shared" si="0"/>
        <v>1540</v>
      </c>
      <c r="T36" s="14">
        <f t="shared" si="1"/>
        <v>1115.52</v>
      </c>
      <c r="U36" s="14">
        <f t="shared" si="2"/>
        <v>424.48</v>
      </c>
      <c r="V36" s="20">
        <f t="shared" si="5"/>
        <v>0.27563636363636362</v>
      </c>
      <c r="W36" s="7" t="str">
        <f t="shared" si="4"/>
        <v>Profitable</v>
      </c>
      <c r="X36" s="7" t="str">
        <f t="shared" si="3"/>
        <v>Low</v>
      </c>
    </row>
    <row r="37" spans="1:24" x14ac:dyDescent="0.3">
      <c r="A37" s="7" t="s">
        <v>228</v>
      </c>
      <c r="B37" s="8">
        <v>44996</v>
      </c>
      <c r="C37" s="8">
        <v>45000</v>
      </c>
      <c r="D37" s="7" t="s">
        <v>231</v>
      </c>
      <c r="E37" s="7" t="s">
        <v>232</v>
      </c>
      <c r="F37" s="7" t="s">
        <v>29</v>
      </c>
      <c r="G37" s="7" t="s">
        <v>20</v>
      </c>
      <c r="H37" s="7" t="s">
        <v>63</v>
      </c>
      <c r="I37" s="6">
        <v>2</v>
      </c>
      <c r="J37" s="10">
        <v>0.2</v>
      </c>
      <c r="K37" s="7" t="s">
        <v>222</v>
      </c>
      <c r="L37" s="7" t="s">
        <v>50</v>
      </c>
      <c r="M37" s="6">
        <v>37</v>
      </c>
      <c r="N37" s="6">
        <v>5</v>
      </c>
      <c r="O37" s="7" t="str">
        <f>VLOOKUP(H37,Product_Master!$A$2:$E$19,2,FALSE)</f>
        <v>Paper Ream</v>
      </c>
      <c r="P37" s="7" t="str">
        <f>VLOOKUP(H37,Product_Master!$A$2:$E$19,3,FALSE)</f>
        <v>Office Supplies</v>
      </c>
      <c r="Q37" s="17">
        <f>INDEX(Product_Master!$D$2:$D$19,MATCH(H37,Product_Master!$A$2:$A$19,0))</f>
        <v>9</v>
      </c>
      <c r="R37" s="14">
        <f>INDEX(Product_Master!$E$2:$E$19,MATCH(H37,Product_Master!$A$2:$A$19,0))</f>
        <v>5.46</v>
      </c>
      <c r="S37" s="14">
        <f t="shared" si="0"/>
        <v>14.4</v>
      </c>
      <c r="T37" s="14">
        <f t="shared" si="1"/>
        <v>10.92</v>
      </c>
      <c r="U37" s="14">
        <f t="shared" si="2"/>
        <v>3.4800000000000004</v>
      </c>
      <c r="V37" s="20">
        <f t="shared" si="5"/>
        <v>0.2416666666666667</v>
      </c>
      <c r="W37" s="7" t="str">
        <f t="shared" si="4"/>
        <v>Profitable</v>
      </c>
      <c r="X37" s="7" t="str">
        <f t="shared" si="3"/>
        <v>Low</v>
      </c>
    </row>
    <row r="38" spans="1:24" x14ac:dyDescent="0.3">
      <c r="A38" s="7" t="s">
        <v>233</v>
      </c>
      <c r="B38" s="8">
        <v>45550</v>
      </c>
      <c r="C38" s="8">
        <v>45553</v>
      </c>
      <c r="D38" s="7" t="s">
        <v>236</v>
      </c>
      <c r="E38" s="7" t="s">
        <v>1770</v>
      </c>
      <c r="F38" s="7" t="s">
        <v>29</v>
      </c>
      <c r="G38" s="7" t="s">
        <v>62</v>
      </c>
      <c r="H38" s="7" t="s">
        <v>56</v>
      </c>
      <c r="I38" s="6">
        <v>9</v>
      </c>
      <c r="J38" s="10">
        <v>0</v>
      </c>
      <c r="K38" s="7" t="s">
        <v>32</v>
      </c>
      <c r="L38" s="7" t="s">
        <v>41</v>
      </c>
      <c r="M38" s="6">
        <v>61</v>
      </c>
      <c r="N38" s="6">
        <v>4</v>
      </c>
      <c r="O38" s="7" t="str">
        <f>VLOOKUP(H38,Product_Master!$A$2:$E$19,2,FALSE)</f>
        <v>Stapler</v>
      </c>
      <c r="P38" s="7" t="str">
        <f>VLOOKUP(H38,Product_Master!$A$2:$E$19,3,FALSE)</f>
        <v>Office Supplies</v>
      </c>
      <c r="Q38" s="17">
        <f>INDEX(Product_Master!$D$2:$D$19,MATCH(H38,Product_Master!$A$2:$A$19,0))</f>
        <v>15</v>
      </c>
      <c r="R38" s="14">
        <f>INDEX(Product_Master!$E$2:$E$19,MATCH(H38,Product_Master!$A$2:$A$19,0))</f>
        <v>9.91</v>
      </c>
      <c r="S38" s="14">
        <f t="shared" si="0"/>
        <v>135</v>
      </c>
      <c r="T38" s="14">
        <f t="shared" si="1"/>
        <v>89.19</v>
      </c>
      <c r="U38" s="14">
        <f t="shared" si="2"/>
        <v>45.81</v>
      </c>
      <c r="V38" s="20">
        <f t="shared" si="5"/>
        <v>0.33933333333333338</v>
      </c>
      <c r="W38" s="7" t="str">
        <f t="shared" si="4"/>
        <v>Profitable</v>
      </c>
      <c r="X38" s="7" t="str">
        <f t="shared" si="3"/>
        <v>Low</v>
      </c>
    </row>
    <row r="39" spans="1:24" x14ac:dyDescent="0.3">
      <c r="A39" s="7" t="s">
        <v>238</v>
      </c>
      <c r="B39" s="8">
        <v>45589</v>
      </c>
      <c r="C39" s="8">
        <v>45591</v>
      </c>
      <c r="D39" s="7" t="s">
        <v>240</v>
      </c>
      <c r="E39" s="7" t="s">
        <v>232</v>
      </c>
      <c r="F39" s="7" t="s">
        <v>29</v>
      </c>
      <c r="G39" s="7" t="s">
        <v>176</v>
      </c>
      <c r="H39" s="7" t="s">
        <v>241</v>
      </c>
      <c r="I39" s="6">
        <v>2</v>
      </c>
      <c r="J39" s="10">
        <v>0.05</v>
      </c>
      <c r="K39" s="7" t="s">
        <v>32</v>
      </c>
      <c r="L39" s="7" t="s">
        <v>23</v>
      </c>
      <c r="M39" s="6">
        <v>69</v>
      </c>
      <c r="N39" s="6">
        <v>1</v>
      </c>
      <c r="O39" s="7" t="str">
        <f>VLOOKUP(H39,Product_Master!$A$2:$E$19,2,FALSE)</f>
        <v>Notebook</v>
      </c>
      <c r="P39" s="7" t="str">
        <f>VLOOKUP(H39,Product_Master!$A$2:$E$19,3,FALSE)</f>
        <v>Office Supplies</v>
      </c>
      <c r="Q39" s="17">
        <f>INDEX(Product_Master!$D$2:$D$19,MATCH(H39,Product_Master!$A$2:$A$19,0))</f>
        <v>6</v>
      </c>
      <c r="R39" s="14">
        <f>INDEX(Product_Master!$E$2:$E$19,MATCH(H39,Product_Master!$A$2:$A$19,0))</f>
        <v>4.2699999999999996</v>
      </c>
      <c r="S39" s="14">
        <f t="shared" si="0"/>
        <v>11.399999999999999</v>
      </c>
      <c r="T39" s="14">
        <f t="shared" si="1"/>
        <v>8.5399999999999991</v>
      </c>
      <c r="U39" s="14">
        <f t="shared" si="2"/>
        <v>2.8599999999999994</v>
      </c>
      <c r="V39" s="20">
        <f t="shared" si="5"/>
        <v>0.25087719298245614</v>
      </c>
      <c r="W39" s="7" t="str">
        <f t="shared" si="4"/>
        <v>Profitable</v>
      </c>
      <c r="X39" s="7" t="str">
        <f t="shared" si="3"/>
        <v>Low</v>
      </c>
    </row>
    <row r="40" spans="1:24" x14ac:dyDescent="0.3">
      <c r="A40" s="7" t="s">
        <v>242</v>
      </c>
      <c r="B40" s="8">
        <v>45000</v>
      </c>
      <c r="C40" s="8">
        <v>45001</v>
      </c>
      <c r="D40" s="7" t="s">
        <v>245</v>
      </c>
      <c r="E40" s="7" t="s">
        <v>246</v>
      </c>
      <c r="F40" s="7" t="s">
        <v>39</v>
      </c>
      <c r="G40" s="7" t="s">
        <v>192</v>
      </c>
      <c r="H40" s="7" t="s">
        <v>69</v>
      </c>
      <c r="I40" s="6">
        <v>6</v>
      </c>
      <c r="J40" s="10">
        <v>0.2</v>
      </c>
      <c r="K40" s="7" t="s">
        <v>222</v>
      </c>
      <c r="L40" s="7" t="s">
        <v>50</v>
      </c>
      <c r="M40" s="6">
        <v>20</v>
      </c>
      <c r="N40" s="6">
        <v>2</v>
      </c>
      <c r="O40" s="7" t="str">
        <f>VLOOKUP(H40,Product_Master!$A$2:$E$19,2,FALSE)</f>
        <v>Marker Pack</v>
      </c>
      <c r="P40" s="7" t="str">
        <f>VLOOKUP(H40,Product_Master!$A$2:$E$19,3,FALSE)</f>
        <v>Office Supplies</v>
      </c>
      <c r="Q40" s="17">
        <f>INDEX(Product_Master!$D$2:$D$19,MATCH(H40,Product_Master!$A$2:$A$19,0))</f>
        <v>11</v>
      </c>
      <c r="R40" s="14">
        <f>INDEX(Product_Master!$E$2:$E$19,MATCH(H40,Product_Master!$A$2:$A$19,0))</f>
        <v>6.23</v>
      </c>
      <c r="S40" s="14">
        <f t="shared" si="0"/>
        <v>52.800000000000004</v>
      </c>
      <c r="T40" s="14">
        <f t="shared" si="1"/>
        <v>37.380000000000003</v>
      </c>
      <c r="U40" s="14">
        <f t="shared" si="2"/>
        <v>15.420000000000002</v>
      </c>
      <c r="V40" s="20">
        <f t="shared" si="5"/>
        <v>0.29204545454545455</v>
      </c>
      <c r="W40" s="7" t="str">
        <f t="shared" si="4"/>
        <v>Profitable</v>
      </c>
      <c r="X40" s="7" t="str">
        <f t="shared" si="3"/>
        <v>Low</v>
      </c>
    </row>
    <row r="41" spans="1:24" x14ac:dyDescent="0.3">
      <c r="A41" s="7" t="s">
        <v>247</v>
      </c>
      <c r="B41" s="8">
        <v>45158</v>
      </c>
      <c r="C41" s="8">
        <v>45160</v>
      </c>
      <c r="D41" s="7" t="s">
        <v>250</v>
      </c>
      <c r="E41" s="7" t="s">
        <v>159</v>
      </c>
      <c r="F41" s="7" t="s">
        <v>39</v>
      </c>
      <c r="G41" s="7" t="s">
        <v>251</v>
      </c>
      <c r="H41" s="7" t="s">
        <v>56</v>
      </c>
      <c r="I41" s="6">
        <v>5</v>
      </c>
      <c r="J41" s="10">
        <v>0.15</v>
      </c>
      <c r="K41" s="7" t="s">
        <v>32</v>
      </c>
      <c r="L41" s="7" t="s">
        <v>33</v>
      </c>
      <c r="M41" s="6">
        <v>29</v>
      </c>
      <c r="N41" s="6">
        <v>1</v>
      </c>
      <c r="O41" s="7" t="str">
        <f>VLOOKUP(H41,Product_Master!$A$2:$E$19,2,FALSE)</f>
        <v>Stapler</v>
      </c>
      <c r="P41" s="7" t="str">
        <f>VLOOKUP(H41,Product_Master!$A$2:$E$19,3,FALSE)</f>
        <v>Office Supplies</v>
      </c>
      <c r="Q41" s="17">
        <f>INDEX(Product_Master!$D$2:$D$19,MATCH(H41,Product_Master!$A$2:$A$19,0))</f>
        <v>15</v>
      </c>
      <c r="R41" s="14">
        <f>INDEX(Product_Master!$E$2:$E$19,MATCH(H41,Product_Master!$A$2:$A$19,0))</f>
        <v>9.91</v>
      </c>
      <c r="S41" s="14">
        <f t="shared" si="0"/>
        <v>63.75</v>
      </c>
      <c r="T41" s="14">
        <f t="shared" si="1"/>
        <v>49.55</v>
      </c>
      <c r="U41" s="14">
        <f t="shared" si="2"/>
        <v>14.200000000000003</v>
      </c>
      <c r="V41" s="20">
        <f t="shared" si="5"/>
        <v>0.22274509803921574</v>
      </c>
      <c r="W41" s="7" t="str">
        <f t="shared" si="4"/>
        <v>Profitable</v>
      </c>
      <c r="X41" s="7" t="str">
        <f t="shared" si="3"/>
        <v>Low</v>
      </c>
    </row>
    <row r="42" spans="1:24" x14ac:dyDescent="0.3">
      <c r="A42" s="7" t="s">
        <v>253</v>
      </c>
      <c r="B42" s="8">
        <v>45099</v>
      </c>
      <c r="C42" s="8">
        <v>45106</v>
      </c>
      <c r="D42" s="7" t="s">
        <v>255</v>
      </c>
      <c r="E42" s="7" t="s">
        <v>256</v>
      </c>
      <c r="F42" s="7" t="s">
        <v>29</v>
      </c>
      <c r="G42" s="7" t="s">
        <v>115</v>
      </c>
      <c r="H42" s="7" t="s">
        <v>154</v>
      </c>
      <c r="I42" s="6">
        <v>8</v>
      </c>
      <c r="J42" s="10">
        <v>0</v>
      </c>
      <c r="K42" s="7" t="s">
        <v>22</v>
      </c>
      <c r="L42" s="7" t="s">
        <v>41</v>
      </c>
      <c r="M42" s="6">
        <v>66</v>
      </c>
      <c r="N42" s="6">
        <v>5</v>
      </c>
      <c r="O42" s="7" t="str">
        <f>VLOOKUP(H42,Product_Master!$A$2:$E$19,2,FALSE)</f>
        <v>Filing Cabinet</v>
      </c>
      <c r="P42" s="7" t="str">
        <f>VLOOKUP(H42,Product_Master!$A$2:$E$19,3,FALSE)</f>
        <v>Furniture</v>
      </c>
      <c r="Q42" s="17">
        <f>INDEX(Product_Master!$D$2:$D$19,MATCH(H42,Product_Master!$A$2:$A$19,0))</f>
        <v>130</v>
      </c>
      <c r="R42" s="14">
        <f>INDEX(Product_Master!$E$2:$E$19,MATCH(H42,Product_Master!$A$2:$A$19,0))</f>
        <v>83.55</v>
      </c>
      <c r="S42" s="14">
        <f t="shared" si="0"/>
        <v>1040</v>
      </c>
      <c r="T42" s="14">
        <f t="shared" si="1"/>
        <v>668.4</v>
      </c>
      <c r="U42" s="14">
        <f t="shared" si="2"/>
        <v>371.6</v>
      </c>
      <c r="V42" s="20">
        <f t="shared" si="5"/>
        <v>0.35730769230769233</v>
      </c>
      <c r="W42" s="7" t="str">
        <f t="shared" si="4"/>
        <v>Profitable</v>
      </c>
      <c r="X42" s="7" t="str">
        <f t="shared" si="3"/>
        <v>Low</v>
      </c>
    </row>
    <row r="43" spans="1:24" x14ac:dyDescent="0.3">
      <c r="A43" s="7" t="s">
        <v>257</v>
      </c>
      <c r="B43" s="8">
        <v>45582</v>
      </c>
      <c r="C43" s="8">
        <v>45588</v>
      </c>
      <c r="D43" s="7" t="s">
        <v>260</v>
      </c>
      <c r="E43" s="7" t="s">
        <v>565</v>
      </c>
      <c r="F43" s="7" t="s">
        <v>29</v>
      </c>
      <c r="G43" s="7" t="s">
        <v>90</v>
      </c>
      <c r="H43" s="7" t="s">
        <v>56</v>
      </c>
      <c r="I43" s="6">
        <v>6</v>
      </c>
      <c r="J43" s="10">
        <v>0.1</v>
      </c>
      <c r="K43" s="7" t="s">
        <v>22</v>
      </c>
      <c r="L43" s="7" t="s">
        <v>23</v>
      </c>
      <c r="M43" s="6">
        <v>58</v>
      </c>
      <c r="N43" s="6">
        <v>1</v>
      </c>
      <c r="O43" s="7" t="str">
        <f>VLOOKUP(H43,Product_Master!$A$2:$E$19,2,FALSE)</f>
        <v>Stapler</v>
      </c>
      <c r="P43" s="7" t="str">
        <f>VLOOKUP(H43,Product_Master!$A$2:$E$19,3,FALSE)</f>
        <v>Office Supplies</v>
      </c>
      <c r="Q43" s="17">
        <f>INDEX(Product_Master!$D$2:$D$19,MATCH(H43,Product_Master!$A$2:$A$19,0))</f>
        <v>15</v>
      </c>
      <c r="R43" s="14">
        <f>INDEX(Product_Master!$E$2:$E$19,MATCH(H43,Product_Master!$A$2:$A$19,0))</f>
        <v>9.91</v>
      </c>
      <c r="S43" s="14">
        <f t="shared" si="0"/>
        <v>81</v>
      </c>
      <c r="T43" s="14">
        <f t="shared" si="1"/>
        <v>59.46</v>
      </c>
      <c r="U43" s="14">
        <f t="shared" si="2"/>
        <v>21.54</v>
      </c>
      <c r="V43" s="20">
        <f t="shared" si="5"/>
        <v>0.2659259259259259</v>
      </c>
      <c r="W43" s="7" t="str">
        <f t="shared" si="4"/>
        <v>Profitable</v>
      </c>
      <c r="X43" s="7" t="str">
        <f t="shared" si="3"/>
        <v>Low</v>
      </c>
    </row>
    <row r="44" spans="1:24" x14ac:dyDescent="0.3">
      <c r="A44" s="7" t="s">
        <v>262</v>
      </c>
      <c r="B44" s="8">
        <v>45421</v>
      </c>
      <c r="C44" s="8">
        <v>45428</v>
      </c>
      <c r="D44" s="7" t="s">
        <v>265</v>
      </c>
      <c r="E44" s="7" t="s">
        <v>266</v>
      </c>
      <c r="F44" s="7" t="s">
        <v>29</v>
      </c>
      <c r="G44" s="7" t="s">
        <v>47</v>
      </c>
      <c r="H44" s="7" t="s">
        <v>216</v>
      </c>
      <c r="I44" s="6">
        <v>5</v>
      </c>
      <c r="J44" s="10">
        <v>0.1</v>
      </c>
      <c r="K44" s="7" t="s">
        <v>32</v>
      </c>
      <c r="L44" s="7" t="s">
        <v>33</v>
      </c>
      <c r="M44" s="6">
        <v>65</v>
      </c>
      <c r="N44" s="6">
        <v>1</v>
      </c>
      <c r="O44" s="7" t="str">
        <f>VLOOKUP(H44,Product_Master!$A$2:$E$19,2,FALSE)</f>
        <v>Keyboard</v>
      </c>
      <c r="P44" s="7" t="str">
        <f>VLOOKUP(H44,Product_Master!$A$2:$E$19,3,FALSE)</f>
        <v>Technology</v>
      </c>
      <c r="Q44" s="17">
        <f>INDEX(Product_Master!$D$2:$D$19,MATCH(H44,Product_Master!$A$2:$A$19,0))</f>
        <v>45</v>
      </c>
      <c r="R44" s="14">
        <f>INDEX(Product_Master!$E$2:$E$19,MATCH(H44,Product_Master!$A$2:$A$19,0))</f>
        <v>35.729999999999997</v>
      </c>
      <c r="S44" s="14">
        <f t="shared" si="0"/>
        <v>202.5</v>
      </c>
      <c r="T44" s="14">
        <f t="shared" si="1"/>
        <v>178.64999999999998</v>
      </c>
      <c r="U44" s="14">
        <f t="shared" si="2"/>
        <v>23.850000000000023</v>
      </c>
      <c r="V44" s="20">
        <f t="shared" si="5"/>
        <v>0.11777777777777788</v>
      </c>
      <c r="W44" s="7" t="str">
        <f t="shared" si="4"/>
        <v>Profitable</v>
      </c>
      <c r="X44" s="7" t="str">
        <f t="shared" si="3"/>
        <v>Low</v>
      </c>
    </row>
    <row r="45" spans="1:24" x14ac:dyDescent="0.3">
      <c r="A45" s="7" t="s">
        <v>267</v>
      </c>
      <c r="B45" s="8">
        <v>45118</v>
      </c>
      <c r="C45" s="8">
        <v>45122</v>
      </c>
      <c r="D45" s="7" t="s">
        <v>270</v>
      </c>
      <c r="E45" s="7" t="s">
        <v>1315</v>
      </c>
      <c r="F45" s="7" t="s">
        <v>29</v>
      </c>
      <c r="G45" s="7" t="s">
        <v>20</v>
      </c>
      <c r="H45" s="7" t="s">
        <v>160</v>
      </c>
      <c r="I45" s="6">
        <v>6</v>
      </c>
      <c r="J45" s="10">
        <v>0.2</v>
      </c>
      <c r="K45" s="7" t="s">
        <v>32</v>
      </c>
      <c r="L45" s="7" t="s">
        <v>23</v>
      </c>
      <c r="M45" s="6">
        <v>43</v>
      </c>
      <c r="N45" s="6">
        <v>2</v>
      </c>
      <c r="O45" s="7" t="str">
        <f>VLOOKUP(H45,Product_Master!$A$2:$E$19,2,FALSE)</f>
        <v>Laptop</v>
      </c>
      <c r="P45" s="7" t="str">
        <f>VLOOKUP(H45,Product_Master!$A$2:$E$19,3,FALSE)</f>
        <v>Technology</v>
      </c>
      <c r="Q45" s="17">
        <f>INDEX(Product_Master!$D$2:$D$19,MATCH(H45,Product_Master!$A$2:$A$19,0))</f>
        <v>900</v>
      </c>
      <c r="R45" s="14">
        <f>INDEX(Product_Master!$E$2:$E$19,MATCH(H45,Product_Master!$A$2:$A$19,0))</f>
        <v>669.14</v>
      </c>
      <c r="S45" s="14">
        <f t="shared" si="0"/>
        <v>4320</v>
      </c>
      <c r="T45" s="14">
        <f t="shared" si="1"/>
        <v>4014.84</v>
      </c>
      <c r="U45" s="14">
        <f t="shared" si="2"/>
        <v>305.15999999999985</v>
      </c>
      <c r="V45" s="20">
        <f t="shared" si="5"/>
        <v>7.0638888888888848E-2</v>
      </c>
      <c r="W45" s="7" t="str">
        <f t="shared" si="4"/>
        <v>Profitable</v>
      </c>
      <c r="X45" s="7" t="str">
        <f t="shared" si="3"/>
        <v>Medium</v>
      </c>
    </row>
    <row r="46" spans="1:24" x14ac:dyDescent="0.3">
      <c r="A46" s="7" t="s">
        <v>272</v>
      </c>
      <c r="B46" s="8">
        <v>45611</v>
      </c>
      <c r="C46" s="8">
        <v>45618</v>
      </c>
      <c r="D46" s="7" t="s">
        <v>275</v>
      </c>
      <c r="E46" s="7" t="s">
        <v>276</v>
      </c>
      <c r="F46" s="7" t="s">
        <v>19</v>
      </c>
      <c r="G46" s="7" t="s">
        <v>251</v>
      </c>
      <c r="H46" s="7" t="s">
        <v>146</v>
      </c>
      <c r="I46" s="6">
        <v>8</v>
      </c>
      <c r="J46" s="10">
        <v>0</v>
      </c>
      <c r="K46" s="7" t="s">
        <v>22</v>
      </c>
      <c r="L46" s="7" t="s">
        <v>23</v>
      </c>
      <c r="M46" s="6">
        <v>68</v>
      </c>
      <c r="N46" s="6">
        <v>4</v>
      </c>
      <c r="O46" s="7" t="str">
        <f>VLOOKUP(H46,Product_Master!$A$2:$E$19,2,FALSE)</f>
        <v>Standing Desk</v>
      </c>
      <c r="P46" s="7" t="str">
        <f>VLOOKUP(H46,Product_Master!$A$2:$E$19,3,FALSE)</f>
        <v>Furniture</v>
      </c>
      <c r="Q46" s="17">
        <f>INDEX(Product_Master!$D$2:$D$19,MATCH(H46,Product_Master!$A$2:$A$19,0))</f>
        <v>480</v>
      </c>
      <c r="R46" s="14">
        <f>INDEX(Product_Master!$E$2:$E$19,MATCH(H46,Product_Master!$A$2:$A$19,0))</f>
        <v>375.21</v>
      </c>
      <c r="S46" s="14">
        <f t="shared" si="0"/>
        <v>3840</v>
      </c>
      <c r="T46" s="14">
        <f t="shared" si="1"/>
        <v>3001.68</v>
      </c>
      <c r="U46" s="14">
        <f t="shared" si="2"/>
        <v>838.32000000000016</v>
      </c>
      <c r="V46" s="20">
        <f t="shared" si="5"/>
        <v>0.21831250000000005</v>
      </c>
      <c r="W46" s="7" t="str">
        <f t="shared" si="4"/>
        <v>Profitable</v>
      </c>
      <c r="X46" s="7" t="str">
        <f t="shared" si="3"/>
        <v>Medium</v>
      </c>
    </row>
    <row r="47" spans="1:24" x14ac:dyDescent="0.3">
      <c r="A47" s="7" t="s">
        <v>277</v>
      </c>
      <c r="B47" s="8">
        <v>45029</v>
      </c>
      <c r="C47" s="8">
        <v>45036</v>
      </c>
      <c r="D47" s="7" t="s">
        <v>280</v>
      </c>
      <c r="E47" s="7" t="s">
        <v>281</v>
      </c>
      <c r="F47" s="7" t="s">
        <v>29</v>
      </c>
      <c r="G47" s="7" t="s">
        <v>40</v>
      </c>
      <c r="H47" s="7" t="s">
        <v>91</v>
      </c>
      <c r="I47" s="6">
        <v>1</v>
      </c>
      <c r="J47" s="10">
        <v>0.2</v>
      </c>
      <c r="K47" s="7" t="s">
        <v>32</v>
      </c>
      <c r="L47" s="7" t="s">
        <v>41</v>
      </c>
      <c r="M47" s="6">
        <v>44</v>
      </c>
      <c r="N47" s="6">
        <v>5</v>
      </c>
      <c r="O47" s="7" t="str">
        <f>VLOOKUP(H47,Product_Master!$A$2:$E$19,2,FALSE)</f>
        <v>Smartphone</v>
      </c>
      <c r="P47" s="7" t="str">
        <f>VLOOKUP(H47,Product_Master!$A$2:$E$19,3,FALSE)</f>
        <v>Technology</v>
      </c>
      <c r="Q47" s="17">
        <f>INDEX(Product_Master!$D$2:$D$19,MATCH(H47,Product_Master!$A$2:$A$19,0))</f>
        <v>600</v>
      </c>
      <c r="R47" s="14">
        <f>INDEX(Product_Master!$E$2:$E$19,MATCH(H47,Product_Master!$A$2:$A$19,0))</f>
        <v>395.83</v>
      </c>
      <c r="S47" s="14">
        <f t="shared" si="0"/>
        <v>480</v>
      </c>
      <c r="T47" s="14">
        <f t="shared" si="1"/>
        <v>395.83</v>
      </c>
      <c r="U47" s="14">
        <f t="shared" si="2"/>
        <v>84.170000000000016</v>
      </c>
      <c r="V47" s="20">
        <f t="shared" si="5"/>
        <v>0.1753541666666667</v>
      </c>
      <c r="W47" s="7" t="str">
        <f t="shared" si="4"/>
        <v>Profitable</v>
      </c>
      <c r="X47" s="7" t="str">
        <f t="shared" si="3"/>
        <v>Low</v>
      </c>
    </row>
    <row r="48" spans="1:24" x14ac:dyDescent="0.3">
      <c r="A48" s="7" t="s">
        <v>282</v>
      </c>
      <c r="B48" s="8">
        <v>45144</v>
      </c>
      <c r="C48" s="8">
        <v>45148</v>
      </c>
      <c r="D48" s="7" t="s">
        <v>250</v>
      </c>
      <c r="E48" s="7" t="s">
        <v>159</v>
      </c>
      <c r="F48" s="7" t="s">
        <v>29</v>
      </c>
      <c r="G48" s="7" t="s">
        <v>47</v>
      </c>
      <c r="H48" s="7" t="s">
        <v>63</v>
      </c>
      <c r="I48" s="6">
        <v>8</v>
      </c>
      <c r="J48" s="10">
        <v>0</v>
      </c>
      <c r="K48" s="7" t="s">
        <v>22</v>
      </c>
      <c r="L48" s="7" t="s">
        <v>50</v>
      </c>
      <c r="M48" s="6">
        <v>57</v>
      </c>
      <c r="N48" s="6">
        <v>1</v>
      </c>
      <c r="O48" s="7" t="str">
        <f>VLOOKUP(H48,Product_Master!$A$2:$E$19,2,FALSE)</f>
        <v>Paper Ream</v>
      </c>
      <c r="P48" s="7" t="str">
        <f>VLOOKUP(H48,Product_Master!$A$2:$E$19,3,FALSE)</f>
        <v>Office Supplies</v>
      </c>
      <c r="Q48" s="17">
        <f>INDEX(Product_Master!$D$2:$D$19,MATCH(H48,Product_Master!$A$2:$A$19,0))</f>
        <v>9</v>
      </c>
      <c r="R48" s="14">
        <f>INDEX(Product_Master!$E$2:$E$19,MATCH(H48,Product_Master!$A$2:$A$19,0))</f>
        <v>5.46</v>
      </c>
      <c r="S48" s="14">
        <f t="shared" si="0"/>
        <v>72</v>
      </c>
      <c r="T48" s="14">
        <f t="shared" si="1"/>
        <v>43.68</v>
      </c>
      <c r="U48" s="14">
        <f t="shared" si="2"/>
        <v>28.32</v>
      </c>
      <c r="V48" s="20">
        <f t="shared" si="5"/>
        <v>0.39333333333333331</v>
      </c>
      <c r="W48" s="7" t="str">
        <f t="shared" si="4"/>
        <v>Profitable</v>
      </c>
      <c r="X48" s="7" t="str">
        <f t="shared" si="3"/>
        <v>Low</v>
      </c>
    </row>
    <row r="49" spans="1:24" x14ac:dyDescent="0.3">
      <c r="A49" s="7" t="s">
        <v>284</v>
      </c>
      <c r="B49" s="8">
        <v>44992</v>
      </c>
      <c r="C49" s="8">
        <v>44997</v>
      </c>
      <c r="D49" s="7" t="s">
        <v>286</v>
      </c>
      <c r="E49" s="7" t="s">
        <v>560</v>
      </c>
      <c r="F49" s="7" t="s">
        <v>39</v>
      </c>
      <c r="G49" s="7" t="s">
        <v>20</v>
      </c>
      <c r="H49" s="7" t="s">
        <v>109</v>
      </c>
      <c r="I49" s="6">
        <v>3</v>
      </c>
      <c r="J49" s="10">
        <v>0.1</v>
      </c>
      <c r="K49" s="7" t="s">
        <v>70</v>
      </c>
      <c r="L49" s="7" t="s">
        <v>23</v>
      </c>
      <c r="M49" s="6">
        <v>18</v>
      </c>
      <c r="N49" s="6">
        <v>3</v>
      </c>
      <c r="O49" s="7" t="str">
        <f>VLOOKUP(H49,Product_Master!$A$2:$E$19,2,FALSE)</f>
        <v>Printer</v>
      </c>
      <c r="P49" s="7" t="str">
        <f>VLOOKUP(H49,Product_Master!$A$2:$E$19,3,FALSE)</f>
        <v>Technology</v>
      </c>
      <c r="Q49" s="17">
        <f>INDEX(Product_Master!$D$2:$D$19,MATCH(H49,Product_Master!$A$2:$A$19,0))</f>
        <v>180</v>
      </c>
      <c r="R49" s="14">
        <f>INDEX(Product_Master!$E$2:$E$19,MATCH(H49,Product_Master!$A$2:$A$19,0))</f>
        <v>133.25</v>
      </c>
      <c r="S49" s="14">
        <f t="shared" si="0"/>
        <v>486</v>
      </c>
      <c r="T49" s="14">
        <f t="shared" si="1"/>
        <v>399.75</v>
      </c>
      <c r="U49" s="14">
        <f t="shared" si="2"/>
        <v>86.25</v>
      </c>
      <c r="V49" s="20">
        <f t="shared" si="5"/>
        <v>0.17746913580246915</v>
      </c>
      <c r="W49" s="7" t="str">
        <f t="shared" si="4"/>
        <v>Profitable</v>
      </c>
      <c r="X49" s="7" t="str">
        <f t="shared" si="3"/>
        <v>Low</v>
      </c>
    </row>
    <row r="50" spans="1:24" x14ac:dyDescent="0.3">
      <c r="A50" s="7" t="s">
        <v>288</v>
      </c>
      <c r="B50" s="8">
        <v>44974</v>
      </c>
      <c r="C50" s="8">
        <v>44978</v>
      </c>
      <c r="D50" s="7" t="s">
        <v>291</v>
      </c>
      <c r="E50" s="7" t="s">
        <v>292</v>
      </c>
      <c r="F50" s="7" t="s">
        <v>29</v>
      </c>
      <c r="G50" s="7" t="s">
        <v>293</v>
      </c>
      <c r="H50" s="7" t="s">
        <v>76</v>
      </c>
      <c r="I50" s="6">
        <v>3</v>
      </c>
      <c r="J50" s="10">
        <v>0.05</v>
      </c>
      <c r="K50" s="7" t="s">
        <v>32</v>
      </c>
      <c r="L50" s="7" t="s">
        <v>50</v>
      </c>
      <c r="M50" s="6">
        <v>37</v>
      </c>
      <c r="N50" s="6">
        <v>1</v>
      </c>
      <c r="O50" s="7" t="str">
        <f>VLOOKUP(H50,Product_Master!$A$2:$E$19,2,FALSE)</f>
        <v>Tablet</v>
      </c>
      <c r="P50" s="7" t="str">
        <f>VLOOKUP(H50,Product_Master!$A$2:$E$19,3,FALSE)</f>
        <v>Technology</v>
      </c>
      <c r="Q50" s="17">
        <f>INDEX(Product_Master!$D$2:$D$19,MATCH(H50,Product_Master!$A$2:$A$19,0))</f>
        <v>350</v>
      </c>
      <c r="R50" s="14">
        <f>INDEX(Product_Master!$E$2:$E$19,MATCH(H50,Product_Master!$A$2:$A$19,0))</f>
        <v>267.63</v>
      </c>
      <c r="S50" s="14">
        <f t="shared" si="0"/>
        <v>997.5</v>
      </c>
      <c r="T50" s="14">
        <f t="shared" si="1"/>
        <v>802.89</v>
      </c>
      <c r="U50" s="14">
        <f t="shared" si="2"/>
        <v>194.61</v>
      </c>
      <c r="V50" s="20">
        <f t="shared" si="5"/>
        <v>0.19509774436090227</v>
      </c>
      <c r="W50" s="7" t="str">
        <f t="shared" si="4"/>
        <v>Profitable</v>
      </c>
      <c r="X50" s="7" t="str">
        <f t="shared" si="3"/>
        <v>Low</v>
      </c>
    </row>
    <row r="51" spans="1:24" x14ac:dyDescent="0.3">
      <c r="A51" s="7" t="s">
        <v>294</v>
      </c>
      <c r="B51" s="8">
        <v>45029</v>
      </c>
      <c r="C51" s="8">
        <v>45035</v>
      </c>
      <c r="D51" s="7" t="s">
        <v>297</v>
      </c>
      <c r="E51" s="7" t="s">
        <v>298</v>
      </c>
      <c r="F51" s="7" t="s">
        <v>39</v>
      </c>
      <c r="G51" s="7" t="s">
        <v>115</v>
      </c>
      <c r="H51" s="7" t="s">
        <v>48</v>
      </c>
      <c r="I51" s="6">
        <v>3</v>
      </c>
      <c r="J51" s="10">
        <v>0</v>
      </c>
      <c r="K51" s="7" t="s">
        <v>22</v>
      </c>
      <c r="L51" s="7" t="s">
        <v>50</v>
      </c>
      <c r="M51" s="6">
        <v>46</v>
      </c>
      <c r="N51" s="6">
        <v>2</v>
      </c>
      <c r="O51" s="7" t="str">
        <f>VLOOKUP(H51,Product_Master!$A$2:$E$19,2,FALSE)</f>
        <v>Monitor</v>
      </c>
      <c r="P51" s="7" t="str">
        <f>VLOOKUP(H51,Product_Master!$A$2:$E$19,3,FALSE)</f>
        <v>Technology</v>
      </c>
      <c r="Q51" s="17">
        <f>INDEX(Product_Master!$D$2:$D$19,MATCH(H51,Product_Master!$A$2:$A$19,0))</f>
        <v>220</v>
      </c>
      <c r="R51" s="14">
        <f>INDEX(Product_Master!$E$2:$E$19,MATCH(H51,Product_Master!$A$2:$A$19,0))</f>
        <v>159.36000000000001</v>
      </c>
      <c r="S51" s="14">
        <f t="shared" si="0"/>
        <v>660</v>
      </c>
      <c r="T51" s="14">
        <f t="shared" si="1"/>
        <v>478.08000000000004</v>
      </c>
      <c r="U51" s="14">
        <f t="shared" si="2"/>
        <v>181.91999999999996</v>
      </c>
      <c r="V51" s="20">
        <f t="shared" si="5"/>
        <v>0.27563636363636357</v>
      </c>
      <c r="W51" s="7" t="str">
        <f t="shared" si="4"/>
        <v>Profitable</v>
      </c>
      <c r="X51" s="7" t="str">
        <f t="shared" si="3"/>
        <v>Low</v>
      </c>
    </row>
    <row r="52" spans="1:24" x14ac:dyDescent="0.3">
      <c r="A52" s="7" t="s">
        <v>299</v>
      </c>
      <c r="B52" s="8">
        <v>45014</v>
      </c>
      <c r="C52" s="8">
        <v>45016</v>
      </c>
      <c r="D52" s="7" t="s">
        <v>301</v>
      </c>
      <c r="E52" s="7" t="s">
        <v>302</v>
      </c>
      <c r="F52" s="7" t="s">
        <v>19</v>
      </c>
      <c r="G52" s="7" t="s">
        <v>192</v>
      </c>
      <c r="H52" s="7" t="s">
        <v>76</v>
      </c>
      <c r="I52" s="6">
        <v>5</v>
      </c>
      <c r="J52" s="10">
        <v>0</v>
      </c>
      <c r="K52" s="7" t="s">
        <v>32</v>
      </c>
      <c r="L52" s="7" t="s">
        <v>41</v>
      </c>
      <c r="M52" s="6">
        <v>52</v>
      </c>
      <c r="N52" s="6">
        <v>3</v>
      </c>
      <c r="O52" s="7" t="str">
        <f>VLOOKUP(H52,Product_Master!$A$2:$E$19,2,FALSE)</f>
        <v>Tablet</v>
      </c>
      <c r="P52" s="7" t="str">
        <f>VLOOKUP(H52,Product_Master!$A$2:$E$19,3,FALSE)</f>
        <v>Technology</v>
      </c>
      <c r="Q52" s="17">
        <f>INDEX(Product_Master!$D$2:$D$19,MATCH(H52,Product_Master!$A$2:$A$19,0))</f>
        <v>350</v>
      </c>
      <c r="R52" s="14">
        <f>INDEX(Product_Master!$E$2:$E$19,MATCH(H52,Product_Master!$A$2:$A$19,0))</f>
        <v>267.63</v>
      </c>
      <c r="S52" s="14">
        <f t="shared" si="0"/>
        <v>1750</v>
      </c>
      <c r="T52" s="14">
        <f t="shared" si="1"/>
        <v>1338.15</v>
      </c>
      <c r="U52" s="14">
        <f t="shared" si="2"/>
        <v>411.84999999999991</v>
      </c>
      <c r="V52" s="20">
        <f t="shared" si="5"/>
        <v>0.2353428571428571</v>
      </c>
      <c r="W52" s="7" t="str">
        <f t="shared" si="4"/>
        <v>Profitable</v>
      </c>
      <c r="X52" s="7" t="str">
        <f t="shared" si="3"/>
        <v>Low</v>
      </c>
    </row>
    <row r="53" spans="1:24" x14ac:dyDescent="0.3">
      <c r="A53" s="7" t="s">
        <v>303</v>
      </c>
      <c r="B53" s="8">
        <v>45450</v>
      </c>
      <c r="C53" s="8">
        <v>45454</v>
      </c>
      <c r="D53" s="7" t="s">
        <v>306</v>
      </c>
      <c r="E53" s="7" t="s">
        <v>865</v>
      </c>
      <c r="F53" s="7" t="s">
        <v>29</v>
      </c>
      <c r="G53" s="7" t="s">
        <v>20</v>
      </c>
      <c r="H53" s="7" t="s">
        <v>308</v>
      </c>
      <c r="I53" s="6">
        <v>3</v>
      </c>
      <c r="J53" s="10">
        <v>0</v>
      </c>
      <c r="K53" s="7" t="s">
        <v>32</v>
      </c>
      <c r="L53" s="7" t="s">
        <v>50</v>
      </c>
      <c r="M53" s="6">
        <v>28</v>
      </c>
      <c r="N53" s="6">
        <v>1</v>
      </c>
      <c r="O53" s="7" t="str">
        <f>VLOOKUP(H53,Product_Master!$A$2:$E$19,2,FALSE)</f>
        <v>Binder</v>
      </c>
      <c r="P53" s="7" t="str">
        <f>VLOOKUP(H53,Product_Master!$A$2:$E$19,3,FALSE)</f>
        <v>Office Supplies</v>
      </c>
      <c r="Q53" s="17">
        <f>INDEX(Product_Master!$D$2:$D$19,MATCH(H53,Product_Master!$A$2:$A$19,0))</f>
        <v>8</v>
      </c>
      <c r="R53" s="14">
        <f>INDEX(Product_Master!$E$2:$E$19,MATCH(H53,Product_Master!$A$2:$A$19,0))</f>
        <v>5.51</v>
      </c>
      <c r="S53" s="14">
        <f t="shared" si="0"/>
        <v>24</v>
      </c>
      <c r="T53" s="14">
        <f t="shared" si="1"/>
        <v>16.53</v>
      </c>
      <c r="U53" s="14">
        <f t="shared" si="2"/>
        <v>7.4699999999999989</v>
      </c>
      <c r="V53" s="20">
        <f t="shared" si="5"/>
        <v>0.31124999999999997</v>
      </c>
      <c r="W53" s="7" t="str">
        <f t="shared" si="4"/>
        <v>Profitable</v>
      </c>
      <c r="X53" s="7" t="str">
        <f t="shared" si="3"/>
        <v>Low</v>
      </c>
    </row>
    <row r="54" spans="1:24" x14ac:dyDescent="0.3">
      <c r="A54" s="7" t="s">
        <v>309</v>
      </c>
      <c r="B54" s="8">
        <v>45649</v>
      </c>
      <c r="C54" s="8">
        <v>45652</v>
      </c>
      <c r="D54" s="7" t="s">
        <v>113</v>
      </c>
      <c r="E54" s="7" t="s">
        <v>312</v>
      </c>
      <c r="F54" s="7" t="s">
        <v>39</v>
      </c>
      <c r="G54" s="7" t="s">
        <v>47</v>
      </c>
      <c r="H54" s="7" t="s">
        <v>91</v>
      </c>
      <c r="I54" s="6">
        <v>2</v>
      </c>
      <c r="J54" s="10">
        <v>0.2</v>
      </c>
      <c r="K54" s="7" t="s">
        <v>22</v>
      </c>
      <c r="L54" s="7" t="s">
        <v>41</v>
      </c>
      <c r="M54" s="6">
        <v>22</v>
      </c>
      <c r="N54" s="6">
        <v>5</v>
      </c>
      <c r="O54" s="7" t="str">
        <f>VLOOKUP(H54,Product_Master!$A$2:$E$19,2,FALSE)</f>
        <v>Smartphone</v>
      </c>
      <c r="P54" s="7" t="str">
        <f>VLOOKUP(H54,Product_Master!$A$2:$E$19,3,FALSE)</f>
        <v>Technology</v>
      </c>
      <c r="Q54" s="17">
        <f>INDEX(Product_Master!$D$2:$D$19,MATCH(H54,Product_Master!$A$2:$A$19,0))</f>
        <v>600</v>
      </c>
      <c r="R54" s="14">
        <f>INDEX(Product_Master!$E$2:$E$19,MATCH(H54,Product_Master!$A$2:$A$19,0))</f>
        <v>395.83</v>
      </c>
      <c r="S54" s="14">
        <f t="shared" si="0"/>
        <v>960</v>
      </c>
      <c r="T54" s="14">
        <f t="shared" si="1"/>
        <v>791.66</v>
      </c>
      <c r="U54" s="14">
        <f t="shared" si="2"/>
        <v>168.34000000000003</v>
      </c>
      <c r="V54" s="20">
        <f t="shared" si="5"/>
        <v>0.1753541666666667</v>
      </c>
      <c r="W54" s="7" t="str">
        <f t="shared" si="4"/>
        <v>Profitable</v>
      </c>
      <c r="X54" s="7" t="str">
        <f t="shared" si="3"/>
        <v>Low</v>
      </c>
    </row>
    <row r="55" spans="1:24" x14ac:dyDescent="0.3">
      <c r="A55" s="7" t="s">
        <v>313</v>
      </c>
      <c r="B55" s="8">
        <v>45411</v>
      </c>
      <c r="C55" s="8">
        <v>45415</v>
      </c>
      <c r="D55" s="7" t="s">
        <v>316</v>
      </c>
      <c r="E55" s="7" t="s">
        <v>96</v>
      </c>
      <c r="F55" s="7" t="s">
        <v>29</v>
      </c>
      <c r="G55" s="7" t="s">
        <v>47</v>
      </c>
      <c r="H55" s="7" t="s">
        <v>154</v>
      </c>
      <c r="I55" s="6">
        <v>4</v>
      </c>
      <c r="J55" s="10">
        <v>0</v>
      </c>
      <c r="K55" s="7" t="s">
        <v>32</v>
      </c>
      <c r="L55" s="7" t="s">
        <v>23</v>
      </c>
      <c r="M55" s="6">
        <v>52</v>
      </c>
      <c r="N55" s="6">
        <v>5</v>
      </c>
      <c r="O55" s="7" t="str">
        <f>VLOOKUP(H55,Product_Master!$A$2:$E$19,2,FALSE)</f>
        <v>Filing Cabinet</v>
      </c>
      <c r="P55" s="7" t="str">
        <f>VLOOKUP(H55,Product_Master!$A$2:$E$19,3,FALSE)</f>
        <v>Furniture</v>
      </c>
      <c r="Q55" s="17">
        <f>INDEX(Product_Master!$D$2:$D$19,MATCH(H55,Product_Master!$A$2:$A$19,0))</f>
        <v>130</v>
      </c>
      <c r="R55" s="14">
        <f>INDEX(Product_Master!$E$2:$E$19,MATCH(H55,Product_Master!$A$2:$A$19,0))</f>
        <v>83.55</v>
      </c>
      <c r="S55" s="14">
        <f t="shared" si="0"/>
        <v>520</v>
      </c>
      <c r="T55" s="14">
        <f t="shared" si="1"/>
        <v>334.2</v>
      </c>
      <c r="U55" s="14">
        <f t="shared" si="2"/>
        <v>185.8</v>
      </c>
      <c r="V55" s="20">
        <f t="shared" si="5"/>
        <v>0.35730769230769233</v>
      </c>
      <c r="W55" s="7" t="str">
        <f t="shared" si="4"/>
        <v>Profitable</v>
      </c>
      <c r="X55" s="7" t="str">
        <f t="shared" si="3"/>
        <v>Low</v>
      </c>
    </row>
    <row r="56" spans="1:24" x14ac:dyDescent="0.3">
      <c r="A56" s="7" t="s">
        <v>318</v>
      </c>
      <c r="B56" s="8">
        <v>45652</v>
      </c>
      <c r="C56" s="8">
        <v>45659</v>
      </c>
      <c r="D56" s="7" t="s">
        <v>320</v>
      </c>
      <c r="E56" s="7" t="s">
        <v>321</v>
      </c>
      <c r="F56" s="7" t="s">
        <v>29</v>
      </c>
      <c r="G56" s="7" t="s">
        <v>62</v>
      </c>
      <c r="H56" s="7" t="s">
        <v>146</v>
      </c>
      <c r="I56" s="6">
        <v>4</v>
      </c>
      <c r="J56" s="10">
        <v>0</v>
      </c>
      <c r="K56" s="7" t="s">
        <v>32</v>
      </c>
      <c r="L56" s="7" t="s">
        <v>33</v>
      </c>
      <c r="M56" s="6">
        <v>35</v>
      </c>
      <c r="N56" s="6">
        <v>1</v>
      </c>
      <c r="O56" s="7" t="str">
        <f>VLOOKUP(H56,Product_Master!$A$2:$E$19,2,FALSE)</f>
        <v>Standing Desk</v>
      </c>
      <c r="P56" s="7" t="str">
        <f>VLOOKUP(H56,Product_Master!$A$2:$E$19,3,FALSE)</f>
        <v>Furniture</v>
      </c>
      <c r="Q56" s="17">
        <f>INDEX(Product_Master!$D$2:$D$19,MATCH(H56,Product_Master!$A$2:$A$19,0))</f>
        <v>480</v>
      </c>
      <c r="R56" s="14">
        <f>INDEX(Product_Master!$E$2:$E$19,MATCH(H56,Product_Master!$A$2:$A$19,0))</f>
        <v>375.21</v>
      </c>
      <c r="S56" s="14">
        <f t="shared" si="0"/>
        <v>1920</v>
      </c>
      <c r="T56" s="14">
        <f t="shared" si="1"/>
        <v>1500.84</v>
      </c>
      <c r="U56" s="14">
        <f t="shared" si="2"/>
        <v>419.16000000000008</v>
      </c>
      <c r="V56" s="20">
        <f t="shared" si="5"/>
        <v>0.21831250000000005</v>
      </c>
      <c r="W56" s="7" t="str">
        <f t="shared" si="4"/>
        <v>Profitable</v>
      </c>
      <c r="X56" s="7" t="str">
        <f t="shared" si="3"/>
        <v>Low</v>
      </c>
    </row>
    <row r="57" spans="1:24" x14ac:dyDescent="0.3">
      <c r="A57" s="7" t="s">
        <v>322</v>
      </c>
      <c r="B57" s="8">
        <v>45287</v>
      </c>
      <c r="C57" s="8">
        <v>45292</v>
      </c>
      <c r="D57" s="7" t="s">
        <v>325</v>
      </c>
      <c r="E57" s="7" t="s">
        <v>326</v>
      </c>
      <c r="F57" s="7" t="s">
        <v>29</v>
      </c>
      <c r="G57" s="7" t="s">
        <v>90</v>
      </c>
      <c r="H57" s="7" t="s">
        <v>177</v>
      </c>
      <c r="I57" s="6">
        <v>6</v>
      </c>
      <c r="J57" s="10">
        <v>0.05</v>
      </c>
      <c r="K57" s="7" t="s">
        <v>22</v>
      </c>
      <c r="L57" s="7" t="s">
        <v>23</v>
      </c>
      <c r="M57" s="6">
        <v>47</v>
      </c>
      <c r="N57" s="6">
        <v>4</v>
      </c>
      <c r="O57" s="7" t="str">
        <f>VLOOKUP(H57,Product_Master!$A$2:$E$19,2,FALSE)</f>
        <v>Headphones</v>
      </c>
      <c r="P57" s="7" t="str">
        <f>VLOOKUP(H57,Product_Master!$A$2:$E$19,3,FALSE)</f>
        <v>Technology</v>
      </c>
      <c r="Q57" s="17">
        <f>INDEX(Product_Master!$D$2:$D$19,MATCH(H57,Product_Master!$A$2:$A$19,0))</f>
        <v>80</v>
      </c>
      <c r="R57" s="14">
        <f>INDEX(Product_Master!$E$2:$E$19,MATCH(H57,Product_Master!$A$2:$A$19,0))</f>
        <v>45.88</v>
      </c>
      <c r="S57" s="14">
        <f t="shared" si="0"/>
        <v>456</v>
      </c>
      <c r="T57" s="14">
        <f t="shared" si="1"/>
        <v>275.28000000000003</v>
      </c>
      <c r="U57" s="14">
        <f t="shared" si="2"/>
        <v>180.71999999999997</v>
      </c>
      <c r="V57" s="20">
        <f t="shared" si="5"/>
        <v>0.39631578947368412</v>
      </c>
      <c r="W57" s="7" t="str">
        <f t="shared" si="4"/>
        <v>Profitable</v>
      </c>
      <c r="X57" s="7" t="str">
        <f t="shared" si="3"/>
        <v>Low</v>
      </c>
    </row>
    <row r="58" spans="1:24" x14ac:dyDescent="0.3">
      <c r="A58" s="7" t="s">
        <v>327</v>
      </c>
      <c r="B58" s="8">
        <v>45380</v>
      </c>
      <c r="C58" s="8">
        <v>45381</v>
      </c>
      <c r="D58" s="7" t="s">
        <v>330</v>
      </c>
      <c r="E58" s="7" t="s">
        <v>145</v>
      </c>
      <c r="F58" s="7" t="s">
        <v>29</v>
      </c>
      <c r="G58" s="7" t="s">
        <v>20</v>
      </c>
      <c r="H58" s="7" t="s">
        <v>160</v>
      </c>
      <c r="I58" s="6">
        <v>1</v>
      </c>
      <c r="J58" s="10">
        <v>0.05</v>
      </c>
      <c r="K58" s="7" t="s">
        <v>32</v>
      </c>
      <c r="L58" s="7" t="s">
        <v>33</v>
      </c>
      <c r="M58" s="6">
        <v>24</v>
      </c>
      <c r="N58" s="6">
        <v>3</v>
      </c>
      <c r="O58" s="7" t="str">
        <f>VLOOKUP(H58,Product_Master!$A$2:$E$19,2,FALSE)</f>
        <v>Laptop</v>
      </c>
      <c r="P58" s="7" t="str">
        <f>VLOOKUP(H58,Product_Master!$A$2:$E$19,3,FALSE)</f>
        <v>Technology</v>
      </c>
      <c r="Q58" s="17">
        <f>INDEX(Product_Master!$D$2:$D$19,MATCH(H58,Product_Master!$A$2:$A$19,0))</f>
        <v>900</v>
      </c>
      <c r="R58" s="14">
        <f>INDEX(Product_Master!$E$2:$E$19,MATCH(H58,Product_Master!$A$2:$A$19,0))</f>
        <v>669.14</v>
      </c>
      <c r="S58" s="14">
        <f t="shared" si="0"/>
        <v>855</v>
      </c>
      <c r="T58" s="14">
        <f t="shared" si="1"/>
        <v>669.14</v>
      </c>
      <c r="U58" s="14">
        <f t="shared" si="2"/>
        <v>185.86</v>
      </c>
      <c r="V58" s="20">
        <f t="shared" si="5"/>
        <v>0.21738011695906434</v>
      </c>
      <c r="W58" s="7" t="str">
        <f t="shared" si="4"/>
        <v>Profitable</v>
      </c>
      <c r="X58" s="7" t="str">
        <f t="shared" si="3"/>
        <v>Low</v>
      </c>
    </row>
    <row r="59" spans="1:24" x14ac:dyDescent="0.3">
      <c r="A59" s="7" t="s">
        <v>331</v>
      </c>
      <c r="B59" s="8">
        <v>45351</v>
      </c>
      <c r="C59" s="8">
        <v>45355</v>
      </c>
      <c r="D59" s="7" t="s">
        <v>333</v>
      </c>
      <c r="E59" s="7" t="s">
        <v>334</v>
      </c>
      <c r="F59" s="7" t="s">
        <v>29</v>
      </c>
      <c r="G59" s="7" t="s">
        <v>115</v>
      </c>
      <c r="H59" s="7" t="s">
        <v>31</v>
      </c>
      <c r="I59" s="6">
        <v>4</v>
      </c>
      <c r="J59" s="10">
        <v>0.2</v>
      </c>
      <c r="K59" s="7" t="s">
        <v>32</v>
      </c>
      <c r="L59" s="7" t="s">
        <v>33</v>
      </c>
      <c r="M59" s="6">
        <v>37</v>
      </c>
      <c r="N59" s="6">
        <v>3</v>
      </c>
      <c r="O59" s="7" t="str">
        <f>VLOOKUP(H59,Product_Master!$A$2:$E$19,2,FALSE)</f>
        <v>Desk</v>
      </c>
      <c r="P59" s="7" t="str">
        <f>VLOOKUP(H59,Product_Master!$A$2:$E$19,3,FALSE)</f>
        <v>Furniture</v>
      </c>
      <c r="Q59" s="17">
        <f>INDEX(Product_Master!$D$2:$D$19,MATCH(H59,Product_Master!$A$2:$A$19,0))</f>
        <v>320</v>
      </c>
      <c r="R59" s="14">
        <f>INDEX(Product_Master!$E$2:$E$19,MATCH(H59,Product_Master!$A$2:$A$19,0))</f>
        <v>186.25</v>
      </c>
      <c r="S59" s="14">
        <f t="shared" si="0"/>
        <v>1024</v>
      </c>
      <c r="T59" s="14">
        <f t="shared" si="1"/>
        <v>745</v>
      </c>
      <c r="U59" s="14">
        <f t="shared" si="2"/>
        <v>279</v>
      </c>
      <c r="V59" s="20">
        <f t="shared" si="5"/>
        <v>0.2724609375</v>
      </c>
      <c r="W59" s="7" t="str">
        <f t="shared" si="4"/>
        <v>Profitable</v>
      </c>
      <c r="X59" s="7" t="str">
        <f t="shared" si="3"/>
        <v>Low</v>
      </c>
    </row>
    <row r="60" spans="1:24" x14ac:dyDescent="0.3">
      <c r="A60" s="7" t="s">
        <v>335</v>
      </c>
      <c r="B60" s="8">
        <v>45327</v>
      </c>
      <c r="C60" s="8">
        <v>45334</v>
      </c>
      <c r="D60" s="7" t="s">
        <v>338</v>
      </c>
      <c r="E60" s="7" t="s">
        <v>292</v>
      </c>
      <c r="F60" s="7" t="s">
        <v>19</v>
      </c>
      <c r="G60" s="7" t="s">
        <v>97</v>
      </c>
      <c r="H60" s="7" t="s">
        <v>109</v>
      </c>
      <c r="I60" s="6">
        <v>1</v>
      </c>
      <c r="J60" s="10">
        <v>0.1</v>
      </c>
      <c r="K60" s="7" t="s">
        <v>22</v>
      </c>
      <c r="L60" s="7" t="s">
        <v>50</v>
      </c>
      <c r="M60" s="6">
        <v>28</v>
      </c>
      <c r="N60" s="6">
        <v>5</v>
      </c>
      <c r="O60" s="7" t="str">
        <f>VLOOKUP(H60,Product_Master!$A$2:$E$19,2,FALSE)</f>
        <v>Printer</v>
      </c>
      <c r="P60" s="7" t="str">
        <f>VLOOKUP(H60,Product_Master!$A$2:$E$19,3,FALSE)</f>
        <v>Technology</v>
      </c>
      <c r="Q60" s="17">
        <f>INDEX(Product_Master!$D$2:$D$19,MATCH(H60,Product_Master!$A$2:$A$19,0))</f>
        <v>180</v>
      </c>
      <c r="R60" s="14">
        <f>INDEX(Product_Master!$E$2:$E$19,MATCH(H60,Product_Master!$A$2:$A$19,0))</f>
        <v>133.25</v>
      </c>
      <c r="S60" s="14">
        <f t="shared" si="0"/>
        <v>162</v>
      </c>
      <c r="T60" s="14">
        <f t="shared" si="1"/>
        <v>133.25</v>
      </c>
      <c r="U60" s="14">
        <f t="shared" si="2"/>
        <v>28.75</v>
      </c>
      <c r="V60" s="20">
        <f t="shared" si="5"/>
        <v>0.17746913580246915</v>
      </c>
      <c r="W60" s="7" t="str">
        <f t="shared" si="4"/>
        <v>Profitable</v>
      </c>
      <c r="X60" s="7" t="str">
        <f t="shared" si="3"/>
        <v>Low</v>
      </c>
    </row>
    <row r="61" spans="1:24" x14ac:dyDescent="0.3">
      <c r="A61" s="7" t="s">
        <v>339</v>
      </c>
      <c r="B61" s="8">
        <v>45544</v>
      </c>
      <c r="C61" s="8">
        <v>45549</v>
      </c>
      <c r="D61" s="7" t="s">
        <v>342</v>
      </c>
      <c r="E61" s="7" t="s">
        <v>281</v>
      </c>
      <c r="F61" s="7" t="s">
        <v>39</v>
      </c>
      <c r="G61" s="7" t="s">
        <v>251</v>
      </c>
      <c r="H61" s="7" t="s">
        <v>84</v>
      </c>
      <c r="I61" s="6">
        <v>6</v>
      </c>
      <c r="J61" s="10">
        <v>0.1</v>
      </c>
      <c r="K61" s="7" t="s">
        <v>32</v>
      </c>
      <c r="L61" s="7" t="s">
        <v>23</v>
      </c>
      <c r="M61" s="6">
        <v>30</v>
      </c>
      <c r="N61" s="6">
        <v>3</v>
      </c>
      <c r="O61" s="7" t="str">
        <f>VLOOKUP(H61,Product_Master!$A$2:$E$19,2,FALSE)</f>
        <v>Bookcase</v>
      </c>
      <c r="P61" s="7" t="str">
        <f>VLOOKUP(H61,Product_Master!$A$2:$E$19,3,FALSE)</f>
        <v>Furniture</v>
      </c>
      <c r="Q61" s="17">
        <f>INDEX(Product_Master!$D$2:$D$19,MATCH(H61,Product_Master!$A$2:$A$19,0))</f>
        <v>210</v>
      </c>
      <c r="R61" s="14">
        <f>INDEX(Product_Master!$E$2:$E$19,MATCH(H61,Product_Master!$A$2:$A$19,0))</f>
        <v>139.15</v>
      </c>
      <c r="S61" s="14">
        <f t="shared" si="0"/>
        <v>1134</v>
      </c>
      <c r="T61" s="14">
        <f t="shared" si="1"/>
        <v>834.90000000000009</v>
      </c>
      <c r="U61" s="14">
        <f t="shared" si="2"/>
        <v>299.09999999999991</v>
      </c>
      <c r="V61" s="20">
        <f t="shared" si="5"/>
        <v>0.26375661375661369</v>
      </c>
      <c r="W61" s="7" t="str">
        <f t="shared" si="4"/>
        <v>Profitable</v>
      </c>
      <c r="X61" s="7" t="str">
        <f t="shared" si="3"/>
        <v>Low</v>
      </c>
    </row>
    <row r="62" spans="1:24" x14ac:dyDescent="0.3">
      <c r="A62" s="7" t="s">
        <v>343</v>
      </c>
      <c r="B62" s="8">
        <v>45617</v>
      </c>
      <c r="C62" s="8">
        <v>45619</v>
      </c>
      <c r="D62" s="7" t="s">
        <v>346</v>
      </c>
      <c r="E62" s="7" t="s">
        <v>347</v>
      </c>
      <c r="F62" s="7" t="s">
        <v>29</v>
      </c>
      <c r="G62" s="7" t="s">
        <v>176</v>
      </c>
      <c r="H62" s="7" t="s">
        <v>63</v>
      </c>
      <c r="I62" s="6">
        <v>7</v>
      </c>
      <c r="J62" s="10">
        <v>0.1</v>
      </c>
      <c r="K62" s="7" t="s">
        <v>32</v>
      </c>
      <c r="L62" s="7" t="s">
        <v>41</v>
      </c>
      <c r="M62" s="6">
        <v>24</v>
      </c>
      <c r="N62" s="6">
        <v>1</v>
      </c>
      <c r="O62" s="7" t="str">
        <f>VLOOKUP(H62,Product_Master!$A$2:$E$19,2,FALSE)</f>
        <v>Paper Ream</v>
      </c>
      <c r="P62" s="7" t="str">
        <f>VLOOKUP(H62,Product_Master!$A$2:$E$19,3,FALSE)</f>
        <v>Office Supplies</v>
      </c>
      <c r="Q62" s="17">
        <f>INDEX(Product_Master!$D$2:$D$19,MATCH(H62,Product_Master!$A$2:$A$19,0))</f>
        <v>9</v>
      </c>
      <c r="R62" s="14">
        <f>INDEX(Product_Master!$E$2:$E$19,MATCH(H62,Product_Master!$A$2:$A$19,0))</f>
        <v>5.46</v>
      </c>
      <c r="S62" s="14">
        <f t="shared" si="0"/>
        <v>56.7</v>
      </c>
      <c r="T62" s="14">
        <f t="shared" si="1"/>
        <v>38.22</v>
      </c>
      <c r="U62" s="14">
        <f t="shared" si="2"/>
        <v>18.480000000000004</v>
      </c>
      <c r="V62" s="20">
        <f t="shared" si="5"/>
        <v>0.32592592592592595</v>
      </c>
      <c r="W62" s="7" t="str">
        <f t="shared" si="4"/>
        <v>Profitable</v>
      </c>
      <c r="X62" s="7" t="str">
        <f t="shared" si="3"/>
        <v>Low</v>
      </c>
    </row>
    <row r="63" spans="1:24" x14ac:dyDescent="0.3">
      <c r="A63" s="7" t="s">
        <v>348</v>
      </c>
      <c r="B63" s="8">
        <v>45252</v>
      </c>
      <c r="C63" s="8">
        <v>45258</v>
      </c>
      <c r="D63" s="7" t="s">
        <v>351</v>
      </c>
      <c r="E63" s="7" t="s">
        <v>967</v>
      </c>
      <c r="F63" s="7" t="s">
        <v>39</v>
      </c>
      <c r="G63" s="7" t="s">
        <v>30</v>
      </c>
      <c r="H63" s="7" t="s">
        <v>69</v>
      </c>
      <c r="I63" s="6">
        <v>9</v>
      </c>
      <c r="J63" s="10">
        <v>0.05</v>
      </c>
      <c r="K63" s="7" t="s">
        <v>22</v>
      </c>
      <c r="L63" s="7" t="s">
        <v>23</v>
      </c>
      <c r="M63" s="6">
        <v>40</v>
      </c>
      <c r="N63" s="6">
        <v>1</v>
      </c>
      <c r="O63" s="7" t="str">
        <f>VLOOKUP(H63,Product_Master!$A$2:$E$19,2,FALSE)</f>
        <v>Marker Pack</v>
      </c>
      <c r="P63" s="7" t="str">
        <f>VLOOKUP(H63,Product_Master!$A$2:$E$19,3,FALSE)</f>
        <v>Office Supplies</v>
      </c>
      <c r="Q63" s="17">
        <f>INDEX(Product_Master!$D$2:$D$19,MATCH(H63,Product_Master!$A$2:$A$19,0))</f>
        <v>11</v>
      </c>
      <c r="R63" s="14">
        <f>INDEX(Product_Master!$E$2:$E$19,MATCH(H63,Product_Master!$A$2:$A$19,0))</f>
        <v>6.23</v>
      </c>
      <c r="S63" s="14">
        <f t="shared" si="0"/>
        <v>94.05</v>
      </c>
      <c r="T63" s="14">
        <f t="shared" si="1"/>
        <v>56.070000000000007</v>
      </c>
      <c r="U63" s="14">
        <f t="shared" si="2"/>
        <v>37.97999999999999</v>
      </c>
      <c r="V63" s="20">
        <f t="shared" si="5"/>
        <v>0.40382775119617215</v>
      </c>
      <c r="W63" s="7" t="str">
        <f t="shared" si="4"/>
        <v>Profitable</v>
      </c>
      <c r="X63" s="7" t="str">
        <f t="shared" si="3"/>
        <v>Low</v>
      </c>
    </row>
    <row r="64" spans="1:24" x14ac:dyDescent="0.3">
      <c r="A64" s="7" t="s">
        <v>354</v>
      </c>
      <c r="B64" s="8">
        <v>45332</v>
      </c>
      <c r="C64" s="8">
        <v>45335</v>
      </c>
      <c r="D64" s="7" t="s">
        <v>356</v>
      </c>
      <c r="E64" s="7" t="s">
        <v>357</v>
      </c>
      <c r="F64" s="7" t="s">
        <v>29</v>
      </c>
      <c r="G64" s="7" t="s">
        <v>47</v>
      </c>
      <c r="H64" s="7" t="s">
        <v>177</v>
      </c>
      <c r="I64" s="6">
        <v>6</v>
      </c>
      <c r="J64" s="10">
        <v>0.1</v>
      </c>
      <c r="K64" s="7" t="s">
        <v>32</v>
      </c>
      <c r="L64" s="7" t="s">
        <v>50</v>
      </c>
      <c r="M64" s="6">
        <v>23</v>
      </c>
      <c r="N64" s="6">
        <v>5</v>
      </c>
      <c r="O64" s="7" t="str">
        <f>VLOOKUP(H64,Product_Master!$A$2:$E$19,2,FALSE)</f>
        <v>Headphones</v>
      </c>
      <c r="P64" s="7" t="str">
        <f>VLOOKUP(H64,Product_Master!$A$2:$E$19,3,FALSE)</f>
        <v>Technology</v>
      </c>
      <c r="Q64" s="17">
        <f>INDEX(Product_Master!$D$2:$D$19,MATCH(H64,Product_Master!$A$2:$A$19,0))</f>
        <v>80</v>
      </c>
      <c r="R64" s="14">
        <f>INDEX(Product_Master!$E$2:$E$19,MATCH(H64,Product_Master!$A$2:$A$19,0))</f>
        <v>45.88</v>
      </c>
      <c r="S64" s="14">
        <f t="shared" si="0"/>
        <v>432</v>
      </c>
      <c r="T64" s="14">
        <f t="shared" si="1"/>
        <v>275.28000000000003</v>
      </c>
      <c r="U64" s="14">
        <f t="shared" si="2"/>
        <v>156.71999999999997</v>
      </c>
      <c r="V64" s="20">
        <f t="shared" si="5"/>
        <v>0.3627777777777777</v>
      </c>
      <c r="W64" s="7" t="str">
        <f t="shared" si="4"/>
        <v>Profitable</v>
      </c>
      <c r="X64" s="7" t="str">
        <f t="shared" si="3"/>
        <v>Low</v>
      </c>
    </row>
    <row r="65" spans="1:24" x14ac:dyDescent="0.3">
      <c r="A65" s="7" t="s">
        <v>358</v>
      </c>
      <c r="B65" s="8">
        <v>45137</v>
      </c>
      <c r="C65" s="8">
        <v>45144</v>
      </c>
      <c r="D65" s="7" t="s">
        <v>102</v>
      </c>
      <c r="E65" s="7" t="s">
        <v>359</v>
      </c>
      <c r="F65" s="7" t="s">
        <v>29</v>
      </c>
      <c r="G65" s="7" t="s">
        <v>47</v>
      </c>
      <c r="H65" s="7" t="s">
        <v>154</v>
      </c>
      <c r="I65" s="6">
        <v>8</v>
      </c>
      <c r="J65" s="10">
        <v>0.05</v>
      </c>
      <c r="K65" s="7" t="s">
        <v>222</v>
      </c>
      <c r="L65" s="7" t="s">
        <v>23</v>
      </c>
      <c r="M65" s="6">
        <v>67</v>
      </c>
      <c r="N65" s="6">
        <v>1</v>
      </c>
      <c r="O65" s="7" t="str">
        <f>VLOOKUP(H65,Product_Master!$A$2:$E$19,2,FALSE)</f>
        <v>Filing Cabinet</v>
      </c>
      <c r="P65" s="7" t="str">
        <f>VLOOKUP(H65,Product_Master!$A$2:$E$19,3,FALSE)</f>
        <v>Furniture</v>
      </c>
      <c r="Q65" s="17">
        <f>INDEX(Product_Master!$D$2:$D$19,MATCH(H65,Product_Master!$A$2:$A$19,0))</f>
        <v>130</v>
      </c>
      <c r="R65" s="14">
        <f>INDEX(Product_Master!$E$2:$E$19,MATCH(H65,Product_Master!$A$2:$A$19,0))</f>
        <v>83.55</v>
      </c>
      <c r="S65" s="14">
        <f t="shared" si="0"/>
        <v>988</v>
      </c>
      <c r="T65" s="14">
        <f t="shared" si="1"/>
        <v>668.4</v>
      </c>
      <c r="U65" s="14">
        <f t="shared" si="2"/>
        <v>319.60000000000002</v>
      </c>
      <c r="V65" s="20">
        <f t="shared" si="5"/>
        <v>0.32348178137651823</v>
      </c>
      <c r="W65" s="7" t="str">
        <f t="shared" si="4"/>
        <v>Profitable</v>
      </c>
      <c r="X65" s="7" t="str">
        <f t="shared" si="3"/>
        <v>Low</v>
      </c>
    </row>
    <row r="66" spans="1:24" x14ac:dyDescent="0.3">
      <c r="A66" s="7" t="s">
        <v>360</v>
      </c>
      <c r="B66" s="8">
        <v>45189</v>
      </c>
      <c r="C66" s="8">
        <v>45194</v>
      </c>
      <c r="D66" s="7" t="s">
        <v>363</v>
      </c>
      <c r="E66" s="7" t="s">
        <v>364</v>
      </c>
      <c r="F66" s="7" t="s">
        <v>29</v>
      </c>
      <c r="G66" s="7" t="s">
        <v>40</v>
      </c>
      <c r="H66" s="7" t="s">
        <v>241</v>
      </c>
      <c r="I66" s="6">
        <v>3</v>
      </c>
      <c r="J66" s="10">
        <v>0</v>
      </c>
      <c r="K66" s="7" t="s">
        <v>32</v>
      </c>
      <c r="L66" s="7" t="s">
        <v>50</v>
      </c>
      <c r="M66" s="6">
        <v>58</v>
      </c>
      <c r="N66" s="6">
        <v>3</v>
      </c>
      <c r="O66" s="7" t="str">
        <f>VLOOKUP(H66,Product_Master!$A$2:$E$19,2,FALSE)</f>
        <v>Notebook</v>
      </c>
      <c r="P66" s="7" t="str">
        <f>VLOOKUP(H66,Product_Master!$A$2:$E$19,3,FALSE)</f>
        <v>Office Supplies</v>
      </c>
      <c r="Q66" s="17">
        <f>INDEX(Product_Master!$D$2:$D$19,MATCH(H66,Product_Master!$A$2:$A$19,0))</f>
        <v>6</v>
      </c>
      <c r="R66" s="14">
        <f>INDEX(Product_Master!$E$2:$E$19,MATCH(H66,Product_Master!$A$2:$A$19,0))</f>
        <v>4.2699999999999996</v>
      </c>
      <c r="S66" s="14">
        <f t="shared" ref="S66:S129" si="6">I66*Q66*(1-J66)</f>
        <v>18</v>
      </c>
      <c r="T66" s="14">
        <f t="shared" ref="T66:T129" si="7">I66*R66</f>
        <v>12.809999999999999</v>
      </c>
      <c r="U66" s="14">
        <f t="shared" ref="U66:U129" si="8">S66-T66</f>
        <v>5.1900000000000013</v>
      </c>
      <c r="V66" s="20">
        <f t="shared" ref="V66:V129" si="9">IFERROR(U66/S66,0)</f>
        <v>0.28833333333333339</v>
      </c>
      <c r="W66" s="7" t="str">
        <f t="shared" ref="W66:W129" si="10">IF(U66&gt;0,"Profitable","Loss")</f>
        <v>Profitable</v>
      </c>
      <c r="X66" s="7" t="str">
        <f t="shared" ref="X66:X129" si="11">IF(S66&gt;=5000,"High",IF(S66&gt;=2000,"Medium","Low"))</f>
        <v>Low</v>
      </c>
    </row>
    <row r="67" spans="1:24" x14ac:dyDescent="0.3">
      <c r="A67" s="7" t="s">
        <v>365</v>
      </c>
      <c r="B67" s="8">
        <v>45405</v>
      </c>
      <c r="C67" s="8">
        <v>45412</v>
      </c>
      <c r="D67" s="7" t="s">
        <v>368</v>
      </c>
      <c r="E67" s="7" t="s">
        <v>369</v>
      </c>
      <c r="F67" s="7" t="s">
        <v>29</v>
      </c>
      <c r="G67" s="7" t="s">
        <v>47</v>
      </c>
      <c r="H67" s="7" t="s">
        <v>216</v>
      </c>
      <c r="I67" s="6">
        <v>5</v>
      </c>
      <c r="J67" s="10">
        <v>0.1</v>
      </c>
      <c r="K67" s="7" t="s">
        <v>70</v>
      </c>
      <c r="L67" s="7" t="s">
        <v>23</v>
      </c>
      <c r="M67" s="6">
        <v>25</v>
      </c>
      <c r="N67" s="6">
        <v>3</v>
      </c>
      <c r="O67" s="7" t="str">
        <f>VLOOKUP(H67,Product_Master!$A$2:$E$19,2,FALSE)</f>
        <v>Keyboard</v>
      </c>
      <c r="P67" s="7" t="str">
        <f>VLOOKUP(H67,Product_Master!$A$2:$E$19,3,FALSE)</f>
        <v>Technology</v>
      </c>
      <c r="Q67" s="17">
        <f>INDEX(Product_Master!$D$2:$D$19,MATCH(H67,Product_Master!$A$2:$A$19,0))</f>
        <v>45</v>
      </c>
      <c r="R67" s="14">
        <f>INDEX(Product_Master!$E$2:$E$19,MATCH(H67,Product_Master!$A$2:$A$19,0))</f>
        <v>35.729999999999997</v>
      </c>
      <c r="S67" s="14">
        <f t="shared" si="6"/>
        <v>202.5</v>
      </c>
      <c r="T67" s="14">
        <f t="shared" si="7"/>
        <v>178.64999999999998</v>
      </c>
      <c r="U67" s="14">
        <f t="shared" si="8"/>
        <v>23.850000000000023</v>
      </c>
      <c r="V67" s="20">
        <f t="shared" si="9"/>
        <v>0.11777777777777788</v>
      </c>
      <c r="W67" s="7" t="str">
        <f t="shared" si="10"/>
        <v>Profitable</v>
      </c>
      <c r="X67" s="7" t="str">
        <f t="shared" si="11"/>
        <v>Low</v>
      </c>
    </row>
    <row r="68" spans="1:24" x14ac:dyDescent="0.3">
      <c r="A68" s="7" t="s">
        <v>370</v>
      </c>
      <c r="B68" s="8">
        <v>45199</v>
      </c>
      <c r="C68" s="8">
        <v>45200</v>
      </c>
      <c r="D68" s="7" t="s">
        <v>373</v>
      </c>
      <c r="E68" s="7" t="s">
        <v>28</v>
      </c>
      <c r="F68" s="7" t="s">
        <v>29</v>
      </c>
      <c r="G68" s="7" t="s">
        <v>5734</v>
      </c>
      <c r="H68" s="7" t="s">
        <v>146</v>
      </c>
      <c r="I68" s="6">
        <v>1</v>
      </c>
      <c r="J68" s="10">
        <v>0</v>
      </c>
      <c r="K68" s="7" t="s">
        <v>32</v>
      </c>
      <c r="L68" s="7" t="s">
        <v>50</v>
      </c>
      <c r="M68" s="6">
        <v>44</v>
      </c>
      <c r="N68" s="6">
        <v>1</v>
      </c>
      <c r="O68" s="7" t="str">
        <f>VLOOKUP(H68,Product_Master!$A$2:$E$19,2,FALSE)</f>
        <v>Standing Desk</v>
      </c>
      <c r="P68" s="7" t="str">
        <f>VLOOKUP(H68,Product_Master!$A$2:$E$19,3,FALSE)</f>
        <v>Furniture</v>
      </c>
      <c r="Q68" s="17">
        <f>INDEX(Product_Master!$D$2:$D$19,MATCH(H68,Product_Master!$A$2:$A$19,0))</f>
        <v>480</v>
      </c>
      <c r="R68" s="14">
        <f>INDEX(Product_Master!$E$2:$E$19,MATCH(H68,Product_Master!$A$2:$A$19,0))</f>
        <v>375.21</v>
      </c>
      <c r="S68" s="14">
        <f t="shared" si="6"/>
        <v>480</v>
      </c>
      <c r="T68" s="14">
        <f t="shared" si="7"/>
        <v>375.21</v>
      </c>
      <c r="U68" s="14">
        <f t="shared" si="8"/>
        <v>104.79000000000002</v>
      </c>
      <c r="V68" s="20">
        <f t="shared" si="9"/>
        <v>0.21831250000000005</v>
      </c>
      <c r="W68" s="7" t="str">
        <f t="shared" si="10"/>
        <v>Profitable</v>
      </c>
      <c r="X68" s="7" t="str">
        <f t="shared" si="11"/>
        <v>Low</v>
      </c>
    </row>
    <row r="69" spans="1:24" x14ac:dyDescent="0.3">
      <c r="A69" s="7" t="s">
        <v>374</v>
      </c>
      <c r="B69" s="8">
        <v>45143</v>
      </c>
      <c r="C69" s="8">
        <v>45144</v>
      </c>
      <c r="D69" s="7" t="s">
        <v>375</v>
      </c>
      <c r="E69" s="7" t="s">
        <v>312</v>
      </c>
      <c r="F69" s="7" t="s">
        <v>19</v>
      </c>
      <c r="G69" s="7" t="s">
        <v>293</v>
      </c>
      <c r="H69" s="7" t="s">
        <v>177</v>
      </c>
      <c r="I69" s="6">
        <v>3</v>
      </c>
      <c r="J69" s="10">
        <v>0</v>
      </c>
      <c r="K69" s="7" t="s">
        <v>32</v>
      </c>
      <c r="L69" s="7" t="s">
        <v>41</v>
      </c>
      <c r="M69" s="6">
        <v>55</v>
      </c>
      <c r="N69" s="6">
        <v>5</v>
      </c>
      <c r="O69" s="7" t="str">
        <f>VLOOKUP(H69,Product_Master!$A$2:$E$19,2,FALSE)</f>
        <v>Headphones</v>
      </c>
      <c r="P69" s="7" t="str">
        <f>VLOOKUP(H69,Product_Master!$A$2:$E$19,3,FALSE)</f>
        <v>Technology</v>
      </c>
      <c r="Q69" s="17">
        <f>INDEX(Product_Master!$D$2:$D$19,MATCH(H69,Product_Master!$A$2:$A$19,0))</f>
        <v>80</v>
      </c>
      <c r="R69" s="14">
        <f>INDEX(Product_Master!$E$2:$E$19,MATCH(H69,Product_Master!$A$2:$A$19,0))</f>
        <v>45.88</v>
      </c>
      <c r="S69" s="14">
        <f t="shared" si="6"/>
        <v>240</v>
      </c>
      <c r="T69" s="14">
        <f t="shared" si="7"/>
        <v>137.64000000000001</v>
      </c>
      <c r="U69" s="14">
        <f t="shared" si="8"/>
        <v>102.35999999999999</v>
      </c>
      <c r="V69" s="20">
        <f t="shared" si="9"/>
        <v>0.42649999999999993</v>
      </c>
      <c r="W69" s="7" t="str">
        <f t="shared" si="10"/>
        <v>Profitable</v>
      </c>
      <c r="X69" s="7" t="str">
        <f t="shared" si="11"/>
        <v>Low</v>
      </c>
    </row>
    <row r="70" spans="1:24" x14ac:dyDescent="0.3">
      <c r="A70" s="7" t="s">
        <v>377</v>
      </c>
      <c r="B70" s="8">
        <v>45577</v>
      </c>
      <c r="C70" s="8">
        <v>45580</v>
      </c>
      <c r="D70" s="7" t="s">
        <v>380</v>
      </c>
      <c r="E70" s="7" t="s">
        <v>266</v>
      </c>
      <c r="F70" s="7" t="s">
        <v>39</v>
      </c>
      <c r="G70" s="7" t="s">
        <v>176</v>
      </c>
      <c r="H70" s="7" t="s">
        <v>216</v>
      </c>
      <c r="I70" s="6">
        <v>3</v>
      </c>
      <c r="J70" s="10">
        <v>0.05</v>
      </c>
      <c r="K70" s="7" t="s">
        <v>222</v>
      </c>
      <c r="L70" s="7" t="s">
        <v>50</v>
      </c>
      <c r="M70" s="6">
        <v>25</v>
      </c>
      <c r="N70" s="6">
        <v>5</v>
      </c>
      <c r="O70" s="7" t="str">
        <f>VLOOKUP(H70,Product_Master!$A$2:$E$19,2,FALSE)</f>
        <v>Keyboard</v>
      </c>
      <c r="P70" s="7" t="str">
        <f>VLOOKUP(H70,Product_Master!$A$2:$E$19,3,FALSE)</f>
        <v>Technology</v>
      </c>
      <c r="Q70" s="17">
        <f>INDEX(Product_Master!$D$2:$D$19,MATCH(H70,Product_Master!$A$2:$A$19,0))</f>
        <v>45</v>
      </c>
      <c r="R70" s="14">
        <f>INDEX(Product_Master!$E$2:$E$19,MATCH(H70,Product_Master!$A$2:$A$19,0))</f>
        <v>35.729999999999997</v>
      </c>
      <c r="S70" s="14">
        <f t="shared" si="6"/>
        <v>128.25</v>
      </c>
      <c r="T70" s="14">
        <f t="shared" si="7"/>
        <v>107.19</v>
      </c>
      <c r="U70" s="14">
        <f t="shared" si="8"/>
        <v>21.060000000000002</v>
      </c>
      <c r="V70" s="20">
        <f t="shared" si="9"/>
        <v>0.1642105263157895</v>
      </c>
      <c r="W70" s="7" t="str">
        <f t="shared" si="10"/>
        <v>Profitable</v>
      </c>
      <c r="X70" s="7" t="str">
        <f t="shared" si="11"/>
        <v>Low</v>
      </c>
    </row>
    <row r="71" spans="1:24" x14ac:dyDescent="0.3">
      <c r="A71" s="7" t="s">
        <v>381</v>
      </c>
      <c r="B71" s="8">
        <v>45172</v>
      </c>
      <c r="C71" s="8">
        <v>45174</v>
      </c>
      <c r="D71" s="7" t="s">
        <v>384</v>
      </c>
      <c r="E71" s="7" t="s">
        <v>120</v>
      </c>
      <c r="F71" s="7" t="s">
        <v>29</v>
      </c>
      <c r="G71" s="7" t="s">
        <v>62</v>
      </c>
      <c r="H71" s="7" t="s">
        <v>109</v>
      </c>
      <c r="I71" s="6">
        <v>9</v>
      </c>
      <c r="J71" s="10">
        <v>0</v>
      </c>
      <c r="K71" s="7" t="s">
        <v>32</v>
      </c>
      <c r="L71" s="7" t="s">
        <v>33</v>
      </c>
      <c r="M71" s="6">
        <v>48</v>
      </c>
      <c r="N71" s="6">
        <v>1</v>
      </c>
      <c r="O71" s="7" t="str">
        <f>VLOOKUP(H71,Product_Master!$A$2:$E$19,2,FALSE)</f>
        <v>Printer</v>
      </c>
      <c r="P71" s="7" t="str">
        <f>VLOOKUP(H71,Product_Master!$A$2:$E$19,3,FALSE)</f>
        <v>Technology</v>
      </c>
      <c r="Q71" s="17">
        <f>INDEX(Product_Master!$D$2:$D$19,MATCH(H71,Product_Master!$A$2:$A$19,0))</f>
        <v>180</v>
      </c>
      <c r="R71" s="14">
        <f>INDEX(Product_Master!$E$2:$E$19,MATCH(H71,Product_Master!$A$2:$A$19,0))</f>
        <v>133.25</v>
      </c>
      <c r="S71" s="14">
        <f t="shared" si="6"/>
        <v>1620</v>
      </c>
      <c r="T71" s="14">
        <f t="shared" si="7"/>
        <v>1199.25</v>
      </c>
      <c r="U71" s="14">
        <f t="shared" si="8"/>
        <v>420.75</v>
      </c>
      <c r="V71" s="20">
        <f t="shared" si="9"/>
        <v>0.25972222222222224</v>
      </c>
      <c r="W71" s="7" t="str">
        <f t="shared" si="10"/>
        <v>Profitable</v>
      </c>
      <c r="X71" s="7" t="str">
        <f t="shared" si="11"/>
        <v>Low</v>
      </c>
    </row>
    <row r="72" spans="1:24" x14ac:dyDescent="0.3">
      <c r="A72" s="7" t="s">
        <v>385</v>
      </c>
      <c r="B72" s="8">
        <v>45018</v>
      </c>
      <c r="C72" s="8">
        <v>45020</v>
      </c>
      <c r="D72" s="7" t="s">
        <v>388</v>
      </c>
      <c r="E72" s="7" t="s">
        <v>103</v>
      </c>
      <c r="F72" s="7" t="s">
        <v>39</v>
      </c>
      <c r="G72" s="7" t="s">
        <v>251</v>
      </c>
      <c r="H72" s="7" t="s">
        <v>241</v>
      </c>
      <c r="I72" s="6">
        <v>2</v>
      </c>
      <c r="J72" s="10">
        <v>0.1</v>
      </c>
      <c r="K72" s="7" t="s">
        <v>32</v>
      </c>
      <c r="L72" s="7" t="s">
        <v>33</v>
      </c>
      <c r="M72" s="6">
        <v>55</v>
      </c>
      <c r="N72" s="6">
        <v>3</v>
      </c>
      <c r="O72" s="7" t="str">
        <f>VLOOKUP(H72,Product_Master!$A$2:$E$19,2,FALSE)</f>
        <v>Notebook</v>
      </c>
      <c r="P72" s="7" t="str">
        <f>VLOOKUP(H72,Product_Master!$A$2:$E$19,3,FALSE)</f>
        <v>Office Supplies</v>
      </c>
      <c r="Q72" s="17">
        <f>INDEX(Product_Master!$D$2:$D$19,MATCH(H72,Product_Master!$A$2:$A$19,0))</f>
        <v>6</v>
      </c>
      <c r="R72" s="14">
        <f>INDEX(Product_Master!$E$2:$E$19,MATCH(H72,Product_Master!$A$2:$A$19,0))</f>
        <v>4.2699999999999996</v>
      </c>
      <c r="S72" s="14">
        <f t="shared" si="6"/>
        <v>10.8</v>
      </c>
      <c r="T72" s="14">
        <f t="shared" si="7"/>
        <v>8.5399999999999991</v>
      </c>
      <c r="U72" s="14">
        <f t="shared" si="8"/>
        <v>2.2600000000000016</v>
      </c>
      <c r="V72" s="20">
        <f t="shared" si="9"/>
        <v>0.20925925925925939</v>
      </c>
      <c r="W72" s="7" t="str">
        <f t="shared" si="10"/>
        <v>Profitable</v>
      </c>
      <c r="X72" s="7" t="str">
        <f t="shared" si="11"/>
        <v>Low</v>
      </c>
    </row>
    <row r="73" spans="1:24" x14ac:dyDescent="0.3">
      <c r="A73" s="7" t="s">
        <v>389</v>
      </c>
      <c r="B73" s="8">
        <v>45572</v>
      </c>
      <c r="C73" s="8">
        <v>45578</v>
      </c>
      <c r="D73" s="7" t="s">
        <v>392</v>
      </c>
      <c r="E73" s="7" t="s">
        <v>302</v>
      </c>
      <c r="F73" s="7" t="s">
        <v>29</v>
      </c>
      <c r="G73" s="7" t="s">
        <v>30</v>
      </c>
      <c r="H73" s="7" t="s">
        <v>160</v>
      </c>
      <c r="I73" s="6">
        <v>7</v>
      </c>
      <c r="J73" s="10">
        <v>0.2</v>
      </c>
      <c r="K73" s="7" t="s">
        <v>22</v>
      </c>
      <c r="L73" s="7" t="s">
        <v>50</v>
      </c>
      <c r="M73" s="6">
        <v>32</v>
      </c>
      <c r="N73" s="6">
        <v>1</v>
      </c>
      <c r="O73" s="7" t="str">
        <f>VLOOKUP(H73,Product_Master!$A$2:$E$19,2,FALSE)</f>
        <v>Laptop</v>
      </c>
      <c r="P73" s="7" t="str">
        <f>VLOOKUP(H73,Product_Master!$A$2:$E$19,3,FALSE)</f>
        <v>Technology</v>
      </c>
      <c r="Q73" s="17">
        <f>INDEX(Product_Master!$D$2:$D$19,MATCH(H73,Product_Master!$A$2:$A$19,0))</f>
        <v>900</v>
      </c>
      <c r="R73" s="14">
        <f>INDEX(Product_Master!$E$2:$E$19,MATCH(H73,Product_Master!$A$2:$A$19,0))</f>
        <v>669.14</v>
      </c>
      <c r="S73" s="14">
        <f t="shared" si="6"/>
        <v>5040</v>
      </c>
      <c r="T73" s="14">
        <f t="shared" si="7"/>
        <v>4683.9799999999996</v>
      </c>
      <c r="U73" s="14">
        <f t="shared" si="8"/>
        <v>356.02000000000044</v>
      </c>
      <c r="V73" s="20">
        <f t="shared" si="9"/>
        <v>7.0638888888888973E-2</v>
      </c>
      <c r="W73" s="7" t="str">
        <f t="shared" si="10"/>
        <v>Profitable</v>
      </c>
      <c r="X73" s="7" t="str">
        <f t="shared" si="11"/>
        <v>High</v>
      </c>
    </row>
    <row r="74" spans="1:24" x14ac:dyDescent="0.3">
      <c r="A74" s="7" t="s">
        <v>393</v>
      </c>
      <c r="B74" s="8">
        <v>45462</v>
      </c>
      <c r="C74" s="8">
        <v>45464</v>
      </c>
      <c r="D74" s="7" t="s">
        <v>396</v>
      </c>
      <c r="E74" s="7" t="s">
        <v>397</v>
      </c>
      <c r="F74" s="7" t="s">
        <v>39</v>
      </c>
      <c r="G74" s="7" t="s">
        <v>62</v>
      </c>
      <c r="H74" s="7" t="s">
        <v>31</v>
      </c>
      <c r="I74" s="6">
        <v>2</v>
      </c>
      <c r="J74" s="10">
        <v>0.1</v>
      </c>
      <c r="K74" s="7" t="s">
        <v>22</v>
      </c>
      <c r="L74" s="7" t="s">
        <v>33</v>
      </c>
      <c r="M74" s="6">
        <v>55</v>
      </c>
      <c r="N74" s="6">
        <v>5</v>
      </c>
      <c r="O74" s="7" t="str">
        <f>VLOOKUP(H74,Product_Master!$A$2:$E$19,2,FALSE)</f>
        <v>Desk</v>
      </c>
      <c r="P74" s="7" t="str">
        <f>VLOOKUP(H74,Product_Master!$A$2:$E$19,3,FALSE)</f>
        <v>Furniture</v>
      </c>
      <c r="Q74" s="17">
        <f>INDEX(Product_Master!$D$2:$D$19,MATCH(H74,Product_Master!$A$2:$A$19,0))</f>
        <v>320</v>
      </c>
      <c r="R74" s="14">
        <f>INDEX(Product_Master!$E$2:$E$19,MATCH(H74,Product_Master!$A$2:$A$19,0))</f>
        <v>186.25</v>
      </c>
      <c r="S74" s="14">
        <f t="shared" si="6"/>
        <v>576</v>
      </c>
      <c r="T74" s="14">
        <f t="shared" si="7"/>
        <v>372.5</v>
      </c>
      <c r="U74" s="14">
        <f t="shared" si="8"/>
        <v>203.5</v>
      </c>
      <c r="V74" s="20">
        <f t="shared" si="9"/>
        <v>0.3532986111111111</v>
      </c>
      <c r="W74" s="7" t="str">
        <f t="shared" si="10"/>
        <v>Profitable</v>
      </c>
      <c r="X74" s="7" t="str">
        <f t="shared" si="11"/>
        <v>Low</v>
      </c>
    </row>
    <row r="75" spans="1:24" x14ac:dyDescent="0.3">
      <c r="A75" s="7" t="s">
        <v>399</v>
      </c>
      <c r="B75" s="8">
        <v>45304</v>
      </c>
      <c r="C75" s="8">
        <v>45310</v>
      </c>
      <c r="D75" s="7" t="s">
        <v>402</v>
      </c>
      <c r="E75" s="7" t="s">
        <v>232</v>
      </c>
      <c r="F75" s="7" t="s">
        <v>29</v>
      </c>
      <c r="G75" s="7" t="s">
        <v>20</v>
      </c>
      <c r="H75" s="7" t="s">
        <v>21</v>
      </c>
      <c r="I75" s="6">
        <v>5</v>
      </c>
      <c r="J75" s="10">
        <v>0</v>
      </c>
      <c r="K75" s="7" t="s">
        <v>22</v>
      </c>
      <c r="L75" s="7" t="s">
        <v>50</v>
      </c>
      <c r="M75" s="6">
        <v>68</v>
      </c>
      <c r="N75" s="6">
        <v>3</v>
      </c>
      <c r="O75" s="7" t="str">
        <f>VLOOKUP(H75,Product_Master!$A$2:$E$19,2,FALSE)</f>
        <v>Pen Set</v>
      </c>
      <c r="P75" s="7" t="str">
        <f>VLOOKUP(H75,Product_Master!$A$2:$E$19,3,FALSE)</f>
        <v>Office Supplies</v>
      </c>
      <c r="Q75" s="17">
        <f>INDEX(Product_Master!$D$2:$D$19,MATCH(H75,Product_Master!$A$2:$A$19,0))</f>
        <v>12</v>
      </c>
      <c r="R75" s="14">
        <f>INDEX(Product_Master!$E$2:$E$19,MATCH(H75,Product_Master!$A$2:$A$19,0))</f>
        <v>9.07</v>
      </c>
      <c r="S75" s="14">
        <f t="shared" si="6"/>
        <v>60</v>
      </c>
      <c r="T75" s="14">
        <f t="shared" si="7"/>
        <v>45.35</v>
      </c>
      <c r="U75" s="14">
        <f t="shared" si="8"/>
        <v>14.649999999999999</v>
      </c>
      <c r="V75" s="20">
        <f t="shared" si="9"/>
        <v>0.24416666666666664</v>
      </c>
      <c r="W75" s="7" t="str">
        <f t="shared" si="10"/>
        <v>Profitable</v>
      </c>
      <c r="X75" s="7" t="str">
        <f t="shared" si="11"/>
        <v>Low</v>
      </c>
    </row>
    <row r="76" spans="1:24" x14ac:dyDescent="0.3">
      <c r="A76" s="7" t="s">
        <v>404</v>
      </c>
      <c r="B76" s="8">
        <v>45606</v>
      </c>
      <c r="C76" s="8">
        <v>45609</v>
      </c>
      <c r="D76" s="7" t="s">
        <v>407</v>
      </c>
      <c r="E76" s="7" t="s">
        <v>408</v>
      </c>
      <c r="F76" s="7" t="s">
        <v>19</v>
      </c>
      <c r="G76" s="7" t="s">
        <v>20</v>
      </c>
      <c r="H76" s="7" t="s">
        <v>63</v>
      </c>
      <c r="I76" s="6">
        <v>3</v>
      </c>
      <c r="J76" s="10">
        <v>0.1</v>
      </c>
      <c r="K76" s="7" t="s">
        <v>32</v>
      </c>
      <c r="L76" s="7" t="s">
        <v>33</v>
      </c>
      <c r="M76" s="6">
        <v>66</v>
      </c>
      <c r="N76" s="6">
        <v>1</v>
      </c>
      <c r="O76" s="7" t="str">
        <f>VLOOKUP(H76,Product_Master!$A$2:$E$19,2,FALSE)</f>
        <v>Paper Ream</v>
      </c>
      <c r="P76" s="7" t="str">
        <f>VLOOKUP(H76,Product_Master!$A$2:$E$19,3,FALSE)</f>
        <v>Office Supplies</v>
      </c>
      <c r="Q76" s="17">
        <f>INDEX(Product_Master!$D$2:$D$19,MATCH(H76,Product_Master!$A$2:$A$19,0))</f>
        <v>9</v>
      </c>
      <c r="R76" s="14">
        <f>INDEX(Product_Master!$E$2:$E$19,MATCH(H76,Product_Master!$A$2:$A$19,0))</f>
        <v>5.46</v>
      </c>
      <c r="S76" s="14">
        <f t="shared" si="6"/>
        <v>24.3</v>
      </c>
      <c r="T76" s="14">
        <f t="shared" si="7"/>
        <v>16.38</v>
      </c>
      <c r="U76" s="14">
        <f t="shared" si="8"/>
        <v>7.9200000000000017</v>
      </c>
      <c r="V76" s="20">
        <f t="shared" si="9"/>
        <v>0.32592592592592601</v>
      </c>
      <c r="W76" s="7" t="str">
        <f t="shared" si="10"/>
        <v>Profitable</v>
      </c>
      <c r="X76" s="7" t="str">
        <f t="shared" si="11"/>
        <v>Low</v>
      </c>
    </row>
    <row r="77" spans="1:24" x14ac:dyDescent="0.3">
      <c r="A77" s="7" t="s">
        <v>409</v>
      </c>
      <c r="B77" s="8">
        <v>45423</v>
      </c>
      <c r="C77" s="8">
        <v>45427</v>
      </c>
      <c r="D77" s="7" t="s">
        <v>412</v>
      </c>
      <c r="E77" s="7" t="s">
        <v>413</v>
      </c>
      <c r="F77" s="7" t="s">
        <v>29</v>
      </c>
      <c r="G77" s="7" t="s">
        <v>30</v>
      </c>
      <c r="H77" s="7" t="s">
        <v>98</v>
      </c>
      <c r="I77" s="6">
        <v>5</v>
      </c>
      <c r="J77" s="10">
        <v>0</v>
      </c>
      <c r="K77" s="7" t="s">
        <v>22</v>
      </c>
      <c r="L77" s="7" t="s">
        <v>23</v>
      </c>
      <c r="M77" s="6">
        <v>44</v>
      </c>
      <c r="N77" s="6">
        <v>1</v>
      </c>
      <c r="O77" s="7" t="str">
        <f>VLOOKUP(H77,Product_Master!$A$2:$E$19,2,FALSE)</f>
        <v>Office Chair</v>
      </c>
      <c r="P77" s="7" t="str">
        <f>VLOOKUP(H77,Product_Master!$A$2:$E$19,3,FALSE)</f>
        <v>Furniture</v>
      </c>
      <c r="Q77" s="17">
        <f>INDEX(Product_Master!$D$2:$D$19,MATCH(H77,Product_Master!$A$2:$A$19,0))</f>
        <v>150</v>
      </c>
      <c r="R77" s="14">
        <f>INDEX(Product_Master!$E$2:$E$19,MATCH(H77,Product_Master!$A$2:$A$19,0))</f>
        <v>111.98</v>
      </c>
      <c r="S77" s="14">
        <f t="shared" si="6"/>
        <v>750</v>
      </c>
      <c r="T77" s="14">
        <f t="shared" si="7"/>
        <v>559.9</v>
      </c>
      <c r="U77" s="14">
        <f t="shared" si="8"/>
        <v>190.10000000000002</v>
      </c>
      <c r="V77" s="20">
        <f t="shared" si="9"/>
        <v>0.25346666666666667</v>
      </c>
      <c r="W77" s="7" t="str">
        <f t="shared" si="10"/>
        <v>Profitable</v>
      </c>
      <c r="X77" s="7" t="str">
        <f t="shared" si="11"/>
        <v>Low</v>
      </c>
    </row>
    <row r="78" spans="1:24" x14ac:dyDescent="0.3">
      <c r="A78" s="7" t="s">
        <v>414</v>
      </c>
      <c r="B78" s="8">
        <v>45464</v>
      </c>
      <c r="C78" s="8">
        <v>45466</v>
      </c>
      <c r="D78" s="7" t="s">
        <v>416</v>
      </c>
      <c r="E78" s="7" t="s">
        <v>417</v>
      </c>
      <c r="F78" s="7" t="s">
        <v>29</v>
      </c>
      <c r="G78" s="7" t="s">
        <v>47</v>
      </c>
      <c r="H78" s="7" t="s">
        <v>21</v>
      </c>
      <c r="I78" s="6">
        <v>8</v>
      </c>
      <c r="J78" s="10">
        <v>0.05</v>
      </c>
      <c r="K78" s="7" t="s">
        <v>32</v>
      </c>
      <c r="L78" s="7" t="s">
        <v>33</v>
      </c>
      <c r="M78" s="6">
        <v>45</v>
      </c>
      <c r="N78" s="6">
        <v>2</v>
      </c>
      <c r="O78" s="7" t="str">
        <f>VLOOKUP(H78,Product_Master!$A$2:$E$19,2,FALSE)</f>
        <v>Pen Set</v>
      </c>
      <c r="P78" s="7" t="str">
        <f>VLOOKUP(H78,Product_Master!$A$2:$E$19,3,FALSE)</f>
        <v>Office Supplies</v>
      </c>
      <c r="Q78" s="17">
        <f>INDEX(Product_Master!$D$2:$D$19,MATCH(H78,Product_Master!$A$2:$A$19,0))</f>
        <v>12</v>
      </c>
      <c r="R78" s="14">
        <f>INDEX(Product_Master!$E$2:$E$19,MATCH(H78,Product_Master!$A$2:$A$19,0))</f>
        <v>9.07</v>
      </c>
      <c r="S78" s="14">
        <f t="shared" si="6"/>
        <v>91.199999999999989</v>
      </c>
      <c r="T78" s="14">
        <f t="shared" si="7"/>
        <v>72.56</v>
      </c>
      <c r="U78" s="14">
        <f t="shared" si="8"/>
        <v>18.639999999999986</v>
      </c>
      <c r="V78" s="20">
        <f t="shared" si="9"/>
        <v>0.20438596491228059</v>
      </c>
      <c r="W78" s="7" t="str">
        <f t="shared" si="10"/>
        <v>Profitable</v>
      </c>
      <c r="X78" s="7" t="str">
        <f t="shared" si="11"/>
        <v>Low</v>
      </c>
    </row>
    <row r="79" spans="1:24" x14ac:dyDescent="0.3">
      <c r="A79" s="7" t="s">
        <v>418</v>
      </c>
      <c r="B79" s="8">
        <v>45078</v>
      </c>
      <c r="C79" s="8">
        <v>45079</v>
      </c>
      <c r="D79" s="7" t="s">
        <v>421</v>
      </c>
      <c r="E79" s="7" t="s">
        <v>152</v>
      </c>
      <c r="F79" s="7" t="s">
        <v>29</v>
      </c>
      <c r="G79" s="7" t="s">
        <v>62</v>
      </c>
      <c r="H79" s="7" t="s">
        <v>241</v>
      </c>
      <c r="I79" s="6">
        <v>7</v>
      </c>
      <c r="J79" s="10">
        <v>0.05</v>
      </c>
      <c r="K79" s="7" t="s">
        <v>70</v>
      </c>
      <c r="L79" s="7" t="s">
        <v>50</v>
      </c>
      <c r="M79" s="6">
        <v>21</v>
      </c>
      <c r="N79" s="6">
        <v>4</v>
      </c>
      <c r="O79" s="7" t="str">
        <f>VLOOKUP(H79,Product_Master!$A$2:$E$19,2,FALSE)</f>
        <v>Notebook</v>
      </c>
      <c r="P79" s="7" t="str">
        <f>VLOOKUP(H79,Product_Master!$A$2:$E$19,3,FALSE)</f>
        <v>Office Supplies</v>
      </c>
      <c r="Q79" s="17">
        <f>INDEX(Product_Master!$D$2:$D$19,MATCH(H79,Product_Master!$A$2:$A$19,0))</f>
        <v>6</v>
      </c>
      <c r="R79" s="14">
        <f>INDEX(Product_Master!$E$2:$E$19,MATCH(H79,Product_Master!$A$2:$A$19,0))</f>
        <v>4.2699999999999996</v>
      </c>
      <c r="S79" s="14">
        <f t="shared" si="6"/>
        <v>39.9</v>
      </c>
      <c r="T79" s="14">
        <f t="shared" si="7"/>
        <v>29.889999999999997</v>
      </c>
      <c r="U79" s="14">
        <f t="shared" si="8"/>
        <v>10.010000000000002</v>
      </c>
      <c r="V79" s="20">
        <f t="shared" si="9"/>
        <v>0.2508771929824562</v>
      </c>
      <c r="W79" s="7" t="str">
        <f t="shared" si="10"/>
        <v>Profitable</v>
      </c>
      <c r="X79" s="7" t="str">
        <f t="shared" si="11"/>
        <v>Low</v>
      </c>
    </row>
    <row r="80" spans="1:24" x14ac:dyDescent="0.3">
      <c r="A80" s="7" t="s">
        <v>422</v>
      </c>
      <c r="B80" s="8">
        <v>45233</v>
      </c>
      <c r="C80" s="8">
        <v>45236</v>
      </c>
      <c r="D80" s="7" t="s">
        <v>425</v>
      </c>
      <c r="E80" s="7" t="s">
        <v>426</v>
      </c>
      <c r="F80" s="7" t="s">
        <v>29</v>
      </c>
      <c r="G80" s="7" t="s">
        <v>20</v>
      </c>
      <c r="H80" s="7" t="s">
        <v>56</v>
      </c>
      <c r="I80" s="6">
        <v>6</v>
      </c>
      <c r="J80" s="10">
        <v>0.05</v>
      </c>
      <c r="K80" s="7" t="s">
        <v>22</v>
      </c>
      <c r="L80" s="7" t="s">
        <v>41</v>
      </c>
      <c r="M80" s="6">
        <v>53</v>
      </c>
      <c r="N80" s="6">
        <v>1</v>
      </c>
      <c r="O80" s="7" t="str">
        <f>VLOOKUP(H80,Product_Master!$A$2:$E$19,2,FALSE)</f>
        <v>Stapler</v>
      </c>
      <c r="P80" s="7" t="str">
        <f>VLOOKUP(H80,Product_Master!$A$2:$E$19,3,FALSE)</f>
        <v>Office Supplies</v>
      </c>
      <c r="Q80" s="17">
        <f>INDEX(Product_Master!$D$2:$D$19,MATCH(H80,Product_Master!$A$2:$A$19,0))</f>
        <v>15</v>
      </c>
      <c r="R80" s="14">
        <f>INDEX(Product_Master!$E$2:$E$19,MATCH(H80,Product_Master!$A$2:$A$19,0))</f>
        <v>9.91</v>
      </c>
      <c r="S80" s="14">
        <f t="shared" si="6"/>
        <v>85.5</v>
      </c>
      <c r="T80" s="14">
        <f t="shared" si="7"/>
        <v>59.46</v>
      </c>
      <c r="U80" s="14">
        <f t="shared" si="8"/>
        <v>26.04</v>
      </c>
      <c r="V80" s="20">
        <f t="shared" si="9"/>
        <v>0.30456140350877192</v>
      </c>
      <c r="W80" s="7" t="str">
        <f t="shared" si="10"/>
        <v>Profitable</v>
      </c>
      <c r="X80" s="7" t="str">
        <f t="shared" si="11"/>
        <v>Low</v>
      </c>
    </row>
    <row r="81" spans="1:24" x14ac:dyDescent="0.3">
      <c r="A81" s="7" t="s">
        <v>427</v>
      </c>
      <c r="B81" s="8">
        <v>45627</v>
      </c>
      <c r="C81" s="8">
        <v>45629</v>
      </c>
      <c r="D81" s="7" t="s">
        <v>430</v>
      </c>
      <c r="E81" s="7" t="s">
        <v>96</v>
      </c>
      <c r="F81" s="7" t="s">
        <v>19</v>
      </c>
      <c r="G81" s="7" t="s">
        <v>90</v>
      </c>
      <c r="H81" s="7" t="s">
        <v>63</v>
      </c>
      <c r="I81" s="6">
        <v>6</v>
      </c>
      <c r="J81" s="10">
        <v>0</v>
      </c>
      <c r="K81" s="7" t="s">
        <v>32</v>
      </c>
      <c r="L81" s="7" t="s">
        <v>41</v>
      </c>
      <c r="M81" s="6">
        <v>26</v>
      </c>
      <c r="N81" s="6">
        <v>1</v>
      </c>
      <c r="O81" s="7" t="str">
        <f>VLOOKUP(H81,Product_Master!$A$2:$E$19,2,FALSE)</f>
        <v>Paper Ream</v>
      </c>
      <c r="P81" s="7" t="str">
        <f>VLOOKUP(H81,Product_Master!$A$2:$E$19,3,FALSE)</f>
        <v>Office Supplies</v>
      </c>
      <c r="Q81" s="17">
        <f>INDEX(Product_Master!$D$2:$D$19,MATCH(H81,Product_Master!$A$2:$A$19,0))</f>
        <v>9</v>
      </c>
      <c r="R81" s="14">
        <f>INDEX(Product_Master!$E$2:$E$19,MATCH(H81,Product_Master!$A$2:$A$19,0))</f>
        <v>5.46</v>
      </c>
      <c r="S81" s="14">
        <f t="shared" si="6"/>
        <v>54</v>
      </c>
      <c r="T81" s="14">
        <f t="shared" si="7"/>
        <v>32.76</v>
      </c>
      <c r="U81" s="14">
        <f t="shared" si="8"/>
        <v>21.240000000000002</v>
      </c>
      <c r="V81" s="20">
        <f t="shared" si="9"/>
        <v>0.39333333333333337</v>
      </c>
      <c r="W81" s="7" t="str">
        <f t="shared" si="10"/>
        <v>Profitable</v>
      </c>
      <c r="X81" s="7" t="str">
        <f t="shared" si="11"/>
        <v>Low</v>
      </c>
    </row>
    <row r="82" spans="1:24" x14ac:dyDescent="0.3">
      <c r="A82" s="7" t="s">
        <v>431</v>
      </c>
      <c r="B82" s="8">
        <v>45242</v>
      </c>
      <c r="C82" s="8">
        <v>45243</v>
      </c>
      <c r="D82" s="7" t="s">
        <v>434</v>
      </c>
      <c r="E82" s="7" t="s">
        <v>435</v>
      </c>
      <c r="F82" s="7" t="s">
        <v>39</v>
      </c>
      <c r="G82" s="7" t="s">
        <v>293</v>
      </c>
      <c r="H82" s="7" t="s">
        <v>216</v>
      </c>
      <c r="I82" s="6">
        <v>7</v>
      </c>
      <c r="J82" s="10">
        <v>0</v>
      </c>
      <c r="K82" s="7" t="s">
        <v>32</v>
      </c>
      <c r="L82" s="7" t="s">
        <v>33</v>
      </c>
      <c r="M82" s="6">
        <v>23</v>
      </c>
      <c r="N82" s="6">
        <v>4</v>
      </c>
      <c r="O82" s="7" t="str">
        <f>VLOOKUP(H82,Product_Master!$A$2:$E$19,2,FALSE)</f>
        <v>Keyboard</v>
      </c>
      <c r="P82" s="7" t="str">
        <f>VLOOKUP(H82,Product_Master!$A$2:$E$19,3,FALSE)</f>
        <v>Technology</v>
      </c>
      <c r="Q82" s="17">
        <f>INDEX(Product_Master!$D$2:$D$19,MATCH(H82,Product_Master!$A$2:$A$19,0))</f>
        <v>45</v>
      </c>
      <c r="R82" s="14">
        <f>INDEX(Product_Master!$E$2:$E$19,MATCH(H82,Product_Master!$A$2:$A$19,0))</f>
        <v>35.729999999999997</v>
      </c>
      <c r="S82" s="14">
        <f t="shared" si="6"/>
        <v>315</v>
      </c>
      <c r="T82" s="14">
        <f t="shared" si="7"/>
        <v>250.10999999999999</v>
      </c>
      <c r="U82" s="14">
        <f t="shared" si="8"/>
        <v>64.890000000000015</v>
      </c>
      <c r="V82" s="20">
        <f t="shared" si="9"/>
        <v>0.20600000000000004</v>
      </c>
      <c r="W82" s="7" t="str">
        <f t="shared" si="10"/>
        <v>Profitable</v>
      </c>
      <c r="X82" s="7" t="str">
        <f t="shared" si="11"/>
        <v>Low</v>
      </c>
    </row>
    <row r="83" spans="1:24" x14ac:dyDescent="0.3">
      <c r="A83" s="7" t="s">
        <v>436</v>
      </c>
      <c r="B83" s="8">
        <v>45594</v>
      </c>
      <c r="C83" s="8">
        <v>45601</v>
      </c>
      <c r="D83" s="7" t="s">
        <v>439</v>
      </c>
      <c r="E83" s="7" t="s">
        <v>18</v>
      </c>
      <c r="F83" s="7" t="s">
        <v>29</v>
      </c>
      <c r="G83" s="7" t="s">
        <v>90</v>
      </c>
      <c r="H83" s="7" t="s">
        <v>177</v>
      </c>
      <c r="I83" s="6">
        <v>9</v>
      </c>
      <c r="J83" s="10">
        <v>0</v>
      </c>
      <c r="K83" s="7" t="s">
        <v>32</v>
      </c>
      <c r="L83" s="7" t="s">
        <v>50</v>
      </c>
      <c r="M83" s="6">
        <v>37</v>
      </c>
      <c r="N83" s="6">
        <v>5</v>
      </c>
      <c r="O83" s="7" t="str">
        <f>VLOOKUP(H83,Product_Master!$A$2:$E$19,2,FALSE)</f>
        <v>Headphones</v>
      </c>
      <c r="P83" s="7" t="str">
        <f>VLOOKUP(H83,Product_Master!$A$2:$E$19,3,FALSE)</f>
        <v>Technology</v>
      </c>
      <c r="Q83" s="17">
        <f>INDEX(Product_Master!$D$2:$D$19,MATCH(H83,Product_Master!$A$2:$A$19,0))</f>
        <v>80</v>
      </c>
      <c r="R83" s="14">
        <f>INDEX(Product_Master!$E$2:$E$19,MATCH(H83,Product_Master!$A$2:$A$19,0))</f>
        <v>45.88</v>
      </c>
      <c r="S83" s="14">
        <f t="shared" si="6"/>
        <v>720</v>
      </c>
      <c r="T83" s="14">
        <f t="shared" si="7"/>
        <v>412.92</v>
      </c>
      <c r="U83" s="14">
        <f t="shared" si="8"/>
        <v>307.08</v>
      </c>
      <c r="V83" s="20">
        <f t="shared" si="9"/>
        <v>0.42649999999999999</v>
      </c>
      <c r="W83" s="7" t="str">
        <f t="shared" si="10"/>
        <v>Profitable</v>
      </c>
      <c r="X83" s="7" t="str">
        <f t="shared" si="11"/>
        <v>Low</v>
      </c>
    </row>
    <row r="84" spans="1:24" x14ac:dyDescent="0.3">
      <c r="A84" s="7" t="s">
        <v>441</v>
      </c>
      <c r="B84" s="8">
        <v>45160</v>
      </c>
      <c r="C84" s="8">
        <v>45163</v>
      </c>
      <c r="D84" s="7" t="s">
        <v>443</v>
      </c>
      <c r="E84" s="7" t="s">
        <v>444</v>
      </c>
      <c r="F84" s="7" t="s">
        <v>29</v>
      </c>
      <c r="G84" s="7" t="s">
        <v>293</v>
      </c>
      <c r="H84" s="7" t="s">
        <v>177</v>
      </c>
      <c r="I84" s="6">
        <v>1</v>
      </c>
      <c r="J84" s="10">
        <v>0.05</v>
      </c>
      <c r="K84" s="7" t="s">
        <v>22</v>
      </c>
      <c r="L84" s="7" t="s">
        <v>23</v>
      </c>
      <c r="M84" s="6">
        <v>51</v>
      </c>
      <c r="N84" s="6">
        <v>1</v>
      </c>
      <c r="O84" s="7" t="str">
        <f>VLOOKUP(H84,Product_Master!$A$2:$E$19,2,FALSE)</f>
        <v>Headphones</v>
      </c>
      <c r="P84" s="7" t="str">
        <f>VLOOKUP(H84,Product_Master!$A$2:$E$19,3,FALSE)</f>
        <v>Technology</v>
      </c>
      <c r="Q84" s="17">
        <f>INDEX(Product_Master!$D$2:$D$19,MATCH(H84,Product_Master!$A$2:$A$19,0))</f>
        <v>80</v>
      </c>
      <c r="R84" s="14">
        <f>INDEX(Product_Master!$E$2:$E$19,MATCH(H84,Product_Master!$A$2:$A$19,0))</f>
        <v>45.88</v>
      </c>
      <c r="S84" s="14">
        <f t="shared" si="6"/>
        <v>76</v>
      </c>
      <c r="T84" s="14">
        <f t="shared" si="7"/>
        <v>45.88</v>
      </c>
      <c r="U84" s="14">
        <f t="shared" si="8"/>
        <v>30.119999999999997</v>
      </c>
      <c r="V84" s="20">
        <f t="shared" si="9"/>
        <v>0.39631578947368418</v>
      </c>
      <c r="W84" s="7" t="str">
        <f t="shared" si="10"/>
        <v>Profitable</v>
      </c>
      <c r="X84" s="7" t="str">
        <f t="shared" si="11"/>
        <v>Low</v>
      </c>
    </row>
    <row r="85" spans="1:24" x14ac:dyDescent="0.3">
      <c r="A85" s="7" t="s">
        <v>445</v>
      </c>
      <c r="B85" s="8">
        <v>45639</v>
      </c>
      <c r="C85" s="8">
        <v>45641</v>
      </c>
      <c r="D85" s="7" t="s">
        <v>448</v>
      </c>
      <c r="E85" s="7" t="s">
        <v>565</v>
      </c>
      <c r="F85" s="7" t="s">
        <v>29</v>
      </c>
      <c r="G85" s="7" t="s">
        <v>90</v>
      </c>
      <c r="H85" s="7" t="s">
        <v>76</v>
      </c>
      <c r="I85" s="6">
        <v>5</v>
      </c>
      <c r="J85" s="10">
        <v>0.15</v>
      </c>
      <c r="K85" s="7" t="s">
        <v>22</v>
      </c>
      <c r="L85" s="7" t="s">
        <v>50</v>
      </c>
      <c r="M85" s="6">
        <v>69</v>
      </c>
      <c r="N85" s="6">
        <v>4</v>
      </c>
      <c r="O85" s="7" t="str">
        <f>VLOOKUP(H85,Product_Master!$A$2:$E$19,2,FALSE)</f>
        <v>Tablet</v>
      </c>
      <c r="P85" s="7" t="str">
        <f>VLOOKUP(H85,Product_Master!$A$2:$E$19,3,FALSE)</f>
        <v>Technology</v>
      </c>
      <c r="Q85" s="17">
        <f>INDEX(Product_Master!$D$2:$D$19,MATCH(H85,Product_Master!$A$2:$A$19,0))</f>
        <v>350</v>
      </c>
      <c r="R85" s="14">
        <f>INDEX(Product_Master!$E$2:$E$19,MATCH(H85,Product_Master!$A$2:$A$19,0))</f>
        <v>267.63</v>
      </c>
      <c r="S85" s="14">
        <f t="shared" si="6"/>
        <v>1487.5</v>
      </c>
      <c r="T85" s="14">
        <f t="shared" si="7"/>
        <v>1338.15</v>
      </c>
      <c r="U85" s="14">
        <f t="shared" si="8"/>
        <v>149.34999999999991</v>
      </c>
      <c r="V85" s="20">
        <f t="shared" si="9"/>
        <v>0.10040336134453776</v>
      </c>
      <c r="W85" s="7" t="str">
        <f t="shared" si="10"/>
        <v>Profitable</v>
      </c>
      <c r="X85" s="7" t="str">
        <f t="shared" si="11"/>
        <v>Low</v>
      </c>
    </row>
    <row r="86" spans="1:24" x14ac:dyDescent="0.3">
      <c r="A86" s="7" t="s">
        <v>449</v>
      </c>
      <c r="B86" s="8">
        <v>45095</v>
      </c>
      <c r="C86" s="8">
        <v>45102</v>
      </c>
      <c r="D86" s="7" t="s">
        <v>452</v>
      </c>
      <c r="E86" s="7" t="s">
        <v>453</v>
      </c>
      <c r="F86" s="7" t="s">
        <v>39</v>
      </c>
      <c r="G86" s="7" t="s">
        <v>40</v>
      </c>
      <c r="H86" s="7" t="s">
        <v>63</v>
      </c>
      <c r="I86" s="6">
        <v>3</v>
      </c>
      <c r="J86" s="10">
        <v>0.15</v>
      </c>
      <c r="K86" s="7" t="s">
        <v>222</v>
      </c>
      <c r="L86" s="7" t="s">
        <v>50</v>
      </c>
      <c r="M86" s="6">
        <v>37</v>
      </c>
      <c r="N86" s="6">
        <v>2</v>
      </c>
      <c r="O86" s="7" t="str">
        <f>VLOOKUP(H86,Product_Master!$A$2:$E$19,2,FALSE)</f>
        <v>Paper Ream</v>
      </c>
      <c r="P86" s="7" t="str">
        <f>VLOOKUP(H86,Product_Master!$A$2:$E$19,3,FALSE)</f>
        <v>Office Supplies</v>
      </c>
      <c r="Q86" s="17">
        <f>INDEX(Product_Master!$D$2:$D$19,MATCH(H86,Product_Master!$A$2:$A$19,0))</f>
        <v>9</v>
      </c>
      <c r="R86" s="14">
        <f>INDEX(Product_Master!$E$2:$E$19,MATCH(H86,Product_Master!$A$2:$A$19,0))</f>
        <v>5.46</v>
      </c>
      <c r="S86" s="14">
        <f t="shared" si="6"/>
        <v>22.95</v>
      </c>
      <c r="T86" s="14">
        <f t="shared" si="7"/>
        <v>16.38</v>
      </c>
      <c r="U86" s="14">
        <f t="shared" si="8"/>
        <v>6.57</v>
      </c>
      <c r="V86" s="20">
        <f t="shared" si="9"/>
        <v>0.28627450980392161</v>
      </c>
      <c r="W86" s="7" t="str">
        <f t="shared" si="10"/>
        <v>Profitable</v>
      </c>
      <c r="X86" s="7" t="str">
        <f t="shared" si="11"/>
        <v>Low</v>
      </c>
    </row>
    <row r="87" spans="1:24" x14ac:dyDescent="0.3">
      <c r="A87" s="7" t="s">
        <v>454</v>
      </c>
      <c r="B87" s="8">
        <v>44977</v>
      </c>
      <c r="C87" s="8">
        <v>44981</v>
      </c>
      <c r="D87" s="7" t="s">
        <v>457</v>
      </c>
      <c r="E87" s="7" t="s">
        <v>458</v>
      </c>
      <c r="F87" s="7" t="s">
        <v>19</v>
      </c>
      <c r="G87" s="7" t="s">
        <v>62</v>
      </c>
      <c r="H87" s="7" t="s">
        <v>146</v>
      </c>
      <c r="I87" s="6">
        <v>8</v>
      </c>
      <c r="J87" s="10">
        <v>0.1</v>
      </c>
      <c r="K87" s="7" t="s">
        <v>70</v>
      </c>
      <c r="L87" s="7" t="s">
        <v>41</v>
      </c>
      <c r="M87" s="6">
        <v>23</v>
      </c>
      <c r="N87" s="6">
        <v>5</v>
      </c>
      <c r="O87" s="7" t="str">
        <f>VLOOKUP(H87,Product_Master!$A$2:$E$19,2,FALSE)</f>
        <v>Standing Desk</v>
      </c>
      <c r="P87" s="7" t="str">
        <f>VLOOKUP(H87,Product_Master!$A$2:$E$19,3,FALSE)</f>
        <v>Furniture</v>
      </c>
      <c r="Q87" s="17">
        <f>INDEX(Product_Master!$D$2:$D$19,MATCH(H87,Product_Master!$A$2:$A$19,0))</f>
        <v>480</v>
      </c>
      <c r="R87" s="14">
        <f>INDEX(Product_Master!$E$2:$E$19,MATCH(H87,Product_Master!$A$2:$A$19,0))</f>
        <v>375.21</v>
      </c>
      <c r="S87" s="14">
        <f t="shared" si="6"/>
        <v>3456</v>
      </c>
      <c r="T87" s="14">
        <f t="shared" si="7"/>
        <v>3001.68</v>
      </c>
      <c r="U87" s="14">
        <f t="shared" si="8"/>
        <v>454.32000000000016</v>
      </c>
      <c r="V87" s="20">
        <f t="shared" si="9"/>
        <v>0.13145833333333337</v>
      </c>
      <c r="W87" s="7" t="str">
        <f t="shared" si="10"/>
        <v>Profitable</v>
      </c>
      <c r="X87" s="7" t="str">
        <f t="shared" si="11"/>
        <v>Medium</v>
      </c>
    </row>
    <row r="88" spans="1:24" x14ac:dyDescent="0.3">
      <c r="A88" s="7" t="s">
        <v>459</v>
      </c>
      <c r="B88" s="8">
        <v>45362</v>
      </c>
      <c r="C88" s="8">
        <v>45367</v>
      </c>
      <c r="D88" s="7" t="s">
        <v>462</v>
      </c>
      <c r="E88" s="7" t="s">
        <v>82</v>
      </c>
      <c r="F88" s="7" t="s">
        <v>19</v>
      </c>
      <c r="G88" s="7" t="s">
        <v>176</v>
      </c>
      <c r="H88" s="7" t="s">
        <v>216</v>
      </c>
      <c r="I88" s="6">
        <v>4</v>
      </c>
      <c r="J88" s="10">
        <v>0.05</v>
      </c>
      <c r="K88" s="7" t="s">
        <v>70</v>
      </c>
      <c r="L88" s="7" t="s">
        <v>33</v>
      </c>
      <c r="M88" s="6">
        <v>29</v>
      </c>
      <c r="N88" s="6">
        <v>1</v>
      </c>
      <c r="O88" s="7" t="str">
        <f>VLOOKUP(H88,Product_Master!$A$2:$E$19,2,FALSE)</f>
        <v>Keyboard</v>
      </c>
      <c r="P88" s="7" t="str">
        <f>VLOOKUP(H88,Product_Master!$A$2:$E$19,3,FALSE)</f>
        <v>Technology</v>
      </c>
      <c r="Q88" s="17">
        <f>INDEX(Product_Master!$D$2:$D$19,MATCH(H88,Product_Master!$A$2:$A$19,0))</f>
        <v>45</v>
      </c>
      <c r="R88" s="14">
        <f>INDEX(Product_Master!$E$2:$E$19,MATCH(H88,Product_Master!$A$2:$A$19,0))</f>
        <v>35.729999999999997</v>
      </c>
      <c r="S88" s="14">
        <f t="shared" si="6"/>
        <v>171</v>
      </c>
      <c r="T88" s="14">
        <f t="shared" si="7"/>
        <v>142.91999999999999</v>
      </c>
      <c r="U88" s="14">
        <f t="shared" si="8"/>
        <v>28.080000000000013</v>
      </c>
      <c r="V88" s="20">
        <f t="shared" si="9"/>
        <v>0.16421052631578956</v>
      </c>
      <c r="W88" s="7" t="str">
        <f t="shared" si="10"/>
        <v>Profitable</v>
      </c>
      <c r="X88" s="7" t="str">
        <f t="shared" si="11"/>
        <v>Low</v>
      </c>
    </row>
    <row r="89" spans="1:24" x14ac:dyDescent="0.3">
      <c r="A89" s="7" t="s">
        <v>463</v>
      </c>
      <c r="B89" s="8">
        <v>45149</v>
      </c>
      <c r="C89" s="8">
        <v>45155</v>
      </c>
      <c r="D89" s="7" t="s">
        <v>466</v>
      </c>
      <c r="E89" s="7" t="s">
        <v>467</v>
      </c>
      <c r="F89" s="7" t="s">
        <v>39</v>
      </c>
      <c r="G89" s="7" t="s">
        <v>176</v>
      </c>
      <c r="H89" s="7" t="s">
        <v>63</v>
      </c>
      <c r="I89" s="6">
        <v>1</v>
      </c>
      <c r="J89" s="10">
        <v>0</v>
      </c>
      <c r="K89" s="7" t="s">
        <v>32</v>
      </c>
      <c r="L89" s="7" t="s">
        <v>23</v>
      </c>
      <c r="M89" s="6">
        <v>42</v>
      </c>
      <c r="N89" s="6">
        <v>2</v>
      </c>
      <c r="O89" s="7" t="str">
        <f>VLOOKUP(H89,Product_Master!$A$2:$E$19,2,FALSE)</f>
        <v>Paper Ream</v>
      </c>
      <c r="P89" s="7" t="str">
        <f>VLOOKUP(H89,Product_Master!$A$2:$E$19,3,FALSE)</f>
        <v>Office Supplies</v>
      </c>
      <c r="Q89" s="17">
        <f>INDEX(Product_Master!$D$2:$D$19,MATCH(H89,Product_Master!$A$2:$A$19,0))</f>
        <v>9</v>
      </c>
      <c r="R89" s="14">
        <f>INDEX(Product_Master!$E$2:$E$19,MATCH(H89,Product_Master!$A$2:$A$19,0))</f>
        <v>5.46</v>
      </c>
      <c r="S89" s="14">
        <f t="shared" si="6"/>
        <v>9</v>
      </c>
      <c r="T89" s="14">
        <f t="shared" si="7"/>
        <v>5.46</v>
      </c>
      <c r="U89" s="14">
        <f t="shared" si="8"/>
        <v>3.54</v>
      </c>
      <c r="V89" s="20">
        <f t="shared" si="9"/>
        <v>0.39333333333333331</v>
      </c>
      <c r="W89" s="7" t="str">
        <f t="shared" si="10"/>
        <v>Profitable</v>
      </c>
      <c r="X89" s="7" t="str">
        <f t="shared" si="11"/>
        <v>Low</v>
      </c>
    </row>
    <row r="90" spans="1:24" x14ac:dyDescent="0.3">
      <c r="A90" s="7" t="s">
        <v>468</v>
      </c>
      <c r="B90" s="8">
        <v>45557</v>
      </c>
      <c r="C90" s="8">
        <v>45562</v>
      </c>
      <c r="D90" s="7" t="s">
        <v>471</v>
      </c>
      <c r="E90" s="7" t="s">
        <v>472</v>
      </c>
      <c r="F90" s="7" t="s">
        <v>19</v>
      </c>
      <c r="G90" s="7" t="s">
        <v>97</v>
      </c>
      <c r="H90" s="7" t="s">
        <v>216</v>
      </c>
      <c r="I90" s="6">
        <v>6</v>
      </c>
      <c r="J90" s="10">
        <v>0</v>
      </c>
      <c r="K90" s="7" t="s">
        <v>32</v>
      </c>
      <c r="L90" s="7" t="s">
        <v>33</v>
      </c>
      <c r="M90" s="6">
        <v>69</v>
      </c>
      <c r="N90" s="6">
        <v>5</v>
      </c>
      <c r="O90" s="7" t="str">
        <f>VLOOKUP(H90,Product_Master!$A$2:$E$19,2,FALSE)</f>
        <v>Keyboard</v>
      </c>
      <c r="P90" s="7" t="str">
        <f>VLOOKUP(H90,Product_Master!$A$2:$E$19,3,FALSE)</f>
        <v>Technology</v>
      </c>
      <c r="Q90" s="17">
        <f>INDEX(Product_Master!$D$2:$D$19,MATCH(H90,Product_Master!$A$2:$A$19,0))</f>
        <v>45</v>
      </c>
      <c r="R90" s="14">
        <f>INDEX(Product_Master!$E$2:$E$19,MATCH(H90,Product_Master!$A$2:$A$19,0))</f>
        <v>35.729999999999997</v>
      </c>
      <c r="S90" s="14">
        <f t="shared" si="6"/>
        <v>270</v>
      </c>
      <c r="T90" s="14">
        <f t="shared" si="7"/>
        <v>214.38</v>
      </c>
      <c r="U90" s="14">
        <f t="shared" si="8"/>
        <v>55.620000000000005</v>
      </c>
      <c r="V90" s="20">
        <f t="shared" si="9"/>
        <v>0.20600000000000002</v>
      </c>
      <c r="W90" s="7" t="str">
        <f t="shared" si="10"/>
        <v>Profitable</v>
      </c>
      <c r="X90" s="7" t="str">
        <f t="shared" si="11"/>
        <v>Low</v>
      </c>
    </row>
    <row r="91" spans="1:24" x14ac:dyDescent="0.3">
      <c r="A91" s="7" t="s">
        <v>473</v>
      </c>
      <c r="B91" s="8">
        <v>45494</v>
      </c>
      <c r="C91" s="8">
        <v>45501</v>
      </c>
      <c r="D91" s="7" t="s">
        <v>476</v>
      </c>
      <c r="E91" s="7" t="s">
        <v>477</v>
      </c>
      <c r="F91" s="7" t="s">
        <v>29</v>
      </c>
      <c r="G91" s="7" t="s">
        <v>30</v>
      </c>
      <c r="H91" s="7" t="s">
        <v>154</v>
      </c>
      <c r="I91" s="6">
        <v>1</v>
      </c>
      <c r="J91" s="10">
        <v>0</v>
      </c>
      <c r="K91" s="7" t="s">
        <v>32</v>
      </c>
      <c r="L91" s="7" t="s">
        <v>50</v>
      </c>
      <c r="M91" s="6">
        <v>67</v>
      </c>
      <c r="N91" s="6">
        <v>3</v>
      </c>
      <c r="O91" s="7" t="str">
        <f>VLOOKUP(H91,Product_Master!$A$2:$E$19,2,FALSE)</f>
        <v>Filing Cabinet</v>
      </c>
      <c r="P91" s="7" t="str">
        <f>VLOOKUP(H91,Product_Master!$A$2:$E$19,3,FALSE)</f>
        <v>Furniture</v>
      </c>
      <c r="Q91" s="17">
        <f>INDEX(Product_Master!$D$2:$D$19,MATCH(H91,Product_Master!$A$2:$A$19,0))</f>
        <v>130</v>
      </c>
      <c r="R91" s="14">
        <f>INDEX(Product_Master!$E$2:$E$19,MATCH(H91,Product_Master!$A$2:$A$19,0))</f>
        <v>83.55</v>
      </c>
      <c r="S91" s="14">
        <f t="shared" si="6"/>
        <v>130</v>
      </c>
      <c r="T91" s="14">
        <f t="shared" si="7"/>
        <v>83.55</v>
      </c>
      <c r="U91" s="14">
        <f t="shared" si="8"/>
        <v>46.45</v>
      </c>
      <c r="V91" s="20">
        <f t="shared" si="9"/>
        <v>0.35730769230769233</v>
      </c>
      <c r="W91" s="7" t="str">
        <f t="shared" si="10"/>
        <v>Profitable</v>
      </c>
      <c r="X91" s="7" t="str">
        <f t="shared" si="11"/>
        <v>Low</v>
      </c>
    </row>
    <row r="92" spans="1:24" x14ac:dyDescent="0.3">
      <c r="A92" s="7" t="s">
        <v>478</v>
      </c>
      <c r="B92" s="8">
        <v>45416</v>
      </c>
      <c r="C92" s="8">
        <v>45418</v>
      </c>
      <c r="D92" s="7" t="s">
        <v>481</v>
      </c>
      <c r="E92" s="7" t="s">
        <v>865</v>
      </c>
      <c r="F92" s="7" t="s">
        <v>19</v>
      </c>
      <c r="G92" s="7" t="s">
        <v>192</v>
      </c>
      <c r="H92" s="7" t="s">
        <v>69</v>
      </c>
      <c r="I92" s="6">
        <v>7</v>
      </c>
      <c r="J92" s="10">
        <v>0</v>
      </c>
      <c r="K92" s="7" t="s">
        <v>70</v>
      </c>
      <c r="L92" s="7" t="s">
        <v>23</v>
      </c>
      <c r="M92" s="6">
        <v>49</v>
      </c>
      <c r="N92" s="6">
        <v>2</v>
      </c>
      <c r="O92" s="7" t="str">
        <f>VLOOKUP(H92,Product_Master!$A$2:$E$19,2,FALSE)</f>
        <v>Marker Pack</v>
      </c>
      <c r="P92" s="7" t="str">
        <f>VLOOKUP(H92,Product_Master!$A$2:$E$19,3,FALSE)</f>
        <v>Office Supplies</v>
      </c>
      <c r="Q92" s="17">
        <f>INDEX(Product_Master!$D$2:$D$19,MATCH(H92,Product_Master!$A$2:$A$19,0))</f>
        <v>11</v>
      </c>
      <c r="R92" s="14">
        <f>INDEX(Product_Master!$E$2:$E$19,MATCH(H92,Product_Master!$A$2:$A$19,0))</f>
        <v>6.23</v>
      </c>
      <c r="S92" s="14">
        <f t="shared" si="6"/>
        <v>77</v>
      </c>
      <c r="T92" s="14">
        <f t="shared" si="7"/>
        <v>43.61</v>
      </c>
      <c r="U92" s="14">
        <f t="shared" si="8"/>
        <v>33.39</v>
      </c>
      <c r="V92" s="20">
        <f t="shared" si="9"/>
        <v>0.43363636363636365</v>
      </c>
      <c r="W92" s="7" t="str">
        <f t="shared" si="10"/>
        <v>Profitable</v>
      </c>
      <c r="X92" s="7" t="str">
        <f t="shared" si="11"/>
        <v>Low</v>
      </c>
    </row>
    <row r="93" spans="1:24" x14ac:dyDescent="0.3">
      <c r="A93" s="7" t="s">
        <v>482</v>
      </c>
      <c r="B93" s="8">
        <v>45023</v>
      </c>
      <c r="C93" s="8">
        <v>45024</v>
      </c>
      <c r="D93" s="7" t="s">
        <v>325</v>
      </c>
      <c r="E93" s="7" t="s">
        <v>485</v>
      </c>
      <c r="F93" s="7" t="s">
        <v>29</v>
      </c>
      <c r="G93" s="7" t="s">
        <v>97</v>
      </c>
      <c r="H93" s="7" t="s">
        <v>160</v>
      </c>
      <c r="I93" s="6">
        <v>9</v>
      </c>
      <c r="J93" s="10">
        <v>0</v>
      </c>
      <c r="K93" s="7" t="s">
        <v>32</v>
      </c>
      <c r="L93" s="7" t="s">
        <v>50</v>
      </c>
      <c r="M93" s="6">
        <v>65</v>
      </c>
      <c r="N93" s="6">
        <v>2</v>
      </c>
      <c r="O93" s="7" t="str">
        <f>VLOOKUP(H93,Product_Master!$A$2:$E$19,2,FALSE)</f>
        <v>Laptop</v>
      </c>
      <c r="P93" s="7" t="str">
        <f>VLOOKUP(H93,Product_Master!$A$2:$E$19,3,FALSE)</f>
        <v>Technology</v>
      </c>
      <c r="Q93" s="17">
        <f>INDEX(Product_Master!$D$2:$D$19,MATCH(H93,Product_Master!$A$2:$A$19,0))</f>
        <v>900</v>
      </c>
      <c r="R93" s="14">
        <f>INDEX(Product_Master!$E$2:$E$19,MATCH(H93,Product_Master!$A$2:$A$19,0))</f>
        <v>669.14</v>
      </c>
      <c r="S93" s="14">
        <f t="shared" si="6"/>
        <v>8100</v>
      </c>
      <c r="T93" s="14">
        <f t="shared" si="7"/>
        <v>6022.26</v>
      </c>
      <c r="U93" s="14">
        <f t="shared" si="8"/>
        <v>2077.7399999999998</v>
      </c>
      <c r="V93" s="20">
        <f t="shared" si="9"/>
        <v>0.25651111111111108</v>
      </c>
      <c r="W93" s="7" t="str">
        <f t="shared" si="10"/>
        <v>Profitable</v>
      </c>
      <c r="X93" s="7" t="str">
        <f t="shared" si="11"/>
        <v>High</v>
      </c>
    </row>
    <row r="94" spans="1:24" x14ac:dyDescent="0.3">
      <c r="A94" s="7" t="s">
        <v>486</v>
      </c>
      <c r="B94" s="8">
        <v>45437</v>
      </c>
      <c r="C94" s="8">
        <v>45442</v>
      </c>
      <c r="D94" s="7" t="s">
        <v>489</v>
      </c>
      <c r="E94" s="7" t="s">
        <v>490</v>
      </c>
      <c r="F94" s="7" t="s">
        <v>29</v>
      </c>
      <c r="G94" s="7" t="s">
        <v>62</v>
      </c>
      <c r="H94" s="7" t="s">
        <v>146</v>
      </c>
      <c r="I94" s="6">
        <v>2</v>
      </c>
      <c r="J94" s="10">
        <v>0.15</v>
      </c>
      <c r="K94" s="7" t="s">
        <v>70</v>
      </c>
      <c r="L94" s="7" t="s">
        <v>41</v>
      </c>
      <c r="M94" s="6">
        <v>57</v>
      </c>
      <c r="N94" s="6">
        <v>4</v>
      </c>
      <c r="O94" s="7" t="str">
        <f>VLOOKUP(H94,Product_Master!$A$2:$E$19,2,FALSE)</f>
        <v>Standing Desk</v>
      </c>
      <c r="P94" s="7" t="str">
        <f>VLOOKUP(H94,Product_Master!$A$2:$E$19,3,FALSE)</f>
        <v>Furniture</v>
      </c>
      <c r="Q94" s="17">
        <f>INDEX(Product_Master!$D$2:$D$19,MATCH(H94,Product_Master!$A$2:$A$19,0))</f>
        <v>480</v>
      </c>
      <c r="R94" s="14">
        <f>INDEX(Product_Master!$E$2:$E$19,MATCH(H94,Product_Master!$A$2:$A$19,0))</f>
        <v>375.21</v>
      </c>
      <c r="S94" s="14">
        <f t="shared" si="6"/>
        <v>816</v>
      </c>
      <c r="T94" s="14">
        <f t="shared" si="7"/>
        <v>750.42</v>
      </c>
      <c r="U94" s="14">
        <f t="shared" si="8"/>
        <v>65.580000000000041</v>
      </c>
      <c r="V94" s="20">
        <f t="shared" si="9"/>
        <v>8.0367647058823585E-2</v>
      </c>
      <c r="W94" s="7" t="str">
        <f t="shared" si="10"/>
        <v>Profitable</v>
      </c>
      <c r="X94" s="7" t="str">
        <f t="shared" si="11"/>
        <v>Low</v>
      </c>
    </row>
    <row r="95" spans="1:24" x14ac:dyDescent="0.3">
      <c r="A95" s="7" t="s">
        <v>491</v>
      </c>
      <c r="B95" s="8">
        <v>45160</v>
      </c>
      <c r="C95" s="8">
        <v>45161</v>
      </c>
      <c r="D95" s="7" t="s">
        <v>493</v>
      </c>
      <c r="E95" s="7" t="s">
        <v>477</v>
      </c>
      <c r="F95" s="7" t="s">
        <v>29</v>
      </c>
      <c r="G95" s="7" t="s">
        <v>40</v>
      </c>
      <c r="H95" s="7" t="s">
        <v>308</v>
      </c>
      <c r="I95" s="6">
        <v>6</v>
      </c>
      <c r="J95" s="10">
        <v>0.05</v>
      </c>
      <c r="K95" s="7" t="s">
        <v>22</v>
      </c>
      <c r="L95" s="7" t="s">
        <v>33</v>
      </c>
      <c r="M95" s="6">
        <v>31</v>
      </c>
      <c r="N95" s="6">
        <v>4</v>
      </c>
      <c r="O95" s="7" t="str">
        <f>VLOOKUP(H95,Product_Master!$A$2:$E$19,2,FALSE)</f>
        <v>Binder</v>
      </c>
      <c r="P95" s="7" t="str">
        <f>VLOOKUP(H95,Product_Master!$A$2:$E$19,3,FALSE)</f>
        <v>Office Supplies</v>
      </c>
      <c r="Q95" s="17">
        <f>INDEX(Product_Master!$D$2:$D$19,MATCH(H95,Product_Master!$A$2:$A$19,0))</f>
        <v>8</v>
      </c>
      <c r="R95" s="14">
        <f>INDEX(Product_Master!$E$2:$E$19,MATCH(H95,Product_Master!$A$2:$A$19,0))</f>
        <v>5.51</v>
      </c>
      <c r="S95" s="14">
        <f t="shared" si="6"/>
        <v>45.599999999999994</v>
      </c>
      <c r="T95" s="14">
        <f t="shared" si="7"/>
        <v>33.06</v>
      </c>
      <c r="U95" s="14">
        <f t="shared" si="8"/>
        <v>12.539999999999992</v>
      </c>
      <c r="V95" s="20">
        <f t="shared" si="9"/>
        <v>0.27499999999999986</v>
      </c>
      <c r="W95" s="7" t="str">
        <f t="shared" si="10"/>
        <v>Profitable</v>
      </c>
      <c r="X95" s="7" t="str">
        <f t="shared" si="11"/>
        <v>Low</v>
      </c>
    </row>
    <row r="96" spans="1:24" x14ac:dyDescent="0.3">
      <c r="A96" s="7" t="s">
        <v>494</v>
      </c>
      <c r="B96" s="8">
        <v>45168</v>
      </c>
      <c r="C96" s="8">
        <v>45173</v>
      </c>
      <c r="D96" s="7" t="s">
        <v>497</v>
      </c>
      <c r="E96" s="7" t="s">
        <v>266</v>
      </c>
      <c r="F96" s="7" t="s">
        <v>29</v>
      </c>
      <c r="G96" s="7" t="s">
        <v>176</v>
      </c>
      <c r="H96" s="7" t="s">
        <v>109</v>
      </c>
      <c r="I96" s="6">
        <v>7</v>
      </c>
      <c r="J96" s="10">
        <v>0.15</v>
      </c>
      <c r="K96" s="7" t="s">
        <v>32</v>
      </c>
      <c r="L96" s="7" t="s">
        <v>23</v>
      </c>
      <c r="M96" s="6">
        <v>35</v>
      </c>
      <c r="N96" s="6">
        <v>3</v>
      </c>
      <c r="O96" s="7" t="str">
        <f>VLOOKUP(H96,Product_Master!$A$2:$E$19,2,FALSE)</f>
        <v>Printer</v>
      </c>
      <c r="P96" s="7" t="str">
        <f>VLOOKUP(H96,Product_Master!$A$2:$E$19,3,FALSE)</f>
        <v>Technology</v>
      </c>
      <c r="Q96" s="17">
        <f>INDEX(Product_Master!$D$2:$D$19,MATCH(H96,Product_Master!$A$2:$A$19,0))</f>
        <v>180</v>
      </c>
      <c r="R96" s="14">
        <f>INDEX(Product_Master!$E$2:$E$19,MATCH(H96,Product_Master!$A$2:$A$19,0))</f>
        <v>133.25</v>
      </c>
      <c r="S96" s="14">
        <f t="shared" si="6"/>
        <v>1071</v>
      </c>
      <c r="T96" s="14">
        <f t="shared" si="7"/>
        <v>932.75</v>
      </c>
      <c r="U96" s="14">
        <f t="shared" si="8"/>
        <v>138.25</v>
      </c>
      <c r="V96" s="20">
        <f t="shared" si="9"/>
        <v>0.12908496732026145</v>
      </c>
      <c r="W96" s="7" t="str">
        <f t="shared" si="10"/>
        <v>Profitable</v>
      </c>
      <c r="X96" s="7" t="str">
        <f t="shared" si="11"/>
        <v>Low</v>
      </c>
    </row>
    <row r="97" spans="1:24" x14ac:dyDescent="0.3">
      <c r="A97" s="7" t="s">
        <v>498</v>
      </c>
      <c r="B97" s="8">
        <v>45361</v>
      </c>
      <c r="C97" s="8">
        <v>45366</v>
      </c>
      <c r="D97" s="7" t="s">
        <v>501</v>
      </c>
      <c r="E97" s="7" t="s">
        <v>246</v>
      </c>
      <c r="F97" s="7" t="s">
        <v>29</v>
      </c>
      <c r="G97" s="7" t="s">
        <v>30</v>
      </c>
      <c r="H97" s="7" t="s">
        <v>216</v>
      </c>
      <c r="I97" s="6">
        <v>1</v>
      </c>
      <c r="J97" s="10">
        <v>0.2</v>
      </c>
      <c r="K97" s="7" t="s">
        <v>32</v>
      </c>
      <c r="L97" s="7" t="s">
        <v>23</v>
      </c>
      <c r="M97" s="6">
        <v>56</v>
      </c>
      <c r="N97" s="6">
        <v>1</v>
      </c>
      <c r="O97" s="7" t="str">
        <f>VLOOKUP(H97,Product_Master!$A$2:$E$19,2,FALSE)</f>
        <v>Keyboard</v>
      </c>
      <c r="P97" s="7" t="str">
        <f>VLOOKUP(H97,Product_Master!$A$2:$E$19,3,FALSE)</f>
        <v>Technology</v>
      </c>
      <c r="Q97" s="17">
        <f>INDEX(Product_Master!$D$2:$D$19,MATCH(H97,Product_Master!$A$2:$A$19,0))</f>
        <v>45</v>
      </c>
      <c r="R97" s="14">
        <f>INDEX(Product_Master!$E$2:$E$19,MATCH(H97,Product_Master!$A$2:$A$19,0))</f>
        <v>35.729999999999997</v>
      </c>
      <c r="S97" s="14">
        <f t="shared" si="6"/>
        <v>36</v>
      </c>
      <c r="T97" s="14">
        <f t="shared" si="7"/>
        <v>35.729999999999997</v>
      </c>
      <c r="U97" s="14">
        <f t="shared" si="8"/>
        <v>0.27000000000000313</v>
      </c>
      <c r="V97" s="20">
        <f t="shared" si="9"/>
        <v>7.5000000000000865E-3</v>
      </c>
      <c r="W97" s="7" t="str">
        <f t="shared" si="10"/>
        <v>Profitable</v>
      </c>
      <c r="X97" s="7" t="str">
        <f t="shared" si="11"/>
        <v>Low</v>
      </c>
    </row>
    <row r="98" spans="1:24" x14ac:dyDescent="0.3">
      <c r="A98" s="7" t="s">
        <v>502</v>
      </c>
      <c r="B98" s="8">
        <v>45230</v>
      </c>
      <c r="C98" s="8">
        <v>45236</v>
      </c>
      <c r="D98" s="7" t="s">
        <v>505</v>
      </c>
      <c r="E98" s="7" t="s">
        <v>506</v>
      </c>
      <c r="F98" s="7" t="s">
        <v>19</v>
      </c>
      <c r="G98" s="7" t="s">
        <v>176</v>
      </c>
      <c r="H98" s="7" t="s">
        <v>160</v>
      </c>
      <c r="I98" s="6">
        <v>4</v>
      </c>
      <c r="J98" s="10">
        <v>0.1</v>
      </c>
      <c r="K98" s="7" t="s">
        <v>222</v>
      </c>
      <c r="L98" s="7" t="s">
        <v>33</v>
      </c>
      <c r="M98" s="6">
        <v>59</v>
      </c>
      <c r="N98" s="6">
        <v>2</v>
      </c>
      <c r="O98" s="7" t="str">
        <f>VLOOKUP(H98,Product_Master!$A$2:$E$19,2,FALSE)</f>
        <v>Laptop</v>
      </c>
      <c r="P98" s="7" t="str">
        <f>VLOOKUP(H98,Product_Master!$A$2:$E$19,3,FALSE)</f>
        <v>Technology</v>
      </c>
      <c r="Q98" s="17">
        <f>INDEX(Product_Master!$D$2:$D$19,MATCH(H98,Product_Master!$A$2:$A$19,0))</f>
        <v>900</v>
      </c>
      <c r="R98" s="14">
        <f>INDEX(Product_Master!$E$2:$E$19,MATCH(H98,Product_Master!$A$2:$A$19,0))</f>
        <v>669.14</v>
      </c>
      <c r="S98" s="14">
        <f t="shared" si="6"/>
        <v>3240</v>
      </c>
      <c r="T98" s="14">
        <f t="shared" si="7"/>
        <v>2676.56</v>
      </c>
      <c r="U98" s="14">
        <f t="shared" si="8"/>
        <v>563.44000000000005</v>
      </c>
      <c r="V98" s="20">
        <f t="shared" si="9"/>
        <v>0.17390123456790124</v>
      </c>
      <c r="W98" s="7" t="str">
        <f t="shared" si="10"/>
        <v>Profitable</v>
      </c>
      <c r="X98" s="7" t="str">
        <f t="shared" si="11"/>
        <v>Medium</v>
      </c>
    </row>
    <row r="99" spans="1:24" x14ac:dyDescent="0.3">
      <c r="A99" s="7" t="s">
        <v>507</v>
      </c>
      <c r="B99" s="8">
        <v>44954</v>
      </c>
      <c r="C99" s="8">
        <v>44957</v>
      </c>
      <c r="D99" s="7" t="s">
        <v>510</v>
      </c>
      <c r="E99" s="7" t="s">
        <v>103</v>
      </c>
      <c r="F99" s="7" t="s">
        <v>29</v>
      </c>
      <c r="G99" s="7" t="s">
        <v>40</v>
      </c>
      <c r="H99" s="7" t="s">
        <v>56</v>
      </c>
      <c r="I99" s="6">
        <v>4</v>
      </c>
      <c r="J99" s="10">
        <v>0.15</v>
      </c>
      <c r="K99" s="7" t="s">
        <v>32</v>
      </c>
      <c r="L99" s="7" t="s">
        <v>33</v>
      </c>
      <c r="M99" s="6">
        <v>21</v>
      </c>
      <c r="N99" s="6">
        <v>3</v>
      </c>
      <c r="O99" s="7" t="str">
        <f>VLOOKUP(H99,Product_Master!$A$2:$E$19,2,FALSE)</f>
        <v>Stapler</v>
      </c>
      <c r="P99" s="7" t="str">
        <f>VLOOKUP(H99,Product_Master!$A$2:$E$19,3,FALSE)</f>
        <v>Office Supplies</v>
      </c>
      <c r="Q99" s="17">
        <f>INDEX(Product_Master!$D$2:$D$19,MATCH(H99,Product_Master!$A$2:$A$19,0))</f>
        <v>15</v>
      </c>
      <c r="R99" s="14">
        <f>INDEX(Product_Master!$E$2:$E$19,MATCH(H99,Product_Master!$A$2:$A$19,0))</f>
        <v>9.91</v>
      </c>
      <c r="S99" s="14">
        <f t="shared" si="6"/>
        <v>51</v>
      </c>
      <c r="T99" s="14">
        <f t="shared" si="7"/>
        <v>39.64</v>
      </c>
      <c r="U99" s="14">
        <f t="shared" si="8"/>
        <v>11.36</v>
      </c>
      <c r="V99" s="20">
        <f t="shared" si="9"/>
        <v>0.22274509803921569</v>
      </c>
      <c r="W99" s="7" t="str">
        <f t="shared" si="10"/>
        <v>Profitable</v>
      </c>
      <c r="X99" s="7" t="str">
        <f t="shared" si="11"/>
        <v>Low</v>
      </c>
    </row>
    <row r="100" spans="1:24" x14ac:dyDescent="0.3">
      <c r="A100" s="7" t="s">
        <v>511</v>
      </c>
      <c r="B100" s="8">
        <v>45028</v>
      </c>
      <c r="C100" s="8">
        <v>45033</v>
      </c>
      <c r="D100" s="7" t="s">
        <v>514</v>
      </c>
      <c r="E100" s="7" t="s">
        <v>38</v>
      </c>
      <c r="F100" s="7" t="s">
        <v>29</v>
      </c>
      <c r="G100" s="7" t="s">
        <v>115</v>
      </c>
      <c r="H100" s="7" t="s">
        <v>216</v>
      </c>
      <c r="I100" s="6">
        <v>1</v>
      </c>
      <c r="J100" s="10">
        <v>0</v>
      </c>
      <c r="K100" s="7" t="s">
        <v>32</v>
      </c>
      <c r="L100" s="7" t="s">
        <v>41</v>
      </c>
      <c r="M100" s="6">
        <v>28</v>
      </c>
      <c r="N100" s="6">
        <v>5</v>
      </c>
      <c r="O100" s="7" t="str">
        <f>VLOOKUP(H100,Product_Master!$A$2:$E$19,2,FALSE)</f>
        <v>Keyboard</v>
      </c>
      <c r="P100" s="7" t="str">
        <f>VLOOKUP(H100,Product_Master!$A$2:$E$19,3,FALSE)</f>
        <v>Technology</v>
      </c>
      <c r="Q100" s="17">
        <f>INDEX(Product_Master!$D$2:$D$19,MATCH(H100,Product_Master!$A$2:$A$19,0))</f>
        <v>45</v>
      </c>
      <c r="R100" s="14">
        <f>INDEX(Product_Master!$E$2:$E$19,MATCH(H100,Product_Master!$A$2:$A$19,0))</f>
        <v>35.729999999999997</v>
      </c>
      <c r="S100" s="14">
        <f t="shared" si="6"/>
        <v>45</v>
      </c>
      <c r="T100" s="14">
        <f t="shared" si="7"/>
        <v>35.729999999999997</v>
      </c>
      <c r="U100" s="14">
        <f t="shared" si="8"/>
        <v>9.2700000000000031</v>
      </c>
      <c r="V100" s="20">
        <f t="shared" si="9"/>
        <v>0.20600000000000007</v>
      </c>
      <c r="W100" s="7" t="str">
        <f t="shared" si="10"/>
        <v>Profitable</v>
      </c>
      <c r="X100" s="7" t="str">
        <f t="shared" si="11"/>
        <v>Low</v>
      </c>
    </row>
    <row r="101" spans="1:24" x14ac:dyDescent="0.3">
      <c r="A101" s="7" t="s">
        <v>515</v>
      </c>
      <c r="B101" s="8">
        <v>45539</v>
      </c>
      <c r="C101" s="8">
        <v>45540</v>
      </c>
      <c r="D101" s="7" t="s">
        <v>518</v>
      </c>
      <c r="E101" s="7" t="s">
        <v>364</v>
      </c>
      <c r="F101" s="7" t="s">
        <v>29</v>
      </c>
      <c r="G101" s="7" t="s">
        <v>251</v>
      </c>
      <c r="H101" s="7" t="s">
        <v>21</v>
      </c>
      <c r="I101" s="6">
        <v>3</v>
      </c>
      <c r="J101" s="10">
        <v>0</v>
      </c>
      <c r="K101" s="7" t="s">
        <v>222</v>
      </c>
      <c r="L101" s="7" t="s">
        <v>23</v>
      </c>
      <c r="M101" s="6">
        <v>55</v>
      </c>
      <c r="N101" s="6">
        <v>4</v>
      </c>
      <c r="O101" s="7" t="str">
        <f>VLOOKUP(H101,Product_Master!$A$2:$E$19,2,FALSE)</f>
        <v>Pen Set</v>
      </c>
      <c r="P101" s="7" t="str">
        <f>VLOOKUP(H101,Product_Master!$A$2:$E$19,3,FALSE)</f>
        <v>Office Supplies</v>
      </c>
      <c r="Q101" s="17">
        <f>INDEX(Product_Master!$D$2:$D$19,MATCH(H101,Product_Master!$A$2:$A$19,0))</f>
        <v>12</v>
      </c>
      <c r="R101" s="14">
        <f>INDEX(Product_Master!$E$2:$E$19,MATCH(H101,Product_Master!$A$2:$A$19,0))</f>
        <v>9.07</v>
      </c>
      <c r="S101" s="14">
        <f t="shared" si="6"/>
        <v>36</v>
      </c>
      <c r="T101" s="14">
        <f t="shared" si="7"/>
        <v>27.21</v>
      </c>
      <c r="U101" s="14">
        <f t="shared" si="8"/>
        <v>8.7899999999999991</v>
      </c>
      <c r="V101" s="20">
        <f t="shared" si="9"/>
        <v>0.24416666666666664</v>
      </c>
      <c r="W101" s="7" t="str">
        <f t="shared" si="10"/>
        <v>Profitable</v>
      </c>
      <c r="X101" s="7" t="str">
        <f t="shared" si="11"/>
        <v>Low</v>
      </c>
    </row>
    <row r="102" spans="1:24" x14ac:dyDescent="0.3">
      <c r="A102" s="7" t="s">
        <v>519</v>
      </c>
      <c r="B102" s="8">
        <v>45060</v>
      </c>
      <c r="C102" s="8">
        <v>45064</v>
      </c>
      <c r="D102" s="7" t="s">
        <v>522</v>
      </c>
      <c r="E102" s="7" t="s">
        <v>18</v>
      </c>
      <c r="F102" s="7" t="s">
        <v>39</v>
      </c>
      <c r="G102" s="7" t="s">
        <v>40</v>
      </c>
      <c r="H102" s="7" t="s">
        <v>160</v>
      </c>
      <c r="I102" s="6">
        <v>6</v>
      </c>
      <c r="J102" s="10">
        <v>0</v>
      </c>
      <c r="K102" s="7" t="s">
        <v>32</v>
      </c>
      <c r="L102" s="7" t="s">
        <v>33</v>
      </c>
      <c r="M102" s="6">
        <v>22</v>
      </c>
      <c r="N102" s="6">
        <v>5</v>
      </c>
      <c r="O102" s="7" t="str">
        <f>VLOOKUP(H102,Product_Master!$A$2:$E$19,2,FALSE)</f>
        <v>Laptop</v>
      </c>
      <c r="P102" s="7" t="str">
        <f>VLOOKUP(H102,Product_Master!$A$2:$E$19,3,FALSE)</f>
        <v>Technology</v>
      </c>
      <c r="Q102" s="17">
        <f>INDEX(Product_Master!$D$2:$D$19,MATCH(H102,Product_Master!$A$2:$A$19,0))</f>
        <v>900</v>
      </c>
      <c r="R102" s="14">
        <f>INDEX(Product_Master!$E$2:$E$19,MATCH(H102,Product_Master!$A$2:$A$19,0))</f>
        <v>669.14</v>
      </c>
      <c r="S102" s="14">
        <f t="shared" si="6"/>
        <v>5400</v>
      </c>
      <c r="T102" s="14">
        <f t="shared" si="7"/>
        <v>4014.84</v>
      </c>
      <c r="U102" s="14">
        <f t="shared" si="8"/>
        <v>1385.1599999999999</v>
      </c>
      <c r="V102" s="20">
        <f t="shared" si="9"/>
        <v>0.25651111111111108</v>
      </c>
      <c r="W102" s="7" t="str">
        <f t="shared" si="10"/>
        <v>Profitable</v>
      </c>
      <c r="X102" s="7" t="str">
        <f t="shared" si="11"/>
        <v>High</v>
      </c>
    </row>
    <row r="103" spans="1:24" x14ac:dyDescent="0.3">
      <c r="A103" s="7" t="s">
        <v>523</v>
      </c>
      <c r="B103" s="8">
        <v>45582</v>
      </c>
      <c r="C103" s="8">
        <v>45586</v>
      </c>
      <c r="D103" s="7" t="s">
        <v>525</v>
      </c>
      <c r="E103" s="7" t="s">
        <v>152</v>
      </c>
      <c r="F103" s="7" t="s">
        <v>29</v>
      </c>
      <c r="G103" s="7" t="s">
        <v>97</v>
      </c>
      <c r="H103" s="7" t="s">
        <v>63</v>
      </c>
      <c r="I103" s="6">
        <v>1</v>
      </c>
      <c r="J103" s="10">
        <v>0.1</v>
      </c>
      <c r="K103" s="7" t="s">
        <v>22</v>
      </c>
      <c r="L103" s="7" t="s">
        <v>41</v>
      </c>
      <c r="M103" s="6">
        <v>40</v>
      </c>
      <c r="N103" s="6">
        <v>5</v>
      </c>
      <c r="O103" s="7" t="str">
        <f>VLOOKUP(H103,Product_Master!$A$2:$E$19,2,FALSE)</f>
        <v>Paper Ream</v>
      </c>
      <c r="P103" s="7" t="str">
        <f>VLOOKUP(H103,Product_Master!$A$2:$E$19,3,FALSE)</f>
        <v>Office Supplies</v>
      </c>
      <c r="Q103" s="17">
        <f>INDEX(Product_Master!$D$2:$D$19,MATCH(H103,Product_Master!$A$2:$A$19,0))</f>
        <v>9</v>
      </c>
      <c r="R103" s="14">
        <f>INDEX(Product_Master!$E$2:$E$19,MATCH(H103,Product_Master!$A$2:$A$19,0))</f>
        <v>5.46</v>
      </c>
      <c r="S103" s="14">
        <f t="shared" si="6"/>
        <v>8.1</v>
      </c>
      <c r="T103" s="14">
        <f t="shared" si="7"/>
        <v>5.46</v>
      </c>
      <c r="U103" s="14">
        <f t="shared" si="8"/>
        <v>2.6399999999999997</v>
      </c>
      <c r="V103" s="20">
        <f t="shared" si="9"/>
        <v>0.3259259259259259</v>
      </c>
      <c r="W103" s="7" t="str">
        <f t="shared" si="10"/>
        <v>Profitable</v>
      </c>
      <c r="X103" s="7" t="str">
        <f t="shared" si="11"/>
        <v>Low</v>
      </c>
    </row>
    <row r="104" spans="1:24" x14ac:dyDescent="0.3">
      <c r="A104" s="7" t="s">
        <v>526</v>
      </c>
      <c r="B104" s="8">
        <v>45058</v>
      </c>
      <c r="C104" s="8">
        <v>45062</v>
      </c>
      <c r="D104" s="7" t="s">
        <v>529</v>
      </c>
      <c r="E104" s="7" t="s">
        <v>490</v>
      </c>
      <c r="F104" s="7" t="s">
        <v>29</v>
      </c>
      <c r="G104" s="7" t="s">
        <v>293</v>
      </c>
      <c r="H104" s="7" t="s">
        <v>109</v>
      </c>
      <c r="I104" s="6">
        <v>9</v>
      </c>
      <c r="J104" s="10">
        <v>0</v>
      </c>
      <c r="K104" s="7" t="s">
        <v>32</v>
      </c>
      <c r="L104" s="7" t="s">
        <v>50</v>
      </c>
      <c r="M104" s="6">
        <v>18</v>
      </c>
      <c r="N104" s="6">
        <v>3</v>
      </c>
      <c r="O104" s="7" t="str">
        <f>VLOOKUP(H104,Product_Master!$A$2:$E$19,2,FALSE)</f>
        <v>Printer</v>
      </c>
      <c r="P104" s="7" t="str">
        <f>VLOOKUP(H104,Product_Master!$A$2:$E$19,3,FALSE)</f>
        <v>Technology</v>
      </c>
      <c r="Q104" s="17">
        <f>INDEX(Product_Master!$D$2:$D$19,MATCH(H104,Product_Master!$A$2:$A$19,0))</f>
        <v>180</v>
      </c>
      <c r="R104" s="14">
        <f>INDEX(Product_Master!$E$2:$E$19,MATCH(H104,Product_Master!$A$2:$A$19,0))</f>
        <v>133.25</v>
      </c>
      <c r="S104" s="14">
        <f t="shared" si="6"/>
        <v>1620</v>
      </c>
      <c r="T104" s="14">
        <f t="shared" si="7"/>
        <v>1199.25</v>
      </c>
      <c r="U104" s="14">
        <f t="shared" si="8"/>
        <v>420.75</v>
      </c>
      <c r="V104" s="20">
        <f t="shared" si="9"/>
        <v>0.25972222222222224</v>
      </c>
      <c r="W104" s="7" t="str">
        <f t="shared" si="10"/>
        <v>Profitable</v>
      </c>
      <c r="X104" s="7" t="str">
        <f t="shared" si="11"/>
        <v>Low</v>
      </c>
    </row>
    <row r="105" spans="1:24" x14ac:dyDescent="0.3">
      <c r="A105" s="7" t="s">
        <v>531</v>
      </c>
      <c r="B105" s="8">
        <v>45067</v>
      </c>
      <c r="C105" s="8">
        <v>45073</v>
      </c>
      <c r="D105" s="7" t="s">
        <v>533</v>
      </c>
      <c r="E105" s="7" t="s">
        <v>152</v>
      </c>
      <c r="F105" s="7" t="s">
        <v>29</v>
      </c>
      <c r="G105" s="7" t="s">
        <v>293</v>
      </c>
      <c r="H105" s="7" t="s">
        <v>69</v>
      </c>
      <c r="I105" s="6">
        <v>1</v>
      </c>
      <c r="J105" s="10">
        <v>0</v>
      </c>
      <c r="K105" s="7" t="s">
        <v>32</v>
      </c>
      <c r="L105" s="7" t="s">
        <v>33</v>
      </c>
      <c r="M105" s="6">
        <v>32</v>
      </c>
      <c r="N105" s="6">
        <v>3</v>
      </c>
      <c r="O105" s="7" t="str">
        <f>VLOOKUP(H105,Product_Master!$A$2:$E$19,2,FALSE)</f>
        <v>Marker Pack</v>
      </c>
      <c r="P105" s="7" t="str">
        <f>VLOOKUP(H105,Product_Master!$A$2:$E$19,3,FALSE)</f>
        <v>Office Supplies</v>
      </c>
      <c r="Q105" s="17">
        <f>INDEX(Product_Master!$D$2:$D$19,MATCH(H105,Product_Master!$A$2:$A$19,0))</f>
        <v>11</v>
      </c>
      <c r="R105" s="14">
        <f>INDEX(Product_Master!$E$2:$E$19,MATCH(H105,Product_Master!$A$2:$A$19,0))</f>
        <v>6.23</v>
      </c>
      <c r="S105" s="14">
        <f t="shared" si="6"/>
        <v>11</v>
      </c>
      <c r="T105" s="14">
        <f t="shared" si="7"/>
        <v>6.23</v>
      </c>
      <c r="U105" s="14">
        <f t="shared" si="8"/>
        <v>4.7699999999999996</v>
      </c>
      <c r="V105" s="20">
        <f t="shared" si="9"/>
        <v>0.4336363636363636</v>
      </c>
      <c r="W105" s="7" t="str">
        <f t="shared" si="10"/>
        <v>Profitable</v>
      </c>
      <c r="X105" s="7" t="str">
        <f t="shared" si="11"/>
        <v>Low</v>
      </c>
    </row>
    <row r="106" spans="1:24" x14ac:dyDescent="0.3">
      <c r="A106" s="7" t="s">
        <v>534</v>
      </c>
      <c r="B106" s="8">
        <v>44959</v>
      </c>
      <c r="C106" s="8">
        <v>44965</v>
      </c>
      <c r="D106" s="7" t="s">
        <v>537</v>
      </c>
      <c r="E106" s="7" t="s">
        <v>312</v>
      </c>
      <c r="F106" s="7" t="s">
        <v>19</v>
      </c>
      <c r="G106" s="7" t="s">
        <v>192</v>
      </c>
      <c r="H106" s="7" t="s">
        <v>216</v>
      </c>
      <c r="I106" s="6">
        <v>2</v>
      </c>
      <c r="J106" s="10">
        <v>0.05</v>
      </c>
      <c r="K106" s="7" t="s">
        <v>70</v>
      </c>
      <c r="L106" s="7" t="s">
        <v>33</v>
      </c>
      <c r="M106" s="6">
        <v>64</v>
      </c>
      <c r="N106" s="6">
        <v>3</v>
      </c>
      <c r="O106" s="7" t="str">
        <f>VLOOKUP(H106,Product_Master!$A$2:$E$19,2,FALSE)</f>
        <v>Keyboard</v>
      </c>
      <c r="P106" s="7" t="str">
        <f>VLOOKUP(H106,Product_Master!$A$2:$E$19,3,FALSE)</f>
        <v>Technology</v>
      </c>
      <c r="Q106" s="17">
        <f>INDEX(Product_Master!$D$2:$D$19,MATCH(H106,Product_Master!$A$2:$A$19,0))</f>
        <v>45</v>
      </c>
      <c r="R106" s="14">
        <f>INDEX(Product_Master!$E$2:$E$19,MATCH(H106,Product_Master!$A$2:$A$19,0))</f>
        <v>35.729999999999997</v>
      </c>
      <c r="S106" s="14">
        <f t="shared" si="6"/>
        <v>85.5</v>
      </c>
      <c r="T106" s="14">
        <f t="shared" si="7"/>
        <v>71.459999999999994</v>
      </c>
      <c r="U106" s="14">
        <f t="shared" si="8"/>
        <v>14.040000000000006</v>
      </c>
      <c r="V106" s="20">
        <f t="shared" si="9"/>
        <v>0.16421052631578956</v>
      </c>
      <c r="W106" s="7" t="str">
        <f t="shared" si="10"/>
        <v>Profitable</v>
      </c>
      <c r="X106" s="7" t="str">
        <f t="shared" si="11"/>
        <v>Low</v>
      </c>
    </row>
    <row r="107" spans="1:24" x14ac:dyDescent="0.3">
      <c r="A107" s="7" t="s">
        <v>538</v>
      </c>
      <c r="B107" s="8">
        <v>45390</v>
      </c>
      <c r="C107" s="8">
        <v>45392</v>
      </c>
      <c r="D107" s="7" t="s">
        <v>540</v>
      </c>
      <c r="E107" s="7" t="s">
        <v>215</v>
      </c>
      <c r="F107" s="7" t="s">
        <v>19</v>
      </c>
      <c r="G107" s="7" t="s">
        <v>115</v>
      </c>
      <c r="H107" s="7" t="s">
        <v>216</v>
      </c>
      <c r="I107" s="6">
        <v>9</v>
      </c>
      <c r="J107" s="10">
        <v>0.15</v>
      </c>
      <c r="K107" s="7" t="s">
        <v>22</v>
      </c>
      <c r="L107" s="7" t="s">
        <v>50</v>
      </c>
      <c r="M107" s="6">
        <v>61</v>
      </c>
      <c r="N107" s="6">
        <v>3</v>
      </c>
      <c r="O107" s="7" t="str">
        <f>VLOOKUP(H107,Product_Master!$A$2:$E$19,2,FALSE)</f>
        <v>Keyboard</v>
      </c>
      <c r="P107" s="7" t="str">
        <f>VLOOKUP(H107,Product_Master!$A$2:$E$19,3,FALSE)</f>
        <v>Technology</v>
      </c>
      <c r="Q107" s="17">
        <f>INDEX(Product_Master!$D$2:$D$19,MATCH(H107,Product_Master!$A$2:$A$19,0))</f>
        <v>45</v>
      </c>
      <c r="R107" s="14">
        <f>INDEX(Product_Master!$E$2:$E$19,MATCH(H107,Product_Master!$A$2:$A$19,0))</f>
        <v>35.729999999999997</v>
      </c>
      <c r="S107" s="14">
        <f t="shared" si="6"/>
        <v>344.25</v>
      </c>
      <c r="T107" s="14">
        <f t="shared" si="7"/>
        <v>321.57</v>
      </c>
      <c r="U107" s="14">
        <f t="shared" si="8"/>
        <v>22.680000000000007</v>
      </c>
      <c r="V107" s="20">
        <f t="shared" si="9"/>
        <v>6.5882352941176489E-2</v>
      </c>
      <c r="W107" s="7" t="str">
        <f t="shared" si="10"/>
        <v>Profitable</v>
      </c>
      <c r="X107" s="7" t="str">
        <f t="shared" si="11"/>
        <v>Low</v>
      </c>
    </row>
    <row r="108" spans="1:24" x14ac:dyDescent="0.3">
      <c r="A108" s="7" t="s">
        <v>541</v>
      </c>
      <c r="B108" s="8">
        <v>44965</v>
      </c>
      <c r="C108" s="8">
        <v>44971</v>
      </c>
      <c r="D108" s="7" t="s">
        <v>543</v>
      </c>
      <c r="E108" s="7" t="s">
        <v>202</v>
      </c>
      <c r="F108" s="7" t="s">
        <v>19</v>
      </c>
      <c r="G108" s="7" t="s">
        <v>192</v>
      </c>
      <c r="H108" s="7" t="s">
        <v>146</v>
      </c>
      <c r="I108" s="6">
        <v>5</v>
      </c>
      <c r="J108" s="10">
        <v>0</v>
      </c>
      <c r="K108" s="7" t="s">
        <v>22</v>
      </c>
      <c r="L108" s="7" t="s">
        <v>23</v>
      </c>
      <c r="M108" s="6">
        <v>44</v>
      </c>
      <c r="N108" s="6">
        <v>4</v>
      </c>
      <c r="O108" s="7" t="str">
        <f>VLOOKUP(H108,Product_Master!$A$2:$E$19,2,FALSE)</f>
        <v>Standing Desk</v>
      </c>
      <c r="P108" s="7" t="str">
        <f>VLOOKUP(H108,Product_Master!$A$2:$E$19,3,FALSE)</f>
        <v>Furniture</v>
      </c>
      <c r="Q108" s="17">
        <f>INDEX(Product_Master!$D$2:$D$19,MATCH(H108,Product_Master!$A$2:$A$19,0))</f>
        <v>480</v>
      </c>
      <c r="R108" s="14">
        <f>INDEX(Product_Master!$E$2:$E$19,MATCH(H108,Product_Master!$A$2:$A$19,0))</f>
        <v>375.21</v>
      </c>
      <c r="S108" s="14">
        <f t="shared" si="6"/>
        <v>2400</v>
      </c>
      <c r="T108" s="14">
        <f t="shared" si="7"/>
        <v>1876.05</v>
      </c>
      <c r="U108" s="14">
        <f t="shared" si="8"/>
        <v>523.95000000000005</v>
      </c>
      <c r="V108" s="20">
        <f t="shared" si="9"/>
        <v>0.21831250000000002</v>
      </c>
      <c r="W108" s="7" t="str">
        <f t="shared" si="10"/>
        <v>Profitable</v>
      </c>
      <c r="X108" s="7" t="str">
        <f t="shared" si="11"/>
        <v>Medium</v>
      </c>
    </row>
    <row r="109" spans="1:24" x14ac:dyDescent="0.3">
      <c r="A109" s="7" t="s">
        <v>544</v>
      </c>
      <c r="B109" s="8">
        <v>45210</v>
      </c>
      <c r="C109" s="8">
        <v>45212</v>
      </c>
      <c r="D109" s="7" t="s">
        <v>547</v>
      </c>
      <c r="E109" s="7" t="s">
        <v>548</v>
      </c>
      <c r="F109" s="7" t="s">
        <v>19</v>
      </c>
      <c r="G109" s="7" t="s">
        <v>40</v>
      </c>
      <c r="H109" s="7" t="s">
        <v>160</v>
      </c>
      <c r="I109" s="6">
        <v>4</v>
      </c>
      <c r="J109" s="10">
        <v>0.1</v>
      </c>
      <c r="K109" s="7" t="s">
        <v>222</v>
      </c>
      <c r="L109" s="7" t="s">
        <v>23</v>
      </c>
      <c r="M109" s="6">
        <v>62</v>
      </c>
      <c r="N109" s="6">
        <v>1</v>
      </c>
      <c r="O109" s="7" t="str">
        <f>VLOOKUP(H109,Product_Master!$A$2:$E$19,2,FALSE)</f>
        <v>Laptop</v>
      </c>
      <c r="P109" s="7" t="str">
        <f>VLOOKUP(H109,Product_Master!$A$2:$E$19,3,FALSE)</f>
        <v>Technology</v>
      </c>
      <c r="Q109" s="17">
        <f>INDEX(Product_Master!$D$2:$D$19,MATCH(H109,Product_Master!$A$2:$A$19,0))</f>
        <v>900</v>
      </c>
      <c r="R109" s="14">
        <f>INDEX(Product_Master!$E$2:$E$19,MATCH(H109,Product_Master!$A$2:$A$19,0))</f>
        <v>669.14</v>
      </c>
      <c r="S109" s="14">
        <f t="shared" si="6"/>
        <v>3240</v>
      </c>
      <c r="T109" s="14">
        <f t="shared" si="7"/>
        <v>2676.56</v>
      </c>
      <c r="U109" s="14">
        <f t="shared" si="8"/>
        <v>563.44000000000005</v>
      </c>
      <c r="V109" s="20">
        <f t="shared" si="9"/>
        <v>0.17390123456790124</v>
      </c>
      <c r="W109" s="7" t="str">
        <f t="shared" si="10"/>
        <v>Profitable</v>
      </c>
      <c r="X109" s="7" t="str">
        <f t="shared" si="11"/>
        <v>Medium</v>
      </c>
    </row>
    <row r="110" spans="1:24" x14ac:dyDescent="0.3">
      <c r="A110" s="7" t="s">
        <v>549</v>
      </c>
      <c r="B110" s="8">
        <v>45555</v>
      </c>
      <c r="C110" s="8">
        <v>45561</v>
      </c>
      <c r="D110" s="7" t="s">
        <v>551</v>
      </c>
      <c r="E110" s="7" t="s">
        <v>552</v>
      </c>
      <c r="F110" s="7" t="s">
        <v>19</v>
      </c>
      <c r="G110" s="7" t="s">
        <v>293</v>
      </c>
      <c r="H110" s="7" t="s">
        <v>177</v>
      </c>
      <c r="I110" s="6">
        <v>4</v>
      </c>
      <c r="J110" s="10">
        <v>0.1</v>
      </c>
      <c r="K110" s="7" t="s">
        <v>32</v>
      </c>
      <c r="L110" s="7" t="s">
        <v>33</v>
      </c>
      <c r="M110" s="6">
        <v>22</v>
      </c>
      <c r="N110" s="6">
        <v>2</v>
      </c>
      <c r="O110" s="7" t="str">
        <f>VLOOKUP(H110,Product_Master!$A$2:$E$19,2,FALSE)</f>
        <v>Headphones</v>
      </c>
      <c r="P110" s="7" t="str">
        <f>VLOOKUP(H110,Product_Master!$A$2:$E$19,3,FALSE)</f>
        <v>Technology</v>
      </c>
      <c r="Q110" s="17">
        <f>INDEX(Product_Master!$D$2:$D$19,MATCH(H110,Product_Master!$A$2:$A$19,0))</f>
        <v>80</v>
      </c>
      <c r="R110" s="14">
        <f>INDEX(Product_Master!$E$2:$E$19,MATCH(H110,Product_Master!$A$2:$A$19,0))</f>
        <v>45.88</v>
      </c>
      <c r="S110" s="14">
        <f t="shared" si="6"/>
        <v>288</v>
      </c>
      <c r="T110" s="14">
        <f t="shared" si="7"/>
        <v>183.52</v>
      </c>
      <c r="U110" s="14">
        <f t="shared" si="8"/>
        <v>104.47999999999999</v>
      </c>
      <c r="V110" s="20">
        <f t="shared" si="9"/>
        <v>0.36277777777777775</v>
      </c>
      <c r="W110" s="7" t="str">
        <f t="shared" si="10"/>
        <v>Profitable</v>
      </c>
      <c r="X110" s="7" t="str">
        <f t="shared" si="11"/>
        <v>Low</v>
      </c>
    </row>
    <row r="111" spans="1:24" x14ac:dyDescent="0.3">
      <c r="A111" s="7" t="s">
        <v>553</v>
      </c>
      <c r="B111" s="8">
        <v>45541</v>
      </c>
      <c r="C111" s="8">
        <v>45544</v>
      </c>
      <c r="D111" s="7" t="s">
        <v>555</v>
      </c>
      <c r="E111" s="7" t="s">
        <v>548</v>
      </c>
      <c r="F111" s="7" t="s">
        <v>39</v>
      </c>
      <c r="G111" s="7" t="s">
        <v>115</v>
      </c>
      <c r="H111" s="7" t="s">
        <v>21</v>
      </c>
      <c r="I111" s="6">
        <v>6</v>
      </c>
      <c r="J111" s="10">
        <v>0.1</v>
      </c>
      <c r="K111" s="7" t="s">
        <v>32</v>
      </c>
      <c r="L111" s="7" t="s">
        <v>33</v>
      </c>
      <c r="M111" s="6">
        <v>44</v>
      </c>
      <c r="N111" s="6">
        <v>4</v>
      </c>
      <c r="O111" s="7" t="str">
        <f>VLOOKUP(H111,Product_Master!$A$2:$E$19,2,FALSE)</f>
        <v>Pen Set</v>
      </c>
      <c r="P111" s="7" t="str">
        <f>VLOOKUP(H111,Product_Master!$A$2:$E$19,3,FALSE)</f>
        <v>Office Supplies</v>
      </c>
      <c r="Q111" s="17">
        <f>INDEX(Product_Master!$D$2:$D$19,MATCH(H111,Product_Master!$A$2:$A$19,0))</f>
        <v>12</v>
      </c>
      <c r="R111" s="14">
        <f>INDEX(Product_Master!$E$2:$E$19,MATCH(H111,Product_Master!$A$2:$A$19,0))</f>
        <v>9.07</v>
      </c>
      <c r="S111" s="14">
        <f t="shared" si="6"/>
        <v>64.8</v>
      </c>
      <c r="T111" s="14">
        <f t="shared" si="7"/>
        <v>54.42</v>
      </c>
      <c r="U111" s="14">
        <f t="shared" si="8"/>
        <v>10.379999999999995</v>
      </c>
      <c r="V111" s="20">
        <f t="shared" si="9"/>
        <v>0.16018518518518512</v>
      </c>
      <c r="W111" s="7" t="str">
        <f t="shared" si="10"/>
        <v>Profitable</v>
      </c>
      <c r="X111" s="7" t="str">
        <f t="shared" si="11"/>
        <v>Low</v>
      </c>
    </row>
    <row r="112" spans="1:24" x14ac:dyDescent="0.3">
      <c r="A112" s="7" t="s">
        <v>556</v>
      </c>
      <c r="B112" s="8">
        <v>45038</v>
      </c>
      <c r="C112" s="8">
        <v>45044</v>
      </c>
      <c r="D112" s="7" t="s">
        <v>559</v>
      </c>
      <c r="E112" s="7" t="s">
        <v>560</v>
      </c>
      <c r="F112" s="7" t="s">
        <v>29</v>
      </c>
      <c r="G112" s="7" t="s">
        <v>40</v>
      </c>
      <c r="H112" s="7" t="s">
        <v>109</v>
      </c>
      <c r="I112" s="6">
        <v>9</v>
      </c>
      <c r="J112" s="10">
        <v>0</v>
      </c>
      <c r="K112" s="7" t="s">
        <v>222</v>
      </c>
      <c r="L112" s="7" t="s">
        <v>33</v>
      </c>
      <c r="M112" s="6">
        <v>51</v>
      </c>
      <c r="N112" s="6">
        <v>3</v>
      </c>
      <c r="O112" s="7" t="str">
        <f>VLOOKUP(H112,Product_Master!$A$2:$E$19,2,FALSE)</f>
        <v>Printer</v>
      </c>
      <c r="P112" s="7" t="str">
        <f>VLOOKUP(H112,Product_Master!$A$2:$E$19,3,FALSE)</f>
        <v>Technology</v>
      </c>
      <c r="Q112" s="17">
        <f>INDEX(Product_Master!$D$2:$D$19,MATCH(H112,Product_Master!$A$2:$A$19,0))</f>
        <v>180</v>
      </c>
      <c r="R112" s="14">
        <f>INDEX(Product_Master!$E$2:$E$19,MATCH(H112,Product_Master!$A$2:$A$19,0))</f>
        <v>133.25</v>
      </c>
      <c r="S112" s="14">
        <f t="shared" si="6"/>
        <v>1620</v>
      </c>
      <c r="T112" s="14">
        <f t="shared" si="7"/>
        <v>1199.25</v>
      </c>
      <c r="U112" s="14">
        <f t="shared" si="8"/>
        <v>420.75</v>
      </c>
      <c r="V112" s="20">
        <f t="shared" si="9"/>
        <v>0.25972222222222224</v>
      </c>
      <c r="W112" s="7" t="str">
        <f t="shared" si="10"/>
        <v>Profitable</v>
      </c>
      <c r="X112" s="7" t="str">
        <f t="shared" si="11"/>
        <v>Low</v>
      </c>
    </row>
    <row r="113" spans="1:24" x14ac:dyDescent="0.3">
      <c r="A113" s="7" t="s">
        <v>561</v>
      </c>
      <c r="B113" s="8">
        <v>45177</v>
      </c>
      <c r="C113" s="8">
        <v>45181</v>
      </c>
      <c r="D113" s="7" t="s">
        <v>564</v>
      </c>
      <c r="E113" s="7" t="s">
        <v>565</v>
      </c>
      <c r="F113" s="7" t="s">
        <v>39</v>
      </c>
      <c r="G113" s="7" t="s">
        <v>5734</v>
      </c>
      <c r="H113" s="7" t="s">
        <v>76</v>
      </c>
      <c r="I113" s="6">
        <v>3</v>
      </c>
      <c r="J113" s="10">
        <v>0.1</v>
      </c>
      <c r="K113" s="7" t="s">
        <v>32</v>
      </c>
      <c r="L113" s="7" t="s">
        <v>33</v>
      </c>
      <c r="M113" s="6">
        <v>53</v>
      </c>
      <c r="N113" s="6">
        <v>2</v>
      </c>
      <c r="O113" s="7" t="str">
        <f>VLOOKUP(H113,Product_Master!$A$2:$E$19,2,FALSE)</f>
        <v>Tablet</v>
      </c>
      <c r="P113" s="7" t="str">
        <f>VLOOKUP(H113,Product_Master!$A$2:$E$19,3,FALSE)</f>
        <v>Technology</v>
      </c>
      <c r="Q113" s="17">
        <f>INDEX(Product_Master!$D$2:$D$19,MATCH(H113,Product_Master!$A$2:$A$19,0))</f>
        <v>350</v>
      </c>
      <c r="R113" s="14">
        <f>INDEX(Product_Master!$E$2:$E$19,MATCH(H113,Product_Master!$A$2:$A$19,0))</f>
        <v>267.63</v>
      </c>
      <c r="S113" s="14">
        <f t="shared" si="6"/>
        <v>945</v>
      </c>
      <c r="T113" s="14">
        <f t="shared" si="7"/>
        <v>802.89</v>
      </c>
      <c r="U113" s="14">
        <f t="shared" si="8"/>
        <v>142.11000000000001</v>
      </c>
      <c r="V113" s="20">
        <f t="shared" si="9"/>
        <v>0.15038095238095239</v>
      </c>
      <c r="W113" s="7" t="str">
        <f t="shared" si="10"/>
        <v>Profitable</v>
      </c>
      <c r="X113" s="7" t="str">
        <f t="shared" si="11"/>
        <v>Low</v>
      </c>
    </row>
    <row r="114" spans="1:24" x14ac:dyDescent="0.3">
      <c r="A114" s="7" t="s">
        <v>566</v>
      </c>
      <c r="B114" s="8">
        <v>44938</v>
      </c>
      <c r="C114" s="8">
        <v>44944</v>
      </c>
      <c r="D114" s="7" t="s">
        <v>569</v>
      </c>
      <c r="E114" s="7" t="s">
        <v>570</v>
      </c>
      <c r="F114" s="7" t="s">
        <v>29</v>
      </c>
      <c r="G114" s="7" t="s">
        <v>30</v>
      </c>
      <c r="H114" s="7" t="s">
        <v>241</v>
      </c>
      <c r="I114" s="6">
        <v>3</v>
      </c>
      <c r="J114" s="10">
        <v>0.2</v>
      </c>
      <c r="K114" s="7" t="s">
        <v>22</v>
      </c>
      <c r="L114" s="7" t="s">
        <v>50</v>
      </c>
      <c r="M114" s="6">
        <v>56</v>
      </c>
      <c r="N114" s="6">
        <v>1</v>
      </c>
      <c r="O114" s="7" t="str">
        <f>VLOOKUP(H114,Product_Master!$A$2:$E$19,2,FALSE)</f>
        <v>Notebook</v>
      </c>
      <c r="P114" s="7" t="str">
        <f>VLOOKUP(H114,Product_Master!$A$2:$E$19,3,FALSE)</f>
        <v>Office Supplies</v>
      </c>
      <c r="Q114" s="17">
        <f>INDEX(Product_Master!$D$2:$D$19,MATCH(H114,Product_Master!$A$2:$A$19,0))</f>
        <v>6</v>
      </c>
      <c r="R114" s="14">
        <f>INDEX(Product_Master!$E$2:$E$19,MATCH(H114,Product_Master!$A$2:$A$19,0))</f>
        <v>4.2699999999999996</v>
      </c>
      <c r="S114" s="14">
        <f t="shared" si="6"/>
        <v>14.4</v>
      </c>
      <c r="T114" s="14">
        <f t="shared" si="7"/>
        <v>12.809999999999999</v>
      </c>
      <c r="U114" s="14">
        <f t="shared" si="8"/>
        <v>1.5900000000000016</v>
      </c>
      <c r="V114" s="20">
        <f t="shared" si="9"/>
        <v>0.11041666666666677</v>
      </c>
      <c r="W114" s="7" t="str">
        <f t="shared" si="10"/>
        <v>Profitable</v>
      </c>
      <c r="X114" s="7" t="str">
        <f t="shared" si="11"/>
        <v>Low</v>
      </c>
    </row>
    <row r="115" spans="1:24" x14ac:dyDescent="0.3">
      <c r="A115" s="7" t="s">
        <v>571</v>
      </c>
      <c r="B115" s="8">
        <v>45384</v>
      </c>
      <c r="C115" s="8">
        <v>45385</v>
      </c>
      <c r="D115" s="7" t="s">
        <v>522</v>
      </c>
      <c r="E115" s="7" t="s">
        <v>453</v>
      </c>
      <c r="F115" s="7" t="s">
        <v>39</v>
      </c>
      <c r="G115" s="7" t="s">
        <v>40</v>
      </c>
      <c r="H115" s="7" t="s">
        <v>48</v>
      </c>
      <c r="I115" s="6">
        <v>4</v>
      </c>
      <c r="J115" s="10">
        <v>0.1</v>
      </c>
      <c r="K115" s="7" t="s">
        <v>22</v>
      </c>
      <c r="L115" s="7" t="s">
        <v>41</v>
      </c>
      <c r="M115" s="6">
        <v>42</v>
      </c>
      <c r="N115" s="6">
        <v>2</v>
      </c>
      <c r="O115" s="7" t="str">
        <f>VLOOKUP(H115,Product_Master!$A$2:$E$19,2,FALSE)</f>
        <v>Monitor</v>
      </c>
      <c r="P115" s="7" t="str">
        <f>VLOOKUP(H115,Product_Master!$A$2:$E$19,3,FALSE)</f>
        <v>Technology</v>
      </c>
      <c r="Q115" s="17">
        <f>INDEX(Product_Master!$D$2:$D$19,MATCH(H115,Product_Master!$A$2:$A$19,0))</f>
        <v>220</v>
      </c>
      <c r="R115" s="14">
        <f>INDEX(Product_Master!$E$2:$E$19,MATCH(H115,Product_Master!$A$2:$A$19,0))</f>
        <v>159.36000000000001</v>
      </c>
      <c r="S115" s="14">
        <f t="shared" si="6"/>
        <v>792</v>
      </c>
      <c r="T115" s="14">
        <f t="shared" si="7"/>
        <v>637.44000000000005</v>
      </c>
      <c r="U115" s="14">
        <f t="shared" si="8"/>
        <v>154.55999999999995</v>
      </c>
      <c r="V115" s="20">
        <f t="shared" si="9"/>
        <v>0.19515151515151508</v>
      </c>
      <c r="W115" s="7" t="str">
        <f t="shared" si="10"/>
        <v>Profitable</v>
      </c>
      <c r="X115" s="7" t="str">
        <f t="shared" si="11"/>
        <v>Low</v>
      </c>
    </row>
    <row r="116" spans="1:24" x14ac:dyDescent="0.3">
      <c r="A116" s="7" t="s">
        <v>573</v>
      </c>
      <c r="B116" s="8">
        <v>45279</v>
      </c>
      <c r="C116" s="8">
        <v>45286</v>
      </c>
      <c r="D116" s="7" t="s">
        <v>576</v>
      </c>
      <c r="E116" s="7" t="s">
        <v>298</v>
      </c>
      <c r="F116" s="7" t="s">
        <v>19</v>
      </c>
      <c r="G116" s="7" t="s">
        <v>251</v>
      </c>
      <c r="H116" s="7" t="s">
        <v>177</v>
      </c>
      <c r="I116" s="6">
        <v>8</v>
      </c>
      <c r="J116" s="10">
        <v>0</v>
      </c>
      <c r="K116" s="7" t="s">
        <v>32</v>
      </c>
      <c r="L116" s="7" t="s">
        <v>33</v>
      </c>
      <c r="M116" s="6">
        <v>63</v>
      </c>
      <c r="N116" s="6">
        <v>4</v>
      </c>
      <c r="O116" s="7" t="str">
        <f>VLOOKUP(H116,Product_Master!$A$2:$E$19,2,FALSE)</f>
        <v>Headphones</v>
      </c>
      <c r="P116" s="7" t="str">
        <f>VLOOKUP(H116,Product_Master!$A$2:$E$19,3,FALSE)</f>
        <v>Technology</v>
      </c>
      <c r="Q116" s="17">
        <f>INDEX(Product_Master!$D$2:$D$19,MATCH(H116,Product_Master!$A$2:$A$19,0))</f>
        <v>80</v>
      </c>
      <c r="R116" s="14">
        <f>INDEX(Product_Master!$E$2:$E$19,MATCH(H116,Product_Master!$A$2:$A$19,0))</f>
        <v>45.88</v>
      </c>
      <c r="S116" s="14">
        <f t="shared" si="6"/>
        <v>640</v>
      </c>
      <c r="T116" s="14">
        <f t="shared" si="7"/>
        <v>367.04</v>
      </c>
      <c r="U116" s="14">
        <f t="shared" si="8"/>
        <v>272.95999999999998</v>
      </c>
      <c r="V116" s="20">
        <f t="shared" si="9"/>
        <v>0.42649999999999999</v>
      </c>
      <c r="W116" s="7" t="str">
        <f t="shared" si="10"/>
        <v>Profitable</v>
      </c>
      <c r="X116" s="7" t="str">
        <f t="shared" si="11"/>
        <v>Low</v>
      </c>
    </row>
    <row r="117" spans="1:24" x14ac:dyDescent="0.3">
      <c r="A117" s="7" t="s">
        <v>577</v>
      </c>
      <c r="B117" s="8">
        <v>45585</v>
      </c>
      <c r="C117" s="8">
        <v>45586</v>
      </c>
      <c r="D117" s="7" t="s">
        <v>578</v>
      </c>
      <c r="E117" s="7" t="s">
        <v>408</v>
      </c>
      <c r="F117" s="7" t="s">
        <v>29</v>
      </c>
      <c r="G117" s="7" t="s">
        <v>30</v>
      </c>
      <c r="H117" s="7" t="s">
        <v>216</v>
      </c>
      <c r="I117" s="6">
        <v>6</v>
      </c>
      <c r="J117" s="10">
        <v>0.2</v>
      </c>
      <c r="K117" s="7" t="s">
        <v>32</v>
      </c>
      <c r="L117" s="7" t="s">
        <v>33</v>
      </c>
      <c r="M117" s="6">
        <v>68</v>
      </c>
      <c r="N117" s="6">
        <v>2</v>
      </c>
      <c r="O117" s="7" t="str">
        <f>VLOOKUP(H117,Product_Master!$A$2:$E$19,2,FALSE)</f>
        <v>Keyboard</v>
      </c>
      <c r="P117" s="7" t="str">
        <f>VLOOKUP(H117,Product_Master!$A$2:$E$19,3,FALSE)</f>
        <v>Technology</v>
      </c>
      <c r="Q117" s="17">
        <f>INDEX(Product_Master!$D$2:$D$19,MATCH(H117,Product_Master!$A$2:$A$19,0))</f>
        <v>45</v>
      </c>
      <c r="R117" s="14">
        <f>INDEX(Product_Master!$E$2:$E$19,MATCH(H117,Product_Master!$A$2:$A$19,0))</f>
        <v>35.729999999999997</v>
      </c>
      <c r="S117" s="14">
        <f t="shared" si="6"/>
        <v>216</v>
      </c>
      <c r="T117" s="14">
        <f t="shared" si="7"/>
        <v>214.38</v>
      </c>
      <c r="U117" s="14">
        <f t="shared" si="8"/>
        <v>1.6200000000000045</v>
      </c>
      <c r="V117" s="20">
        <f t="shared" si="9"/>
        <v>7.5000000000000214E-3</v>
      </c>
      <c r="W117" s="7" t="str">
        <f t="shared" si="10"/>
        <v>Profitable</v>
      </c>
      <c r="X117" s="7" t="str">
        <f t="shared" si="11"/>
        <v>Low</v>
      </c>
    </row>
    <row r="118" spans="1:24" x14ac:dyDescent="0.3">
      <c r="A118" s="7" t="s">
        <v>579</v>
      </c>
      <c r="B118" s="8">
        <v>45132</v>
      </c>
      <c r="C118" s="8">
        <v>45135</v>
      </c>
      <c r="D118" s="7" t="s">
        <v>582</v>
      </c>
      <c r="E118" s="7" t="s">
        <v>583</v>
      </c>
      <c r="F118" s="7" t="s">
        <v>19</v>
      </c>
      <c r="G118" s="7" t="s">
        <v>30</v>
      </c>
      <c r="H118" s="7" t="s">
        <v>48</v>
      </c>
      <c r="I118" s="6">
        <v>3</v>
      </c>
      <c r="J118" s="10">
        <v>0</v>
      </c>
      <c r="K118" s="7" t="s">
        <v>32</v>
      </c>
      <c r="L118" s="7" t="s">
        <v>23</v>
      </c>
      <c r="M118" s="6">
        <v>63</v>
      </c>
      <c r="N118" s="6">
        <v>2</v>
      </c>
      <c r="O118" s="7" t="str">
        <f>VLOOKUP(H118,Product_Master!$A$2:$E$19,2,FALSE)</f>
        <v>Monitor</v>
      </c>
      <c r="P118" s="7" t="str">
        <f>VLOOKUP(H118,Product_Master!$A$2:$E$19,3,FALSE)</f>
        <v>Technology</v>
      </c>
      <c r="Q118" s="17">
        <f>INDEX(Product_Master!$D$2:$D$19,MATCH(H118,Product_Master!$A$2:$A$19,0))</f>
        <v>220</v>
      </c>
      <c r="R118" s="14">
        <f>INDEX(Product_Master!$E$2:$E$19,MATCH(H118,Product_Master!$A$2:$A$19,0))</f>
        <v>159.36000000000001</v>
      </c>
      <c r="S118" s="14">
        <f t="shared" si="6"/>
        <v>660</v>
      </c>
      <c r="T118" s="14">
        <f t="shared" si="7"/>
        <v>478.08000000000004</v>
      </c>
      <c r="U118" s="14">
        <f t="shared" si="8"/>
        <v>181.91999999999996</v>
      </c>
      <c r="V118" s="20">
        <f t="shared" si="9"/>
        <v>0.27563636363636357</v>
      </c>
      <c r="W118" s="7" t="str">
        <f t="shared" si="10"/>
        <v>Profitable</v>
      </c>
      <c r="X118" s="7" t="str">
        <f t="shared" si="11"/>
        <v>Low</v>
      </c>
    </row>
    <row r="119" spans="1:24" x14ac:dyDescent="0.3">
      <c r="A119" s="7" t="s">
        <v>584</v>
      </c>
      <c r="B119" s="8">
        <v>45373</v>
      </c>
      <c r="C119" s="8">
        <v>45377</v>
      </c>
      <c r="D119" s="7" t="s">
        <v>425</v>
      </c>
      <c r="E119" s="7" t="s">
        <v>587</v>
      </c>
      <c r="F119" s="7" t="s">
        <v>39</v>
      </c>
      <c r="G119" s="7" t="s">
        <v>47</v>
      </c>
      <c r="H119" s="7" t="s">
        <v>177</v>
      </c>
      <c r="I119" s="6">
        <v>3</v>
      </c>
      <c r="J119" s="10">
        <v>0.05</v>
      </c>
      <c r="K119" s="7" t="s">
        <v>32</v>
      </c>
      <c r="L119" s="7" t="s">
        <v>23</v>
      </c>
      <c r="M119" s="6">
        <v>44</v>
      </c>
      <c r="N119" s="6">
        <v>5</v>
      </c>
      <c r="O119" s="7" t="str">
        <f>VLOOKUP(H119,Product_Master!$A$2:$E$19,2,FALSE)</f>
        <v>Headphones</v>
      </c>
      <c r="P119" s="7" t="str">
        <f>VLOOKUP(H119,Product_Master!$A$2:$E$19,3,FALSE)</f>
        <v>Technology</v>
      </c>
      <c r="Q119" s="17">
        <f>INDEX(Product_Master!$D$2:$D$19,MATCH(H119,Product_Master!$A$2:$A$19,0))</f>
        <v>80</v>
      </c>
      <c r="R119" s="14">
        <f>INDEX(Product_Master!$E$2:$E$19,MATCH(H119,Product_Master!$A$2:$A$19,0))</f>
        <v>45.88</v>
      </c>
      <c r="S119" s="14">
        <f t="shared" si="6"/>
        <v>228</v>
      </c>
      <c r="T119" s="14">
        <f t="shared" si="7"/>
        <v>137.64000000000001</v>
      </c>
      <c r="U119" s="14">
        <f t="shared" si="8"/>
        <v>90.359999999999985</v>
      </c>
      <c r="V119" s="20">
        <f t="shared" si="9"/>
        <v>0.39631578947368412</v>
      </c>
      <c r="W119" s="7" t="str">
        <f t="shared" si="10"/>
        <v>Profitable</v>
      </c>
      <c r="X119" s="7" t="str">
        <f t="shared" si="11"/>
        <v>Low</v>
      </c>
    </row>
    <row r="120" spans="1:24" x14ac:dyDescent="0.3">
      <c r="A120" s="7" t="s">
        <v>588</v>
      </c>
      <c r="B120" s="8">
        <v>45590</v>
      </c>
      <c r="C120" s="8">
        <v>45592</v>
      </c>
      <c r="D120" s="7" t="s">
        <v>590</v>
      </c>
      <c r="E120" s="7" t="s">
        <v>591</v>
      </c>
      <c r="F120" s="7" t="s">
        <v>29</v>
      </c>
      <c r="G120" s="7" t="s">
        <v>90</v>
      </c>
      <c r="H120" s="7" t="s">
        <v>31</v>
      </c>
      <c r="I120" s="6">
        <v>7</v>
      </c>
      <c r="J120" s="10">
        <v>0</v>
      </c>
      <c r="K120" s="7" t="s">
        <v>70</v>
      </c>
      <c r="L120" s="7" t="s">
        <v>50</v>
      </c>
      <c r="M120" s="6">
        <v>33</v>
      </c>
      <c r="N120" s="6">
        <v>5</v>
      </c>
      <c r="O120" s="7" t="str">
        <f>VLOOKUP(H120,Product_Master!$A$2:$E$19,2,FALSE)</f>
        <v>Desk</v>
      </c>
      <c r="P120" s="7" t="str">
        <f>VLOOKUP(H120,Product_Master!$A$2:$E$19,3,FALSE)</f>
        <v>Furniture</v>
      </c>
      <c r="Q120" s="17">
        <f>INDEX(Product_Master!$D$2:$D$19,MATCH(H120,Product_Master!$A$2:$A$19,0))</f>
        <v>320</v>
      </c>
      <c r="R120" s="14">
        <f>INDEX(Product_Master!$E$2:$E$19,MATCH(H120,Product_Master!$A$2:$A$19,0))</f>
        <v>186.25</v>
      </c>
      <c r="S120" s="14">
        <f t="shared" si="6"/>
        <v>2240</v>
      </c>
      <c r="T120" s="14">
        <f t="shared" si="7"/>
        <v>1303.75</v>
      </c>
      <c r="U120" s="14">
        <f t="shared" si="8"/>
        <v>936.25</v>
      </c>
      <c r="V120" s="20">
        <f t="shared" si="9"/>
        <v>0.41796875</v>
      </c>
      <c r="W120" s="7" t="str">
        <f t="shared" si="10"/>
        <v>Profitable</v>
      </c>
      <c r="X120" s="7" t="str">
        <f t="shared" si="11"/>
        <v>Medium</v>
      </c>
    </row>
    <row r="121" spans="1:24" x14ac:dyDescent="0.3">
      <c r="A121" s="7" t="s">
        <v>592</v>
      </c>
      <c r="B121" s="8">
        <v>45304</v>
      </c>
      <c r="C121" s="8">
        <v>45310</v>
      </c>
      <c r="D121" s="7" t="s">
        <v>594</v>
      </c>
      <c r="E121" s="7" t="s">
        <v>298</v>
      </c>
      <c r="F121" s="7" t="s">
        <v>39</v>
      </c>
      <c r="G121" s="7" t="s">
        <v>90</v>
      </c>
      <c r="H121" s="7" t="s">
        <v>48</v>
      </c>
      <c r="I121" s="6">
        <v>3</v>
      </c>
      <c r="J121" s="10">
        <v>0</v>
      </c>
      <c r="K121" s="7" t="s">
        <v>32</v>
      </c>
      <c r="L121" s="7" t="s">
        <v>33</v>
      </c>
      <c r="M121" s="6">
        <v>68</v>
      </c>
      <c r="N121" s="6">
        <v>4</v>
      </c>
      <c r="O121" s="7" t="str">
        <f>VLOOKUP(H121,Product_Master!$A$2:$E$19,2,FALSE)</f>
        <v>Monitor</v>
      </c>
      <c r="P121" s="7" t="str">
        <f>VLOOKUP(H121,Product_Master!$A$2:$E$19,3,FALSE)</f>
        <v>Technology</v>
      </c>
      <c r="Q121" s="17">
        <f>INDEX(Product_Master!$D$2:$D$19,MATCH(H121,Product_Master!$A$2:$A$19,0))</f>
        <v>220</v>
      </c>
      <c r="R121" s="14">
        <f>INDEX(Product_Master!$E$2:$E$19,MATCH(H121,Product_Master!$A$2:$A$19,0))</f>
        <v>159.36000000000001</v>
      </c>
      <c r="S121" s="14">
        <f t="shared" si="6"/>
        <v>660</v>
      </c>
      <c r="T121" s="14">
        <f t="shared" si="7"/>
        <v>478.08000000000004</v>
      </c>
      <c r="U121" s="14">
        <f t="shared" si="8"/>
        <v>181.91999999999996</v>
      </c>
      <c r="V121" s="20">
        <f t="shared" si="9"/>
        <v>0.27563636363636357</v>
      </c>
      <c r="W121" s="7" t="str">
        <f t="shared" si="10"/>
        <v>Profitable</v>
      </c>
      <c r="X121" s="7" t="str">
        <f t="shared" si="11"/>
        <v>Low</v>
      </c>
    </row>
    <row r="122" spans="1:24" x14ac:dyDescent="0.3">
      <c r="A122" s="7" t="s">
        <v>595</v>
      </c>
      <c r="B122" s="8">
        <v>45460</v>
      </c>
      <c r="C122" s="8">
        <v>45465</v>
      </c>
      <c r="D122" s="7" t="s">
        <v>598</v>
      </c>
      <c r="E122" s="7" t="s">
        <v>227</v>
      </c>
      <c r="F122" s="7" t="s">
        <v>19</v>
      </c>
      <c r="G122" s="7" t="s">
        <v>30</v>
      </c>
      <c r="H122" s="7" t="s">
        <v>21</v>
      </c>
      <c r="I122" s="6">
        <v>7</v>
      </c>
      <c r="J122" s="10">
        <v>0</v>
      </c>
      <c r="K122" s="7" t="s">
        <v>70</v>
      </c>
      <c r="L122" s="7" t="s">
        <v>50</v>
      </c>
      <c r="M122" s="6">
        <v>49</v>
      </c>
      <c r="N122" s="6">
        <v>1</v>
      </c>
      <c r="O122" s="7" t="str">
        <f>VLOOKUP(H122,Product_Master!$A$2:$E$19,2,FALSE)</f>
        <v>Pen Set</v>
      </c>
      <c r="P122" s="7" t="str">
        <f>VLOOKUP(H122,Product_Master!$A$2:$E$19,3,FALSE)</f>
        <v>Office Supplies</v>
      </c>
      <c r="Q122" s="17">
        <f>INDEX(Product_Master!$D$2:$D$19,MATCH(H122,Product_Master!$A$2:$A$19,0))</f>
        <v>12</v>
      </c>
      <c r="R122" s="14">
        <f>INDEX(Product_Master!$E$2:$E$19,MATCH(H122,Product_Master!$A$2:$A$19,0))</f>
        <v>9.07</v>
      </c>
      <c r="S122" s="14">
        <f t="shared" si="6"/>
        <v>84</v>
      </c>
      <c r="T122" s="14">
        <f t="shared" si="7"/>
        <v>63.49</v>
      </c>
      <c r="U122" s="14">
        <f t="shared" si="8"/>
        <v>20.509999999999998</v>
      </c>
      <c r="V122" s="20">
        <f t="shared" si="9"/>
        <v>0.24416666666666664</v>
      </c>
      <c r="W122" s="7" t="str">
        <f t="shared" si="10"/>
        <v>Profitable</v>
      </c>
      <c r="X122" s="7" t="str">
        <f t="shared" si="11"/>
        <v>Low</v>
      </c>
    </row>
    <row r="123" spans="1:24" x14ac:dyDescent="0.3">
      <c r="A123" s="7" t="s">
        <v>599</v>
      </c>
      <c r="B123" s="8">
        <v>45143</v>
      </c>
      <c r="C123" s="8">
        <v>45146</v>
      </c>
      <c r="D123" s="7" t="s">
        <v>601</v>
      </c>
      <c r="E123" s="7" t="s">
        <v>170</v>
      </c>
      <c r="F123" s="7" t="s">
        <v>19</v>
      </c>
      <c r="G123" s="7" t="s">
        <v>20</v>
      </c>
      <c r="H123" s="7" t="s">
        <v>31</v>
      </c>
      <c r="I123" s="6">
        <v>5</v>
      </c>
      <c r="J123" s="10">
        <v>0.2</v>
      </c>
      <c r="K123" s="7" t="s">
        <v>32</v>
      </c>
      <c r="L123" s="7" t="s">
        <v>41</v>
      </c>
      <c r="M123" s="6">
        <v>46</v>
      </c>
      <c r="N123" s="6">
        <v>2</v>
      </c>
      <c r="O123" s="7" t="str">
        <f>VLOOKUP(H123,Product_Master!$A$2:$E$19,2,FALSE)</f>
        <v>Desk</v>
      </c>
      <c r="P123" s="7" t="str">
        <f>VLOOKUP(H123,Product_Master!$A$2:$E$19,3,FALSE)</f>
        <v>Furniture</v>
      </c>
      <c r="Q123" s="17">
        <f>INDEX(Product_Master!$D$2:$D$19,MATCH(H123,Product_Master!$A$2:$A$19,0))</f>
        <v>320</v>
      </c>
      <c r="R123" s="14">
        <f>INDEX(Product_Master!$E$2:$E$19,MATCH(H123,Product_Master!$A$2:$A$19,0))</f>
        <v>186.25</v>
      </c>
      <c r="S123" s="14">
        <f t="shared" si="6"/>
        <v>1280</v>
      </c>
      <c r="T123" s="14">
        <f t="shared" si="7"/>
        <v>931.25</v>
      </c>
      <c r="U123" s="14">
        <f t="shared" si="8"/>
        <v>348.75</v>
      </c>
      <c r="V123" s="20">
        <f t="shared" si="9"/>
        <v>0.2724609375</v>
      </c>
      <c r="W123" s="7" t="str">
        <f t="shared" si="10"/>
        <v>Profitable</v>
      </c>
      <c r="X123" s="7" t="str">
        <f t="shared" si="11"/>
        <v>Low</v>
      </c>
    </row>
    <row r="124" spans="1:24" x14ac:dyDescent="0.3">
      <c r="A124" s="7" t="s">
        <v>602</v>
      </c>
      <c r="B124" s="8">
        <v>45517</v>
      </c>
      <c r="C124" s="8">
        <v>45520</v>
      </c>
      <c r="D124" s="7" t="s">
        <v>605</v>
      </c>
      <c r="E124" s="7" t="s">
        <v>606</v>
      </c>
      <c r="F124" s="7" t="s">
        <v>39</v>
      </c>
      <c r="G124" s="7" t="s">
        <v>251</v>
      </c>
      <c r="H124" s="7" t="s">
        <v>241</v>
      </c>
      <c r="I124" s="6">
        <v>5</v>
      </c>
      <c r="J124" s="10">
        <v>0</v>
      </c>
      <c r="K124" s="7" t="s">
        <v>22</v>
      </c>
      <c r="L124" s="7" t="s">
        <v>50</v>
      </c>
      <c r="M124" s="6">
        <v>49</v>
      </c>
      <c r="N124" s="6">
        <v>3</v>
      </c>
      <c r="O124" s="7" t="str">
        <f>VLOOKUP(H124,Product_Master!$A$2:$E$19,2,FALSE)</f>
        <v>Notebook</v>
      </c>
      <c r="P124" s="7" t="str">
        <f>VLOOKUP(H124,Product_Master!$A$2:$E$19,3,FALSE)</f>
        <v>Office Supplies</v>
      </c>
      <c r="Q124" s="17">
        <f>INDEX(Product_Master!$D$2:$D$19,MATCH(H124,Product_Master!$A$2:$A$19,0))</f>
        <v>6</v>
      </c>
      <c r="R124" s="14">
        <f>INDEX(Product_Master!$E$2:$E$19,MATCH(H124,Product_Master!$A$2:$A$19,0))</f>
        <v>4.2699999999999996</v>
      </c>
      <c r="S124" s="14">
        <f t="shared" si="6"/>
        <v>30</v>
      </c>
      <c r="T124" s="14">
        <f t="shared" si="7"/>
        <v>21.349999999999998</v>
      </c>
      <c r="U124" s="14">
        <f t="shared" si="8"/>
        <v>8.6500000000000021</v>
      </c>
      <c r="V124" s="20">
        <f t="shared" si="9"/>
        <v>0.28833333333333339</v>
      </c>
      <c r="W124" s="7" t="str">
        <f t="shared" si="10"/>
        <v>Profitable</v>
      </c>
      <c r="X124" s="7" t="str">
        <f t="shared" si="11"/>
        <v>Low</v>
      </c>
    </row>
    <row r="125" spans="1:24" x14ac:dyDescent="0.3">
      <c r="A125" s="7" t="s">
        <v>607</v>
      </c>
      <c r="B125" s="8">
        <v>45456</v>
      </c>
      <c r="C125" s="8">
        <v>45458</v>
      </c>
      <c r="D125" s="7" t="s">
        <v>610</v>
      </c>
      <c r="E125" s="7" t="s">
        <v>82</v>
      </c>
      <c r="F125" s="7" t="s">
        <v>39</v>
      </c>
      <c r="G125" s="7" t="s">
        <v>251</v>
      </c>
      <c r="H125" s="7" t="s">
        <v>98</v>
      </c>
      <c r="I125" s="6">
        <v>9</v>
      </c>
      <c r="J125" s="10">
        <v>0.05</v>
      </c>
      <c r="K125" s="7" t="s">
        <v>22</v>
      </c>
      <c r="L125" s="7" t="s">
        <v>41</v>
      </c>
      <c r="M125" s="6">
        <v>44</v>
      </c>
      <c r="N125" s="6">
        <v>2</v>
      </c>
      <c r="O125" s="7" t="str">
        <f>VLOOKUP(H125,Product_Master!$A$2:$E$19,2,FALSE)</f>
        <v>Office Chair</v>
      </c>
      <c r="P125" s="7" t="str">
        <f>VLOOKUP(H125,Product_Master!$A$2:$E$19,3,FALSE)</f>
        <v>Furniture</v>
      </c>
      <c r="Q125" s="17">
        <f>INDEX(Product_Master!$D$2:$D$19,MATCH(H125,Product_Master!$A$2:$A$19,0))</f>
        <v>150</v>
      </c>
      <c r="R125" s="14">
        <f>INDEX(Product_Master!$E$2:$E$19,MATCH(H125,Product_Master!$A$2:$A$19,0))</f>
        <v>111.98</v>
      </c>
      <c r="S125" s="14">
        <f t="shared" si="6"/>
        <v>1282.5</v>
      </c>
      <c r="T125" s="14">
        <f t="shared" si="7"/>
        <v>1007.82</v>
      </c>
      <c r="U125" s="14">
        <f t="shared" si="8"/>
        <v>274.67999999999995</v>
      </c>
      <c r="V125" s="20">
        <f t="shared" si="9"/>
        <v>0.21417543859649119</v>
      </c>
      <c r="W125" s="7" t="str">
        <f t="shared" si="10"/>
        <v>Profitable</v>
      </c>
      <c r="X125" s="7" t="str">
        <f t="shared" si="11"/>
        <v>Low</v>
      </c>
    </row>
    <row r="126" spans="1:24" x14ac:dyDescent="0.3">
      <c r="A126" s="7" t="s">
        <v>611</v>
      </c>
      <c r="B126" s="8">
        <v>45549</v>
      </c>
      <c r="C126" s="8">
        <v>45554</v>
      </c>
      <c r="D126" s="7" t="s">
        <v>613</v>
      </c>
      <c r="E126" s="7" t="s">
        <v>312</v>
      </c>
      <c r="F126" s="7" t="s">
        <v>39</v>
      </c>
      <c r="G126" s="7" t="s">
        <v>97</v>
      </c>
      <c r="H126" s="7" t="s">
        <v>98</v>
      </c>
      <c r="I126" s="6">
        <v>3</v>
      </c>
      <c r="J126" s="10">
        <v>0</v>
      </c>
      <c r="K126" s="7" t="s">
        <v>32</v>
      </c>
      <c r="L126" s="7" t="s">
        <v>41</v>
      </c>
      <c r="M126" s="6">
        <v>31</v>
      </c>
      <c r="N126" s="6">
        <v>3</v>
      </c>
      <c r="O126" s="7" t="str">
        <f>VLOOKUP(H126,Product_Master!$A$2:$E$19,2,FALSE)</f>
        <v>Office Chair</v>
      </c>
      <c r="P126" s="7" t="str">
        <f>VLOOKUP(H126,Product_Master!$A$2:$E$19,3,FALSE)</f>
        <v>Furniture</v>
      </c>
      <c r="Q126" s="17">
        <f>INDEX(Product_Master!$D$2:$D$19,MATCH(H126,Product_Master!$A$2:$A$19,0))</f>
        <v>150</v>
      </c>
      <c r="R126" s="14">
        <f>INDEX(Product_Master!$E$2:$E$19,MATCH(H126,Product_Master!$A$2:$A$19,0))</f>
        <v>111.98</v>
      </c>
      <c r="S126" s="14">
        <f t="shared" si="6"/>
        <v>450</v>
      </c>
      <c r="T126" s="14">
        <f t="shared" si="7"/>
        <v>335.94</v>
      </c>
      <c r="U126" s="14">
        <f t="shared" si="8"/>
        <v>114.06</v>
      </c>
      <c r="V126" s="20">
        <f t="shared" si="9"/>
        <v>0.25346666666666667</v>
      </c>
      <c r="W126" s="7" t="str">
        <f t="shared" si="10"/>
        <v>Profitable</v>
      </c>
      <c r="X126" s="7" t="str">
        <f t="shared" si="11"/>
        <v>Low</v>
      </c>
    </row>
    <row r="127" spans="1:24" x14ac:dyDescent="0.3">
      <c r="A127" s="7" t="s">
        <v>614</v>
      </c>
      <c r="B127" s="8">
        <v>45439</v>
      </c>
      <c r="C127" s="8">
        <v>45444</v>
      </c>
      <c r="D127" s="7" t="s">
        <v>616</v>
      </c>
      <c r="E127" s="7" t="s">
        <v>82</v>
      </c>
      <c r="F127" s="7" t="s">
        <v>19</v>
      </c>
      <c r="G127" s="7" t="s">
        <v>251</v>
      </c>
      <c r="H127" s="7" t="s">
        <v>160</v>
      </c>
      <c r="I127" s="6">
        <v>7</v>
      </c>
      <c r="J127" s="10">
        <v>0</v>
      </c>
      <c r="K127" s="7" t="s">
        <v>32</v>
      </c>
      <c r="L127" s="7" t="s">
        <v>41</v>
      </c>
      <c r="M127" s="6">
        <v>48</v>
      </c>
      <c r="N127" s="6">
        <v>5</v>
      </c>
      <c r="O127" s="7" t="str">
        <f>VLOOKUP(H127,Product_Master!$A$2:$E$19,2,FALSE)</f>
        <v>Laptop</v>
      </c>
      <c r="P127" s="7" t="str">
        <f>VLOOKUP(H127,Product_Master!$A$2:$E$19,3,FALSE)</f>
        <v>Technology</v>
      </c>
      <c r="Q127" s="17">
        <f>INDEX(Product_Master!$D$2:$D$19,MATCH(H127,Product_Master!$A$2:$A$19,0))</f>
        <v>900</v>
      </c>
      <c r="R127" s="14">
        <f>INDEX(Product_Master!$E$2:$E$19,MATCH(H127,Product_Master!$A$2:$A$19,0))</f>
        <v>669.14</v>
      </c>
      <c r="S127" s="14">
        <f t="shared" si="6"/>
        <v>6300</v>
      </c>
      <c r="T127" s="14">
        <f t="shared" si="7"/>
        <v>4683.9799999999996</v>
      </c>
      <c r="U127" s="14">
        <f t="shared" si="8"/>
        <v>1616.0200000000004</v>
      </c>
      <c r="V127" s="20">
        <f t="shared" si="9"/>
        <v>0.25651111111111119</v>
      </c>
      <c r="W127" s="7" t="str">
        <f t="shared" si="10"/>
        <v>Profitable</v>
      </c>
      <c r="X127" s="7" t="str">
        <f t="shared" si="11"/>
        <v>High</v>
      </c>
    </row>
    <row r="128" spans="1:24" x14ac:dyDescent="0.3">
      <c r="A128" s="7" t="s">
        <v>617</v>
      </c>
      <c r="B128" s="8">
        <v>45517</v>
      </c>
      <c r="C128" s="8">
        <v>45518</v>
      </c>
      <c r="D128" s="7" t="s">
        <v>306</v>
      </c>
      <c r="E128" s="7" t="s">
        <v>619</v>
      </c>
      <c r="F128" s="7" t="s">
        <v>19</v>
      </c>
      <c r="G128" s="7" t="s">
        <v>176</v>
      </c>
      <c r="H128" s="7" t="s">
        <v>76</v>
      </c>
      <c r="I128" s="6">
        <v>4</v>
      </c>
      <c r="J128" s="10">
        <v>0</v>
      </c>
      <c r="K128" s="7" t="s">
        <v>32</v>
      </c>
      <c r="L128" s="7" t="s">
        <v>41</v>
      </c>
      <c r="M128" s="6">
        <v>67</v>
      </c>
      <c r="N128" s="6">
        <v>2</v>
      </c>
      <c r="O128" s="7" t="str">
        <f>VLOOKUP(H128,Product_Master!$A$2:$E$19,2,FALSE)</f>
        <v>Tablet</v>
      </c>
      <c r="P128" s="7" t="str">
        <f>VLOOKUP(H128,Product_Master!$A$2:$E$19,3,FALSE)</f>
        <v>Technology</v>
      </c>
      <c r="Q128" s="17">
        <f>INDEX(Product_Master!$D$2:$D$19,MATCH(H128,Product_Master!$A$2:$A$19,0))</f>
        <v>350</v>
      </c>
      <c r="R128" s="14">
        <f>INDEX(Product_Master!$E$2:$E$19,MATCH(H128,Product_Master!$A$2:$A$19,0))</f>
        <v>267.63</v>
      </c>
      <c r="S128" s="14">
        <f t="shared" si="6"/>
        <v>1400</v>
      </c>
      <c r="T128" s="14">
        <f t="shared" si="7"/>
        <v>1070.52</v>
      </c>
      <c r="U128" s="14">
        <f t="shared" si="8"/>
        <v>329.48</v>
      </c>
      <c r="V128" s="20">
        <f t="shared" si="9"/>
        <v>0.23534285714285716</v>
      </c>
      <c r="W128" s="7" t="str">
        <f t="shared" si="10"/>
        <v>Profitable</v>
      </c>
      <c r="X128" s="7" t="str">
        <f t="shared" si="11"/>
        <v>Low</v>
      </c>
    </row>
    <row r="129" spans="1:24" x14ac:dyDescent="0.3">
      <c r="A129" s="7" t="s">
        <v>620</v>
      </c>
      <c r="B129" s="8">
        <v>45600</v>
      </c>
      <c r="C129" s="8">
        <v>45606</v>
      </c>
      <c r="D129" s="7" t="s">
        <v>623</v>
      </c>
      <c r="E129" s="7" t="s">
        <v>312</v>
      </c>
      <c r="F129" s="7" t="s">
        <v>29</v>
      </c>
      <c r="G129" s="7" t="s">
        <v>192</v>
      </c>
      <c r="H129" s="7" t="s">
        <v>98</v>
      </c>
      <c r="I129" s="6">
        <v>7</v>
      </c>
      <c r="J129" s="10">
        <v>0</v>
      </c>
      <c r="K129" s="7" t="s">
        <v>32</v>
      </c>
      <c r="L129" s="7" t="s">
        <v>33</v>
      </c>
      <c r="M129" s="6">
        <v>36</v>
      </c>
      <c r="N129" s="6">
        <v>1</v>
      </c>
      <c r="O129" s="7" t="str">
        <f>VLOOKUP(H129,Product_Master!$A$2:$E$19,2,FALSE)</f>
        <v>Office Chair</v>
      </c>
      <c r="P129" s="7" t="str">
        <f>VLOOKUP(H129,Product_Master!$A$2:$E$19,3,FALSE)</f>
        <v>Furniture</v>
      </c>
      <c r="Q129" s="17">
        <f>INDEX(Product_Master!$D$2:$D$19,MATCH(H129,Product_Master!$A$2:$A$19,0))</f>
        <v>150</v>
      </c>
      <c r="R129" s="14">
        <f>INDEX(Product_Master!$E$2:$E$19,MATCH(H129,Product_Master!$A$2:$A$19,0))</f>
        <v>111.98</v>
      </c>
      <c r="S129" s="14">
        <f t="shared" si="6"/>
        <v>1050</v>
      </c>
      <c r="T129" s="14">
        <f t="shared" si="7"/>
        <v>783.86</v>
      </c>
      <c r="U129" s="14">
        <f t="shared" si="8"/>
        <v>266.14</v>
      </c>
      <c r="V129" s="20">
        <f t="shared" si="9"/>
        <v>0.25346666666666667</v>
      </c>
      <c r="W129" s="7" t="str">
        <f t="shared" si="10"/>
        <v>Profitable</v>
      </c>
      <c r="X129" s="7" t="str">
        <f t="shared" si="11"/>
        <v>Low</v>
      </c>
    </row>
    <row r="130" spans="1:24" x14ac:dyDescent="0.3">
      <c r="A130" s="7" t="s">
        <v>624</v>
      </c>
      <c r="B130" s="8">
        <v>45014</v>
      </c>
      <c r="C130" s="8">
        <v>45019</v>
      </c>
      <c r="D130" s="7" t="s">
        <v>626</v>
      </c>
      <c r="E130" s="7" t="s">
        <v>627</v>
      </c>
      <c r="F130" s="7" t="s">
        <v>39</v>
      </c>
      <c r="G130" s="7" t="s">
        <v>192</v>
      </c>
      <c r="H130" s="7" t="s">
        <v>56</v>
      </c>
      <c r="I130" s="6">
        <v>8</v>
      </c>
      <c r="J130" s="10">
        <v>0</v>
      </c>
      <c r="K130" s="7" t="s">
        <v>22</v>
      </c>
      <c r="L130" s="7" t="s">
        <v>41</v>
      </c>
      <c r="M130" s="6">
        <v>34</v>
      </c>
      <c r="N130" s="6">
        <v>1</v>
      </c>
      <c r="O130" s="7" t="str">
        <f>VLOOKUP(H130,Product_Master!$A$2:$E$19,2,FALSE)</f>
        <v>Stapler</v>
      </c>
      <c r="P130" s="7" t="str">
        <f>VLOOKUP(H130,Product_Master!$A$2:$E$19,3,FALSE)</f>
        <v>Office Supplies</v>
      </c>
      <c r="Q130" s="17">
        <f>INDEX(Product_Master!$D$2:$D$19,MATCH(H130,Product_Master!$A$2:$A$19,0))</f>
        <v>15</v>
      </c>
      <c r="R130" s="14">
        <f>INDEX(Product_Master!$E$2:$E$19,MATCH(H130,Product_Master!$A$2:$A$19,0))</f>
        <v>9.91</v>
      </c>
      <c r="S130" s="14">
        <f t="shared" ref="S130:S193" si="12">I130*Q130*(1-J130)</f>
        <v>120</v>
      </c>
      <c r="T130" s="14">
        <f t="shared" ref="T130:T193" si="13">I130*R130</f>
        <v>79.28</v>
      </c>
      <c r="U130" s="14">
        <f t="shared" ref="U130:U193" si="14">S130-T130</f>
        <v>40.72</v>
      </c>
      <c r="V130" s="20">
        <f t="shared" ref="V130:V193" si="15">IFERROR(U130/S130,0)</f>
        <v>0.33933333333333332</v>
      </c>
      <c r="W130" s="7" t="str">
        <f t="shared" ref="W130:W193" si="16">IF(U130&gt;0,"Profitable","Loss")</f>
        <v>Profitable</v>
      </c>
      <c r="X130" s="7" t="str">
        <f t="shared" ref="X130:X193" si="17">IF(S130&gt;=5000,"High",IF(S130&gt;=2000,"Medium","Low"))</f>
        <v>Low</v>
      </c>
    </row>
    <row r="131" spans="1:24" x14ac:dyDescent="0.3">
      <c r="A131" s="7" t="s">
        <v>628</v>
      </c>
      <c r="B131" s="8">
        <v>45544</v>
      </c>
      <c r="C131" s="8">
        <v>45551</v>
      </c>
      <c r="D131" s="7" t="s">
        <v>533</v>
      </c>
      <c r="E131" s="7" t="s">
        <v>630</v>
      </c>
      <c r="F131" s="7" t="s">
        <v>29</v>
      </c>
      <c r="G131" s="7" t="s">
        <v>293</v>
      </c>
      <c r="H131" s="7" t="s">
        <v>91</v>
      </c>
      <c r="I131" s="6">
        <v>5</v>
      </c>
      <c r="J131" s="10">
        <v>0</v>
      </c>
      <c r="K131" s="7" t="s">
        <v>32</v>
      </c>
      <c r="L131" s="7" t="s">
        <v>33</v>
      </c>
      <c r="M131" s="6">
        <v>57</v>
      </c>
      <c r="N131" s="6">
        <v>3</v>
      </c>
      <c r="O131" s="7" t="str">
        <f>VLOOKUP(H131,Product_Master!$A$2:$E$19,2,FALSE)</f>
        <v>Smartphone</v>
      </c>
      <c r="P131" s="7" t="str">
        <f>VLOOKUP(H131,Product_Master!$A$2:$E$19,3,FALSE)</f>
        <v>Technology</v>
      </c>
      <c r="Q131" s="17">
        <f>INDEX(Product_Master!$D$2:$D$19,MATCH(H131,Product_Master!$A$2:$A$19,0))</f>
        <v>600</v>
      </c>
      <c r="R131" s="14">
        <f>INDEX(Product_Master!$E$2:$E$19,MATCH(H131,Product_Master!$A$2:$A$19,0))</f>
        <v>395.83</v>
      </c>
      <c r="S131" s="14">
        <f t="shared" si="12"/>
        <v>3000</v>
      </c>
      <c r="T131" s="14">
        <f t="shared" si="13"/>
        <v>1979.1499999999999</v>
      </c>
      <c r="U131" s="14">
        <f t="shared" si="14"/>
        <v>1020.8500000000001</v>
      </c>
      <c r="V131" s="20">
        <f t="shared" si="15"/>
        <v>0.34028333333333338</v>
      </c>
      <c r="W131" s="7" t="str">
        <f t="shared" si="16"/>
        <v>Profitable</v>
      </c>
      <c r="X131" s="7" t="str">
        <f t="shared" si="17"/>
        <v>Medium</v>
      </c>
    </row>
    <row r="132" spans="1:24" x14ac:dyDescent="0.3">
      <c r="A132" s="7" t="s">
        <v>631</v>
      </c>
      <c r="B132" s="8">
        <v>45127</v>
      </c>
      <c r="C132" s="8">
        <v>45133</v>
      </c>
      <c r="D132" s="7" t="s">
        <v>634</v>
      </c>
      <c r="E132" s="7" t="s">
        <v>635</v>
      </c>
      <c r="F132" s="7" t="s">
        <v>39</v>
      </c>
      <c r="G132" s="7" t="s">
        <v>90</v>
      </c>
      <c r="H132" s="7" t="s">
        <v>241</v>
      </c>
      <c r="I132" s="6">
        <v>2</v>
      </c>
      <c r="J132" s="10">
        <v>0.05</v>
      </c>
      <c r="K132" s="7" t="s">
        <v>222</v>
      </c>
      <c r="L132" s="7" t="s">
        <v>41</v>
      </c>
      <c r="M132" s="6">
        <v>59</v>
      </c>
      <c r="N132" s="6">
        <v>1</v>
      </c>
      <c r="O132" s="7" t="str">
        <f>VLOOKUP(H132,Product_Master!$A$2:$E$19,2,FALSE)</f>
        <v>Notebook</v>
      </c>
      <c r="P132" s="7" t="str">
        <f>VLOOKUP(H132,Product_Master!$A$2:$E$19,3,FALSE)</f>
        <v>Office Supplies</v>
      </c>
      <c r="Q132" s="17">
        <f>INDEX(Product_Master!$D$2:$D$19,MATCH(H132,Product_Master!$A$2:$A$19,0))</f>
        <v>6</v>
      </c>
      <c r="R132" s="14">
        <f>INDEX(Product_Master!$E$2:$E$19,MATCH(H132,Product_Master!$A$2:$A$19,0))</f>
        <v>4.2699999999999996</v>
      </c>
      <c r="S132" s="14">
        <f t="shared" si="12"/>
        <v>11.399999999999999</v>
      </c>
      <c r="T132" s="14">
        <f t="shared" si="13"/>
        <v>8.5399999999999991</v>
      </c>
      <c r="U132" s="14">
        <f t="shared" si="14"/>
        <v>2.8599999999999994</v>
      </c>
      <c r="V132" s="20">
        <f t="shared" si="15"/>
        <v>0.25087719298245614</v>
      </c>
      <c r="W132" s="7" t="str">
        <f t="shared" si="16"/>
        <v>Profitable</v>
      </c>
      <c r="X132" s="7" t="str">
        <f t="shared" si="17"/>
        <v>Low</v>
      </c>
    </row>
    <row r="133" spans="1:24" x14ac:dyDescent="0.3">
      <c r="A133" s="7" t="s">
        <v>636</v>
      </c>
      <c r="B133" s="8">
        <v>45099</v>
      </c>
      <c r="C133" s="8">
        <v>45106</v>
      </c>
      <c r="D133" s="7" t="s">
        <v>638</v>
      </c>
      <c r="E133" s="7" t="s">
        <v>506</v>
      </c>
      <c r="F133" s="7" t="s">
        <v>29</v>
      </c>
      <c r="G133" s="7" t="s">
        <v>192</v>
      </c>
      <c r="H133" s="7" t="s">
        <v>69</v>
      </c>
      <c r="I133" s="6">
        <v>8</v>
      </c>
      <c r="J133" s="10">
        <v>0.05</v>
      </c>
      <c r="K133" s="7" t="s">
        <v>22</v>
      </c>
      <c r="L133" s="7" t="s">
        <v>33</v>
      </c>
      <c r="M133" s="6">
        <v>19</v>
      </c>
      <c r="N133" s="6">
        <v>5</v>
      </c>
      <c r="O133" s="7" t="str">
        <f>VLOOKUP(H133,Product_Master!$A$2:$E$19,2,FALSE)</f>
        <v>Marker Pack</v>
      </c>
      <c r="P133" s="7" t="str">
        <f>VLOOKUP(H133,Product_Master!$A$2:$E$19,3,FALSE)</f>
        <v>Office Supplies</v>
      </c>
      <c r="Q133" s="17">
        <f>INDEX(Product_Master!$D$2:$D$19,MATCH(H133,Product_Master!$A$2:$A$19,0))</f>
        <v>11</v>
      </c>
      <c r="R133" s="14">
        <f>INDEX(Product_Master!$E$2:$E$19,MATCH(H133,Product_Master!$A$2:$A$19,0))</f>
        <v>6.23</v>
      </c>
      <c r="S133" s="14">
        <f t="shared" si="12"/>
        <v>83.6</v>
      </c>
      <c r="T133" s="14">
        <f t="shared" si="13"/>
        <v>49.84</v>
      </c>
      <c r="U133" s="14">
        <f t="shared" si="14"/>
        <v>33.759999999999991</v>
      </c>
      <c r="V133" s="20">
        <f t="shared" si="15"/>
        <v>0.40382775119617215</v>
      </c>
      <c r="W133" s="7" t="str">
        <f t="shared" si="16"/>
        <v>Profitable</v>
      </c>
      <c r="X133" s="7" t="str">
        <f t="shared" si="17"/>
        <v>Low</v>
      </c>
    </row>
    <row r="134" spans="1:24" x14ac:dyDescent="0.3">
      <c r="A134" s="7" t="s">
        <v>639</v>
      </c>
      <c r="B134" s="8">
        <v>45568</v>
      </c>
      <c r="C134" s="8">
        <v>45573</v>
      </c>
      <c r="D134" s="7" t="s">
        <v>642</v>
      </c>
      <c r="E134" s="7" t="s">
        <v>643</v>
      </c>
      <c r="F134" s="7" t="s">
        <v>29</v>
      </c>
      <c r="G134" s="7" t="s">
        <v>251</v>
      </c>
      <c r="H134" s="7" t="s">
        <v>56</v>
      </c>
      <c r="I134" s="6">
        <v>6</v>
      </c>
      <c r="J134" s="10">
        <v>0.1</v>
      </c>
      <c r="K134" s="7" t="s">
        <v>22</v>
      </c>
      <c r="L134" s="7" t="s">
        <v>41</v>
      </c>
      <c r="M134" s="6">
        <v>58</v>
      </c>
      <c r="N134" s="6">
        <v>3</v>
      </c>
      <c r="O134" s="7" t="str">
        <f>VLOOKUP(H134,Product_Master!$A$2:$E$19,2,FALSE)</f>
        <v>Stapler</v>
      </c>
      <c r="P134" s="7" t="str">
        <f>VLOOKUP(H134,Product_Master!$A$2:$E$19,3,FALSE)</f>
        <v>Office Supplies</v>
      </c>
      <c r="Q134" s="17">
        <f>INDEX(Product_Master!$D$2:$D$19,MATCH(H134,Product_Master!$A$2:$A$19,0))</f>
        <v>15</v>
      </c>
      <c r="R134" s="14">
        <f>INDEX(Product_Master!$E$2:$E$19,MATCH(H134,Product_Master!$A$2:$A$19,0))</f>
        <v>9.91</v>
      </c>
      <c r="S134" s="14">
        <f t="shared" si="12"/>
        <v>81</v>
      </c>
      <c r="T134" s="14">
        <f t="shared" si="13"/>
        <v>59.46</v>
      </c>
      <c r="U134" s="14">
        <f t="shared" si="14"/>
        <v>21.54</v>
      </c>
      <c r="V134" s="20">
        <f t="shared" si="15"/>
        <v>0.2659259259259259</v>
      </c>
      <c r="W134" s="7" t="str">
        <f t="shared" si="16"/>
        <v>Profitable</v>
      </c>
      <c r="X134" s="7" t="str">
        <f t="shared" si="17"/>
        <v>Low</v>
      </c>
    </row>
    <row r="135" spans="1:24" x14ac:dyDescent="0.3">
      <c r="A135" s="7" t="s">
        <v>644</v>
      </c>
      <c r="B135" s="8">
        <v>45306</v>
      </c>
      <c r="C135" s="8">
        <v>45310</v>
      </c>
      <c r="D135" s="7" t="s">
        <v>102</v>
      </c>
      <c r="E135" s="7" t="s">
        <v>417</v>
      </c>
      <c r="F135" s="7" t="s">
        <v>29</v>
      </c>
      <c r="G135" s="7" t="s">
        <v>97</v>
      </c>
      <c r="H135" s="7" t="s">
        <v>241</v>
      </c>
      <c r="I135" s="6">
        <v>2</v>
      </c>
      <c r="J135" s="10">
        <v>0.1</v>
      </c>
      <c r="K135" s="7" t="s">
        <v>32</v>
      </c>
      <c r="L135" s="7" t="s">
        <v>23</v>
      </c>
      <c r="M135" s="6">
        <v>36</v>
      </c>
      <c r="N135" s="6">
        <v>4</v>
      </c>
      <c r="O135" s="7" t="str">
        <f>VLOOKUP(H135,Product_Master!$A$2:$E$19,2,FALSE)</f>
        <v>Notebook</v>
      </c>
      <c r="P135" s="7" t="str">
        <f>VLOOKUP(H135,Product_Master!$A$2:$E$19,3,FALSE)</f>
        <v>Office Supplies</v>
      </c>
      <c r="Q135" s="17">
        <f>INDEX(Product_Master!$D$2:$D$19,MATCH(H135,Product_Master!$A$2:$A$19,0))</f>
        <v>6</v>
      </c>
      <c r="R135" s="14">
        <f>INDEX(Product_Master!$E$2:$E$19,MATCH(H135,Product_Master!$A$2:$A$19,0))</f>
        <v>4.2699999999999996</v>
      </c>
      <c r="S135" s="14">
        <f t="shared" si="12"/>
        <v>10.8</v>
      </c>
      <c r="T135" s="14">
        <f t="shared" si="13"/>
        <v>8.5399999999999991</v>
      </c>
      <c r="U135" s="14">
        <f t="shared" si="14"/>
        <v>2.2600000000000016</v>
      </c>
      <c r="V135" s="20">
        <f t="shared" si="15"/>
        <v>0.20925925925925939</v>
      </c>
      <c r="W135" s="7" t="str">
        <f t="shared" si="16"/>
        <v>Profitable</v>
      </c>
      <c r="X135" s="7" t="str">
        <f t="shared" si="17"/>
        <v>Low</v>
      </c>
    </row>
    <row r="136" spans="1:24" x14ac:dyDescent="0.3">
      <c r="A136" s="7" t="s">
        <v>646</v>
      </c>
      <c r="B136" s="8">
        <v>45407</v>
      </c>
      <c r="C136" s="8">
        <v>45413</v>
      </c>
      <c r="D136" s="7" t="s">
        <v>649</v>
      </c>
      <c r="E136" s="7" t="s">
        <v>630</v>
      </c>
      <c r="F136" s="7" t="s">
        <v>19</v>
      </c>
      <c r="G136" s="7" t="s">
        <v>192</v>
      </c>
      <c r="H136" s="7" t="s">
        <v>31</v>
      </c>
      <c r="I136" s="6">
        <v>1</v>
      </c>
      <c r="J136" s="10">
        <v>0</v>
      </c>
      <c r="K136" s="7" t="s">
        <v>32</v>
      </c>
      <c r="L136" s="7" t="s">
        <v>41</v>
      </c>
      <c r="M136" s="6">
        <v>47</v>
      </c>
      <c r="N136" s="6">
        <v>3</v>
      </c>
      <c r="O136" s="7" t="str">
        <f>VLOOKUP(H136,Product_Master!$A$2:$E$19,2,FALSE)</f>
        <v>Desk</v>
      </c>
      <c r="P136" s="7" t="str">
        <f>VLOOKUP(H136,Product_Master!$A$2:$E$19,3,FALSE)</f>
        <v>Furniture</v>
      </c>
      <c r="Q136" s="17">
        <f>INDEX(Product_Master!$D$2:$D$19,MATCH(H136,Product_Master!$A$2:$A$19,0))</f>
        <v>320</v>
      </c>
      <c r="R136" s="14">
        <f>INDEX(Product_Master!$E$2:$E$19,MATCH(H136,Product_Master!$A$2:$A$19,0))</f>
        <v>186.25</v>
      </c>
      <c r="S136" s="14">
        <f t="shared" si="12"/>
        <v>320</v>
      </c>
      <c r="T136" s="14">
        <f t="shared" si="13"/>
        <v>186.25</v>
      </c>
      <c r="U136" s="14">
        <f t="shared" si="14"/>
        <v>133.75</v>
      </c>
      <c r="V136" s="20">
        <f t="shared" si="15"/>
        <v>0.41796875</v>
      </c>
      <c r="W136" s="7" t="str">
        <f t="shared" si="16"/>
        <v>Profitable</v>
      </c>
      <c r="X136" s="7" t="str">
        <f t="shared" si="17"/>
        <v>Low</v>
      </c>
    </row>
    <row r="137" spans="1:24" x14ac:dyDescent="0.3">
      <c r="A137" s="7" t="s">
        <v>650</v>
      </c>
      <c r="B137" s="8">
        <v>45295</v>
      </c>
      <c r="C137" s="8">
        <v>45298</v>
      </c>
      <c r="D137" s="7" t="s">
        <v>653</v>
      </c>
      <c r="E137" s="7" t="s">
        <v>197</v>
      </c>
      <c r="F137" s="7" t="s">
        <v>39</v>
      </c>
      <c r="G137" s="7" t="s">
        <v>192</v>
      </c>
      <c r="H137" s="7" t="s">
        <v>160</v>
      </c>
      <c r="I137" s="6">
        <v>7</v>
      </c>
      <c r="J137" s="10">
        <v>0</v>
      </c>
      <c r="K137" s="7" t="s">
        <v>32</v>
      </c>
      <c r="L137" s="7" t="s">
        <v>23</v>
      </c>
      <c r="M137" s="6">
        <v>44</v>
      </c>
      <c r="N137" s="6">
        <v>4</v>
      </c>
      <c r="O137" s="7" t="str">
        <f>VLOOKUP(H137,Product_Master!$A$2:$E$19,2,FALSE)</f>
        <v>Laptop</v>
      </c>
      <c r="P137" s="7" t="str">
        <f>VLOOKUP(H137,Product_Master!$A$2:$E$19,3,FALSE)</f>
        <v>Technology</v>
      </c>
      <c r="Q137" s="17">
        <f>INDEX(Product_Master!$D$2:$D$19,MATCH(H137,Product_Master!$A$2:$A$19,0))</f>
        <v>900</v>
      </c>
      <c r="R137" s="14">
        <f>INDEX(Product_Master!$E$2:$E$19,MATCH(H137,Product_Master!$A$2:$A$19,0))</f>
        <v>669.14</v>
      </c>
      <c r="S137" s="14">
        <f t="shared" si="12"/>
        <v>6300</v>
      </c>
      <c r="T137" s="14">
        <f t="shared" si="13"/>
        <v>4683.9799999999996</v>
      </c>
      <c r="U137" s="14">
        <f t="shared" si="14"/>
        <v>1616.0200000000004</v>
      </c>
      <c r="V137" s="20">
        <f t="shared" si="15"/>
        <v>0.25651111111111119</v>
      </c>
      <c r="W137" s="7" t="str">
        <f t="shared" si="16"/>
        <v>Profitable</v>
      </c>
      <c r="X137" s="7" t="str">
        <f t="shared" si="17"/>
        <v>High</v>
      </c>
    </row>
    <row r="138" spans="1:24" x14ac:dyDescent="0.3">
      <c r="A138" s="7" t="s">
        <v>654</v>
      </c>
      <c r="B138" s="8">
        <v>45164</v>
      </c>
      <c r="C138" s="8">
        <v>45169</v>
      </c>
      <c r="D138" s="7" t="s">
        <v>657</v>
      </c>
      <c r="E138" s="7" t="s">
        <v>140</v>
      </c>
      <c r="F138" s="7" t="s">
        <v>19</v>
      </c>
      <c r="G138" s="7" t="s">
        <v>90</v>
      </c>
      <c r="H138" s="7" t="s">
        <v>31</v>
      </c>
      <c r="I138" s="6">
        <v>6</v>
      </c>
      <c r="J138" s="10">
        <v>0</v>
      </c>
      <c r="K138" s="7" t="s">
        <v>70</v>
      </c>
      <c r="L138" s="7" t="s">
        <v>33</v>
      </c>
      <c r="M138" s="6">
        <v>49</v>
      </c>
      <c r="N138" s="6">
        <v>4</v>
      </c>
      <c r="O138" s="7" t="str">
        <f>VLOOKUP(H138,Product_Master!$A$2:$E$19,2,FALSE)</f>
        <v>Desk</v>
      </c>
      <c r="P138" s="7" t="str">
        <f>VLOOKUP(H138,Product_Master!$A$2:$E$19,3,FALSE)</f>
        <v>Furniture</v>
      </c>
      <c r="Q138" s="17">
        <f>INDEX(Product_Master!$D$2:$D$19,MATCH(H138,Product_Master!$A$2:$A$19,0))</f>
        <v>320</v>
      </c>
      <c r="R138" s="14">
        <f>INDEX(Product_Master!$E$2:$E$19,MATCH(H138,Product_Master!$A$2:$A$19,0))</f>
        <v>186.25</v>
      </c>
      <c r="S138" s="14">
        <f t="shared" si="12"/>
        <v>1920</v>
      </c>
      <c r="T138" s="14">
        <f t="shared" si="13"/>
        <v>1117.5</v>
      </c>
      <c r="U138" s="14">
        <f t="shared" si="14"/>
        <v>802.5</v>
      </c>
      <c r="V138" s="20">
        <f t="shared" si="15"/>
        <v>0.41796875</v>
      </c>
      <c r="W138" s="7" t="str">
        <f t="shared" si="16"/>
        <v>Profitable</v>
      </c>
      <c r="X138" s="7" t="str">
        <f t="shared" si="17"/>
        <v>Low</v>
      </c>
    </row>
    <row r="139" spans="1:24" x14ac:dyDescent="0.3">
      <c r="A139" s="7" t="s">
        <v>658</v>
      </c>
      <c r="B139" s="8">
        <v>45499</v>
      </c>
      <c r="C139" s="8">
        <v>45502</v>
      </c>
      <c r="D139" s="7" t="s">
        <v>661</v>
      </c>
      <c r="E139" s="7" t="s">
        <v>55</v>
      </c>
      <c r="F139" s="7" t="s">
        <v>39</v>
      </c>
      <c r="G139" s="7" t="s">
        <v>47</v>
      </c>
      <c r="H139" s="7" t="s">
        <v>109</v>
      </c>
      <c r="I139" s="6">
        <v>2</v>
      </c>
      <c r="J139" s="10">
        <v>0.2</v>
      </c>
      <c r="K139" s="7" t="s">
        <v>22</v>
      </c>
      <c r="L139" s="7" t="s">
        <v>23</v>
      </c>
      <c r="M139" s="6">
        <v>44</v>
      </c>
      <c r="N139" s="6">
        <v>5</v>
      </c>
      <c r="O139" s="7" t="str">
        <f>VLOOKUP(H139,Product_Master!$A$2:$E$19,2,FALSE)</f>
        <v>Printer</v>
      </c>
      <c r="P139" s="7" t="str">
        <f>VLOOKUP(H139,Product_Master!$A$2:$E$19,3,FALSE)</f>
        <v>Technology</v>
      </c>
      <c r="Q139" s="17">
        <f>INDEX(Product_Master!$D$2:$D$19,MATCH(H139,Product_Master!$A$2:$A$19,0))</f>
        <v>180</v>
      </c>
      <c r="R139" s="14">
        <f>INDEX(Product_Master!$E$2:$E$19,MATCH(H139,Product_Master!$A$2:$A$19,0))</f>
        <v>133.25</v>
      </c>
      <c r="S139" s="14">
        <f t="shared" si="12"/>
        <v>288</v>
      </c>
      <c r="T139" s="14">
        <f t="shared" si="13"/>
        <v>266.5</v>
      </c>
      <c r="U139" s="14">
        <f t="shared" si="14"/>
        <v>21.5</v>
      </c>
      <c r="V139" s="20">
        <f t="shared" si="15"/>
        <v>7.4652777777777776E-2</v>
      </c>
      <c r="W139" s="7" t="str">
        <f t="shared" si="16"/>
        <v>Profitable</v>
      </c>
      <c r="X139" s="7" t="str">
        <f t="shared" si="17"/>
        <v>Low</v>
      </c>
    </row>
    <row r="140" spans="1:24" x14ac:dyDescent="0.3">
      <c r="A140" s="7" t="s">
        <v>662</v>
      </c>
      <c r="B140" s="8">
        <v>45131</v>
      </c>
      <c r="C140" s="8">
        <v>45138</v>
      </c>
      <c r="D140" s="7" t="s">
        <v>665</v>
      </c>
      <c r="E140" s="7" t="s">
        <v>666</v>
      </c>
      <c r="F140" s="7" t="s">
        <v>29</v>
      </c>
      <c r="G140" s="7" t="s">
        <v>115</v>
      </c>
      <c r="H140" s="7" t="s">
        <v>84</v>
      </c>
      <c r="I140" s="6">
        <v>1</v>
      </c>
      <c r="J140" s="10">
        <v>0.05</v>
      </c>
      <c r="K140" s="7" t="s">
        <v>32</v>
      </c>
      <c r="L140" s="7" t="s">
        <v>23</v>
      </c>
      <c r="M140" s="6">
        <v>64</v>
      </c>
      <c r="N140" s="6">
        <v>1</v>
      </c>
      <c r="O140" s="7" t="str">
        <f>VLOOKUP(H140,Product_Master!$A$2:$E$19,2,FALSE)</f>
        <v>Bookcase</v>
      </c>
      <c r="P140" s="7" t="str">
        <f>VLOOKUP(H140,Product_Master!$A$2:$E$19,3,FALSE)</f>
        <v>Furniture</v>
      </c>
      <c r="Q140" s="17">
        <f>INDEX(Product_Master!$D$2:$D$19,MATCH(H140,Product_Master!$A$2:$A$19,0))</f>
        <v>210</v>
      </c>
      <c r="R140" s="14">
        <f>INDEX(Product_Master!$E$2:$E$19,MATCH(H140,Product_Master!$A$2:$A$19,0))</f>
        <v>139.15</v>
      </c>
      <c r="S140" s="14">
        <f t="shared" si="12"/>
        <v>199.5</v>
      </c>
      <c r="T140" s="14">
        <f t="shared" si="13"/>
        <v>139.15</v>
      </c>
      <c r="U140" s="14">
        <f t="shared" si="14"/>
        <v>60.349999999999994</v>
      </c>
      <c r="V140" s="20">
        <f t="shared" si="15"/>
        <v>0.30250626566416039</v>
      </c>
      <c r="W140" s="7" t="str">
        <f t="shared" si="16"/>
        <v>Profitable</v>
      </c>
      <c r="X140" s="7" t="str">
        <f t="shared" si="17"/>
        <v>Low</v>
      </c>
    </row>
    <row r="141" spans="1:24" x14ac:dyDescent="0.3">
      <c r="A141" s="7" t="s">
        <v>667</v>
      </c>
      <c r="B141" s="8">
        <v>45636</v>
      </c>
      <c r="C141" s="8">
        <v>45640</v>
      </c>
      <c r="D141" s="7" t="s">
        <v>670</v>
      </c>
      <c r="E141" s="7" t="s">
        <v>671</v>
      </c>
      <c r="F141" s="7" t="s">
        <v>29</v>
      </c>
      <c r="G141" s="7" t="s">
        <v>62</v>
      </c>
      <c r="H141" s="7" t="s">
        <v>21</v>
      </c>
      <c r="I141" s="6">
        <v>3</v>
      </c>
      <c r="J141" s="10">
        <v>0</v>
      </c>
      <c r="K141" s="7" t="s">
        <v>32</v>
      </c>
      <c r="L141" s="7" t="s">
        <v>50</v>
      </c>
      <c r="M141" s="6">
        <v>53</v>
      </c>
      <c r="N141" s="6">
        <v>3</v>
      </c>
      <c r="O141" s="7" t="str">
        <f>VLOOKUP(H141,Product_Master!$A$2:$E$19,2,FALSE)</f>
        <v>Pen Set</v>
      </c>
      <c r="P141" s="7" t="str">
        <f>VLOOKUP(H141,Product_Master!$A$2:$E$19,3,FALSE)</f>
        <v>Office Supplies</v>
      </c>
      <c r="Q141" s="17">
        <f>INDEX(Product_Master!$D$2:$D$19,MATCH(H141,Product_Master!$A$2:$A$19,0))</f>
        <v>12</v>
      </c>
      <c r="R141" s="14">
        <f>INDEX(Product_Master!$E$2:$E$19,MATCH(H141,Product_Master!$A$2:$A$19,0))</f>
        <v>9.07</v>
      </c>
      <c r="S141" s="14">
        <f t="shared" si="12"/>
        <v>36</v>
      </c>
      <c r="T141" s="14">
        <f t="shared" si="13"/>
        <v>27.21</v>
      </c>
      <c r="U141" s="14">
        <f t="shared" si="14"/>
        <v>8.7899999999999991</v>
      </c>
      <c r="V141" s="20">
        <f t="shared" si="15"/>
        <v>0.24416666666666664</v>
      </c>
      <c r="W141" s="7" t="str">
        <f t="shared" si="16"/>
        <v>Profitable</v>
      </c>
      <c r="X141" s="7" t="str">
        <f t="shared" si="17"/>
        <v>Low</v>
      </c>
    </row>
    <row r="142" spans="1:24" x14ac:dyDescent="0.3">
      <c r="A142" s="7" t="s">
        <v>672</v>
      </c>
      <c r="B142" s="8">
        <v>45166</v>
      </c>
      <c r="C142" s="8">
        <v>45173</v>
      </c>
      <c r="D142" s="7" t="s">
        <v>674</v>
      </c>
      <c r="E142" s="7" t="s">
        <v>675</v>
      </c>
      <c r="F142" s="7" t="s">
        <v>29</v>
      </c>
      <c r="G142" s="7" t="s">
        <v>293</v>
      </c>
      <c r="H142" s="7" t="s">
        <v>160</v>
      </c>
      <c r="I142" s="6">
        <v>5</v>
      </c>
      <c r="J142" s="10">
        <v>0.05</v>
      </c>
      <c r="K142" s="7" t="s">
        <v>22</v>
      </c>
      <c r="L142" s="7" t="s">
        <v>23</v>
      </c>
      <c r="M142" s="6">
        <v>49</v>
      </c>
      <c r="N142" s="6">
        <v>1</v>
      </c>
      <c r="O142" s="7" t="str">
        <f>VLOOKUP(H142,Product_Master!$A$2:$E$19,2,FALSE)</f>
        <v>Laptop</v>
      </c>
      <c r="P142" s="7" t="str">
        <f>VLOOKUP(H142,Product_Master!$A$2:$E$19,3,FALSE)</f>
        <v>Technology</v>
      </c>
      <c r="Q142" s="17">
        <f>INDEX(Product_Master!$D$2:$D$19,MATCH(H142,Product_Master!$A$2:$A$19,0))</f>
        <v>900</v>
      </c>
      <c r="R142" s="14">
        <f>INDEX(Product_Master!$E$2:$E$19,MATCH(H142,Product_Master!$A$2:$A$19,0))</f>
        <v>669.14</v>
      </c>
      <c r="S142" s="14">
        <f t="shared" si="12"/>
        <v>4275</v>
      </c>
      <c r="T142" s="14">
        <f t="shared" si="13"/>
        <v>3345.7</v>
      </c>
      <c r="U142" s="14">
        <f t="shared" si="14"/>
        <v>929.30000000000018</v>
      </c>
      <c r="V142" s="20">
        <f t="shared" si="15"/>
        <v>0.21738011695906437</v>
      </c>
      <c r="W142" s="7" t="str">
        <f t="shared" si="16"/>
        <v>Profitable</v>
      </c>
      <c r="X142" s="7" t="str">
        <f t="shared" si="17"/>
        <v>Medium</v>
      </c>
    </row>
    <row r="143" spans="1:24" x14ac:dyDescent="0.3">
      <c r="A143" s="7" t="s">
        <v>676</v>
      </c>
      <c r="B143" s="8">
        <v>45414</v>
      </c>
      <c r="C143" s="8">
        <v>45416</v>
      </c>
      <c r="D143" s="7" t="s">
        <v>678</v>
      </c>
      <c r="E143" s="7" t="s">
        <v>312</v>
      </c>
      <c r="F143" s="7" t="s">
        <v>29</v>
      </c>
      <c r="G143" s="7" t="s">
        <v>97</v>
      </c>
      <c r="H143" s="7" t="s">
        <v>84</v>
      </c>
      <c r="I143" s="6">
        <v>9</v>
      </c>
      <c r="J143" s="10">
        <v>0</v>
      </c>
      <c r="K143" s="7" t="s">
        <v>32</v>
      </c>
      <c r="L143" s="7" t="s">
        <v>41</v>
      </c>
      <c r="M143" s="6">
        <v>65</v>
      </c>
      <c r="N143" s="6">
        <v>2</v>
      </c>
      <c r="O143" s="7" t="str">
        <f>VLOOKUP(H143,Product_Master!$A$2:$E$19,2,FALSE)</f>
        <v>Bookcase</v>
      </c>
      <c r="P143" s="7" t="str">
        <f>VLOOKUP(H143,Product_Master!$A$2:$E$19,3,FALSE)</f>
        <v>Furniture</v>
      </c>
      <c r="Q143" s="17">
        <f>INDEX(Product_Master!$D$2:$D$19,MATCH(H143,Product_Master!$A$2:$A$19,0))</f>
        <v>210</v>
      </c>
      <c r="R143" s="14">
        <f>INDEX(Product_Master!$E$2:$E$19,MATCH(H143,Product_Master!$A$2:$A$19,0))</f>
        <v>139.15</v>
      </c>
      <c r="S143" s="14">
        <f t="shared" si="12"/>
        <v>1890</v>
      </c>
      <c r="T143" s="14">
        <f t="shared" si="13"/>
        <v>1252.3500000000001</v>
      </c>
      <c r="U143" s="14">
        <f t="shared" si="14"/>
        <v>637.64999999999986</v>
      </c>
      <c r="V143" s="20">
        <f t="shared" si="15"/>
        <v>0.33738095238095228</v>
      </c>
      <c r="W143" s="7" t="str">
        <f t="shared" si="16"/>
        <v>Profitable</v>
      </c>
      <c r="X143" s="7" t="str">
        <f t="shared" si="17"/>
        <v>Low</v>
      </c>
    </row>
    <row r="144" spans="1:24" x14ac:dyDescent="0.3">
      <c r="A144" s="7" t="s">
        <v>679</v>
      </c>
      <c r="B144" s="8">
        <v>45363</v>
      </c>
      <c r="C144" s="8">
        <v>45368</v>
      </c>
      <c r="D144" s="7" t="s">
        <v>682</v>
      </c>
      <c r="E144" s="7" t="s">
        <v>683</v>
      </c>
      <c r="F144" s="7" t="s">
        <v>29</v>
      </c>
      <c r="G144" s="7" t="s">
        <v>20</v>
      </c>
      <c r="H144" s="7" t="s">
        <v>177</v>
      </c>
      <c r="I144" s="6">
        <v>8</v>
      </c>
      <c r="J144" s="10">
        <v>0</v>
      </c>
      <c r="K144" s="7" t="s">
        <v>32</v>
      </c>
      <c r="L144" s="7" t="s">
        <v>41</v>
      </c>
      <c r="M144" s="6">
        <v>38</v>
      </c>
      <c r="N144" s="6">
        <v>3</v>
      </c>
      <c r="O144" s="7" t="str">
        <f>VLOOKUP(H144,Product_Master!$A$2:$E$19,2,FALSE)</f>
        <v>Headphones</v>
      </c>
      <c r="P144" s="7" t="str">
        <f>VLOOKUP(H144,Product_Master!$A$2:$E$19,3,FALSE)</f>
        <v>Technology</v>
      </c>
      <c r="Q144" s="17">
        <f>INDEX(Product_Master!$D$2:$D$19,MATCH(H144,Product_Master!$A$2:$A$19,0))</f>
        <v>80</v>
      </c>
      <c r="R144" s="14">
        <f>INDEX(Product_Master!$E$2:$E$19,MATCH(H144,Product_Master!$A$2:$A$19,0))</f>
        <v>45.88</v>
      </c>
      <c r="S144" s="14">
        <f t="shared" si="12"/>
        <v>640</v>
      </c>
      <c r="T144" s="14">
        <f t="shared" si="13"/>
        <v>367.04</v>
      </c>
      <c r="U144" s="14">
        <f t="shared" si="14"/>
        <v>272.95999999999998</v>
      </c>
      <c r="V144" s="20">
        <f t="shared" si="15"/>
        <v>0.42649999999999999</v>
      </c>
      <c r="W144" s="7" t="str">
        <f t="shared" si="16"/>
        <v>Profitable</v>
      </c>
      <c r="X144" s="7" t="str">
        <f t="shared" si="17"/>
        <v>Low</v>
      </c>
    </row>
    <row r="145" spans="1:24" x14ac:dyDescent="0.3">
      <c r="A145" s="7" t="s">
        <v>684</v>
      </c>
      <c r="B145" s="8">
        <v>45021</v>
      </c>
      <c r="C145" s="8">
        <v>45028</v>
      </c>
      <c r="D145" s="7" t="s">
        <v>686</v>
      </c>
      <c r="E145" s="7" t="s">
        <v>152</v>
      </c>
      <c r="F145" s="7" t="s">
        <v>29</v>
      </c>
      <c r="G145" s="7" t="s">
        <v>97</v>
      </c>
      <c r="H145" s="7" t="s">
        <v>216</v>
      </c>
      <c r="I145" s="6">
        <v>9</v>
      </c>
      <c r="J145" s="10">
        <v>0</v>
      </c>
      <c r="K145" s="7" t="s">
        <v>70</v>
      </c>
      <c r="L145" s="7" t="s">
        <v>23</v>
      </c>
      <c r="M145" s="6">
        <v>48</v>
      </c>
      <c r="N145" s="6">
        <v>3</v>
      </c>
      <c r="O145" s="7" t="str">
        <f>VLOOKUP(H145,Product_Master!$A$2:$E$19,2,FALSE)</f>
        <v>Keyboard</v>
      </c>
      <c r="P145" s="7" t="str">
        <f>VLOOKUP(H145,Product_Master!$A$2:$E$19,3,FALSE)</f>
        <v>Technology</v>
      </c>
      <c r="Q145" s="17">
        <f>INDEX(Product_Master!$D$2:$D$19,MATCH(H145,Product_Master!$A$2:$A$19,0))</f>
        <v>45</v>
      </c>
      <c r="R145" s="14">
        <f>INDEX(Product_Master!$E$2:$E$19,MATCH(H145,Product_Master!$A$2:$A$19,0))</f>
        <v>35.729999999999997</v>
      </c>
      <c r="S145" s="14">
        <f t="shared" si="12"/>
        <v>405</v>
      </c>
      <c r="T145" s="14">
        <f t="shared" si="13"/>
        <v>321.57</v>
      </c>
      <c r="U145" s="14">
        <f t="shared" si="14"/>
        <v>83.43</v>
      </c>
      <c r="V145" s="20">
        <f t="shared" si="15"/>
        <v>0.20600000000000002</v>
      </c>
      <c r="W145" s="7" t="str">
        <f t="shared" si="16"/>
        <v>Profitable</v>
      </c>
      <c r="X145" s="7" t="str">
        <f t="shared" si="17"/>
        <v>Low</v>
      </c>
    </row>
    <row r="146" spans="1:24" x14ac:dyDescent="0.3">
      <c r="A146" s="7" t="s">
        <v>687</v>
      </c>
      <c r="B146" s="8">
        <v>45329</v>
      </c>
      <c r="C146" s="8">
        <v>45331</v>
      </c>
      <c r="D146" s="7" t="s">
        <v>690</v>
      </c>
      <c r="E146" s="7" t="s">
        <v>165</v>
      </c>
      <c r="F146" s="7" t="s">
        <v>39</v>
      </c>
      <c r="G146" s="7" t="s">
        <v>40</v>
      </c>
      <c r="H146" s="7" t="s">
        <v>146</v>
      </c>
      <c r="I146" s="6">
        <v>7</v>
      </c>
      <c r="J146" s="10">
        <v>0.2</v>
      </c>
      <c r="K146" s="7" t="s">
        <v>32</v>
      </c>
      <c r="L146" s="7" t="s">
        <v>23</v>
      </c>
      <c r="M146" s="6">
        <v>26</v>
      </c>
      <c r="N146" s="6">
        <v>4</v>
      </c>
      <c r="O146" s="7" t="str">
        <f>VLOOKUP(H146,Product_Master!$A$2:$E$19,2,FALSE)</f>
        <v>Standing Desk</v>
      </c>
      <c r="P146" s="7" t="str">
        <f>VLOOKUP(H146,Product_Master!$A$2:$E$19,3,FALSE)</f>
        <v>Furniture</v>
      </c>
      <c r="Q146" s="17">
        <f>INDEX(Product_Master!$D$2:$D$19,MATCH(H146,Product_Master!$A$2:$A$19,0))</f>
        <v>480</v>
      </c>
      <c r="R146" s="14">
        <f>INDEX(Product_Master!$E$2:$E$19,MATCH(H146,Product_Master!$A$2:$A$19,0))</f>
        <v>375.21</v>
      </c>
      <c r="S146" s="14">
        <f t="shared" si="12"/>
        <v>2688</v>
      </c>
      <c r="T146" s="14">
        <f t="shared" si="13"/>
        <v>2626.47</v>
      </c>
      <c r="U146" s="14">
        <f t="shared" si="14"/>
        <v>61.5300000000002</v>
      </c>
      <c r="V146" s="20">
        <f t="shared" si="15"/>
        <v>2.2890625000000074E-2</v>
      </c>
      <c r="W146" s="7" t="str">
        <f t="shared" si="16"/>
        <v>Profitable</v>
      </c>
      <c r="X146" s="7" t="str">
        <f t="shared" si="17"/>
        <v>Medium</v>
      </c>
    </row>
    <row r="147" spans="1:24" x14ac:dyDescent="0.3">
      <c r="A147" s="7" t="s">
        <v>691</v>
      </c>
      <c r="B147" s="8">
        <v>45455</v>
      </c>
      <c r="C147" s="8">
        <v>45456</v>
      </c>
      <c r="D147" s="7" t="s">
        <v>693</v>
      </c>
      <c r="E147" s="7" t="s">
        <v>694</v>
      </c>
      <c r="F147" s="7" t="s">
        <v>39</v>
      </c>
      <c r="G147" s="7" t="s">
        <v>90</v>
      </c>
      <c r="H147" s="7" t="s">
        <v>56</v>
      </c>
      <c r="I147" s="6">
        <v>6</v>
      </c>
      <c r="J147" s="10">
        <v>0.05</v>
      </c>
      <c r="K147" s="7" t="s">
        <v>22</v>
      </c>
      <c r="L147" s="7" t="s">
        <v>50</v>
      </c>
      <c r="M147" s="6">
        <v>47</v>
      </c>
      <c r="N147" s="6">
        <v>5</v>
      </c>
      <c r="O147" s="7" t="str">
        <f>VLOOKUP(H147,Product_Master!$A$2:$E$19,2,FALSE)</f>
        <v>Stapler</v>
      </c>
      <c r="P147" s="7" t="str">
        <f>VLOOKUP(H147,Product_Master!$A$2:$E$19,3,FALSE)</f>
        <v>Office Supplies</v>
      </c>
      <c r="Q147" s="17">
        <f>INDEX(Product_Master!$D$2:$D$19,MATCH(H147,Product_Master!$A$2:$A$19,0))</f>
        <v>15</v>
      </c>
      <c r="R147" s="14">
        <f>INDEX(Product_Master!$E$2:$E$19,MATCH(H147,Product_Master!$A$2:$A$19,0))</f>
        <v>9.91</v>
      </c>
      <c r="S147" s="14">
        <f t="shared" si="12"/>
        <v>85.5</v>
      </c>
      <c r="T147" s="14">
        <f t="shared" si="13"/>
        <v>59.46</v>
      </c>
      <c r="U147" s="14">
        <f t="shared" si="14"/>
        <v>26.04</v>
      </c>
      <c r="V147" s="20">
        <f t="shared" si="15"/>
        <v>0.30456140350877192</v>
      </c>
      <c r="W147" s="7" t="str">
        <f t="shared" si="16"/>
        <v>Profitable</v>
      </c>
      <c r="X147" s="7" t="str">
        <f t="shared" si="17"/>
        <v>Low</v>
      </c>
    </row>
    <row r="148" spans="1:24" x14ac:dyDescent="0.3">
      <c r="A148" s="7" t="s">
        <v>695</v>
      </c>
      <c r="B148" s="8">
        <v>45272</v>
      </c>
      <c r="C148" s="8">
        <v>45275</v>
      </c>
      <c r="D148" s="7" t="s">
        <v>501</v>
      </c>
      <c r="E148" s="7" t="s">
        <v>694</v>
      </c>
      <c r="F148" s="7" t="s">
        <v>39</v>
      </c>
      <c r="G148" s="7" t="s">
        <v>97</v>
      </c>
      <c r="H148" s="7" t="s">
        <v>146</v>
      </c>
      <c r="I148" s="6">
        <v>5</v>
      </c>
      <c r="J148" s="10">
        <v>0.2</v>
      </c>
      <c r="K148" s="7" t="s">
        <v>70</v>
      </c>
      <c r="L148" s="7" t="s">
        <v>33</v>
      </c>
      <c r="M148" s="6">
        <v>20</v>
      </c>
      <c r="N148" s="6">
        <v>5</v>
      </c>
      <c r="O148" s="7" t="str">
        <f>VLOOKUP(H148,Product_Master!$A$2:$E$19,2,FALSE)</f>
        <v>Standing Desk</v>
      </c>
      <c r="P148" s="7" t="str">
        <f>VLOOKUP(H148,Product_Master!$A$2:$E$19,3,FALSE)</f>
        <v>Furniture</v>
      </c>
      <c r="Q148" s="17">
        <f>INDEX(Product_Master!$D$2:$D$19,MATCH(H148,Product_Master!$A$2:$A$19,0))</f>
        <v>480</v>
      </c>
      <c r="R148" s="14">
        <f>INDEX(Product_Master!$E$2:$E$19,MATCH(H148,Product_Master!$A$2:$A$19,0))</f>
        <v>375.21</v>
      </c>
      <c r="S148" s="14">
        <f t="shared" si="12"/>
        <v>1920</v>
      </c>
      <c r="T148" s="14">
        <f t="shared" si="13"/>
        <v>1876.05</v>
      </c>
      <c r="U148" s="14">
        <f t="shared" si="14"/>
        <v>43.950000000000045</v>
      </c>
      <c r="V148" s="20">
        <f t="shared" si="15"/>
        <v>2.2890625000000022E-2</v>
      </c>
      <c r="W148" s="7" t="str">
        <f t="shared" si="16"/>
        <v>Profitable</v>
      </c>
      <c r="X148" s="7" t="str">
        <f t="shared" si="17"/>
        <v>Low</v>
      </c>
    </row>
    <row r="149" spans="1:24" x14ac:dyDescent="0.3">
      <c r="A149" s="7" t="s">
        <v>698</v>
      </c>
      <c r="B149" s="8">
        <v>45219</v>
      </c>
      <c r="C149" s="8">
        <v>45220</v>
      </c>
      <c r="D149" s="7" t="s">
        <v>701</v>
      </c>
      <c r="E149" s="7" t="s">
        <v>417</v>
      </c>
      <c r="F149" s="7" t="s">
        <v>39</v>
      </c>
      <c r="G149" s="7" t="s">
        <v>90</v>
      </c>
      <c r="H149" s="7" t="s">
        <v>21</v>
      </c>
      <c r="I149" s="6">
        <v>6</v>
      </c>
      <c r="J149" s="10">
        <v>0</v>
      </c>
      <c r="K149" s="7" t="s">
        <v>22</v>
      </c>
      <c r="L149" s="7" t="s">
        <v>41</v>
      </c>
      <c r="M149" s="6">
        <v>26</v>
      </c>
      <c r="N149" s="6">
        <v>3</v>
      </c>
      <c r="O149" s="7" t="str">
        <f>VLOOKUP(H149,Product_Master!$A$2:$E$19,2,FALSE)</f>
        <v>Pen Set</v>
      </c>
      <c r="P149" s="7" t="str">
        <f>VLOOKUP(H149,Product_Master!$A$2:$E$19,3,FALSE)</f>
        <v>Office Supplies</v>
      </c>
      <c r="Q149" s="17">
        <f>INDEX(Product_Master!$D$2:$D$19,MATCH(H149,Product_Master!$A$2:$A$19,0))</f>
        <v>12</v>
      </c>
      <c r="R149" s="14">
        <f>INDEX(Product_Master!$E$2:$E$19,MATCH(H149,Product_Master!$A$2:$A$19,0))</f>
        <v>9.07</v>
      </c>
      <c r="S149" s="14">
        <f t="shared" si="12"/>
        <v>72</v>
      </c>
      <c r="T149" s="14">
        <f t="shared" si="13"/>
        <v>54.42</v>
      </c>
      <c r="U149" s="14">
        <f t="shared" si="14"/>
        <v>17.579999999999998</v>
      </c>
      <c r="V149" s="20">
        <f t="shared" si="15"/>
        <v>0.24416666666666664</v>
      </c>
      <c r="W149" s="7" t="str">
        <f t="shared" si="16"/>
        <v>Profitable</v>
      </c>
      <c r="X149" s="7" t="str">
        <f t="shared" si="17"/>
        <v>Low</v>
      </c>
    </row>
    <row r="150" spans="1:24" x14ac:dyDescent="0.3">
      <c r="A150" s="7" t="s">
        <v>702</v>
      </c>
      <c r="B150" s="8">
        <v>45011</v>
      </c>
      <c r="C150" s="8">
        <v>45014</v>
      </c>
      <c r="D150" s="7" t="s">
        <v>704</v>
      </c>
      <c r="E150" s="7" t="s">
        <v>221</v>
      </c>
      <c r="F150" s="7" t="s">
        <v>29</v>
      </c>
      <c r="G150" s="7" t="s">
        <v>62</v>
      </c>
      <c r="H150" s="7" t="s">
        <v>48</v>
      </c>
      <c r="I150" s="6">
        <v>7</v>
      </c>
      <c r="J150" s="10">
        <v>0.1</v>
      </c>
      <c r="K150" s="7" t="s">
        <v>32</v>
      </c>
      <c r="L150" s="7" t="s">
        <v>50</v>
      </c>
      <c r="M150" s="6">
        <v>34</v>
      </c>
      <c r="N150" s="6">
        <v>2</v>
      </c>
      <c r="O150" s="7" t="str">
        <f>VLOOKUP(H150,Product_Master!$A$2:$E$19,2,FALSE)</f>
        <v>Monitor</v>
      </c>
      <c r="P150" s="7" t="str">
        <f>VLOOKUP(H150,Product_Master!$A$2:$E$19,3,FALSE)</f>
        <v>Technology</v>
      </c>
      <c r="Q150" s="17">
        <f>INDEX(Product_Master!$D$2:$D$19,MATCH(H150,Product_Master!$A$2:$A$19,0))</f>
        <v>220</v>
      </c>
      <c r="R150" s="14">
        <f>INDEX(Product_Master!$E$2:$E$19,MATCH(H150,Product_Master!$A$2:$A$19,0))</f>
        <v>159.36000000000001</v>
      </c>
      <c r="S150" s="14">
        <f t="shared" si="12"/>
        <v>1386</v>
      </c>
      <c r="T150" s="14">
        <f t="shared" si="13"/>
        <v>1115.52</v>
      </c>
      <c r="U150" s="14">
        <f t="shared" si="14"/>
        <v>270.48</v>
      </c>
      <c r="V150" s="20">
        <f t="shared" si="15"/>
        <v>0.19515151515151516</v>
      </c>
      <c r="W150" s="7" t="str">
        <f t="shared" si="16"/>
        <v>Profitable</v>
      </c>
      <c r="X150" s="7" t="str">
        <f t="shared" si="17"/>
        <v>Low</v>
      </c>
    </row>
    <row r="151" spans="1:24" x14ac:dyDescent="0.3">
      <c r="A151" s="7" t="s">
        <v>705</v>
      </c>
      <c r="B151" s="8">
        <v>45384</v>
      </c>
      <c r="C151" s="8">
        <v>45388</v>
      </c>
      <c r="D151" s="7" t="s">
        <v>707</v>
      </c>
      <c r="E151" s="7" t="s">
        <v>731</v>
      </c>
      <c r="F151" s="7" t="s">
        <v>29</v>
      </c>
      <c r="G151" s="7" t="s">
        <v>251</v>
      </c>
      <c r="H151" s="7" t="s">
        <v>216</v>
      </c>
      <c r="I151" s="6">
        <v>3</v>
      </c>
      <c r="J151" s="10">
        <v>0.15</v>
      </c>
      <c r="K151" s="7" t="s">
        <v>222</v>
      </c>
      <c r="L151" s="7" t="s">
        <v>50</v>
      </c>
      <c r="M151" s="6">
        <v>24</v>
      </c>
      <c r="N151" s="6">
        <v>1</v>
      </c>
      <c r="O151" s="7" t="str">
        <f>VLOOKUP(H151,Product_Master!$A$2:$E$19,2,FALSE)</f>
        <v>Keyboard</v>
      </c>
      <c r="P151" s="7" t="str">
        <f>VLOOKUP(H151,Product_Master!$A$2:$E$19,3,FALSE)</f>
        <v>Technology</v>
      </c>
      <c r="Q151" s="17">
        <f>INDEX(Product_Master!$D$2:$D$19,MATCH(H151,Product_Master!$A$2:$A$19,0))</f>
        <v>45</v>
      </c>
      <c r="R151" s="14">
        <f>INDEX(Product_Master!$E$2:$E$19,MATCH(H151,Product_Master!$A$2:$A$19,0))</f>
        <v>35.729999999999997</v>
      </c>
      <c r="S151" s="14">
        <f t="shared" si="12"/>
        <v>114.75</v>
      </c>
      <c r="T151" s="14">
        <f t="shared" si="13"/>
        <v>107.19</v>
      </c>
      <c r="U151" s="14">
        <f t="shared" si="14"/>
        <v>7.5600000000000023</v>
      </c>
      <c r="V151" s="20">
        <f t="shared" si="15"/>
        <v>6.5882352941176489E-2</v>
      </c>
      <c r="W151" s="7" t="str">
        <f t="shared" si="16"/>
        <v>Profitable</v>
      </c>
      <c r="X151" s="7" t="str">
        <f t="shared" si="17"/>
        <v>Low</v>
      </c>
    </row>
    <row r="152" spans="1:24" x14ac:dyDescent="0.3">
      <c r="A152" s="7" t="s">
        <v>709</v>
      </c>
      <c r="B152" s="8">
        <v>45490</v>
      </c>
      <c r="C152" s="8">
        <v>45493</v>
      </c>
      <c r="D152" s="7" t="s">
        <v>712</v>
      </c>
      <c r="E152" s="7" t="s">
        <v>630</v>
      </c>
      <c r="F152" s="7" t="s">
        <v>19</v>
      </c>
      <c r="G152" s="7" t="s">
        <v>20</v>
      </c>
      <c r="H152" s="7" t="s">
        <v>109</v>
      </c>
      <c r="I152" s="6">
        <v>1</v>
      </c>
      <c r="J152" s="10">
        <v>0</v>
      </c>
      <c r="K152" s="7" t="s">
        <v>22</v>
      </c>
      <c r="L152" s="7" t="s">
        <v>33</v>
      </c>
      <c r="M152" s="6">
        <v>68</v>
      </c>
      <c r="N152" s="6">
        <v>4</v>
      </c>
      <c r="O152" s="7" t="str">
        <f>VLOOKUP(H152,Product_Master!$A$2:$E$19,2,FALSE)</f>
        <v>Printer</v>
      </c>
      <c r="P152" s="7" t="str">
        <f>VLOOKUP(H152,Product_Master!$A$2:$E$19,3,FALSE)</f>
        <v>Technology</v>
      </c>
      <c r="Q152" s="17">
        <f>INDEX(Product_Master!$D$2:$D$19,MATCH(H152,Product_Master!$A$2:$A$19,0))</f>
        <v>180</v>
      </c>
      <c r="R152" s="14">
        <f>INDEX(Product_Master!$E$2:$E$19,MATCH(H152,Product_Master!$A$2:$A$19,0))</f>
        <v>133.25</v>
      </c>
      <c r="S152" s="14">
        <f t="shared" si="12"/>
        <v>180</v>
      </c>
      <c r="T152" s="14">
        <f t="shared" si="13"/>
        <v>133.25</v>
      </c>
      <c r="U152" s="14">
        <f t="shared" si="14"/>
        <v>46.75</v>
      </c>
      <c r="V152" s="20">
        <f t="shared" si="15"/>
        <v>0.25972222222222224</v>
      </c>
      <c r="W152" s="7" t="str">
        <f t="shared" si="16"/>
        <v>Profitable</v>
      </c>
      <c r="X152" s="7" t="str">
        <f t="shared" si="17"/>
        <v>Low</v>
      </c>
    </row>
    <row r="153" spans="1:24" x14ac:dyDescent="0.3">
      <c r="A153" s="7" t="s">
        <v>713</v>
      </c>
      <c r="B153" s="8">
        <v>45039</v>
      </c>
      <c r="C153" s="8">
        <v>45042</v>
      </c>
      <c r="D153" s="7" t="s">
        <v>716</v>
      </c>
      <c r="E153" s="7" t="s">
        <v>717</v>
      </c>
      <c r="F153" s="7" t="s">
        <v>39</v>
      </c>
      <c r="G153" s="7" t="s">
        <v>20</v>
      </c>
      <c r="H153" s="7" t="s">
        <v>308</v>
      </c>
      <c r="I153" s="6">
        <v>2</v>
      </c>
      <c r="J153" s="10">
        <v>0.1</v>
      </c>
      <c r="K153" s="7" t="s">
        <v>22</v>
      </c>
      <c r="L153" s="7" t="s">
        <v>33</v>
      </c>
      <c r="M153" s="6">
        <v>54</v>
      </c>
      <c r="N153" s="6">
        <v>4</v>
      </c>
      <c r="O153" s="7" t="str">
        <f>VLOOKUP(H153,Product_Master!$A$2:$E$19,2,FALSE)</f>
        <v>Binder</v>
      </c>
      <c r="P153" s="7" t="str">
        <f>VLOOKUP(H153,Product_Master!$A$2:$E$19,3,FALSE)</f>
        <v>Office Supplies</v>
      </c>
      <c r="Q153" s="17">
        <f>INDEX(Product_Master!$D$2:$D$19,MATCH(H153,Product_Master!$A$2:$A$19,0))</f>
        <v>8</v>
      </c>
      <c r="R153" s="14">
        <f>INDEX(Product_Master!$E$2:$E$19,MATCH(H153,Product_Master!$A$2:$A$19,0))</f>
        <v>5.51</v>
      </c>
      <c r="S153" s="14">
        <f t="shared" si="12"/>
        <v>14.4</v>
      </c>
      <c r="T153" s="14">
        <f t="shared" si="13"/>
        <v>11.02</v>
      </c>
      <c r="U153" s="14">
        <f t="shared" si="14"/>
        <v>3.3800000000000008</v>
      </c>
      <c r="V153" s="20">
        <f t="shared" si="15"/>
        <v>0.23472222222222228</v>
      </c>
      <c r="W153" s="7" t="str">
        <f t="shared" si="16"/>
        <v>Profitable</v>
      </c>
      <c r="X153" s="7" t="str">
        <f t="shared" si="17"/>
        <v>Low</v>
      </c>
    </row>
    <row r="154" spans="1:24" x14ac:dyDescent="0.3">
      <c r="A154" s="7" t="s">
        <v>718</v>
      </c>
      <c r="B154" s="8">
        <v>45003</v>
      </c>
      <c r="C154" s="8">
        <v>45010</v>
      </c>
      <c r="D154" s="7" t="s">
        <v>720</v>
      </c>
      <c r="E154" s="7" t="s">
        <v>281</v>
      </c>
      <c r="F154" s="7" t="s">
        <v>29</v>
      </c>
      <c r="G154" s="7" t="s">
        <v>30</v>
      </c>
      <c r="H154" s="7" t="s">
        <v>21</v>
      </c>
      <c r="I154" s="6">
        <v>8</v>
      </c>
      <c r="J154" s="10">
        <v>0.05</v>
      </c>
      <c r="K154" s="7" t="s">
        <v>32</v>
      </c>
      <c r="L154" s="7" t="s">
        <v>23</v>
      </c>
      <c r="M154" s="6">
        <v>44</v>
      </c>
      <c r="N154" s="6">
        <v>1</v>
      </c>
      <c r="O154" s="7" t="str">
        <f>VLOOKUP(H154,Product_Master!$A$2:$E$19,2,FALSE)</f>
        <v>Pen Set</v>
      </c>
      <c r="P154" s="7" t="str">
        <f>VLOOKUP(H154,Product_Master!$A$2:$E$19,3,FALSE)</f>
        <v>Office Supplies</v>
      </c>
      <c r="Q154" s="17">
        <f>INDEX(Product_Master!$D$2:$D$19,MATCH(H154,Product_Master!$A$2:$A$19,0))</f>
        <v>12</v>
      </c>
      <c r="R154" s="14">
        <f>INDEX(Product_Master!$E$2:$E$19,MATCH(H154,Product_Master!$A$2:$A$19,0))</f>
        <v>9.07</v>
      </c>
      <c r="S154" s="14">
        <f t="shared" si="12"/>
        <v>91.199999999999989</v>
      </c>
      <c r="T154" s="14">
        <f t="shared" si="13"/>
        <v>72.56</v>
      </c>
      <c r="U154" s="14">
        <f t="shared" si="14"/>
        <v>18.639999999999986</v>
      </c>
      <c r="V154" s="20">
        <f t="shared" si="15"/>
        <v>0.20438596491228059</v>
      </c>
      <c r="W154" s="7" t="str">
        <f t="shared" si="16"/>
        <v>Profitable</v>
      </c>
      <c r="X154" s="7" t="str">
        <f t="shared" si="17"/>
        <v>Low</v>
      </c>
    </row>
    <row r="155" spans="1:24" x14ac:dyDescent="0.3">
      <c r="A155" s="7" t="s">
        <v>723</v>
      </c>
      <c r="B155" s="8">
        <v>45389</v>
      </c>
      <c r="C155" s="8">
        <v>45391</v>
      </c>
      <c r="D155" s="7" t="s">
        <v>726</v>
      </c>
      <c r="E155" s="7" t="s">
        <v>145</v>
      </c>
      <c r="F155" s="7" t="s">
        <v>39</v>
      </c>
      <c r="G155" s="7" t="s">
        <v>176</v>
      </c>
      <c r="H155" s="7" t="s">
        <v>48</v>
      </c>
      <c r="I155" s="6">
        <v>9</v>
      </c>
      <c r="J155" s="10">
        <v>0.05</v>
      </c>
      <c r="K155" s="7" t="s">
        <v>22</v>
      </c>
      <c r="L155" s="7" t="s">
        <v>41</v>
      </c>
      <c r="M155" s="6">
        <v>65</v>
      </c>
      <c r="N155" s="6">
        <v>5</v>
      </c>
      <c r="O155" s="7" t="str">
        <f>VLOOKUP(H155,Product_Master!$A$2:$E$19,2,FALSE)</f>
        <v>Monitor</v>
      </c>
      <c r="P155" s="7" t="str">
        <f>VLOOKUP(H155,Product_Master!$A$2:$E$19,3,FALSE)</f>
        <v>Technology</v>
      </c>
      <c r="Q155" s="17">
        <f>INDEX(Product_Master!$D$2:$D$19,MATCH(H155,Product_Master!$A$2:$A$19,0))</f>
        <v>220</v>
      </c>
      <c r="R155" s="14">
        <f>INDEX(Product_Master!$E$2:$E$19,MATCH(H155,Product_Master!$A$2:$A$19,0))</f>
        <v>159.36000000000001</v>
      </c>
      <c r="S155" s="14">
        <f t="shared" si="12"/>
        <v>1881</v>
      </c>
      <c r="T155" s="14">
        <f t="shared" si="13"/>
        <v>1434.2400000000002</v>
      </c>
      <c r="U155" s="14">
        <f t="shared" si="14"/>
        <v>446.75999999999976</v>
      </c>
      <c r="V155" s="20">
        <f t="shared" si="15"/>
        <v>0.23751196172248792</v>
      </c>
      <c r="W155" s="7" t="str">
        <f t="shared" si="16"/>
        <v>Profitable</v>
      </c>
      <c r="X155" s="7" t="str">
        <f t="shared" si="17"/>
        <v>Low</v>
      </c>
    </row>
    <row r="156" spans="1:24" x14ac:dyDescent="0.3">
      <c r="A156" s="7" t="s">
        <v>727</v>
      </c>
      <c r="B156" s="8">
        <v>45128</v>
      </c>
      <c r="C156" s="8">
        <v>45130</v>
      </c>
      <c r="D156" s="7" t="s">
        <v>730</v>
      </c>
      <c r="E156" s="7" t="s">
        <v>731</v>
      </c>
      <c r="F156" s="7" t="s">
        <v>19</v>
      </c>
      <c r="G156" s="7" t="s">
        <v>293</v>
      </c>
      <c r="H156" s="7" t="s">
        <v>56</v>
      </c>
      <c r="I156" s="6">
        <v>2</v>
      </c>
      <c r="J156" s="10">
        <v>0.1</v>
      </c>
      <c r="K156" s="7" t="s">
        <v>32</v>
      </c>
      <c r="L156" s="7" t="s">
        <v>33</v>
      </c>
      <c r="M156" s="6">
        <v>45</v>
      </c>
      <c r="N156" s="6">
        <v>1</v>
      </c>
      <c r="O156" s="7" t="str">
        <f>VLOOKUP(H156,Product_Master!$A$2:$E$19,2,FALSE)</f>
        <v>Stapler</v>
      </c>
      <c r="P156" s="7" t="str">
        <f>VLOOKUP(H156,Product_Master!$A$2:$E$19,3,FALSE)</f>
        <v>Office Supplies</v>
      </c>
      <c r="Q156" s="17">
        <f>INDEX(Product_Master!$D$2:$D$19,MATCH(H156,Product_Master!$A$2:$A$19,0))</f>
        <v>15</v>
      </c>
      <c r="R156" s="14">
        <f>INDEX(Product_Master!$E$2:$E$19,MATCH(H156,Product_Master!$A$2:$A$19,0))</f>
        <v>9.91</v>
      </c>
      <c r="S156" s="14">
        <f t="shared" si="12"/>
        <v>27</v>
      </c>
      <c r="T156" s="14">
        <f t="shared" si="13"/>
        <v>19.82</v>
      </c>
      <c r="U156" s="14">
        <f t="shared" si="14"/>
        <v>7.18</v>
      </c>
      <c r="V156" s="20">
        <f t="shared" si="15"/>
        <v>0.2659259259259259</v>
      </c>
      <c r="W156" s="7" t="str">
        <f t="shared" si="16"/>
        <v>Profitable</v>
      </c>
      <c r="X156" s="7" t="str">
        <f t="shared" si="17"/>
        <v>Low</v>
      </c>
    </row>
    <row r="157" spans="1:24" x14ac:dyDescent="0.3">
      <c r="A157" s="7" t="s">
        <v>732</v>
      </c>
      <c r="B157" s="8">
        <v>45223</v>
      </c>
      <c r="C157" s="8">
        <v>45224</v>
      </c>
      <c r="D157" s="7" t="s">
        <v>735</v>
      </c>
      <c r="E157" s="7" t="s">
        <v>548</v>
      </c>
      <c r="F157" s="7" t="s">
        <v>29</v>
      </c>
      <c r="G157" s="7" t="s">
        <v>90</v>
      </c>
      <c r="H157" s="7" t="s">
        <v>308</v>
      </c>
      <c r="I157" s="6">
        <v>3</v>
      </c>
      <c r="J157" s="10">
        <v>0.2</v>
      </c>
      <c r="K157" s="7" t="s">
        <v>222</v>
      </c>
      <c r="L157" s="7" t="s">
        <v>50</v>
      </c>
      <c r="M157" s="6">
        <v>56</v>
      </c>
      <c r="N157" s="6">
        <v>1</v>
      </c>
      <c r="O157" s="7" t="str">
        <f>VLOOKUP(H157,Product_Master!$A$2:$E$19,2,FALSE)</f>
        <v>Binder</v>
      </c>
      <c r="P157" s="7" t="str">
        <f>VLOOKUP(H157,Product_Master!$A$2:$E$19,3,FALSE)</f>
        <v>Office Supplies</v>
      </c>
      <c r="Q157" s="17">
        <f>INDEX(Product_Master!$D$2:$D$19,MATCH(H157,Product_Master!$A$2:$A$19,0))</f>
        <v>8</v>
      </c>
      <c r="R157" s="14">
        <f>INDEX(Product_Master!$E$2:$E$19,MATCH(H157,Product_Master!$A$2:$A$19,0))</f>
        <v>5.51</v>
      </c>
      <c r="S157" s="14">
        <f t="shared" si="12"/>
        <v>19.200000000000003</v>
      </c>
      <c r="T157" s="14">
        <f t="shared" si="13"/>
        <v>16.53</v>
      </c>
      <c r="U157" s="14">
        <f t="shared" si="14"/>
        <v>2.6700000000000017</v>
      </c>
      <c r="V157" s="20">
        <f t="shared" si="15"/>
        <v>0.13906250000000006</v>
      </c>
      <c r="W157" s="7" t="str">
        <f t="shared" si="16"/>
        <v>Profitable</v>
      </c>
      <c r="X157" s="7" t="str">
        <f t="shared" si="17"/>
        <v>Low</v>
      </c>
    </row>
    <row r="158" spans="1:24" x14ac:dyDescent="0.3">
      <c r="A158" s="7" t="s">
        <v>736</v>
      </c>
      <c r="B158" s="8">
        <v>45595</v>
      </c>
      <c r="C158" s="8">
        <v>45601</v>
      </c>
      <c r="D158" s="7" t="s">
        <v>739</v>
      </c>
      <c r="E158" s="7" t="s">
        <v>152</v>
      </c>
      <c r="F158" s="7" t="s">
        <v>29</v>
      </c>
      <c r="G158" s="7" t="s">
        <v>176</v>
      </c>
      <c r="H158" s="7" t="s">
        <v>63</v>
      </c>
      <c r="I158" s="6">
        <v>2</v>
      </c>
      <c r="J158" s="10">
        <v>0.1</v>
      </c>
      <c r="K158" s="7" t="s">
        <v>32</v>
      </c>
      <c r="L158" s="7" t="s">
        <v>23</v>
      </c>
      <c r="M158" s="6">
        <v>56</v>
      </c>
      <c r="N158" s="6">
        <v>1</v>
      </c>
      <c r="O158" s="7" t="str">
        <f>VLOOKUP(H158,Product_Master!$A$2:$E$19,2,FALSE)</f>
        <v>Paper Ream</v>
      </c>
      <c r="P158" s="7" t="str">
        <f>VLOOKUP(H158,Product_Master!$A$2:$E$19,3,FALSE)</f>
        <v>Office Supplies</v>
      </c>
      <c r="Q158" s="17">
        <f>INDEX(Product_Master!$D$2:$D$19,MATCH(H158,Product_Master!$A$2:$A$19,0))</f>
        <v>9</v>
      </c>
      <c r="R158" s="14">
        <f>INDEX(Product_Master!$E$2:$E$19,MATCH(H158,Product_Master!$A$2:$A$19,0))</f>
        <v>5.46</v>
      </c>
      <c r="S158" s="14">
        <f t="shared" si="12"/>
        <v>16.2</v>
      </c>
      <c r="T158" s="14">
        <f t="shared" si="13"/>
        <v>10.92</v>
      </c>
      <c r="U158" s="14">
        <f t="shared" si="14"/>
        <v>5.2799999999999994</v>
      </c>
      <c r="V158" s="20">
        <f t="shared" si="15"/>
        <v>0.3259259259259259</v>
      </c>
      <c r="W158" s="7" t="str">
        <f t="shared" si="16"/>
        <v>Profitable</v>
      </c>
      <c r="X158" s="7" t="str">
        <f t="shared" si="17"/>
        <v>Low</v>
      </c>
    </row>
    <row r="159" spans="1:24" x14ac:dyDescent="0.3">
      <c r="A159" s="7" t="s">
        <v>740</v>
      </c>
      <c r="B159" s="8">
        <v>45226</v>
      </c>
      <c r="C159" s="8">
        <v>45228</v>
      </c>
      <c r="D159" s="7" t="s">
        <v>743</v>
      </c>
      <c r="E159" s="7" t="s">
        <v>619</v>
      </c>
      <c r="F159" s="7" t="s">
        <v>19</v>
      </c>
      <c r="G159" s="7" t="s">
        <v>97</v>
      </c>
      <c r="H159" s="7" t="s">
        <v>56</v>
      </c>
      <c r="I159" s="6">
        <v>4</v>
      </c>
      <c r="J159" s="10">
        <v>0.15</v>
      </c>
      <c r="K159" s="7" t="s">
        <v>32</v>
      </c>
      <c r="L159" s="7" t="s">
        <v>50</v>
      </c>
      <c r="M159" s="6">
        <v>48</v>
      </c>
      <c r="N159" s="6">
        <v>3</v>
      </c>
      <c r="O159" s="7" t="str">
        <f>VLOOKUP(H159,Product_Master!$A$2:$E$19,2,FALSE)</f>
        <v>Stapler</v>
      </c>
      <c r="P159" s="7" t="str">
        <f>VLOOKUP(H159,Product_Master!$A$2:$E$19,3,FALSE)</f>
        <v>Office Supplies</v>
      </c>
      <c r="Q159" s="17">
        <f>INDEX(Product_Master!$D$2:$D$19,MATCH(H159,Product_Master!$A$2:$A$19,0))</f>
        <v>15</v>
      </c>
      <c r="R159" s="14">
        <f>INDEX(Product_Master!$E$2:$E$19,MATCH(H159,Product_Master!$A$2:$A$19,0))</f>
        <v>9.91</v>
      </c>
      <c r="S159" s="14">
        <f t="shared" si="12"/>
        <v>51</v>
      </c>
      <c r="T159" s="14">
        <f t="shared" si="13"/>
        <v>39.64</v>
      </c>
      <c r="U159" s="14">
        <f t="shared" si="14"/>
        <v>11.36</v>
      </c>
      <c r="V159" s="20">
        <f t="shared" si="15"/>
        <v>0.22274509803921569</v>
      </c>
      <c r="W159" s="7" t="str">
        <f t="shared" si="16"/>
        <v>Profitable</v>
      </c>
      <c r="X159" s="7" t="str">
        <f t="shared" si="17"/>
        <v>Low</v>
      </c>
    </row>
    <row r="160" spans="1:24" x14ac:dyDescent="0.3">
      <c r="A160" s="7" t="s">
        <v>744</v>
      </c>
      <c r="B160" s="8">
        <v>44943</v>
      </c>
      <c r="C160" s="8">
        <v>44950</v>
      </c>
      <c r="D160" s="7" t="s">
        <v>747</v>
      </c>
      <c r="E160" s="7" t="s">
        <v>276</v>
      </c>
      <c r="F160" s="7" t="s">
        <v>29</v>
      </c>
      <c r="G160" s="7" t="s">
        <v>62</v>
      </c>
      <c r="H160" s="7" t="s">
        <v>56</v>
      </c>
      <c r="I160" s="6">
        <v>4</v>
      </c>
      <c r="J160" s="10">
        <v>0.1</v>
      </c>
      <c r="K160" s="7" t="s">
        <v>22</v>
      </c>
      <c r="L160" s="7" t="s">
        <v>33</v>
      </c>
      <c r="M160" s="6">
        <v>52</v>
      </c>
      <c r="N160" s="6">
        <v>1</v>
      </c>
      <c r="O160" s="7" t="str">
        <f>VLOOKUP(H160,Product_Master!$A$2:$E$19,2,FALSE)</f>
        <v>Stapler</v>
      </c>
      <c r="P160" s="7" t="str">
        <f>VLOOKUP(H160,Product_Master!$A$2:$E$19,3,FALSE)</f>
        <v>Office Supplies</v>
      </c>
      <c r="Q160" s="17">
        <f>INDEX(Product_Master!$D$2:$D$19,MATCH(H160,Product_Master!$A$2:$A$19,0))</f>
        <v>15</v>
      </c>
      <c r="R160" s="14">
        <f>INDEX(Product_Master!$E$2:$E$19,MATCH(H160,Product_Master!$A$2:$A$19,0))</f>
        <v>9.91</v>
      </c>
      <c r="S160" s="14">
        <f t="shared" si="12"/>
        <v>54</v>
      </c>
      <c r="T160" s="14">
        <f t="shared" si="13"/>
        <v>39.64</v>
      </c>
      <c r="U160" s="14">
        <f t="shared" si="14"/>
        <v>14.36</v>
      </c>
      <c r="V160" s="20">
        <f t="shared" si="15"/>
        <v>0.2659259259259259</v>
      </c>
      <c r="W160" s="7" t="str">
        <f t="shared" si="16"/>
        <v>Profitable</v>
      </c>
      <c r="X160" s="7" t="str">
        <f t="shared" si="17"/>
        <v>Low</v>
      </c>
    </row>
    <row r="161" spans="1:24" x14ac:dyDescent="0.3">
      <c r="A161" s="7" t="s">
        <v>748</v>
      </c>
      <c r="B161" s="8">
        <v>45469</v>
      </c>
      <c r="C161" s="8">
        <v>45470</v>
      </c>
      <c r="D161" s="7" t="s">
        <v>301</v>
      </c>
      <c r="E161" s="7" t="s">
        <v>302</v>
      </c>
      <c r="F161" s="7" t="s">
        <v>19</v>
      </c>
      <c r="G161" s="7" t="s">
        <v>40</v>
      </c>
      <c r="H161" s="7" t="s">
        <v>241</v>
      </c>
      <c r="I161" s="6">
        <v>5</v>
      </c>
      <c r="J161" s="10">
        <v>0</v>
      </c>
      <c r="K161" s="7" t="s">
        <v>32</v>
      </c>
      <c r="L161" s="7" t="s">
        <v>23</v>
      </c>
      <c r="M161" s="6">
        <v>25</v>
      </c>
      <c r="N161" s="6">
        <v>5</v>
      </c>
      <c r="O161" s="7" t="str">
        <f>VLOOKUP(H161,Product_Master!$A$2:$E$19,2,FALSE)</f>
        <v>Notebook</v>
      </c>
      <c r="P161" s="7" t="str">
        <f>VLOOKUP(H161,Product_Master!$A$2:$E$19,3,FALSE)</f>
        <v>Office Supplies</v>
      </c>
      <c r="Q161" s="17">
        <f>INDEX(Product_Master!$D$2:$D$19,MATCH(H161,Product_Master!$A$2:$A$19,0))</f>
        <v>6</v>
      </c>
      <c r="R161" s="14">
        <f>INDEX(Product_Master!$E$2:$E$19,MATCH(H161,Product_Master!$A$2:$A$19,0))</f>
        <v>4.2699999999999996</v>
      </c>
      <c r="S161" s="14">
        <f t="shared" si="12"/>
        <v>30</v>
      </c>
      <c r="T161" s="14">
        <f t="shared" si="13"/>
        <v>21.349999999999998</v>
      </c>
      <c r="U161" s="14">
        <f t="shared" si="14"/>
        <v>8.6500000000000021</v>
      </c>
      <c r="V161" s="20">
        <f t="shared" si="15"/>
        <v>0.28833333333333339</v>
      </c>
      <c r="W161" s="7" t="str">
        <f t="shared" si="16"/>
        <v>Profitable</v>
      </c>
      <c r="X161" s="7" t="str">
        <f t="shared" si="17"/>
        <v>Low</v>
      </c>
    </row>
    <row r="162" spans="1:24" x14ac:dyDescent="0.3">
      <c r="A162" s="7" t="s">
        <v>751</v>
      </c>
      <c r="B162" s="8">
        <v>45241</v>
      </c>
      <c r="C162" s="8">
        <v>45248</v>
      </c>
      <c r="D162" s="7" t="s">
        <v>594</v>
      </c>
      <c r="E162" s="7" t="s">
        <v>302</v>
      </c>
      <c r="F162" s="7" t="s">
        <v>29</v>
      </c>
      <c r="G162" s="7" t="s">
        <v>62</v>
      </c>
      <c r="H162" s="7" t="s">
        <v>48</v>
      </c>
      <c r="I162" s="6">
        <v>6</v>
      </c>
      <c r="J162" s="10">
        <v>0</v>
      </c>
      <c r="K162" s="7" t="s">
        <v>32</v>
      </c>
      <c r="L162" s="7" t="s">
        <v>41</v>
      </c>
      <c r="M162" s="6">
        <v>23</v>
      </c>
      <c r="N162" s="6">
        <v>3</v>
      </c>
      <c r="O162" s="7" t="str">
        <f>VLOOKUP(H162,Product_Master!$A$2:$E$19,2,FALSE)</f>
        <v>Monitor</v>
      </c>
      <c r="P162" s="7" t="str">
        <f>VLOOKUP(H162,Product_Master!$A$2:$E$19,3,FALSE)</f>
        <v>Technology</v>
      </c>
      <c r="Q162" s="17">
        <f>INDEX(Product_Master!$D$2:$D$19,MATCH(H162,Product_Master!$A$2:$A$19,0))</f>
        <v>220</v>
      </c>
      <c r="R162" s="14">
        <f>INDEX(Product_Master!$E$2:$E$19,MATCH(H162,Product_Master!$A$2:$A$19,0))</f>
        <v>159.36000000000001</v>
      </c>
      <c r="S162" s="14">
        <f t="shared" si="12"/>
        <v>1320</v>
      </c>
      <c r="T162" s="14">
        <f t="shared" si="13"/>
        <v>956.16000000000008</v>
      </c>
      <c r="U162" s="14">
        <f t="shared" si="14"/>
        <v>363.83999999999992</v>
      </c>
      <c r="V162" s="20">
        <f t="shared" si="15"/>
        <v>0.27563636363636357</v>
      </c>
      <c r="W162" s="7" t="str">
        <f t="shared" si="16"/>
        <v>Profitable</v>
      </c>
      <c r="X162" s="7" t="str">
        <f t="shared" si="17"/>
        <v>Low</v>
      </c>
    </row>
    <row r="163" spans="1:24" x14ac:dyDescent="0.3">
      <c r="A163" s="7" t="s">
        <v>754</v>
      </c>
      <c r="B163" s="8">
        <v>45216</v>
      </c>
      <c r="C163" s="8">
        <v>45222</v>
      </c>
      <c r="D163" s="7" t="s">
        <v>757</v>
      </c>
      <c r="E163" s="7" t="s">
        <v>82</v>
      </c>
      <c r="F163" s="7" t="s">
        <v>39</v>
      </c>
      <c r="G163" s="7" t="s">
        <v>47</v>
      </c>
      <c r="H163" s="7" t="s">
        <v>146</v>
      </c>
      <c r="I163" s="6">
        <v>7</v>
      </c>
      <c r="J163" s="10">
        <v>0.05</v>
      </c>
      <c r="K163" s="7" t="s">
        <v>32</v>
      </c>
      <c r="L163" s="7" t="s">
        <v>41</v>
      </c>
      <c r="M163" s="6">
        <v>31</v>
      </c>
      <c r="N163" s="6">
        <v>4</v>
      </c>
      <c r="O163" s="7" t="str">
        <f>VLOOKUP(H163,Product_Master!$A$2:$E$19,2,FALSE)</f>
        <v>Standing Desk</v>
      </c>
      <c r="P163" s="7" t="str">
        <f>VLOOKUP(H163,Product_Master!$A$2:$E$19,3,FALSE)</f>
        <v>Furniture</v>
      </c>
      <c r="Q163" s="17">
        <f>INDEX(Product_Master!$D$2:$D$19,MATCH(H163,Product_Master!$A$2:$A$19,0))</f>
        <v>480</v>
      </c>
      <c r="R163" s="14">
        <f>INDEX(Product_Master!$E$2:$E$19,MATCH(H163,Product_Master!$A$2:$A$19,0))</f>
        <v>375.21</v>
      </c>
      <c r="S163" s="14">
        <f t="shared" si="12"/>
        <v>3192</v>
      </c>
      <c r="T163" s="14">
        <f t="shared" si="13"/>
        <v>2626.47</v>
      </c>
      <c r="U163" s="14">
        <f t="shared" si="14"/>
        <v>565.5300000000002</v>
      </c>
      <c r="V163" s="20">
        <f t="shared" si="15"/>
        <v>0.17717105263157901</v>
      </c>
      <c r="W163" s="7" t="str">
        <f t="shared" si="16"/>
        <v>Profitable</v>
      </c>
      <c r="X163" s="7" t="str">
        <f t="shared" si="17"/>
        <v>Medium</v>
      </c>
    </row>
    <row r="164" spans="1:24" x14ac:dyDescent="0.3">
      <c r="A164" s="7" t="s">
        <v>758</v>
      </c>
      <c r="B164" s="8">
        <v>45468</v>
      </c>
      <c r="C164" s="8">
        <v>45472</v>
      </c>
      <c r="D164" s="7" t="s">
        <v>761</v>
      </c>
      <c r="E164" s="7" t="s">
        <v>202</v>
      </c>
      <c r="F164" s="7" t="s">
        <v>39</v>
      </c>
      <c r="G164" s="7" t="s">
        <v>97</v>
      </c>
      <c r="H164" s="7" t="s">
        <v>154</v>
      </c>
      <c r="I164" s="6">
        <v>6</v>
      </c>
      <c r="J164" s="10">
        <v>0.05</v>
      </c>
      <c r="K164" s="7" t="s">
        <v>222</v>
      </c>
      <c r="L164" s="7" t="s">
        <v>23</v>
      </c>
      <c r="M164" s="6">
        <v>56</v>
      </c>
      <c r="N164" s="6">
        <v>1</v>
      </c>
      <c r="O164" s="7" t="str">
        <f>VLOOKUP(H164,Product_Master!$A$2:$E$19,2,FALSE)</f>
        <v>Filing Cabinet</v>
      </c>
      <c r="P164" s="7" t="str">
        <f>VLOOKUP(H164,Product_Master!$A$2:$E$19,3,FALSE)</f>
        <v>Furniture</v>
      </c>
      <c r="Q164" s="17">
        <f>INDEX(Product_Master!$D$2:$D$19,MATCH(H164,Product_Master!$A$2:$A$19,0))</f>
        <v>130</v>
      </c>
      <c r="R164" s="14">
        <f>INDEX(Product_Master!$E$2:$E$19,MATCH(H164,Product_Master!$A$2:$A$19,0))</f>
        <v>83.55</v>
      </c>
      <c r="S164" s="14">
        <f t="shared" si="12"/>
        <v>741</v>
      </c>
      <c r="T164" s="14">
        <f t="shared" si="13"/>
        <v>501.29999999999995</v>
      </c>
      <c r="U164" s="14">
        <f t="shared" si="14"/>
        <v>239.70000000000005</v>
      </c>
      <c r="V164" s="20">
        <f t="shared" si="15"/>
        <v>0.32348178137651828</v>
      </c>
      <c r="W164" s="7" t="str">
        <f t="shared" si="16"/>
        <v>Profitable</v>
      </c>
      <c r="X164" s="7" t="str">
        <f t="shared" si="17"/>
        <v>Low</v>
      </c>
    </row>
    <row r="165" spans="1:24" x14ac:dyDescent="0.3">
      <c r="A165" s="7" t="s">
        <v>762</v>
      </c>
      <c r="B165" s="8">
        <v>44966</v>
      </c>
      <c r="C165" s="8">
        <v>44970</v>
      </c>
      <c r="D165" s="7" t="s">
        <v>765</v>
      </c>
      <c r="E165" s="7" t="s">
        <v>292</v>
      </c>
      <c r="F165" s="7" t="s">
        <v>29</v>
      </c>
      <c r="G165" s="7" t="s">
        <v>251</v>
      </c>
      <c r="H165" s="7" t="s">
        <v>48</v>
      </c>
      <c r="I165" s="6">
        <v>4</v>
      </c>
      <c r="J165" s="10">
        <v>0</v>
      </c>
      <c r="K165" s="7" t="s">
        <v>22</v>
      </c>
      <c r="L165" s="7" t="s">
        <v>23</v>
      </c>
      <c r="M165" s="6">
        <v>34</v>
      </c>
      <c r="N165" s="6">
        <v>2</v>
      </c>
      <c r="O165" s="7" t="str">
        <f>VLOOKUP(H165,Product_Master!$A$2:$E$19,2,FALSE)</f>
        <v>Monitor</v>
      </c>
      <c r="P165" s="7" t="str">
        <f>VLOOKUP(H165,Product_Master!$A$2:$E$19,3,FALSE)</f>
        <v>Technology</v>
      </c>
      <c r="Q165" s="17">
        <f>INDEX(Product_Master!$D$2:$D$19,MATCH(H165,Product_Master!$A$2:$A$19,0))</f>
        <v>220</v>
      </c>
      <c r="R165" s="14">
        <f>INDEX(Product_Master!$E$2:$E$19,MATCH(H165,Product_Master!$A$2:$A$19,0))</f>
        <v>159.36000000000001</v>
      </c>
      <c r="S165" s="14">
        <f t="shared" si="12"/>
        <v>880</v>
      </c>
      <c r="T165" s="14">
        <f t="shared" si="13"/>
        <v>637.44000000000005</v>
      </c>
      <c r="U165" s="14">
        <f t="shared" si="14"/>
        <v>242.55999999999995</v>
      </c>
      <c r="V165" s="20">
        <f t="shared" si="15"/>
        <v>0.27563636363636357</v>
      </c>
      <c r="W165" s="7" t="str">
        <f t="shared" si="16"/>
        <v>Profitable</v>
      </c>
      <c r="X165" s="7" t="str">
        <f t="shared" si="17"/>
        <v>Low</v>
      </c>
    </row>
    <row r="166" spans="1:24" x14ac:dyDescent="0.3">
      <c r="A166" s="7" t="s">
        <v>766</v>
      </c>
      <c r="B166" s="8">
        <v>45302</v>
      </c>
      <c r="C166" s="8">
        <v>45307</v>
      </c>
      <c r="D166" s="7" t="s">
        <v>769</v>
      </c>
      <c r="E166" s="7" t="s">
        <v>281</v>
      </c>
      <c r="F166" s="7" t="s">
        <v>19</v>
      </c>
      <c r="G166" s="7" t="s">
        <v>30</v>
      </c>
      <c r="H166" s="7" t="s">
        <v>48</v>
      </c>
      <c r="I166" s="6">
        <v>3</v>
      </c>
      <c r="J166" s="10">
        <v>0</v>
      </c>
      <c r="K166" s="7" t="s">
        <v>32</v>
      </c>
      <c r="L166" s="7" t="s">
        <v>23</v>
      </c>
      <c r="M166" s="6">
        <v>40</v>
      </c>
      <c r="N166" s="6">
        <v>1</v>
      </c>
      <c r="O166" s="7" t="str">
        <f>VLOOKUP(H166,Product_Master!$A$2:$E$19,2,FALSE)</f>
        <v>Monitor</v>
      </c>
      <c r="P166" s="7" t="str">
        <f>VLOOKUP(H166,Product_Master!$A$2:$E$19,3,FALSE)</f>
        <v>Technology</v>
      </c>
      <c r="Q166" s="17">
        <f>INDEX(Product_Master!$D$2:$D$19,MATCH(H166,Product_Master!$A$2:$A$19,0))</f>
        <v>220</v>
      </c>
      <c r="R166" s="14">
        <f>INDEX(Product_Master!$E$2:$E$19,MATCH(H166,Product_Master!$A$2:$A$19,0))</f>
        <v>159.36000000000001</v>
      </c>
      <c r="S166" s="14">
        <f t="shared" si="12"/>
        <v>660</v>
      </c>
      <c r="T166" s="14">
        <f t="shared" si="13"/>
        <v>478.08000000000004</v>
      </c>
      <c r="U166" s="14">
        <f t="shared" si="14"/>
        <v>181.91999999999996</v>
      </c>
      <c r="V166" s="20">
        <f t="shared" si="15"/>
        <v>0.27563636363636357</v>
      </c>
      <c r="W166" s="7" t="str">
        <f t="shared" si="16"/>
        <v>Profitable</v>
      </c>
      <c r="X166" s="7" t="str">
        <f t="shared" si="17"/>
        <v>Low</v>
      </c>
    </row>
    <row r="167" spans="1:24" x14ac:dyDescent="0.3">
      <c r="A167" s="7" t="s">
        <v>770</v>
      </c>
      <c r="B167" s="8">
        <v>45324</v>
      </c>
      <c r="C167" s="8">
        <v>45327</v>
      </c>
      <c r="D167" s="7" t="s">
        <v>772</v>
      </c>
      <c r="E167" s="7" t="s">
        <v>694</v>
      </c>
      <c r="F167" s="7" t="s">
        <v>19</v>
      </c>
      <c r="G167" s="7" t="s">
        <v>293</v>
      </c>
      <c r="H167" s="7" t="s">
        <v>160</v>
      </c>
      <c r="I167" s="6">
        <v>2</v>
      </c>
      <c r="J167" s="10">
        <v>0.2</v>
      </c>
      <c r="K167" s="7" t="s">
        <v>70</v>
      </c>
      <c r="L167" s="7" t="s">
        <v>41</v>
      </c>
      <c r="M167" s="6">
        <v>24</v>
      </c>
      <c r="N167" s="6">
        <v>1</v>
      </c>
      <c r="O167" s="7" t="str">
        <f>VLOOKUP(H167,Product_Master!$A$2:$E$19,2,FALSE)</f>
        <v>Laptop</v>
      </c>
      <c r="P167" s="7" t="str">
        <f>VLOOKUP(H167,Product_Master!$A$2:$E$19,3,FALSE)</f>
        <v>Technology</v>
      </c>
      <c r="Q167" s="17">
        <f>INDEX(Product_Master!$D$2:$D$19,MATCH(H167,Product_Master!$A$2:$A$19,0))</f>
        <v>900</v>
      </c>
      <c r="R167" s="14">
        <f>INDEX(Product_Master!$E$2:$E$19,MATCH(H167,Product_Master!$A$2:$A$19,0))</f>
        <v>669.14</v>
      </c>
      <c r="S167" s="14">
        <f t="shared" si="12"/>
        <v>1440</v>
      </c>
      <c r="T167" s="14">
        <f t="shared" si="13"/>
        <v>1338.28</v>
      </c>
      <c r="U167" s="14">
        <f t="shared" si="14"/>
        <v>101.72000000000003</v>
      </c>
      <c r="V167" s="20">
        <f t="shared" si="15"/>
        <v>7.0638888888888904E-2</v>
      </c>
      <c r="W167" s="7" t="str">
        <f t="shared" si="16"/>
        <v>Profitable</v>
      </c>
      <c r="X167" s="7" t="str">
        <f t="shared" si="17"/>
        <v>Low</v>
      </c>
    </row>
    <row r="168" spans="1:24" x14ac:dyDescent="0.3">
      <c r="A168" s="7" t="s">
        <v>773</v>
      </c>
      <c r="B168" s="8">
        <v>45364</v>
      </c>
      <c r="C168" s="8">
        <v>45367</v>
      </c>
      <c r="D168" s="7" t="s">
        <v>661</v>
      </c>
      <c r="E168" s="7" t="s">
        <v>675</v>
      </c>
      <c r="F168" s="7" t="s">
        <v>29</v>
      </c>
      <c r="G168" s="7" t="s">
        <v>20</v>
      </c>
      <c r="H168" s="7" t="s">
        <v>31</v>
      </c>
      <c r="I168" s="6">
        <v>5</v>
      </c>
      <c r="J168" s="10">
        <v>0.2</v>
      </c>
      <c r="K168" s="7" t="s">
        <v>32</v>
      </c>
      <c r="L168" s="7" t="s">
        <v>41</v>
      </c>
      <c r="M168" s="6">
        <v>30</v>
      </c>
      <c r="N168" s="6">
        <v>4</v>
      </c>
      <c r="O168" s="7" t="str">
        <f>VLOOKUP(H168,Product_Master!$A$2:$E$19,2,FALSE)</f>
        <v>Desk</v>
      </c>
      <c r="P168" s="7" t="str">
        <f>VLOOKUP(H168,Product_Master!$A$2:$E$19,3,FALSE)</f>
        <v>Furniture</v>
      </c>
      <c r="Q168" s="17">
        <f>INDEX(Product_Master!$D$2:$D$19,MATCH(H168,Product_Master!$A$2:$A$19,0))</f>
        <v>320</v>
      </c>
      <c r="R168" s="14">
        <f>INDEX(Product_Master!$E$2:$E$19,MATCH(H168,Product_Master!$A$2:$A$19,0))</f>
        <v>186.25</v>
      </c>
      <c r="S168" s="14">
        <f t="shared" si="12"/>
        <v>1280</v>
      </c>
      <c r="T168" s="14">
        <f t="shared" si="13"/>
        <v>931.25</v>
      </c>
      <c r="U168" s="14">
        <f t="shared" si="14"/>
        <v>348.75</v>
      </c>
      <c r="V168" s="20">
        <f t="shared" si="15"/>
        <v>0.2724609375</v>
      </c>
      <c r="W168" s="7" t="str">
        <f t="shared" si="16"/>
        <v>Profitable</v>
      </c>
      <c r="X168" s="7" t="str">
        <f t="shared" si="17"/>
        <v>Low</v>
      </c>
    </row>
    <row r="169" spans="1:24" x14ac:dyDescent="0.3">
      <c r="A169" s="7" t="s">
        <v>774</v>
      </c>
      <c r="B169" s="8">
        <v>45014</v>
      </c>
      <c r="C169" s="8">
        <v>45015</v>
      </c>
      <c r="D169" s="7" t="s">
        <v>776</v>
      </c>
      <c r="E169" s="7" t="s">
        <v>1014</v>
      </c>
      <c r="F169" s="7" t="s">
        <v>19</v>
      </c>
      <c r="G169" s="7" t="s">
        <v>115</v>
      </c>
      <c r="H169" s="7" t="s">
        <v>21</v>
      </c>
      <c r="I169" s="6">
        <v>2</v>
      </c>
      <c r="J169" s="10">
        <v>0</v>
      </c>
      <c r="K169" s="7" t="s">
        <v>222</v>
      </c>
      <c r="L169" s="7" t="s">
        <v>33</v>
      </c>
      <c r="M169" s="6">
        <v>28</v>
      </c>
      <c r="N169" s="6">
        <v>5</v>
      </c>
      <c r="O169" s="7" t="str">
        <f>VLOOKUP(H169,Product_Master!$A$2:$E$19,2,FALSE)</f>
        <v>Pen Set</v>
      </c>
      <c r="P169" s="7" t="str">
        <f>VLOOKUP(H169,Product_Master!$A$2:$E$19,3,FALSE)</f>
        <v>Office Supplies</v>
      </c>
      <c r="Q169" s="17">
        <f>INDEX(Product_Master!$D$2:$D$19,MATCH(H169,Product_Master!$A$2:$A$19,0))</f>
        <v>12</v>
      </c>
      <c r="R169" s="14">
        <f>INDEX(Product_Master!$E$2:$E$19,MATCH(H169,Product_Master!$A$2:$A$19,0))</f>
        <v>9.07</v>
      </c>
      <c r="S169" s="14">
        <f t="shared" si="12"/>
        <v>24</v>
      </c>
      <c r="T169" s="14">
        <f t="shared" si="13"/>
        <v>18.14</v>
      </c>
      <c r="U169" s="14">
        <f t="shared" si="14"/>
        <v>5.8599999999999994</v>
      </c>
      <c r="V169" s="20">
        <f t="shared" si="15"/>
        <v>0.24416666666666664</v>
      </c>
      <c r="W169" s="7" t="str">
        <f t="shared" si="16"/>
        <v>Profitable</v>
      </c>
      <c r="X169" s="7" t="str">
        <f t="shared" si="17"/>
        <v>Low</v>
      </c>
    </row>
    <row r="170" spans="1:24" x14ac:dyDescent="0.3">
      <c r="A170" s="7" t="s">
        <v>778</v>
      </c>
      <c r="B170" s="8">
        <v>44937</v>
      </c>
      <c r="C170" s="8">
        <v>44940</v>
      </c>
      <c r="D170" s="7" t="s">
        <v>781</v>
      </c>
      <c r="E170" s="7" t="s">
        <v>782</v>
      </c>
      <c r="F170" s="7" t="s">
        <v>39</v>
      </c>
      <c r="G170" s="7" t="s">
        <v>251</v>
      </c>
      <c r="H170" s="7" t="s">
        <v>63</v>
      </c>
      <c r="I170" s="6">
        <v>7</v>
      </c>
      <c r="J170" s="10">
        <v>0.1</v>
      </c>
      <c r="K170" s="7" t="s">
        <v>32</v>
      </c>
      <c r="L170" s="7" t="s">
        <v>33</v>
      </c>
      <c r="M170" s="6">
        <v>45</v>
      </c>
      <c r="N170" s="6">
        <v>1</v>
      </c>
      <c r="O170" s="7" t="str">
        <f>VLOOKUP(H170,Product_Master!$A$2:$E$19,2,FALSE)</f>
        <v>Paper Ream</v>
      </c>
      <c r="P170" s="7" t="str">
        <f>VLOOKUP(H170,Product_Master!$A$2:$E$19,3,FALSE)</f>
        <v>Office Supplies</v>
      </c>
      <c r="Q170" s="17">
        <f>INDEX(Product_Master!$D$2:$D$19,MATCH(H170,Product_Master!$A$2:$A$19,0))</f>
        <v>9</v>
      </c>
      <c r="R170" s="14">
        <f>INDEX(Product_Master!$E$2:$E$19,MATCH(H170,Product_Master!$A$2:$A$19,0))</f>
        <v>5.46</v>
      </c>
      <c r="S170" s="14">
        <f t="shared" si="12"/>
        <v>56.7</v>
      </c>
      <c r="T170" s="14">
        <f t="shared" si="13"/>
        <v>38.22</v>
      </c>
      <c r="U170" s="14">
        <f t="shared" si="14"/>
        <v>18.480000000000004</v>
      </c>
      <c r="V170" s="20">
        <f t="shared" si="15"/>
        <v>0.32592592592592595</v>
      </c>
      <c r="W170" s="7" t="str">
        <f t="shared" si="16"/>
        <v>Profitable</v>
      </c>
      <c r="X170" s="7" t="str">
        <f t="shared" si="17"/>
        <v>Low</v>
      </c>
    </row>
    <row r="171" spans="1:24" x14ac:dyDescent="0.3">
      <c r="A171" s="7" t="s">
        <v>783</v>
      </c>
      <c r="B171" s="8">
        <v>45313</v>
      </c>
      <c r="C171" s="8">
        <v>45318</v>
      </c>
      <c r="D171" s="7" t="s">
        <v>786</v>
      </c>
      <c r="E171" s="7" t="s">
        <v>221</v>
      </c>
      <c r="F171" s="7" t="s">
        <v>29</v>
      </c>
      <c r="G171" s="7" t="s">
        <v>90</v>
      </c>
      <c r="H171" s="7" t="s">
        <v>241</v>
      </c>
      <c r="I171" s="6">
        <v>7</v>
      </c>
      <c r="J171" s="10">
        <v>0.05</v>
      </c>
      <c r="K171" s="7" t="s">
        <v>32</v>
      </c>
      <c r="L171" s="7" t="s">
        <v>33</v>
      </c>
      <c r="M171" s="6">
        <v>26</v>
      </c>
      <c r="N171" s="6">
        <v>5</v>
      </c>
      <c r="O171" s="7" t="str">
        <f>VLOOKUP(H171,Product_Master!$A$2:$E$19,2,FALSE)</f>
        <v>Notebook</v>
      </c>
      <c r="P171" s="7" t="str">
        <f>VLOOKUP(H171,Product_Master!$A$2:$E$19,3,FALSE)</f>
        <v>Office Supplies</v>
      </c>
      <c r="Q171" s="17">
        <f>INDEX(Product_Master!$D$2:$D$19,MATCH(H171,Product_Master!$A$2:$A$19,0))</f>
        <v>6</v>
      </c>
      <c r="R171" s="14">
        <f>INDEX(Product_Master!$E$2:$E$19,MATCH(H171,Product_Master!$A$2:$A$19,0))</f>
        <v>4.2699999999999996</v>
      </c>
      <c r="S171" s="14">
        <f t="shared" si="12"/>
        <v>39.9</v>
      </c>
      <c r="T171" s="14">
        <f t="shared" si="13"/>
        <v>29.889999999999997</v>
      </c>
      <c r="U171" s="14">
        <f t="shared" si="14"/>
        <v>10.010000000000002</v>
      </c>
      <c r="V171" s="20">
        <f t="shared" si="15"/>
        <v>0.2508771929824562</v>
      </c>
      <c r="W171" s="7" t="str">
        <f t="shared" si="16"/>
        <v>Profitable</v>
      </c>
      <c r="X171" s="7" t="str">
        <f t="shared" si="17"/>
        <v>Low</v>
      </c>
    </row>
    <row r="172" spans="1:24" x14ac:dyDescent="0.3">
      <c r="A172" s="7" t="s">
        <v>787</v>
      </c>
      <c r="B172" s="8">
        <v>45377</v>
      </c>
      <c r="C172" s="8">
        <v>45380</v>
      </c>
      <c r="D172" s="7" t="s">
        <v>789</v>
      </c>
      <c r="E172" s="7" t="s">
        <v>790</v>
      </c>
      <c r="F172" s="7" t="s">
        <v>39</v>
      </c>
      <c r="G172" s="7" t="s">
        <v>90</v>
      </c>
      <c r="H172" s="7" t="s">
        <v>154</v>
      </c>
      <c r="I172" s="6">
        <v>3</v>
      </c>
      <c r="J172" s="10">
        <v>0</v>
      </c>
      <c r="K172" s="7" t="s">
        <v>32</v>
      </c>
      <c r="L172" s="7" t="s">
        <v>23</v>
      </c>
      <c r="M172" s="6">
        <v>57</v>
      </c>
      <c r="N172" s="6">
        <v>5</v>
      </c>
      <c r="O172" s="7" t="str">
        <f>VLOOKUP(H172,Product_Master!$A$2:$E$19,2,FALSE)</f>
        <v>Filing Cabinet</v>
      </c>
      <c r="P172" s="7" t="str">
        <f>VLOOKUP(H172,Product_Master!$A$2:$E$19,3,FALSE)</f>
        <v>Furniture</v>
      </c>
      <c r="Q172" s="17">
        <f>INDEX(Product_Master!$D$2:$D$19,MATCH(H172,Product_Master!$A$2:$A$19,0))</f>
        <v>130</v>
      </c>
      <c r="R172" s="14">
        <f>INDEX(Product_Master!$E$2:$E$19,MATCH(H172,Product_Master!$A$2:$A$19,0))</f>
        <v>83.55</v>
      </c>
      <c r="S172" s="14">
        <f t="shared" si="12"/>
        <v>390</v>
      </c>
      <c r="T172" s="14">
        <f t="shared" si="13"/>
        <v>250.64999999999998</v>
      </c>
      <c r="U172" s="14">
        <f t="shared" si="14"/>
        <v>139.35000000000002</v>
      </c>
      <c r="V172" s="20">
        <f t="shared" si="15"/>
        <v>0.35730769230769238</v>
      </c>
      <c r="W172" s="7" t="str">
        <f t="shared" si="16"/>
        <v>Profitable</v>
      </c>
      <c r="X172" s="7" t="str">
        <f t="shared" si="17"/>
        <v>Low</v>
      </c>
    </row>
    <row r="173" spans="1:24" x14ac:dyDescent="0.3">
      <c r="A173" s="7" t="s">
        <v>791</v>
      </c>
      <c r="B173" s="8">
        <v>45378</v>
      </c>
      <c r="C173" s="8">
        <v>45383</v>
      </c>
      <c r="D173" s="7" t="s">
        <v>416</v>
      </c>
      <c r="E173" s="7" t="s">
        <v>347</v>
      </c>
      <c r="F173" s="7" t="s">
        <v>19</v>
      </c>
      <c r="G173" s="7" t="s">
        <v>40</v>
      </c>
      <c r="H173" s="7" t="s">
        <v>63</v>
      </c>
      <c r="I173" s="6">
        <v>2</v>
      </c>
      <c r="J173" s="10">
        <v>0.1</v>
      </c>
      <c r="K173" s="7" t="s">
        <v>22</v>
      </c>
      <c r="L173" s="7" t="s">
        <v>50</v>
      </c>
      <c r="M173" s="6">
        <v>18</v>
      </c>
      <c r="N173" s="6">
        <v>2</v>
      </c>
      <c r="O173" s="7" t="str">
        <f>VLOOKUP(H173,Product_Master!$A$2:$E$19,2,FALSE)</f>
        <v>Paper Ream</v>
      </c>
      <c r="P173" s="7" t="str">
        <f>VLOOKUP(H173,Product_Master!$A$2:$E$19,3,FALSE)</f>
        <v>Office Supplies</v>
      </c>
      <c r="Q173" s="17">
        <f>INDEX(Product_Master!$D$2:$D$19,MATCH(H173,Product_Master!$A$2:$A$19,0))</f>
        <v>9</v>
      </c>
      <c r="R173" s="14">
        <f>INDEX(Product_Master!$E$2:$E$19,MATCH(H173,Product_Master!$A$2:$A$19,0))</f>
        <v>5.46</v>
      </c>
      <c r="S173" s="14">
        <f t="shared" si="12"/>
        <v>16.2</v>
      </c>
      <c r="T173" s="14">
        <f t="shared" si="13"/>
        <v>10.92</v>
      </c>
      <c r="U173" s="14">
        <f t="shared" si="14"/>
        <v>5.2799999999999994</v>
      </c>
      <c r="V173" s="20">
        <f t="shared" si="15"/>
        <v>0.3259259259259259</v>
      </c>
      <c r="W173" s="7" t="str">
        <f t="shared" si="16"/>
        <v>Profitable</v>
      </c>
      <c r="X173" s="7" t="str">
        <f t="shared" si="17"/>
        <v>Low</v>
      </c>
    </row>
    <row r="174" spans="1:24" x14ac:dyDescent="0.3">
      <c r="A174" s="7" t="s">
        <v>794</v>
      </c>
      <c r="B174" s="8">
        <v>45170</v>
      </c>
      <c r="C174" s="8">
        <v>45173</v>
      </c>
      <c r="D174" s="7" t="s">
        <v>551</v>
      </c>
      <c r="E174" s="7" t="s">
        <v>28</v>
      </c>
      <c r="F174" s="7" t="s">
        <v>29</v>
      </c>
      <c r="G174" s="7" t="s">
        <v>47</v>
      </c>
      <c r="H174" s="7" t="s">
        <v>109</v>
      </c>
      <c r="I174" s="6">
        <v>1</v>
      </c>
      <c r="J174" s="10">
        <v>0.1</v>
      </c>
      <c r="K174" s="7" t="s">
        <v>22</v>
      </c>
      <c r="L174" s="7" t="s">
        <v>33</v>
      </c>
      <c r="M174" s="6">
        <v>38</v>
      </c>
      <c r="N174" s="6">
        <v>5</v>
      </c>
      <c r="O174" s="7" t="str">
        <f>VLOOKUP(H174,Product_Master!$A$2:$E$19,2,FALSE)</f>
        <v>Printer</v>
      </c>
      <c r="P174" s="7" t="str">
        <f>VLOOKUP(H174,Product_Master!$A$2:$E$19,3,FALSE)</f>
        <v>Technology</v>
      </c>
      <c r="Q174" s="17">
        <f>INDEX(Product_Master!$D$2:$D$19,MATCH(H174,Product_Master!$A$2:$A$19,0))</f>
        <v>180</v>
      </c>
      <c r="R174" s="14">
        <f>INDEX(Product_Master!$E$2:$E$19,MATCH(H174,Product_Master!$A$2:$A$19,0))</f>
        <v>133.25</v>
      </c>
      <c r="S174" s="14">
        <f t="shared" si="12"/>
        <v>162</v>
      </c>
      <c r="T174" s="14">
        <f t="shared" si="13"/>
        <v>133.25</v>
      </c>
      <c r="U174" s="14">
        <f t="shared" si="14"/>
        <v>28.75</v>
      </c>
      <c r="V174" s="20">
        <f t="shared" si="15"/>
        <v>0.17746913580246915</v>
      </c>
      <c r="W174" s="7" t="str">
        <f t="shared" si="16"/>
        <v>Profitable</v>
      </c>
      <c r="X174" s="7" t="str">
        <f t="shared" si="17"/>
        <v>Low</v>
      </c>
    </row>
    <row r="175" spans="1:24" x14ac:dyDescent="0.3">
      <c r="A175" s="7" t="s">
        <v>796</v>
      </c>
      <c r="B175" s="8">
        <v>45050</v>
      </c>
      <c r="C175" s="8">
        <v>45051</v>
      </c>
      <c r="D175" s="7" t="s">
        <v>799</v>
      </c>
      <c r="E175" s="7" t="s">
        <v>490</v>
      </c>
      <c r="F175" s="7" t="s">
        <v>19</v>
      </c>
      <c r="G175" s="7" t="s">
        <v>30</v>
      </c>
      <c r="H175" s="7" t="s">
        <v>241</v>
      </c>
      <c r="I175" s="6">
        <v>5</v>
      </c>
      <c r="J175" s="10">
        <v>0.1</v>
      </c>
      <c r="K175" s="7" t="s">
        <v>32</v>
      </c>
      <c r="L175" s="7" t="s">
        <v>33</v>
      </c>
      <c r="M175" s="6">
        <v>42</v>
      </c>
      <c r="N175" s="6">
        <v>3</v>
      </c>
      <c r="O175" s="7" t="str">
        <f>VLOOKUP(H175,Product_Master!$A$2:$E$19,2,FALSE)</f>
        <v>Notebook</v>
      </c>
      <c r="P175" s="7" t="str">
        <f>VLOOKUP(H175,Product_Master!$A$2:$E$19,3,FALSE)</f>
        <v>Office Supplies</v>
      </c>
      <c r="Q175" s="17">
        <f>INDEX(Product_Master!$D$2:$D$19,MATCH(H175,Product_Master!$A$2:$A$19,0))</f>
        <v>6</v>
      </c>
      <c r="R175" s="14">
        <f>INDEX(Product_Master!$E$2:$E$19,MATCH(H175,Product_Master!$A$2:$A$19,0))</f>
        <v>4.2699999999999996</v>
      </c>
      <c r="S175" s="14">
        <f t="shared" si="12"/>
        <v>27</v>
      </c>
      <c r="T175" s="14">
        <f t="shared" si="13"/>
        <v>21.349999999999998</v>
      </c>
      <c r="U175" s="14">
        <f t="shared" si="14"/>
        <v>5.6500000000000021</v>
      </c>
      <c r="V175" s="20">
        <f t="shared" si="15"/>
        <v>0.20925925925925934</v>
      </c>
      <c r="W175" s="7" t="str">
        <f t="shared" si="16"/>
        <v>Profitable</v>
      </c>
      <c r="X175" s="7" t="str">
        <f t="shared" si="17"/>
        <v>Low</v>
      </c>
    </row>
    <row r="176" spans="1:24" x14ac:dyDescent="0.3">
      <c r="A176" s="7" t="s">
        <v>800</v>
      </c>
      <c r="B176" s="8">
        <v>45317</v>
      </c>
      <c r="C176" s="8">
        <v>45320</v>
      </c>
      <c r="D176" s="7" t="s">
        <v>802</v>
      </c>
      <c r="E176" s="7" t="s">
        <v>397</v>
      </c>
      <c r="F176" s="7" t="s">
        <v>29</v>
      </c>
      <c r="G176" s="7" t="s">
        <v>176</v>
      </c>
      <c r="H176" s="7" t="s">
        <v>63</v>
      </c>
      <c r="I176" s="6">
        <v>7</v>
      </c>
      <c r="J176" s="10">
        <v>0</v>
      </c>
      <c r="K176" s="7" t="s">
        <v>22</v>
      </c>
      <c r="L176" s="7" t="s">
        <v>23</v>
      </c>
      <c r="M176" s="6">
        <v>30</v>
      </c>
      <c r="N176" s="6">
        <v>3</v>
      </c>
      <c r="O176" s="7" t="str">
        <f>VLOOKUP(H176,Product_Master!$A$2:$E$19,2,FALSE)</f>
        <v>Paper Ream</v>
      </c>
      <c r="P176" s="7" t="str">
        <f>VLOOKUP(H176,Product_Master!$A$2:$E$19,3,FALSE)</f>
        <v>Office Supplies</v>
      </c>
      <c r="Q176" s="17">
        <f>INDEX(Product_Master!$D$2:$D$19,MATCH(H176,Product_Master!$A$2:$A$19,0))</f>
        <v>9</v>
      </c>
      <c r="R176" s="14">
        <f>INDEX(Product_Master!$E$2:$E$19,MATCH(H176,Product_Master!$A$2:$A$19,0))</f>
        <v>5.46</v>
      </c>
      <c r="S176" s="14">
        <f t="shared" si="12"/>
        <v>63</v>
      </c>
      <c r="T176" s="14">
        <f t="shared" si="13"/>
        <v>38.22</v>
      </c>
      <c r="U176" s="14">
        <f t="shared" si="14"/>
        <v>24.78</v>
      </c>
      <c r="V176" s="20">
        <f t="shared" si="15"/>
        <v>0.39333333333333337</v>
      </c>
      <c r="W176" s="7" t="str">
        <f t="shared" si="16"/>
        <v>Profitable</v>
      </c>
      <c r="X176" s="7" t="str">
        <f t="shared" si="17"/>
        <v>Low</v>
      </c>
    </row>
    <row r="177" spans="1:24" x14ac:dyDescent="0.3">
      <c r="A177" s="7" t="s">
        <v>803</v>
      </c>
      <c r="B177" s="8">
        <v>45648</v>
      </c>
      <c r="C177" s="8">
        <v>45652</v>
      </c>
      <c r="D177" s="7" t="s">
        <v>430</v>
      </c>
      <c r="E177" s="7" t="s">
        <v>805</v>
      </c>
      <c r="F177" s="7" t="s">
        <v>19</v>
      </c>
      <c r="G177" s="7" t="s">
        <v>176</v>
      </c>
      <c r="H177" s="7" t="s">
        <v>56</v>
      </c>
      <c r="I177" s="6">
        <v>6</v>
      </c>
      <c r="J177" s="10">
        <v>0</v>
      </c>
      <c r="K177" s="7" t="s">
        <v>222</v>
      </c>
      <c r="L177" s="7" t="s">
        <v>41</v>
      </c>
      <c r="M177" s="6">
        <v>49</v>
      </c>
      <c r="N177" s="6">
        <v>4</v>
      </c>
      <c r="O177" s="7" t="str">
        <f>VLOOKUP(H177,Product_Master!$A$2:$E$19,2,FALSE)</f>
        <v>Stapler</v>
      </c>
      <c r="P177" s="7" t="str">
        <f>VLOOKUP(H177,Product_Master!$A$2:$E$19,3,FALSE)</f>
        <v>Office Supplies</v>
      </c>
      <c r="Q177" s="17">
        <f>INDEX(Product_Master!$D$2:$D$19,MATCH(H177,Product_Master!$A$2:$A$19,0))</f>
        <v>15</v>
      </c>
      <c r="R177" s="14">
        <f>INDEX(Product_Master!$E$2:$E$19,MATCH(H177,Product_Master!$A$2:$A$19,0))</f>
        <v>9.91</v>
      </c>
      <c r="S177" s="14">
        <f t="shared" si="12"/>
        <v>90</v>
      </c>
      <c r="T177" s="14">
        <f t="shared" si="13"/>
        <v>59.46</v>
      </c>
      <c r="U177" s="14">
        <f t="shared" si="14"/>
        <v>30.54</v>
      </c>
      <c r="V177" s="20">
        <f t="shared" si="15"/>
        <v>0.33933333333333332</v>
      </c>
      <c r="W177" s="7" t="str">
        <f t="shared" si="16"/>
        <v>Profitable</v>
      </c>
      <c r="X177" s="7" t="str">
        <f t="shared" si="17"/>
        <v>Low</v>
      </c>
    </row>
    <row r="178" spans="1:24" x14ac:dyDescent="0.3">
      <c r="A178" s="7" t="s">
        <v>806</v>
      </c>
      <c r="B178" s="8">
        <v>45262</v>
      </c>
      <c r="C178" s="8">
        <v>45267</v>
      </c>
      <c r="D178" s="7" t="s">
        <v>809</v>
      </c>
      <c r="E178" s="7" t="s">
        <v>108</v>
      </c>
      <c r="F178" s="7" t="s">
        <v>29</v>
      </c>
      <c r="G178" s="7" t="s">
        <v>90</v>
      </c>
      <c r="H178" s="7" t="s">
        <v>84</v>
      </c>
      <c r="I178" s="6">
        <v>7</v>
      </c>
      <c r="J178" s="10">
        <v>0.1</v>
      </c>
      <c r="K178" s="7" t="s">
        <v>32</v>
      </c>
      <c r="L178" s="7" t="s">
        <v>41</v>
      </c>
      <c r="M178" s="6">
        <v>42</v>
      </c>
      <c r="N178" s="6">
        <v>2</v>
      </c>
      <c r="O178" s="7" t="str">
        <f>VLOOKUP(H178,Product_Master!$A$2:$E$19,2,FALSE)</f>
        <v>Bookcase</v>
      </c>
      <c r="P178" s="7" t="str">
        <f>VLOOKUP(H178,Product_Master!$A$2:$E$19,3,FALSE)</f>
        <v>Furniture</v>
      </c>
      <c r="Q178" s="17">
        <f>INDEX(Product_Master!$D$2:$D$19,MATCH(H178,Product_Master!$A$2:$A$19,0))</f>
        <v>210</v>
      </c>
      <c r="R178" s="14">
        <f>INDEX(Product_Master!$E$2:$E$19,MATCH(H178,Product_Master!$A$2:$A$19,0))</f>
        <v>139.15</v>
      </c>
      <c r="S178" s="14">
        <f t="shared" si="12"/>
        <v>1323</v>
      </c>
      <c r="T178" s="14">
        <f t="shared" si="13"/>
        <v>974.05000000000007</v>
      </c>
      <c r="U178" s="14">
        <f t="shared" si="14"/>
        <v>348.94999999999993</v>
      </c>
      <c r="V178" s="20">
        <f t="shared" si="15"/>
        <v>0.26375661375661369</v>
      </c>
      <c r="W178" s="7" t="str">
        <f t="shared" si="16"/>
        <v>Profitable</v>
      </c>
      <c r="X178" s="7" t="str">
        <f t="shared" si="17"/>
        <v>Low</v>
      </c>
    </row>
    <row r="179" spans="1:24" x14ac:dyDescent="0.3">
      <c r="A179" s="7" t="s">
        <v>811</v>
      </c>
      <c r="B179" s="8">
        <v>45044</v>
      </c>
      <c r="C179" s="8">
        <v>45051</v>
      </c>
      <c r="D179" s="7" t="s">
        <v>813</v>
      </c>
      <c r="E179" s="7" t="s">
        <v>170</v>
      </c>
      <c r="F179" s="7" t="s">
        <v>29</v>
      </c>
      <c r="G179" s="7" t="s">
        <v>40</v>
      </c>
      <c r="H179" s="7" t="s">
        <v>76</v>
      </c>
      <c r="I179" s="6">
        <v>9</v>
      </c>
      <c r="J179" s="10">
        <v>0</v>
      </c>
      <c r="K179" s="7" t="s">
        <v>22</v>
      </c>
      <c r="L179" s="7" t="s">
        <v>23</v>
      </c>
      <c r="M179" s="6">
        <v>24</v>
      </c>
      <c r="N179" s="6">
        <v>5</v>
      </c>
      <c r="O179" s="7" t="str">
        <f>VLOOKUP(H179,Product_Master!$A$2:$E$19,2,FALSE)</f>
        <v>Tablet</v>
      </c>
      <c r="P179" s="7" t="str">
        <f>VLOOKUP(H179,Product_Master!$A$2:$E$19,3,FALSE)</f>
        <v>Technology</v>
      </c>
      <c r="Q179" s="17">
        <f>INDEX(Product_Master!$D$2:$D$19,MATCH(H179,Product_Master!$A$2:$A$19,0))</f>
        <v>350</v>
      </c>
      <c r="R179" s="14">
        <f>INDEX(Product_Master!$E$2:$E$19,MATCH(H179,Product_Master!$A$2:$A$19,0))</f>
        <v>267.63</v>
      </c>
      <c r="S179" s="14">
        <f t="shared" si="12"/>
        <v>3150</v>
      </c>
      <c r="T179" s="14">
        <f t="shared" si="13"/>
        <v>2408.67</v>
      </c>
      <c r="U179" s="14">
        <f t="shared" si="14"/>
        <v>741.32999999999993</v>
      </c>
      <c r="V179" s="20">
        <f t="shared" si="15"/>
        <v>0.23534285714285713</v>
      </c>
      <c r="W179" s="7" t="str">
        <f t="shared" si="16"/>
        <v>Profitable</v>
      </c>
      <c r="X179" s="7" t="str">
        <f t="shared" si="17"/>
        <v>Medium</v>
      </c>
    </row>
    <row r="180" spans="1:24" x14ac:dyDescent="0.3">
      <c r="A180" s="7" t="s">
        <v>815</v>
      </c>
      <c r="B180" s="8">
        <v>45150</v>
      </c>
      <c r="C180" s="8">
        <v>45155</v>
      </c>
      <c r="D180" s="7" t="s">
        <v>816</v>
      </c>
      <c r="E180" s="7" t="s">
        <v>227</v>
      </c>
      <c r="F180" s="7" t="s">
        <v>19</v>
      </c>
      <c r="G180" s="7" t="s">
        <v>30</v>
      </c>
      <c r="H180" s="7" t="s">
        <v>109</v>
      </c>
      <c r="I180" s="6">
        <v>9</v>
      </c>
      <c r="J180" s="10">
        <v>0.15</v>
      </c>
      <c r="K180" s="7" t="s">
        <v>32</v>
      </c>
      <c r="L180" s="7" t="s">
        <v>41</v>
      </c>
      <c r="M180" s="6">
        <v>20</v>
      </c>
      <c r="N180" s="6">
        <v>4</v>
      </c>
      <c r="O180" s="7" t="str">
        <f>VLOOKUP(H180,Product_Master!$A$2:$E$19,2,FALSE)</f>
        <v>Printer</v>
      </c>
      <c r="P180" s="7" t="str">
        <f>VLOOKUP(H180,Product_Master!$A$2:$E$19,3,FALSE)</f>
        <v>Technology</v>
      </c>
      <c r="Q180" s="17">
        <f>INDEX(Product_Master!$D$2:$D$19,MATCH(H180,Product_Master!$A$2:$A$19,0))</f>
        <v>180</v>
      </c>
      <c r="R180" s="14">
        <f>INDEX(Product_Master!$E$2:$E$19,MATCH(H180,Product_Master!$A$2:$A$19,0))</f>
        <v>133.25</v>
      </c>
      <c r="S180" s="14">
        <f t="shared" si="12"/>
        <v>1377</v>
      </c>
      <c r="T180" s="14">
        <f t="shared" si="13"/>
        <v>1199.25</v>
      </c>
      <c r="U180" s="14">
        <f t="shared" si="14"/>
        <v>177.75</v>
      </c>
      <c r="V180" s="20">
        <f t="shared" si="15"/>
        <v>0.12908496732026145</v>
      </c>
      <c r="W180" s="7" t="str">
        <f t="shared" si="16"/>
        <v>Profitable</v>
      </c>
      <c r="X180" s="7" t="str">
        <f t="shared" si="17"/>
        <v>Low</v>
      </c>
    </row>
    <row r="181" spans="1:24" x14ac:dyDescent="0.3">
      <c r="A181" s="7" t="s">
        <v>817</v>
      </c>
      <c r="B181" s="8">
        <v>45613</v>
      </c>
      <c r="C181" s="8">
        <v>45619</v>
      </c>
      <c r="D181" s="7" t="s">
        <v>670</v>
      </c>
      <c r="E181" s="7" t="s">
        <v>560</v>
      </c>
      <c r="F181" s="7" t="s">
        <v>29</v>
      </c>
      <c r="G181" s="7" t="s">
        <v>176</v>
      </c>
      <c r="H181" s="7" t="s">
        <v>177</v>
      </c>
      <c r="I181" s="6">
        <v>3</v>
      </c>
      <c r="J181" s="10">
        <v>0</v>
      </c>
      <c r="K181" s="7" t="s">
        <v>70</v>
      </c>
      <c r="L181" s="7" t="s">
        <v>41</v>
      </c>
      <c r="M181" s="6">
        <v>42</v>
      </c>
      <c r="N181" s="6">
        <v>4</v>
      </c>
      <c r="O181" s="7" t="str">
        <f>VLOOKUP(H181,Product_Master!$A$2:$E$19,2,FALSE)</f>
        <v>Headphones</v>
      </c>
      <c r="P181" s="7" t="str">
        <f>VLOOKUP(H181,Product_Master!$A$2:$E$19,3,FALSE)</f>
        <v>Technology</v>
      </c>
      <c r="Q181" s="17">
        <f>INDEX(Product_Master!$D$2:$D$19,MATCH(H181,Product_Master!$A$2:$A$19,0))</f>
        <v>80</v>
      </c>
      <c r="R181" s="14">
        <f>INDEX(Product_Master!$E$2:$E$19,MATCH(H181,Product_Master!$A$2:$A$19,0))</f>
        <v>45.88</v>
      </c>
      <c r="S181" s="14">
        <f t="shared" si="12"/>
        <v>240</v>
      </c>
      <c r="T181" s="14">
        <f t="shared" si="13"/>
        <v>137.64000000000001</v>
      </c>
      <c r="U181" s="14">
        <f t="shared" si="14"/>
        <v>102.35999999999999</v>
      </c>
      <c r="V181" s="20">
        <f t="shared" si="15"/>
        <v>0.42649999999999993</v>
      </c>
      <c r="W181" s="7" t="str">
        <f t="shared" si="16"/>
        <v>Profitable</v>
      </c>
      <c r="X181" s="7" t="str">
        <f t="shared" si="17"/>
        <v>Low</v>
      </c>
    </row>
    <row r="182" spans="1:24" x14ac:dyDescent="0.3">
      <c r="A182" s="7" t="s">
        <v>819</v>
      </c>
      <c r="B182" s="8">
        <v>45363</v>
      </c>
      <c r="C182" s="8">
        <v>45366</v>
      </c>
      <c r="D182" s="7" t="s">
        <v>820</v>
      </c>
      <c r="E182" s="7" t="s">
        <v>89</v>
      </c>
      <c r="F182" s="7" t="s">
        <v>29</v>
      </c>
      <c r="G182" s="7" t="s">
        <v>47</v>
      </c>
      <c r="H182" s="7" t="s">
        <v>177</v>
      </c>
      <c r="I182" s="6">
        <v>7</v>
      </c>
      <c r="J182" s="10">
        <v>0.2</v>
      </c>
      <c r="K182" s="7" t="s">
        <v>22</v>
      </c>
      <c r="L182" s="7" t="s">
        <v>50</v>
      </c>
      <c r="M182" s="6">
        <v>61</v>
      </c>
      <c r="N182" s="6">
        <v>1</v>
      </c>
      <c r="O182" s="7" t="str">
        <f>VLOOKUP(H182,Product_Master!$A$2:$E$19,2,FALSE)</f>
        <v>Headphones</v>
      </c>
      <c r="P182" s="7" t="str">
        <f>VLOOKUP(H182,Product_Master!$A$2:$E$19,3,FALSE)</f>
        <v>Technology</v>
      </c>
      <c r="Q182" s="17">
        <f>INDEX(Product_Master!$D$2:$D$19,MATCH(H182,Product_Master!$A$2:$A$19,0))</f>
        <v>80</v>
      </c>
      <c r="R182" s="14">
        <f>INDEX(Product_Master!$E$2:$E$19,MATCH(H182,Product_Master!$A$2:$A$19,0))</f>
        <v>45.88</v>
      </c>
      <c r="S182" s="14">
        <f t="shared" si="12"/>
        <v>448</v>
      </c>
      <c r="T182" s="14">
        <f t="shared" si="13"/>
        <v>321.16000000000003</v>
      </c>
      <c r="U182" s="14">
        <f t="shared" si="14"/>
        <v>126.83999999999997</v>
      </c>
      <c r="V182" s="20">
        <f t="shared" si="15"/>
        <v>0.28312499999999996</v>
      </c>
      <c r="W182" s="7" t="str">
        <f t="shared" si="16"/>
        <v>Profitable</v>
      </c>
      <c r="X182" s="7" t="str">
        <f t="shared" si="17"/>
        <v>Low</v>
      </c>
    </row>
    <row r="183" spans="1:24" x14ac:dyDescent="0.3">
      <c r="A183" s="7" t="s">
        <v>821</v>
      </c>
      <c r="B183" s="8">
        <v>45562</v>
      </c>
      <c r="C183" s="8">
        <v>45567</v>
      </c>
      <c r="D183" s="7" t="s">
        <v>824</v>
      </c>
      <c r="E183" s="7" t="s">
        <v>334</v>
      </c>
      <c r="F183" s="7" t="s">
        <v>29</v>
      </c>
      <c r="G183" s="7" t="s">
        <v>47</v>
      </c>
      <c r="H183" s="7" t="s">
        <v>31</v>
      </c>
      <c r="I183" s="6">
        <v>1</v>
      </c>
      <c r="J183" s="10">
        <v>0.2</v>
      </c>
      <c r="K183" s="7" t="s">
        <v>22</v>
      </c>
      <c r="L183" s="7" t="s">
        <v>41</v>
      </c>
      <c r="M183" s="6">
        <v>44</v>
      </c>
      <c r="N183" s="6">
        <v>1</v>
      </c>
      <c r="O183" s="7" t="str">
        <f>VLOOKUP(H183,Product_Master!$A$2:$E$19,2,FALSE)</f>
        <v>Desk</v>
      </c>
      <c r="P183" s="7" t="str">
        <f>VLOOKUP(H183,Product_Master!$A$2:$E$19,3,FALSE)</f>
        <v>Furniture</v>
      </c>
      <c r="Q183" s="17">
        <f>INDEX(Product_Master!$D$2:$D$19,MATCH(H183,Product_Master!$A$2:$A$19,0))</f>
        <v>320</v>
      </c>
      <c r="R183" s="14">
        <f>INDEX(Product_Master!$E$2:$E$19,MATCH(H183,Product_Master!$A$2:$A$19,0))</f>
        <v>186.25</v>
      </c>
      <c r="S183" s="14">
        <f t="shared" si="12"/>
        <v>256</v>
      </c>
      <c r="T183" s="14">
        <f t="shared" si="13"/>
        <v>186.25</v>
      </c>
      <c r="U183" s="14">
        <f t="shared" si="14"/>
        <v>69.75</v>
      </c>
      <c r="V183" s="20">
        <f t="shared" si="15"/>
        <v>0.2724609375</v>
      </c>
      <c r="W183" s="7" t="str">
        <f t="shared" si="16"/>
        <v>Profitable</v>
      </c>
      <c r="X183" s="7" t="str">
        <f t="shared" si="17"/>
        <v>Low</v>
      </c>
    </row>
    <row r="184" spans="1:24" x14ac:dyDescent="0.3">
      <c r="A184" s="7" t="s">
        <v>825</v>
      </c>
      <c r="B184" s="8">
        <v>45026</v>
      </c>
      <c r="C184" s="8">
        <v>45029</v>
      </c>
      <c r="D184" s="7" t="s">
        <v>826</v>
      </c>
      <c r="E184" s="7" t="s">
        <v>467</v>
      </c>
      <c r="F184" s="7" t="s">
        <v>19</v>
      </c>
      <c r="G184" s="7" t="s">
        <v>90</v>
      </c>
      <c r="H184" s="7" t="s">
        <v>31</v>
      </c>
      <c r="I184" s="6">
        <v>4</v>
      </c>
      <c r="J184" s="10">
        <v>0</v>
      </c>
      <c r="K184" s="7" t="s">
        <v>32</v>
      </c>
      <c r="L184" s="7" t="s">
        <v>41</v>
      </c>
      <c r="M184" s="6">
        <v>32</v>
      </c>
      <c r="N184" s="6">
        <v>5</v>
      </c>
      <c r="O184" s="7" t="str">
        <f>VLOOKUP(H184,Product_Master!$A$2:$E$19,2,FALSE)</f>
        <v>Desk</v>
      </c>
      <c r="P184" s="7" t="str">
        <f>VLOOKUP(H184,Product_Master!$A$2:$E$19,3,FALSE)</f>
        <v>Furniture</v>
      </c>
      <c r="Q184" s="17">
        <f>INDEX(Product_Master!$D$2:$D$19,MATCH(H184,Product_Master!$A$2:$A$19,0))</f>
        <v>320</v>
      </c>
      <c r="R184" s="14">
        <f>INDEX(Product_Master!$E$2:$E$19,MATCH(H184,Product_Master!$A$2:$A$19,0))</f>
        <v>186.25</v>
      </c>
      <c r="S184" s="14">
        <f t="shared" si="12"/>
        <v>1280</v>
      </c>
      <c r="T184" s="14">
        <f t="shared" si="13"/>
        <v>745</v>
      </c>
      <c r="U184" s="14">
        <f t="shared" si="14"/>
        <v>535</v>
      </c>
      <c r="V184" s="20">
        <f t="shared" si="15"/>
        <v>0.41796875</v>
      </c>
      <c r="W184" s="7" t="str">
        <f t="shared" si="16"/>
        <v>Profitable</v>
      </c>
      <c r="X184" s="7" t="str">
        <f t="shared" si="17"/>
        <v>Low</v>
      </c>
    </row>
    <row r="185" spans="1:24" x14ac:dyDescent="0.3">
      <c r="A185" s="7" t="s">
        <v>827</v>
      </c>
      <c r="B185" s="8">
        <v>45318</v>
      </c>
      <c r="C185" s="8">
        <v>45323</v>
      </c>
      <c r="D185" s="7" t="s">
        <v>829</v>
      </c>
      <c r="E185" s="7" t="s">
        <v>191</v>
      </c>
      <c r="F185" s="7" t="s">
        <v>39</v>
      </c>
      <c r="G185" s="7" t="s">
        <v>176</v>
      </c>
      <c r="H185" s="7" t="s">
        <v>31</v>
      </c>
      <c r="I185" s="6">
        <v>2</v>
      </c>
      <c r="J185" s="10">
        <v>0</v>
      </c>
      <c r="K185" s="7" t="s">
        <v>32</v>
      </c>
      <c r="L185" s="7" t="s">
        <v>50</v>
      </c>
      <c r="M185" s="6">
        <v>28</v>
      </c>
      <c r="N185" s="6">
        <v>3</v>
      </c>
      <c r="O185" s="7" t="str">
        <f>VLOOKUP(H185,Product_Master!$A$2:$E$19,2,FALSE)</f>
        <v>Desk</v>
      </c>
      <c r="P185" s="7" t="str">
        <f>VLOOKUP(H185,Product_Master!$A$2:$E$19,3,FALSE)</f>
        <v>Furniture</v>
      </c>
      <c r="Q185" s="17">
        <f>INDEX(Product_Master!$D$2:$D$19,MATCH(H185,Product_Master!$A$2:$A$19,0))</f>
        <v>320</v>
      </c>
      <c r="R185" s="14">
        <f>INDEX(Product_Master!$E$2:$E$19,MATCH(H185,Product_Master!$A$2:$A$19,0))</f>
        <v>186.25</v>
      </c>
      <c r="S185" s="14">
        <f t="shared" si="12"/>
        <v>640</v>
      </c>
      <c r="T185" s="14">
        <f t="shared" si="13"/>
        <v>372.5</v>
      </c>
      <c r="U185" s="14">
        <f t="shared" si="14"/>
        <v>267.5</v>
      </c>
      <c r="V185" s="20">
        <f t="shared" si="15"/>
        <v>0.41796875</v>
      </c>
      <c r="W185" s="7" t="str">
        <f t="shared" si="16"/>
        <v>Profitable</v>
      </c>
      <c r="X185" s="7" t="str">
        <f t="shared" si="17"/>
        <v>Low</v>
      </c>
    </row>
    <row r="186" spans="1:24" x14ac:dyDescent="0.3">
      <c r="A186" s="7" t="s">
        <v>830</v>
      </c>
      <c r="B186" s="8">
        <v>45039</v>
      </c>
      <c r="C186" s="8">
        <v>45044</v>
      </c>
      <c r="D186" s="7" t="s">
        <v>831</v>
      </c>
      <c r="E186" s="7" t="s">
        <v>18</v>
      </c>
      <c r="F186" s="7" t="s">
        <v>19</v>
      </c>
      <c r="G186" s="7" t="s">
        <v>90</v>
      </c>
      <c r="H186" s="7" t="s">
        <v>63</v>
      </c>
      <c r="I186" s="6">
        <v>4</v>
      </c>
      <c r="J186" s="10">
        <v>0.1</v>
      </c>
      <c r="K186" s="7" t="s">
        <v>22</v>
      </c>
      <c r="L186" s="7" t="s">
        <v>23</v>
      </c>
      <c r="M186" s="6">
        <v>64</v>
      </c>
      <c r="N186" s="6">
        <v>3</v>
      </c>
      <c r="O186" s="7" t="str">
        <f>VLOOKUP(H186,Product_Master!$A$2:$E$19,2,FALSE)</f>
        <v>Paper Ream</v>
      </c>
      <c r="P186" s="7" t="str">
        <f>VLOOKUP(H186,Product_Master!$A$2:$E$19,3,FALSE)</f>
        <v>Office Supplies</v>
      </c>
      <c r="Q186" s="17">
        <f>INDEX(Product_Master!$D$2:$D$19,MATCH(H186,Product_Master!$A$2:$A$19,0))</f>
        <v>9</v>
      </c>
      <c r="R186" s="14">
        <f>INDEX(Product_Master!$E$2:$E$19,MATCH(H186,Product_Master!$A$2:$A$19,0))</f>
        <v>5.46</v>
      </c>
      <c r="S186" s="14">
        <f t="shared" si="12"/>
        <v>32.4</v>
      </c>
      <c r="T186" s="14">
        <f t="shared" si="13"/>
        <v>21.84</v>
      </c>
      <c r="U186" s="14">
        <f t="shared" si="14"/>
        <v>10.559999999999999</v>
      </c>
      <c r="V186" s="20">
        <f t="shared" si="15"/>
        <v>0.3259259259259259</v>
      </c>
      <c r="W186" s="7" t="str">
        <f t="shared" si="16"/>
        <v>Profitable</v>
      </c>
      <c r="X186" s="7" t="str">
        <f t="shared" si="17"/>
        <v>Low</v>
      </c>
    </row>
    <row r="187" spans="1:24" x14ac:dyDescent="0.3">
      <c r="A187" s="7" t="s">
        <v>832</v>
      </c>
      <c r="B187" s="8">
        <v>45076</v>
      </c>
      <c r="C187" s="8">
        <v>45077</v>
      </c>
      <c r="D187" s="7" t="s">
        <v>835</v>
      </c>
      <c r="E187" s="7" t="s">
        <v>426</v>
      </c>
      <c r="F187" s="7" t="s">
        <v>39</v>
      </c>
      <c r="G187" s="7" t="s">
        <v>192</v>
      </c>
      <c r="H187" s="7" t="s">
        <v>21</v>
      </c>
      <c r="I187" s="6">
        <v>1</v>
      </c>
      <c r="J187" s="10">
        <v>0.2</v>
      </c>
      <c r="K187" s="7" t="s">
        <v>32</v>
      </c>
      <c r="L187" s="7" t="s">
        <v>33</v>
      </c>
      <c r="M187" s="6">
        <v>44</v>
      </c>
      <c r="N187" s="6">
        <v>3</v>
      </c>
      <c r="O187" s="7" t="str">
        <f>VLOOKUP(H187,Product_Master!$A$2:$E$19,2,FALSE)</f>
        <v>Pen Set</v>
      </c>
      <c r="P187" s="7" t="str">
        <f>VLOOKUP(H187,Product_Master!$A$2:$E$19,3,FALSE)</f>
        <v>Office Supplies</v>
      </c>
      <c r="Q187" s="17">
        <f>INDEX(Product_Master!$D$2:$D$19,MATCH(H187,Product_Master!$A$2:$A$19,0))</f>
        <v>12</v>
      </c>
      <c r="R187" s="14">
        <f>INDEX(Product_Master!$E$2:$E$19,MATCH(H187,Product_Master!$A$2:$A$19,0))</f>
        <v>9.07</v>
      </c>
      <c r="S187" s="14">
        <f t="shared" si="12"/>
        <v>9.6000000000000014</v>
      </c>
      <c r="T187" s="14">
        <f t="shared" si="13"/>
        <v>9.07</v>
      </c>
      <c r="U187" s="14">
        <f t="shared" si="14"/>
        <v>0.53000000000000114</v>
      </c>
      <c r="V187" s="20">
        <f t="shared" si="15"/>
        <v>5.5208333333333443E-2</v>
      </c>
      <c r="W187" s="7" t="str">
        <f t="shared" si="16"/>
        <v>Profitable</v>
      </c>
      <c r="X187" s="7" t="str">
        <f t="shared" si="17"/>
        <v>Low</v>
      </c>
    </row>
    <row r="188" spans="1:24" x14ac:dyDescent="0.3">
      <c r="A188" s="7" t="s">
        <v>836</v>
      </c>
      <c r="B188" s="8">
        <v>45370</v>
      </c>
      <c r="C188" s="8">
        <v>45372</v>
      </c>
      <c r="D188" s="7" t="s">
        <v>839</v>
      </c>
      <c r="E188" s="7" t="s">
        <v>840</v>
      </c>
      <c r="F188" s="7" t="s">
        <v>39</v>
      </c>
      <c r="G188" s="7" t="s">
        <v>293</v>
      </c>
      <c r="H188" s="7" t="s">
        <v>56</v>
      </c>
      <c r="I188" s="6">
        <v>9</v>
      </c>
      <c r="J188" s="10">
        <v>0.1</v>
      </c>
      <c r="K188" s="7" t="s">
        <v>32</v>
      </c>
      <c r="L188" s="7" t="s">
        <v>23</v>
      </c>
      <c r="M188" s="6">
        <v>51</v>
      </c>
      <c r="N188" s="6">
        <v>2</v>
      </c>
      <c r="O188" s="7" t="str">
        <f>VLOOKUP(H188,Product_Master!$A$2:$E$19,2,FALSE)</f>
        <v>Stapler</v>
      </c>
      <c r="P188" s="7" t="str">
        <f>VLOOKUP(H188,Product_Master!$A$2:$E$19,3,FALSE)</f>
        <v>Office Supplies</v>
      </c>
      <c r="Q188" s="17">
        <f>INDEX(Product_Master!$D$2:$D$19,MATCH(H188,Product_Master!$A$2:$A$19,0))</f>
        <v>15</v>
      </c>
      <c r="R188" s="14">
        <f>INDEX(Product_Master!$E$2:$E$19,MATCH(H188,Product_Master!$A$2:$A$19,0))</f>
        <v>9.91</v>
      </c>
      <c r="S188" s="14">
        <f t="shared" si="12"/>
        <v>121.5</v>
      </c>
      <c r="T188" s="14">
        <f t="shared" si="13"/>
        <v>89.19</v>
      </c>
      <c r="U188" s="14">
        <f t="shared" si="14"/>
        <v>32.31</v>
      </c>
      <c r="V188" s="20">
        <f t="shared" si="15"/>
        <v>0.26592592592592595</v>
      </c>
      <c r="W188" s="7" t="str">
        <f t="shared" si="16"/>
        <v>Profitable</v>
      </c>
      <c r="X188" s="7" t="str">
        <f t="shared" si="17"/>
        <v>Low</v>
      </c>
    </row>
    <row r="189" spans="1:24" x14ac:dyDescent="0.3">
      <c r="A189" s="7" t="s">
        <v>841</v>
      </c>
      <c r="B189" s="8">
        <v>45162</v>
      </c>
      <c r="C189" s="8">
        <v>45168</v>
      </c>
      <c r="D189" s="7" t="s">
        <v>843</v>
      </c>
      <c r="E189" s="7" t="s">
        <v>61</v>
      </c>
      <c r="F189" s="7" t="s">
        <v>29</v>
      </c>
      <c r="G189" s="7" t="s">
        <v>62</v>
      </c>
      <c r="H189" s="7" t="s">
        <v>146</v>
      </c>
      <c r="I189" s="6">
        <v>7</v>
      </c>
      <c r="J189" s="10">
        <v>0</v>
      </c>
      <c r="K189" s="7" t="s">
        <v>32</v>
      </c>
      <c r="L189" s="7" t="s">
        <v>23</v>
      </c>
      <c r="M189" s="6">
        <v>43</v>
      </c>
      <c r="N189" s="6">
        <v>3</v>
      </c>
      <c r="O189" s="7" t="str">
        <f>VLOOKUP(H189,Product_Master!$A$2:$E$19,2,FALSE)</f>
        <v>Standing Desk</v>
      </c>
      <c r="P189" s="7" t="str">
        <f>VLOOKUP(H189,Product_Master!$A$2:$E$19,3,FALSE)</f>
        <v>Furniture</v>
      </c>
      <c r="Q189" s="17">
        <f>INDEX(Product_Master!$D$2:$D$19,MATCH(H189,Product_Master!$A$2:$A$19,0))</f>
        <v>480</v>
      </c>
      <c r="R189" s="14">
        <f>INDEX(Product_Master!$E$2:$E$19,MATCH(H189,Product_Master!$A$2:$A$19,0))</f>
        <v>375.21</v>
      </c>
      <c r="S189" s="14">
        <f t="shared" si="12"/>
        <v>3360</v>
      </c>
      <c r="T189" s="14">
        <f t="shared" si="13"/>
        <v>2626.47</v>
      </c>
      <c r="U189" s="14">
        <f t="shared" si="14"/>
        <v>733.5300000000002</v>
      </c>
      <c r="V189" s="20">
        <f t="shared" si="15"/>
        <v>0.21831250000000005</v>
      </c>
      <c r="W189" s="7" t="str">
        <f t="shared" si="16"/>
        <v>Profitable</v>
      </c>
      <c r="X189" s="7" t="str">
        <f t="shared" si="17"/>
        <v>Medium</v>
      </c>
    </row>
    <row r="190" spans="1:24" x14ac:dyDescent="0.3">
      <c r="A190" s="7" t="s">
        <v>844</v>
      </c>
      <c r="B190" s="8">
        <v>44974</v>
      </c>
      <c r="C190" s="8">
        <v>44978</v>
      </c>
      <c r="D190" s="7" t="s">
        <v>835</v>
      </c>
      <c r="E190" s="7" t="s">
        <v>413</v>
      </c>
      <c r="F190" s="7" t="s">
        <v>39</v>
      </c>
      <c r="G190" s="7" t="s">
        <v>192</v>
      </c>
      <c r="H190" s="7" t="s">
        <v>48</v>
      </c>
      <c r="I190" s="6">
        <v>9</v>
      </c>
      <c r="J190" s="10">
        <v>0.2</v>
      </c>
      <c r="K190" s="7" t="s">
        <v>32</v>
      </c>
      <c r="L190" s="7" t="s">
        <v>33</v>
      </c>
      <c r="M190" s="6">
        <v>58</v>
      </c>
      <c r="N190" s="6">
        <v>4</v>
      </c>
      <c r="O190" s="7" t="str">
        <f>VLOOKUP(H190,Product_Master!$A$2:$E$19,2,FALSE)</f>
        <v>Monitor</v>
      </c>
      <c r="P190" s="7" t="str">
        <f>VLOOKUP(H190,Product_Master!$A$2:$E$19,3,FALSE)</f>
        <v>Technology</v>
      </c>
      <c r="Q190" s="17">
        <f>INDEX(Product_Master!$D$2:$D$19,MATCH(H190,Product_Master!$A$2:$A$19,0))</f>
        <v>220</v>
      </c>
      <c r="R190" s="14">
        <f>INDEX(Product_Master!$E$2:$E$19,MATCH(H190,Product_Master!$A$2:$A$19,0))</f>
        <v>159.36000000000001</v>
      </c>
      <c r="S190" s="14">
        <f t="shared" si="12"/>
        <v>1584</v>
      </c>
      <c r="T190" s="14">
        <f t="shared" si="13"/>
        <v>1434.2400000000002</v>
      </c>
      <c r="U190" s="14">
        <f t="shared" si="14"/>
        <v>149.75999999999976</v>
      </c>
      <c r="V190" s="20">
        <f t="shared" si="15"/>
        <v>9.4545454545454391E-2</v>
      </c>
      <c r="W190" s="7" t="str">
        <f t="shared" si="16"/>
        <v>Profitable</v>
      </c>
      <c r="X190" s="7" t="str">
        <f t="shared" si="17"/>
        <v>Low</v>
      </c>
    </row>
    <row r="191" spans="1:24" x14ac:dyDescent="0.3">
      <c r="A191" s="7" t="s">
        <v>845</v>
      </c>
      <c r="B191" s="8">
        <v>45083</v>
      </c>
      <c r="C191" s="8">
        <v>45090</v>
      </c>
      <c r="D191" s="7" t="s">
        <v>848</v>
      </c>
      <c r="E191" s="7" t="s">
        <v>326</v>
      </c>
      <c r="F191" s="7" t="s">
        <v>39</v>
      </c>
      <c r="G191" s="7" t="s">
        <v>293</v>
      </c>
      <c r="H191" s="7" t="s">
        <v>109</v>
      </c>
      <c r="I191" s="6">
        <v>2</v>
      </c>
      <c r="J191" s="10">
        <v>0.1</v>
      </c>
      <c r="K191" s="7" t="s">
        <v>32</v>
      </c>
      <c r="L191" s="7" t="s">
        <v>33</v>
      </c>
      <c r="M191" s="6">
        <v>63</v>
      </c>
      <c r="N191" s="6">
        <v>2</v>
      </c>
      <c r="O191" s="7" t="str">
        <f>VLOOKUP(H191,Product_Master!$A$2:$E$19,2,FALSE)</f>
        <v>Printer</v>
      </c>
      <c r="P191" s="7" t="str">
        <f>VLOOKUP(H191,Product_Master!$A$2:$E$19,3,FALSE)</f>
        <v>Technology</v>
      </c>
      <c r="Q191" s="17">
        <f>INDEX(Product_Master!$D$2:$D$19,MATCH(H191,Product_Master!$A$2:$A$19,0))</f>
        <v>180</v>
      </c>
      <c r="R191" s="14">
        <f>INDEX(Product_Master!$E$2:$E$19,MATCH(H191,Product_Master!$A$2:$A$19,0))</f>
        <v>133.25</v>
      </c>
      <c r="S191" s="14">
        <f t="shared" si="12"/>
        <v>324</v>
      </c>
      <c r="T191" s="14">
        <f t="shared" si="13"/>
        <v>266.5</v>
      </c>
      <c r="U191" s="14">
        <f t="shared" si="14"/>
        <v>57.5</v>
      </c>
      <c r="V191" s="20">
        <f t="shared" si="15"/>
        <v>0.17746913580246915</v>
      </c>
      <c r="W191" s="7" t="str">
        <f t="shared" si="16"/>
        <v>Profitable</v>
      </c>
      <c r="X191" s="7" t="str">
        <f t="shared" si="17"/>
        <v>Low</v>
      </c>
    </row>
    <row r="192" spans="1:24" x14ac:dyDescent="0.3">
      <c r="A192" s="7" t="s">
        <v>849</v>
      </c>
      <c r="B192" s="8">
        <v>44987</v>
      </c>
      <c r="C192" s="8">
        <v>44993</v>
      </c>
      <c r="D192" s="7" t="s">
        <v>852</v>
      </c>
      <c r="E192" s="7" t="s">
        <v>369</v>
      </c>
      <c r="F192" s="7" t="s">
        <v>39</v>
      </c>
      <c r="G192" s="7" t="s">
        <v>251</v>
      </c>
      <c r="H192" s="7" t="s">
        <v>308</v>
      </c>
      <c r="I192" s="6">
        <v>1</v>
      </c>
      <c r="J192" s="10">
        <v>0.05</v>
      </c>
      <c r="K192" s="7" t="s">
        <v>32</v>
      </c>
      <c r="L192" s="7" t="s">
        <v>33</v>
      </c>
      <c r="M192" s="6">
        <v>68</v>
      </c>
      <c r="N192" s="6">
        <v>3</v>
      </c>
      <c r="O192" s="7" t="str">
        <f>VLOOKUP(H192,Product_Master!$A$2:$E$19,2,FALSE)</f>
        <v>Binder</v>
      </c>
      <c r="P192" s="7" t="str">
        <f>VLOOKUP(H192,Product_Master!$A$2:$E$19,3,FALSE)</f>
        <v>Office Supplies</v>
      </c>
      <c r="Q192" s="17">
        <f>INDEX(Product_Master!$D$2:$D$19,MATCH(H192,Product_Master!$A$2:$A$19,0))</f>
        <v>8</v>
      </c>
      <c r="R192" s="14">
        <f>INDEX(Product_Master!$E$2:$E$19,MATCH(H192,Product_Master!$A$2:$A$19,0))</f>
        <v>5.51</v>
      </c>
      <c r="S192" s="14">
        <f t="shared" si="12"/>
        <v>7.6</v>
      </c>
      <c r="T192" s="14">
        <f t="shared" si="13"/>
        <v>5.51</v>
      </c>
      <c r="U192" s="14">
        <f t="shared" si="14"/>
        <v>2.09</v>
      </c>
      <c r="V192" s="20">
        <f t="shared" si="15"/>
        <v>0.27499999999999997</v>
      </c>
      <c r="W192" s="7" t="str">
        <f t="shared" si="16"/>
        <v>Profitable</v>
      </c>
      <c r="X192" s="7" t="str">
        <f t="shared" si="17"/>
        <v>Low</v>
      </c>
    </row>
    <row r="193" spans="1:24" x14ac:dyDescent="0.3">
      <c r="A193" s="7" t="s">
        <v>854</v>
      </c>
      <c r="B193" s="8">
        <v>45286</v>
      </c>
      <c r="C193" s="8">
        <v>45287</v>
      </c>
      <c r="D193" s="7" t="s">
        <v>665</v>
      </c>
      <c r="E193" s="7" t="s">
        <v>215</v>
      </c>
      <c r="F193" s="7" t="s">
        <v>19</v>
      </c>
      <c r="G193" s="7" t="s">
        <v>20</v>
      </c>
      <c r="H193" s="7" t="s">
        <v>76</v>
      </c>
      <c r="I193" s="6">
        <v>4</v>
      </c>
      <c r="J193" s="10">
        <v>0.1</v>
      </c>
      <c r="K193" s="7" t="s">
        <v>70</v>
      </c>
      <c r="L193" s="7" t="s">
        <v>23</v>
      </c>
      <c r="M193" s="6">
        <v>26</v>
      </c>
      <c r="N193" s="6">
        <v>3</v>
      </c>
      <c r="O193" s="7" t="str">
        <f>VLOOKUP(H193,Product_Master!$A$2:$E$19,2,FALSE)</f>
        <v>Tablet</v>
      </c>
      <c r="P193" s="7" t="str">
        <f>VLOOKUP(H193,Product_Master!$A$2:$E$19,3,FALSE)</f>
        <v>Technology</v>
      </c>
      <c r="Q193" s="17">
        <f>INDEX(Product_Master!$D$2:$D$19,MATCH(H193,Product_Master!$A$2:$A$19,0))</f>
        <v>350</v>
      </c>
      <c r="R193" s="14">
        <f>INDEX(Product_Master!$E$2:$E$19,MATCH(H193,Product_Master!$A$2:$A$19,0))</f>
        <v>267.63</v>
      </c>
      <c r="S193" s="14">
        <f t="shared" si="12"/>
        <v>1260</v>
      </c>
      <c r="T193" s="14">
        <f t="shared" si="13"/>
        <v>1070.52</v>
      </c>
      <c r="U193" s="14">
        <f t="shared" si="14"/>
        <v>189.48000000000002</v>
      </c>
      <c r="V193" s="20">
        <f t="shared" si="15"/>
        <v>0.15038095238095239</v>
      </c>
      <c r="W193" s="7" t="str">
        <f t="shared" si="16"/>
        <v>Profitable</v>
      </c>
      <c r="X193" s="7" t="str">
        <f t="shared" si="17"/>
        <v>Low</v>
      </c>
    </row>
    <row r="194" spans="1:24" x14ac:dyDescent="0.3">
      <c r="A194" s="7" t="s">
        <v>856</v>
      </c>
      <c r="B194" s="8">
        <v>45204</v>
      </c>
      <c r="C194" s="8">
        <v>45205</v>
      </c>
      <c r="D194" s="7" t="s">
        <v>858</v>
      </c>
      <c r="E194" s="7" t="s">
        <v>627</v>
      </c>
      <c r="F194" s="7" t="s">
        <v>29</v>
      </c>
      <c r="G194" s="7" t="s">
        <v>47</v>
      </c>
      <c r="H194" s="7" t="s">
        <v>63</v>
      </c>
      <c r="I194" s="6">
        <v>3</v>
      </c>
      <c r="J194" s="10">
        <v>0</v>
      </c>
      <c r="K194" s="7" t="s">
        <v>32</v>
      </c>
      <c r="L194" s="7" t="s">
        <v>41</v>
      </c>
      <c r="M194" s="6">
        <v>56</v>
      </c>
      <c r="N194" s="6">
        <v>2</v>
      </c>
      <c r="O194" s="7" t="str">
        <f>VLOOKUP(H194,Product_Master!$A$2:$E$19,2,FALSE)</f>
        <v>Paper Ream</v>
      </c>
      <c r="P194" s="7" t="str">
        <f>VLOOKUP(H194,Product_Master!$A$2:$E$19,3,FALSE)</f>
        <v>Office Supplies</v>
      </c>
      <c r="Q194" s="17">
        <f>INDEX(Product_Master!$D$2:$D$19,MATCH(H194,Product_Master!$A$2:$A$19,0))</f>
        <v>9</v>
      </c>
      <c r="R194" s="14">
        <f>INDEX(Product_Master!$E$2:$E$19,MATCH(H194,Product_Master!$A$2:$A$19,0))</f>
        <v>5.46</v>
      </c>
      <c r="S194" s="14">
        <f t="shared" ref="S194:S257" si="18">I194*Q194*(1-J194)</f>
        <v>27</v>
      </c>
      <c r="T194" s="14">
        <f t="shared" ref="T194:T257" si="19">I194*R194</f>
        <v>16.38</v>
      </c>
      <c r="U194" s="14">
        <f t="shared" ref="U194:U257" si="20">S194-T194</f>
        <v>10.620000000000001</v>
      </c>
      <c r="V194" s="20">
        <f t="shared" ref="V194:V257" si="21">IFERROR(U194/S194,0)</f>
        <v>0.39333333333333337</v>
      </c>
      <c r="W194" s="7" t="str">
        <f t="shared" ref="W194:W257" si="22">IF(U194&gt;0,"Profitable","Loss")</f>
        <v>Profitable</v>
      </c>
      <c r="X194" s="7" t="str">
        <f t="shared" ref="X194:X257" si="23">IF(S194&gt;=5000,"High",IF(S194&gt;=2000,"Medium","Low"))</f>
        <v>Low</v>
      </c>
    </row>
    <row r="195" spans="1:24" x14ac:dyDescent="0.3">
      <c r="A195" s="7" t="s">
        <v>859</v>
      </c>
      <c r="B195" s="8">
        <v>45259</v>
      </c>
      <c r="C195" s="8">
        <v>45266</v>
      </c>
      <c r="D195" s="7" t="s">
        <v>862</v>
      </c>
      <c r="E195" s="7" t="s">
        <v>232</v>
      </c>
      <c r="F195" s="7" t="s">
        <v>39</v>
      </c>
      <c r="G195" s="7" t="s">
        <v>293</v>
      </c>
      <c r="H195" s="7" t="s">
        <v>84</v>
      </c>
      <c r="I195" s="6">
        <v>6</v>
      </c>
      <c r="J195" s="10">
        <v>0</v>
      </c>
      <c r="K195" s="7" t="s">
        <v>22</v>
      </c>
      <c r="L195" s="7" t="s">
        <v>33</v>
      </c>
      <c r="M195" s="6">
        <v>47</v>
      </c>
      <c r="N195" s="6">
        <v>3</v>
      </c>
      <c r="O195" s="7" t="str">
        <f>VLOOKUP(H195,Product_Master!$A$2:$E$19,2,FALSE)</f>
        <v>Bookcase</v>
      </c>
      <c r="P195" s="7" t="str">
        <f>VLOOKUP(H195,Product_Master!$A$2:$E$19,3,FALSE)</f>
        <v>Furniture</v>
      </c>
      <c r="Q195" s="17">
        <f>INDEX(Product_Master!$D$2:$D$19,MATCH(H195,Product_Master!$A$2:$A$19,0))</f>
        <v>210</v>
      </c>
      <c r="R195" s="14">
        <f>INDEX(Product_Master!$E$2:$E$19,MATCH(H195,Product_Master!$A$2:$A$19,0))</f>
        <v>139.15</v>
      </c>
      <c r="S195" s="14">
        <f t="shared" si="18"/>
        <v>1260</v>
      </c>
      <c r="T195" s="14">
        <f t="shared" si="19"/>
        <v>834.90000000000009</v>
      </c>
      <c r="U195" s="14">
        <f t="shared" si="20"/>
        <v>425.09999999999991</v>
      </c>
      <c r="V195" s="20">
        <f t="shared" si="21"/>
        <v>0.33738095238095228</v>
      </c>
      <c r="W195" s="7" t="str">
        <f t="shared" si="22"/>
        <v>Profitable</v>
      </c>
      <c r="X195" s="7" t="str">
        <f t="shared" si="23"/>
        <v>Low</v>
      </c>
    </row>
    <row r="196" spans="1:24" x14ac:dyDescent="0.3">
      <c r="A196" s="7" t="s">
        <v>863</v>
      </c>
      <c r="B196" s="8">
        <v>45451</v>
      </c>
      <c r="C196" s="8">
        <v>45455</v>
      </c>
      <c r="D196" s="7" t="s">
        <v>181</v>
      </c>
      <c r="E196" s="7" t="s">
        <v>865</v>
      </c>
      <c r="F196" s="7" t="s">
        <v>39</v>
      </c>
      <c r="G196" s="7" t="s">
        <v>251</v>
      </c>
      <c r="H196" s="7" t="s">
        <v>154</v>
      </c>
      <c r="I196" s="6">
        <v>4</v>
      </c>
      <c r="J196" s="10">
        <v>0.15</v>
      </c>
      <c r="K196" s="7" t="s">
        <v>22</v>
      </c>
      <c r="L196" s="7" t="s">
        <v>23</v>
      </c>
      <c r="M196" s="6">
        <v>35</v>
      </c>
      <c r="N196" s="6">
        <v>4</v>
      </c>
      <c r="O196" s="7" t="str">
        <f>VLOOKUP(H196,Product_Master!$A$2:$E$19,2,FALSE)</f>
        <v>Filing Cabinet</v>
      </c>
      <c r="P196" s="7" t="str">
        <f>VLOOKUP(H196,Product_Master!$A$2:$E$19,3,FALSE)</f>
        <v>Furniture</v>
      </c>
      <c r="Q196" s="17">
        <f>INDEX(Product_Master!$D$2:$D$19,MATCH(H196,Product_Master!$A$2:$A$19,0))</f>
        <v>130</v>
      </c>
      <c r="R196" s="14">
        <f>INDEX(Product_Master!$E$2:$E$19,MATCH(H196,Product_Master!$A$2:$A$19,0))</f>
        <v>83.55</v>
      </c>
      <c r="S196" s="14">
        <f t="shared" si="18"/>
        <v>442</v>
      </c>
      <c r="T196" s="14">
        <f t="shared" si="19"/>
        <v>334.2</v>
      </c>
      <c r="U196" s="14">
        <f t="shared" si="20"/>
        <v>107.80000000000001</v>
      </c>
      <c r="V196" s="20">
        <f t="shared" si="21"/>
        <v>0.24389140271493215</v>
      </c>
      <c r="W196" s="7" t="str">
        <f t="shared" si="22"/>
        <v>Profitable</v>
      </c>
      <c r="X196" s="7" t="str">
        <f t="shared" si="23"/>
        <v>Low</v>
      </c>
    </row>
    <row r="197" spans="1:24" x14ac:dyDescent="0.3">
      <c r="A197" s="7" t="s">
        <v>866</v>
      </c>
      <c r="B197" s="8">
        <v>45124</v>
      </c>
      <c r="C197" s="8">
        <v>45130</v>
      </c>
      <c r="D197" s="7" t="s">
        <v>869</v>
      </c>
      <c r="E197" s="7" t="s">
        <v>870</v>
      </c>
      <c r="F197" s="7" t="s">
        <v>29</v>
      </c>
      <c r="G197" s="7" t="s">
        <v>62</v>
      </c>
      <c r="H197" s="7" t="s">
        <v>69</v>
      </c>
      <c r="I197" s="6">
        <v>6</v>
      </c>
      <c r="J197" s="10">
        <v>0.2</v>
      </c>
      <c r="K197" s="7" t="s">
        <v>32</v>
      </c>
      <c r="L197" s="7" t="s">
        <v>50</v>
      </c>
      <c r="M197" s="6">
        <v>43</v>
      </c>
      <c r="N197" s="6">
        <v>2</v>
      </c>
      <c r="O197" s="7" t="str">
        <f>VLOOKUP(H197,Product_Master!$A$2:$E$19,2,FALSE)</f>
        <v>Marker Pack</v>
      </c>
      <c r="P197" s="7" t="str">
        <f>VLOOKUP(H197,Product_Master!$A$2:$E$19,3,FALSE)</f>
        <v>Office Supplies</v>
      </c>
      <c r="Q197" s="17">
        <f>INDEX(Product_Master!$D$2:$D$19,MATCH(H197,Product_Master!$A$2:$A$19,0))</f>
        <v>11</v>
      </c>
      <c r="R197" s="14">
        <f>INDEX(Product_Master!$E$2:$E$19,MATCH(H197,Product_Master!$A$2:$A$19,0))</f>
        <v>6.23</v>
      </c>
      <c r="S197" s="14">
        <f t="shared" si="18"/>
        <v>52.800000000000004</v>
      </c>
      <c r="T197" s="14">
        <f t="shared" si="19"/>
        <v>37.380000000000003</v>
      </c>
      <c r="U197" s="14">
        <f t="shared" si="20"/>
        <v>15.420000000000002</v>
      </c>
      <c r="V197" s="20">
        <f t="shared" si="21"/>
        <v>0.29204545454545455</v>
      </c>
      <c r="W197" s="7" t="str">
        <f t="shared" si="22"/>
        <v>Profitable</v>
      </c>
      <c r="X197" s="7" t="str">
        <f t="shared" si="23"/>
        <v>Low</v>
      </c>
    </row>
    <row r="198" spans="1:24" x14ac:dyDescent="0.3">
      <c r="A198" s="7" t="s">
        <v>871</v>
      </c>
      <c r="B198" s="8">
        <v>45180</v>
      </c>
      <c r="C198" s="8">
        <v>45185</v>
      </c>
      <c r="D198" s="7" t="s">
        <v>874</v>
      </c>
      <c r="E198" s="7" t="s">
        <v>560</v>
      </c>
      <c r="F198" s="7" t="s">
        <v>29</v>
      </c>
      <c r="G198" s="7" t="s">
        <v>251</v>
      </c>
      <c r="H198" s="7" t="s">
        <v>241</v>
      </c>
      <c r="I198" s="6">
        <v>8</v>
      </c>
      <c r="J198" s="10">
        <v>0</v>
      </c>
      <c r="K198" s="7" t="s">
        <v>32</v>
      </c>
      <c r="L198" s="7" t="s">
        <v>23</v>
      </c>
      <c r="M198" s="6">
        <v>41</v>
      </c>
      <c r="N198" s="6">
        <v>2</v>
      </c>
      <c r="O198" s="7" t="str">
        <f>VLOOKUP(H198,Product_Master!$A$2:$E$19,2,FALSE)</f>
        <v>Notebook</v>
      </c>
      <c r="P198" s="7" t="str">
        <f>VLOOKUP(H198,Product_Master!$A$2:$E$19,3,FALSE)</f>
        <v>Office Supplies</v>
      </c>
      <c r="Q198" s="17">
        <f>INDEX(Product_Master!$D$2:$D$19,MATCH(H198,Product_Master!$A$2:$A$19,0))</f>
        <v>6</v>
      </c>
      <c r="R198" s="14">
        <f>INDEX(Product_Master!$E$2:$E$19,MATCH(H198,Product_Master!$A$2:$A$19,0))</f>
        <v>4.2699999999999996</v>
      </c>
      <c r="S198" s="14">
        <f t="shared" si="18"/>
        <v>48</v>
      </c>
      <c r="T198" s="14">
        <f t="shared" si="19"/>
        <v>34.159999999999997</v>
      </c>
      <c r="U198" s="14">
        <f t="shared" si="20"/>
        <v>13.840000000000003</v>
      </c>
      <c r="V198" s="20">
        <f t="shared" si="21"/>
        <v>0.28833333333333339</v>
      </c>
      <c r="W198" s="7" t="str">
        <f t="shared" si="22"/>
        <v>Profitable</v>
      </c>
      <c r="X198" s="7" t="str">
        <f t="shared" si="23"/>
        <v>Low</v>
      </c>
    </row>
    <row r="199" spans="1:24" x14ac:dyDescent="0.3">
      <c r="A199" s="7" t="s">
        <v>875</v>
      </c>
      <c r="B199" s="8">
        <v>45507</v>
      </c>
      <c r="C199" s="8">
        <v>45512</v>
      </c>
      <c r="D199" s="7" t="s">
        <v>878</v>
      </c>
      <c r="E199" s="7" t="s">
        <v>159</v>
      </c>
      <c r="F199" s="7" t="s">
        <v>39</v>
      </c>
      <c r="G199" s="7" t="s">
        <v>62</v>
      </c>
      <c r="H199" s="7" t="s">
        <v>146</v>
      </c>
      <c r="I199" s="6">
        <v>7</v>
      </c>
      <c r="J199" s="10">
        <v>0</v>
      </c>
      <c r="K199" s="7" t="s">
        <v>22</v>
      </c>
      <c r="L199" s="7" t="s">
        <v>50</v>
      </c>
      <c r="M199" s="6">
        <v>19</v>
      </c>
      <c r="N199" s="6">
        <v>3</v>
      </c>
      <c r="O199" s="7" t="str">
        <f>VLOOKUP(H199,Product_Master!$A$2:$E$19,2,FALSE)</f>
        <v>Standing Desk</v>
      </c>
      <c r="P199" s="7" t="str">
        <f>VLOOKUP(H199,Product_Master!$A$2:$E$19,3,FALSE)</f>
        <v>Furniture</v>
      </c>
      <c r="Q199" s="17">
        <f>INDEX(Product_Master!$D$2:$D$19,MATCH(H199,Product_Master!$A$2:$A$19,0))</f>
        <v>480</v>
      </c>
      <c r="R199" s="14">
        <f>INDEX(Product_Master!$E$2:$E$19,MATCH(H199,Product_Master!$A$2:$A$19,0))</f>
        <v>375.21</v>
      </c>
      <c r="S199" s="14">
        <f t="shared" si="18"/>
        <v>3360</v>
      </c>
      <c r="T199" s="14">
        <f t="shared" si="19"/>
        <v>2626.47</v>
      </c>
      <c r="U199" s="14">
        <f t="shared" si="20"/>
        <v>733.5300000000002</v>
      </c>
      <c r="V199" s="20">
        <f t="shared" si="21"/>
        <v>0.21831250000000005</v>
      </c>
      <c r="W199" s="7" t="str">
        <f t="shared" si="22"/>
        <v>Profitable</v>
      </c>
      <c r="X199" s="7" t="str">
        <f t="shared" si="23"/>
        <v>Medium</v>
      </c>
    </row>
    <row r="200" spans="1:24" x14ac:dyDescent="0.3">
      <c r="A200" s="7" t="s">
        <v>879</v>
      </c>
      <c r="B200" s="8">
        <v>45137</v>
      </c>
      <c r="C200" s="8">
        <v>45141</v>
      </c>
      <c r="D200" s="7" t="s">
        <v>881</v>
      </c>
      <c r="E200" s="7" t="s">
        <v>882</v>
      </c>
      <c r="F200" s="7" t="s">
        <v>39</v>
      </c>
      <c r="G200" s="7" t="s">
        <v>115</v>
      </c>
      <c r="H200" s="7" t="s">
        <v>56</v>
      </c>
      <c r="I200" s="6">
        <v>5</v>
      </c>
      <c r="J200" s="10">
        <v>0.1</v>
      </c>
      <c r="K200" s="7" t="s">
        <v>32</v>
      </c>
      <c r="L200" s="7" t="s">
        <v>33</v>
      </c>
      <c r="M200" s="6">
        <v>65</v>
      </c>
      <c r="N200" s="6">
        <v>5</v>
      </c>
      <c r="O200" s="7" t="str">
        <f>VLOOKUP(H200,Product_Master!$A$2:$E$19,2,FALSE)</f>
        <v>Stapler</v>
      </c>
      <c r="P200" s="7" t="str">
        <f>VLOOKUP(H200,Product_Master!$A$2:$E$19,3,FALSE)</f>
        <v>Office Supplies</v>
      </c>
      <c r="Q200" s="17">
        <f>INDEX(Product_Master!$D$2:$D$19,MATCH(H200,Product_Master!$A$2:$A$19,0))</f>
        <v>15</v>
      </c>
      <c r="R200" s="14">
        <f>INDEX(Product_Master!$E$2:$E$19,MATCH(H200,Product_Master!$A$2:$A$19,0))</f>
        <v>9.91</v>
      </c>
      <c r="S200" s="14">
        <f t="shared" si="18"/>
        <v>67.5</v>
      </c>
      <c r="T200" s="14">
        <f t="shared" si="19"/>
        <v>49.55</v>
      </c>
      <c r="U200" s="14">
        <f t="shared" si="20"/>
        <v>17.950000000000003</v>
      </c>
      <c r="V200" s="20">
        <f t="shared" si="21"/>
        <v>0.26592592592592595</v>
      </c>
      <c r="W200" s="7" t="str">
        <f t="shared" si="22"/>
        <v>Profitable</v>
      </c>
      <c r="X200" s="7" t="str">
        <f t="shared" si="23"/>
        <v>Low</v>
      </c>
    </row>
    <row r="201" spans="1:24" x14ac:dyDescent="0.3">
      <c r="A201" s="7" t="s">
        <v>883</v>
      </c>
      <c r="B201" s="8">
        <v>45154</v>
      </c>
      <c r="C201" s="8">
        <v>45161</v>
      </c>
      <c r="D201" s="7" t="s">
        <v>885</v>
      </c>
      <c r="E201" s="7" t="s">
        <v>886</v>
      </c>
      <c r="F201" s="7" t="s">
        <v>29</v>
      </c>
      <c r="G201" s="7" t="s">
        <v>293</v>
      </c>
      <c r="H201" s="7" t="s">
        <v>48</v>
      </c>
      <c r="I201" s="6">
        <v>2</v>
      </c>
      <c r="J201" s="10">
        <v>0.1</v>
      </c>
      <c r="K201" s="7" t="s">
        <v>22</v>
      </c>
      <c r="L201" s="7" t="s">
        <v>41</v>
      </c>
      <c r="M201" s="6">
        <v>44</v>
      </c>
      <c r="N201" s="6">
        <v>5</v>
      </c>
      <c r="O201" s="7" t="str">
        <f>VLOOKUP(H201,Product_Master!$A$2:$E$19,2,FALSE)</f>
        <v>Monitor</v>
      </c>
      <c r="P201" s="7" t="str">
        <f>VLOOKUP(H201,Product_Master!$A$2:$E$19,3,FALSE)</f>
        <v>Technology</v>
      </c>
      <c r="Q201" s="17">
        <f>INDEX(Product_Master!$D$2:$D$19,MATCH(H201,Product_Master!$A$2:$A$19,0))</f>
        <v>220</v>
      </c>
      <c r="R201" s="14">
        <f>INDEX(Product_Master!$E$2:$E$19,MATCH(H201,Product_Master!$A$2:$A$19,0))</f>
        <v>159.36000000000001</v>
      </c>
      <c r="S201" s="14">
        <f t="shared" si="18"/>
        <v>396</v>
      </c>
      <c r="T201" s="14">
        <f t="shared" si="19"/>
        <v>318.72000000000003</v>
      </c>
      <c r="U201" s="14">
        <f t="shared" si="20"/>
        <v>77.279999999999973</v>
      </c>
      <c r="V201" s="20">
        <f t="shared" si="21"/>
        <v>0.19515151515151508</v>
      </c>
      <c r="W201" s="7" t="str">
        <f t="shared" si="22"/>
        <v>Profitable</v>
      </c>
      <c r="X201" s="7" t="str">
        <f t="shared" si="23"/>
        <v>Low</v>
      </c>
    </row>
    <row r="202" spans="1:24" x14ac:dyDescent="0.3">
      <c r="A202" s="7" t="s">
        <v>887</v>
      </c>
      <c r="B202" s="8">
        <v>44929</v>
      </c>
      <c r="C202" s="8">
        <v>44934</v>
      </c>
      <c r="D202" s="7" t="s">
        <v>890</v>
      </c>
      <c r="E202" s="7" t="s">
        <v>191</v>
      </c>
      <c r="F202" s="7" t="s">
        <v>29</v>
      </c>
      <c r="G202" s="7" t="s">
        <v>115</v>
      </c>
      <c r="H202" s="7" t="s">
        <v>216</v>
      </c>
      <c r="I202" s="6">
        <v>6</v>
      </c>
      <c r="J202" s="10">
        <v>0.05</v>
      </c>
      <c r="K202" s="7" t="s">
        <v>32</v>
      </c>
      <c r="L202" s="7" t="s">
        <v>33</v>
      </c>
      <c r="M202" s="6">
        <v>44</v>
      </c>
      <c r="N202" s="6">
        <v>3</v>
      </c>
      <c r="O202" s="7" t="str">
        <f>VLOOKUP(H202,Product_Master!$A$2:$E$19,2,FALSE)</f>
        <v>Keyboard</v>
      </c>
      <c r="P202" s="7" t="str">
        <f>VLOOKUP(H202,Product_Master!$A$2:$E$19,3,FALSE)</f>
        <v>Technology</v>
      </c>
      <c r="Q202" s="17">
        <f>INDEX(Product_Master!$D$2:$D$19,MATCH(H202,Product_Master!$A$2:$A$19,0))</f>
        <v>45</v>
      </c>
      <c r="R202" s="14">
        <f>INDEX(Product_Master!$E$2:$E$19,MATCH(H202,Product_Master!$A$2:$A$19,0))</f>
        <v>35.729999999999997</v>
      </c>
      <c r="S202" s="14">
        <f t="shared" si="18"/>
        <v>256.5</v>
      </c>
      <c r="T202" s="14">
        <f t="shared" si="19"/>
        <v>214.38</v>
      </c>
      <c r="U202" s="14">
        <f t="shared" si="20"/>
        <v>42.120000000000005</v>
      </c>
      <c r="V202" s="20">
        <f t="shared" si="21"/>
        <v>0.1642105263157895</v>
      </c>
      <c r="W202" s="7" t="str">
        <f t="shared" si="22"/>
        <v>Profitable</v>
      </c>
      <c r="X202" s="7" t="str">
        <f t="shared" si="23"/>
        <v>Low</v>
      </c>
    </row>
    <row r="203" spans="1:24" x14ac:dyDescent="0.3">
      <c r="A203" s="7" t="s">
        <v>891</v>
      </c>
      <c r="B203" s="8">
        <v>45161</v>
      </c>
      <c r="C203" s="8">
        <v>45167</v>
      </c>
      <c r="D203" s="7" t="s">
        <v>893</v>
      </c>
      <c r="E203" s="7" t="s">
        <v>694</v>
      </c>
      <c r="F203" s="7" t="s">
        <v>39</v>
      </c>
      <c r="G203" s="7" t="s">
        <v>40</v>
      </c>
      <c r="H203" s="7" t="s">
        <v>31</v>
      </c>
      <c r="I203" s="6">
        <v>6</v>
      </c>
      <c r="J203" s="10">
        <v>0</v>
      </c>
      <c r="K203" s="7" t="s">
        <v>32</v>
      </c>
      <c r="L203" s="7" t="s">
        <v>50</v>
      </c>
      <c r="M203" s="6">
        <v>55</v>
      </c>
      <c r="N203" s="6">
        <v>5</v>
      </c>
      <c r="O203" s="7" t="str">
        <f>VLOOKUP(H203,Product_Master!$A$2:$E$19,2,FALSE)</f>
        <v>Desk</v>
      </c>
      <c r="P203" s="7" t="str">
        <f>VLOOKUP(H203,Product_Master!$A$2:$E$19,3,FALSE)</f>
        <v>Furniture</v>
      </c>
      <c r="Q203" s="17">
        <f>INDEX(Product_Master!$D$2:$D$19,MATCH(H203,Product_Master!$A$2:$A$19,0))</f>
        <v>320</v>
      </c>
      <c r="R203" s="14">
        <f>INDEX(Product_Master!$E$2:$E$19,MATCH(H203,Product_Master!$A$2:$A$19,0))</f>
        <v>186.25</v>
      </c>
      <c r="S203" s="14">
        <f t="shared" si="18"/>
        <v>1920</v>
      </c>
      <c r="T203" s="14">
        <f t="shared" si="19"/>
        <v>1117.5</v>
      </c>
      <c r="U203" s="14">
        <f t="shared" si="20"/>
        <v>802.5</v>
      </c>
      <c r="V203" s="20">
        <f t="shared" si="21"/>
        <v>0.41796875</v>
      </c>
      <c r="W203" s="7" t="str">
        <f t="shared" si="22"/>
        <v>Profitable</v>
      </c>
      <c r="X203" s="7" t="str">
        <f t="shared" si="23"/>
        <v>Low</v>
      </c>
    </row>
    <row r="204" spans="1:24" x14ac:dyDescent="0.3">
      <c r="A204" s="7" t="s">
        <v>894</v>
      </c>
      <c r="B204" s="8">
        <v>45285</v>
      </c>
      <c r="C204" s="8">
        <v>45292</v>
      </c>
      <c r="D204" s="7" t="s">
        <v>642</v>
      </c>
      <c r="E204" s="7" t="s">
        <v>38</v>
      </c>
      <c r="F204" s="7" t="s">
        <v>29</v>
      </c>
      <c r="G204" s="7" t="s">
        <v>62</v>
      </c>
      <c r="H204" s="7" t="s">
        <v>98</v>
      </c>
      <c r="I204" s="6">
        <v>9</v>
      </c>
      <c r="J204" s="10">
        <v>0</v>
      </c>
      <c r="K204" s="7" t="s">
        <v>22</v>
      </c>
      <c r="L204" s="7" t="s">
        <v>50</v>
      </c>
      <c r="M204" s="6">
        <v>47</v>
      </c>
      <c r="N204" s="6">
        <v>3</v>
      </c>
      <c r="O204" s="7" t="str">
        <f>VLOOKUP(H204,Product_Master!$A$2:$E$19,2,FALSE)</f>
        <v>Office Chair</v>
      </c>
      <c r="P204" s="7" t="str">
        <f>VLOOKUP(H204,Product_Master!$A$2:$E$19,3,FALSE)</f>
        <v>Furniture</v>
      </c>
      <c r="Q204" s="17">
        <f>INDEX(Product_Master!$D$2:$D$19,MATCH(H204,Product_Master!$A$2:$A$19,0))</f>
        <v>150</v>
      </c>
      <c r="R204" s="14">
        <f>INDEX(Product_Master!$E$2:$E$19,MATCH(H204,Product_Master!$A$2:$A$19,0))</f>
        <v>111.98</v>
      </c>
      <c r="S204" s="14">
        <f t="shared" si="18"/>
        <v>1350</v>
      </c>
      <c r="T204" s="14">
        <f t="shared" si="19"/>
        <v>1007.82</v>
      </c>
      <c r="U204" s="14">
        <f t="shared" si="20"/>
        <v>342.17999999999995</v>
      </c>
      <c r="V204" s="20">
        <f t="shared" si="21"/>
        <v>0.25346666666666662</v>
      </c>
      <c r="W204" s="7" t="str">
        <f t="shared" si="22"/>
        <v>Profitable</v>
      </c>
      <c r="X204" s="7" t="str">
        <f t="shared" si="23"/>
        <v>Low</v>
      </c>
    </row>
    <row r="205" spans="1:24" x14ac:dyDescent="0.3">
      <c r="A205" s="7" t="s">
        <v>896</v>
      </c>
      <c r="B205" s="8">
        <v>45023</v>
      </c>
      <c r="C205" s="8">
        <v>45029</v>
      </c>
      <c r="D205" s="7" t="s">
        <v>897</v>
      </c>
      <c r="E205" s="7" t="s">
        <v>202</v>
      </c>
      <c r="F205" s="7" t="s">
        <v>29</v>
      </c>
      <c r="G205" s="7" t="s">
        <v>30</v>
      </c>
      <c r="H205" s="7" t="s">
        <v>76</v>
      </c>
      <c r="I205" s="6">
        <v>2</v>
      </c>
      <c r="J205" s="10">
        <v>0.1</v>
      </c>
      <c r="K205" s="7" t="s">
        <v>32</v>
      </c>
      <c r="L205" s="7" t="s">
        <v>33</v>
      </c>
      <c r="M205" s="6">
        <v>59</v>
      </c>
      <c r="N205" s="6">
        <v>4</v>
      </c>
      <c r="O205" s="7" t="str">
        <f>VLOOKUP(H205,Product_Master!$A$2:$E$19,2,FALSE)</f>
        <v>Tablet</v>
      </c>
      <c r="P205" s="7" t="str">
        <f>VLOOKUP(H205,Product_Master!$A$2:$E$19,3,FALSE)</f>
        <v>Technology</v>
      </c>
      <c r="Q205" s="17">
        <f>INDEX(Product_Master!$D$2:$D$19,MATCH(H205,Product_Master!$A$2:$A$19,0))</f>
        <v>350</v>
      </c>
      <c r="R205" s="14">
        <f>INDEX(Product_Master!$E$2:$E$19,MATCH(H205,Product_Master!$A$2:$A$19,0))</f>
        <v>267.63</v>
      </c>
      <c r="S205" s="14">
        <f t="shared" si="18"/>
        <v>630</v>
      </c>
      <c r="T205" s="14">
        <f t="shared" si="19"/>
        <v>535.26</v>
      </c>
      <c r="U205" s="14">
        <f t="shared" si="20"/>
        <v>94.740000000000009</v>
      </c>
      <c r="V205" s="20">
        <f t="shared" si="21"/>
        <v>0.15038095238095239</v>
      </c>
      <c r="W205" s="7" t="str">
        <f t="shared" si="22"/>
        <v>Profitable</v>
      </c>
      <c r="X205" s="7" t="str">
        <f t="shared" si="23"/>
        <v>Low</v>
      </c>
    </row>
    <row r="206" spans="1:24" x14ac:dyDescent="0.3">
      <c r="A206" s="7" t="s">
        <v>898</v>
      </c>
      <c r="B206" s="8">
        <v>45416</v>
      </c>
      <c r="C206" s="8">
        <v>45420</v>
      </c>
      <c r="D206" s="7" t="s">
        <v>900</v>
      </c>
      <c r="E206" s="7" t="s">
        <v>292</v>
      </c>
      <c r="F206" s="7" t="s">
        <v>29</v>
      </c>
      <c r="G206" s="7" t="s">
        <v>62</v>
      </c>
      <c r="H206" s="7" t="s">
        <v>84</v>
      </c>
      <c r="I206" s="6">
        <v>1</v>
      </c>
      <c r="J206" s="10">
        <v>0</v>
      </c>
      <c r="K206" s="7" t="s">
        <v>222</v>
      </c>
      <c r="L206" s="7" t="s">
        <v>23</v>
      </c>
      <c r="M206" s="6">
        <v>34</v>
      </c>
      <c r="N206" s="6">
        <v>2</v>
      </c>
      <c r="O206" s="7" t="str">
        <f>VLOOKUP(H206,Product_Master!$A$2:$E$19,2,FALSE)</f>
        <v>Bookcase</v>
      </c>
      <c r="P206" s="7" t="str">
        <f>VLOOKUP(H206,Product_Master!$A$2:$E$19,3,FALSE)</f>
        <v>Furniture</v>
      </c>
      <c r="Q206" s="17">
        <f>INDEX(Product_Master!$D$2:$D$19,MATCH(H206,Product_Master!$A$2:$A$19,0))</f>
        <v>210</v>
      </c>
      <c r="R206" s="14">
        <f>INDEX(Product_Master!$E$2:$E$19,MATCH(H206,Product_Master!$A$2:$A$19,0))</f>
        <v>139.15</v>
      </c>
      <c r="S206" s="14">
        <f t="shared" si="18"/>
        <v>210</v>
      </c>
      <c r="T206" s="14">
        <f t="shared" si="19"/>
        <v>139.15</v>
      </c>
      <c r="U206" s="14">
        <f t="shared" si="20"/>
        <v>70.849999999999994</v>
      </c>
      <c r="V206" s="20">
        <f t="shared" si="21"/>
        <v>0.33738095238095234</v>
      </c>
      <c r="W206" s="7" t="str">
        <f t="shared" si="22"/>
        <v>Profitable</v>
      </c>
      <c r="X206" s="7" t="str">
        <f t="shared" si="23"/>
        <v>Low</v>
      </c>
    </row>
    <row r="207" spans="1:24" x14ac:dyDescent="0.3">
      <c r="A207" s="7" t="s">
        <v>901</v>
      </c>
      <c r="B207" s="8">
        <v>45513</v>
      </c>
      <c r="C207" s="8">
        <v>45518</v>
      </c>
      <c r="D207" s="7" t="s">
        <v>903</v>
      </c>
      <c r="E207" s="7" t="s">
        <v>96</v>
      </c>
      <c r="F207" s="7" t="s">
        <v>19</v>
      </c>
      <c r="G207" s="7" t="s">
        <v>47</v>
      </c>
      <c r="H207" s="7" t="s">
        <v>31</v>
      </c>
      <c r="I207" s="6">
        <v>8</v>
      </c>
      <c r="J207" s="10">
        <v>0.1</v>
      </c>
      <c r="K207" s="7" t="s">
        <v>32</v>
      </c>
      <c r="L207" s="7" t="s">
        <v>50</v>
      </c>
      <c r="M207" s="6">
        <v>48</v>
      </c>
      <c r="N207" s="6">
        <v>3</v>
      </c>
      <c r="O207" s="7" t="str">
        <f>VLOOKUP(H207,Product_Master!$A$2:$E$19,2,FALSE)</f>
        <v>Desk</v>
      </c>
      <c r="P207" s="7" t="str">
        <f>VLOOKUP(H207,Product_Master!$A$2:$E$19,3,FALSE)</f>
        <v>Furniture</v>
      </c>
      <c r="Q207" s="17">
        <f>INDEX(Product_Master!$D$2:$D$19,MATCH(H207,Product_Master!$A$2:$A$19,0))</f>
        <v>320</v>
      </c>
      <c r="R207" s="14">
        <f>INDEX(Product_Master!$E$2:$E$19,MATCH(H207,Product_Master!$A$2:$A$19,0))</f>
        <v>186.25</v>
      </c>
      <c r="S207" s="14">
        <f t="shared" si="18"/>
        <v>2304</v>
      </c>
      <c r="T207" s="14">
        <f t="shared" si="19"/>
        <v>1490</v>
      </c>
      <c r="U207" s="14">
        <f t="shared" si="20"/>
        <v>814</v>
      </c>
      <c r="V207" s="20">
        <f t="shared" si="21"/>
        <v>0.3532986111111111</v>
      </c>
      <c r="W207" s="7" t="str">
        <f t="shared" si="22"/>
        <v>Profitable</v>
      </c>
      <c r="X207" s="7" t="str">
        <f t="shared" si="23"/>
        <v>Medium</v>
      </c>
    </row>
    <row r="208" spans="1:24" x14ac:dyDescent="0.3">
      <c r="A208" s="7" t="s">
        <v>904</v>
      </c>
      <c r="B208" s="8">
        <v>44949</v>
      </c>
      <c r="C208" s="8">
        <v>44951</v>
      </c>
      <c r="D208" s="7" t="s">
        <v>907</v>
      </c>
      <c r="E208" s="7" t="s">
        <v>68</v>
      </c>
      <c r="F208" s="7" t="s">
        <v>29</v>
      </c>
      <c r="G208" s="7" t="s">
        <v>251</v>
      </c>
      <c r="H208" s="7" t="s">
        <v>160</v>
      </c>
      <c r="I208" s="6">
        <v>4</v>
      </c>
      <c r="J208" s="10">
        <v>0</v>
      </c>
      <c r="K208" s="7" t="s">
        <v>32</v>
      </c>
      <c r="L208" s="7" t="s">
        <v>41</v>
      </c>
      <c r="M208" s="6">
        <v>44</v>
      </c>
      <c r="N208" s="6">
        <v>3</v>
      </c>
      <c r="O208" s="7" t="str">
        <f>VLOOKUP(H208,Product_Master!$A$2:$E$19,2,FALSE)</f>
        <v>Laptop</v>
      </c>
      <c r="P208" s="7" t="str">
        <f>VLOOKUP(H208,Product_Master!$A$2:$E$19,3,FALSE)</f>
        <v>Technology</v>
      </c>
      <c r="Q208" s="17">
        <f>INDEX(Product_Master!$D$2:$D$19,MATCH(H208,Product_Master!$A$2:$A$19,0))</f>
        <v>900</v>
      </c>
      <c r="R208" s="14">
        <f>INDEX(Product_Master!$E$2:$E$19,MATCH(H208,Product_Master!$A$2:$A$19,0))</f>
        <v>669.14</v>
      </c>
      <c r="S208" s="14">
        <f t="shared" si="18"/>
        <v>3600</v>
      </c>
      <c r="T208" s="14">
        <f t="shared" si="19"/>
        <v>2676.56</v>
      </c>
      <c r="U208" s="14">
        <f t="shared" si="20"/>
        <v>923.44</v>
      </c>
      <c r="V208" s="20">
        <f t="shared" si="21"/>
        <v>0.25651111111111113</v>
      </c>
      <c r="W208" s="7" t="str">
        <f t="shared" si="22"/>
        <v>Profitable</v>
      </c>
      <c r="X208" s="7" t="str">
        <f t="shared" si="23"/>
        <v>Medium</v>
      </c>
    </row>
    <row r="209" spans="1:24" x14ac:dyDescent="0.3">
      <c r="A209" s="7" t="s">
        <v>908</v>
      </c>
      <c r="B209" s="8">
        <v>45297</v>
      </c>
      <c r="C209" s="8">
        <v>45302</v>
      </c>
      <c r="D209" s="7" t="s">
        <v>910</v>
      </c>
      <c r="E209" s="7" t="s">
        <v>911</v>
      </c>
      <c r="F209" s="7" t="s">
        <v>29</v>
      </c>
      <c r="G209" s="7" t="s">
        <v>47</v>
      </c>
      <c r="H209" s="7" t="s">
        <v>31</v>
      </c>
      <c r="I209" s="6">
        <v>6</v>
      </c>
      <c r="J209" s="10">
        <v>0.05</v>
      </c>
      <c r="K209" s="7" t="s">
        <v>22</v>
      </c>
      <c r="L209" s="7" t="s">
        <v>50</v>
      </c>
      <c r="M209" s="6">
        <v>69</v>
      </c>
      <c r="N209" s="6">
        <v>1</v>
      </c>
      <c r="O209" s="7" t="str">
        <f>VLOOKUP(H209,Product_Master!$A$2:$E$19,2,FALSE)</f>
        <v>Desk</v>
      </c>
      <c r="P209" s="7" t="str">
        <f>VLOOKUP(H209,Product_Master!$A$2:$E$19,3,FALSE)</f>
        <v>Furniture</v>
      </c>
      <c r="Q209" s="17">
        <f>INDEX(Product_Master!$D$2:$D$19,MATCH(H209,Product_Master!$A$2:$A$19,0))</f>
        <v>320</v>
      </c>
      <c r="R209" s="14">
        <f>INDEX(Product_Master!$E$2:$E$19,MATCH(H209,Product_Master!$A$2:$A$19,0))</f>
        <v>186.25</v>
      </c>
      <c r="S209" s="14">
        <f t="shared" si="18"/>
        <v>1824</v>
      </c>
      <c r="T209" s="14">
        <f t="shared" si="19"/>
        <v>1117.5</v>
      </c>
      <c r="U209" s="14">
        <f t="shared" si="20"/>
        <v>706.5</v>
      </c>
      <c r="V209" s="20">
        <f t="shared" si="21"/>
        <v>0.38733552631578949</v>
      </c>
      <c r="W209" s="7" t="str">
        <f t="shared" si="22"/>
        <v>Profitable</v>
      </c>
      <c r="X209" s="7" t="str">
        <f t="shared" si="23"/>
        <v>Low</v>
      </c>
    </row>
    <row r="210" spans="1:24" x14ac:dyDescent="0.3">
      <c r="A210" s="7" t="s">
        <v>912</v>
      </c>
      <c r="B210" s="8">
        <v>45315</v>
      </c>
      <c r="C210" s="8">
        <v>45317</v>
      </c>
      <c r="D210" s="7" t="s">
        <v>533</v>
      </c>
      <c r="E210" s="7" t="s">
        <v>914</v>
      </c>
      <c r="F210" s="7" t="s">
        <v>39</v>
      </c>
      <c r="G210" s="7" t="s">
        <v>176</v>
      </c>
      <c r="H210" s="7" t="s">
        <v>21</v>
      </c>
      <c r="I210" s="6">
        <v>3</v>
      </c>
      <c r="J210" s="10">
        <v>0.1</v>
      </c>
      <c r="K210" s="7" t="s">
        <v>70</v>
      </c>
      <c r="L210" s="7" t="s">
        <v>41</v>
      </c>
      <c r="M210" s="6">
        <v>59</v>
      </c>
      <c r="N210" s="6">
        <v>1</v>
      </c>
      <c r="O210" s="7" t="str">
        <f>VLOOKUP(H210,Product_Master!$A$2:$E$19,2,FALSE)</f>
        <v>Pen Set</v>
      </c>
      <c r="P210" s="7" t="str">
        <f>VLOOKUP(H210,Product_Master!$A$2:$E$19,3,FALSE)</f>
        <v>Office Supplies</v>
      </c>
      <c r="Q210" s="17">
        <f>INDEX(Product_Master!$D$2:$D$19,MATCH(H210,Product_Master!$A$2:$A$19,0))</f>
        <v>12</v>
      </c>
      <c r="R210" s="14">
        <f>INDEX(Product_Master!$E$2:$E$19,MATCH(H210,Product_Master!$A$2:$A$19,0))</f>
        <v>9.07</v>
      </c>
      <c r="S210" s="14">
        <f t="shared" si="18"/>
        <v>32.4</v>
      </c>
      <c r="T210" s="14">
        <f t="shared" si="19"/>
        <v>27.21</v>
      </c>
      <c r="U210" s="14">
        <f t="shared" si="20"/>
        <v>5.1899999999999977</v>
      </c>
      <c r="V210" s="20">
        <f t="shared" si="21"/>
        <v>0.16018518518518512</v>
      </c>
      <c r="W210" s="7" t="str">
        <f t="shared" si="22"/>
        <v>Profitable</v>
      </c>
      <c r="X210" s="7" t="str">
        <f t="shared" si="23"/>
        <v>Low</v>
      </c>
    </row>
    <row r="211" spans="1:24" x14ac:dyDescent="0.3">
      <c r="A211" s="7" t="s">
        <v>915</v>
      </c>
      <c r="B211" s="8">
        <v>45241</v>
      </c>
      <c r="C211" s="8">
        <v>45242</v>
      </c>
      <c r="D211" s="7" t="s">
        <v>916</v>
      </c>
      <c r="E211" s="7" t="s">
        <v>917</v>
      </c>
      <c r="F211" s="7" t="s">
        <v>19</v>
      </c>
      <c r="G211" s="7" t="s">
        <v>40</v>
      </c>
      <c r="H211" s="7" t="s">
        <v>56</v>
      </c>
      <c r="I211" s="6">
        <v>4</v>
      </c>
      <c r="J211" s="10">
        <v>0</v>
      </c>
      <c r="K211" s="7" t="s">
        <v>32</v>
      </c>
      <c r="L211" s="7" t="s">
        <v>41</v>
      </c>
      <c r="M211" s="6">
        <v>58</v>
      </c>
      <c r="N211" s="6">
        <v>3</v>
      </c>
      <c r="O211" s="7" t="str">
        <f>VLOOKUP(H211,Product_Master!$A$2:$E$19,2,FALSE)</f>
        <v>Stapler</v>
      </c>
      <c r="P211" s="7" t="str">
        <f>VLOOKUP(H211,Product_Master!$A$2:$E$19,3,FALSE)</f>
        <v>Office Supplies</v>
      </c>
      <c r="Q211" s="17">
        <f>INDEX(Product_Master!$D$2:$D$19,MATCH(H211,Product_Master!$A$2:$A$19,0))</f>
        <v>15</v>
      </c>
      <c r="R211" s="14">
        <f>INDEX(Product_Master!$E$2:$E$19,MATCH(H211,Product_Master!$A$2:$A$19,0))</f>
        <v>9.91</v>
      </c>
      <c r="S211" s="14">
        <f t="shared" si="18"/>
        <v>60</v>
      </c>
      <c r="T211" s="14">
        <f t="shared" si="19"/>
        <v>39.64</v>
      </c>
      <c r="U211" s="14">
        <f t="shared" si="20"/>
        <v>20.36</v>
      </c>
      <c r="V211" s="20">
        <f t="shared" si="21"/>
        <v>0.33933333333333332</v>
      </c>
      <c r="W211" s="7" t="str">
        <f t="shared" si="22"/>
        <v>Profitable</v>
      </c>
      <c r="X211" s="7" t="str">
        <f t="shared" si="23"/>
        <v>Low</v>
      </c>
    </row>
    <row r="212" spans="1:24" x14ac:dyDescent="0.3">
      <c r="A212" s="7" t="s">
        <v>918</v>
      </c>
      <c r="B212" s="8">
        <v>45204</v>
      </c>
      <c r="C212" s="8">
        <v>45205</v>
      </c>
      <c r="D212" s="7" t="s">
        <v>921</v>
      </c>
      <c r="E212" s="7" t="s">
        <v>89</v>
      </c>
      <c r="F212" s="7" t="s">
        <v>29</v>
      </c>
      <c r="G212" s="7" t="s">
        <v>62</v>
      </c>
      <c r="H212" s="7" t="s">
        <v>31</v>
      </c>
      <c r="I212" s="6">
        <v>7</v>
      </c>
      <c r="J212" s="10">
        <v>0.1</v>
      </c>
      <c r="K212" s="7" t="s">
        <v>22</v>
      </c>
      <c r="L212" s="7" t="s">
        <v>33</v>
      </c>
      <c r="M212" s="6">
        <v>60</v>
      </c>
      <c r="N212" s="6">
        <v>1</v>
      </c>
      <c r="O212" s="7" t="str">
        <f>VLOOKUP(H212,Product_Master!$A$2:$E$19,2,FALSE)</f>
        <v>Desk</v>
      </c>
      <c r="P212" s="7" t="str">
        <f>VLOOKUP(H212,Product_Master!$A$2:$E$19,3,FALSE)</f>
        <v>Furniture</v>
      </c>
      <c r="Q212" s="17">
        <f>INDEX(Product_Master!$D$2:$D$19,MATCH(H212,Product_Master!$A$2:$A$19,0))</f>
        <v>320</v>
      </c>
      <c r="R212" s="14">
        <f>INDEX(Product_Master!$E$2:$E$19,MATCH(H212,Product_Master!$A$2:$A$19,0))</f>
        <v>186.25</v>
      </c>
      <c r="S212" s="14">
        <f t="shared" si="18"/>
        <v>2016</v>
      </c>
      <c r="T212" s="14">
        <f t="shared" si="19"/>
        <v>1303.75</v>
      </c>
      <c r="U212" s="14">
        <f t="shared" si="20"/>
        <v>712.25</v>
      </c>
      <c r="V212" s="20">
        <f t="shared" si="21"/>
        <v>0.3532986111111111</v>
      </c>
      <c r="W212" s="7" t="str">
        <f t="shared" si="22"/>
        <v>Profitable</v>
      </c>
      <c r="X212" s="7" t="str">
        <f t="shared" si="23"/>
        <v>Medium</v>
      </c>
    </row>
    <row r="213" spans="1:24" x14ac:dyDescent="0.3">
      <c r="A213" s="7" t="s">
        <v>922</v>
      </c>
      <c r="B213" s="8">
        <v>45463</v>
      </c>
      <c r="C213" s="8">
        <v>45466</v>
      </c>
      <c r="D213" s="7" t="s">
        <v>924</v>
      </c>
      <c r="E213" s="7" t="s">
        <v>552</v>
      </c>
      <c r="F213" s="7" t="s">
        <v>29</v>
      </c>
      <c r="G213" s="7" t="s">
        <v>90</v>
      </c>
      <c r="H213" s="7" t="s">
        <v>241</v>
      </c>
      <c r="I213" s="6">
        <v>1</v>
      </c>
      <c r="J213" s="10">
        <v>0.1</v>
      </c>
      <c r="K213" s="7" t="s">
        <v>22</v>
      </c>
      <c r="L213" s="7" t="s">
        <v>50</v>
      </c>
      <c r="M213" s="6">
        <v>59</v>
      </c>
      <c r="N213" s="6">
        <v>1</v>
      </c>
      <c r="O213" s="7" t="str">
        <f>VLOOKUP(H213,Product_Master!$A$2:$E$19,2,FALSE)</f>
        <v>Notebook</v>
      </c>
      <c r="P213" s="7" t="str">
        <f>VLOOKUP(H213,Product_Master!$A$2:$E$19,3,FALSE)</f>
        <v>Office Supplies</v>
      </c>
      <c r="Q213" s="17">
        <f>INDEX(Product_Master!$D$2:$D$19,MATCH(H213,Product_Master!$A$2:$A$19,0))</f>
        <v>6</v>
      </c>
      <c r="R213" s="14">
        <f>INDEX(Product_Master!$E$2:$E$19,MATCH(H213,Product_Master!$A$2:$A$19,0))</f>
        <v>4.2699999999999996</v>
      </c>
      <c r="S213" s="14">
        <f t="shared" si="18"/>
        <v>5.4</v>
      </c>
      <c r="T213" s="14">
        <f t="shared" si="19"/>
        <v>4.2699999999999996</v>
      </c>
      <c r="U213" s="14">
        <f t="shared" si="20"/>
        <v>1.1300000000000008</v>
      </c>
      <c r="V213" s="20">
        <f t="shared" si="21"/>
        <v>0.20925925925925939</v>
      </c>
      <c r="W213" s="7" t="str">
        <f t="shared" si="22"/>
        <v>Profitable</v>
      </c>
      <c r="X213" s="7" t="str">
        <f t="shared" si="23"/>
        <v>Low</v>
      </c>
    </row>
    <row r="214" spans="1:24" x14ac:dyDescent="0.3">
      <c r="A214" s="7" t="s">
        <v>925</v>
      </c>
      <c r="B214" s="8">
        <v>44965</v>
      </c>
      <c r="C214" s="8">
        <v>44972</v>
      </c>
      <c r="D214" s="7" t="s">
        <v>927</v>
      </c>
      <c r="E214" s="7" t="s">
        <v>472</v>
      </c>
      <c r="F214" s="7" t="s">
        <v>29</v>
      </c>
      <c r="G214" s="7" t="s">
        <v>293</v>
      </c>
      <c r="H214" s="7" t="s">
        <v>56</v>
      </c>
      <c r="I214" s="6">
        <v>4</v>
      </c>
      <c r="J214" s="10">
        <v>0.2</v>
      </c>
      <c r="K214" s="7" t="s">
        <v>222</v>
      </c>
      <c r="L214" s="7" t="s">
        <v>33</v>
      </c>
      <c r="M214" s="6">
        <v>67</v>
      </c>
      <c r="N214" s="6">
        <v>3</v>
      </c>
      <c r="O214" s="7" t="str">
        <f>VLOOKUP(H214,Product_Master!$A$2:$E$19,2,FALSE)</f>
        <v>Stapler</v>
      </c>
      <c r="P214" s="7" t="str">
        <f>VLOOKUP(H214,Product_Master!$A$2:$E$19,3,FALSE)</f>
        <v>Office Supplies</v>
      </c>
      <c r="Q214" s="17">
        <f>INDEX(Product_Master!$D$2:$D$19,MATCH(H214,Product_Master!$A$2:$A$19,0))</f>
        <v>15</v>
      </c>
      <c r="R214" s="14">
        <f>INDEX(Product_Master!$E$2:$E$19,MATCH(H214,Product_Master!$A$2:$A$19,0))</f>
        <v>9.91</v>
      </c>
      <c r="S214" s="14">
        <f t="shared" si="18"/>
        <v>48</v>
      </c>
      <c r="T214" s="14">
        <f t="shared" si="19"/>
        <v>39.64</v>
      </c>
      <c r="U214" s="14">
        <f t="shared" si="20"/>
        <v>8.36</v>
      </c>
      <c r="V214" s="20">
        <f t="shared" si="21"/>
        <v>0.17416666666666666</v>
      </c>
      <c r="W214" s="7" t="str">
        <f t="shared" si="22"/>
        <v>Profitable</v>
      </c>
      <c r="X214" s="7" t="str">
        <f t="shared" si="23"/>
        <v>Low</v>
      </c>
    </row>
    <row r="215" spans="1:24" x14ac:dyDescent="0.3">
      <c r="A215" s="7" t="s">
        <v>928</v>
      </c>
      <c r="B215" s="8">
        <v>45530</v>
      </c>
      <c r="C215" s="8">
        <v>45534</v>
      </c>
      <c r="D215" s="7" t="s">
        <v>931</v>
      </c>
      <c r="E215" s="7" t="s">
        <v>565</v>
      </c>
      <c r="F215" s="7" t="s">
        <v>39</v>
      </c>
      <c r="G215" s="7" t="s">
        <v>62</v>
      </c>
      <c r="H215" s="7" t="s">
        <v>84</v>
      </c>
      <c r="I215" s="6">
        <v>4</v>
      </c>
      <c r="J215" s="10">
        <v>0.05</v>
      </c>
      <c r="K215" s="7" t="s">
        <v>222</v>
      </c>
      <c r="L215" s="7" t="s">
        <v>23</v>
      </c>
      <c r="M215" s="6">
        <v>32</v>
      </c>
      <c r="N215" s="6">
        <v>5</v>
      </c>
      <c r="O215" s="7" t="str">
        <f>VLOOKUP(H215,Product_Master!$A$2:$E$19,2,FALSE)</f>
        <v>Bookcase</v>
      </c>
      <c r="P215" s="7" t="str">
        <f>VLOOKUP(H215,Product_Master!$A$2:$E$19,3,FALSE)</f>
        <v>Furniture</v>
      </c>
      <c r="Q215" s="17">
        <f>INDEX(Product_Master!$D$2:$D$19,MATCH(H215,Product_Master!$A$2:$A$19,0))</f>
        <v>210</v>
      </c>
      <c r="R215" s="14">
        <f>INDEX(Product_Master!$E$2:$E$19,MATCH(H215,Product_Master!$A$2:$A$19,0))</f>
        <v>139.15</v>
      </c>
      <c r="S215" s="14">
        <f t="shared" si="18"/>
        <v>798</v>
      </c>
      <c r="T215" s="14">
        <f t="shared" si="19"/>
        <v>556.6</v>
      </c>
      <c r="U215" s="14">
        <f t="shared" si="20"/>
        <v>241.39999999999998</v>
      </c>
      <c r="V215" s="20">
        <f t="shared" si="21"/>
        <v>0.30250626566416039</v>
      </c>
      <c r="W215" s="7" t="str">
        <f t="shared" si="22"/>
        <v>Profitable</v>
      </c>
      <c r="X215" s="7" t="str">
        <f t="shared" si="23"/>
        <v>Low</v>
      </c>
    </row>
    <row r="216" spans="1:24" x14ac:dyDescent="0.3">
      <c r="A216" s="7" t="s">
        <v>932</v>
      </c>
      <c r="B216" s="8">
        <v>45142</v>
      </c>
      <c r="C216" s="8">
        <v>45148</v>
      </c>
      <c r="D216" s="7" t="s">
        <v>934</v>
      </c>
      <c r="E216" s="7" t="s">
        <v>935</v>
      </c>
      <c r="F216" s="7" t="s">
        <v>29</v>
      </c>
      <c r="G216" s="7" t="s">
        <v>62</v>
      </c>
      <c r="H216" s="7" t="s">
        <v>160</v>
      </c>
      <c r="I216" s="6">
        <v>7</v>
      </c>
      <c r="J216" s="10">
        <v>0.05</v>
      </c>
      <c r="K216" s="7" t="s">
        <v>32</v>
      </c>
      <c r="L216" s="7" t="s">
        <v>50</v>
      </c>
      <c r="M216" s="6">
        <v>30</v>
      </c>
      <c r="N216" s="6">
        <v>1</v>
      </c>
      <c r="O216" s="7" t="str">
        <f>VLOOKUP(H216,Product_Master!$A$2:$E$19,2,FALSE)</f>
        <v>Laptop</v>
      </c>
      <c r="P216" s="7" t="str">
        <f>VLOOKUP(H216,Product_Master!$A$2:$E$19,3,FALSE)</f>
        <v>Technology</v>
      </c>
      <c r="Q216" s="17">
        <f>INDEX(Product_Master!$D$2:$D$19,MATCH(H216,Product_Master!$A$2:$A$19,0))</f>
        <v>900</v>
      </c>
      <c r="R216" s="14">
        <f>INDEX(Product_Master!$E$2:$E$19,MATCH(H216,Product_Master!$A$2:$A$19,0))</f>
        <v>669.14</v>
      </c>
      <c r="S216" s="14">
        <f t="shared" si="18"/>
        <v>5985</v>
      </c>
      <c r="T216" s="14">
        <f t="shared" si="19"/>
        <v>4683.9799999999996</v>
      </c>
      <c r="U216" s="14">
        <f t="shared" si="20"/>
        <v>1301.0200000000004</v>
      </c>
      <c r="V216" s="20">
        <f t="shared" si="21"/>
        <v>0.2173801169590644</v>
      </c>
      <c r="W216" s="7" t="str">
        <f t="shared" si="22"/>
        <v>Profitable</v>
      </c>
      <c r="X216" s="7" t="str">
        <f t="shared" si="23"/>
        <v>High</v>
      </c>
    </row>
    <row r="217" spans="1:24" x14ac:dyDescent="0.3">
      <c r="A217" s="7" t="s">
        <v>936</v>
      </c>
      <c r="B217" s="8">
        <v>45383</v>
      </c>
      <c r="C217" s="8">
        <v>45388</v>
      </c>
      <c r="D217" s="7" t="s">
        <v>938</v>
      </c>
      <c r="E217" s="7" t="s">
        <v>606</v>
      </c>
      <c r="F217" s="7" t="s">
        <v>29</v>
      </c>
      <c r="G217" s="7" t="s">
        <v>97</v>
      </c>
      <c r="H217" s="7" t="s">
        <v>154</v>
      </c>
      <c r="I217" s="6">
        <v>1</v>
      </c>
      <c r="J217" s="10">
        <v>0.1</v>
      </c>
      <c r="K217" s="7" t="s">
        <v>32</v>
      </c>
      <c r="L217" s="7" t="s">
        <v>41</v>
      </c>
      <c r="M217" s="6">
        <v>64</v>
      </c>
      <c r="N217" s="6">
        <v>2</v>
      </c>
      <c r="O217" s="7" t="str">
        <f>VLOOKUP(H217,Product_Master!$A$2:$E$19,2,FALSE)</f>
        <v>Filing Cabinet</v>
      </c>
      <c r="P217" s="7" t="str">
        <f>VLOOKUP(H217,Product_Master!$A$2:$E$19,3,FALSE)</f>
        <v>Furniture</v>
      </c>
      <c r="Q217" s="17">
        <f>INDEX(Product_Master!$D$2:$D$19,MATCH(H217,Product_Master!$A$2:$A$19,0))</f>
        <v>130</v>
      </c>
      <c r="R217" s="14">
        <f>INDEX(Product_Master!$E$2:$E$19,MATCH(H217,Product_Master!$A$2:$A$19,0))</f>
        <v>83.55</v>
      </c>
      <c r="S217" s="14">
        <f t="shared" si="18"/>
        <v>117</v>
      </c>
      <c r="T217" s="14">
        <f t="shared" si="19"/>
        <v>83.55</v>
      </c>
      <c r="U217" s="14">
        <f t="shared" si="20"/>
        <v>33.450000000000003</v>
      </c>
      <c r="V217" s="20">
        <f t="shared" si="21"/>
        <v>0.28589743589743594</v>
      </c>
      <c r="W217" s="7" t="str">
        <f t="shared" si="22"/>
        <v>Profitable</v>
      </c>
      <c r="X217" s="7" t="str">
        <f t="shared" si="23"/>
        <v>Low</v>
      </c>
    </row>
    <row r="218" spans="1:24" x14ac:dyDescent="0.3">
      <c r="A218" s="7" t="s">
        <v>939</v>
      </c>
      <c r="B218" s="8">
        <v>45059</v>
      </c>
      <c r="C218" s="8">
        <v>45066</v>
      </c>
      <c r="D218" s="7" t="s">
        <v>942</v>
      </c>
      <c r="E218" s="7" t="s">
        <v>159</v>
      </c>
      <c r="F218" s="7" t="s">
        <v>19</v>
      </c>
      <c r="G218" s="7" t="s">
        <v>47</v>
      </c>
      <c r="H218" s="7" t="s">
        <v>91</v>
      </c>
      <c r="I218" s="6">
        <v>1</v>
      </c>
      <c r="J218" s="10">
        <v>0.05</v>
      </c>
      <c r="K218" s="7" t="s">
        <v>32</v>
      </c>
      <c r="L218" s="7" t="s">
        <v>33</v>
      </c>
      <c r="M218" s="6">
        <v>67</v>
      </c>
      <c r="N218" s="6">
        <v>5</v>
      </c>
      <c r="O218" s="7" t="str">
        <f>VLOOKUP(H218,Product_Master!$A$2:$E$19,2,FALSE)</f>
        <v>Smartphone</v>
      </c>
      <c r="P218" s="7" t="str">
        <f>VLOOKUP(H218,Product_Master!$A$2:$E$19,3,FALSE)</f>
        <v>Technology</v>
      </c>
      <c r="Q218" s="17">
        <f>INDEX(Product_Master!$D$2:$D$19,MATCH(H218,Product_Master!$A$2:$A$19,0))</f>
        <v>600</v>
      </c>
      <c r="R218" s="14">
        <f>INDEX(Product_Master!$E$2:$E$19,MATCH(H218,Product_Master!$A$2:$A$19,0))</f>
        <v>395.83</v>
      </c>
      <c r="S218" s="14">
        <f t="shared" si="18"/>
        <v>570</v>
      </c>
      <c r="T218" s="14">
        <f t="shared" si="19"/>
        <v>395.83</v>
      </c>
      <c r="U218" s="14">
        <f t="shared" si="20"/>
        <v>174.17000000000002</v>
      </c>
      <c r="V218" s="20">
        <f t="shared" si="21"/>
        <v>0.30556140350877198</v>
      </c>
      <c r="W218" s="7" t="str">
        <f t="shared" si="22"/>
        <v>Profitable</v>
      </c>
      <c r="X218" s="7" t="str">
        <f t="shared" si="23"/>
        <v>Low</v>
      </c>
    </row>
    <row r="219" spans="1:24" x14ac:dyDescent="0.3">
      <c r="A219" s="7" t="s">
        <v>943</v>
      </c>
      <c r="B219" s="8">
        <v>45410</v>
      </c>
      <c r="C219" s="8">
        <v>45417</v>
      </c>
      <c r="D219" s="7" t="s">
        <v>946</v>
      </c>
      <c r="E219" s="7" t="s">
        <v>135</v>
      </c>
      <c r="F219" s="7" t="s">
        <v>19</v>
      </c>
      <c r="G219" s="7" t="s">
        <v>20</v>
      </c>
      <c r="H219" s="7" t="s">
        <v>48</v>
      </c>
      <c r="I219" s="6">
        <v>4</v>
      </c>
      <c r="J219" s="10">
        <v>0.15</v>
      </c>
      <c r="K219" s="7" t="s">
        <v>22</v>
      </c>
      <c r="L219" s="7" t="s">
        <v>23</v>
      </c>
      <c r="M219" s="6">
        <v>44</v>
      </c>
      <c r="N219" s="6">
        <v>3</v>
      </c>
      <c r="O219" s="7" t="str">
        <f>VLOOKUP(H219,Product_Master!$A$2:$E$19,2,FALSE)</f>
        <v>Monitor</v>
      </c>
      <c r="P219" s="7" t="str">
        <f>VLOOKUP(H219,Product_Master!$A$2:$E$19,3,FALSE)</f>
        <v>Technology</v>
      </c>
      <c r="Q219" s="17">
        <f>INDEX(Product_Master!$D$2:$D$19,MATCH(H219,Product_Master!$A$2:$A$19,0))</f>
        <v>220</v>
      </c>
      <c r="R219" s="14">
        <f>INDEX(Product_Master!$E$2:$E$19,MATCH(H219,Product_Master!$A$2:$A$19,0))</f>
        <v>159.36000000000001</v>
      </c>
      <c r="S219" s="14">
        <f t="shared" si="18"/>
        <v>748</v>
      </c>
      <c r="T219" s="14">
        <f t="shared" si="19"/>
        <v>637.44000000000005</v>
      </c>
      <c r="U219" s="14">
        <f t="shared" si="20"/>
        <v>110.55999999999995</v>
      </c>
      <c r="V219" s="20">
        <f t="shared" si="21"/>
        <v>0.14780748663101598</v>
      </c>
      <c r="W219" s="7" t="str">
        <f t="shared" si="22"/>
        <v>Profitable</v>
      </c>
      <c r="X219" s="7" t="str">
        <f t="shared" si="23"/>
        <v>Low</v>
      </c>
    </row>
    <row r="220" spans="1:24" x14ac:dyDescent="0.3">
      <c r="A220" s="7" t="s">
        <v>947</v>
      </c>
      <c r="B220" s="8">
        <v>45430</v>
      </c>
      <c r="C220" s="8">
        <v>45431</v>
      </c>
      <c r="D220" s="7" t="s">
        <v>950</v>
      </c>
      <c r="E220" s="7" t="s">
        <v>886</v>
      </c>
      <c r="F220" s="7" t="s">
        <v>19</v>
      </c>
      <c r="G220" s="7" t="s">
        <v>192</v>
      </c>
      <c r="H220" s="7" t="s">
        <v>76</v>
      </c>
      <c r="I220" s="6">
        <v>3</v>
      </c>
      <c r="J220" s="10">
        <v>0.15</v>
      </c>
      <c r="K220" s="7" t="s">
        <v>32</v>
      </c>
      <c r="L220" s="7" t="s">
        <v>50</v>
      </c>
      <c r="M220" s="6">
        <v>38</v>
      </c>
      <c r="N220" s="6">
        <v>3</v>
      </c>
      <c r="O220" s="7" t="str">
        <f>VLOOKUP(H220,Product_Master!$A$2:$E$19,2,FALSE)</f>
        <v>Tablet</v>
      </c>
      <c r="P220" s="7" t="str">
        <f>VLOOKUP(H220,Product_Master!$A$2:$E$19,3,FALSE)</f>
        <v>Technology</v>
      </c>
      <c r="Q220" s="17">
        <f>INDEX(Product_Master!$D$2:$D$19,MATCH(H220,Product_Master!$A$2:$A$19,0))</f>
        <v>350</v>
      </c>
      <c r="R220" s="14">
        <f>INDEX(Product_Master!$E$2:$E$19,MATCH(H220,Product_Master!$A$2:$A$19,0))</f>
        <v>267.63</v>
      </c>
      <c r="S220" s="14">
        <f t="shared" si="18"/>
        <v>892.5</v>
      </c>
      <c r="T220" s="14">
        <f t="shared" si="19"/>
        <v>802.89</v>
      </c>
      <c r="U220" s="14">
        <f t="shared" si="20"/>
        <v>89.610000000000014</v>
      </c>
      <c r="V220" s="20">
        <f t="shared" si="21"/>
        <v>0.10040336134453783</v>
      </c>
      <c r="W220" s="7" t="str">
        <f t="shared" si="22"/>
        <v>Profitable</v>
      </c>
      <c r="X220" s="7" t="str">
        <f t="shared" si="23"/>
        <v>Low</v>
      </c>
    </row>
    <row r="221" spans="1:24" x14ac:dyDescent="0.3">
      <c r="A221" s="7" t="s">
        <v>951</v>
      </c>
      <c r="B221" s="8">
        <v>45155</v>
      </c>
      <c r="C221" s="8">
        <v>45162</v>
      </c>
      <c r="D221" s="7" t="s">
        <v>953</v>
      </c>
      <c r="E221" s="7" t="s">
        <v>954</v>
      </c>
      <c r="F221" s="7" t="s">
        <v>29</v>
      </c>
      <c r="G221" s="7" t="s">
        <v>251</v>
      </c>
      <c r="H221" s="7" t="s">
        <v>76</v>
      </c>
      <c r="I221" s="6">
        <v>1</v>
      </c>
      <c r="J221" s="10">
        <v>0.15</v>
      </c>
      <c r="K221" s="7" t="s">
        <v>32</v>
      </c>
      <c r="L221" s="7" t="s">
        <v>23</v>
      </c>
      <c r="M221" s="6">
        <v>46</v>
      </c>
      <c r="N221" s="6">
        <v>5</v>
      </c>
      <c r="O221" s="7" t="str">
        <f>VLOOKUP(H221,Product_Master!$A$2:$E$19,2,FALSE)</f>
        <v>Tablet</v>
      </c>
      <c r="P221" s="7" t="str">
        <f>VLOOKUP(H221,Product_Master!$A$2:$E$19,3,FALSE)</f>
        <v>Technology</v>
      </c>
      <c r="Q221" s="17">
        <f>INDEX(Product_Master!$D$2:$D$19,MATCH(H221,Product_Master!$A$2:$A$19,0))</f>
        <v>350</v>
      </c>
      <c r="R221" s="14">
        <f>INDEX(Product_Master!$E$2:$E$19,MATCH(H221,Product_Master!$A$2:$A$19,0))</f>
        <v>267.63</v>
      </c>
      <c r="S221" s="14">
        <f t="shared" si="18"/>
        <v>297.5</v>
      </c>
      <c r="T221" s="14">
        <f t="shared" si="19"/>
        <v>267.63</v>
      </c>
      <c r="U221" s="14">
        <f t="shared" si="20"/>
        <v>29.870000000000005</v>
      </c>
      <c r="V221" s="20">
        <f t="shared" si="21"/>
        <v>0.10040336134453783</v>
      </c>
      <c r="W221" s="7" t="str">
        <f t="shared" si="22"/>
        <v>Profitable</v>
      </c>
      <c r="X221" s="7" t="str">
        <f t="shared" si="23"/>
        <v>Low</v>
      </c>
    </row>
    <row r="222" spans="1:24" x14ac:dyDescent="0.3">
      <c r="A222" s="7" t="s">
        <v>955</v>
      </c>
      <c r="B222" s="8">
        <v>45089</v>
      </c>
      <c r="C222" s="8">
        <v>45093</v>
      </c>
      <c r="D222" s="7" t="s">
        <v>958</v>
      </c>
      <c r="E222" s="7" t="s">
        <v>369</v>
      </c>
      <c r="F222" s="7" t="s">
        <v>29</v>
      </c>
      <c r="G222" s="7" t="s">
        <v>293</v>
      </c>
      <c r="H222" s="7" t="s">
        <v>48</v>
      </c>
      <c r="I222" s="6">
        <v>6</v>
      </c>
      <c r="J222" s="10">
        <v>0</v>
      </c>
      <c r="K222" s="7" t="s">
        <v>32</v>
      </c>
      <c r="L222" s="7" t="s">
        <v>50</v>
      </c>
      <c r="M222" s="6">
        <v>37</v>
      </c>
      <c r="N222" s="6">
        <v>2</v>
      </c>
      <c r="O222" s="7" t="str">
        <f>VLOOKUP(H222,Product_Master!$A$2:$E$19,2,FALSE)</f>
        <v>Monitor</v>
      </c>
      <c r="P222" s="7" t="str">
        <f>VLOOKUP(H222,Product_Master!$A$2:$E$19,3,FALSE)</f>
        <v>Technology</v>
      </c>
      <c r="Q222" s="17">
        <f>INDEX(Product_Master!$D$2:$D$19,MATCH(H222,Product_Master!$A$2:$A$19,0))</f>
        <v>220</v>
      </c>
      <c r="R222" s="14">
        <f>INDEX(Product_Master!$E$2:$E$19,MATCH(H222,Product_Master!$A$2:$A$19,0))</f>
        <v>159.36000000000001</v>
      </c>
      <c r="S222" s="14">
        <f t="shared" si="18"/>
        <v>1320</v>
      </c>
      <c r="T222" s="14">
        <f t="shared" si="19"/>
        <v>956.16000000000008</v>
      </c>
      <c r="U222" s="14">
        <f t="shared" si="20"/>
        <v>363.83999999999992</v>
      </c>
      <c r="V222" s="20">
        <f t="shared" si="21"/>
        <v>0.27563636363636357</v>
      </c>
      <c r="W222" s="7" t="str">
        <f t="shared" si="22"/>
        <v>Profitable</v>
      </c>
      <c r="X222" s="7" t="str">
        <f t="shared" si="23"/>
        <v>Low</v>
      </c>
    </row>
    <row r="223" spans="1:24" x14ac:dyDescent="0.3">
      <c r="A223" s="7" t="s">
        <v>959</v>
      </c>
      <c r="B223" s="8">
        <v>45540</v>
      </c>
      <c r="C223" s="8">
        <v>45545</v>
      </c>
      <c r="D223" s="7" t="s">
        <v>961</v>
      </c>
      <c r="E223" s="7" t="s">
        <v>671</v>
      </c>
      <c r="F223" s="7" t="s">
        <v>19</v>
      </c>
      <c r="G223" s="7" t="s">
        <v>90</v>
      </c>
      <c r="H223" s="7" t="s">
        <v>56</v>
      </c>
      <c r="I223" s="6">
        <v>9</v>
      </c>
      <c r="J223" s="10">
        <v>0</v>
      </c>
      <c r="K223" s="7" t="s">
        <v>70</v>
      </c>
      <c r="L223" s="7" t="s">
        <v>50</v>
      </c>
      <c r="M223" s="6">
        <v>41</v>
      </c>
      <c r="N223" s="6">
        <v>1</v>
      </c>
      <c r="O223" s="7" t="str">
        <f>VLOOKUP(H223,Product_Master!$A$2:$E$19,2,FALSE)</f>
        <v>Stapler</v>
      </c>
      <c r="P223" s="7" t="str">
        <f>VLOOKUP(H223,Product_Master!$A$2:$E$19,3,FALSE)</f>
        <v>Office Supplies</v>
      </c>
      <c r="Q223" s="17">
        <f>INDEX(Product_Master!$D$2:$D$19,MATCH(H223,Product_Master!$A$2:$A$19,0))</f>
        <v>15</v>
      </c>
      <c r="R223" s="14">
        <f>INDEX(Product_Master!$E$2:$E$19,MATCH(H223,Product_Master!$A$2:$A$19,0))</f>
        <v>9.91</v>
      </c>
      <c r="S223" s="14">
        <f t="shared" si="18"/>
        <v>135</v>
      </c>
      <c r="T223" s="14">
        <f t="shared" si="19"/>
        <v>89.19</v>
      </c>
      <c r="U223" s="14">
        <f t="shared" si="20"/>
        <v>45.81</v>
      </c>
      <c r="V223" s="20">
        <f t="shared" si="21"/>
        <v>0.33933333333333338</v>
      </c>
      <c r="W223" s="7" t="str">
        <f t="shared" si="22"/>
        <v>Profitable</v>
      </c>
      <c r="X223" s="7" t="str">
        <f t="shared" si="23"/>
        <v>Low</v>
      </c>
    </row>
    <row r="224" spans="1:24" x14ac:dyDescent="0.3">
      <c r="A224" s="7" t="s">
        <v>962</v>
      </c>
      <c r="B224" s="8">
        <v>45568</v>
      </c>
      <c r="C224" s="8">
        <v>45573</v>
      </c>
      <c r="D224" s="7" t="s">
        <v>963</v>
      </c>
      <c r="E224" s="7" t="s">
        <v>326</v>
      </c>
      <c r="F224" s="7" t="s">
        <v>29</v>
      </c>
      <c r="G224" s="7" t="s">
        <v>40</v>
      </c>
      <c r="H224" s="7" t="s">
        <v>63</v>
      </c>
      <c r="I224" s="6">
        <v>3</v>
      </c>
      <c r="J224" s="10">
        <v>0</v>
      </c>
      <c r="K224" s="7" t="s">
        <v>22</v>
      </c>
      <c r="L224" s="7" t="s">
        <v>41</v>
      </c>
      <c r="M224" s="6">
        <v>62</v>
      </c>
      <c r="N224" s="6">
        <v>3</v>
      </c>
      <c r="O224" s="7" t="str">
        <f>VLOOKUP(H224,Product_Master!$A$2:$E$19,2,FALSE)</f>
        <v>Paper Ream</v>
      </c>
      <c r="P224" s="7" t="str">
        <f>VLOOKUP(H224,Product_Master!$A$2:$E$19,3,FALSE)</f>
        <v>Office Supplies</v>
      </c>
      <c r="Q224" s="17">
        <f>INDEX(Product_Master!$D$2:$D$19,MATCH(H224,Product_Master!$A$2:$A$19,0))</f>
        <v>9</v>
      </c>
      <c r="R224" s="14">
        <f>INDEX(Product_Master!$E$2:$E$19,MATCH(H224,Product_Master!$A$2:$A$19,0))</f>
        <v>5.46</v>
      </c>
      <c r="S224" s="14">
        <f t="shared" si="18"/>
        <v>27</v>
      </c>
      <c r="T224" s="14">
        <f t="shared" si="19"/>
        <v>16.38</v>
      </c>
      <c r="U224" s="14">
        <f t="shared" si="20"/>
        <v>10.620000000000001</v>
      </c>
      <c r="V224" s="20">
        <f t="shared" si="21"/>
        <v>0.39333333333333337</v>
      </c>
      <c r="W224" s="7" t="str">
        <f t="shared" si="22"/>
        <v>Profitable</v>
      </c>
      <c r="X224" s="7" t="str">
        <f t="shared" si="23"/>
        <v>Low</v>
      </c>
    </row>
    <row r="225" spans="1:24" x14ac:dyDescent="0.3">
      <c r="A225" s="7" t="s">
        <v>964</v>
      </c>
      <c r="B225" s="8">
        <v>45138</v>
      </c>
      <c r="C225" s="8">
        <v>45142</v>
      </c>
      <c r="D225" s="7" t="s">
        <v>966</v>
      </c>
      <c r="E225" s="7" t="s">
        <v>967</v>
      </c>
      <c r="F225" s="7" t="s">
        <v>19</v>
      </c>
      <c r="G225" s="7" t="s">
        <v>40</v>
      </c>
      <c r="H225" s="7" t="s">
        <v>160</v>
      </c>
      <c r="I225" s="6">
        <v>2</v>
      </c>
      <c r="J225" s="10">
        <v>0.1</v>
      </c>
      <c r="K225" s="7" t="s">
        <v>70</v>
      </c>
      <c r="L225" s="7" t="s">
        <v>50</v>
      </c>
      <c r="M225" s="6">
        <v>39</v>
      </c>
      <c r="N225" s="6">
        <v>4</v>
      </c>
      <c r="O225" s="7" t="str">
        <f>VLOOKUP(H225,Product_Master!$A$2:$E$19,2,FALSE)</f>
        <v>Laptop</v>
      </c>
      <c r="P225" s="7" t="str">
        <f>VLOOKUP(H225,Product_Master!$A$2:$E$19,3,FALSE)</f>
        <v>Technology</v>
      </c>
      <c r="Q225" s="17">
        <f>INDEX(Product_Master!$D$2:$D$19,MATCH(H225,Product_Master!$A$2:$A$19,0))</f>
        <v>900</v>
      </c>
      <c r="R225" s="14">
        <f>INDEX(Product_Master!$E$2:$E$19,MATCH(H225,Product_Master!$A$2:$A$19,0))</f>
        <v>669.14</v>
      </c>
      <c r="S225" s="14">
        <f t="shared" si="18"/>
        <v>1620</v>
      </c>
      <c r="T225" s="14">
        <f t="shared" si="19"/>
        <v>1338.28</v>
      </c>
      <c r="U225" s="14">
        <f t="shared" si="20"/>
        <v>281.72000000000003</v>
      </c>
      <c r="V225" s="20">
        <f t="shared" si="21"/>
        <v>0.17390123456790124</v>
      </c>
      <c r="W225" s="7" t="str">
        <f t="shared" si="22"/>
        <v>Profitable</v>
      </c>
      <c r="X225" s="7" t="str">
        <f t="shared" si="23"/>
        <v>Low</v>
      </c>
    </row>
    <row r="226" spans="1:24" x14ac:dyDescent="0.3">
      <c r="A226" s="7" t="s">
        <v>968</v>
      </c>
      <c r="B226" s="8">
        <v>44959</v>
      </c>
      <c r="C226" s="8">
        <v>44960</v>
      </c>
      <c r="D226" s="7" t="s">
        <v>45</v>
      </c>
      <c r="E226" s="7" t="s">
        <v>917</v>
      </c>
      <c r="F226" s="7" t="s">
        <v>39</v>
      </c>
      <c r="G226" s="7" t="s">
        <v>192</v>
      </c>
      <c r="H226" s="7" t="s">
        <v>109</v>
      </c>
      <c r="I226" s="6">
        <v>6</v>
      </c>
      <c r="J226" s="10">
        <v>0.05</v>
      </c>
      <c r="K226" s="7" t="s">
        <v>22</v>
      </c>
      <c r="L226" s="7" t="s">
        <v>33</v>
      </c>
      <c r="M226" s="6">
        <v>59</v>
      </c>
      <c r="N226" s="6">
        <v>3</v>
      </c>
      <c r="O226" s="7" t="str">
        <f>VLOOKUP(H226,Product_Master!$A$2:$E$19,2,FALSE)</f>
        <v>Printer</v>
      </c>
      <c r="P226" s="7" t="str">
        <f>VLOOKUP(H226,Product_Master!$A$2:$E$19,3,FALSE)</f>
        <v>Technology</v>
      </c>
      <c r="Q226" s="17">
        <f>INDEX(Product_Master!$D$2:$D$19,MATCH(H226,Product_Master!$A$2:$A$19,0))</f>
        <v>180</v>
      </c>
      <c r="R226" s="14">
        <f>INDEX(Product_Master!$E$2:$E$19,MATCH(H226,Product_Master!$A$2:$A$19,0))</f>
        <v>133.25</v>
      </c>
      <c r="S226" s="14">
        <f t="shared" si="18"/>
        <v>1026</v>
      </c>
      <c r="T226" s="14">
        <f t="shared" si="19"/>
        <v>799.5</v>
      </c>
      <c r="U226" s="14">
        <f t="shared" si="20"/>
        <v>226.5</v>
      </c>
      <c r="V226" s="20">
        <f t="shared" si="21"/>
        <v>0.22076023391812866</v>
      </c>
      <c r="W226" s="7" t="str">
        <f t="shared" si="22"/>
        <v>Profitable</v>
      </c>
      <c r="X226" s="7" t="str">
        <f t="shared" si="23"/>
        <v>Low</v>
      </c>
    </row>
    <row r="227" spans="1:24" x14ac:dyDescent="0.3">
      <c r="A227" s="7" t="s">
        <v>969</v>
      </c>
      <c r="B227" s="8">
        <v>45063</v>
      </c>
      <c r="C227" s="8">
        <v>45066</v>
      </c>
      <c r="D227" s="7" t="s">
        <v>971</v>
      </c>
      <c r="E227" s="7" t="s">
        <v>364</v>
      </c>
      <c r="F227" s="7" t="s">
        <v>29</v>
      </c>
      <c r="G227" s="7" t="s">
        <v>30</v>
      </c>
      <c r="H227" s="7" t="s">
        <v>31</v>
      </c>
      <c r="I227" s="6">
        <v>3</v>
      </c>
      <c r="J227" s="10">
        <v>0.1</v>
      </c>
      <c r="K227" s="7" t="s">
        <v>22</v>
      </c>
      <c r="L227" s="7" t="s">
        <v>33</v>
      </c>
      <c r="M227" s="6">
        <v>66</v>
      </c>
      <c r="N227" s="6">
        <v>5</v>
      </c>
      <c r="O227" s="7" t="str">
        <f>VLOOKUP(H227,Product_Master!$A$2:$E$19,2,FALSE)</f>
        <v>Desk</v>
      </c>
      <c r="P227" s="7" t="str">
        <f>VLOOKUP(H227,Product_Master!$A$2:$E$19,3,FALSE)</f>
        <v>Furniture</v>
      </c>
      <c r="Q227" s="17">
        <f>INDEX(Product_Master!$D$2:$D$19,MATCH(H227,Product_Master!$A$2:$A$19,0))</f>
        <v>320</v>
      </c>
      <c r="R227" s="14">
        <f>INDEX(Product_Master!$E$2:$E$19,MATCH(H227,Product_Master!$A$2:$A$19,0))</f>
        <v>186.25</v>
      </c>
      <c r="S227" s="14">
        <f t="shared" si="18"/>
        <v>864</v>
      </c>
      <c r="T227" s="14">
        <f t="shared" si="19"/>
        <v>558.75</v>
      </c>
      <c r="U227" s="14">
        <f t="shared" si="20"/>
        <v>305.25</v>
      </c>
      <c r="V227" s="20">
        <f t="shared" si="21"/>
        <v>0.3532986111111111</v>
      </c>
      <c r="W227" s="7" t="str">
        <f t="shared" si="22"/>
        <v>Profitable</v>
      </c>
      <c r="X227" s="7" t="str">
        <f t="shared" si="23"/>
        <v>Low</v>
      </c>
    </row>
    <row r="228" spans="1:24" x14ac:dyDescent="0.3">
      <c r="A228" s="7" t="s">
        <v>972</v>
      </c>
      <c r="B228" s="8">
        <v>45045</v>
      </c>
      <c r="C228" s="8">
        <v>45047</v>
      </c>
      <c r="D228" s="7" t="s">
        <v>975</v>
      </c>
      <c r="E228" s="7" t="s">
        <v>683</v>
      </c>
      <c r="F228" s="7" t="s">
        <v>29</v>
      </c>
      <c r="G228" s="7" t="s">
        <v>47</v>
      </c>
      <c r="H228" s="7" t="s">
        <v>216</v>
      </c>
      <c r="I228" s="6">
        <v>7</v>
      </c>
      <c r="J228" s="10">
        <v>0.2</v>
      </c>
      <c r="K228" s="7" t="s">
        <v>22</v>
      </c>
      <c r="L228" s="7" t="s">
        <v>33</v>
      </c>
      <c r="M228" s="6">
        <v>46</v>
      </c>
      <c r="N228" s="6">
        <v>1</v>
      </c>
      <c r="O228" s="7" t="str">
        <f>VLOOKUP(H228,Product_Master!$A$2:$E$19,2,FALSE)</f>
        <v>Keyboard</v>
      </c>
      <c r="P228" s="7" t="str">
        <f>VLOOKUP(H228,Product_Master!$A$2:$E$19,3,FALSE)</f>
        <v>Technology</v>
      </c>
      <c r="Q228" s="17">
        <f>INDEX(Product_Master!$D$2:$D$19,MATCH(H228,Product_Master!$A$2:$A$19,0))</f>
        <v>45</v>
      </c>
      <c r="R228" s="14">
        <f>INDEX(Product_Master!$E$2:$E$19,MATCH(H228,Product_Master!$A$2:$A$19,0))</f>
        <v>35.729999999999997</v>
      </c>
      <c r="S228" s="14">
        <f t="shared" si="18"/>
        <v>252</v>
      </c>
      <c r="T228" s="14">
        <f t="shared" si="19"/>
        <v>250.10999999999999</v>
      </c>
      <c r="U228" s="14">
        <f t="shared" si="20"/>
        <v>1.8900000000000148</v>
      </c>
      <c r="V228" s="20">
        <f t="shared" si="21"/>
        <v>7.5000000000000587E-3</v>
      </c>
      <c r="W228" s="7" t="str">
        <f t="shared" si="22"/>
        <v>Profitable</v>
      </c>
      <c r="X228" s="7" t="str">
        <f t="shared" si="23"/>
        <v>Low</v>
      </c>
    </row>
    <row r="229" spans="1:24" x14ac:dyDescent="0.3">
      <c r="A229" s="7" t="s">
        <v>976</v>
      </c>
      <c r="B229" s="8">
        <v>45152</v>
      </c>
      <c r="C229" s="8">
        <v>45159</v>
      </c>
      <c r="D229" s="7" t="s">
        <v>979</v>
      </c>
      <c r="E229" s="7" t="s">
        <v>506</v>
      </c>
      <c r="F229" s="7" t="s">
        <v>29</v>
      </c>
      <c r="G229" s="7" t="s">
        <v>20</v>
      </c>
      <c r="H229" s="7" t="s">
        <v>308</v>
      </c>
      <c r="I229" s="6">
        <v>8</v>
      </c>
      <c r="J229" s="10">
        <v>0.05</v>
      </c>
      <c r="K229" s="7" t="s">
        <v>32</v>
      </c>
      <c r="L229" s="7" t="s">
        <v>41</v>
      </c>
      <c r="M229" s="6">
        <v>66</v>
      </c>
      <c r="N229" s="6">
        <v>3</v>
      </c>
      <c r="O229" s="7" t="str">
        <f>VLOOKUP(H229,Product_Master!$A$2:$E$19,2,FALSE)</f>
        <v>Binder</v>
      </c>
      <c r="P229" s="7" t="str">
        <f>VLOOKUP(H229,Product_Master!$A$2:$E$19,3,FALSE)</f>
        <v>Office Supplies</v>
      </c>
      <c r="Q229" s="17">
        <f>INDEX(Product_Master!$D$2:$D$19,MATCH(H229,Product_Master!$A$2:$A$19,0))</f>
        <v>8</v>
      </c>
      <c r="R229" s="14">
        <f>INDEX(Product_Master!$E$2:$E$19,MATCH(H229,Product_Master!$A$2:$A$19,0))</f>
        <v>5.51</v>
      </c>
      <c r="S229" s="14">
        <f t="shared" si="18"/>
        <v>60.8</v>
      </c>
      <c r="T229" s="14">
        <f t="shared" si="19"/>
        <v>44.08</v>
      </c>
      <c r="U229" s="14">
        <f t="shared" si="20"/>
        <v>16.72</v>
      </c>
      <c r="V229" s="20">
        <f t="shared" si="21"/>
        <v>0.27499999999999997</v>
      </c>
      <c r="W229" s="7" t="str">
        <f t="shared" si="22"/>
        <v>Profitable</v>
      </c>
      <c r="X229" s="7" t="str">
        <f t="shared" si="23"/>
        <v>Low</v>
      </c>
    </row>
    <row r="230" spans="1:24" x14ac:dyDescent="0.3">
      <c r="A230" s="7" t="s">
        <v>980</v>
      </c>
      <c r="B230" s="8">
        <v>45137</v>
      </c>
      <c r="C230" s="8">
        <v>45139</v>
      </c>
      <c r="D230" s="7" t="s">
        <v>220</v>
      </c>
      <c r="E230" s="7" t="s">
        <v>46</v>
      </c>
      <c r="F230" s="7" t="s">
        <v>39</v>
      </c>
      <c r="G230" s="7" t="s">
        <v>30</v>
      </c>
      <c r="H230" s="7" t="s">
        <v>160</v>
      </c>
      <c r="I230" s="6">
        <v>4</v>
      </c>
      <c r="J230" s="10">
        <v>0.2</v>
      </c>
      <c r="K230" s="7" t="s">
        <v>22</v>
      </c>
      <c r="L230" s="7" t="s">
        <v>50</v>
      </c>
      <c r="M230" s="6">
        <v>44</v>
      </c>
      <c r="N230" s="6">
        <v>1</v>
      </c>
      <c r="O230" s="7" t="str">
        <f>VLOOKUP(H230,Product_Master!$A$2:$E$19,2,FALSE)</f>
        <v>Laptop</v>
      </c>
      <c r="P230" s="7" t="str">
        <f>VLOOKUP(H230,Product_Master!$A$2:$E$19,3,FALSE)</f>
        <v>Technology</v>
      </c>
      <c r="Q230" s="17">
        <f>INDEX(Product_Master!$D$2:$D$19,MATCH(H230,Product_Master!$A$2:$A$19,0))</f>
        <v>900</v>
      </c>
      <c r="R230" s="14">
        <f>INDEX(Product_Master!$E$2:$E$19,MATCH(H230,Product_Master!$A$2:$A$19,0))</f>
        <v>669.14</v>
      </c>
      <c r="S230" s="14">
        <f t="shared" si="18"/>
        <v>2880</v>
      </c>
      <c r="T230" s="14">
        <f t="shared" si="19"/>
        <v>2676.56</v>
      </c>
      <c r="U230" s="14">
        <f t="shared" si="20"/>
        <v>203.44000000000005</v>
      </c>
      <c r="V230" s="20">
        <f t="shared" si="21"/>
        <v>7.0638888888888904E-2</v>
      </c>
      <c r="W230" s="7" t="str">
        <f t="shared" si="22"/>
        <v>Profitable</v>
      </c>
      <c r="X230" s="7" t="str">
        <f t="shared" si="23"/>
        <v>Medium</v>
      </c>
    </row>
    <row r="231" spans="1:24" x14ac:dyDescent="0.3">
      <c r="A231" s="7" t="s">
        <v>983</v>
      </c>
      <c r="B231" s="8">
        <v>45610</v>
      </c>
      <c r="C231" s="8">
        <v>45611</v>
      </c>
      <c r="D231" s="7" t="s">
        <v>885</v>
      </c>
      <c r="E231" s="7" t="s">
        <v>886</v>
      </c>
      <c r="F231" s="7" t="s">
        <v>39</v>
      </c>
      <c r="G231" s="7" t="s">
        <v>20</v>
      </c>
      <c r="H231" s="7" t="s">
        <v>177</v>
      </c>
      <c r="I231" s="6">
        <v>3</v>
      </c>
      <c r="J231" s="10">
        <v>0</v>
      </c>
      <c r="K231" s="7" t="s">
        <v>32</v>
      </c>
      <c r="L231" s="7" t="s">
        <v>41</v>
      </c>
      <c r="M231" s="6">
        <v>29</v>
      </c>
      <c r="N231" s="6">
        <v>1</v>
      </c>
      <c r="O231" s="7" t="str">
        <f>VLOOKUP(H231,Product_Master!$A$2:$E$19,2,FALSE)</f>
        <v>Headphones</v>
      </c>
      <c r="P231" s="7" t="str">
        <f>VLOOKUP(H231,Product_Master!$A$2:$E$19,3,FALSE)</f>
        <v>Technology</v>
      </c>
      <c r="Q231" s="17">
        <f>INDEX(Product_Master!$D$2:$D$19,MATCH(H231,Product_Master!$A$2:$A$19,0))</f>
        <v>80</v>
      </c>
      <c r="R231" s="14">
        <f>INDEX(Product_Master!$E$2:$E$19,MATCH(H231,Product_Master!$A$2:$A$19,0))</f>
        <v>45.88</v>
      </c>
      <c r="S231" s="14">
        <f t="shared" si="18"/>
        <v>240</v>
      </c>
      <c r="T231" s="14">
        <f t="shared" si="19"/>
        <v>137.64000000000001</v>
      </c>
      <c r="U231" s="14">
        <f t="shared" si="20"/>
        <v>102.35999999999999</v>
      </c>
      <c r="V231" s="20">
        <f t="shared" si="21"/>
        <v>0.42649999999999993</v>
      </c>
      <c r="W231" s="7" t="str">
        <f t="shared" si="22"/>
        <v>Profitable</v>
      </c>
      <c r="X231" s="7" t="str">
        <f t="shared" si="23"/>
        <v>Low</v>
      </c>
    </row>
    <row r="232" spans="1:24" x14ac:dyDescent="0.3">
      <c r="A232" s="7" t="s">
        <v>985</v>
      </c>
      <c r="B232" s="8">
        <v>45043</v>
      </c>
      <c r="C232" s="8">
        <v>45047</v>
      </c>
      <c r="D232" s="7" t="s">
        <v>987</v>
      </c>
      <c r="E232" s="7" t="s">
        <v>2083</v>
      </c>
      <c r="F232" s="7" t="s">
        <v>29</v>
      </c>
      <c r="G232" s="7" t="s">
        <v>192</v>
      </c>
      <c r="H232" s="7" t="s">
        <v>48</v>
      </c>
      <c r="I232" s="6">
        <v>1</v>
      </c>
      <c r="J232" s="10">
        <v>0.05</v>
      </c>
      <c r="K232" s="7" t="s">
        <v>32</v>
      </c>
      <c r="L232" s="7" t="s">
        <v>33</v>
      </c>
      <c r="M232" s="6">
        <v>21</v>
      </c>
      <c r="N232" s="6">
        <v>2</v>
      </c>
      <c r="O232" s="7" t="str">
        <f>VLOOKUP(H232,Product_Master!$A$2:$E$19,2,FALSE)</f>
        <v>Monitor</v>
      </c>
      <c r="P232" s="7" t="str">
        <f>VLOOKUP(H232,Product_Master!$A$2:$E$19,3,FALSE)</f>
        <v>Technology</v>
      </c>
      <c r="Q232" s="17">
        <f>INDEX(Product_Master!$D$2:$D$19,MATCH(H232,Product_Master!$A$2:$A$19,0))</f>
        <v>220</v>
      </c>
      <c r="R232" s="14">
        <f>INDEX(Product_Master!$E$2:$E$19,MATCH(H232,Product_Master!$A$2:$A$19,0))</f>
        <v>159.36000000000001</v>
      </c>
      <c r="S232" s="14">
        <f t="shared" si="18"/>
        <v>209</v>
      </c>
      <c r="T232" s="14">
        <f t="shared" si="19"/>
        <v>159.36000000000001</v>
      </c>
      <c r="U232" s="14">
        <f t="shared" si="20"/>
        <v>49.639999999999986</v>
      </c>
      <c r="V232" s="20">
        <f t="shared" si="21"/>
        <v>0.23751196172248798</v>
      </c>
      <c r="W232" s="7" t="str">
        <f t="shared" si="22"/>
        <v>Profitable</v>
      </c>
      <c r="X232" s="7" t="str">
        <f t="shared" si="23"/>
        <v>Low</v>
      </c>
    </row>
    <row r="233" spans="1:24" x14ac:dyDescent="0.3">
      <c r="A233" s="7" t="s">
        <v>989</v>
      </c>
      <c r="B233" s="8">
        <v>45177</v>
      </c>
      <c r="C233" s="8">
        <v>45178</v>
      </c>
      <c r="D233" s="7" t="s">
        <v>992</v>
      </c>
      <c r="E233" s="7" t="s">
        <v>606</v>
      </c>
      <c r="F233" s="7" t="s">
        <v>29</v>
      </c>
      <c r="G233" s="7" t="s">
        <v>40</v>
      </c>
      <c r="H233" s="7" t="s">
        <v>31</v>
      </c>
      <c r="I233" s="6">
        <v>5</v>
      </c>
      <c r="J233" s="10">
        <v>0</v>
      </c>
      <c r="K233" s="7" t="s">
        <v>22</v>
      </c>
      <c r="L233" s="7" t="s">
        <v>23</v>
      </c>
      <c r="M233" s="6">
        <v>49</v>
      </c>
      <c r="N233" s="6">
        <v>1</v>
      </c>
      <c r="O233" s="7" t="str">
        <f>VLOOKUP(H233,Product_Master!$A$2:$E$19,2,FALSE)</f>
        <v>Desk</v>
      </c>
      <c r="P233" s="7" t="str">
        <f>VLOOKUP(H233,Product_Master!$A$2:$E$19,3,FALSE)</f>
        <v>Furniture</v>
      </c>
      <c r="Q233" s="17">
        <f>INDEX(Product_Master!$D$2:$D$19,MATCH(H233,Product_Master!$A$2:$A$19,0))</f>
        <v>320</v>
      </c>
      <c r="R233" s="14">
        <f>INDEX(Product_Master!$E$2:$E$19,MATCH(H233,Product_Master!$A$2:$A$19,0))</f>
        <v>186.25</v>
      </c>
      <c r="S233" s="14">
        <f t="shared" si="18"/>
        <v>1600</v>
      </c>
      <c r="T233" s="14">
        <f t="shared" si="19"/>
        <v>931.25</v>
      </c>
      <c r="U233" s="14">
        <f t="shared" si="20"/>
        <v>668.75</v>
      </c>
      <c r="V233" s="20">
        <f t="shared" si="21"/>
        <v>0.41796875</v>
      </c>
      <c r="W233" s="7" t="str">
        <f t="shared" si="22"/>
        <v>Profitable</v>
      </c>
      <c r="X233" s="7" t="str">
        <f t="shared" si="23"/>
        <v>Low</v>
      </c>
    </row>
    <row r="234" spans="1:24" x14ac:dyDescent="0.3">
      <c r="A234" s="7" t="s">
        <v>993</v>
      </c>
      <c r="B234" s="8">
        <v>45340</v>
      </c>
      <c r="C234" s="8">
        <v>45341</v>
      </c>
      <c r="D234" s="7" t="s">
        <v>996</v>
      </c>
      <c r="E234" s="7" t="s">
        <v>191</v>
      </c>
      <c r="F234" s="7" t="s">
        <v>29</v>
      </c>
      <c r="G234" s="7" t="s">
        <v>192</v>
      </c>
      <c r="H234" s="7" t="s">
        <v>48</v>
      </c>
      <c r="I234" s="6">
        <v>4</v>
      </c>
      <c r="J234" s="10">
        <v>0.1</v>
      </c>
      <c r="K234" s="7" t="s">
        <v>32</v>
      </c>
      <c r="L234" s="7" t="s">
        <v>23</v>
      </c>
      <c r="M234" s="6">
        <v>41</v>
      </c>
      <c r="N234" s="6">
        <v>4</v>
      </c>
      <c r="O234" s="7" t="str">
        <f>VLOOKUP(H234,Product_Master!$A$2:$E$19,2,FALSE)</f>
        <v>Monitor</v>
      </c>
      <c r="P234" s="7" t="str">
        <f>VLOOKUP(H234,Product_Master!$A$2:$E$19,3,FALSE)</f>
        <v>Technology</v>
      </c>
      <c r="Q234" s="17">
        <f>INDEX(Product_Master!$D$2:$D$19,MATCH(H234,Product_Master!$A$2:$A$19,0))</f>
        <v>220</v>
      </c>
      <c r="R234" s="14">
        <f>INDEX(Product_Master!$E$2:$E$19,MATCH(H234,Product_Master!$A$2:$A$19,0))</f>
        <v>159.36000000000001</v>
      </c>
      <c r="S234" s="14">
        <f t="shared" si="18"/>
        <v>792</v>
      </c>
      <c r="T234" s="14">
        <f t="shared" si="19"/>
        <v>637.44000000000005</v>
      </c>
      <c r="U234" s="14">
        <f t="shared" si="20"/>
        <v>154.55999999999995</v>
      </c>
      <c r="V234" s="20">
        <f t="shared" si="21"/>
        <v>0.19515151515151508</v>
      </c>
      <c r="W234" s="7" t="str">
        <f t="shared" si="22"/>
        <v>Profitable</v>
      </c>
      <c r="X234" s="7" t="str">
        <f t="shared" si="23"/>
        <v>Low</v>
      </c>
    </row>
    <row r="235" spans="1:24" x14ac:dyDescent="0.3">
      <c r="A235" s="7" t="s">
        <v>997</v>
      </c>
      <c r="B235" s="8">
        <v>45219</v>
      </c>
      <c r="C235" s="8">
        <v>45221</v>
      </c>
      <c r="D235" s="7" t="s">
        <v>999</v>
      </c>
      <c r="E235" s="7" t="s">
        <v>1000</v>
      </c>
      <c r="F235" s="7" t="s">
        <v>39</v>
      </c>
      <c r="G235" s="7" t="s">
        <v>47</v>
      </c>
      <c r="H235" s="7" t="s">
        <v>84</v>
      </c>
      <c r="I235" s="6">
        <v>1</v>
      </c>
      <c r="J235" s="10">
        <v>0.15</v>
      </c>
      <c r="K235" s="7" t="s">
        <v>22</v>
      </c>
      <c r="L235" s="7" t="s">
        <v>41</v>
      </c>
      <c r="M235" s="6">
        <v>21</v>
      </c>
      <c r="N235" s="6">
        <v>5</v>
      </c>
      <c r="O235" s="7" t="str">
        <f>VLOOKUP(H235,Product_Master!$A$2:$E$19,2,FALSE)</f>
        <v>Bookcase</v>
      </c>
      <c r="P235" s="7" t="str">
        <f>VLOOKUP(H235,Product_Master!$A$2:$E$19,3,FALSE)</f>
        <v>Furniture</v>
      </c>
      <c r="Q235" s="17">
        <f>INDEX(Product_Master!$D$2:$D$19,MATCH(H235,Product_Master!$A$2:$A$19,0))</f>
        <v>210</v>
      </c>
      <c r="R235" s="14">
        <f>INDEX(Product_Master!$E$2:$E$19,MATCH(H235,Product_Master!$A$2:$A$19,0))</f>
        <v>139.15</v>
      </c>
      <c r="S235" s="14">
        <f t="shared" si="18"/>
        <v>178.5</v>
      </c>
      <c r="T235" s="14">
        <f t="shared" si="19"/>
        <v>139.15</v>
      </c>
      <c r="U235" s="14">
        <f t="shared" si="20"/>
        <v>39.349999999999994</v>
      </c>
      <c r="V235" s="20">
        <f t="shared" si="21"/>
        <v>0.22044817927170865</v>
      </c>
      <c r="W235" s="7" t="str">
        <f t="shared" si="22"/>
        <v>Profitable</v>
      </c>
      <c r="X235" s="7" t="str">
        <f t="shared" si="23"/>
        <v>Low</v>
      </c>
    </row>
    <row r="236" spans="1:24" x14ac:dyDescent="0.3">
      <c r="A236" s="7" t="s">
        <v>1001</v>
      </c>
      <c r="B236" s="8">
        <v>45574</v>
      </c>
      <c r="C236" s="8">
        <v>45580</v>
      </c>
      <c r="D236" s="7" t="s">
        <v>1003</v>
      </c>
      <c r="E236" s="7" t="s">
        <v>298</v>
      </c>
      <c r="F236" s="7" t="s">
        <v>19</v>
      </c>
      <c r="G236" s="7" t="s">
        <v>293</v>
      </c>
      <c r="H236" s="7" t="s">
        <v>69</v>
      </c>
      <c r="I236" s="6">
        <v>5</v>
      </c>
      <c r="J236" s="10">
        <v>0</v>
      </c>
      <c r="K236" s="7" t="s">
        <v>32</v>
      </c>
      <c r="L236" s="7" t="s">
        <v>33</v>
      </c>
      <c r="M236" s="6">
        <v>26</v>
      </c>
      <c r="N236" s="6">
        <v>1</v>
      </c>
      <c r="O236" s="7" t="str">
        <f>VLOOKUP(H236,Product_Master!$A$2:$E$19,2,FALSE)</f>
        <v>Marker Pack</v>
      </c>
      <c r="P236" s="7" t="str">
        <f>VLOOKUP(H236,Product_Master!$A$2:$E$19,3,FALSE)</f>
        <v>Office Supplies</v>
      </c>
      <c r="Q236" s="17">
        <f>INDEX(Product_Master!$D$2:$D$19,MATCH(H236,Product_Master!$A$2:$A$19,0))</f>
        <v>11</v>
      </c>
      <c r="R236" s="14">
        <f>INDEX(Product_Master!$E$2:$E$19,MATCH(H236,Product_Master!$A$2:$A$19,0))</f>
        <v>6.23</v>
      </c>
      <c r="S236" s="14">
        <f t="shared" si="18"/>
        <v>55</v>
      </c>
      <c r="T236" s="14">
        <f t="shared" si="19"/>
        <v>31.150000000000002</v>
      </c>
      <c r="U236" s="14">
        <f t="shared" si="20"/>
        <v>23.849999999999998</v>
      </c>
      <c r="V236" s="20">
        <f t="shared" si="21"/>
        <v>0.4336363636363636</v>
      </c>
      <c r="W236" s="7" t="str">
        <f t="shared" si="22"/>
        <v>Profitable</v>
      </c>
      <c r="X236" s="7" t="str">
        <f t="shared" si="23"/>
        <v>Low</v>
      </c>
    </row>
    <row r="237" spans="1:24" x14ac:dyDescent="0.3">
      <c r="A237" s="7" t="s">
        <v>1004</v>
      </c>
      <c r="B237" s="8">
        <v>45042</v>
      </c>
      <c r="C237" s="8">
        <v>45043</v>
      </c>
      <c r="D237" s="7" t="s">
        <v>1005</v>
      </c>
      <c r="E237" s="7" t="s">
        <v>186</v>
      </c>
      <c r="F237" s="7" t="s">
        <v>19</v>
      </c>
      <c r="G237" s="7" t="s">
        <v>20</v>
      </c>
      <c r="H237" s="7" t="s">
        <v>241</v>
      </c>
      <c r="I237" s="6">
        <v>8</v>
      </c>
      <c r="J237" s="10">
        <v>0.1</v>
      </c>
      <c r="K237" s="7" t="s">
        <v>32</v>
      </c>
      <c r="L237" s="7" t="s">
        <v>50</v>
      </c>
      <c r="M237" s="6">
        <v>25</v>
      </c>
      <c r="N237" s="6">
        <v>1</v>
      </c>
      <c r="O237" s="7" t="str">
        <f>VLOOKUP(H237,Product_Master!$A$2:$E$19,2,FALSE)</f>
        <v>Notebook</v>
      </c>
      <c r="P237" s="7" t="str">
        <f>VLOOKUP(H237,Product_Master!$A$2:$E$19,3,FALSE)</f>
        <v>Office Supplies</v>
      </c>
      <c r="Q237" s="17">
        <f>INDEX(Product_Master!$D$2:$D$19,MATCH(H237,Product_Master!$A$2:$A$19,0))</f>
        <v>6</v>
      </c>
      <c r="R237" s="14">
        <f>INDEX(Product_Master!$E$2:$E$19,MATCH(H237,Product_Master!$A$2:$A$19,0))</f>
        <v>4.2699999999999996</v>
      </c>
      <c r="S237" s="14">
        <f t="shared" si="18"/>
        <v>43.2</v>
      </c>
      <c r="T237" s="14">
        <f t="shared" si="19"/>
        <v>34.159999999999997</v>
      </c>
      <c r="U237" s="14">
        <f t="shared" si="20"/>
        <v>9.0400000000000063</v>
      </c>
      <c r="V237" s="20">
        <f t="shared" si="21"/>
        <v>0.20925925925925939</v>
      </c>
      <c r="W237" s="7" t="str">
        <f t="shared" si="22"/>
        <v>Profitable</v>
      </c>
      <c r="X237" s="7" t="str">
        <f t="shared" si="23"/>
        <v>Low</v>
      </c>
    </row>
    <row r="238" spans="1:24" x14ac:dyDescent="0.3">
      <c r="A238" s="7" t="s">
        <v>1006</v>
      </c>
      <c r="B238" s="8">
        <v>45013</v>
      </c>
      <c r="C238" s="8">
        <v>45019</v>
      </c>
      <c r="D238" s="7" t="s">
        <v>1008</v>
      </c>
      <c r="E238" s="7" t="s">
        <v>1009</v>
      </c>
      <c r="F238" s="7" t="s">
        <v>29</v>
      </c>
      <c r="G238" s="7" t="s">
        <v>115</v>
      </c>
      <c r="H238" s="7" t="s">
        <v>84</v>
      </c>
      <c r="I238" s="6">
        <v>9</v>
      </c>
      <c r="J238" s="10">
        <v>0</v>
      </c>
      <c r="K238" s="7" t="s">
        <v>32</v>
      </c>
      <c r="L238" s="7" t="s">
        <v>23</v>
      </c>
      <c r="M238" s="6">
        <v>30</v>
      </c>
      <c r="N238" s="6">
        <v>3</v>
      </c>
      <c r="O238" s="7" t="str">
        <f>VLOOKUP(H238,Product_Master!$A$2:$E$19,2,FALSE)</f>
        <v>Bookcase</v>
      </c>
      <c r="P238" s="7" t="str">
        <f>VLOOKUP(H238,Product_Master!$A$2:$E$19,3,FALSE)</f>
        <v>Furniture</v>
      </c>
      <c r="Q238" s="17">
        <f>INDEX(Product_Master!$D$2:$D$19,MATCH(H238,Product_Master!$A$2:$A$19,0))</f>
        <v>210</v>
      </c>
      <c r="R238" s="14">
        <f>INDEX(Product_Master!$E$2:$E$19,MATCH(H238,Product_Master!$A$2:$A$19,0))</f>
        <v>139.15</v>
      </c>
      <c r="S238" s="14">
        <f t="shared" si="18"/>
        <v>1890</v>
      </c>
      <c r="T238" s="14">
        <f t="shared" si="19"/>
        <v>1252.3500000000001</v>
      </c>
      <c r="U238" s="14">
        <f t="shared" si="20"/>
        <v>637.64999999999986</v>
      </c>
      <c r="V238" s="20">
        <f t="shared" si="21"/>
        <v>0.33738095238095228</v>
      </c>
      <c r="W238" s="7" t="str">
        <f t="shared" si="22"/>
        <v>Profitable</v>
      </c>
      <c r="X238" s="7" t="str">
        <f t="shared" si="23"/>
        <v>Low</v>
      </c>
    </row>
    <row r="239" spans="1:24" x14ac:dyDescent="0.3">
      <c r="A239" s="7" t="s">
        <v>1010</v>
      </c>
      <c r="B239" s="8">
        <v>45090</v>
      </c>
      <c r="C239" s="8">
        <v>45096</v>
      </c>
      <c r="D239" s="7" t="s">
        <v>1013</v>
      </c>
      <c r="E239" s="7" t="s">
        <v>1014</v>
      </c>
      <c r="F239" s="7" t="s">
        <v>29</v>
      </c>
      <c r="G239" s="7" t="s">
        <v>251</v>
      </c>
      <c r="H239" s="7" t="s">
        <v>308</v>
      </c>
      <c r="I239" s="6">
        <v>6</v>
      </c>
      <c r="J239" s="10">
        <v>0</v>
      </c>
      <c r="K239" s="7" t="s">
        <v>22</v>
      </c>
      <c r="L239" s="7" t="s">
        <v>23</v>
      </c>
      <c r="M239" s="6">
        <v>65</v>
      </c>
      <c r="N239" s="6">
        <v>2</v>
      </c>
      <c r="O239" s="7" t="str">
        <f>VLOOKUP(H239,Product_Master!$A$2:$E$19,2,FALSE)</f>
        <v>Binder</v>
      </c>
      <c r="P239" s="7" t="str">
        <f>VLOOKUP(H239,Product_Master!$A$2:$E$19,3,FALSE)</f>
        <v>Office Supplies</v>
      </c>
      <c r="Q239" s="17">
        <f>INDEX(Product_Master!$D$2:$D$19,MATCH(H239,Product_Master!$A$2:$A$19,0))</f>
        <v>8</v>
      </c>
      <c r="R239" s="14">
        <f>INDEX(Product_Master!$E$2:$E$19,MATCH(H239,Product_Master!$A$2:$A$19,0))</f>
        <v>5.51</v>
      </c>
      <c r="S239" s="14">
        <f t="shared" si="18"/>
        <v>48</v>
      </c>
      <c r="T239" s="14">
        <f t="shared" si="19"/>
        <v>33.06</v>
      </c>
      <c r="U239" s="14">
        <f t="shared" si="20"/>
        <v>14.939999999999998</v>
      </c>
      <c r="V239" s="20">
        <f t="shared" si="21"/>
        <v>0.31124999999999997</v>
      </c>
      <c r="W239" s="7" t="str">
        <f t="shared" si="22"/>
        <v>Profitable</v>
      </c>
      <c r="X239" s="7" t="str">
        <f t="shared" si="23"/>
        <v>Low</v>
      </c>
    </row>
    <row r="240" spans="1:24" x14ac:dyDescent="0.3">
      <c r="A240" s="7" t="s">
        <v>1015</v>
      </c>
      <c r="B240" s="8">
        <v>45301</v>
      </c>
      <c r="C240" s="8">
        <v>45302</v>
      </c>
      <c r="D240" s="7" t="s">
        <v>1018</v>
      </c>
      <c r="E240" s="7" t="s">
        <v>1019</v>
      </c>
      <c r="F240" s="7" t="s">
        <v>39</v>
      </c>
      <c r="G240" s="7" t="s">
        <v>62</v>
      </c>
      <c r="H240" s="7" t="s">
        <v>216</v>
      </c>
      <c r="I240" s="6">
        <v>7</v>
      </c>
      <c r="J240" s="10">
        <v>0.1</v>
      </c>
      <c r="K240" s="7" t="s">
        <v>32</v>
      </c>
      <c r="L240" s="7" t="s">
        <v>23</v>
      </c>
      <c r="M240" s="6">
        <v>57</v>
      </c>
      <c r="N240" s="6">
        <v>1</v>
      </c>
      <c r="O240" s="7" t="str">
        <f>VLOOKUP(H240,Product_Master!$A$2:$E$19,2,FALSE)</f>
        <v>Keyboard</v>
      </c>
      <c r="P240" s="7" t="str">
        <f>VLOOKUP(H240,Product_Master!$A$2:$E$19,3,FALSE)</f>
        <v>Technology</v>
      </c>
      <c r="Q240" s="17">
        <f>INDEX(Product_Master!$D$2:$D$19,MATCH(H240,Product_Master!$A$2:$A$19,0))</f>
        <v>45</v>
      </c>
      <c r="R240" s="14">
        <f>INDEX(Product_Master!$E$2:$E$19,MATCH(H240,Product_Master!$A$2:$A$19,0))</f>
        <v>35.729999999999997</v>
      </c>
      <c r="S240" s="14">
        <f t="shared" si="18"/>
        <v>283.5</v>
      </c>
      <c r="T240" s="14">
        <f t="shared" si="19"/>
        <v>250.10999999999999</v>
      </c>
      <c r="U240" s="14">
        <f t="shared" si="20"/>
        <v>33.390000000000015</v>
      </c>
      <c r="V240" s="20">
        <f t="shared" si="21"/>
        <v>0.11777777777777783</v>
      </c>
      <c r="W240" s="7" t="str">
        <f t="shared" si="22"/>
        <v>Profitable</v>
      </c>
      <c r="X240" s="7" t="str">
        <f t="shared" si="23"/>
        <v>Low</v>
      </c>
    </row>
    <row r="241" spans="1:24" x14ac:dyDescent="0.3">
      <c r="A241" s="7" t="s">
        <v>1020</v>
      </c>
      <c r="B241" s="8">
        <v>45403</v>
      </c>
      <c r="C241" s="8">
        <v>45409</v>
      </c>
      <c r="D241" s="7" t="s">
        <v>547</v>
      </c>
      <c r="E241" s="7" t="s">
        <v>477</v>
      </c>
      <c r="F241" s="7" t="s">
        <v>19</v>
      </c>
      <c r="G241" s="7" t="s">
        <v>176</v>
      </c>
      <c r="H241" s="7" t="s">
        <v>91</v>
      </c>
      <c r="I241" s="6">
        <v>8</v>
      </c>
      <c r="J241" s="10">
        <v>0</v>
      </c>
      <c r="K241" s="7" t="s">
        <v>22</v>
      </c>
      <c r="L241" s="7" t="s">
        <v>50</v>
      </c>
      <c r="M241" s="6">
        <v>21</v>
      </c>
      <c r="N241" s="6">
        <v>3</v>
      </c>
      <c r="O241" s="7" t="str">
        <f>VLOOKUP(H241,Product_Master!$A$2:$E$19,2,FALSE)</f>
        <v>Smartphone</v>
      </c>
      <c r="P241" s="7" t="str">
        <f>VLOOKUP(H241,Product_Master!$A$2:$E$19,3,FALSE)</f>
        <v>Technology</v>
      </c>
      <c r="Q241" s="17">
        <f>INDEX(Product_Master!$D$2:$D$19,MATCH(H241,Product_Master!$A$2:$A$19,0))</f>
        <v>600</v>
      </c>
      <c r="R241" s="14">
        <f>INDEX(Product_Master!$E$2:$E$19,MATCH(H241,Product_Master!$A$2:$A$19,0))</f>
        <v>395.83</v>
      </c>
      <c r="S241" s="14">
        <f t="shared" si="18"/>
        <v>4800</v>
      </c>
      <c r="T241" s="14">
        <f t="shared" si="19"/>
        <v>3166.64</v>
      </c>
      <c r="U241" s="14">
        <f t="shared" si="20"/>
        <v>1633.3600000000001</v>
      </c>
      <c r="V241" s="20">
        <f t="shared" si="21"/>
        <v>0.34028333333333338</v>
      </c>
      <c r="W241" s="7" t="str">
        <f t="shared" si="22"/>
        <v>Profitable</v>
      </c>
      <c r="X241" s="7" t="str">
        <f t="shared" si="23"/>
        <v>Medium</v>
      </c>
    </row>
    <row r="242" spans="1:24" x14ac:dyDescent="0.3">
      <c r="A242" s="7" t="s">
        <v>1023</v>
      </c>
      <c r="B242" s="8">
        <v>45392</v>
      </c>
      <c r="C242" s="8">
        <v>45397</v>
      </c>
      <c r="D242" s="7" t="s">
        <v>1025</v>
      </c>
      <c r="E242" s="7" t="s">
        <v>1019</v>
      </c>
      <c r="F242" s="7" t="s">
        <v>39</v>
      </c>
      <c r="G242" s="7" t="s">
        <v>62</v>
      </c>
      <c r="H242" s="7" t="s">
        <v>31</v>
      </c>
      <c r="I242" s="6">
        <v>2</v>
      </c>
      <c r="J242" s="10">
        <v>0.05</v>
      </c>
      <c r="K242" s="7" t="s">
        <v>32</v>
      </c>
      <c r="L242" s="7" t="s">
        <v>23</v>
      </c>
      <c r="M242" s="6">
        <v>59</v>
      </c>
      <c r="N242" s="6">
        <v>3</v>
      </c>
      <c r="O242" s="7" t="str">
        <f>VLOOKUP(H242,Product_Master!$A$2:$E$19,2,FALSE)</f>
        <v>Desk</v>
      </c>
      <c r="P242" s="7" t="str">
        <f>VLOOKUP(H242,Product_Master!$A$2:$E$19,3,FALSE)</f>
        <v>Furniture</v>
      </c>
      <c r="Q242" s="17">
        <f>INDEX(Product_Master!$D$2:$D$19,MATCH(H242,Product_Master!$A$2:$A$19,0))</f>
        <v>320</v>
      </c>
      <c r="R242" s="14">
        <f>INDEX(Product_Master!$E$2:$E$19,MATCH(H242,Product_Master!$A$2:$A$19,0))</f>
        <v>186.25</v>
      </c>
      <c r="S242" s="14">
        <f t="shared" si="18"/>
        <v>608</v>
      </c>
      <c r="T242" s="14">
        <f t="shared" si="19"/>
        <v>372.5</v>
      </c>
      <c r="U242" s="14">
        <f t="shared" si="20"/>
        <v>235.5</v>
      </c>
      <c r="V242" s="20">
        <f t="shared" si="21"/>
        <v>0.38733552631578949</v>
      </c>
      <c r="W242" s="7" t="str">
        <f t="shared" si="22"/>
        <v>Profitable</v>
      </c>
      <c r="X242" s="7" t="str">
        <f t="shared" si="23"/>
        <v>Low</v>
      </c>
    </row>
    <row r="243" spans="1:24" x14ac:dyDescent="0.3">
      <c r="A243" s="7" t="s">
        <v>1026</v>
      </c>
      <c r="B243" s="8">
        <v>45134</v>
      </c>
      <c r="C243" s="8">
        <v>45140</v>
      </c>
      <c r="D243" s="7" t="s">
        <v>1029</v>
      </c>
      <c r="E243" s="7" t="s">
        <v>397</v>
      </c>
      <c r="F243" s="7" t="s">
        <v>19</v>
      </c>
      <c r="G243" s="7" t="s">
        <v>5734</v>
      </c>
      <c r="H243" s="7" t="s">
        <v>56</v>
      </c>
      <c r="I243" s="6">
        <v>3</v>
      </c>
      <c r="J243" s="10">
        <v>0.1</v>
      </c>
      <c r="K243" s="7" t="s">
        <v>32</v>
      </c>
      <c r="L243" s="7" t="s">
        <v>23</v>
      </c>
      <c r="M243" s="6">
        <v>47</v>
      </c>
      <c r="N243" s="6">
        <v>5</v>
      </c>
      <c r="O243" s="7" t="str">
        <f>VLOOKUP(H243,Product_Master!$A$2:$E$19,2,FALSE)</f>
        <v>Stapler</v>
      </c>
      <c r="P243" s="7" t="str">
        <f>VLOOKUP(H243,Product_Master!$A$2:$E$19,3,FALSE)</f>
        <v>Office Supplies</v>
      </c>
      <c r="Q243" s="17">
        <f>INDEX(Product_Master!$D$2:$D$19,MATCH(H243,Product_Master!$A$2:$A$19,0))</f>
        <v>15</v>
      </c>
      <c r="R243" s="14">
        <f>INDEX(Product_Master!$E$2:$E$19,MATCH(H243,Product_Master!$A$2:$A$19,0))</f>
        <v>9.91</v>
      </c>
      <c r="S243" s="14">
        <f t="shared" si="18"/>
        <v>40.5</v>
      </c>
      <c r="T243" s="14">
        <f t="shared" si="19"/>
        <v>29.73</v>
      </c>
      <c r="U243" s="14">
        <f t="shared" si="20"/>
        <v>10.77</v>
      </c>
      <c r="V243" s="20">
        <f t="shared" si="21"/>
        <v>0.2659259259259259</v>
      </c>
      <c r="W243" s="7" t="str">
        <f t="shared" si="22"/>
        <v>Profitable</v>
      </c>
      <c r="X243" s="7" t="str">
        <f t="shared" si="23"/>
        <v>Low</v>
      </c>
    </row>
    <row r="244" spans="1:24" x14ac:dyDescent="0.3">
      <c r="A244" s="7" t="s">
        <v>1030</v>
      </c>
      <c r="B244" s="8">
        <v>44948</v>
      </c>
      <c r="C244" s="8">
        <v>44950</v>
      </c>
      <c r="D244" s="7" t="s">
        <v>881</v>
      </c>
      <c r="E244" s="7" t="s">
        <v>548</v>
      </c>
      <c r="F244" s="7" t="s">
        <v>29</v>
      </c>
      <c r="G244" s="7" t="s">
        <v>251</v>
      </c>
      <c r="H244" s="7" t="s">
        <v>146</v>
      </c>
      <c r="I244" s="6">
        <v>4</v>
      </c>
      <c r="J244" s="10">
        <v>0.1</v>
      </c>
      <c r="K244" s="7" t="s">
        <v>32</v>
      </c>
      <c r="L244" s="7" t="s">
        <v>41</v>
      </c>
      <c r="M244" s="6">
        <v>27</v>
      </c>
      <c r="N244" s="6">
        <v>3</v>
      </c>
      <c r="O244" s="7" t="str">
        <f>VLOOKUP(H244,Product_Master!$A$2:$E$19,2,FALSE)</f>
        <v>Standing Desk</v>
      </c>
      <c r="P244" s="7" t="str">
        <f>VLOOKUP(H244,Product_Master!$A$2:$E$19,3,FALSE)</f>
        <v>Furniture</v>
      </c>
      <c r="Q244" s="17">
        <f>INDEX(Product_Master!$D$2:$D$19,MATCH(H244,Product_Master!$A$2:$A$19,0))</f>
        <v>480</v>
      </c>
      <c r="R244" s="14">
        <f>INDEX(Product_Master!$E$2:$E$19,MATCH(H244,Product_Master!$A$2:$A$19,0))</f>
        <v>375.21</v>
      </c>
      <c r="S244" s="14">
        <f t="shared" si="18"/>
        <v>1728</v>
      </c>
      <c r="T244" s="14">
        <f t="shared" si="19"/>
        <v>1500.84</v>
      </c>
      <c r="U244" s="14">
        <f t="shared" si="20"/>
        <v>227.16000000000008</v>
      </c>
      <c r="V244" s="20">
        <f t="shared" si="21"/>
        <v>0.13145833333333337</v>
      </c>
      <c r="W244" s="7" t="str">
        <f t="shared" si="22"/>
        <v>Profitable</v>
      </c>
      <c r="X244" s="7" t="str">
        <f t="shared" si="23"/>
        <v>Low</v>
      </c>
    </row>
    <row r="245" spans="1:24" x14ac:dyDescent="0.3">
      <c r="A245" s="7" t="s">
        <v>1032</v>
      </c>
      <c r="B245" s="8">
        <v>45184</v>
      </c>
      <c r="C245" s="8">
        <v>45185</v>
      </c>
      <c r="D245" s="7" t="s">
        <v>893</v>
      </c>
      <c r="E245" s="7" t="s">
        <v>75</v>
      </c>
      <c r="F245" s="7" t="s">
        <v>29</v>
      </c>
      <c r="G245" s="7" t="s">
        <v>176</v>
      </c>
      <c r="H245" s="7" t="s">
        <v>69</v>
      </c>
      <c r="I245" s="6">
        <v>4</v>
      </c>
      <c r="J245" s="10">
        <v>0</v>
      </c>
      <c r="K245" s="7" t="s">
        <v>70</v>
      </c>
      <c r="L245" s="7" t="s">
        <v>23</v>
      </c>
      <c r="M245" s="6">
        <v>60</v>
      </c>
      <c r="N245" s="6">
        <v>5</v>
      </c>
      <c r="O245" s="7" t="str">
        <f>VLOOKUP(H245,Product_Master!$A$2:$E$19,2,FALSE)</f>
        <v>Marker Pack</v>
      </c>
      <c r="P245" s="7" t="str">
        <f>VLOOKUP(H245,Product_Master!$A$2:$E$19,3,FALSE)</f>
        <v>Office Supplies</v>
      </c>
      <c r="Q245" s="17">
        <f>INDEX(Product_Master!$D$2:$D$19,MATCH(H245,Product_Master!$A$2:$A$19,0))</f>
        <v>11</v>
      </c>
      <c r="R245" s="14">
        <f>INDEX(Product_Master!$E$2:$E$19,MATCH(H245,Product_Master!$A$2:$A$19,0))</f>
        <v>6.23</v>
      </c>
      <c r="S245" s="14">
        <f t="shared" si="18"/>
        <v>44</v>
      </c>
      <c r="T245" s="14">
        <f t="shared" si="19"/>
        <v>24.92</v>
      </c>
      <c r="U245" s="14">
        <f t="shared" si="20"/>
        <v>19.079999999999998</v>
      </c>
      <c r="V245" s="20">
        <f t="shared" si="21"/>
        <v>0.4336363636363636</v>
      </c>
      <c r="W245" s="7" t="str">
        <f t="shared" si="22"/>
        <v>Profitable</v>
      </c>
      <c r="X245" s="7" t="str">
        <f t="shared" si="23"/>
        <v>Low</v>
      </c>
    </row>
    <row r="246" spans="1:24" x14ac:dyDescent="0.3">
      <c r="A246" s="7" t="s">
        <v>1034</v>
      </c>
      <c r="B246" s="8">
        <v>45231</v>
      </c>
      <c r="C246" s="8">
        <v>45237</v>
      </c>
      <c r="D246" s="7" t="s">
        <v>1036</v>
      </c>
      <c r="E246" s="7" t="s">
        <v>675</v>
      </c>
      <c r="F246" s="7" t="s">
        <v>39</v>
      </c>
      <c r="G246" s="7" t="s">
        <v>47</v>
      </c>
      <c r="H246" s="7" t="s">
        <v>84</v>
      </c>
      <c r="I246" s="6">
        <v>1</v>
      </c>
      <c r="J246" s="10">
        <v>0</v>
      </c>
      <c r="K246" s="7" t="s">
        <v>32</v>
      </c>
      <c r="L246" s="7" t="s">
        <v>50</v>
      </c>
      <c r="M246" s="6">
        <v>44</v>
      </c>
      <c r="N246" s="6">
        <v>3</v>
      </c>
      <c r="O246" s="7" t="str">
        <f>VLOOKUP(H246,Product_Master!$A$2:$E$19,2,FALSE)</f>
        <v>Bookcase</v>
      </c>
      <c r="P246" s="7" t="str">
        <f>VLOOKUP(H246,Product_Master!$A$2:$E$19,3,FALSE)</f>
        <v>Furniture</v>
      </c>
      <c r="Q246" s="17">
        <f>INDEX(Product_Master!$D$2:$D$19,MATCH(H246,Product_Master!$A$2:$A$19,0))</f>
        <v>210</v>
      </c>
      <c r="R246" s="14">
        <f>INDEX(Product_Master!$E$2:$E$19,MATCH(H246,Product_Master!$A$2:$A$19,0))</f>
        <v>139.15</v>
      </c>
      <c r="S246" s="14">
        <f t="shared" si="18"/>
        <v>210</v>
      </c>
      <c r="T246" s="14">
        <f t="shared" si="19"/>
        <v>139.15</v>
      </c>
      <c r="U246" s="14">
        <f t="shared" si="20"/>
        <v>70.849999999999994</v>
      </c>
      <c r="V246" s="20">
        <f t="shared" si="21"/>
        <v>0.33738095238095234</v>
      </c>
      <c r="W246" s="7" t="str">
        <f t="shared" si="22"/>
        <v>Profitable</v>
      </c>
      <c r="X246" s="7" t="str">
        <f t="shared" si="23"/>
        <v>Low</v>
      </c>
    </row>
    <row r="247" spans="1:24" x14ac:dyDescent="0.3">
      <c r="A247" s="7" t="s">
        <v>1037</v>
      </c>
      <c r="B247" s="8">
        <v>45038</v>
      </c>
      <c r="C247" s="8">
        <v>45041</v>
      </c>
      <c r="D247" s="7" t="s">
        <v>1039</v>
      </c>
      <c r="E247" s="7" t="s">
        <v>408</v>
      </c>
      <c r="F247" s="7" t="s">
        <v>39</v>
      </c>
      <c r="G247" s="7" t="s">
        <v>90</v>
      </c>
      <c r="H247" s="7" t="s">
        <v>21</v>
      </c>
      <c r="I247" s="6">
        <v>7</v>
      </c>
      <c r="J247" s="10">
        <v>0.2</v>
      </c>
      <c r="K247" s="7" t="s">
        <v>32</v>
      </c>
      <c r="L247" s="7" t="s">
        <v>50</v>
      </c>
      <c r="M247" s="6">
        <v>52</v>
      </c>
      <c r="N247" s="6">
        <v>2</v>
      </c>
      <c r="O247" s="7" t="str">
        <f>VLOOKUP(H247,Product_Master!$A$2:$E$19,2,FALSE)</f>
        <v>Pen Set</v>
      </c>
      <c r="P247" s="7" t="str">
        <f>VLOOKUP(H247,Product_Master!$A$2:$E$19,3,FALSE)</f>
        <v>Office Supplies</v>
      </c>
      <c r="Q247" s="17">
        <f>INDEX(Product_Master!$D$2:$D$19,MATCH(H247,Product_Master!$A$2:$A$19,0))</f>
        <v>12</v>
      </c>
      <c r="R247" s="14">
        <f>INDEX(Product_Master!$E$2:$E$19,MATCH(H247,Product_Master!$A$2:$A$19,0))</f>
        <v>9.07</v>
      </c>
      <c r="S247" s="14">
        <f t="shared" si="18"/>
        <v>67.2</v>
      </c>
      <c r="T247" s="14">
        <f t="shared" si="19"/>
        <v>63.49</v>
      </c>
      <c r="U247" s="14">
        <f t="shared" si="20"/>
        <v>3.7100000000000009</v>
      </c>
      <c r="V247" s="20">
        <f t="shared" si="21"/>
        <v>5.5208333333333345E-2</v>
      </c>
      <c r="W247" s="7" t="str">
        <f t="shared" si="22"/>
        <v>Profitable</v>
      </c>
      <c r="X247" s="7" t="str">
        <f t="shared" si="23"/>
        <v>Low</v>
      </c>
    </row>
    <row r="248" spans="1:24" x14ac:dyDescent="0.3">
      <c r="A248" s="7" t="s">
        <v>1040</v>
      </c>
      <c r="B248" s="8">
        <v>45237</v>
      </c>
      <c r="C248" s="8">
        <v>45240</v>
      </c>
      <c r="D248" s="7" t="s">
        <v>1042</v>
      </c>
      <c r="E248" s="7" t="s">
        <v>1009</v>
      </c>
      <c r="F248" s="7" t="s">
        <v>29</v>
      </c>
      <c r="G248" s="7" t="s">
        <v>90</v>
      </c>
      <c r="H248" s="7" t="s">
        <v>308</v>
      </c>
      <c r="I248" s="6">
        <v>6</v>
      </c>
      <c r="J248" s="10">
        <v>0.1</v>
      </c>
      <c r="K248" s="7" t="s">
        <v>32</v>
      </c>
      <c r="L248" s="7" t="s">
        <v>33</v>
      </c>
      <c r="M248" s="6">
        <v>56</v>
      </c>
      <c r="N248" s="6">
        <v>3</v>
      </c>
      <c r="O248" s="7" t="str">
        <f>VLOOKUP(H248,Product_Master!$A$2:$E$19,2,FALSE)</f>
        <v>Binder</v>
      </c>
      <c r="P248" s="7" t="str">
        <f>VLOOKUP(H248,Product_Master!$A$2:$E$19,3,FALSE)</f>
        <v>Office Supplies</v>
      </c>
      <c r="Q248" s="17">
        <f>INDEX(Product_Master!$D$2:$D$19,MATCH(H248,Product_Master!$A$2:$A$19,0))</f>
        <v>8</v>
      </c>
      <c r="R248" s="14">
        <f>INDEX(Product_Master!$E$2:$E$19,MATCH(H248,Product_Master!$A$2:$A$19,0))</f>
        <v>5.51</v>
      </c>
      <c r="S248" s="14">
        <f t="shared" si="18"/>
        <v>43.2</v>
      </c>
      <c r="T248" s="14">
        <f t="shared" si="19"/>
        <v>33.06</v>
      </c>
      <c r="U248" s="14">
        <f t="shared" si="20"/>
        <v>10.14</v>
      </c>
      <c r="V248" s="20">
        <f t="shared" si="21"/>
        <v>0.23472222222222222</v>
      </c>
      <c r="W248" s="7" t="str">
        <f t="shared" si="22"/>
        <v>Profitable</v>
      </c>
      <c r="X248" s="7" t="str">
        <f t="shared" si="23"/>
        <v>Low</v>
      </c>
    </row>
    <row r="249" spans="1:24" x14ac:dyDescent="0.3">
      <c r="A249" s="7" t="s">
        <v>1043</v>
      </c>
      <c r="B249" s="8">
        <v>45192</v>
      </c>
      <c r="C249" s="8">
        <v>45194</v>
      </c>
      <c r="D249" s="7" t="s">
        <v>1045</v>
      </c>
      <c r="E249" s="7" t="s">
        <v>397</v>
      </c>
      <c r="F249" s="7" t="s">
        <v>19</v>
      </c>
      <c r="G249" s="7" t="s">
        <v>293</v>
      </c>
      <c r="H249" s="7" t="s">
        <v>84</v>
      </c>
      <c r="I249" s="6">
        <v>8</v>
      </c>
      <c r="J249" s="10">
        <v>0</v>
      </c>
      <c r="K249" s="7" t="s">
        <v>32</v>
      </c>
      <c r="L249" s="7" t="s">
        <v>50</v>
      </c>
      <c r="M249" s="6">
        <v>39</v>
      </c>
      <c r="N249" s="6">
        <v>5</v>
      </c>
      <c r="O249" s="7" t="str">
        <f>VLOOKUP(H249,Product_Master!$A$2:$E$19,2,FALSE)</f>
        <v>Bookcase</v>
      </c>
      <c r="P249" s="7" t="str">
        <f>VLOOKUP(H249,Product_Master!$A$2:$E$19,3,FALSE)</f>
        <v>Furniture</v>
      </c>
      <c r="Q249" s="17">
        <f>INDEX(Product_Master!$D$2:$D$19,MATCH(H249,Product_Master!$A$2:$A$19,0))</f>
        <v>210</v>
      </c>
      <c r="R249" s="14">
        <f>INDEX(Product_Master!$E$2:$E$19,MATCH(H249,Product_Master!$A$2:$A$19,0))</f>
        <v>139.15</v>
      </c>
      <c r="S249" s="14">
        <f t="shared" si="18"/>
        <v>1680</v>
      </c>
      <c r="T249" s="14">
        <f t="shared" si="19"/>
        <v>1113.2</v>
      </c>
      <c r="U249" s="14">
        <f t="shared" si="20"/>
        <v>566.79999999999995</v>
      </c>
      <c r="V249" s="20">
        <f t="shared" si="21"/>
        <v>0.33738095238095234</v>
      </c>
      <c r="W249" s="7" t="str">
        <f t="shared" si="22"/>
        <v>Profitable</v>
      </c>
      <c r="X249" s="7" t="str">
        <f t="shared" si="23"/>
        <v>Low</v>
      </c>
    </row>
    <row r="250" spans="1:24" x14ac:dyDescent="0.3">
      <c r="A250" s="7" t="s">
        <v>1047</v>
      </c>
      <c r="B250" s="8">
        <v>45365</v>
      </c>
      <c r="C250" s="8">
        <v>45371</v>
      </c>
      <c r="D250" s="7" t="s">
        <v>1050</v>
      </c>
      <c r="E250" s="7" t="s">
        <v>232</v>
      </c>
      <c r="F250" s="7" t="s">
        <v>39</v>
      </c>
      <c r="G250" s="7" t="s">
        <v>293</v>
      </c>
      <c r="H250" s="7" t="s">
        <v>308</v>
      </c>
      <c r="I250" s="6">
        <v>1</v>
      </c>
      <c r="J250" s="10">
        <v>0.2</v>
      </c>
      <c r="K250" s="7" t="s">
        <v>32</v>
      </c>
      <c r="L250" s="7" t="s">
        <v>41</v>
      </c>
      <c r="M250" s="6">
        <v>42</v>
      </c>
      <c r="N250" s="6">
        <v>4</v>
      </c>
      <c r="O250" s="7" t="str">
        <f>VLOOKUP(H250,Product_Master!$A$2:$E$19,2,FALSE)</f>
        <v>Binder</v>
      </c>
      <c r="P250" s="7" t="str">
        <f>VLOOKUP(H250,Product_Master!$A$2:$E$19,3,FALSE)</f>
        <v>Office Supplies</v>
      </c>
      <c r="Q250" s="17">
        <f>INDEX(Product_Master!$D$2:$D$19,MATCH(H250,Product_Master!$A$2:$A$19,0))</f>
        <v>8</v>
      </c>
      <c r="R250" s="14">
        <f>INDEX(Product_Master!$E$2:$E$19,MATCH(H250,Product_Master!$A$2:$A$19,0))</f>
        <v>5.51</v>
      </c>
      <c r="S250" s="14">
        <f t="shared" si="18"/>
        <v>6.4</v>
      </c>
      <c r="T250" s="14">
        <f t="shared" si="19"/>
        <v>5.51</v>
      </c>
      <c r="U250" s="14">
        <f t="shared" si="20"/>
        <v>0.89000000000000057</v>
      </c>
      <c r="V250" s="20">
        <f t="shared" si="21"/>
        <v>0.13906250000000009</v>
      </c>
      <c r="W250" s="7" t="str">
        <f t="shared" si="22"/>
        <v>Profitable</v>
      </c>
      <c r="X250" s="7" t="str">
        <f t="shared" si="23"/>
        <v>Low</v>
      </c>
    </row>
    <row r="251" spans="1:24" x14ac:dyDescent="0.3">
      <c r="A251" s="7" t="s">
        <v>1051</v>
      </c>
      <c r="B251" s="8">
        <v>45020</v>
      </c>
      <c r="C251" s="8">
        <v>45025</v>
      </c>
      <c r="D251" s="7" t="s">
        <v>1053</v>
      </c>
      <c r="E251" s="7" t="s">
        <v>627</v>
      </c>
      <c r="F251" s="7" t="s">
        <v>29</v>
      </c>
      <c r="G251" s="7" t="s">
        <v>90</v>
      </c>
      <c r="H251" s="7" t="s">
        <v>56</v>
      </c>
      <c r="I251" s="6">
        <v>2</v>
      </c>
      <c r="J251" s="10">
        <v>0.1</v>
      </c>
      <c r="K251" s="7" t="s">
        <v>22</v>
      </c>
      <c r="L251" s="7" t="s">
        <v>23</v>
      </c>
      <c r="M251" s="6">
        <v>44</v>
      </c>
      <c r="N251" s="6">
        <v>2</v>
      </c>
      <c r="O251" s="7" t="str">
        <f>VLOOKUP(H251,Product_Master!$A$2:$E$19,2,FALSE)</f>
        <v>Stapler</v>
      </c>
      <c r="P251" s="7" t="str">
        <f>VLOOKUP(H251,Product_Master!$A$2:$E$19,3,FALSE)</f>
        <v>Office Supplies</v>
      </c>
      <c r="Q251" s="17">
        <f>INDEX(Product_Master!$D$2:$D$19,MATCH(H251,Product_Master!$A$2:$A$19,0))</f>
        <v>15</v>
      </c>
      <c r="R251" s="14">
        <f>INDEX(Product_Master!$E$2:$E$19,MATCH(H251,Product_Master!$A$2:$A$19,0))</f>
        <v>9.91</v>
      </c>
      <c r="S251" s="14">
        <f t="shared" si="18"/>
        <v>27</v>
      </c>
      <c r="T251" s="14">
        <f t="shared" si="19"/>
        <v>19.82</v>
      </c>
      <c r="U251" s="14">
        <f t="shared" si="20"/>
        <v>7.18</v>
      </c>
      <c r="V251" s="20">
        <f t="shared" si="21"/>
        <v>0.2659259259259259</v>
      </c>
      <c r="W251" s="7" t="str">
        <f t="shared" si="22"/>
        <v>Profitable</v>
      </c>
      <c r="X251" s="7" t="str">
        <f t="shared" si="23"/>
        <v>Low</v>
      </c>
    </row>
    <row r="252" spans="1:24" x14ac:dyDescent="0.3">
      <c r="A252" s="7" t="s">
        <v>1054</v>
      </c>
      <c r="B252" s="8">
        <v>45552</v>
      </c>
      <c r="C252" s="8">
        <v>45558</v>
      </c>
      <c r="D252" s="7" t="s">
        <v>1057</v>
      </c>
      <c r="E252" s="7" t="s">
        <v>1058</v>
      </c>
      <c r="F252" s="7" t="s">
        <v>29</v>
      </c>
      <c r="G252" s="7" t="s">
        <v>30</v>
      </c>
      <c r="H252" s="7" t="s">
        <v>48</v>
      </c>
      <c r="I252" s="6">
        <v>5</v>
      </c>
      <c r="J252" s="10">
        <v>0.05</v>
      </c>
      <c r="K252" s="7" t="s">
        <v>22</v>
      </c>
      <c r="L252" s="7" t="s">
        <v>50</v>
      </c>
      <c r="M252" s="6">
        <v>64</v>
      </c>
      <c r="N252" s="6">
        <v>5</v>
      </c>
      <c r="O252" s="7" t="str">
        <f>VLOOKUP(H252,Product_Master!$A$2:$E$19,2,FALSE)</f>
        <v>Monitor</v>
      </c>
      <c r="P252" s="7" t="str">
        <f>VLOOKUP(H252,Product_Master!$A$2:$E$19,3,FALSE)</f>
        <v>Technology</v>
      </c>
      <c r="Q252" s="17">
        <f>INDEX(Product_Master!$D$2:$D$19,MATCH(H252,Product_Master!$A$2:$A$19,0))</f>
        <v>220</v>
      </c>
      <c r="R252" s="14">
        <f>INDEX(Product_Master!$E$2:$E$19,MATCH(H252,Product_Master!$A$2:$A$19,0))</f>
        <v>159.36000000000001</v>
      </c>
      <c r="S252" s="14">
        <f t="shared" si="18"/>
        <v>1045</v>
      </c>
      <c r="T252" s="14">
        <f t="shared" si="19"/>
        <v>796.80000000000007</v>
      </c>
      <c r="U252" s="14">
        <f t="shared" si="20"/>
        <v>248.19999999999993</v>
      </c>
      <c r="V252" s="20">
        <f t="shared" si="21"/>
        <v>0.23751196172248798</v>
      </c>
      <c r="W252" s="7" t="str">
        <f t="shared" si="22"/>
        <v>Profitable</v>
      </c>
      <c r="X252" s="7" t="str">
        <f t="shared" si="23"/>
        <v>Low</v>
      </c>
    </row>
    <row r="253" spans="1:24" x14ac:dyDescent="0.3">
      <c r="A253" s="7" t="s">
        <v>1059</v>
      </c>
      <c r="B253" s="8">
        <v>45557</v>
      </c>
      <c r="C253" s="8">
        <v>45563</v>
      </c>
      <c r="D253" s="7" t="s">
        <v>1061</v>
      </c>
      <c r="E253" s="7" t="s">
        <v>1058</v>
      </c>
      <c r="F253" s="7" t="s">
        <v>29</v>
      </c>
      <c r="G253" s="7" t="s">
        <v>40</v>
      </c>
      <c r="H253" s="7" t="s">
        <v>154</v>
      </c>
      <c r="I253" s="6">
        <v>5</v>
      </c>
      <c r="J253" s="10">
        <v>0.05</v>
      </c>
      <c r="K253" s="7" t="s">
        <v>22</v>
      </c>
      <c r="L253" s="7" t="s">
        <v>33</v>
      </c>
      <c r="M253" s="6">
        <v>47</v>
      </c>
      <c r="N253" s="6">
        <v>2</v>
      </c>
      <c r="O253" s="7" t="str">
        <f>VLOOKUP(H253,Product_Master!$A$2:$E$19,2,FALSE)</f>
        <v>Filing Cabinet</v>
      </c>
      <c r="P253" s="7" t="str">
        <f>VLOOKUP(H253,Product_Master!$A$2:$E$19,3,FALSE)</f>
        <v>Furniture</v>
      </c>
      <c r="Q253" s="17">
        <f>INDEX(Product_Master!$D$2:$D$19,MATCH(H253,Product_Master!$A$2:$A$19,0))</f>
        <v>130</v>
      </c>
      <c r="R253" s="14">
        <f>INDEX(Product_Master!$E$2:$E$19,MATCH(H253,Product_Master!$A$2:$A$19,0))</f>
        <v>83.55</v>
      </c>
      <c r="S253" s="14">
        <f t="shared" si="18"/>
        <v>617.5</v>
      </c>
      <c r="T253" s="14">
        <f t="shared" si="19"/>
        <v>417.75</v>
      </c>
      <c r="U253" s="14">
        <f t="shared" si="20"/>
        <v>199.75</v>
      </c>
      <c r="V253" s="20">
        <f t="shared" si="21"/>
        <v>0.32348178137651823</v>
      </c>
      <c r="W253" s="7" t="str">
        <f t="shared" si="22"/>
        <v>Profitable</v>
      </c>
      <c r="X253" s="7" t="str">
        <f t="shared" si="23"/>
        <v>Low</v>
      </c>
    </row>
    <row r="254" spans="1:24" x14ac:dyDescent="0.3">
      <c r="A254" s="7" t="s">
        <v>1062</v>
      </c>
      <c r="B254" s="8">
        <v>45645</v>
      </c>
      <c r="C254" s="8">
        <v>45647</v>
      </c>
      <c r="D254" s="7" t="s">
        <v>824</v>
      </c>
      <c r="E254" s="7" t="s">
        <v>882</v>
      </c>
      <c r="F254" s="7" t="s">
        <v>29</v>
      </c>
      <c r="G254" s="7" t="s">
        <v>30</v>
      </c>
      <c r="H254" s="7" t="s">
        <v>98</v>
      </c>
      <c r="I254" s="6">
        <v>5</v>
      </c>
      <c r="J254" s="10">
        <v>0</v>
      </c>
      <c r="K254" s="7" t="s">
        <v>32</v>
      </c>
      <c r="L254" s="7" t="s">
        <v>33</v>
      </c>
      <c r="M254" s="6">
        <v>61</v>
      </c>
      <c r="N254" s="6">
        <v>2</v>
      </c>
      <c r="O254" s="7" t="str">
        <f>VLOOKUP(H254,Product_Master!$A$2:$E$19,2,FALSE)</f>
        <v>Office Chair</v>
      </c>
      <c r="P254" s="7" t="str">
        <f>VLOOKUP(H254,Product_Master!$A$2:$E$19,3,FALSE)</f>
        <v>Furniture</v>
      </c>
      <c r="Q254" s="17">
        <f>INDEX(Product_Master!$D$2:$D$19,MATCH(H254,Product_Master!$A$2:$A$19,0))</f>
        <v>150</v>
      </c>
      <c r="R254" s="14">
        <f>INDEX(Product_Master!$E$2:$E$19,MATCH(H254,Product_Master!$A$2:$A$19,0))</f>
        <v>111.98</v>
      </c>
      <c r="S254" s="14">
        <f t="shared" si="18"/>
        <v>750</v>
      </c>
      <c r="T254" s="14">
        <f t="shared" si="19"/>
        <v>559.9</v>
      </c>
      <c r="U254" s="14">
        <f t="shared" si="20"/>
        <v>190.10000000000002</v>
      </c>
      <c r="V254" s="20">
        <f t="shared" si="21"/>
        <v>0.25346666666666667</v>
      </c>
      <c r="W254" s="7" t="str">
        <f t="shared" si="22"/>
        <v>Profitable</v>
      </c>
      <c r="X254" s="7" t="str">
        <f t="shared" si="23"/>
        <v>Low</v>
      </c>
    </row>
    <row r="255" spans="1:24" x14ac:dyDescent="0.3">
      <c r="A255" s="7" t="s">
        <v>1065</v>
      </c>
      <c r="B255" s="8">
        <v>45315</v>
      </c>
      <c r="C255" s="8">
        <v>45319</v>
      </c>
      <c r="D255" s="7" t="s">
        <v>1067</v>
      </c>
      <c r="E255" s="7" t="s">
        <v>326</v>
      </c>
      <c r="F255" s="7" t="s">
        <v>39</v>
      </c>
      <c r="G255" s="7" t="s">
        <v>30</v>
      </c>
      <c r="H255" s="7" t="s">
        <v>76</v>
      </c>
      <c r="I255" s="6">
        <v>3</v>
      </c>
      <c r="J255" s="10">
        <v>0.15</v>
      </c>
      <c r="K255" s="7" t="s">
        <v>32</v>
      </c>
      <c r="L255" s="7" t="s">
        <v>41</v>
      </c>
      <c r="M255" s="6">
        <v>44</v>
      </c>
      <c r="N255" s="6">
        <v>2</v>
      </c>
      <c r="O255" s="7" t="str">
        <f>VLOOKUP(H255,Product_Master!$A$2:$E$19,2,FALSE)</f>
        <v>Tablet</v>
      </c>
      <c r="P255" s="7" t="str">
        <f>VLOOKUP(H255,Product_Master!$A$2:$E$19,3,FALSE)</f>
        <v>Technology</v>
      </c>
      <c r="Q255" s="17">
        <f>INDEX(Product_Master!$D$2:$D$19,MATCH(H255,Product_Master!$A$2:$A$19,0))</f>
        <v>350</v>
      </c>
      <c r="R255" s="14">
        <f>INDEX(Product_Master!$E$2:$E$19,MATCH(H255,Product_Master!$A$2:$A$19,0))</f>
        <v>267.63</v>
      </c>
      <c r="S255" s="14">
        <f t="shared" si="18"/>
        <v>892.5</v>
      </c>
      <c r="T255" s="14">
        <f t="shared" si="19"/>
        <v>802.89</v>
      </c>
      <c r="U255" s="14">
        <f t="shared" si="20"/>
        <v>89.610000000000014</v>
      </c>
      <c r="V255" s="20">
        <f t="shared" si="21"/>
        <v>0.10040336134453783</v>
      </c>
      <c r="W255" s="7" t="str">
        <f t="shared" si="22"/>
        <v>Profitable</v>
      </c>
      <c r="X255" s="7" t="str">
        <f t="shared" si="23"/>
        <v>Low</v>
      </c>
    </row>
    <row r="256" spans="1:24" x14ac:dyDescent="0.3">
      <c r="A256" s="7" t="s">
        <v>1069</v>
      </c>
      <c r="B256" s="8">
        <v>45096</v>
      </c>
      <c r="C256" s="8">
        <v>45102</v>
      </c>
      <c r="D256" s="7" t="s">
        <v>1070</v>
      </c>
      <c r="E256" s="7" t="s">
        <v>408</v>
      </c>
      <c r="F256" s="7" t="s">
        <v>19</v>
      </c>
      <c r="G256" s="7" t="s">
        <v>192</v>
      </c>
      <c r="H256" s="7" t="s">
        <v>241</v>
      </c>
      <c r="I256" s="6">
        <v>6</v>
      </c>
      <c r="J256" s="10">
        <v>0.2</v>
      </c>
      <c r="K256" s="7" t="s">
        <v>32</v>
      </c>
      <c r="L256" s="7" t="s">
        <v>50</v>
      </c>
      <c r="M256" s="6">
        <v>54</v>
      </c>
      <c r="N256" s="6">
        <v>4</v>
      </c>
      <c r="O256" s="7" t="str">
        <f>VLOOKUP(H256,Product_Master!$A$2:$E$19,2,FALSE)</f>
        <v>Notebook</v>
      </c>
      <c r="P256" s="7" t="str">
        <f>VLOOKUP(H256,Product_Master!$A$2:$E$19,3,FALSE)</f>
        <v>Office Supplies</v>
      </c>
      <c r="Q256" s="17">
        <f>INDEX(Product_Master!$D$2:$D$19,MATCH(H256,Product_Master!$A$2:$A$19,0))</f>
        <v>6</v>
      </c>
      <c r="R256" s="14">
        <f>INDEX(Product_Master!$E$2:$E$19,MATCH(H256,Product_Master!$A$2:$A$19,0))</f>
        <v>4.2699999999999996</v>
      </c>
      <c r="S256" s="14">
        <f t="shared" si="18"/>
        <v>28.8</v>
      </c>
      <c r="T256" s="14">
        <f t="shared" si="19"/>
        <v>25.619999999999997</v>
      </c>
      <c r="U256" s="14">
        <f t="shared" si="20"/>
        <v>3.1800000000000033</v>
      </c>
      <c r="V256" s="20">
        <f t="shared" si="21"/>
        <v>0.11041666666666677</v>
      </c>
      <c r="W256" s="7" t="str">
        <f t="shared" si="22"/>
        <v>Profitable</v>
      </c>
      <c r="X256" s="7" t="str">
        <f t="shared" si="23"/>
        <v>Low</v>
      </c>
    </row>
    <row r="257" spans="1:24" x14ac:dyDescent="0.3">
      <c r="A257" s="7" t="s">
        <v>1071</v>
      </c>
      <c r="B257" s="8">
        <v>45013</v>
      </c>
      <c r="C257" s="8">
        <v>45019</v>
      </c>
      <c r="D257" s="7" t="s">
        <v>1073</v>
      </c>
      <c r="E257" s="7" t="s">
        <v>1014</v>
      </c>
      <c r="F257" s="7" t="s">
        <v>29</v>
      </c>
      <c r="G257" s="7" t="s">
        <v>90</v>
      </c>
      <c r="H257" s="7" t="s">
        <v>21</v>
      </c>
      <c r="I257" s="6">
        <v>4</v>
      </c>
      <c r="J257" s="10">
        <v>0.2</v>
      </c>
      <c r="K257" s="7" t="s">
        <v>70</v>
      </c>
      <c r="L257" s="7" t="s">
        <v>23</v>
      </c>
      <c r="M257" s="6">
        <v>25</v>
      </c>
      <c r="N257" s="6">
        <v>2</v>
      </c>
      <c r="O257" s="7" t="str">
        <f>VLOOKUP(H257,Product_Master!$A$2:$E$19,2,FALSE)</f>
        <v>Pen Set</v>
      </c>
      <c r="P257" s="7" t="str">
        <f>VLOOKUP(H257,Product_Master!$A$2:$E$19,3,FALSE)</f>
        <v>Office Supplies</v>
      </c>
      <c r="Q257" s="17">
        <f>INDEX(Product_Master!$D$2:$D$19,MATCH(H257,Product_Master!$A$2:$A$19,0))</f>
        <v>12</v>
      </c>
      <c r="R257" s="14">
        <f>INDEX(Product_Master!$E$2:$E$19,MATCH(H257,Product_Master!$A$2:$A$19,0))</f>
        <v>9.07</v>
      </c>
      <c r="S257" s="14">
        <f t="shared" si="18"/>
        <v>38.400000000000006</v>
      </c>
      <c r="T257" s="14">
        <f t="shared" si="19"/>
        <v>36.28</v>
      </c>
      <c r="U257" s="14">
        <f t="shared" si="20"/>
        <v>2.1200000000000045</v>
      </c>
      <c r="V257" s="20">
        <f t="shared" si="21"/>
        <v>5.5208333333333443E-2</v>
      </c>
      <c r="W257" s="7" t="str">
        <f t="shared" si="22"/>
        <v>Profitable</v>
      </c>
      <c r="X257" s="7" t="str">
        <f t="shared" si="23"/>
        <v>Low</v>
      </c>
    </row>
    <row r="258" spans="1:24" x14ac:dyDescent="0.3">
      <c r="A258" s="7" t="s">
        <v>1074</v>
      </c>
      <c r="B258" s="8">
        <v>45251</v>
      </c>
      <c r="C258" s="8">
        <v>45258</v>
      </c>
      <c r="D258" s="7" t="s">
        <v>1076</v>
      </c>
      <c r="E258" s="7" t="s">
        <v>790</v>
      </c>
      <c r="F258" s="7" t="s">
        <v>39</v>
      </c>
      <c r="G258" s="7" t="s">
        <v>293</v>
      </c>
      <c r="H258" s="7" t="s">
        <v>98</v>
      </c>
      <c r="I258" s="6">
        <v>3</v>
      </c>
      <c r="J258" s="10">
        <v>0</v>
      </c>
      <c r="K258" s="7" t="s">
        <v>22</v>
      </c>
      <c r="L258" s="7" t="s">
        <v>50</v>
      </c>
      <c r="M258" s="6">
        <v>40</v>
      </c>
      <c r="N258" s="6">
        <v>3</v>
      </c>
      <c r="O258" s="7" t="str">
        <f>VLOOKUP(H258,Product_Master!$A$2:$E$19,2,FALSE)</f>
        <v>Office Chair</v>
      </c>
      <c r="P258" s="7" t="str">
        <f>VLOOKUP(H258,Product_Master!$A$2:$E$19,3,FALSE)</f>
        <v>Furniture</v>
      </c>
      <c r="Q258" s="17">
        <f>INDEX(Product_Master!$D$2:$D$19,MATCH(H258,Product_Master!$A$2:$A$19,0))</f>
        <v>150</v>
      </c>
      <c r="R258" s="14">
        <f>INDEX(Product_Master!$E$2:$E$19,MATCH(H258,Product_Master!$A$2:$A$19,0))</f>
        <v>111.98</v>
      </c>
      <c r="S258" s="14">
        <f t="shared" ref="S258:S321" si="24">I258*Q258*(1-J258)</f>
        <v>450</v>
      </c>
      <c r="T258" s="14">
        <f t="shared" ref="T258:T321" si="25">I258*R258</f>
        <v>335.94</v>
      </c>
      <c r="U258" s="14">
        <f t="shared" ref="U258:U321" si="26">S258-T258</f>
        <v>114.06</v>
      </c>
      <c r="V258" s="20">
        <f t="shared" ref="V258:V321" si="27">IFERROR(U258/S258,0)</f>
        <v>0.25346666666666667</v>
      </c>
      <c r="W258" s="7" t="str">
        <f t="shared" ref="W258:W321" si="28">IF(U258&gt;0,"Profitable","Loss")</f>
        <v>Profitable</v>
      </c>
      <c r="X258" s="7" t="str">
        <f t="shared" ref="X258:X321" si="29">IF(S258&gt;=5000,"High",IF(S258&gt;=2000,"Medium","Low"))</f>
        <v>Low</v>
      </c>
    </row>
    <row r="259" spans="1:24" x14ac:dyDescent="0.3">
      <c r="A259" s="7" t="s">
        <v>1077</v>
      </c>
      <c r="B259" s="8">
        <v>45081</v>
      </c>
      <c r="C259" s="8">
        <v>45088</v>
      </c>
      <c r="D259" s="7" t="s">
        <v>1080</v>
      </c>
      <c r="E259" s="7" t="s">
        <v>782</v>
      </c>
      <c r="F259" s="7" t="s">
        <v>39</v>
      </c>
      <c r="G259" s="7" t="s">
        <v>40</v>
      </c>
      <c r="H259" s="7" t="s">
        <v>69</v>
      </c>
      <c r="I259" s="6">
        <v>9</v>
      </c>
      <c r="J259" s="10">
        <v>0</v>
      </c>
      <c r="K259" s="7" t="s">
        <v>32</v>
      </c>
      <c r="L259" s="7" t="s">
        <v>41</v>
      </c>
      <c r="M259" s="6">
        <v>63</v>
      </c>
      <c r="N259" s="6">
        <v>5</v>
      </c>
      <c r="O259" s="7" t="str">
        <f>VLOOKUP(H259,Product_Master!$A$2:$E$19,2,FALSE)</f>
        <v>Marker Pack</v>
      </c>
      <c r="P259" s="7" t="str">
        <f>VLOOKUP(H259,Product_Master!$A$2:$E$19,3,FALSE)</f>
        <v>Office Supplies</v>
      </c>
      <c r="Q259" s="17">
        <f>INDEX(Product_Master!$D$2:$D$19,MATCH(H259,Product_Master!$A$2:$A$19,0))</f>
        <v>11</v>
      </c>
      <c r="R259" s="14">
        <f>INDEX(Product_Master!$E$2:$E$19,MATCH(H259,Product_Master!$A$2:$A$19,0))</f>
        <v>6.23</v>
      </c>
      <c r="S259" s="14">
        <f t="shared" si="24"/>
        <v>99</v>
      </c>
      <c r="T259" s="14">
        <f t="shared" si="25"/>
        <v>56.070000000000007</v>
      </c>
      <c r="U259" s="14">
        <f t="shared" si="26"/>
        <v>42.929999999999993</v>
      </c>
      <c r="V259" s="20">
        <f t="shared" si="27"/>
        <v>0.43363636363636354</v>
      </c>
      <c r="W259" s="7" t="str">
        <f t="shared" si="28"/>
        <v>Profitable</v>
      </c>
      <c r="X259" s="7" t="str">
        <f t="shared" si="29"/>
        <v>Low</v>
      </c>
    </row>
    <row r="260" spans="1:24" x14ac:dyDescent="0.3">
      <c r="A260" s="7" t="s">
        <v>1081</v>
      </c>
      <c r="B260" s="8">
        <v>44930</v>
      </c>
      <c r="C260" s="8">
        <v>44933</v>
      </c>
      <c r="D260" s="7" t="s">
        <v>1084</v>
      </c>
      <c r="E260" s="7" t="s">
        <v>334</v>
      </c>
      <c r="F260" s="7" t="s">
        <v>19</v>
      </c>
      <c r="G260" s="7" t="s">
        <v>176</v>
      </c>
      <c r="H260" s="7" t="s">
        <v>48</v>
      </c>
      <c r="I260" s="6">
        <v>4</v>
      </c>
      <c r="J260" s="10">
        <v>0</v>
      </c>
      <c r="K260" s="7" t="s">
        <v>32</v>
      </c>
      <c r="L260" s="7" t="s">
        <v>50</v>
      </c>
      <c r="M260" s="6">
        <v>63</v>
      </c>
      <c r="N260" s="6">
        <v>2</v>
      </c>
      <c r="O260" s="7" t="str">
        <f>VLOOKUP(H260,Product_Master!$A$2:$E$19,2,FALSE)</f>
        <v>Monitor</v>
      </c>
      <c r="P260" s="7" t="str">
        <f>VLOOKUP(H260,Product_Master!$A$2:$E$19,3,FALSE)</f>
        <v>Technology</v>
      </c>
      <c r="Q260" s="17">
        <f>INDEX(Product_Master!$D$2:$D$19,MATCH(H260,Product_Master!$A$2:$A$19,0))</f>
        <v>220</v>
      </c>
      <c r="R260" s="14">
        <f>INDEX(Product_Master!$E$2:$E$19,MATCH(H260,Product_Master!$A$2:$A$19,0))</f>
        <v>159.36000000000001</v>
      </c>
      <c r="S260" s="14">
        <f t="shared" si="24"/>
        <v>880</v>
      </c>
      <c r="T260" s="14">
        <f t="shared" si="25"/>
        <v>637.44000000000005</v>
      </c>
      <c r="U260" s="14">
        <f t="shared" si="26"/>
        <v>242.55999999999995</v>
      </c>
      <c r="V260" s="20">
        <f t="shared" si="27"/>
        <v>0.27563636363636357</v>
      </c>
      <c r="W260" s="7" t="str">
        <f t="shared" si="28"/>
        <v>Profitable</v>
      </c>
      <c r="X260" s="7" t="str">
        <f t="shared" si="29"/>
        <v>Low</v>
      </c>
    </row>
    <row r="261" spans="1:24" x14ac:dyDescent="0.3">
      <c r="A261" s="7" t="s">
        <v>1085</v>
      </c>
      <c r="B261" s="8">
        <v>45146</v>
      </c>
      <c r="C261" s="8">
        <v>45148</v>
      </c>
      <c r="D261" s="7" t="s">
        <v>1086</v>
      </c>
      <c r="E261" s="7" t="s">
        <v>548</v>
      </c>
      <c r="F261" s="7" t="s">
        <v>39</v>
      </c>
      <c r="G261" s="7" t="s">
        <v>62</v>
      </c>
      <c r="H261" s="7" t="s">
        <v>63</v>
      </c>
      <c r="I261" s="6">
        <v>4</v>
      </c>
      <c r="J261" s="10">
        <v>0</v>
      </c>
      <c r="K261" s="7" t="s">
        <v>222</v>
      </c>
      <c r="L261" s="7" t="s">
        <v>23</v>
      </c>
      <c r="M261" s="6">
        <v>21</v>
      </c>
      <c r="N261" s="6">
        <v>4</v>
      </c>
      <c r="O261" s="7" t="str">
        <f>VLOOKUP(H261,Product_Master!$A$2:$E$19,2,FALSE)</f>
        <v>Paper Ream</v>
      </c>
      <c r="P261" s="7" t="str">
        <f>VLOOKUP(H261,Product_Master!$A$2:$E$19,3,FALSE)</f>
        <v>Office Supplies</v>
      </c>
      <c r="Q261" s="17">
        <f>INDEX(Product_Master!$D$2:$D$19,MATCH(H261,Product_Master!$A$2:$A$19,0))</f>
        <v>9</v>
      </c>
      <c r="R261" s="14">
        <f>INDEX(Product_Master!$E$2:$E$19,MATCH(H261,Product_Master!$A$2:$A$19,0))</f>
        <v>5.46</v>
      </c>
      <c r="S261" s="14">
        <f t="shared" si="24"/>
        <v>36</v>
      </c>
      <c r="T261" s="14">
        <f t="shared" si="25"/>
        <v>21.84</v>
      </c>
      <c r="U261" s="14">
        <f t="shared" si="26"/>
        <v>14.16</v>
      </c>
      <c r="V261" s="20">
        <f t="shared" si="27"/>
        <v>0.39333333333333331</v>
      </c>
      <c r="W261" s="7" t="str">
        <f t="shared" si="28"/>
        <v>Profitable</v>
      </c>
      <c r="X261" s="7" t="str">
        <f t="shared" si="29"/>
        <v>Low</v>
      </c>
    </row>
    <row r="262" spans="1:24" x14ac:dyDescent="0.3">
      <c r="A262" s="7" t="s">
        <v>1087</v>
      </c>
      <c r="B262" s="8">
        <v>45054</v>
      </c>
      <c r="C262" s="8">
        <v>45058</v>
      </c>
      <c r="D262" s="7" t="s">
        <v>1090</v>
      </c>
      <c r="E262" s="7" t="s">
        <v>472</v>
      </c>
      <c r="F262" s="7" t="s">
        <v>39</v>
      </c>
      <c r="G262" s="7" t="s">
        <v>20</v>
      </c>
      <c r="H262" s="7" t="s">
        <v>31</v>
      </c>
      <c r="I262" s="6">
        <v>5</v>
      </c>
      <c r="J262" s="10">
        <v>0.05</v>
      </c>
      <c r="K262" s="7" t="s">
        <v>22</v>
      </c>
      <c r="L262" s="7" t="s">
        <v>41</v>
      </c>
      <c r="M262" s="6">
        <v>45</v>
      </c>
      <c r="N262" s="6">
        <v>1</v>
      </c>
      <c r="O262" s="7" t="str">
        <f>VLOOKUP(H262,Product_Master!$A$2:$E$19,2,FALSE)</f>
        <v>Desk</v>
      </c>
      <c r="P262" s="7" t="str">
        <f>VLOOKUP(H262,Product_Master!$A$2:$E$19,3,FALSE)</f>
        <v>Furniture</v>
      </c>
      <c r="Q262" s="17">
        <f>INDEX(Product_Master!$D$2:$D$19,MATCH(H262,Product_Master!$A$2:$A$19,0))</f>
        <v>320</v>
      </c>
      <c r="R262" s="14">
        <f>INDEX(Product_Master!$E$2:$E$19,MATCH(H262,Product_Master!$A$2:$A$19,0))</f>
        <v>186.25</v>
      </c>
      <c r="S262" s="14">
        <f t="shared" si="24"/>
        <v>1520</v>
      </c>
      <c r="T262" s="14">
        <f t="shared" si="25"/>
        <v>931.25</v>
      </c>
      <c r="U262" s="14">
        <f t="shared" si="26"/>
        <v>588.75</v>
      </c>
      <c r="V262" s="20">
        <f t="shared" si="27"/>
        <v>0.38733552631578949</v>
      </c>
      <c r="W262" s="7" t="str">
        <f t="shared" si="28"/>
        <v>Profitable</v>
      </c>
      <c r="X262" s="7" t="str">
        <f t="shared" si="29"/>
        <v>Low</v>
      </c>
    </row>
    <row r="263" spans="1:24" x14ac:dyDescent="0.3">
      <c r="A263" s="7" t="s">
        <v>1091</v>
      </c>
      <c r="B263" s="8">
        <v>45162</v>
      </c>
      <c r="C263" s="8">
        <v>45168</v>
      </c>
      <c r="D263" s="7" t="s">
        <v>1093</v>
      </c>
      <c r="E263" s="7" t="s">
        <v>357</v>
      </c>
      <c r="F263" s="7" t="s">
        <v>39</v>
      </c>
      <c r="G263" s="7" t="s">
        <v>90</v>
      </c>
      <c r="H263" s="7" t="s">
        <v>63</v>
      </c>
      <c r="I263" s="6">
        <v>2</v>
      </c>
      <c r="J263" s="10">
        <v>0.1</v>
      </c>
      <c r="K263" s="7" t="s">
        <v>32</v>
      </c>
      <c r="L263" s="7" t="s">
        <v>33</v>
      </c>
      <c r="M263" s="6">
        <v>54</v>
      </c>
      <c r="N263" s="6">
        <v>5</v>
      </c>
      <c r="O263" s="7" t="str">
        <f>VLOOKUP(H263,Product_Master!$A$2:$E$19,2,FALSE)</f>
        <v>Paper Ream</v>
      </c>
      <c r="P263" s="7" t="str">
        <f>VLOOKUP(H263,Product_Master!$A$2:$E$19,3,FALSE)</f>
        <v>Office Supplies</v>
      </c>
      <c r="Q263" s="17">
        <f>INDEX(Product_Master!$D$2:$D$19,MATCH(H263,Product_Master!$A$2:$A$19,0))</f>
        <v>9</v>
      </c>
      <c r="R263" s="14">
        <f>INDEX(Product_Master!$E$2:$E$19,MATCH(H263,Product_Master!$A$2:$A$19,0))</f>
        <v>5.46</v>
      </c>
      <c r="S263" s="14">
        <f t="shared" si="24"/>
        <v>16.2</v>
      </c>
      <c r="T263" s="14">
        <f t="shared" si="25"/>
        <v>10.92</v>
      </c>
      <c r="U263" s="14">
        <f t="shared" si="26"/>
        <v>5.2799999999999994</v>
      </c>
      <c r="V263" s="20">
        <f t="shared" si="27"/>
        <v>0.3259259259259259</v>
      </c>
      <c r="W263" s="7" t="str">
        <f t="shared" si="28"/>
        <v>Profitable</v>
      </c>
      <c r="X263" s="7" t="str">
        <f t="shared" si="29"/>
        <v>Low</v>
      </c>
    </row>
    <row r="264" spans="1:24" x14ac:dyDescent="0.3">
      <c r="A264" s="7" t="s">
        <v>1094</v>
      </c>
      <c r="B264" s="8">
        <v>45618</v>
      </c>
      <c r="C264" s="8">
        <v>45624</v>
      </c>
      <c r="D264" s="7" t="s">
        <v>1097</v>
      </c>
      <c r="E264" s="7" t="s">
        <v>298</v>
      </c>
      <c r="F264" s="7" t="s">
        <v>29</v>
      </c>
      <c r="G264" s="7" t="s">
        <v>251</v>
      </c>
      <c r="H264" s="7" t="s">
        <v>76</v>
      </c>
      <c r="I264" s="6">
        <v>6</v>
      </c>
      <c r="J264" s="10">
        <v>0.15</v>
      </c>
      <c r="K264" s="7" t="s">
        <v>32</v>
      </c>
      <c r="L264" s="7" t="s">
        <v>41</v>
      </c>
      <c r="M264" s="6">
        <v>44</v>
      </c>
      <c r="N264" s="6">
        <v>4</v>
      </c>
      <c r="O264" s="7" t="str">
        <f>VLOOKUP(H264,Product_Master!$A$2:$E$19,2,FALSE)</f>
        <v>Tablet</v>
      </c>
      <c r="P264" s="7" t="str">
        <f>VLOOKUP(H264,Product_Master!$A$2:$E$19,3,FALSE)</f>
        <v>Technology</v>
      </c>
      <c r="Q264" s="17">
        <f>INDEX(Product_Master!$D$2:$D$19,MATCH(H264,Product_Master!$A$2:$A$19,0))</f>
        <v>350</v>
      </c>
      <c r="R264" s="14">
        <f>INDEX(Product_Master!$E$2:$E$19,MATCH(H264,Product_Master!$A$2:$A$19,0))</f>
        <v>267.63</v>
      </c>
      <c r="S264" s="14">
        <f t="shared" si="24"/>
        <v>1785</v>
      </c>
      <c r="T264" s="14">
        <f t="shared" si="25"/>
        <v>1605.78</v>
      </c>
      <c r="U264" s="14">
        <f t="shared" si="26"/>
        <v>179.22000000000003</v>
      </c>
      <c r="V264" s="20">
        <f t="shared" si="27"/>
        <v>0.10040336134453783</v>
      </c>
      <c r="W264" s="7" t="str">
        <f t="shared" si="28"/>
        <v>Profitable</v>
      </c>
      <c r="X264" s="7" t="str">
        <f t="shared" si="29"/>
        <v>Low</v>
      </c>
    </row>
    <row r="265" spans="1:24" x14ac:dyDescent="0.3">
      <c r="A265" s="7" t="s">
        <v>1099</v>
      </c>
      <c r="B265" s="8">
        <v>44963</v>
      </c>
      <c r="C265" s="8">
        <v>44970</v>
      </c>
      <c r="D265" s="7" t="s">
        <v>1102</v>
      </c>
      <c r="E265" s="7" t="s">
        <v>103</v>
      </c>
      <c r="F265" s="7" t="s">
        <v>29</v>
      </c>
      <c r="G265" s="7" t="s">
        <v>251</v>
      </c>
      <c r="H265" s="7" t="s">
        <v>91</v>
      </c>
      <c r="I265" s="6">
        <v>9</v>
      </c>
      <c r="J265" s="10">
        <v>0.05</v>
      </c>
      <c r="K265" s="7" t="s">
        <v>32</v>
      </c>
      <c r="L265" s="7" t="s">
        <v>33</v>
      </c>
      <c r="M265" s="6">
        <v>41</v>
      </c>
      <c r="N265" s="6">
        <v>2</v>
      </c>
      <c r="O265" s="7" t="str">
        <f>VLOOKUP(H265,Product_Master!$A$2:$E$19,2,FALSE)</f>
        <v>Smartphone</v>
      </c>
      <c r="P265" s="7" t="str">
        <f>VLOOKUP(H265,Product_Master!$A$2:$E$19,3,FALSE)</f>
        <v>Technology</v>
      </c>
      <c r="Q265" s="17">
        <f>INDEX(Product_Master!$D$2:$D$19,MATCH(H265,Product_Master!$A$2:$A$19,0))</f>
        <v>600</v>
      </c>
      <c r="R265" s="14">
        <f>INDEX(Product_Master!$E$2:$E$19,MATCH(H265,Product_Master!$A$2:$A$19,0))</f>
        <v>395.83</v>
      </c>
      <c r="S265" s="14">
        <f t="shared" si="24"/>
        <v>5130</v>
      </c>
      <c r="T265" s="14">
        <f t="shared" si="25"/>
        <v>3562.47</v>
      </c>
      <c r="U265" s="14">
        <f t="shared" si="26"/>
        <v>1567.5300000000002</v>
      </c>
      <c r="V265" s="20">
        <f t="shared" si="27"/>
        <v>0.30556140350877198</v>
      </c>
      <c r="W265" s="7" t="str">
        <f t="shared" si="28"/>
        <v>Profitable</v>
      </c>
      <c r="X265" s="7" t="str">
        <f t="shared" si="29"/>
        <v>High</v>
      </c>
    </row>
    <row r="266" spans="1:24" x14ac:dyDescent="0.3">
      <c r="A266" s="7" t="s">
        <v>1103</v>
      </c>
      <c r="B266" s="8">
        <v>45030</v>
      </c>
      <c r="C266" s="8">
        <v>45034</v>
      </c>
      <c r="D266" s="7" t="s">
        <v>1106</v>
      </c>
      <c r="E266" s="7" t="s">
        <v>435</v>
      </c>
      <c r="F266" s="7" t="s">
        <v>29</v>
      </c>
      <c r="G266" s="7" t="s">
        <v>251</v>
      </c>
      <c r="H266" s="7" t="s">
        <v>91</v>
      </c>
      <c r="I266" s="6">
        <v>4</v>
      </c>
      <c r="J266" s="10">
        <v>0.05</v>
      </c>
      <c r="K266" s="7" t="s">
        <v>32</v>
      </c>
      <c r="L266" s="7" t="s">
        <v>50</v>
      </c>
      <c r="M266" s="6">
        <v>54</v>
      </c>
      <c r="N266" s="6">
        <v>4</v>
      </c>
      <c r="O266" s="7" t="str">
        <f>VLOOKUP(H266,Product_Master!$A$2:$E$19,2,FALSE)</f>
        <v>Smartphone</v>
      </c>
      <c r="P266" s="7" t="str">
        <f>VLOOKUP(H266,Product_Master!$A$2:$E$19,3,FALSE)</f>
        <v>Technology</v>
      </c>
      <c r="Q266" s="17">
        <f>INDEX(Product_Master!$D$2:$D$19,MATCH(H266,Product_Master!$A$2:$A$19,0))</f>
        <v>600</v>
      </c>
      <c r="R266" s="14">
        <f>INDEX(Product_Master!$E$2:$E$19,MATCH(H266,Product_Master!$A$2:$A$19,0))</f>
        <v>395.83</v>
      </c>
      <c r="S266" s="14">
        <f t="shared" si="24"/>
        <v>2280</v>
      </c>
      <c r="T266" s="14">
        <f t="shared" si="25"/>
        <v>1583.32</v>
      </c>
      <c r="U266" s="14">
        <f t="shared" si="26"/>
        <v>696.68000000000006</v>
      </c>
      <c r="V266" s="20">
        <f t="shared" si="27"/>
        <v>0.30556140350877198</v>
      </c>
      <c r="W266" s="7" t="str">
        <f t="shared" si="28"/>
        <v>Profitable</v>
      </c>
      <c r="X266" s="7" t="str">
        <f t="shared" si="29"/>
        <v>Medium</v>
      </c>
    </row>
    <row r="267" spans="1:24" x14ac:dyDescent="0.3">
      <c r="A267" s="7" t="s">
        <v>1107</v>
      </c>
      <c r="B267" s="8">
        <v>45595</v>
      </c>
      <c r="C267" s="8">
        <v>45597</v>
      </c>
      <c r="D267" s="7" t="s">
        <v>613</v>
      </c>
      <c r="E267" s="7" t="s">
        <v>103</v>
      </c>
      <c r="F267" s="7" t="s">
        <v>29</v>
      </c>
      <c r="G267" s="7" t="s">
        <v>97</v>
      </c>
      <c r="H267" s="7" t="s">
        <v>177</v>
      </c>
      <c r="I267" s="6">
        <v>2</v>
      </c>
      <c r="J267" s="10">
        <v>0</v>
      </c>
      <c r="K267" s="7" t="s">
        <v>22</v>
      </c>
      <c r="L267" s="7" t="s">
        <v>41</v>
      </c>
      <c r="M267" s="6">
        <v>42</v>
      </c>
      <c r="N267" s="6">
        <v>2</v>
      </c>
      <c r="O267" s="7" t="str">
        <f>VLOOKUP(H267,Product_Master!$A$2:$E$19,2,FALSE)</f>
        <v>Headphones</v>
      </c>
      <c r="P267" s="7" t="str">
        <f>VLOOKUP(H267,Product_Master!$A$2:$E$19,3,FALSE)</f>
        <v>Technology</v>
      </c>
      <c r="Q267" s="17">
        <f>INDEX(Product_Master!$D$2:$D$19,MATCH(H267,Product_Master!$A$2:$A$19,0))</f>
        <v>80</v>
      </c>
      <c r="R267" s="14">
        <f>INDEX(Product_Master!$E$2:$E$19,MATCH(H267,Product_Master!$A$2:$A$19,0))</f>
        <v>45.88</v>
      </c>
      <c r="S267" s="14">
        <f t="shared" si="24"/>
        <v>160</v>
      </c>
      <c r="T267" s="14">
        <f t="shared" si="25"/>
        <v>91.76</v>
      </c>
      <c r="U267" s="14">
        <f t="shared" si="26"/>
        <v>68.239999999999995</v>
      </c>
      <c r="V267" s="20">
        <f t="shared" si="27"/>
        <v>0.42649999999999999</v>
      </c>
      <c r="W267" s="7" t="str">
        <f t="shared" si="28"/>
        <v>Profitable</v>
      </c>
      <c r="X267" s="7" t="str">
        <f t="shared" si="29"/>
        <v>Low</v>
      </c>
    </row>
    <row r="268" spans="1:24" x14ac:dyDescent="0.3">
      <c r="A268" s="7" t="s">
        <v>1109</v>
      </c>
      <c r="B268" s="8">
        <v>45074</v>
      </c>
      <c r="C268" s="8">
        <v>45080</v>
      </c>
      <c r="D268" s="7" t="s">
        <v>1112</v>
      </c>
      <c r="E268" s="7" t="s">
        <v>472</v>
      </c>
      <c r="F268" s="7" t="s">
        <v>29</v>
      </c>
      <c r="G268" s="7" t="s">
        <v>62</v>
      </c>
      <c r="H268" s="7" t="s">
        <v>241</v>
      </c>
      <c r="I268" s="6">
        <v>3</v>
      </c>
      <c r="J268" s="10">
        <v>0.1</v>
      </c>
      <c r="K268" s="7" t="s">
        <v>222</v>
      </c>
      <c r="L268" s="7" t="s">
        <v>33</v>
      </c>
      <c r="M268" s="6">
        <v>27</v>
      </c>
      <c r="N268" s="6">
        <v>2</v>
      </c>
      <c r="O268" s="7" t="str">
        <f>VLOOKUP(H268,Product_Master!$A$2:$E$19,2,FALSE)</f>
        <v>Notebook</v>
      </c>
      <c r="P268" s="7" t="str">
        <f>VLOOKUP(H268,Product_Master!$A$2:$E$19,3,FALSE)</f>
        <v>Office Supplies</v>
      </c>
      <c r="Q268" s="17">
        <f>INDEX(Product_Master!$D$2:$D$19,MATCH(H268,Product_Master!$A$2:$A$19,0))</f>
        <v>6</v>
      </c>
      <c r="R268" s="14">
        <f>INDEX(Product_Master!$E$2:$E$19,MATCH(H268,Product_Master!$A$2:$A$19,0))</f>
        <v>4.2699999999999996</v>
      </c>
      <c r="S268" s="14">
        <f t="shared" si="24"/>
        <v>16.2</v>
      </c>
      <c r="T268" s="14">
        <f t="shared" si="25"/>
        <v>12.809999999999999</v>
      </c>
      <c r="U268" s="14">
        <f t="shared" si="26"/>
        <v>3.3900000000000006</v>
      </c>
      <c r="V268" s="20">
        <f t="shared" si="27"/>
        <v>0.20925925925925931</v>
      </c>
      <c r="W268" s="7" t="str">
        <f t="shared" si="28"/>
        <v>Profitable</v>
      </c>
      <c r="X268" s="7" t="str">
        <f t="shared" si="29"/>
        <v>Low</v>
      </c>
    </row>
    <row r="269" spans="1:24" x14ac:dyDescent="0.3">
      <c r="A269" s="7" t="s">
        <v>1113</v>
      </c>
      <c r="B269" s="8">
        <v>45445</v>
      </c>
      <c r="C269" s="8">
        <v>45446</v>
      </c>
      <c r="D269" s="7" t="s">
        <v>1116</v>
      </c>
      <c r="E269" s="7" t="s">
        <v>435</v>
      </c>
      <c r="F269" s="7" t="s">
        <v>39</v>
      </c>
      <c r="G269" s="7" t="s">
        <v>293</v>
      </c>
      <c r="H269" s="7" t="s">
        <v>308</v>
      </c>
      <c r="I269" s="6">
        <v>5</v>
      </c>
      <c r="J269" s="10">
        <v>0</v>
      </c>
      <c r="K269" s="7" t="s">
        <v>32</v>
      </c>
      <c r="L269" s="7" t="s">
        <v>50</v>
      </c>
      <c r="M269" s="6">
        <v>54</v>
      </c>
      <c r="N269" s="6">
        <v>1</v>
      </c>
      <c r="O269" s="7" t="str">
        <f>VLOOKUP(H269,Product_Master!$A$2:$E$19,2,FALSE)</f>
        <v>Binder</v>
      </c>
      <c r="P269" s="7" t="str">
        <f>VLOOKUP(H269,Product_Master!$A$2:$E$19,3,FALSE)</f>
        <v>Office Supplies</v>
      </c>
      <c r="Q269" s="17">
        <f>INDEX(Product_Master!$D$2:$D$19,MATCH(H269,Product_Master!$A$2:$A$19,0))</f>
        <v>8</v>
      </c>
      <c r="R269" s="14">
        <f>INDEX(Product_Master!$E$2:$E$19,MATCH(H269,Product_Master!$A$2:$A$19,0))</f>
        <v>5.51</v>
      </c>
      <c r="S269" s="14">
        <f t="shared" si="24"/>
        <v>40</v>
      </c>
      <c r="T269" s="14">
        <f t="shared" si="25"/>
        <v>27.549999999999997</v>
      </c>
      <c r="U269" s="14">
        <f t="shared" si="26"/>
        <v>12.450000000000003</v>
      </c>
      <c r="V269" s="20">
        <f t="shared" si="27"/>
        <v>0.31125000000000008</v>
      </c>
      <c r="W269" s="7" t="str">
        <f t="shared" si="28"/>
        <v>Profitable</v>
      </c>
      <c r="X269" s="7" t="str">
        <f t="shared" si="29"/>
        <v>Low</v>
      </c>
    </row>
    <row r="270" spans="1:24" x14ac:dyDescent="0.3">
      <c r="A270" s="7" t="s">
        <v>1117</v>
      </c>
      <c r="B270" s="8">
        <v>45542</v>
      </c>
      <c r="C270" s="8">
        <v>45547</v>
      </c>
      <c r="D270" s="7" t="s">
        <v>220</v>
      </c>
      <c r="E270" s="7" t="s">
        <v>591</v>
      </c>
      <c r="F270" s="7" t="s">
        <v>39</v>
      </c>
      <c r="G270" s="7" t="s">
        <v>97</v>
      </c>
      <c r="H270" s="7" t="s">
        <v>84</v>
      </c>
      <c r="I270" s="6">
        <v>4</v>
      </c>
      <c r="J270" s="10">
        <v>0</v>
      </c>
      <c r="K270" s="7" t="s">
        <v>32</v>
      </c>
      <c r="L270" s="7" t="s">
        <v>41</v>
      </c>
      <c r="M270" s="6">
        <v>56</v>
      </c>
      <c r="N270" s="6">
        <v>3</v>
      </c>
      <c r="O270" s="7" t="str">
        <f>VLOOKUP(H270,Product_Master!$A$2:$E$19,2,FALSE)</f>
        <v>Bookcase</v>
      </c>
      <c r="P270" s="7" t="str">
        <f>VLOOKUP(H270,Product_Master!$A$2:$E$19,3,FALSE)</f>
        <v>Furniture</v>
      </c>
      <c r="Q270" s="17">
        <f>INDEX(Product_Master!$D$2:$D$19,MATCH(H270,Product_Master!$A$2:$A$19,0))</f>
        <v>210</v>
      </c>
      <c r="R270" s="14">
        <f>INDEX(Product_Master!$E$2:$E$19,MATCH(H270,Product_Master!$A$2:$A$19,0))</f>
        <v>139.15</v>
      </c>
      <c r="S270" s="14">
        <f t="shared" si="24"/>
        <v>840</v>
      </c>
      <c r="T270" s="14">
        <f t="shared" si="25"/>
        <v>556.6</v>
      </c>
      <c r="U270" s="14">
        <f t="shared" si="26"/>
        <v>283.39999999999998</v>
      </c>
      <c r="V270" s="20">
        <f t="shared" si="27"/>
        <v>0.33738095238095234</v>
      </c>
      <c r="W270" s="7" t="str">
        <f t="shared" si="28"/>
        <v>Profitable</v>
      </c>
      <c r="X270" s="7" t="str">
        <f t="shared" si="29"/>
        <v>Low</v>
      </c>
    </row>
    <row r="271" spans="1:24" x14ac:dyDescent="0.3">
      <c r="A271" s="7" t="s">
        <v>1120</v>
      </c>
      <c r="B271" s="8">
        <v>45168</v>
      </c>
      <c r="C271" s="8">
        <v>45171</v>
      </c>
      <c r="D271" s="7" t="s">
        <v>1122</v>
      </c>
      <c r="E271" s="7" t="s">
        <v>467</v>
      </c>
      <c r="F271" s="7" t="s">
        <v>39</v>
      </c>
      <c r="G271" s="7" t="s">
        <v>62</v>
      </c>
      <c r="H271" s="7" t="s">
        <v>69</v>
      </c>
      <c r="I271" s="6">
        <v>3</v>
      </c>
      <c r="J271" s="10">
        <v>0</v>
      </c>
      <c r="K271" s="7" t="s">
        <v>22</v>
      </c>
      <c r="L271" s="7" t="s">
        <v>50</v>
      </c>
      <c r="M271" s="6">
        <v>65</v>
      </c>
      <c r="N271" s="6">
        <v>4</v>
      </c>
      <c r="O271" s="7" t="str">
        <f>VLOOKUP(H271,Product_Master!$A$2:$E$19,2,FALSE)</f>
        <v>Marker Pack</v>
      </c>
      <c r="P271" s="7" t="str">
        <f>VLOOKUP(H271,Product_Master!$A$2:$E$19,3,FALSE)</f>
        <v>Office Supplies</v>
      </c>
      <c r="Q271" s="17">
        <f>INDEX(Product_Master!$D$2:$D$19,MATCH(H271,Product_Master!$A$2:$A$19,0))</f>
        <v>11</v>
      </c>
      <c r="R271" s="14">
        <f>INDEX(Product_Master!$E$2:$E$19,MATCH(H271,Product_Master!$A$2:$A$19,0))</f>
        <v>6.23</v>
      </c>
      <c r="S271" s="14">
        <f t="shared" si="24"/>
        <v>33</v>
      </c>
      <c r="T271" s="14">
        <f t="shared" si="25"/>
        <v>18.690000000000001</v>
      </c>
      <c r="U271" s="14">
        <f t="shared" si="26"/>
        <v>14.309999999999999</v>
      </c>
      <c r="V271" s="20">
        <f t="shared" si="27"/>
        <v>0.4336363636363636</v>
      </c>
      <c r="W271" s="7" t="str">
        <f t="shared" si="28"/>
        <v>Profitable</v>
      </c>
      <c r="X271" s="7" t="str">
        <f t="shared" si="29"/>
        <v>Low</v>
      </c>
    </row>
    <row r="272" spans="1:24" x14ac:dyDescent="0.3">
      <c r="A272" s="7" t="s">
        <v>1123</v>
      </c>
      <c r="B272" s="8">
        <v>45599</v>
      </c>
      <c r="C272" s="8">
        <v>45604</v>
      </c>
      <c r="D272" s="7" t="s">
        <v>1126</v>
      </c>
      <c r="E272" s="7" t="s">
        <v>68</v>
      </c>
      <c r="F272" s="7" t="s">
        <v>39</v>
      </c>
      <c r="G272" s="7" t="s">
        <v>5734</v>
      </c>
      <c r="H272" s="7" t="s">
        <v>308</v>
      </c>
      <c r="I272" s="6">
        <v>8</v>
      </c>
      <c r="J272" s="10">
        <v>0.1</v>
      </c>
      <c r="K272" s="7" t="s">
        <v>70</v>
      </c>
      <c r="L272" s="7" t="s">
        <v>41</v>
      </c>
      <c r="M272" s="6">
        <v>31</v>
      </c>
      <c r="N272" s="6">
        <v>3</v>
      </c>
      <c r="O272" s="7" t="str">
        <f>VLOOKUP(H272,Product_Master!$A$2:$E$19,2,FALSE)</f>
        <v>Binder</v>
      </c>
      <c r="P272" s="7" t="str">
        <f>VLOOKUP(H272,Product_Master!$A$2:$E$19,3,FALSE)</f>
        <v>Office Supplies</v>
      </c>
      <c r="Q272" s="17">
        <f>INDEX(Product_Master!$D$2:$D$19,MATCH(H272,Product_Master!$A$2:$A$19,0))</f>
        <v>8</v>
      </c>
      <c r="R272" s="14">
        <f>INDEX(Product_Master!$E$2:$E$19,MATCH(H272,Product_Master!$A$2:$A$19,0))</f>
        <v>5.51</v>
      </c>
      <c r="S272" s="14">
        <f t="shared" si="24"/>
        <v>57.6</v>
      </c>
      <c r="T272" s="14">
        <f t="shared" si="25"/>
        <v>44.08</v>
      </c>
      <c r="U272" s="14">
        <f t="shared" si="26"/>
        <v>13.520000000000003</v>
      </c>
      <c r="V272" s="20">
        <f t="shared" si="27"/>
        <v>0.23472222222222228</v>
      </c>
      <c r="W272" s="7" t="str">
        <f t="shared" si="28"/>
        <v>Profitable</v>
      </c>
      <c r="X272" s="7" t="str">
        <f t="shared" si="29"/>
        <v>Low</v>
      </c>
    </row>
    <row r="273" spans="1:24" x14ac:dyDescent="0.3">
      <c r="A273" s="7" t="s">
        <v>1127</v>
      </c>
      <c r="B273" s="8">
        <v>45045</v>
      </c>
      <c r="C273" s="8">
        <v>45047</v>
      </c>
      <c r="D273" s="7" t="s">
        <v>1129</v>
      </c>
      <c r="E273" s="7" t="s">
        <v>159</v>
      </c>
      <c r="F273" s="7" t="s">
        <v>29</v>
      </c>
      <c r="G273" s="7" t="s">
        <v>90</v>
      </c>
      <c r="H273" s="7" t="s">
        <v>109</v>
      </c>
      <c r="I273" s="6">
        <v>9</v>
      </c>
      <c r="J273" s="10">
        <v>0</v>
      </c>
      <c r="K273" s="7" t="s">
        <v>32</v>
      </c>
      <c r="L273" s="7" t="s">
        <v>33</v>
      </c>
      <c r="M273" s="6">
        <v>63</v>
      </c>
      <c r="N273" s="6">
        <v>5</v>
      </c>
      <c r="O273" s="7" t="str">
        <f>VLOOKUP(H273,Product_Master!$A$2:$E$19,2,FALSE)</f>
        <v>Printer</v>
      </c>
      <c r="P273" s="7" t="str">
        <f>VLOOKUP(H273,Product_Master!$A$2:$E$19,3,FALSE)</f>
        <v>Technology</v>
      </c>
      <c r="Q273" s="17">
        <f>INDEX(Product_Master!$D$2:$D$19,MATCH(H273,Product_Master!$A$2:$A$19,0))</f>
        <v>180</v>
      </c>
      <c r="R273" s="14">
        <f>INDEX(Product_Master!$E$2:$E$19,MATCH(H273,Product_Master!$A$2:$A$19,0))</f>
        <v>133.25</v>
      </c>
      <c r="S273" s="14">
        <f t="shared" si="24"/>
        <v>1620</v>
      </c>
      <c r="T273" s="14">
        <f t="shared" si="25"/>
        <v>1199.25</v>
      </c>
      <c r="U273" s="14">
        <f t="shared" si="26"/>
        <v>420.75</v>
      </c>
      <c r="V273" s="20">
        <f t="shared" si="27"/>
        <v>0.25972222222222224</v>
      </c>
      <c r="W273" s="7" t="str">
        <f t="shared" si="28"/>
        <v>Profitable</v>
      </c>
      <c r="X273" s="7" t="str">
        <f t="shared" si="29"/>
        <v>Low</v>
      </c>
    </row>
    <row r="274" spans="1:24" x14ac:dyDescent="0.3">
      <c r="A274" s="7" t="s">
        <v>1130</v>
      </c>
      <c r="B274" s="8">
        <v>45013</v>
      </c>
      <c r="C274" s="8">
        <v>45018</v>
      </c>
      <c r="D274" s="7" t="s">
        <v>1132</v>
      </c>
      <c r="E274" s="7" t="s">
        <v>1133</v>
      </c>
      <c r="F274" s="7" t="s">
        <v>39</v>
      </c>
      <c r="G274" s="7" t="s">
        <v>30</v>
      </c>
      <c r="H274" s="7" t="s">
        <v>56</v>
      </c>
      <c r="I274" s="6">
        <v>5</v>
      </c>
      <c r="J274" s="10">
        <v>0.15</v>
      </c>
      <c r="K274" s="7" t="s">
        <v>32</v>
      </c>
      <c r="L274" s="7" t="s">
        <v>23</v>
      </c>
      <c r="M274" s="6">
        <v>56</v>
      </c>
      <c r="N274" s="6">
        <v>4</v>
      </c>
      <c r="O274" s="7" t="str">
        <f>VLOOKUP(H274,Product_Master!$A$2:$E$19,2,FALSE)</f>
        <v>Stapler</v>
      </c>
      <c r="P274" s="7" t="str">
        <f>VLOOKUP(H274,Product_Master!$A$2:$E$19,3,FALSE)</f>
        <v>Office Supplies</v>
      </c>
      <c r="Q274" s="17">
        <f>INDEX(Product_Master!$D$2:$D$19,MATCH(H274,Product_Master!$A$2:$A$19,0))</f>
        <v>15</v>
      </c>
      <c r="R274" s="14">
        <f>INDEX(Product_Master!$E$2:$E$19,MATCH(H274,Product_Master!$A$2:$A$19,0))</f>
        <v>9.91</v>
      </c>
      <c r="S274" s="14">
        <f t="shared" si="24"/>
        <v>63.75</v>
      </c>
      <c r="T274" s="14">
        <f t="shared" si="25"/>
        <v>49.55</v>
      </c>
      <c r="U274" s="14">
        <f t="shared" si="26"/>
        <v>14.200000000000003</v>
      </c>
      <c r="V274" s="20">
        <f t="shared" si="27"/>
        <v>0.22274509803921574</v>
      </c>
      <c r="W274" s="7" t="str">
        <f t="shared" si="28"/>
        <v>Profitable</v>
      </c>
      <c r="X274" s="7" t="str">
        <f t="shared" si="29"/>
        <v>Low</v>
      </c>
    </row>
    <row r="275" spans="1:24" x14ac:dyDescent="0.3">
      <c r="A275" s="7" t="s">
        <v>1134</v>
      </c>
      <c r="B275" s="8">
        <v>45022</v>
      </c>
      <c r="C275" s="8">
        <v>45023</v>
      </c>
      <c r="D275" s="7" t="s">
        <v>1136</v>
      </c>
      <c r="E275" s="7" t="s">
        <v>485</v>
      </c>
      <c r="F275" s="7" t="s">
        <v>29</v>
      </c>
      <c r="G275" s="7" t="s">
        <v>47</v>
      </c>
      <c r="H275" s="7" t="s">
        <v>146</v>
      </c>
      <c r="I275" s="6">
        <v>7</v>
      </c>
      <c r="J275" s="10">
        <v>0.15</v>
      </c>
      <c r="K275" s="7" t="s">
        <v>70</v>
      </c>
      <c r="L275" s="7" t="s">
        <v>23</v>
      </c>
      <c r="M275" s="6">
        <v>64</v>
      </c>
      <c r="N275" s="6">
        <v>5</v>
      </c>
      <c r="O275" s="7" t="str">
        <f>VLOOKUP(H275,Product_Master!$A$2:$E$19,2,FALSE)</f>
        <v>Standing Desk</v>
      </c>
      <c r="P275" s="7" t="str">
        <f>VLOOKUP(H275,Product_Master!$A$2:$E$19,3,FALSE)</f>
        <v>Furniture</v>
      </c>
      <c r="Q275" s="17">
        <f>INDEX(Product_Master!$D$2:$D$19,MATCH(H275,Product_Master!$A$2:$A$19,0))</f>
        <v>480</v>
      </c>
      <c r="R275" s="14">
        <f>INDEX(Product_Master!$E$2:$E$19,MATCH(H275,Product_Master!$A$2:$A$19,0))</f>
        <v>375.21</v>
      </c>
      <c r="S275" s="14">
        <f t="shared" si="24"/>
        <v>2856</v>
      </c>
      <c r="T275" s="14">
        <f t="shared" si="25"/>
        <v>2626.47</v>
      </c>
      <c r="U275" s="14">
        <f t="shared" si="26"/>
        <v>229.5300000000002</v>
      </c>
      <c r="V275" s="20">
        <f t="shared" si="27"/>
        <v>8.0367647058823599E-2</v>
      </c>
      <c r="W275" s="7" t="str">
        <f t="shared" si="28"/>
        <v>Profitable</v>
      </c>
      <c r="X275" s="7" t="str">
        <f t="shared" si="29"/>
        <v>Medium</v>
      </c>
    </row>
    <row r="276" spans="1:24" x14ac:dyDescent="0.3">
      <c r="A276" s="7" t="s">
        <v>1137</v>
      </c>
      <c r="B276" s="8">
        <v>45067</v>
      </c>
      <c r="C276" s="8">
        <v>45073</v>
      </c>
      <c r="D276" s="7" t="s">
        <v>1138</v>
      </c>
      <c r="E276" s="7" t="s">
        <v>292</v>
      </c>
      <c r="F276" s="7" t="s">
        <v>29</v>
      </c>
      <c r="G276" s="7" t="s">
        <v>62</v>
      </c>
      <c r="H276" s="7" t="s">
        <v>216</v>
      </c>
      <c r="I276" s="6">
        <v>5</v>
      </c>
      <c r="J276" s="10">
        <v>0.15</v>
      </c>
      <c r="K276" s="7" t="s">
        <v>70</v>
      </c>
      <c r="L276" s="7" t="s">
        <v>41</v>
      </c>
      <c r="M276" s="6">
        <v>57</v>
      </c>
      <c r="N276" s="6">
        <v>2</v>
      </c>
      <c r="O276" s="7" t="str">
        <f>VLOOKUP(H276,Product_Master!$A$2:$E$19,2,FALSE)</f>
        <v>Keyboard</v>
      </c>
      <c r="P276" s="7" t="str">
        <f>VLOOKUP(H276,Product_Master!$A$2:$E$19,3,FALSE)</f>
        <v>Technology</v>
      </c>
      <c r="Q276" s="17">
        <f>INDEX(Product_Master!$D$2:$D$19,MATCH(H276,Product_Master!$A$2:$A$19,0))</f>
        <v>45</v>
      </c>
      <c r="R276" s="14">
        <f>INDEX(Product_Master!$E$2:$E$19,MATCH(H276,Product_Master!$A$2:$A$19,0))</f>
        <v>35.729999999999997</v>
      </c>
      <c r="S276" s="14">
        <f t="shared" si="24"/>
        <v>191.25</v>
      </c>
      <c r="T276" s="14">
        <f t="shared" si="25"/>
        <v>178.64999999999998</v>
      </c>
      <c r="U276" s="14">
        <f t="shared" si="26"/>
        <v>12.600000000000023</v>
      </c>
      <c r="V276" s="20">
        <f t="shared" si="27"/>
        <v>6.5882352941176586E-2</v>
      </c>
      <c r="W276" s="7" t="str">
        <f t="shared" si="28"/>
        <v>Profitable</v>
      </c>
      <c r="X276" s="7" t="str">
        <f t="shared" si="29"/>
        <v>Low</v>
      </c>
    </row>
    <row r="277" spans="1:24" x14ac:dyDescent="0.3">
      <c r="A277" s="7" t="s">
        <v>1139</v>
      </c>
      <c r="B277" s="8">
        <v>45416</v>
      </c>
      <c r="C277" s="8">
        <v>45422</v>
      </c>
      <c r="D277" s="7" t="s">
        <v>1141</v>
      </c>
      <c r="E277" s="7" t="s">
        <v>1142</v>
      </c>
      <c r="F277" s="7" t="s">
        <v>29</v>
      </c>
      <c r="G277" s="7" t="s">
        <v>251</v>
      </c>
      <c r="H277" s="7" t="s">
        <v>160</v>
      </c>
      <c r="I277" s="6">
        <v>2</v>
      </c>
      <c r="J277" s="10">
        <v>0.1</v>
      </c>
      <c r="K277" s="7" t="s">
        <v>32</v>
      </c>
      <c r="L277" s="7" t="s">
        <v>50</v>
      </c>
      <c r="M277" s="6">
        <v>33</v>
      </c>
      <c r="N277" s="6">
        <v>2</v>
      </c>
      <c r="O277" s="7" t="str">
        <f>VLOOKUP(H277,Product_Master!$A$2:$E$19,2,FALSE)</f>
        <v>Laptop</v>
      </c>
      <c r="P277" s="7" t="str">
        <f>VLOOKUP(H277,Product_Master!$A$2:$E$19,3,FALSE)</f>
        <v>Technology</v>
      </c>
      <c r="Q277" s="17">
        <f>INDEX(Product_Master!$D$2:$D$19,MATCH(H277,Product_Master!$A$2:$A$19,0))</f>
        <v>900</v>
      </c>
      <c r="R277" s="14">
        <f>INDEX(Product_Master!$E$2:$E$19,MATCH(H277,Product_Master!$A$2:$A$19,0))</f>
        <v>669.14</v>
      </c>
      <c r="S277" s="14">
        <f t="shared" si="24"/>
        <v>1620</v>
      </c>
      <c r="T277" s="14">
        <f t="shared" si="25"/>
        <v>1338.28</v>
      </c>
      <c r="U277" s="14">
        <f t="shared" si="26"/>
        <v>281.72000000000003</v>
      </c>
      <c r="V277" s="20">
        <f t="shared" si="27"/>
        <v>0.17390123456790124</v>
      </c>
      <c r="W277" s="7" t="str">
        <f t="shared" si="28"/>
        <v>Profitable</v>
      </c>
      <c r="X277" s="7" t="str">
        <f t="shared" si="29"/>
        <v>Low</v>
      </c>
    </row>
    <row r="278" spans="1:24" x14ac:dyDescent="0.3">
      <c r="A278" s="7" t="s">
        <v>1143</v>
      </c>
      <c r="B278" s="8">
        <v>45633</v>
      </c>
      <c r="C278" s="8">
        <v>45639</v>
      </c>
      <c r="D278" s="7" t="s">
        <v>1145</v>
      </c>
      <c r="E278" s="7" t="s">
        <v>683</v>
      </c>
      <c r="F278" s="7" t="s">
        <v>39</v>
      </c>
      <c r="G278" s="7" t="s">
        <v>47</v>
      </c>
      <c r="H278" s="7" t="s">
        <v>31</v>
      </c>
      <c r="I278" s="6">
        <v>1</v>
      </c>
      <c r="J278" s="10">
        <v>0.05</v>
      </c>
      <c r="K278" s="7" t="s">
        <v>222</v>
      </c>
      <c r="L278" s="7" t="s">
        <v>33</v>
      </c>
      <c r="M278" s="6">
        <v>51</v>
      </c>
      <c r="N278" s="6">
        <v>1</v>
      </c>
      <c r="O278" s="7" t="str">
        <f>VLOOKUP(H278,Product_Master!$A$2:$E$19,2,FALSE)</f>
        <v>Desk</v>
      </c>
      <c r="P278" s="7" t="str">
        <f>VLOOKUP(H278,Product_Master!$A$2:$E$19,3,FALSE)</f>
        <v>Furniture</v>
      </c>
      <c r="Q278" s="17">
        <f>INDEX(Product_Master!$D$2:$D$19,MATCH(H278,Product_Master!$A$2:$A$19,0))</f>
        <v>320</v>
      </c>
      <c r="R278" s="14">
        <f>INDEX(Product_Master!$E$2:$E$19,MATCH(H278,Product_Master!$A$2:$A$19,0))</f>
        <v>186.25</v>
      </c>
      <c r="S278" s="14">
        <f t="shared" si="24"/>
        <v>304</v>
      </c>
      <c r="T278" s="14">
        <f t="shared" si="25"/>
        <v>186.25</v>
      </c>
      <c r="U278" s="14">
        <f t="shared" si="26"/>
        <v>117.75</v>
      </c>
      <c r="V278" s="20">
        <f t="shared" si="27"/>
        <v>0.38733552631578949</v>
      </c>
      <c r="W278" s="7" t="str">
        <f t="shared" si="28"/>
        <v>Profitable</v>
      </c>
      <c r="X278" s="7" t="str">
        <f t="shared" si="29"/>
        <v>Low</v>
      </c>
    </row>
    <row r="279" spans="1:24" x14ac:dyDescent="0.3">
      <c r="A279" s="7" t="s">
        <v>1147</v>
      </c>
      <c r="B279" s="8">
        <v>45070</v>
      </c>
      <c r="C279" s="8">
        <v>45071</v>
      </c>
      <c r="D279" s="7" t="s">
        <v>1150</v>
      </c>
      <c r="E279" s="7" t="s">
        <v>397</v>
      </c>
      <c r="F279" s="7" t="s">
        <v>39</v>
      </c>
      <c r="G279" s="7" t="s">
        <v>40</v>
      </c>
      <c r="H279" s="7" t="s">
        <v>21</v>
      </c>
      <c r="I279" s="6">
        <v>6</v>
      </c>
      <c r="J279" s="10">
        <v>0.1</v>
      </c>
      <c r="K279" s="7" t="s">
        <v>32</v>
      </c>
      <c r="L279" s="7" t="s">
        <v>41</v>
      </c>
      <c r="M279" s="6">
        <v>60</v>
      </c>
      <c r="N279" s="6">
        <v>2</v>
      </c>
      <c r="O279" s="7" t="str">
        <f>VLOOKUP(H279,Product_Master!$A$2:$E$19,2,FALSE)</f>
        <v>Pen Set</v>
      </c>
      <c r="P279" s="7" t="str">
        <f>VLOOKUP(H279,Product_Master!$A$2:$E$19,3,FALSE)</f>
        <v>Office Supplies</v>
      </c>
      <c r="Q279" s="17">
        <f>INDEX(Product_Master!$D$2:$D$19,MATCH(H279,Product_Master!$A$2:$A$19,0))</f>
        <v>12</v>
      </c>
      <c r="R279" s="14">
        <f>INDEX(Product_Master!$E$2:$E$19,MATCH(H279,Product_Master!$A$2:$A$19,0))</f>
        <v>9.07</v>
      </c>
      <c r="S279" s="14">
        <f t="shared" si="24"/>
        <v>64.8</v>
      </c>
      <c r="T279" s="14">
        <f t="shared" si="25"/>
        <v>54.42</v>
      </c>
      <c r="U279" s="14">
        <f t="shared" si="26"/>
        <v>10.379999999999995</v>
      </c>
      <c r="V279" s="20">
        <f t="shared" si="27"/>
        <v>0.16018518518518512</v>
      </c>
      <c r="W279" s="7" t="str">
        <f t="shared" si="28"/>
        <v>Profitable</v>
      </c>
      <c r="X279" s="7" t="str">
        <f t="shared" si="29"/>
        <v>Low</v>
      </c>
    </row>
    <row r="280" spans="1:24" x14ac:dyDescent="0.3">
      <c r="A280" s="7" t="s">
        <v>1151</v>
      </c>
      <c r="B280" s="8">
        <v>44989</v>
      </c>
      <c r="C280" s="8">
        <v>44993</v>
      </c>
      <c r="D280" s="7" t="s">
        <v>1153</v>
      </c>
      <c r="E280" s="7" t="s">
        <v>357</v>
      </c>
      <c r="F280" s="7" t="s">
        <v>29</v>
      </c>
      <c r="G280" s="7" t="s">
        <v>176</v>
      </c>
      <c r="H280" s="7" t="s">
        <v>308</v>
      </c>
      <c r="I280" s="6">
        <v>3</v>
      </c>
      <c r="J280" s="10">
        <v>0</v>
      </c>
      <c r="K280" s="7" t="s">
        <v>32</v>
      </c>
      <c r="L280" s="7" t="s">
        <v>23</v>
      </c>
      <c r="M280" s="6">
        <v>59</v>
      </c>
      <c r="N280" s="6">
        <v>5</v>
      </c>
      <c r="O280" s="7" t="str">
        <f>VLOOKUP(H280,Product_Master!$A$2:$E$19,2,FALSE)</f>
        <v>Binder</v>
      </c>
      <c r="P280" s="7" t="str">
        <f>VLOOKUP(H280,Product_Master!$A$2:$E$19,3,FALSE)</f>
        <v>Office Supplies</v>
      </c>
      <c r="Q280" s="17">
        <f>INDEX(Product_Master!$D$2:$D$19,MATCH(H280,Product_Master!$A$2:$A$19,0))</f>
        <v>8</v>
      </c>
      <c r="R280" s="14">
        <f>INDEX(Product_Master!$E$2:$E$19,MATCH(H280,Product_Master!$A$2:$A$19,0))</f>
        <v>5.51</v>
      </c>
      <c r="S280" s="14">
        <f t="shared" si="24"/>
        <v>24</v>
      </c>
      <c r="T280" s="14">
        <f t="shared" si="25"/>
        <v>16.53</v>
      </c>
      <c r="U280" s="14">
        <f t="shared" si="26"/>
        <v>7.4699999999999989</v>
      </c>
      <c r="V280" s="20">
        <f t="shared" si="27"/>
        <v>0.31124999999999997</v>
      </c>
      <c r="W280" s="7" t="str">
        <f t="shared" si="28"/>
        <v>Profitable</v>
      </c>
      <c r="X280" s="7" t="str">
        <f t="shared" si="29"/>
        <v>Low</v>
      </c>
    </row>
    <row r="281" spans="1:24" x14ac:dyDescent="0.3">
      <c r="A281" s="7" t="s">
        <v>1154</v>
      </c>
      <c r="B281" s="8">
        <v>45008</v>
      </c>
      <c r="C281" s="8">
        <v>45014</v>
      </c>
      <c r="D281" s="7" t="s">
        <v>1156</v>
      </c>
      <c r="E281" s="7" t="s">
        <v>135</v>
      </c>
      <c r="F281" s="7" t="s">
        <v>29</v>
      </c>
      <c r="G281" s="7" t="s">
        <v>192</v>
      </c>
      <c r="H281" s="7" t="s">
        <v>308</v>
      </c>
      <c r="I281" s="6">
        <v>8</v>
      </c>
      <c r="J281" s="10">
        <v>0.1</v>
      </c>
      <c r="K281" s="7" t="s">
        <v>32</v>
      </c>
      <c r="L281" s="7" t="s">
        <v>23</v>
      </c>
      <c r="M281" s="6">
        <v>28</v>
      </c>
      <c r="N281" s="6">
        <v>3</v>
      </c>
      <c r="O281" s="7" t="str">
        <f>VLOOKUP(H281,Product_Master!$A$2:$E$19,2,FALSE)</f>
        <v>Binder</v>
      </c>
      <c r="P281" s="7" t="str">
        <f>VLOOKUP(H281,Product_Master!$A$2:$E$19,3,FALSE)</f>
        <v>Office Supplies</v>
      </c>
      <c r="Q281" s="17">
        <f>INDEX(Product_Master!$D$2:$D$19,MATCH(H281,Product_Master!$A$2:$A$19,0))</f>
        <v>8</v>
      </c>
      <c r="R281" s="14">
        <f>INDEX(Product_Master!$E$2:$E$19,MATCH(H281,Product_Master!$A$2:$A$19,0))</f>
        <v>5.51</v>
      </c>
      <c r="S281" s="14">
        <f t="shared" si="24"/>
        <v>57.6</v>
      </c>
      <c r="T281" s="14">
        <f t="shared" si="25"/>
        <v>44.08</v>
      </c>
      <c r="U281" s="14">
        <f t="shared" si="26"/>
        <v>13.520000000000003</v>
      </c>
      <c r="V281" s="20">
        <f t="shared" si="27"/>
        <v>0.23472222222222228</v>
      </c>
      <c r="W281" s="7" t="str">
        <f t="shared" si="28"/>
        <v>Profitable</v>
      </c>
      <c r="X281" s="7" t="str">
        <f t="shared" si="29"/>
        <v>Low</v>
      </c>
    </row>
    <row r="282" spans="1:24" x14ac:dyDescent="0.3">
      <c r="A282" s="7" t="s">
        <v>1157</v>
      </c>
      <c r="B282" s="8">
        <v>45464</v>
      </c>
      <c r="C282" s="8">
        <v>45470</v>
      </c>
      <c r="D282" s="7" t="s">
        <v>1158</v>
      </c>
      <c r="E282" s="7" t="s">
        <v>548</v>
      </c>
      <c r="F282" s="7" t="s">
        <v>29</v>
      </c>
      <c r="G282" s="7" t="s">
        <v>20</v>
      </c>
      <c r="H282" s="7" t="s">
        <v>154</v>
      </c>
      <c r="I282" s="6">
        <v>2</v>
      </c>
      <c r="J282" s="10">
        <v>0.1</v>
      </c>
      <c r="K282" s="7" t="s">
        <v>32</v>
      </c>
      <c r="L282" s="7" t="s">
        <v>33</v>
      </c>
      <c r="M282" s="6">
        <v>22</v>
      </c>
      <c r="N282" s="6">
        <v>1</v>
      </c>
      <c r="O282" s="7" t="str">
        <f>VLOOKUP(H282,Product_Master!$A$2:$E$19,2,FALSE)</f>
        <v>Filing Cabinet</v>
      </c>
      <c r="P282" s="7" t="str">
        <f>VLOOKUP(H282,Product_Master!$A$2:$E$19,3,FALSE)</f>
        <v>Furniture</v>
      </c>
      <c r="Q282" s="17">
        <f>INDEX(Product_Master!$D$2:$D$19,MATCH(H282,Product_Master!$A$2:$A$19,0))</f>
        <v>130</v>
      </c>
      <c r="R282" s="14">
        <f>INDEX(Product_Master!$E$2:$E$19,MATCH(H282,Product_Master!$A$2:$A$19,0))</f>
        <v>83.55</v>
      </c>
      <c r="S282" s="14">
        <f t="shared" si="24"/>
        <v>234</v>
      </c>
      <c r="T282" s="14">
        <f t="shared" si="25"/>
        <v>167.1</v>
      </c>
      <c r="U282" s="14">
        <f t="shared" si="26"/>
        <v>66.900000000000006</v>
      </c>
      <c r="V282" s="20">
        <f t="shared" si="27"/>
        <v>0.28589743589743594</v>
      </c>
      <c r="W282" s="7" t="str">
        <f t="shared" si="28"/>
        <v>Profitable</v>
      </c>
      <c r="X282" s="7" t="str">
        <f t="shared" si="29"/>
        <v>Low</v>
      </c>
    </row>
    <row r="283" spans="1:24" x14ac:dyDescent="0.3">
      <c r="A283" s="7" t="s">
        <v>1159</v>
      </c>
      <c r="B283" s="8">
        <v>45560</v>
      </c>
      <c r="C283" s="8">
        <v>45567</v>
      </c>
      <c r="D283" s="7" t="s">
        <v>1161</v>
      </c>
      <c r="E283" s="7" t="s">
        <v>357</v>
      </c>
      <c r="F283" s="7" t="s">
        <v>39</v>
      </c>
      <c r="G283" s="7" t="s">
        <v>47</v>
      </c>
      <c r="H283" s="7" t="s">
        <v>109</v>
      </c>
      <c r="I283" s="6">
        <v>5</v>
      </c>
      <c r="J283" s="10">
        <v>0</v>
      </c>
      <c r="K283" s="7" t="s">
        <v>32</v>
      </c>
      <c r="L283" s="7" t="s">
        <v>33</v>
      </c>
      <c r="M283" s="6">
        <v>45</v>
      </c>
      <c r="N283" s="6">
        <v>3</v>
      </c>
      <c r="O283" s="7" t="str">
        <f>VLOOKUP(H283,Product_Master!$A$2:$E$19,2,FALSE)</f>
        <v>Printer</v>
      </c>
      <c r="P283" s="7" t="str">
        <f>VLOOKUP(H283,Product_Master!$A$2:$E$19,3,FALSE)</f>
        <v>Technology</v>
      </c>
      <c r="Q283" s="17">
        <f>INDEX(Product_Master!$D$2:$D$19,MATCH(H283,Product_Master!$A$2:$A$19,0))</f>
        <v>180</v>
      </c>
      <c r="R283" s="14">
        <f>INDEX(Product_Master!$E$2:$E$19,MATCH(H283,Product_Master!$A$2:$A$19,0))</f>
        <v>133.25</v>
      </c>
      <c r="S283" s="14">
        <f t="shared" si="24"/>
        <v>900</v>
      </c>
      <c r="T283" s="14">
        <f t="shared" si="25"/>
        <v>666.25</v>
      </c>
      <c r="U283" s="14">
        <f t="shared" si="26"/>
        <v>233.75</v>
      </c>
      <c r="V283" s="20">
        <f t="shared" si="27"/>
        <v>0.25972222222222224</v>
      </c>
      <c r="W283" s="7" t="str">
        <f t="shared" si="28"/>
        <v>Profitable</v>
      </c>
      <c r="X283" s="7" t="str">
        <f t="shared" si="29"/>
        <v>Low</v>
      </c>
    </row>
    <row r="284" spans="1:24" x14ac:dyDescent="0.3">
      <c r="A284" s="7" t="s">
        <v>1162</v>
      </c>
      <c r="B284" s="8">
        <v>45122</v>
      </c>
      <c r="C284" s="8">
        <v>45126</v>
      </c>
      <c r="D284" s="7" t="s">
        <v>1165</v>
      </c>
      <c r="E284" s="7" t="s">
        <v>619</v>
      </c>
      <c r="F284" s="7" t="s">
        <v>29</v>
      </c>
      <c r="G284" s="7" t="s">
        <v>293</v>
      </c>
      <c r="H284" s="7" t="s">
        <v>84</v>
      </c>
      <c r="I284" s="6">
        <v>8</v>
      </c>
      <c r="J284" s="10">
        <v>0.1</v>
      </c>
      <c r="K284" s="7" t="s">
        <v>32</v>
      </c>
      <c r="L284" s="7" t="s">
        <v>50</v>
      </c>
      <c r="M284" s="6">
        <v>24</v>
      </c>
      <c r="N284" s="6">
        <v>3</v>
      </c>
      <c r="O284" s="7" t="str">
        <f>VLOOKUP(H284,Product_Master!$A$2:$E$19,2,FALSE)</f>
        <v>Bookcase</v>
      </c>
      <c r="P284" s="7" t="str">
        <f>VLOOKUP(H284,Product_Master!$A$2:$E$19,3,FALSE)</f>
        <v>Furniture</v>
      </c>
      <c r="Q284" s="17">
        <f>INDEX(Product_Master!$D$2:$D$19,MATCH(H284,Product_Master!$A$2:$A$19,0))</f>
        <v>210</v>
      </c>
      <c r="R284" s="14">
        <f>INDEX(Product_Master!$E$2:$E$19,MATCH(H284,Product_Master!$A$2:$A$19,0))</f>
        <v>139.15</v>
      </c>
      <c r="S284" s="14">
        <f t="shared" si="24"/>
        <v>1512</v>
      </c>
      <c r="T284" s="14">
        <f t="shared" si="25"/>
        <v>1113.2</v>
      </c>
      <c r="U284" s="14">
        <f t="shared" si="26"/>
        <v>398.79999999999995</v>
      </c>
      <c r="V284" s="20">
        <f t="shared" si="27"/>
        <v>0.26375661375661374</v>
      </c>
      <c r="W284" s="7" t="str">
        <f t="shared" si="28"/>
        <v>Profitable</v>
      </c>
      <c r="X284" s="7" t="str">
        <f t="shared" si="29"/>
        <v>Low</v>
      </c>
    </row>
    <row r="285" spans="1:24" x14ac:dyDescent="0.3">
      <c r="A285" s="7" t="s">
        <v>1166</v>
      </c>
      <c r="B285" s="8">
        <v>45591</v>
      </c>
      <c r="C285" s="8">
        <v>45594</v>
      </c>
      <c r="D285" s="7" t="s">
        <v>1168</v>
      </c>
      <c r="E285" s="7" t="s">
        <v>1169</v>
      </c>
      <c r="F285" s="7" t="s">
        <v>39</v>
      </c>
      <c r="G285" s="7" t="s">
        <v>90</v>
      </c>
      <c r="H285" s="7" t="s">
        <v>160</v>
      </c>
      <c r="I285" s="6">
        <v>6</v>
      </c>
      <c r="J285" s="10">
        <v>0</v>
      </c>
      <c r="K285" s="7" t="s">
        <v>32</v>
      </c>
      <c r="L285" s="7" t="s">
        <v>33</v>
      </c>
      <c r="M285" s="6">
        <v>59</v>
      </c>
      <c r="N285" s="6">
        <v>2</v>
      </c>
      <c r="O285" s="7" t="str">
        <f>VLOOKUP(H285,Product_Master!$A$2:$E$19,2,FALSE)</f>
        <v>Laptop</v>
      </c>
      <c r="P285" s="7" t="str">
        <f>VLOOKUP(H285,Product_Master!$A$2:$E$19,3,FALSE)</f>
        <v>Technology</v>
      </c>
      <c r="Q285" s="17">
        <f>INDEX(Product_Master!$D$2:$D$19,MATCH(H285,Product_Master!$A$2:$A$19,0))</f>
        <v>900</v>
      </c>
      <c r="R285" s="14">
        <f>INDEX(Product_Master!$E$2:$E$19,MATCH(H285,Product_Master!$A$2:$A$19,0))</f>
        <v>669.14</v>
      </c>
      <c r="S285" s="14">
        <f t="shared" si="24"/>
        <v>5400</v>
      </c>
      <c r="T285" s="14">
        <f t="shared" si="25"/>
        <v>4014.84</v>
      </c>
      <c r="U285" s="14">
        <f t="shared" si="26"/>
        <v>1385.1599999999999</v>
      </c>
      <c r="V285" s="20">
        <f t="shared" si="27"/>
        <v>0.25651111111111108</v>
      </c>
      <c r="W285" s="7" t="str">
        <f t="shared" si="28"/>
        <v>Profitable</v>
      </c>
      <c r="X285" s="7" t="str">
        <f t="shared" si="29"/>
        <v>High</v>
      </c>
    </row>
    <row r="286" spans="1:24" x14ac:dyDescent="0.3">
      <c r="A286" s="7" t="s">
        <v>1170</v>
      </c>
      <c r="B286" s="8">
        <v>45189</v>
      </c>
      <c r="C286" s="8">
        <v>45192</v>
      </c>
      <c r="D286" s="7" t="s">
        <v>1171</v>
      </c>
      <c r="E286" s="7" t="s">
        <v>453</v>
      </c>
      <c r="F286" s="7" t="s">
        <v>19</v>
      </c>
      <c r="G286" s="7" t="s">
        <v>62</v>
      </c>
      <c r="H286" s="7" t="s">
        <v>48</v>
      </c>
      <c r="I286" s="6">
        <v>1</v>
      </c>
      <c r="J286" s="10">
        <v>0.05</v>
      </c>
      <c r="K286" s="7" t="s">
        <v>222</v>
      </c>
      <c r="L286" s="7" t="s">
        <v>41</v>
      </c>
      <c r="M286" s="6">
        <v>61</v>
      </c>
      <c r="N286" s="6">
        <v>5</v>
      </c>
      <c r="O286" s="7" t="str">
        <f>VLOOKUP(H286,Product_Master!$A$2:$E$19,2,FALSE)</f>
        <v>Monitor</v>
      </c>
      <c r="P286" s="7" t="str">
        <f>VLOOKUP(H286,Product_Master!$A$2:$E$19,3,FALSE)</f>
        <v>Technology</v>
      </c>
      <c r="Q286" s="17">
        <f>INDEX(Product_Master!$D$2:$D$19,MATCH(H286,Product_Master!$A$2:$A$19,0))</f>
        <v>220</v>
      </c>
      <c r="R286" s="14">
        <f>INDEX(Product_Master!$E$2:$E$19,MATCH(H286,Product_Master!$A$2:$A$19,0))</f>
        <v>159.36000000000001</v>
      </c>
      <c r="S286" s="14">
        <f t="shared" si="24"/>
        <v>209</v>
      </c>
      <c r="T286" s="14">
        <f t="shared" si="25"/>
        <v>159.36000000000001</v>
      </c>
      <c r="U286" s="14">
        <f t="shared" si="26"/>
        <v>49.639999999999986</v>
      </c>
      <c r="V286" s="20">
        <f t="shared" si="27"/>
        <v>0.23751196172248798</v>
      </c>
      <c r="W286" s="7" t="str">
        <f t="shared" si="28"/>
        <v>Profitable</v>
      </c>
      <c r="X286" s="7" t="str">
        <f t="shared" si="29"/>
        <v>Low</v>
      </c>
    </row>
    <row r="287" spans="1:24" x14ac:dyDescent="0.3">
      <c r="A287" s="7" t="s">
        <v>1173</v>
      </c>
      <c r="B287" s="8">
        <v>45594</v>
      </c>
      <c r="C287" s="8">
        <v>45597</v>
      </c>
      <c r="D287" s="7" t="s">
        <v>1174</v>
      </c>
      <c r="E287" s="7" t="s">
        <v>458</v>
      </c>
      <c r="F287" s="7" t="s">
        <v>39</v>
      </c>
      <c r="G287" s="7" t="s">
        <v>40</v>
      </c>
      <c r="H287" s="7" t="s">
        <v>91</v>
      </c>
      <c r="I287" s="6">
        <v>2</v>
      </c>
      <c r="J287" s="10">
        <v>0.1</v>
      </c>
      <c r="K287" s="7" t="s">
        <v>22</v>
      </c>
      <c r="L287" s="7" t="s">
        <v>33</v>
      </c>
      <c r="M287" s="6">
        <v>63</v>
      </c>
      <c r="N287" s="6">
        <v>5</v>
      </c>
      <c r="O287" s="7" t="str">
        <f>VLOOKUP(H287,Product_Master!$A$2:$E$19,2,FALSE)</f>
        <v>Smartphone</v>
      </c>
      <c r="P287" s="7" t="str">
        <f>VLOOKUP(H287,Product_Master!$A$2:$E$19,3,FALSE)</f>
        <v>Technology</v>
      </c>
      <c r="Q287" s="17">
        <f>INDEX(Product_Master!$D$2:$D$19,MATCH(H287,Product_Master!$A$2:$A$19,0))</f>
        <v>600</v>
      </c>
      <c r="R287" s="14">
        <f>INDEX(Product_Master!$E$2:$E$19,MATCH(H287,Product_Master!$A$2:$A$19,0))</f>
        <v>395.83</v>
      </c>
      <c r="S287" s="14">
        <f t="shared" si="24"/>
        <v>1080</v>
      </c>
      <c r="T287" s="14">
        <f t="shared" si="25"/>
        <v>791.66</v>
      </c>
      <c r="U287" s="14">
        <f t="shared" si="26"/>
        <v>288.34000000000003</v>
      </c>
      <c r="V287" s="20">
        <f t="shared" si="27"/>
        <v>0.26698148148148149</v>
      </c>
      <c r="W287" s="7" t="str">
        <f t="shared" si="28"/>
        <v>Profitable</v>
      </c>
      <c r="X287" s="7" t="str">
        <f t="shared" si="29"/>
        <v>Low</v>
      </c>
    </row>
    <row r="288" spans="1:24" x14ac:dyDescent="0.3">
      <c r="A288" s="7" t="s">
        <v>1175</v>
      </c>
      <c r="B288" s="8">
        <v>45178</v>
      </c>
      <c r="C288" s="8">
        <v>45181</v>
      </c>
      <c r="D288" s="7" t="s">
        <v>1176</v>
      </c>
      <c r="E288" s="7" t="s">
        <v>145</v>
      </c>
      <c r="F288" s="7" t="s">
        <v>39</v>
      </c>
      <c r="G288" s="7" t="s">
        <v>293</v>
      </c>
      <c r="H288" s="7" t="s">
        <v>146</v>
      </c>
      <c r="I288" s="6">
        <v>3</v>
      </c>
      <c r="J288" s="10">
        <v>0</v>
      </c>
      <c r="K288" s="7" t="s">
        <v>32</v>
      </c>
      <c r="L288" s="7" t="s">
        <v>50</v>
      </c>
      <c r="M288" s="6">
        <v>55</v>
      </c>
      <c r="N288" s="6">
        <v>1</v>
      </c>
      <c r="O288" s="7" t="str">
        <f>VLOOKUP(H288,Product_Master!$A$2:$E$19,2,FALSE)</f>
        <v>Standing Desk</v>
      </c>
      <c r="P288" s="7" t="str">
        <f>VLOOKUP(H288,Product_Master!$A$2:$E$19,3,FALSE)</f>
        <v>Furniture</v>
      </c>
      <c r="Q288" s="17">
        <f>INDEX(Product_Master!$D$2:$D$19,MATCH(H288,Product_Master!$A$2:$A$19,0))</f>
        <v>480</v>
      </c>
      <c r="R288" s="14">
        <f>INDEX(Product_Master!$E$2:$E$19,MATCH(H288,Product_Master!$A$2:$A$19,0))</f>
        <v>375.21</v>
      </c>
      <c r="S288" s="14">
        <f t="shared" si="24"/>
        <v>1440</v>
      </c>
      <c r="T288" s="14">
        <f t="shared" si="25"/>
        <v>1125.6299999999999</v>
      </c>
      <c r="U288" s="14">
        <f t="shared" si="26"/>
        <v>314.37000000000012</v>
      </c>
      <c r="V288" s="20">
        <f t="shared" si="27"/>
        <v>0.21831250000000008</v>
      </c>
      <c r="W288" s="7" t="str">
        <f t="shared" si="28"/>
        <v>Profitable</v>
      </c>
      <c r="X288" s="7" t="str">
        <f t="shared" si="29"/>
        <v>Low</v>
      </c>
    </row>
    <row r="289" spans="1:24" x14ac:dyDescent="0.3">
      <c r="A289" s="7" t="s">
        <v>1177</v>
      </c>
      <c r="B289" s="8">
        <v>44964</v>
      </c>
      <c r="C289" s="8">
        <v>44971</v>
      </c>
      <c r="D289" s="7" t="s">
        <v>1179</v>
      </c>
      <c r="E289" s="7" t="s">
        <v>671</v>
      </c>
      <c r="F289" s="7" t="s">
        <v>29</v>
      </c>
      <c r="G289" s="7" t="s">
        <v>293</v>
      </c>
      <c r="H289" s="7" t="s">
        <v>177</v>
      </c>
      <c r="I289" s="6">
        <v>6</v>
      </c>
      <c r="J289" s="10">
        <v>0.1</v>
      </c>
      <c r="K289" s="7" t="s">
        <v>32</v>
      </c>
      <c r="L289" s="7" t="s">
        <v>50</v>
      </c>
      <c r="M289" s="6">
        <v>65</v>
      </c>
      <c r="N289" s="6">
        <v>4</v>
      </c>
      <c r="O289" s="7" t="str">
        <f>VLOOKUP(H289,Product_Master!$A$2:$E$19,2,FALSE)</f>
        <v>Headphones</v>
      </c>
      <c r="P289" s="7" t="str">
        <f>VLOOKUP(H289,Product_Master!$A$2:$E$19,3,FALSE)</f>
        <v>Technology</v>
      </c>
      <c r="Q289" s="17">
        <f>INDEX(Product_Master!$D$2:$D$19,MATCH(H289,Product_Master!$A$2:$A$19,0))</f>
        <v>80</v>
      </c>
      <c r="R289" s="14">
        <f>INDEX(Product_Master!$E$2:$E$19,MATCH(H289,Product_Master!$A$2:$A$19,0))</f>
        <v>45.88</v>
      </c>
      <c r="S289" s="14">
        <f t="shared" si="24"/>
        <v>432</v>
      </c>
      <c r="T289" s="14">
        <f t="shared" si="25"/>
        <v>275.28000000000003</v>
      </c>
      <c r="U289" s="14">
        <f t="shared" si="26"/>
        <v>156.71999999999997</v>
      </c>
      <c r="V289" s="20">
        <f t="shared" si="27"/>
        <v>0.3627777777777777</v>
      </c>
      <c r="W289" s="7" t="str">
        <f t="shared" si="28"/>
        <v>Profitable</v>
      </c>
      <c r="X289" s="7" t="str">
        <f t="shared" si="29"/>
        <v>Low</v>
      </c>
    </row>
    <row r="290" spans="1:24" x14ac:dyDescent="0.3">
      <c r="A290" s="7" t="s">
        <v>1180</v>
      </c>
      <c r="B290" s="8">
        <v>44975</v>
      </c>
      <c r="C290" s="8">
        <v>44982</v>
      </c>
      <c r="D290" s="7" t="s">
        <v>1183</v>
      </c>
      <c r="E290" s="7" t="s">
        <v>359</v>
      </c>
      <c r="F290" s="7" t="s">
        <v>39</v>
      </c>
      <c r="G290" s="7" t="s">
        <v>176</v>
      </c>
      <c r="H290" s="7" t="s">
        <v>241</v>
      </c>
      <c r="I290" s="6">
        <v>6</v>
      </c>
      <c r="J290" s="10">
        <v>0.1</v>
      </c>
      <c r="K290" s="7" t="s">
        <v>22</v>
      </c>
      <c r="L290" s="7" t="s">
        <v>33</v>
      </c>
      <c r="M290" s="6">
        <v>31</v>
      </c>
      <c r="N290" s="6">
        <v>4</v>
      </c>
      <c r="O290" s="7" t="str">
        <f>VLOOKUP(H290,Product_Master!$A$2:$E$19,2,FALSE)</f>
        <v>Notebook</v>
      </c>
      <c r="P290" s="7" t="str">
        <f>VLOOKUP(H290,Product_Master!$A$2:$E$19,3,FALSE)</f>
        <v>Office Supplies</v>
      </c>
      <c r="Q290" s="17">
        <f>INDEX(Product_Master!$D$2:$D$19,MATCH(H290,Product_Master!$A$2:$A$19,0))</f>
        <v>6</v>
      </c>
      <c r="R290" s="14">
        <f>INDEX(Product_Master!$E$2:$E$19,MATCH(H290,Product_Master!$A$2:$A$19,0))</f>
        <v>4.2699999999999996</v>
      </c>
      <c r="S290" s="14">
        <f t="shared" si="24"/>
        <v>32.4</v>
      </c>
      <c r="T290" s="14">
        <f t="shared" si="25"/>
        <v>25.619999999999997</v>
      </c>
      <c r="U290" s="14">
        <f t="shared" si="26"/>
        <v>6.7800000000000011</v>
      </c>
      <c r="V290" s="20">
        <f t="shared" si="27"/>
        <v>0.20925925925925931</v>
      </c>
      <c r="W290" s="7" t="str">
        <f t="shared" si="28"/>
        <v>Profitable</v>
      </c>
      <c r="X290" s="7" t="str">
        <f t="shared" si="29"/>
        <v>Low</v>
      </c>
    </row>
    <row r="291" spans="1:24" x14ac:dyDescent="0.3">
      <c r="A291" s="7" t="s">
        <v>1185</v>
      </c>
      <c r="B291" s="8">
        <v>45023</v>
      </c>
      <c r="C291" s="8">
        <v>45030</v>
      </c>
      <c r="D291" s="7" t="s">
        <v>1186</v>
      </c>
      <c r="E291" s="7" t="s">
        <v>232</v>
      </c>
      <c r="F291" s="7" t="s">
        <v>39</v>
      </c>
      <c r="G291" s="7" t="s">
        <v>251</v>
      </c>
      <c r="H291" s="7" t="s">
        <v>91</v>
      </c>
      <c r="I291" s="6">
        <v>8</v>
      </c>
      <c r="J291" s="10">
        <v>0.05</v>
      </c>
      <c r="K291" s="7" t="s">
        <v>32</v>
      </c>
      <c r="L291" s="7" t="s">
        <v>23</v>
      </c>
      <c r="M291" s="6">
        <v>30</v>
      </c>
      <c r="N291" s="6">
        <v>1</v>
      </c>
      <c r="O291" s="7" t="str">
        <f>VLOOKUP(H291,Product_Master!$A$2:$E$19,2,FALSE)</f>
        <v>Smartphone</v>
      </c>
      <c r="P291" s="7" t="str">
        <f>VLOOKUP(H291,Product_Master!$A$2:$E$19,3,FALSE)</f>
        <v>Technology</v>
      </c>
      <c r="Q291" s="17">
        <f>INDEX(Product_Master!$D$2:$D$19,MATCH(H291,Product_Master!$A$2:$A$19,0))</f>
        <v>600</v>
      </c>
      <c r="R291" s="14">
        <f>INDEX(Product_Master!$E$2:$E$19,MATCH(H291,Product_Master!$A$2:$A$19,0))</f>
        <v>395.83</v>
      </c>
      <c r="S291" s="14">
        <f t="shared" si="24"/>
        <v>4560</v>
      </c>
      <c r="T291" s="14">
        <f t="shared" si="25"/>
        <v>3166.64</v>
      </c>
      <c r="U291" s="14">
        <f t="shared" si="26"/>
        <v>1393.3600000000001</v>
      </c>
      <c r="V291" s="20">
        <f t="shared" si="27"/>
        <v>0.30556140350877198</v>
      </c>
      <c r="W291" s="7" t="str">
        <f t="shared" si="28"/>
        <v>Profitable</v>
      </c>
      <c r="X291" s="7" t="str">
        <f t="shared" si="29"/>
        <v>Medium</v>
      </c>
    </row>
    <row r="292" spans="1:24" x14ac:dyDescent="0.3">
      <c r="A292" s="7" t="s">
        <v>1187</v>
      </c>
      <c r="B292" s="8">
        <v>45303</v>
      </c>
      <c r="C292" s="8">
        <v>45309</v>
      </c>
      <c r="D292" s="7" t="s">
        <v>1190</v>
      </c>
      <c r="E292" s="7" t="s">
        <v>266</v>
      </c>
      <c r="F292" s="7" t="s">
        <v>19</v>
      </c>
      <c r="G292" s="7" t="s">
        <v>20</v>
      </c>
      <c r="H292" s="7" t="s">
        <v>216</v>
      </c>
      <c r="I292" s="6">
        <v>8</v>
      </c>
      <c r="J292" s="10">
        <v>0</v>
      </c>
      <c r="K292" s="7" t="s">
        <v>32</v>
      </c>
      <c r="L292" s="7" t="s">
        <v>33</v>
      </c>
      <c r="M292" s="6">
        <v>37</v>
      </c>
      <c r="N292" s="6">
        <v>1</v>
      </c>
      <c r="O292" s="7" t="str">
        <f>VLOOKUP(H292,Product_Master!$A$2:$E$19,2,FALSE)</f>
        <v>Keyboard</v>
      </c>
      <c r="P292" s="7" t="str">
        <f>VLOOKUP(H292,Product_Master!$A$2:$E$19,3,FALSE)</f>
        <v>Technology</v>
      </c>
      <c r="Q292" s="17">
        <f>INDEX(Product_Master!$D$2:$D$19,MATCH(H292,Product_Master!$A$2:$A$19,0))</f>
        <v>45</v>
      </c>
      <c r="R292" s="14">
        <f>INDEX(Product_Master!$E$2:$E$19,MATCH(H292,Product_Master!$A$2:$A$19,0))</f>
        <v>35.729999999999997</v>
      </c>
      <c r="S292" s="14">
        <f t="shared" si="24"/>
        <v>360</v>
      </c>
      <c r="T292" s="14">
        <f t="shared" si="25"/>
        <v>285.83999999999997</v>
      </c>
      <c r="U292" s="14">
        <f t="shared" si="26"/>
        <v>74.160000000000025</v>
      </c>
      <c r="V292" s="20">
        <f t="shared" si="27"/>
        <v>0.20600000000000007</v>
      </c>
      <c r="W292" s="7" t="str">
        <f t="shared" si="28"/>
        <v>Profitable</v>
      </c>
      <c r="X292" s="7" t="str">
        <f t="shared" si="29"/>
        <v>Low</v>
      </c>
    </row>
    <row r="293" spans="1:24" x14ac:dyDescent="0.3">
      <c r="A293" s="7" t="s">
        <v>1191</v>
      </c>
      <c r="B293" s="8">
        <v>45244</v>
      </c>
      <c r="C293" s="8">
        <v>45246</v>
      </c>
      <c r="D293" s="7" t="s">
        <v>613</v>
      </c>
      <c r="E293" s="7" t="s">
        <v>865</v>
      </c>
      <c r="F293" s="7" t="s">
        <v>29</v>
      </c>
      <c r="G293" s="7" t="s">
        <v>40</v>
      </c>
      <c r="H293" s="7" t="s">
        <v>98</v>
      </c>
      <c r="I293" s="6">
        <v>4</v>
      </c>
      <c r="J293" s="10">
        <v>0</v>
      </c>
      <c r="K293" s="7" t="s">
        <v>22</v>
      </c>
      <c r="L293" s="7" t="s">
        <v>23</v>
      </c>
      <c r="M293" s="6">
        <v>46</v>
      </c>
      <c r="N293" s="6">
        <v>5</v>
      </c>
      <c r="O293" s="7" t="str">
        <f>VLOOKUP(H293,Product_Master!$A$2:$E$19,2,FALSE)</f>
        <v>Office Chair</v>
      </c>
      <c r="P293" s="7" t="str">
        <f>VLOOKUP(H293,Product_Master!$A$2:$E$19,3,FALSE)</f>
        <v>Furniture</v>
      </c>
      <c r="Q293" s="17">
        <f>INDEX(Product_Master!$D$2:$D$19,MATCH(H293,Product_Master!$A$2:$A$19,0))</f>
        <v>150</v>
      </c>
      <c r="R293" s="14">
        <f>INDEX(Product_Master!$E$2:$E$19,MATCH(H293,Product_Master!$A$2:$A$19,0))</f>
        <v>111.98</v>
      </c>
      <c r="S293" s="14">
        <f t="shared" si="24"/>
        <v>600</v>
      </c>
      <c r="T293" s="14">
        <f t="shared" si="25"/>
        <v>447.92</v>
      </c>
      <c r="U293" s="14">
        <f t="shared" si="26"/>
        <v>152.07999999999998</v>
      </c>
      <c r="V293" s="20">
        <f t="shared" si="27"/>
        <v>0.25346666666666662</v>
      </c>
      <c r="W293" s="7" t="str">
        <f t="shared" si="28"/>
        <v>Profitable</v>
      </c>
      <c r="X293" s="7" t="str">
        <f t="shared" si="29"/>
        <v>Low</v>
      </c>
    </row>
    <row r="294" spans="1:24" x14ac:dyDescent="0.3">
      <c r="A294" s="7" t="s">
        <v>1194</v>
      </c>
      <c r="B294" s="8">
        <v>45035</v>
      </c>
      <c r="C294" s="8">
        <v>45037</v>
      </c>
      <c r="D294" s="7" t="s">
        <v>1197</v>
      </c>
      <c r="E294" s="7" t="s">
        <v>140</v>
      </c>
      <c r="F294" s="7" t="s">
        <v>29</v>
      </c>
      <c r="G294" s="7" t="s">
        <v>97</v>
      </c>
      <c r="H294" s="7" t="s">
        <v>84</v>
      </c>
      <c r="I294" s="6">
        <v>1</v>
      </c>
      <c r="J294" s="10">
        <v>0.1</v>
      </c>
      <c r="K294" s="7" t="s">
        <v>22</v>
      </c>
      <c r="L294" s="7" t="s">
        <v>33</v>
      </c>
      <c r="M294" s="6">
        <v>55</v>
      </c>
      <c r="N294" s="6">
        <v>5</v>
      </c>
      <c r="O294" s="7" t="str">
        <f>VLOOKUP(H294,Product_Master!$A$2:$E$19,2,FALSE)</f>
        <v>Bookcase</v>
      </c>
      <c r="P294" s="7" t="str">
        <f>VLOOKUP(H294,Product_Master!$A$2:$E$19,3,FALSE)</f>
        <v>Furniture</v>
      </c>
      <c r="Q294" s="17">
        <f>INDEX(Product_Master!$D$2:$D$19,MATCH(H294,Product_Master!$A$2:$A$19,0))</f>
        <v>210</v>
      </c>
      <c r="R294" s="14">
        <f>INDEX(Product_Master!$E$2:$E$19,MATCH(H294,Product_Master!$A$2:$A$19,0))</f>
        <v>139.15</v>
      </c>
      <c r="S294" s="14">
        <f t="shared" si="24"/>
        <v>189</v>
      </c>
      <c r="T294" s="14">
        <f t="shared" si="25"/>
        <v>139.15</v>
      </c>
      <c r="U294" s="14">
        <f t="shared" si="26"/>
        <v>49.849999999999994</v>
      </c>
      <c r="V294" s="20">
        <f t="shared" si="27"/>
        <v>0.26375661375661374</v>
      </c>
      <c r="W294" s="7" t="str">
        <f t="shared" si="28"/>
        <v>Profitable</v>
      </c>
      <c r="X294" s="7" t="str">
        <f t="shared" si="29"/>
        <v>Low</v>
      </c>
    </row>
    <row r="295" spans="1:24" x14ac:dyDescent="0.3">
      <c r="A295" s="7" t="s">
        <v>1198</v>
      </c>
      <c r="B295" s="8">
        <v>45574</v>
      </c>
      <c r="C295" s="8">
        <v>45575</v>
      </c>
      <c r="D295" s="7" t="s">
        <v>776</v>
      </c>
      <c r="E295" s="7" t="s">
        <v>292</v>
      </c>
      <c r="F295" s="7" t="s">
        <v>29</v>
      </c>
      <c r="G295" s="7" t="s">
        <v>62</v>
      </c>
      <c r="H295" s="7" t="s">
        <v>31</v>
      </c>
      <c r="I295" s="6">
        <v>2</v>
      </c>
      <c r="J295" s="10">
        <v>0</v>
      </c>
      <c r="K295" s="7" t="s">
        <v>32</v>
      </c>
      <c r="L295" s="7" t="s">
        <v>23</v>
      </c>
      <c r="M295" s="6">
        <v>53</v>
      </c>
      <c r="N295" s="6">
        <v>3</v>
      </c>
      <c r="O295" s="7" t="str">
        <f>VLOOKUP(H295,Product_Master!$A$2:$E$19,2,FALSE)</f>
        <v>Desk</v>
      </c>
      <c r="P295" s="7" t="str">
        <f>VLOOKUP(H295,Product_Master!$A$2:$E$19,3,FALSE)</f>
        <v>Furniture</v>
      </c>
      <c r="Q295" s="17">
        <f>INDEX(Product_Master!$D$2:$D$19,MATCH(H295,Product_Master!$A$2:$A$19,0))</f>
        <v>320</v>
      </c>
      <c r="R295" s="14">
        <f>INDEX(Product_Master!$E$2:$E$19,MATCH(H295,Product_Master!$A$2:$A$19,0))</f>
        <v>186.25</v>
      </c>
      <c r="S295" s="14">
        <f t="shared" si="24"/>
        <v>640</v>
      </c>
      <c r="T295" s="14">
        <f t="shared" si="25"/>
        <v>372.5</v>
      </c>
      <c r="U295" s="14">
        <f t="shared" si="26"/>
        <v>267.5</v>
      </c>
      <c r="V295" s="20">
        <f t="shared" si="27"/>
        <v>0.41796875</v>
      </c>
      <c r="W295" s="7" t="str">
        <f t="shared" si="28"/>
        <v>Profitable</v>
      </c>
      <c r="X295" s="7" t="str">
        <f t="shared" si="29"/>
        <v>Low</v>
      </c>
    </row>
    <row r="296" spans="1:24" x14ac:dyDescent="0.3">
      <c r="A296" s="7" t="s">
        <v>1200</v>
      </c>
      <c r="B296" s="8">
        <v>45454</v>
      </c>
      <c r="C296" s="8">
        <v>45460</v>
      </c>
      <c r="D296" s="7" t="s">
        <v>1201</v>
      </c>
      <c r="E296" s="7" t="s">
        <v>1202</v>
      </c>
      <c r="F296" s="7" t="s">
        <v>29</v>
      </c>
      <c r="G296" s="7" t="s">
        <v>192</v>
      </c>
      <c r="H296" s="7" t="s">
        <v>48</v>
      </c>
      <c r="I296" s="6">
        <v>6</v>
      </c>
      <c r="J296" s="10">
        <v>0.05</v>
      </c>
      <c r="K296" s="7" t="s">
        <v>22</v>
      </c>
      <c r="L296" s="7" t="s">
        <v>50</v>
      </c>
      <c r="M296" s="6">
        <v>48</v>
      </c>
      <c r="N296" s="6">
        <v>5</v>
      </c>
      <c r="O296" s="7" t="str">
        <f>VLOOKUP(H296,Product_Master!$A$2:$E$19,2,FALSE)</f>
        <v>Monitor</v>
      </c>
      <c r="P296" s="7" t="str">
        <f>VLOOKUP(H296,Product_Master!$A$2:$E$19,3,FALSE)</f>
        <v>Technology</v>
      </c>
      <c r="Q296" s="17">
        <f>INDEX(Product_Master!$D$2:$D$19,MATCH(H296,Product_Master!$A$2:$A$19,0))</f>
        <v>220</v>
      </c>
      <c r="R296" s="14">
        <f>INDEX(Product_Master!$E$2:$E$19,MATCH(H296,Product_Master!$A$2:$A$19,0))</f>
        <v>159.36000000000001</v>
      </c>
      <c r="S296" s="14">
        <f t="shared" si="24"/>
        <v>1254</v>
      </c>
      <c r="T296" s="14">
        <f t="shared" si="25"/>
        <v>956.16000000000008</v>
      </c>
      <c r="U296" s="14">
        <f t="shared" si="26"/>
        <v>297.83999999999992</v>
      </c>
      <c r="V296" s="20">
        <f t="shared" si="27"/>
        <v>0.23751196172248798</v>
      </c>
      <c r="W296" s="7" t="str">
        <f t="shared" si="28"/>
        <v>Profitable</v>
      </c>
      <c r="X296" s="7" t="str">
        <f t="shared" si="29"/>
        <v>Low</v>
      </c>
    </row>
    <row r="297" spans="1:24" x14ac:dyDescent="0.3">
      <c r="A297" s="7" t="s">
        <v>1203</v>
      </c>
      <c r="B297" s="8">
        <v>45414</v>
      </c>
      <c r="C297" s="8">
        <v>45420</v>
      </c>
      <c r="D297" s="7" t="s">
        <v>1141</v>
      </c>
      <c r="E297" s="7" t="s">
        <v>560</v>
      </c>
      <c r="F297" s="7" t="s">
        <v>39</v>
      </c>
      <c r="G297" s="7" t="s">
        <v>115</v>
      </c>
      <c r="H297" s="7" t="s">
        <v>177</v>
      </c>
      <c r="I297" s="6">
        <v>4</v>
      </c>
      <c r="J297" s="10">
        <v>0.1</v>
      </c>
      <c r="K297" s="7" t="s">
        <v>22</v>
      </c>
      <c r="L297" s="7" t="s">
        <v>23</v>
      </c>
      <c r="M297" s="6">
        <v>64</v>
      </c>
      <c r="N297" s="6">
        <v>1</v>
      </c>
      <c r="O297" s="7" t="str">
        <f>VLOOKUP(H297,Product_Master!$A$2:$E$19,2,FALSE)</f>
        <v>Headphones</v>
      </c>
      <c r="P297" s="7" t="str">
        <f>VLOOKUP(H297,Product_Master!$A$2:$E$19,3,FALSE)</f>
        <v>Technology</v>
      </c>
      <c r="Q297" s="17">
        <f>INDEX(Product_Master!$D$2:$D$19,MATCH(H297,Product_Master!$A$2:$A$19,0))</f>
        <v>80</v>
      </c>
      <c r="R297" s="14">
        <f>INDEX(Product_Master!$E$2:$E$19,MATCH(H297,Product_Master!$A$2:$A$19,0))</f>
        <v>45.88</v>
      </c>
      <c r="S297" s="14">
        <f t="shared" si="24"/>
        <v>288</v>
      </c>
      <c r="T297" s="14">
        <f t="shared" si="25"/>
        <v>183.52</v>
      </c>
      <c r="U297" s="14">
        <f t="shared" si="26"/>
        <v>104.47999999999999</v>
      </c>
      <c r="V297" s="20">
        <f t="shared" si="27"/>
        <v>0.36277777777777775</v>
      </c>
      <c r="W297" s="7" t="str">
        <f t="shared" si="28"/>
        <v>Profitable</v>
      </c>
      <c r="X297" s="7" t="str">
        <f t="shared" si="29"/>
        <v>Low</v>
      </c>
    </row>
    <row r="298" spans="1:24" x14ac:dyDescent="0.3">
      <c r="A298" s="7" t="s">
        <v>1204</v>
      </c>
      <c r="B298" s="8">
        <v>45641</v>
      </c>
      <c r="C298" s="8">
        <v>45646</v>
      </c>
      <c r="D298" s="7" t="s">
        <v>1206</v>
      </c>
      <c r="E298" s="7" t="s">
        <v>472</v>
      </c>
      <c r="F298" s="7" t="s">
        <v>29</v>
      </c>
      <c r="G298" s="7" t="s">
        <v>47</v>
      </c>
      <c r="H298" s="7" t="s">
        <v>84</v>
      </c>
      <c r="I298" s="6">
        <v>3</v>
      </c>
      <c r="J298" s="10">
        <v>0.05</v>
      </c>
      <c r="K298" s="7" t="s">
        <v>22</v>
      </c>
      <c r="L298" s="7" t="s">
        <v>33</v>
      </c>
      <c r="M298" s="6">
        <v>18</v>
      </c>
      <c r="N298" s="6">
        <v>5</v>
      </c>
      <c r="O298" s="7" t="str">
        <f>VLOOKUP(H298,Product_Master!$A$2:$E$19,2,FALSE)</f>
        <v>Bookcase</v>
      </c>
      <c r="P298" s="7" t="str">
        <f>VLOOKUP(H298,Product_Master!$A$2:$E$19,3,FALSE)</f>
        <v>Furniture</v>
      </c>
      <c r="Q298" s="17">
        <f>INDEX(Product_Master!$D$2:$D$19,MATCH(H298,Product_Master!$A$2:$A$19,0))</f>
        <v>210</v>
      </c>
      <c r="R298" s="14">
        <f>INDEX(Product_Master!$E$2:$E$19,MATCH(H298,Product_Master!$A$2:$A$19,0))</f>
        <v>139.15</v>
      </c>
      <c r="S298" s="14">
        <f t="shared" si="24"/>
        <v>598.5</v>
      </c>
      <c r="T298" s="14">
        <f t="shared" si="25"/>
        <v>417.45000000000005</v>
      </c>
      <c r="U298" s="14">
        <f t="shared" si="26"/>
        <v>181.04999999999995</v>
      </c>
      <c r="V298" s="20">
        <f t="shared" si="27"/>
        <v>0.30250626566416033</v>
      </c>
      <c r="W298" s="7" t="str">
        <f t="shared" si="28"/>
        <v>Profitable</v>
      </c>
      <c r="X298" s="7" t="str">
        <f t="shared" si="29"/>
        <v>Low</v>
      </c>
    </row>
    <row r="299" spans="1:24" x14ac:dyDescent="0.3">
      <c r="A299" s="7" t="s">
        <v>1207</v>
      </c>
      <c r="B299" s="8">
        <v>45329</v>
      </c>
      <c r="C299" s="8">
        <v>45336</v>
      </c>
      <c r="D299" s="7" t="s">
        <v>1210</v>
      </c>
      <c r="E299" s="7" t="s">
        <v>197</v>
      </c>
      <c r="F299" s="7" t="s">
        <v>29</v>
      </c>
      <c r="G299" s="7" t="s">
        <v>30</v>
      </c>
      <c r="H299" s="7" t="s">
        <v>84</v>
      </c>
      <c r="I299" s="6">
        <v>2</v>
      </c>
      <c r="J299" s="10">
        <v>0</v>
      </c>
      <c r="K299" s="7" t="s">
        <v>22</v>
      </c>
      <c r="L299" s="7" t="s">
        <v>41</v>
      </c>
      <c r="M299" s="6">
        <v>59</v>
      </c>
      <c r="N299" s="6">
        <v>2</v>
      </c>
      <c r="O299" s="7" t="str">
        <f>VLOOKUP(H299,Product_Master!$A$2:$E$19,2,FALSE)</f>
        <v>Bookcase</v>
      </c>
      <c r="P299" s="7" t="str">
        <f>VLOOKUP(H299,Product_Master!$A$2:$E$19,3,FALSE)</f>
        <v>Furniture</v>
      </c>
      <c r="Q299" s="17">
        <f>INDEX(Product_Master!$D$2:$D$19,MATCH(H299,Product_Master!$A$2:$A$19,0))</f>
        <v>210</v>
      </c>
      <c r="R299" s="14">
        <f>INDEX(Product_Master!$E$2:$E$19,MATCH(H299,Product_Master!$A$2:$A$19,0))</f>
        <v>139.15</v>
      </c>
      <c r="S299" s="14">
        <f t="shared" si="24"/>
        <v>420</v>
      </c>
      <c r="T299" s="14">
        <f t="shared" si="25"/>
        <v>278.3</v>
      </c>
      <c r="U299" s="14">
        <f t="shared" si="26"/>
        <v>141.69999999999999</v>
      </c>
      <c r="V299" s="20">
        <f t="shared" si="27"/>
        <v>0.33738095238095234</v>
      </c>
      <c r="W299" s="7" t="str">
        <f t="shared" si="28"/>
        <v>Profitable</v>
      </c>
      <c r="X299" s="7" t="str">
        <f t="shared" si="29"/>
        <v>Low</v>
      </c>
    </row>
    <row r="300" spans="1:24" x14ac:dyDescent="0.3">
      <c r="A300" s="7" t="s">
        <v>1211</v>
      </c>
      <c r="B300" s="8">
        <v>45407</v>
      </c>
      <c r="C300" s="8">
        <v>45409</v>
      </c>
      <c r="D300" s="7" t="s">
        <v>1212</v>
      </c>
      <c r="E300" s="7" t="s">
        <v>583</v>
      </c>
      <c r="F300" s="7" t="s">
        <v>29</v>
      </c>
      <c r="G300" s="7" t="s">
        <v>176</v>
      </c>
      <c r="H300" s="7" t="s">
        <v>98</v>
      </c>
      <c r="I300" s="6">
        <v>2</v>
      </c>
      <c r="J300" s="10">
        <v>0.05</v>
      </c>
      <c r="K300" s="7" t="s">
        <v>32</v>
      </c>
      <c r="L300" s="7" t="s">
        <v>50</v>
      </c>
      <c r="M300" s="6">
        <v>40</v>
      </c>
      <c r="N300" s="6">
        <v>2</v>
      </c>
      <c r="O300" s="7" t="str">
        <f>VLOOKUP(H300,Product_Master!$A$2:$E$19,2,FALSE)</f>
        <v>Office Chair</v>
      </c>
      <c r="P300" s="7" t="str">
        <f>VLOOKUP(H300,Product_Master!$A$2:$E$19,3,FALSE)</f>
        <v>Furniture</v>
      </c>
      <c r="Q300" s="17">
        <f>INDEX(Product_Master!$D$2:$D$19,MATCH(H300,Product_Master!$A$2:$A$19,0))</f>
        <v>150</v>
      </c>
      <c r="R300" s="14">
        <f>INDEX(Product_Master!$E$2:$E$19,MATCH(H300,Product_Master!$A$2:$A$19,0))</f>
        <v>111.98</v>
      </c>
      <c r="S300" s="14">
        <f t="shared" si="24"/>
        <v>285</v>
      </c>
      <c r="T300" s="14">
        <f t="shared" si="25"/>
        <v>223.96</v>
      </c>
      <c r="U300" s="14">
        <f t="shared" si="26"/>
        <v>61.039999999999992</v>
      </c>
      <c r="V300" s="20">
        <f t="shared" si="27"/>
        <v>0.21417543859649121</v>
      </c>
      <c r="W300" s="7" t="str">
        <f t="shared" si="28"/>
        <v>Profitable</v>
      </c>
      <c r="X300" s="7" t="str">
        <f t="shared" si="29"/>
        <v>Low</v>
      </c>
    </row>
    <row r="301" spans="1:24" x14ac:dyDescent="0.3">
      <c r="A301" s="7" t="s">
        <v>1213</v>
      </c>
      <c r="B301" s="8">
        <v>45109</v>
      </c>
      <c r="C301" s="8">
        <v>45111</v>
      </c>
      <c r="D301" s="7" t="s">
        <v>412</v>
      </c>
      <c r="E301" s="7" t="s">
        <v>870</v>
      </c>
      <c r="F301" s="7" t="s">
        <v>29</v>
      </c>
      <c r="G301" s="7" t="s">
        <v>90</v>
      </c>
      <c r="H301" s="7" t="s">
        <v>146</v>
      </c>
      <c r="I301" s="6">
        <v>9</v>
      </c>
      <c r="J301" s="10">
        <v>0.2</v>
      </c>
      <c r="K301" s="7" t="s">
        <v>22</v>
      </c>
      <c r="L301" s="7" t="s">
        <v>50</v>
      </c>
      <c r="M301" s="6">
        <v>27</v>
      </c>
      <c r="N301" s="6">
        <v>4</v>
      </c>
      <c r="O301" s="7" t="str">
        <f>VLOOKUP(H301,Product_Master!$A$2:$E$19,2,FALSE)</f>
        <v>Standing Desk</v>
      </c>
      <c r="P301" s="7" t="str">
        <f>VLOOKUP(H301,Product_Master!$A$2:$E$19,3,FALSE)</f>
        <v>Furniture</v>
      </c>
      <c r="Q301" s="17">
        <f>INDEX(Product_Master!$D$2:$D$19,MATCH(H301,Product_Master!$A$2:$A$19,0))</f>
        <v>480</v>
      </c>
      <c r="R301" s="14">
        <f>INDEX(Product_Master!$E$2:$E$19,MATCH(H301,Product_Master!$A$2:$A$19,0))</f>
        <v>375.21</v>
      </c>
      <c r="S301" s="14">
        <f t="shared" si="24"/>
        <v>3456</v>
      </c>
      <c r="T301" s="14">
        <f t="shared" si="25"/>
        <v>3376.89</v>
      </c>
      <c r="U301" s="14">
        <f t="shared" si="26"/>
        <v>79.110000000000127</v>
      </c>
      <c r="V301" s="20">
        <f t="shared" si="27"/>
        <v>2.2890625000000036E-2</v>
      </c>
      <c r="W301" s="7" t="str">
        <f t="shared" si="28"/>
        <v>Profitable</v>
      </c>
      <c r="X301" s="7" t="str">
        <f t="shared" si="29"/>
        <v>Medium</v>
      </c>
    </row>
    <row r="302" spans="1:24" x14ac:dyDescent="0.3">
      <c r="A302" s="7" t="s">
        <v>1216</v>
      </c>
      <c r="B302" s="8">
        <v>45376</v>
      </c>
      <c r="C302" s="8">
        <v>45380</v>
      </c>
      <c r="D302" s="7" t="s">
        <v>1218</v>
      </c>
      <c r="E302" s="7" t="s">
        <v>96</v>
      </c>
      <c r="F302" s="7" t="s">
        <v>19</v>
      </c>
      <c r="G302" s="7" t="s">
        <v>30</v>
      </c>
      <c r="H302" s="7" t="s">
        <v>98</v>
      </c>
      <c r="I302" s="6">
        <v>1</v>
      </c>
      <c r="J302" s="10">
        <v>0.1</v>
      </c>
      <c r="K302" s="7" t="s">
        <v>32</v>
      </c>
      <c r="L302" s="7" t="s">
        <v>41</v>
      </c>
      <c r="M302" s="6">
        <v>32</v>
      </c>
      <c r="N302" s="6">
        <v>3</v>
      </c>
      <c r="O302" s="7" t="str">
        <f>VLOOKUP(H302,Product_Master!$A$2:$E$19,2,FALSE)</f>
        <v>Office Chair</v>
      </c>
      <c r="P302" s="7" t="str">
        <f>VLOOKUP(H302,Product_Master!$A$2:$E$19,3,FALSE)</f>
        <v>Furniture</v>
      </c>
      <c r="Q302" s="17">
        <f>INDEX(Product_Master!$D$2:$D$19,MATCH(H302,Product_Master!$A$2:$A$19,0))</f>
        <v>150</v>
      </c>
      <c r="R302" s="14">
        <f>INDEX(Product_Master!$E$2:$E$19,MATCH(H302,Product_Master!$A$2:$A$19,0))</f>
        <v>111.98</v>
      </c>
      <c r="S302" s="14">
        <f t="shared" si="24"/>
        <v>135</v>
      </c>
      <c r="T302" s="14">
        <f t="shared" si="25"/>
        <v>111.98</v>
      </c>
      <c r="U302" s="14">
        <f t="shared" si="26"/>
        <v>23.019999999999996</v>
      </c>
      <c r="V302" s="20">
        <f t="shared" si="27"/>
        <v>0.17051851851851849</v>
      </c>
      <c r="W302" s="7" t="str">
        <f t="shared" si="28"/>
        <v>Profitable</v>
      </c>
      <c r="X302" s="7" t="str">
        <f t="shared" si="29"/>
        <v>Low</v>
      </c>
    </row>
    <row r="303" spans="1:24" x14ac:dyDescent="0.3">
      <c r="A303" s="7" t="s">
        <v>1219</v>
      </c>
      <c r="B303" s="8">
        <v>45597</v>
      </c>
      <c r="C303" s="8">
        <v>45599</v>
      </c>
      <c r="D303" s="7" t="s">
        <v>151</v>
      </c>
      <c r="E303" s="7" t="s">
        <v>627</v>
      </c>
      <c r="F303" s="7" t="s">
        <v>29</v>
      </c>
      <c r="G303" s="7" t="s">
        <v>90</v>
      </c>
      <c r="H303" s="7" t="s">
        <v>56</v>
      </c>
      <c r="I303" s="6">
        <v>6</v>
      </c>
      <c r="J303" s="10">
        <v>0.05</v>
      </c>
      <c r="K303" s="7" t="s">
        <v>32</v>
      </c>
      <c r="L303" s="7" t="s">
        <v>50</v>
      </c>
      <c r="M303" s="6">
        <v>63</v>
      </c>
      <c r="N303" s="6">
        <v>3</v>
      </c>
      <c r="O303" s="7" t="str">
        <f>VLOOKUP(H303,Product_Master!$A$2:$E$19,2,FALSE)</f>
        <v>Stapler</v>
      </c>
      <c r="P303" s="7" t="str">
        <f>VLOOKUP(H303,Product_Master!$A$2:$E$19,3,FALSE)</f>
        <v>Office Supplies</v>
      </c>
      <c r="Q303" s="17">
        <f>INDEX(Product_Master!$D$2:$D$19,MATCH(H303,Product_Master!$A$2:$A$19,0))</f>
        <v>15</v>
      </c>
      <c r="R303" s="14">
        <f>INDEX(Product_Master!$E$2:$E$19,MATCH(H303,Product_Master!$A$2:$A$19,0))</f>
        <v>9.91</v>
      </c>
      <c r="S303" s="14">
        <f t="shared" si="24"/>
        <v>85.5</v>
      </c>
      <c r="T303" s="14">
        <f t="shared" si="25"/>
        <v>59.46</v>
      </c>
      <c r="U303" s="14">
        <f t="shared" si="26"/>
        <v>26.04</v>
      </c>
      <c r="V303" s="20">
        <f t="shared" si="27"/>
        <v>0.30456140350877192</v>
      </c>
      <c r="W303" s="7" t="str">
        <f t="shared" si="28"/>
        <v>Profitable</v>
      </c>
      <c r="X303" s="7" t="str">
        <f t="shared" si="29"/>
        <v>Low</v>
      </c>
    </row>
    <row r="304" spans="1:24" x14ac:dyDescent="0.3">
      <c r="A304" s="7" t="s">
        <v>1221</v>
      </c>
      <c r="B304" s="8">
        <v>45545</v>
      </c>
      <c r="C304" s="8">
        <v>45551</v>
      </c>
      <c r="D304" s="7" t="s">
        <v>1222</v>
      </c>
      <c r="E304" s="7" t="s">
        <v>413</v>
      </c>
      <c r="F304" s="7" t="s">
        <v>29</v>
      </c>
      <c r="G304" s="7" t="s">
        <v>115</v>
      </c>
      <c r="H304" s="7" t="s">
        <v>84</v>
      </c>
      <c r="I304" s="6">
        <v>1</v>
      </c>
      <c r="J304" s="10">
        <v>0</v>
      </c>
      <c r="K304" s="7" t="s">
        <v>70</v>
      </c>
      <c r="L304" s="7" t="s">
        <v>50</v>
      </c>
      <c r="M304" s="6">
        <v>60</v>
      </c>
      <c r="N304" s="6">
        <v>2</v>
      </c>
      <c r="O304" s="7" t="str">
        <f>VLOOKUP(H304,Product_Master!$A$2:$E$19,2,FALSE)</f>
        <v>Bookcase</v>
      </c>
      <c r="P304" s="7" t="str">
        <f>VLOOKUP(H304,Product_Master!$A$2:$E$19,3,FALSE)</f>
        <v>Furniture</v>
      </c>
      <c r="Q304" s="17">
        <f>INDEX(Product_Master!$D$2:$D$19,MATCH(H304,Product_Master!$A$2:$A$19,0))</f>
        <v>210</v>
      </c>
      <c r="R304" s="14">
        <f>INDEX(Product_Master!$E$2:$E$19,MATCH(H304,Product_Master!$A$2:$A$19,0))</f>
        <v>139.15</v>
      </c>
      <c r="S304" s="14">
        <f t="shared" si="24"/>
        <v>210</v>
      </c>
      <c r="T304" s="14">
        <f t="shared" si="25"/>
        <v>139.15</v>
      </c>
      <c r="U304" s="14">
        <f t="shared" si="26"/>
        <v>70.849999999999994</v>
      </c>
      <c r="V304" s="20">
        <f t="shared" si="27"/>
        <v>0.33738095238095234</v>
      </c>
      <c r="W304" s="7" t="str">
        <f t="shared" si="28"/>
        <v>Profitable</v>
      </c>
      <c r="X304" s="7" t="str">
        <f t="shared" si="29"/>
        <v>Low</v>
      </c>
    </row>
    <row r="305" spans="1:24" x14ac:dyDescent="0.3">
      <c r="A305" s="7" t="s">
        <v>1223</v>
      </c>
      <c r="B305" s="8">
        <v>45255</v>
      </c>
      <c r="C305" s="8">
        <v>45257</v>
      </c>
      <c r="D305" s="7" t="s">
        <v>1226</v>
      </c>
      <c r="E305" s="7" t="s">
        <v>435</v>
      </c>
      <c r="F305" s="7" t="s">
        <v>29</v>
      </c>
      <c r="G305" s="7" t="s">
        <v>176</v>
      </c>
      <c r="H305" s="7" t="s">
        <v>84</v>
      </c>
      <c r="I305" s="6">
        <v>5</v>
      </c>
      <c r="J305" s="10">
        <v>0.1</v>
      </c>
      <c r="K305" s="7" t="s">
        <v>32</v>
      </c>
      <c r="L305" s="7" t="s">
        <v>50</v>
      </c>
      <c r="M305" s="6">
        <v>44</v>
      </c>
      <c r="N305" s="6">
        <v>3</v>
      </c>
      <c r="O305" s="7" t="str">
        <f>VLOOKUP(H305,Product_Master!$A$2:$E$19,2,FALSE)</f>
        <v>Bookcase</v>
      </c>
      <c r="P305" s="7" t="str">
        <f>VLOOKUP(H305,Product_Master!$A$2:$E$19,3,FALSE)</f>
        <v>Furniture</v>
      </c>
      <c r="Q305" s="17">
        <f>INDEX(Product_Master!$D$2:$D$19,MATCH(H305,Product_Master!$A$2:$A$19,0))</f>
        <v>210</v>
      </c>
      <c r="R305" s="14">
        <f>INDEX(Product_Master!$E$2:$E$19,MATCH(H305,Product_Master!$A$2:$A$19,0))</f>
        <v>139.15</v>
      </c>
      <c r="S305" s="14">
        <f t="shared" si="24"/>
        <v>945</v>
      </c>
      <c r="T305" s="14">
        <f t="shared" si="25"/>
        <v>695.75</v>
      </c>
      <c r="U305" s="14">
        <f t="shared" si="26"/>
        <v>249.25</v>
      </c>
      <c r="V305" s="20">
        <f t="shared" si="27"/>
        <v>0.26375661375661374</v>
      </c>
      <c r="W305" s="7" t="str">
        <f t="shared" si="28"/>
        <v>Profitable</v>
      </c>
      <c r="X305" s="7" t="str">
        <f t="shared" si="29"/>
        <v>Low</v>
      </c>
    </row>
    <row r="306" spans="1:24" x14ac:dyDescent="0.3">
      <c r="A306" s="7" t="s">
        <v>1227</v>
      </c>
      <c r="B306" s="8">
        <v>45563</v>
      </c>
      <c r="C306" s="8">
        <v>45570</v>
      </c>
      <c r="D306" s="7" t="s">
        <v>1229</v>
      </c>
      <c r="E306" s="7" t="s">
        <v>914</v>
      </c>
      <c r="F306" s="7" t="s">
        <v>39</v>
      </c>
      <c r="G306" s="7" t="s">
        <v>90</v>
      </c>
      <c r="H306" s="7" t="s">
        <v>48</v>
      </c>
      <c r="I306" s="6">
        <v>5</v>
      </c>
      <c r="J306" s="10">
        <v>0.2</v>
      </c>
      <c r="K306" s="7" t="s">
        <v>32</v>
      </c>
      <c r="L306" s="7" t="s">
        <v>41</v>
      </c>
      <c r="M306" s="6">
        <v>44</v>
      </c>
      <c r="N306" s="6">
        <v>3</v>
      </c>
      <c r="O306" s="7" t="str">
        <f>VLOOKUP(H306,Product_Master!$A$2:$E$19,2,FALSE)</f>
        <v>Monitor</v>
      </c>
      <c r="P306" s="7" t="str">
        <f>VLOOKUP(H306,Product_Master!$A$2:$E$19,3,FALSE)</f>
        <v>Technology</v>
      </c>
      <c r="Q306" s="17">
        <f>INDEX(Product_Master!$D$2:$D$19,MATCH(H306,Product_Master!$A$2:$A$19,0))</f>
        <v>220</v>
      </c>
      <c r="R306" s="14">
        <f>INDEX(Product_Master!$E$2:$E$19,MATCH(H306,Product_Master!$A$2:$A$19,0))</f>
        <v>159.36000000000001</v>
      </c>
      <c r="S306" s="14">
        <f t="shared" si="24"/>
        <v>880</v>
      </c>
      <c r="T306" s="14">
        <f t="shared" si="25"/>
        <v>796.80000000000007</v>
      </c>
      <c r="U306" s="14">
        <f t="shared" si="26"/>
        <v>83.199999999999932</v>
      </c>
      <c r="V306" s="20">
        <f t="shared" si="27"/>
        <v>9.4545454545454474E-2</v>
      </c>
      <c r="W306" s="7" t="str">
        <f t="shared" si="28"/>
        <v>Profitable</v>
      </c>
      <c r="X306" s="7" t="str">
        <f t="shared" si="29"/>
        <v>Low</v>
      </c>
    </row>
    <row r="307" spans="1:24" x14ac:dyDescent="0.3">
      <c r="A307" s="7" t="s">
        <v>1230</v>
      </c>
      <c r="B307" s="8">
        <v>45507</v>
      </c>
      <c r="C307" s="8">
        <v>45509</v>
      </c>
      <c r="D307" s="7" t="s">
        <v>434</v>
      </c>
      <c r="E307" s="7" t="s">
        <v>1000</v>
      </c>
      <c r="F307" s="7" t="s">
        <v>29</v>
      </c>
      <c r="G307" s="7" t="s">
        <v>115</v>
      </c>
      <c r="H307" s="7" t="s">
        <v>63</v>
      </c>
      <c r="I307" s="6">
        <v>1</v>
      </c>
      <c r="J307" s="10">
        <v>0.2</v>
      </c>
      <c r="K307" s="7" t="s">
        <v>32</v>
      </c>
      <c r="L307" s="7" t="s">
        <v>33</v>
      </c>
      <c r="M307" s="6">
        <v>42</v>
      </c>
      <c r="N307" s="6">
        <v>5</v>
      </c>
      <c r="O307" s="7" t="str">
        <f>VLOOKUP(H307,Product_Master!$A$2:$E$19,2,FALSE)</f>
        <v>Paper Ream</v>
      </c>
      <c r="P307" s="7" t="str">
        <f>VLOOKUP(H307,Product_Master!$A$2:$E$19,3,FALSE)</f>
        <v>Office Supplies</v>
      </c>
      <c r="Q307" s="17">
        <f>INDEX(Product_Master!$D$2:$D$19,MATCH(H307,Product_Master!$A$2:$A$19,0))</f>
        <v>9</v>
      </c>
      <c r="R307" s="14">
        <f>INDEX(Product_Master!$E$2:$E$19,MATCH(H307,Product_Master!$A$2:$A$19,0))</f>
        <v>5.46</v>
      </c>
      <c r="S307" s="14">
        <f t="shared" si="24"/>
        <v>7.2</v>
      </c>
      <c r="T307" s="14">
        <f t="shared" si="25"/>
        <v>5.46</v>
      </c>
      <c r="U307" s="14">
        <f t="shared" si="26"/>
        <v>1.7400000000000002</v>
      </c>
      <c r="V307" s="20">
        <f t="shared" si="27"/>
        <v>0.2416666666666667</v>
      </c>
      <c r="W307" s="7" t="str">
        <f t="shared" si="28"/>
        <v>Profitable</v>
      </c>
      <c r="X307" s="7" t="str">
        <f t="shared" si="29"/>
        <v>Low</v>
      </c>
    </row>
    <row r="308" spans="1:24" x14ac:dyDescent="0.3">
      <c r="A308" s="7" t="s">
        <v>1233</v>
      </c>
      <c r="B308" s="8">
        <v>45186</v>
      </c>
      <c r="C308" s="8">
        <v>45187</v>
      </c>
      <c r="D308" s="7" t="s">
        <v>1236</v>
      </c>
      <c r="E308" s="7" t="s">
        <v>408</v>
      </c>
      <c r="F308" s="7" t="s">
        <v>39</v>
      </c>
      <c r="G308" s="7" t="s">
        <v>40</v>
      </c>
      <c r="H308" s="7" t="s">
        <v>241</v>
      </c>
      <c r="I308" s="6">
        <v>8</v>
      </c>
      <c r="J308" s="10">
        <v>0.15</v>
      </c>
      <c r="K308" s="7" t="s">
        <v>22</v>
      </c>
      <c r="L308" s="7" t="s">
        <v>41</v>
      </c>
      <c r="M308" s="6">
        <v>21</v>
      </c>
      <c r="N308" s="6">
        <v>2</v>
      </c>
      <c r="O308" s="7" t="str">
        <f>VLOOKUP(H308,Product_Master!$A$2:$E$19,2,FALSE)</f>
        <v>Notebook</v>
      </c>
      <c r="P308" s="7" t="str">
        <f>VLOOKUP(H308,Product_Master!$A$2:$E$19,3,FALSE)</f>
        <v>Office Supplies</v>
      </c>
      <c r="Q308" s="17">
        <f>INDEX(Product_Master!$D$2:$D$19,MATCH(H308,Product_Master!$A$2:$A$19,0))</f>
        <v>6</v>
      </c>
      <c r="R308" s="14">
        <f>INDEX(Product_Master!$E$2:$E$19,MATCH(H308,Product_Master!$A$2:$A$19,0))</f>
        <v>4.2699999999999996</v>
      </c>
      <c r="S308" s="14">
        <f t="shared" si="24"/>
        <v>40.799999999999997</v>
      </c>
      <c r="T308" s="14">
        <f t="shared" si="25"/>
        <v>34.159999999999997</v>
      </c>
      <c r="U308" s="14">
        <f t="shared" si="26"/>
        <v>6.6400000000000006</v>
      </c>
      <c r="V308" s="20">
        <f t="shared" si="27"/>
        <v>0.16274509803921572</v>
      </c>
      <c r="W308" s="7" t="str">
        <f t="shared" si="28"/>
        <v>Profitable</v>
      </c>
      <c r="X308" s="7" t="str">
        <f t="shared" si="29"/>
        <v>Low</v>
      </c>
    </row>
    <row r="309" spans="1:24" x14ac:dyDescent="0.3">
      <c r="A309" s="7" t="s">
        <v>1237</v>
      </c>
      <c r="B309" s="8">
        <v>45013</v>
      </c>
      <c r="C309" s="8">
        <v>45018</v>
      </c>
      <c r="D309" s="7" t="s">
        <v>1238</v>
      </c>
      <c r="E309" s="7" t="s">
        <v>28</v>
      </c>
      <c r="F309" s="7" t="s">
        <v>29</v>
      </c>
      <c r="G309" s="7" t="s">
        <v>62</v>
      </c>
      <c r="H309" s="7" t="s">
        <v>84</v>
      </c>
      <c r="I309" s="6">
        <v>8</v>
      </c>
      <c r="J309" s="10">
        <v>0.2</v>
      </c>
      <c r="K309" s="7" t="s">
        <v>32</v>
      </c>
      <c r="L309" s="7" t="s">
        <v>33</v>
      </c>
      <c r="M309" s="6">
        <v>61</v>
      </c>
      <c r="N309" s="6">
        <v>3</v>
      </c>
      <c r="O309" s="7" t="str">
        <f>VLOOKUP(H309,Product_Master!$A$2:$E$19,2,FALSE)</f>
        <v>Bookcase</v>
      </c>
      <c r="P309" s="7" t="str">
        <f>VLOOKUP(H309,Product_Master!$A$2:$E$19,3,FALSE)</f>
        <v>Furniture</v>
      </c>
      <c r="Q309" s="17">
        <f>INDEX(Product_Master!$D$2:$D$19,MATCH(H309,Product_Master!$A$2:$A$19,0))</f>
        <v>210</v>
      </c>
      <c r="R309" s="14">
        <f>INDEX(Product_Master!$E$2:$E$19,MATCH(H309,Product_Master!$A$2:$A$19,0))</f>
        <v>139.15</v>
      </c>
      <c r="S309" s="14">
        <f t="shared" si="24"/>
        <v>1344</v>
      </c>
      <c r="T309" s="14">
        <f t="shared" si="25"/>
        <v>1113.2</v>
      </c>
      <c r="U309" s="14">
        <f t="shared" si="26"/>
        <v>230.79999999999995</v>
      </c>
      <c r="V309" s="20">
        <f t="shared" si="27"/>
        <v>0.17172619047619045</v>
      </c>
      <c r="W309" s="7" t="str">
        <f t="shared" si="28"/>
        <v>Profitable</v>
      </c>
      <c r="X309" s="7" t="str">
        <f t="shared" si="29"/>
        <v>Low</v>
      </c>
    </row>
    <row r="310" spans="1:24" x14ac:dyDescent="0.3">
      <c r="A310" s="7" t="s">
        <v>1239</v>
      </c>
      <c r="B310" s="8">
        <v>44943</v>
      </c>
      <c r="C310" s="8">
        <v>44947</v>
      </c>
      <c r="D310" s="7" t="s">
        <v>1241</v>
      </c>
      <c r="E310" s="7" t="s">
        <v>120</v>
      </c>
      <c r="F310" s="7" t="s">
        <v>29</v>
      </c>
      <c r="G310" s="7" t="s">
        <v>47</v>
      </c>
      <c r="H310" s="7" t="s">
        <v>84</v>
      </c>
      <c r="I310" s="6">
        <v>7</v>
      </c>
      <c r="J310" s="10">
        <v>0</v>
      </c>
      <c r="K310" s="7" t="s">
        <v>22</v>
      </c>
      <c r="L310" s="7" t="s">
        <v>50</v>
      </c>
      <c r="M310" s="6">
        <v>50</v>
      </c>
      <c r="N310" s="6">
        <v>3</v>
      </c>
      <c r="O310" s="7" t="str">
        <f>VLOOKUP(H310,Product_Master!$A$2:$E$19,2,FALSE)</f>
        <v>Bookcase</v>
      </c>
      <c r="P310" s="7" t="str">
        <f>VLOOKUP(H310,Product_Master!$A$2:$E$19,3,FALSE)</f>
        <v>Furniture</v>
      </c>
      <c r="Q310" s="17">
        <f>INDEX(Product_Master!$D$2:$D$19,MATCH(H310,Product_Master!$A$2:$A$19,0))</f>
        <v>210</v>
      </c>
      <c r="R310" s="14">
        <f>INDEX(Product_Master!$E$2:$E$19,MATCH(H310,Product_Master!$A$2:$A$19,0))</f>
        <v>139.15</v>
      </c>
      <c r="S310" s="14">
        <f t="shared" si="24"/>
        <v>1470</v>
      </c>
      <c r="T310" s="14">
        <f t="shared" si="25"/>
        <v>974.05000000000007</v>
      </c>
      <c r="U310" s="14">
        <f t="shared" si="26"/>
        <v>495.94999999999993</v>
      </c>
      <c r="V310" s="20">
        <f t="shared" si="27"/>
        <v>0.33738095238095234</v>
      </c>
      <c r="W310" s="7" t="str">
        <f t="shared" si="28"/>
        <v>Profitable</v>
      </c>
      <c r="X310" s="7" t="str">
        <f t="shared" si="29"/>
        <v>Low</v>
      </c>
    </row>
    <row r="311" spans="1:24" x14ac:dyDescent="0.3">
      <c r="A311" s="7" t="s">
        <v>1242</v>
      </c>
      <c r="B311" s="8">
        <v>45105</v>
      </c>
      <c r="C311" s="8">
        <v>45107</v>
      </c>
      <c r="D311" s="7" t="s">
        <v>1244</v>
      </c>
      <c r="E311" s="7" t="s">
        <v>882</v>
      </c>
      <c r="F311" s="7" t="s">
        <v>19</v>
      </c>
      <c r="G311" s="7" t="s">
        <v>192</v>
      </c>
      <c r="H311" s="7" t="s">
        <v>109</v>
      </c>
      <c r="I311" s="6">
        <v>8</v>
      </c>
      <c r="J311" s="10">
        <v>0.2</v>
      </c>
      <c r="K311" s="7" t="s">
        <v>222</v>
      </c>
      <c r="L311" s="7" t="s">
        <v>23</v>
      </c>
      <c r="M311" s="6">
        <v>66</v>
      </c>
      <c r="N311" s="6">
        <v>2</v>
      </c>
      <c r="O311" s="7" t="str">
        <f>VLOOKUP(H311,Product_Master!$A$2:$E$19,2,FALSE)</f>
        <v>Printer</v>
      </c>
      <c r="P311" s="7" t="str">
        <f>VLOOKUP(H311,Product_Master!$A$2:$E$19,3,FALSE)</f>
        <v>Technology</v>
      </c>
      <c r="Q311" s="17">
        <f>INDEX(Product_Master!$D$2:$D$19,MATCH(H311,Product_Master!$A$2:$A$19,0))</f>
        <v>180</v>
      </c>
      <c r="R311" s="14">
        <f>INDEX(Product_Master!$E$2:$E$19,MATCH(H311,Product_Master!$A$2:$A$19,0))</f>
        <v>133.25</v>
      </c>
      <c r="S311" s="14">
        <f t="shared" si="24"/>
        <v>1152</v>
      </c>
      <c r="T311" s="14">
        <f t="shared" si="25"/>
        <v>1066</v>
      </c>
      <c r="U311" s="14">
        <f t="shared" si="26"/>
        <v>86</v>
      </c>
      <c r="V311" s="20">
        <f t="shared" si="27"/>
        <v>7.4652777777777776E-2</v>
      </c>
      <c r="W311" s="7" t="str">
        <f t="shared" si="28"/>
        <v>Profitable</v>
      </c>
      <c r="X311" s="7" t="str">
        <f t="shared" si="29"/>
        <v>Low</v>
      </c>
    </row>
    <row r="312" spans="1:24" x14ac:dyDescent="0.3">
      <c r="A312" s="7" t="s">
        <v>1245</v>
      </c>
      <c r="B312" s="8">
        <v>45452</v>
      </c>
      <c r="C312" s="8">
        <v>45455</v>
      </c>
      <c r="D312" s="7" t="s">
        <v>1247</v>
      </c>
      <c r="E312" s="7" t="s">
        <v>266</v>
      </c>
      <c r="F312" s="7" t="s">
        <v>39</v>
      </c>
      <c r="G312" s="7" t="s">
        <v>30</v>
      </c>
      <c r="H312" s="7" t="s">
        <v>241</v>
      </c>
      <c r="I312" s="6">
        <v>3</v>
      </c>
      <c r="J312" s="10">
        <v>0.05</v>
      </c>
      <c r="K312" s="7" t="s">
        <v>32</v>
      </c>
      <c r="L312" s="7" t="s">
        <v>23</v>
      </c>
      <c r="M312" s="6">
        <v>37</v>
      </c>
      <c r="N312" s="6">
        <v>5</v>
      </c>
      <c r="O312" s="7" t="str">
        <f>VLOOKUP(H312,Product_Master!$A$2:$E$19,2,FALSE)</f>
        <v>Notebook</v>
      </c>
      <c r="P312" s="7" t="str">
        <f>VLOOKUP(H312,Product_Master!$A$2:$E$19,3,FALSE)</f>
        <v>Office Supplies</v>
      </c>
      <c r="Q312" s="17">
        <f>INDEX(Product_Master!$D$2:$D$19,MATCH(H312,Product_Master!$A$2:$A$19,0))</f>
        <v>6</v>
      </c>
      <c r="R312" s="14">
        <f>INDEX(Product_Master!$E$2:$E$19,MATCH(H312,Product_Master!$A$2:$A$19,0))</f>
        <v>4.2699999999999996</v>
      </c>
      <c r="S312" s="14">
        <f t="shared" si="24"/>
        <v>17.099999999999998</v>
      </c>
      <c r="T312" s="14">
        <f t="shared" si="25"/>
        <v>12.809999999999999</v>
      </c>
      <c r="U312" s="14">
        <f t="shared" si="26"/>
        <v>4.2899999999999991</v>
      </c>
      <c r="V312" s="20">
        <f t="shared" si="27"/>
        <v>0.25087719298245614</v>
      </c>
      <c r="W312" s="7" t="str">
        <f t="shared" si="28"/>
        <v>Profitable</v>
      </c>
      <c r="X312" s="7" t="str">
        <f t="shared" si="29"/>
        <v>Low</v>
      </c>
    </row>
    <row r="313" spans="1:24" x14ac:dyDescent="0.3">
      <c r="A313" s="7" t="s">
        <v>1248</v>
      </c>
      <c r="B313" s="8">
        <v>45541</v>
      </c>
      <c r="C313" s="8">
        <v>45547</v>
      </c>
      <c r="D313" s="7" t="s">
        <v>1250</v>
      </c>
      <c r="E313" s="7" t="s">
        <v>292</v>
      </c>
      <c r="F313" s="7" t="s">
        <v>29</v>
      </c>
      <c r="G313" s="7" t="s">
        <v>176</v>
      </c>
      <c r="H313" s="7" t="s">
        <v>21</v>
      </c>
      <c r="I313" s="6">
        <v>2</v>
      </c>
      <c r="J313" s="10">
        <v>0</v>
      </c>
      <c r="K313" s="7" t="s">
        <v>32</v>
      </c>
      <c r="L313" s="7" t="s">
        <v>23</v>
      </c>
      <c r="M313" s="6">
        <v>43</v>
      </c>
      <c r="N313" s="6">
        <v>1</v>
      </c>
      <c r="O313" s="7" t="str">
        <f>VLOOKUP(H313,Product_Master!$A$2:$E$19,2,FALSE)</f>
        <v>Pen Set</v>
      </c>
      <c r="P313" s="7" t="str">
        <f>VLOOKUP(H313,Product_Master!$A$2:$E$19,3,FALSE)</f>
        <v>Office Supplies</v>
      </c>
      <c r="Q313" s="17">
        <f>INDEX(Product_Master!$D$2:$D$19,MATCH(H313,Product_Master!$A$2:$A$19,0))</f>
        <v>12</v>
      </c>
      <c r="R313" s="14">
        <f>INDEX(Product_Master!$E$2:$E$19,MATCH(H313,Product_Master!$A$2:$A$19,0))</f>
        <v>9.07</v>
      </c>
      <c r="S313" s="14">
        <f t="shared" si="24"/>
        <v>24</v>
      </c>
      <c r="T313" s="14">
        <f t="shared" si="25"/>
        <v>18.14</v>
      </c>
      <c r="U313" s="14">
        <f t="shared" si="26"/>
        <v>5.8599999999999994</v>
      </c>
      <c r="V313" s="20">
        <f t="shared" si="27"/>
        <v>0.24416666666666664</v>
      </c>
      <c r="W313" s="7" t="str">
        <f t="shared" si="28"/>
        <v>Profitable</v>
      </c>
      <c r="X313" s="7" t="str">
        <f t="shared" si="29"/>
        <v>Low</v>
      </c>
    </row>
    <row r="314" spans="1:24" x14ac:dyDescent="0.3">
      <c r="A314" s="7" t="s">
        <v>1251</v>
      </c>
      <c r="B314" s="8">
        <v>45633</v>
      </c>
      <c r="C314" s="8">
        <v>45639</v>
      </c>
      <c r="D314" s="7" t="s">
        <v>1252</v>
      </c>
      <c r="E314" s="7" t="s">
        <v>281</v>
      </c>
      <c r="F314" s="7" t="s">
        <v>39</v>
      </c>
      <c r="G314" s="7" t="s">
        <v>47</v>
      </c>
      <c r="H314" s="7" t="s">
        <v>216</v>
      </c>
      <c r="I314" s="6">
        <v>7</v>
      </c>
      <c r="J314" s="10">
        <v>0.15</v>
      </c>
      <c r="K314" s="7" t="s">
        <v>22</v>
      </c>
      <c r="L314" s="7" t="s">
        <v>50</v>
      </c>
      <c r="M314" s="6">
        <v>67</v>
      </c>
      <c r="N314" s="6">
        <v>1</v>
      </c>
      <c r="O314" s="7" t="str">
        <f>VLOOKUP(H314,Product_Master!$A$2:$E$19,2,FALSE)</f>
        <v>Keyboard</v>
      </c>
      <c r="P314" s="7" t="str">
        <f>VLOOKUP(H314,Product_Master!$A$2:$E$19,3,FALSE)</f>
        <v>Technology</v>
      </c>
      <c r="Q314" s="17">
        <f>INDEX(Product_Master!$D$2:$D$19,MATCH(H314,Product_Master!$A$2:$A$19,0))</f>
        <v>45</v>
      </c>
      <c r="R314" s="14">
        <f>INDEX(Product_Master!$E$2:$E$19,MATCH(H314,Product_Master!$A$2:$A$19,0))</f>
        <v>35.729999999999997</v>
      </c>
      <c r="S314" s="14">
        <f t="shared" si="24"/>
        <v>267.75</v>
      </c>
      <c r="T314" s="14">
        <f t="shared" si="25"/>
        <v>250.10999999999999</v>
      </c>
      <c r="U314" s="14">
        <f t="shared" si="26"/>
        <v>17.640000000000015</v>
      </c>
      <c r="V314" s="20">
        <f t="shared" si="27"/>
        <v>6.5882352941176531E-2</v>
      </c>
      <c r="W314" s="7" t="str">
        <f t="shared" si="28"/>
        <v>Profitable</v>
      </c>
      <c r="X314" s="7" t="str">
        <f t="shared" si="29"/>
        <v>Low</v>
      </c>
    </row>
    <row r="315" spans="1:24" x14ac:dyDescent="0.3">
      <c r="A315" s="7" t="s">
        <v>1253</v>
      </c>
      <c r="B315" s="8">
        <v>45116</v>
      </c>
      <c r="C315" s="8">
        <v>45119</v>
      </c>
      <c r="D315" s="7" t="s">
        <v>802</v>
      </c>
      <c r="E315" s="7" t="s">
        <v>583</v>
      </c>
      <c r="F315" s="7" t="s">
        <v>29</v>
      </c>
      <c r="G315" s="7" t="s">
        <v>47</v>
      </c>
      <c r="H315" s="7" t="s">
        <v>308</v>
      </c>
      <c r="I315" s="6">
        <v>7</v>
      </c>
      <c r="J315" s="10">
        <v>0.05</v>
      </c>
      <c r="K315" s="7" t="s">
        <v>32</v>
      </c>
      <c r="L315" s="7" t="s">
        <v>41</v>
      </c>
      <c r="M315" s="6">
        <v>23</v>
      </c>
      <c r="N315" s="6">
        <v>3</v>
      </c>
      <c r="O315" s="7" t="str">
        <f>VLOOKUP(H315,Product_Master!$A$2:$E$19,2,FALSE)</f>
        <v>Binder</v>
      </c>
      <c r="P315" s="7" t="str">
        <f>VLOOKUP(H315,Product_Master!$A$2:$E$19,3,FALSE)</f>
        <v>Office Supplies</v>
      </c>
      <c r="Q315" s="17">
        <f>INDEX(Product_Master!$D$2:$D$19,MATCH(H315,Product_Master!$A$2:$A$19,0))</f>
        <v>8</v>
      </c>
      <c r="R315" s="14">
        <f>INDEX(Product_Master!$E$2:$E$19,MATCH(H315,Product_Master!$A$2:$A$19,0))</f>
        <v>5.51</v>
      </c>
      <c r="S315" s="14">
        <f t="shared" si="24"/>
        <v>53.199999999999996</v>
      </c>
      <c r="T315" s="14">
        <f t="shared" si="25"/>
        <v>38.57</v>
      </c>
      <c r="U315" s="14">
        <f t="shared" si="26"/>
        <v>14.629999999999995</v>
      </c>
      <c r="V315" s="20">
        <f t="shared" si="27"/>
        <v>0.27499999999999991</v>
      </c>
      <c r="W315" s="7" t="str">
        <f t="shared" si="28"/>
        <v>Profitable</v>
      </c>
      <c r="X315" s="7" t="str">
        <f t="shared" si="29"/>
        <v>Low</v>
      </c>
    </row>
    <row r="316" spans="1:24" x14ac:dyDescent="0.3">
      <c r="A316" s="7" t="s">
        <v>1257</v>
      </c>
      <c r="B316" s="8">
        <v>45585</v>
      </c>
      <c r="C316" s="8">
        <v>45589</v>
      </c>
      <c r="D316" s="7" t="s">
        <v>1258</v>
      </c>
      <c r="E316" s="7" t="s">
        <v>565</v>
      </c>
      <c r="F316" s="7" t="s">
        <v>19</v>
      </c>
      <c r="G316" s="7" t="s">
        <v>40</v>
      </c>
      <c r="H316" s="7" t="s">
        <v>21</v>
      </c>
      <c r="I316" s="6">
        <v>2</v>
      </c>
      <c r="J316" s="10">
        <v>0.15</v>
      </c>
      <c r="K316" s="7" t="s">
        <v>70</v>
      </c>
      <c r="L316" s="7" t="s">
        <v>33</v>
      </c>
      <c r="M316" s="6">
        <v>57</v>
      </c>
      <c r="N316" s="6">
        <v>5</v>
      </c>
      <c r="O316" s="7" t="str">
        <f>VLOOKUP(H316,Product_Master!$A$2:$E$19,2,FALSE)</f>
        <v>Pen Set</v>
      </c>
      <c r="P316" s="7" t="str">
        <f>VLOOKUP(H316,Product_Master!$A$2:$E$19,3,FALSE)</f>
        <v>Office Supplies</v>
      </c>
      <c r="Q316" s="17">
        <f>INDEX(Product_Master!$D$2:$D$19,MATCH(H316,Product_Master!$A$2:$A$19,0))</f>
        <v>12</v>
      </c>
      <c r="R316" s="14">
        <f>INDEX(Product_Master!$E$2:$E$19,MATCH(H316,Product_Master!$A$2:$A$19,0))</f>
        <v>9.07</v>
      </c>
      <c r="S316" s="14">
        <f t="shared" si="24"/>
        <v>20.399999999999999</v>
      </c>
      <c r="T316" s="14">
        <f t="shared" si="25"/>
        <v>18.14</v>
      </c>
      <c r="U316" s="14">
        <f t="shared" si="26"/>
        <v>2.259999999999998</v>
      </c>
      <c r="V316" s="20">
        <f t="shared" si="27"/>
        <v>0.11078431372549011</v>
      </c>
      <c r="W316" s="7" t="str">
        <f t="shared" si="28"/>
        <v>Profitable</v>
      </c>
      <c r="X316" s="7" t="str">
        <f t="shared" si="29"/>
        <v>Low</v>
      </c>
    </row>
    <row r="317" spans="1:24" x14ac:dyDescent="0.3">
      <c r="A317" s="7" t="s">
        <v>1259</v>
      </c>
      <c r="B317" s="8">
        <v>45173</v>
      </c>
      <c r="C317" s="8">
        <v>45176</v>
      </c>
      <c r="D317" s="7" t="s">
        <v>1261</v>
      </c>
      <c r="E317" s="7" t="s">
        <v>359</v>
      </c>
      <c r="F317" s="7" t="s">
        <v>19</v>
      </c>
      <c r="G317" s="7" t="s">
        <v>251</v>
      </c>
      <c r="H317" s="7" t="s">
        <v>109</v>
      </c>
      <c r="I317" s="6">
        <v>1</v>
      </c>
      <c r="J317" s="10">
        <v>0</v>
      </c>
      <c r="K317" s="7" t="s">
        <v>32</v>
      </c>
      <c r="L317" s="7" t="s">
        <v>50</v>
      </c>
      <c r="M317" s="6">
        <v>49</v>
      </c>
      <c r="N317" s="6">
        <v>3</v>
      </c>
      <c r="O317" s="7" t="str">
        <f>VLOOKUP(H317,Product_Master!$A$2:$E$19,2,FALSE)</f>
        <v>Printer</v>
      </c>
      <c r="P317" s="7" t="str">
        <f>VLOOKUP(H317,Product_Master!$A$2:$E$19,3,FALSE)</f>
        <v>Technology</v>
      </c>
      <c r="Q317" s="17">
        <f>INDEX(Product_Master!$D$2:$D$19,MATCH(H317,Product_Master!$A$2:$A$19,0))</f>
        <v>180</v>
      </c>
      <c r="R317" s="14">
        <f>INDEX(Product_Master!$E$2:$E$19,MATCH(H317,Product_Master!$A$2:$A$19,0))</f>
        <v>133.25</v>
      </c>
      <c r="S317" s="14">
        <f t="shared" si="24"/>
        <v>180</v>
      </c>
      <c r="T317" s="14">
        <f t="shared" si="25"/>
        <v>133.25</v>
      </c>
      <c r="U317" s="14">
        <f t="shared" si="26"/>
        <v>46.75</v>
      </c>
      <c r="V317" s="20">
        <f t="shared" si="27"/>
        <v>0.25972222222222224</v>
      </c>
      <c r="W317" s="7" t="str">
        <f t="shared" si="28"/>
        <v>Profitable</v>
      </c>
      <c r="X317" s="7" t="str">
        <f t="shared" si="29"/>
        <v>Low</v>
      </c>
    </row>
    <row r="318" spans="1:24" x14ac:dyDescent="0.3">
      <c r="A318" s="7" t="s">
        <v>1262</v>
      </c>
      <c r="B318" s="8">
        <v>45292</v>
      </c>
      <c r="C318" s="8">
        <v>45294</v>
      </c>
      <c r="D318" s="7" t="s">
        <v>540</v>
      </c>
      <c r="E318" s="7" t="s">
        <v>805</v>
      </c>
      <c r="F318" s="7" t="s">
        <v>39</v>
      </c>
      <c r="G318" s="7" t="s">
        <v>40</v>
      </c>
      <c r="H318" s="7" t="s">
        <v>69</v>
      </c>
      <c r="I318" s="6">
        <v>9</v>
      </c>
      <c r="J318" s="10">
        <v>0.1</v>
      </c>
      <c r="K318" s="7" t="s">
        <v>222</v>
      </c>
      <c r="L318" s="7" t="s">
        <v>23</v>
      </c>
      <c r="M318" s="6">
        <v>63</v>
      </c>
      <c r="N318" s="6">
        <v>3</v>
      </c>
      <c r="O318" s="7" t="str">
        <f>VLOOKUP(H318,Product_Master!$A$2:$E$19,2,FALSE)</f>
        <v>Marker Pack</v>
      </c>
      <c r="P318" s="7" t="str">
        <f>VLOOKUP(H318,Product_Master!$A$2:$E$19,3,FALSE)</f>
        <v>Office Supplies</v>
      </c>
      <c r="Q318" s="17">
        <f>INDEX(Product_Master!$D$2:$D$19,MATCH(H318,Product_Master!$A$2:$A$19,0))</f>
        <v>11</v>
      </c>
      <c r="R318" s="14">
        <f>INDEX(Product_Master!$E$2:$E$19,MATCH(H318,Product_Master!$A$2:$A$19,0))</f>
        <v>6.23</v>
      </c>
      <c r="S318" s="14">
        <f t="shared" si="24"/>
        <v>89.100000000000009</v>
      </c>
      <c r="T318" s="14">
        <f t="shared" si="25"/>
        <v>56.070000000000007</v>
      </c>
      <c r="U318" s="14">
        <f t="shared" si="26"/>
        <v>33.03</v>
      </c>
      <c r="V318" s="20">
        <f t="shared" si="27"/>
        <v>0.37070707070707071</v>
      </c>
      <c r="W318" s="7" t="str">
        <f t="shared" si="28"/>
        <v>Profitable</v>
      </c>
      <c r="X318" s="7" t="str">
        <f t="shared" si="29"/>
        <v>Low</v>
      </c>
    </row>
    <row r="319" spans="1:24" x14ac:dyDescent="0.3">
      <c r="A319" s="7" t="s">
        <v>1264</v>
      </c>
      <c r="B319" s="8">
        <v>45578</v>
      </c>
      <c r="C319" s="8">
        <v>45581</v>
      </c>
      <c r="D319" s="7" t="s">
        <v>1266</v>
      </c>
      <c r="E319" s="7" t="s">
        <v>1267</v>
      </c>
      <c r="F319" s="7" t="s">
        <v>39</v>
      </c>
      <c r="G319" s="7" t="s">
        <v>251</v>
      </c>
      <c r="H319" s="7" t="s">
        <v>48</v>
      </c>
      <c r="I319" s="6">
        <v>4</v>
      </c>
      <c r="J319" s="10">
        <v>0.2</v>
      </c>
      <c r="K319" s="7" t="s">
        <v>222</v>
      </c>
      <c r="L319" s="7" t="s">
        <v>50</v>
      </c>
      <c r="M319" s="6">
        <v>59</v>
      </c>
      <c r="N319" s="6">
        <v>4</v>
      </c>
      <c r="O319" s="7" t="str">
        <f>VLOOKUP(H319,Product_Master!$A$2:$E$19,2,FALSE)</f>
        <v>Monitor</v>
      </c>
      <c r="P319" s="7" t="str">
        <f>VLOOKUP(H319,Product_Master!$A$2:$E$19,3,FALSE)</f>
        <v>Technology</v>
      </c>
      <c r="Q319" s="17">
        <f>INDEX(Product_Master!$D$2:$D$19,MATCH(H319,Product_Master!$A$2:$A$19,0))</f>
        <v>220</v>
      </c>
      <c r="R319" s="14">
        <f>INDEX(Product_Master!$E$2:$E$19,MATCH(H319,Product_Master!$A$2:$A$19,0))</f>
        <v>159.36000000000001</v>
      </c>
      <c r="S319" s="14">
        <f t="shared" si="24"/>
        <v>704</v>
      </c>
      <c r="T319" s="14">
        <f t="shared" si="25"/>
        <v>637.44000000000005</v>
      </c>
      <c r="U319" s="14">
        <f t="shared" si="26"/>
        <v>66.559999999999945</v>
      </c>
      <c r="V319" s="20">
        <f t="shared" si="27"/>
        <v>9.4545454545454474E-2</v>
      </c>
      <c r="W319" s="7" t="str">
        <f t="shared" si="28"/>
        <v>Profitable</v>
      </c>
      <c r="X319" s="7" t="str">
        <f t="shared" si="29"/>
        <v>Low</v>
      </c>
    </row>
    <row r="320" spans="1:24" x14ac:dyDescent="0.3">
      <c r="A320" s="7" t="s">
        <v>1268</v>
      </c>
      <c r="B320" s="8">
        <v>44996</v>
      </c>
      <c r="C320" s="8">
        <v>45000</v>
      </c>
      <c r="D320" s="7" t="s">
        <v>1270</v>
      </c>
      <c r="E320" s="7" t="s">
        <v>453</v>
      </c>
      <c r="F320" s="7" t="s">
        <v>39</v>
      </c>
      <c r="G320" s="7" t="s">
        <v>176</v>
      </c>
      <c r="H320" s="7" t="s">
        <v>160</v>
      </c>
      <c r="I320" s="6">
        <v>6</v>
      </c>
      <c r="J320" s="10">
        <v>0</v>
      </c>
      <c r="K320" s="7" t="s">
        <v>32</v>
      </c>
      <c r="L320" s="7" t="s">
        <v>33</v>
      </c>
      <c r="M320" s="6">
        <v>27</v>
      </c>
      <c r="N320" s="6">
        <v>4</v>
      </c>
      <c r="O320" s="7" t="str">
        <f>VLOOKUP(H320,Product_Master!$A$2:$E$19,2,FALSE)</f>
        <v>Laptop</v>
      </c>
      <c r="P320" s="7" t="str">
        <f>VLOOKUP(H320,Product_Master!$A$2:$E$19,3,FALSE)</f>
        <v>Technology</v>
      </c>
      <c r="Q320" s="17">
        <f>INDEX(Product_Master!$D$2:$D$19,MATCH(H320,Product_Master!$A$2:$A$19,0))</f>
        <v>900</v>
      </c>
      <c r="R320" s="14">
        <f>INDEX(Product_Master!$E$2:$E$19,MATCH(H320,Product_Master!$A$2:$A$19,0))</f>
        <v>669.14</v>
      </c>
      <c r="S320" s="14">
        <f t="shared" si="24"/>
        <v>5400</v>
      </c>
      <c r="T320" s="14">
        <f t="shared" si="25"/>
        <v>4014.84</v>
      </c>
      <c r="U320" s="14">
        <f t="shared" si="26"/>
        <v>1385.1599999999999</v>
      </c>
      <c r="V320" s="20">
        <f t="shared" si="27"/>
        <v>0.25651111111111108</v>
      </c>
      <c r="W320" s="7" t="str">
        <f t="shared" si="28"/>
        <v>Profitable</v>
      </c>
      <c r="X320" s="7" t="str">
        <f t="shared" si="29"/>
        <v>High</v>
      </c>
    </row>
    <row r="321" spans="1:24" x14ac:dyDescent="0.3">
      <c r="A321" s="7" t="s">
        <v>1271</v>
      </c>
      <c r="B321" s="8">
        <v>45029</v>
      </c>
      <c r="C321" s="8">
        <v>45036</v>
      </c>
      <c r="D321" s="7" t="s">
        <v>1273</v>
      </c>
      <c r="E321" s="7" t="s">
        <v>1372</v>
      </c>
      <c r="F321" s="7" t="s">
        <v>29</v>
      </c>
      <c r="G321" s="7" t="s">
        <v>62</v>
      </c>
      <c r="H321" s="7" t="s">
        <v>76</v>
      </c>
      <c r="I321" s="6">
        <v>7</v>
      </c>
      <c r="J321" s="10">
        <v>0.1</v>
      </c>
      <c r="K321" s="7" t="s">
        <v>32</v>
      </c>
      <c r="L321" s="7" t="s">
        <v>50</v>
      </c>
      <c r="M321" s="6">
        <v>23</v>
      </c>
      <c r="N321" s="6">
        <v>1</v>
      </c>
      <c r="O321" s="7" t="str">
        <f>VLOOKUP(H321,Product_Master!$A$2:$E$19,2,FALSE)</f>
        <v>Tablet</v>
      </c>
      <c r="P321" s="7" t="str">
        <f>VLOOKUP(H321,Product_Master!$A$2:$E$19,3,FALSE)</f>
        <v>Technology</v>
      </c>
      <c r="Q321" s="17">
        <f>INDEX(Product_Master!$D$2:$D$19,MATCH(H321,Product_Master!$A$2:$A$19,0))</f>
        <v>350</v>
      </c>
      <c r="R321" s="14">
        <f>INDEX(Product_Master!$E$2:$E$19,MATCH(H321,Product_Master!$A$2:$A$19,0))</f>
        <v>267.63</v>
      </c>
      <c r="S321" s="14">
        <f t="shared" si="24"/>
        <v>2205</v>
      </c>
      <c r="T321" s="14">
        <f t="shared" si="25"/>
        <v>1873.4099999999999</v>
      </c>
      <c r="U321" s="14">
        <f t="shared" si="26"/>
        <v>331.59000000000015</v>
      </c>
      <c r="V321" s="20">
        <f t="shared" si="27"/>
        <v>0.15038095238095245</v>
      </c>
      <c r="W321" s="7" t="str">
        <f t="shared" si="28"/>
        <v>Profitable</v>
      </c>
      <c r="X321" s="7" t="str">
        <f t="shared" si="29"/>
        <v>Medium</v>
      </c>
    </row>
    <row r="322" spans="1:24" x14ac:dyDescent="0.3">
      <c r="A322" s="7" t="s">
        <v>1275</v>
      </c>
      <c r="B322" s="8">
        <v>44967</v>
      </c>
      <c r="C322" s="8">
        <v>44974</v>
      </c>
      <c r="D322" s="7" t="s">
        <v>1277</v>
      </c>
      <c r="E322" s="7" t="s">
        <v>886</v>
      </c>
      <c r="F322" s="7" t="s">
        <v>39</v>
      </c>
      <c r="G322" s="7" t="s">
        <v>90</v>
      </c>
      <c r="H322" s="7" t="s">
        <v>31</v>
      </c>
      <c r="I322" s="6">
        <v>5</v>
      </c>
      <c r="J322" s="10">
        <v>0.15</v>
      </c>
      <c r="K322" s="7" t="s">
        <v>22</v>
      </c>
      <c r="L322" s="7" t="s">
        <v>41</v>
      </c>
      <c r="M322" s="6">
        <v>66</v>
      </c>
      <c r="N322" s="6">
        <v>1</v>
      </c>
      <c r="O322" s="7" t="str">
        <f>VLOOKUP(H322,Product_Master!$A$2:$E$19,2,FALSE)</f>
        <v>Desk</v>
      </c>
      <c r="P322" s="7" t="str">
        <f>VLOOKUP(H322,Product_Master!$A$2:$E$19,3,FALSE)</f>
        <v>Furniture</v>
      </c>
      <c r="Q322" s="17">
        <f>INDEX(Product_Master!$D$2:$D$19,MATCH(H322,Product_Master!$A$2:$A$19,0))</f>
        <v>320</v>
      </c>
      <c r="R322" s="14">
        <f>INDEX(Product_Master!$E$2:$E$19,MATCH(H322,Product_Master!$A$2:$A$19,0))</f>
        <v>186.25</v>
      </c>
      <c r="S322" s="14">
        <f t="shared" ref="S322:S385" si="30">I322*Q322*(1-J322)</f>
        <v>1360</v>
      </c>
      <c r="T322" s="14">
        <f t="shared" ref="T322:T385" si="31">I322*R322</f>
        <v>931.25</v>
      </c>
      <c r="U322" s="14">
        <f t="shared" ref="U322:U385" si="32">S322-T322</f>
        <v>428.75</v>
      </c>
      <c r="V322" s="20">
        <f t="shared" ref="V322:V385" si="33">IFERROR(U322/S322,0)</f>
        <v>0.31525735294117646</v>
      </c>
      <c r="W322" s="7" t="str">
        <f t="shared" ref="W322:W385" si="34">IF(U322&gt;0,"Profitable","Loss")</f>
        <v>Profitable</v>
      </c>
      <c r="X322" s="7" t="str">
        <f t="shared" ref="X322:X385" si="35">IF(S322&gt;=5000,"High",IF(S322&gt;=2000,"Medium","Low"))</f>
        <v>Low</v>
      </c>
    </row>
    <row r="323" spans="1:24" x14ac:dyDescent="0.3">
      <c r="A323" s="7" t="s">
        <v>1278</v>
      </c>
      <c r="B323" s="8">
        <v>45289</v>
      </c>
      <c r="C323" s="8">
        <v>45290</v>
      </c>
      <c r="D323" s="7" t="s">
        <v>1281</v>
      </c>
      <c r="E323" s="7" t="s">
        <v>458</v>
      </c>
      <c r="F323" s="7" t="s">
        <v>29</v>
      </c>
      <c r="G323" s="7" t="s">
        <v>176</v>
      </c>
      <c r="H323" s="7" t="s">
        <v>154</v>
      </c>
      <c r="I323" s="6">
        <v>3</v>
      </c>
      <c r="J323" s="10">
        <v>0</v>
      </c>
      <c r="K323" s="7" t="s">
        <v>222</v>
      </c>
      <c r="L323" s="7" t="s">
        <v>50</v>
      </c>
      <c r="M323" s="6">
        <v>45</v>
      </c>
      <c r="N323" s="6">
        <v>5</v>
      </c>
      <c r="O323" s="7" t="str">
        <f>VLOOKUP(H323,Product_Master!$A$2:$E$19,2,FALSE)</f>
        <v>Filing Cabinet</v>
      </c>
      <c r="P323" s="7" t="str">
        <f>VLOOKUP(H323,Product_Master!$A$2:$E$19,3,FALSE)</f>
        <v>Furniture</v>
      </c>
      <c r="Q323" s="17">
        <f>INDEX(Product_Master!$D$2:$D$19,MATCH(H323,Product_Master!$A$2:$A$19,0))</f>
        <v>130</v>
      </c>
      <c r="R323" s="14">
        <f>INDEX(Product_Master!$E$2:$E$19,MATCH(H323,Product_Master!$A$2:$A$19,0))</f>
        <v>83.55</v>
      </c>
      <c r="S323" s="14">
        <f t="shared" si="30"/>
        <v>390</v>
      </c>
      <c r="T323" s="14">
        <f t="shared" si="31"/>
        <v>250.64999999999998</v>
      </c>
      <c r="U323" s="14">
        <f t="shared" si="32"/>
        <v>139.35000000000002</v>
      </c>
      <c r="V323" s="20">
        <f t="shared" si="33"/>
        <v>0.35730769230769238</v>
      </c>
      <c r="W323" s="7" t="str">
        <f t="shared" si="34"/>
        <v>Profitable</v>
      </c>
      <c r="X323" s="7" t="str">
        <f t="shared" si="35"/>
        <v>Low</v>
      </c>
    </row>
    <row r="324" spans="1:24" x14ac:dyDescent="0.3">
      <c r="A324" s="7" t="s">
        <v>1282</v>
      </c>
      <c r="B324" s="8">
        <v>45268</v>
      </c>
      <c r="C324" s="8">
        <v>45272</v>
      </c>
      <c r="D324" s="7" t="s">
        <v>1283</v>
      </c>
      <c r="E324" s="7" t="s">
        <v>1142</v>
      </c>
      <c r="F324" s="7" t="s">
        <v>39</v>
      </c>
      <c r="G324" s="7" t="s">
        <v>192</v>
      </c>
      <c r="H324" s="7" t="s">
        <v>160</v>
      </c>
      <c r="I324" s="6">
        <v>9</v>
      </c>
      <c r="J324" s="10">
        <v>0.2</v>
      </c>
      <c r="K324" s="7" t="s">
        <v>22</v>
      </c>
      <c r="L324" s="7" t="s">
        <v>41</v>
      </c>
      <c r="M324" s="6">
        <v>58</v>
      </c>
      <c r="N324" s="6">
        <v>5</v>
      </c>
      <c r="O324" s="7" t="str">
        <f>VLOOKUP(H324,Product_Master!$A$2:$E$19,2,FALSE)</f>
        <v>Laptop</v>
      </c>
      <c r="P324" s="7" t="str">
        <f>VLOOKUP(H324,Product_Master!$A$2:$E$19,3,FALSE)</f>
        <v>Technology</v>
      </c>
      <c r="Q324" s="17">
        <f>INDEX(Product_Master!$D$2:$D$19,MATCH(H324,Product_Master!$A$2:$A$19,0))</f>
        <v>900</v>
      </c>
      <c r="R324" s="14">
        <f>INDEX(Product_Master!$E$2:$E$19,MATCH(H324,Product_Master!$A$2:$A$19,0))</f>
        <v>669.14</v>
      </c>
      <c r="S324" s="14">
        <f t="shared" si="30"/>
        <v>6480</v>
      </c>
      <c r="T324" s="14">
        <f t="shared" si="31"/>
        <v>6022.26</v>
      </c>
      <c r="U324" s="14">
        <f t="shared" si="32"/>
        <v>457.73999999999978</v>
      </c>
      <c r="V324" s="20">
        <f t="shared" si="33"/>
        <v>7.0638888888888848E-2</v>
      </c>
      <c r="W324" s="7" t="str">
        <f t="shared" si="34"/>
        <v>Profitable</v>
      </c>
      <c r="X324" s="7" t="str">
        <f t="shared" si="35"/>
        <v>High</v>
      </c>
    </row>
    <row r="325" spans="1:24" x14ac:dyDescent="0.3">
      <c r="A325" s="7" t="s">
        <v>1284</v>
      </c>
      <c r="B325" s="8">
        <v>45265</v>
      </c>
      <c r="C325" s="8">
        <v>45270</v>
      </c>
      <c r="D325" s="7" t="s">
        <v>1287</v>
      </c>
      <c r="E325" s="7" t="s">
        <v>591</v>
      </c>
      <c r="F325" s="7" t="s">
        <v>29</v>
      </c>
      <c r="G325" s="7" t="s">
        <v>90</v>
      </c>
      <c r="H325" s="7" t="s">
        <v>98</v>
      </c>
      <c r="I325" s="6">
        <v>2</v>
      </c>
      <c r="J325" s="10">
        <v>0.2</v>
      </c>
      <c r="K325" s="7" t="s">
        <v>32</v>
      </c>
      <c r="L325" s="7" t="s">
        <v>41</v>
      </c>
      <c r="M325" s="6">
        <v>24</v>
      </c>
      <c r="N325" s="6">
        <v>3</v>
      </c>
      <c r="O325" s="7" t="str">
        <f>VLOOKUP(H325,Product_Master!$A$2:$E$19,2,FALSE)</f>
        <v>Office Chair</v>
      </c>
      <c r="P325" s="7" t="str">
        <f>VLOOKUP(H325,Product_Master!$A$2:$E$19,3,FALSE)</f>
        <v>Furniture</v>
      </c>
      <c r="Q325" s="17">
        <f>INDEX(Product_Master!$D$2:$D$19,MATCH(H325,Product_Master!$A$2:$A$19,0))</f>
        <v>150</v>
      </c>
      <c r="R325" s="14">
        <f>INDEX(Product_Master!$E$2:$E$19,MATCH(H325,Product_Master!$A$2:$A$19,0))</f>
        <v>111.98</v>
      </c>
      <c r="S325" s="14">
        <f t="shared" si="30"/>
        <v>240</v>
      </c>
      <c r="T325" s="14">
        <f t="shared" si="31"/>
        <v>223.96</v>
      </c>
      <c r="U325" s="14">
        <f t="shared" si="32"/>
        <v>16.039999999999992</v>
      </c>
      <c r="V325" s="20">
        <f t="shared" si="33"/>
        <v>6.68333333333333E-2</v>
      </c>
      <c r="W325" s="7" t="str">
        <f t="shared" si="34"/>
        <v>Profitable</v>
      </c>
      <c r="X325" s="7" t="str">
        <f t="shared" si="35"/>
        <v>Low</v>
      </c>
    </row>
    <row r="326" spans="1:24" x14ac:dyDescent="0.3">
      <c r="A326" s="7" t="s">
        <v>1288</v>
      </c>
      <c r="B326" s="8">
        <v>45219</v>
      </c>
      <c r="C326" s="8">
        <v>45223</v>
      </c>
      <c r="D326" s="7" t="s">
        <v>1290</v>
      </c>
      <c r="E326" s="7" t="s">
        <v>560</v>
      </c>
      <c r="F326" s="7" t="s">
        <v>19</v>
      </c>
      <c r="G326" s="7" t="s">
        <v>90</v>
      </c>
      <c r="H326" s="7" t="s">
        <v>109</v>
      </c>
      <c r="I326" s="6">
        <v>9</v>
      </c>
      <c r="J326" s="10">
        <v>0</v>
      </c>
      <c r="K326" s="7" t="s">
        <v>70</v>
      </c>
      <c r="L326" s="7" t="s">
        <v>50</v>
      </c>
      <c r="M326" s="6">
        <v>51</v>
      </c>
      <c r="N326" s="6">
        <v>4</v>
      </c>
      <c r="O326" s="7" t="str">
        <f>VLOOKUP(H326,Product_Master!$A$2:$E$19,2,FALSE)</f>
        <v>Printer</v>
      </c>
      <c r="P326" s="7" t="str">
        <f>VLOOKUP(H326,Product_Master!$A$2:$E$19,3,FALSE)</f>
        <v>Technology</v>
      </c>
      <c r="Q326" s="17">
        <f>INDEX(Product_Master!$D$2:$D$19,MATCH(H326,Product_Master!$A$2:$A$19,0))</f>
        <v>180</v>
      </c>
      <c r="R326" s="14">
        <f>INDEX(Product_Master!$E$2:$E$19,MATCH(H326,Product_Master!$A$2:$A$19,0))</f>
        <v>133.25</v>
      </c>
      <c r="S326" s="14">
        <f t="shared" si="30"/>
        <v>1620</v>
      </c>
      <c r="T326" s="14">
        <f t="shared" si="31"/>
        <v>1199.25</v>
      </c>
      <c r="U326" s="14">
        <f t="shared" si="32"/>
        <v>420.75</v>
      </c>
      <c r="V326" s="20">
        <f t="shared" si="33"/>
        <v>0.25972222222222224</v>
      </c>
      <c r="W326" s="7" t="str">
        <f t="shared" si="34"/>
        <v>Profitable</v>
      </c>
      <c r="X326" s="7" t="str">
        <f t="shared" si="35"/>
        <v>Low</v>
      </c>
    </row>
    <row r="327" spans="1:24" x14ac:dyDescent="0.3">
      <c r="A327" s="7" t="s">
        <v>1291</v>
      </c>
      <c r="B327" s="8">
        <v>45297</v>
      </c>
      <c r="C327" s="8">
        <v>45298</v>
      </c>
      <c r="D327" s="7" t="s">
        <v>1294</v>
      </c>
      <c r="E327" s="7" t="s">
        <v>165</v>
      </c>
      <c r="F327" s="7" t="s">
        <v>19</v>
      </c>
      <c r="G327" s="7" t="s">
        <v>90</v>
      </c>
      <c r="H327" s="7" t="s">
        <v>84</v>
      </c>
      <c r="I327" s="6">
        <v>7</v>
      </c>
      <c r="J327" s="10">
        <v>0.1</v>
      </c>
      <c r="K327" s="7" t="s">
        <v>22</v>
      </c>
      <c r="L327" s="7" t="s">
        <v>23</v>
      </c>
      <c r="M327" s="6">
        <v>69</v>
      </c>
      <c r="N327" s="6">
        <v>5</v>
      </c>
      <c r="O327" s="7" t="str">
        <f>VLOOKUP(H327,Product_Master!$A$2:$E$19,2,FALSE)</f>
        <v>Bookcase</v>
      </c>
      <c r="P327" s="7" t="str">
        <f>VLOOKUP(H327,Product_Master!$A$2:$E$19,3,FALSE)</f>
        <v>Furniture</v>
      </c>
      <c r="Q327" s="17">
        <f>INDEX(Product_Master!$D$2:$D$19,MATCH(H327,Product_Master!$A$2:$A$19,0))</f>
        <v>210</v>
      </c>
      <c r="R327" s="14">
        <f>INDEX(Product_Master!$E$2:$E$19,MATCH(H327,Product_Master!$A$2:$A$19,0))</f>
        <v>139.15</v>
      </c>
      <c r="S327" s="14">
        <f t="shared" si="30"/>
        <v>1323</v>
      </c>
      <c r="T327" s="14">
        <f t="shared" si="31"/>
        <v>974.05000000000007</v>
      </c>
      <c r="U327" s="14">
        <f t="shared" si="32"/>
        <v>348.94999999999993</v>
      </c>
      <c r="V327" s="20">
        <f t="shared" si="33"/>
        <v>0.26375661375661369</v>
      </c>
      <c r="W327" s="7" t="str">
        <f t="shared" si="34"/>
        <v>Profitable</v>
      </c>
      <c r="X327" s="7" t="str">
        <f t="shared" si="35"/>
        <v>Low</v>
      </c>
    </row>
    <row r="328" spans="1:24" x14ac:dyDescent="0.3">
      <c r="A328" s="7" t="s">
        <v>1295</v>
      </c>
      <c r="B328" s="8">
        <v>45579</v>
      </c>
      <c r="C328" s="8">
        <v>45580</v>
      </c>
      <c r="D328" s="7" t="s">
        <v>1297</v>
      </c>
      <c r="E328" s="7" t="s">
        <v>643</v>
      </c>
      <c r="F328" s="7" t="s">
        <v>39</v>
      </c>
      <c r="G328" s="7" t="s">
        <v>5734</v>
      </c>
      <c r="H328" s="7" t="s">
        <v>84</v>
      </c>
      <c r="I328" s="6">
        <v>3</v>
      </c>
      <c r="J328" s="10">
        <v>0.1</v>
      </c>
      <c r="K328" s="7" t="s">
        <v>32</v>
      </c>
      <c r="L328" s="7" t="s">
        <v>23</v>
      </c>
      <c r="M328" s="6">
        <v>44</v>
      </c>
      <c r="N328" s="6">
        <v>4</v>
      </c>
      <c r="O328" s="7" t="str">
        <f>VLOOKUP(H328,Product_Master!$A$2:$E$19,2,FALSE)</f>
        <v>Bookcase</v>
      </c>
      <c r="P328" s="7" t="str">
        <f>VLOOKUP(H328,Product_Master!$A$2:$E$19,3,FALSE)</f>
        <v>Furniture</v>
      </c>
      <c r="Q328" s="17">
        <f>INDEX(Product_Master!$D$2:$D$19,MATCH(H328,Product_Master!$A$2:$A$19,0))</f>
        <v>210</v>
      </c>
      <c r="R328" s="14">
        <f>INDEX(Product_Master!$E$2:$E$19,MATCH(H328,Product_Master!$A$2:$A$19,0))</f>
        <v>139.15</v>
      </c>
      <c r="S328" s="14">
        <f t="shared" si="30"/>
        <v>567</v>
      </c>
      <c r="T328" s="14">
        <f t="shared" si="31"/>
        <v>417.45000000000005</v>
      </c>
      <c r="U328" s="14">
        <f t="shared" si="32"/>
        <v>149.54999999999995</v>
      </c>
      <c r="V328" s="20">
        <f t="shared" si="33"/>
        <v>0.26375661375661369</v>
      </c>
      <c r="W328" s="7" t="str">
        <f t="shared" si="34"/>
        <v>Profitable</v>
      </c>
      <c r="X328" s="7" t="str">
        <f t="shared" si="35"/>
        <v>Low</v>
      </c>
    </row>
    <row r="329" spans="1:24" x14ac:dyDescent="0.3">
      <c r="A329" s="7" t="s">
        <v>1298</v>
      </c>
      <c r="B329" s="8">
        <v>45543</v>
      </c>
      <c r="C329" s="8">
        <v>45549</v>
      </c>
      <c r="D329" s="7" t="s">
        <v>1300</v>
      </c>
      <c r="E329" s="7" t="s">
        <v>485</v>
      </c>
      <c r="F329" s="7" t="s">
        <v>29</v>
      </c>
      <c r="G329" s="7" t="s">
        <v>40</v>
      </c>
      <c r="H329" s="7" t="s">
        <v>154</v>
      </c>
      <c r="I329" s="6">
        <v>9</v>
      </c>
      <c r="J329" s="10">
        <v>0.05</v>
      </c>
      <c r="K329" s="7" t="s">
        <v>32</v>
      </c>
      <c r="L329" s="7" t="s">
        <v>50</v>
      </c>
      <c r="M329" s="6">
        <v>57</v>
      </c>
      <c r="N329" s="6">
        <v>4</v>
      </c>
      <c r="O329" s="7" t="str">
        <f>VLOOKUP(H329,Product_Master!$A$2:$E$19,2,FALSE)</f>
        <v>Filing Cabinet</v>
      </c>
      <c r="P329" s="7" t="str">
        <f>VLOOKUP(H329,Product_Master!$A$2:$E$19,3,FALSE)</f>
        <v>Furniture</v>
      </c>
      <c r="Q329" s="17">
        <f>INDEX(Product_Master!$D$2:$D$19,MATCH(H329,Product_Master!$A$2:$A$19,0))</f>
        <v>130</v>
      </c>
      <c r="R329" s="14">
        <f>INDEX(Product_Master!$E$2:$E$19,MATCH(H329,Product_Master!$A$2:$A$19,0))</f>
        <v>83.55</v>
      </c>
      <c r="S329" s="14">
        <f t="shared" si="30"/>
        <v>1111.5</v>
      </c>
      <c r="T329" s="14">
        <f t="shared" si="31"/>
        <v>751.94999999999993</v>
      </c>
      <c r="U329" s="14">
        <f t="shared" si="32"/>
        <v>359.55000000000007</v>
      </c>
      <c r="V329" s="20">
        <f t="shared" si="33"/>
        <v>0.32348178137651828</v>
      </c>
      <c r="W329" s="7" t="str">
        <f t="shared" si="34"/>
        <v>Profitable</v>
      </c>
      <c r="X329" s="7" t="str">
        <f t="shared" si="35"/>
        <v>Low</v>
      </c>
    </row>
    <row r="330" spans="1:24" x14ac:dyDescent="0.3">
      <c r="A330" s="7" t="s">
        <v>1301</v>
      </c>
      <c r="B330" s="8">
        <v>45059</v>
      </c>
      <c r="C330" s="8">
        <v>45065</v>
      </c>
      <c r="D330" s="7" t="s">
        <v>1303</v>
      </c>
      <c r="E330" s="7" t="s">
        <v>1014</v>
      </c>
      <c r="F330" s="7" t="s">
        <v>29</v>
      </c>
      <c r="G330" s="7" t="s">
        <v>20</v>
      </c>
      <c r="H330" s="7" t="s">
        <v>160</v>
      </c>
      <c r="I330" s="6">
        <v>9</v>
      </c>
      <c r="J330" s="10">
        <v>0.05</v>
      </c>
      <c r="K330" s="7" t="s">
        <v>222</v>
      </c>
      <c r="L330" s="7" t="s">
        <v>23</v>
      </c>
      <c r="M330" s="6">
        <v>43</v>
      </c>
      <c r="N330" s="6">
        <v>3</v>
      </c>
      <c r="O330" s="7" t="str">
        <f>VLOOKUP(H330,Product_Master!$A$2:$E$19,2,FALSE)</f>
        <v>Laptop</v>
      </c>
      <c r="P330" s="7" t="str">
        <f>VLOOKUP(H330,Product_Master!$A$2:$E$19,3,FALSE)</f>
        <v>Technology</v>
      </c>
      <c r="Q330" s="17">
        <f>INDEX(Product_Master!$D$2:$D$19,MATCH(H330,Product_Master!$A$2:$A$19,0))</f>
        <v>900</v>
      </c>
      <c r="R330" s="14">
        <f>INDEX(Product_Master!$E$2:$E$19,MATCH(H330,Product_Master!$A$2:$A$19,0))</f>
        <v>669.14</v>
      </c>
      <c r="S330" s="14">
        <f t="shared" si="30"/>
        <v>7695</v>
      </c>
      <c r="T330" s="14">
        <f t="shared" si="31"/>
        <v>6022.26</v>
      </c>
      <c r="U330" s="14">
        <f t="shared" si="32"/>
        <v>1672.7399999999998</v>
      </c>
      <c r="V330" s="20">
        <f t="shared" si="33"/>
        <v>0.21738011695906431</v>
      </c>
      <c r="W330" s="7" t="str">
        <f t="shared" si="34"/>
        <v>Profitable</v>
      </c>
      <c r="X330" s="7" t="str">
        <f t="shared" si="35"/>
        <v>High</v>
      </c>
    </row>
    <row r="331" spans="1:24" x14ac:dyDescent="0.3">
      <c r="A331" s="7" t="s">
        <v>1304</v>
      </c>
      <c r="B331" s="8">
        <v>45514</v>
      </c>
      <c r="C331" s="8">
        <v>45521</v>
      </c>
      <c r="D331" s="7" t="s">
        <v>1307</v>
      </c>
      <c r="E331" s="7" t="s">
        <v>840</v>
      </c>
      <c r="F331" s="7" t="s">
        <v>29</v>
      </c>
      <c r="G331" s="7" t="s">
        <v>30</v>
      </c>
      <c r="H331" s="7" t="s">
        <v>84</v>
      </c>
      <c r="I331" s="6">
        <v>8</v>
      </c>
      <c r="J331" s="10">
        <v>0.1</v>
      </c>
      <c r="K331" s="7" t="s">
        <v>22</v>
      </c>
      <c r="L331" s="7" t="s">
        <v>41</v>
      </c>
      <c r="M331" s="6">
        <v>61</v>
      </c>
      <c r="N331" s="6">
        <v>3</v>
      </c>
      <c r="O331" s="7" t="str">
        <f>VLOOKUP(H331,Product_Master!$A$2:$E$19,2,FALSE)</f>
        <v>Bookcase</v>
      </c>
      <c r="P331" s="7" t="str">
        <f>VLOOKUP(H331,Product_Master!$A$2:$E$19,3,FALSE)</f>
        <v>Furniture</v>
      </c>
      <c r="Q331" s="17">
        <f>INDEX(Product_Master!$D$2:$D$19,MATCH(H331,Product_Master!$A$2:$A$19,0))</f>
        <v>210</v>
      </c>
      <c r="R331" s="14">
        <f>INDEX(Product_Master!$E$2:$E$19,MATCH(H331,Product_Master!$A$2:$A$19,0))</f>
        <v>139.15</v>
      </c>
      <c r="S331" s="14">
        <f t="shared" si="30"/>
        <v>1512</v>
      </c>
      <c r="T331" s="14">
        <f t="shared" si="31"/>
        <v>1113.2</v>
      </c>
      <c r="U331" s="14">
        <f t="shared" si="32"/>
        <v>398.79999999999995</v>
      </c>
      <c r="V331" s="20">
        <f t="shared" si="33"/>
        <v>0.26375661375661374</v>
      </c>
      <c r="W331" s="7" t="str">
        <f t="shared" si="34"/>
        <v>Profitable</v>
      </c>
      <c r="X331" s="7" t="str">
        <f t="shared" si="35"/>
        <v>Low</v>
      </c>
    </row>
    <row r="332" spans="1:24" x14ac:dyDescent="0.3">
      <c r="A332" s="7" t="s">
        <v>1308</v>
      </c>
      <c r="B332" s="8">
        <v>45339</v>
      </c>
      <c r="C332" s="8">
        <v>45346</v>
      </c>
      <c r="D332" s="7" t="s">
        <v>1311</v>
      </c>
      <c r="E332" s="7" t="s">
        <v>671</v>
      </c>
      <c r="F332" s="7" t="s">
        <v>19</v>
      </c>
      <c r="G332" s="7" t="s">
        <v>5734</v>
      </c>
      <c r="H332" s="7" t="s">
        <v>56</v>
      </c>
      <c r="I332" s="6">
        <v>1</v>
      </c>
      <c r="J332" s="10">
        <v>0</v>
      </c>
      <c r="K332" s="7" t="s">
        <v>22</v>
      </c>
      <c r="L332" s="7" t="s">
        <v>50</v>
      </c>
      <c r="M332" s="6">
        <v>52</v>
      </c>
      <c r="N332" s="6">
        <v>5</v>
      </c>
      <c r="O332" s="7" t="str">
        <f>VLOOKUP(H332,Product_Master!$A$2:$E$19,2,FALSE)</f>
        <v>Stapler</v>
      </c>
      <c r="P332" s="7" t="str">
        <f>VLOOKUP(H332,Product_Master!$A$2:$E$19,3,FALSE)</f>
        <v>Office Supplies</v>
      </c>
      <c r="Q332" s="17">
        <f>INDEX(Product_Master!$D$2:$D$19,MATCH(H332,Product_Master!$A$2:$A$19,0))</f>
        <v>15</v>
      </c>
      <c r="R332" s="14">
        <f>INDEX(Product_Master!$E$2:$E$19,MATCH(H332,Product_Master!$A$2:$A$19,0))</f>
        <v>9.91</v>
      </c>
      <c r="S332" s="14">
        <f t="shared" si="30"/>
        <v>15</v>
      </c>
      <c r="T332" s="14">
        <f t="shared" si="31"/>
        <v>9.91</v>
      </c>
      <c r="U332" s="14">
        <f t="shared" si="32"/>
        <v>5.09</v>
      </c>
      <c r="V332" s="20">
        <f t="shared" si="33"/>
        <v>0.33933333333333332</v>
      </c>
      <c r="W332" s="7" t="str">
        <f t="shared" si="34"/>
        <v>Profitable</v>
      </c>
      <c r="X332" s="7" t="str">
        <f t="shared" si="35"/>
        <v>Low</v>
      </c>
    </row>
    <row r="333" spans="1:24" x14ac:dyDescent="0.3">
      <c r="A333" s="7" t="s">
        <v>1312</v>
      </c>
      <c r="B333" s="8">
        <v>45153</v>
      </c>
      <c r="C333" s="8">
        <v>45154</v>
      </c>
      <c r="D333" s="7" t="s">
        <v>384</v>
      </c>
      <c r="E333" s="7" t="s">
        <v>1315</v>
      </c>
      <c r="F333" s="7" t="s">
        <v>19</v>
      </c>
      <c r="G333" s="7" t="s">
        <v>20</v>
      </c>
      <c r="H333" s="7" t="s">
        <v>91</v>
      </c>
      <c r="I333" s="6">
        <v>2</v>
      </c>
      <c r="J333" s="10">
        <v>0.05</v>
      </c>
      <c r="K333" s="7" t="s">
        <v>32</v>
      </c>
      <c r="L333" s="7" t="s">
        <v>33</v>
      </c>
      <c r="M333" s="6">
        <v>33</v>
      </c>
      <c r="N333" s="6">
        <v>2</v>
      </c>
      <c r="O333" s="7" t="str">
        <f>VLOOKUP(H333,Product_Master!$A$2:$E$19,2,FALSE)</f>
        <v>Smartphone</v>
      </c>
      <c r="P333" s="7" t="str">
        <f>VLOOKUP(H333,Product_Master!$A$2:$E$19,3,FALSE)</f>
        <v>Technology</v>
      </c>
      <c r="Q333" s="17">
        <f>INDEX(Product_Master!$D$2:$D$19,MATCH(H333,Product_Master!$A$2:$A$19,0))</f>
        <v>600</v>
      </c>
      <c r="R333" s="14">
        <f>INDEX(Product_Master!$E$2:$E$19,MATCH(H333,Product_Master!$A$2:$A$19,0))</f>
        <v>395.83</v>
      </c>
      <c r="S333" s="14">
        <f t="shared" si="30"/>
        <v>1140</v>
      </c>
      <c r="T333" s="14">
        <f t="shared" si="31"/>
        <v>791.66</v>
      </c>
      <c r="U333" s="14">
        <f t="shared" si="32"/>
        <v>348.34000000000003</v>
      </c>
      <c r="V333" s="20">
        <f t="shared" si="33"/>
        <v>0.30556140350877198</v>
      </c>
      <c r="W333" s="7" t="str">
        <f t="shared" si="34"/>
        <v>Profitable</v>
      </c>
      <c r="X333" s="7" t="str">
        <f t="shared" si="35"/>
        <v>Low</v>
      </c>
    </row>
    <row r="334" spans="1:24" x14ac:dyDescent="0.3">
      <c r="A334" s="7" t="s">
        <v>1316</v>
      </c>
      <c r="B334" s="8">
        <v>45511</v>
      </c>
      <c r="C334" s="8">
        <v>45516</v>
      </c>
      <c r="D334" s="7" t="s">
        <v>113</v>
      </c>
      <c r="E334" s="7" t="s">
        <v>120</v>
      </c>
      <c r="F334" s="7" t="s">
        <v>29</v>
      </c>
      <c r="G334" s="7" t="s">
        <v>293</v>
      </c>
      <c r="H334" s="7" t="s">
        <v>154</v>
      </c>
      <c r="I334" s="6">
        <v>5</v>
      </c>
      <c r="J334" s="10">
        <v>0</v>
      </c>
      <c r="K334" s="7" t="s">
        <v>32</v>
      </c>
      <c r="L334" s="7" t="s">
        <v>23</v>
      </c>
      <c r="M334" s="6">
        <v>50</v>
      </c>
      <c r="N334" s="6">
        <v>5</v>
      </c>
      <c r="O334" s="7" t="str">
        <f>VLOOKUP(H334,Product_Master!$A$2:$E$19,2,FALSE)</f>
        <v>Filing Cabinet</v>
      </c>
      <c r="P334" s="7" t="str">
        <f>VLOOKUP(H334,Product_Master!$A$2:$E$19,3,FALSE)</f>
        <v>Furniture</v>
      </c>
      <c r="Q334" s="17">
        <f>INDEX(Product_Master!$D$2:$D$19,MATCH(H334,Product_Master!$A$2:$A$19,0))</f>
        <v>130</v>
      </c>
      <c r="R334" s="14">
        <f>INDEX(Product_Master!$E$2:$E$19,MATCH(H334,Product_Master!$A$2:$A$19,0))</f>
        <v>83.55</v>
      </c>
      <c r="S334" s="14">
        <f t="shared" si="30"/>
        <v>650</v>
      </c>
      <c r="T334" s="14">
        <f t="shared" si="31"/>
        <v>417.75</v>
      </c>
      <c r="U334" s="14">
        <f t="shared" si="32"/>
        <v>232.25</v>
      </c>
      <c r="V334" s="20">
        <f t="shared" si="33"/>
        <v>0.35730769230769233</v>
      </c>
      <c r="W334" s="7" t="str">
        <f t="shared" si="34"/>
        <v>Profitable</v>
      </c>
      <c r="X334" s="7" t="str">
        <f t="shared" si="35"/>
        <v>Low</v>
      </c>
    </row>
    <row r="335" spans="1:24" x14ac:dyDescent="0.3">
      <c r="A335" s="7" t="s">
        <v>1319</v>
      </c>
      <c r="B335" s="8">
        <v>45008</v>
      </c>
      <c r="C335" s="8">
        <v>45015</v>
      </c>
      <c r="D335" s="7" t="s">
        <v>1321</v>
      </c>
      <c r="E335" s="7" t="s">
        <v>717</v>
      </c>
      <c r="F335" s="7" t="s">
        <v>19</v>
      </c>
      <c r="G335" s="7" t="s">
        <v>192</v>
      </c>
      <c r="H335" s="7" t="s">
        <v>241</v>
      </c>
      <c r="I335" s="6">
        <v>6</v>
      </c>
      <c r="J335" s="10">
        <v>0.2</v>
      </c>
      <c r="K335" s="7" t="s">
        <v>22</v>
      </c>
      <c r="L335" s="7" t="s">
        <v>50</v>
      </c>
      <c r="M335" s="6">
        <v>53</v>
      </c>
      <c r="N335" s="6">
        <v>3</v>
      </c>
      <c r="O335" s="7" t="str">
        <f>VLOOKUP(H335,Product_Master!$A$2:$E$19,2,FALSE)</f>
        <v>Notebook</v>
      </c>
      <c r="P335" s="7" t="str">
        <f>VLOOKUP(H335,Product_Master!$A$2:$E$19,3,FALSE)</f>
        <v>Office Supplies</v>
      </c>
      <c r="Q335" s="17">
        <f>INDEX(Product_Master!$D$2:$D$19,MATCH(H335,Product_Master!$A$2:$A$19,0))</f>
        <v>6</v>
      </c>
      <c r="R335" s="14">
        <f>INDEX(Product_Master!$E$2:$E$19,MATCH(H335,Product_Master!$A$2:$A$19,0))</f>
        <v>4.2699999999999996</v>
      </c>
      <c r="S335" s="14">
        <f t="shared" si="30"/>
        <v>28.8</v>
      </c>
      <c r="T335" s="14">
        <f t="shared" si="31"/>
        <v>25.619999999999997</v>
      </c>
      <c r="U335" s="14">
        <f t="shared" si="32"/>
        <v>3.1800000000000033</v>
      </c>
      <c r="V335" s="20">
        <f t="shared" si="33"/>
        <v>0.11041666666666677</v>
      </c>
      <c r="W335" s="7" t="str">
        <f t="shared" si="34"/>
        <v>Profitable</v>
      </c>
      <c r="X335" s="7" t="str">
        <f t="shared" si="35"/>
        <v>Low</v>
      </c>
    </row>
    <row r="336" spans="1:24" x14ac:dyDescent="0.3">
      <c r="A336" s="7" t="s">
        <v>1322</v>
      </c>
      <c r="B336" s="8">
        <v>45441</v>
      </c>
      <c r="C336" s="8">
        <v>45443</v>
      </c>
      <c r="D336" s="7" t="s">
        <v>1325</v>
      </c>
      <c r="E336" s="7" t="s">
        <v>1326</v>
      </c>
      <c r="F336" s="7" t="s">
        <v>29</v>
      </c>
      <c r="G336" s="7" t="s">
        <v>115</v>
      </c>
      <c r="H336" s="7" t="s">
        <v>91</v>
      </c>
      <c r="I336" s="6">
        <v>9</v>
      </c>
      <c r="J336" s="10">
        <v>0</v>
      </c>
      <c r="K336" s="7" t="s">
        <v>32</v>
      </c>
      <c r="L336" s="7" t="s">
        <v>41</v>
      </c>
      <c r="M336" s="6">
        <v>51</v>
      </c>
      <c r="N336" s="6">
        <v>5</v>
      </c>
      <c r="O336" s="7" t="str">
        <f>VLOOKUP(H336,Product_Master!$A$2:$E$19,2,FALSE)</f>
        <v>Smartphone</v>
      </c>
      <c r="P336" s="7" t="str">
        <f>VLOOKUP(H336,Product_Master!$A$2:$E$19,3,FALSE)</f>
        <v>Technology</v>
      </c>
      <c r="Q336" s="17">
        <f>INDEX(Product_Master!$D$2:$D$19,MATCH(H336,Product_Master!$A$2:$A$19,0))</f>
        <v>600</v>
      </c>
      <c r="R336" s="14">
        <f>INDEX(Product_Master!$E$2:$E$19,MATCH(H336,Product_Master!$A$2:$A$19,0))</f>
        <v>395.83</v>
      </c>
      <c r="S336" s="14">
        <f t="shared" si="30"/>
        <v>5400</v>
      </c>
      <c r="T336" s="14">
        <f t="shared" si="31"/>
        <v>3562.47</v>
      </c>
      <c r="U336" s="14">
        <f t="shared" si="32"/>
        <v>1837.5300000000002</v>
      </c>
      <c r="V336" s="20">
        <f t="shared" si="33"/>
        <v>0.34028333333333338</v>
      </c>
      <c r="W336" s="7" t="str">
        <f t="shared" si="34"/>
        <v>Profitable</v>
      </c>
      <c r="X336" s="7" t="str">
        <f t="shared" si="35"/>
        <v>High</v>
      </c>
    </row>
    <row r="337" spans="1:24" x14ac:dyDescent="0.3">
      <c r="A337" s="7" t="s">
        <v>1327</v>
      </c>
      <c r="B337" s="8">
        <v>45432</v>
      </c>
      <c r="C337" s="8">
        <v>45439</v>
      </c>
      <c r="D337" s="7" t="s">
        <v>1330</v>
      </c>
      <c r="E337" s="7" t="s">
        <v>165</v>
      </c>
      <c r="F337" s="7" t="s">
        <v>29</v>
      </c>
      <c r="G337" s="7" t="s">
        <v>115</v>
      </c>
      <c r="H337" s="7" t="s">
        <v>91</v>
      </c>
      <c r="I337" s="6">
        <v>5</v>
      </c>
      <c r="J337" s="10">
        <v>0.1</v>
      </c>
      <c r="K337" s="7" t="s">
        <v>22</v>
      </c>
      <c r="L337" s="7" t="s">
        <v>33</v>
      </c>
      <c r="M337" s="6">
        <v>44</v>
      </c>
      <c r="N337" s="6">
        <v>4</v>
      </c>
      <c r="O337" s="7" t="str">
        <f>VLOOKUP(H337,Product_Master!$A$2:$E$19,2,FALSE)</f>
        <v>Smartphone</v>
      </c>
      <c r="P337" s="7" t="str">
        <f>VLOOKUP(H337,Product_Master!$A$2:$E$19,3,FALSE)</f>
        <v>Technology</v>
      </c>
      <c r="Q337" s="17">
        <f>INDEX(Product_Master!$D$2:$D$19,MATCH(H337,Product_Master!$A$2:$A$19,0))</f>
        <v>600</v>
      </c>
      <c r="R337" s="14">
        <f>INDEX(Product_Master!$E$2:$E$19,MATCH(H337,Product_Master!$A$2:$A$19,0))</f>
        <v>395.83</v>
      </c>
      <c r="S337" s="14">
        <f t="shared" si="30"/>
        <v>2700</v>
      </c>
      <c r="T337" s="14">
        <f t="shared" si="31"/>
        <v>1979.1499999999999</v>
      </c>
      <c r="U337" s="14">
        <f t="shared" si="32"/>
        <v>720.85000000000014</v>
      </c>
      <c r="V337" s="20">
        <f t="shared" si="33"/>
        <v>0.26698148148148154</v>
      </c>
      <c r="W337" s="7" t="str">
        <f t="shared" si="34"/>
        <v>Profitable</v>
      </c>
      <c r="X337" s="7" t="str">
        <f t="shared" si="35"/>
        <v>Medium</v>
      </c>
    </row>
    <row r="338" spans="1:24" x14ac:dyDescent="0.3">
      <c r="A338" s="7" t="s">
        <v>1331</v>
      </c>
      <c r="B338" s="8">
        <v>45491</v>
      </c>
      <c r="C338" s="8">
        <v>45492</v>
      </c>
      <c r="D338" s="7" t="s">
        <v>1334</v>
      </c>
      <c r="E338" s="7" t="s">
        <v>591</v>
      </c>
      <c r="F338" s="7" t="s">
        <v>29</v>
      </c>
      <c r="G338" s="7" t="s">
        <v>40</v>
      </c>
      <c r="H338" s="7" t="s">
        <v>241</v>
      </c>
      <c r="I338" s="6">
        <v>3</v>
      </c>
      <c r="J338" s="10">
        <v>0.2</v>
      </c>
      <c r="K338" s="7" t="s">
        <v>22</v>
      </c>
      <c r="L338" s="7" t="s">
        <v>33</v>
      </c>
      <c r="M338" s="6">
        <v>68</v>
      </c>
      <c r="N338" s="6">
        <v>5</v>
      </c>
      <c r="O338" s="7" t="str">
        <f>VLOOKUP(H338,Product_Master!$A$2:$E$19,2,FALSE)</f>
        <v>Notebook</v>
      </c>
      <c r="P338" s="7" t="str">
        <f>VLOOKUP(H338,Product_Master!$A$2:$E$19,3,FALSE)</f>
        <v>Office Supplies</v>
      </c>
      <c r="Q338" s="17">
        <f>INDEX(Product_Master!$D$2:$D$19,MATCH(H338,Product_Master!$A$2:$A$19,0))</f>
        <v>6</v>
      </c>
      <c r="R338" s="14">
        <f>INDEX(Product_Master!$E$2:$E$19,MATCH(H338,Product_Master!$A$2:$A$19,0))</f>
        <v>4.2699999999999996</v>
      </c>
      <c r="S338" s="14">
        <f t="shared" si="30"/>
        <v>14.4</v>
      </c>
      <c r="T338" s="14">
        <f t="shared" si="31"/>
        <v>12.809999999999999</v>
      </c>
      <c r="U338" s="14">
        <f t="shared" si="32"/>
        <v>1.5900000000000016</v>
      </c>
      <c r="V338" s="20">
        <f t="shared" si="33"/>
        <v>0.11041666666666677</v>
      </c>
      <c r="W338" s="7" t="str">
        <f t="shared" si="34"/>
        <v>Profitable</v>
      </c>
      <c r="X338" s="7" t="str">
        <f t="shared" si="35"/>
        <v>Low</v>
      </c>
    </row>
    <row r="339" spans="1:24" x14ac:dyDescent="0.3">
      <c r="A339" s="7" t="s">
        <v>1335</v>
      </c>
      <c r="B339" s="8">
        <v>45213</v>
      </c>
      <c r="C339" s="8">
        <v>45218</v>
      </c>
      <c r="D339" s="7" t="s">
        <v>971</v>
      </c>
      <c r="E339" s="7" t="s">
        <v>246</v>
      </c>
      <c r="F339" s="7" t="s">
        <v>29</v>
      </c>
      <c r="G339" s="7" t="s">
        <v>90</v>
      </c>
      <c r="H339" s="7" t="s">
        <v>31</v>
      </c>
      <c r="I339" s="6">
        <v>6</v>
      </c>
      <c r="J339" s="10">
        <v>0.1</v>
      </c>
      <c r="K339" s="7" t="s">
        <v>22</v>
      </c>
      <c r="L339" s="7" t="s">
        <v>33</v>
      </c>
      <c r="M339" s="6">
        <v>26</v>
      </c>
      <c r="N339" s="6">
        <v>3</v>
      </c>
      <c r="O339" s="7" t="str">
        <f>VLOOKUP(H339,Product_Master!$A$2:$E$19,2,FALSE)</f>
        <v>Desk</v>
      </c>
      <c r="P339" s="7" t="str">
        <f>VLOOKUP(H339,Product_Master!$A$2:$E$19,3,FALSE)</f>
        <v>Furniture</v>
      </c>
      <c r="Q339" s="17">
        <f>INDEX(Product_Master!$D$2:$D$19,MATCH(H339,Product_Master!$A$2:$A$19,0))</f>
        <v>320</v>
      </c>
      <c r="R339" s="14">
        <f>INDEX(Product_Master!$E$2:$E$19,MATCH(H339,Product_Master!$A$2:$A$19,0))</f>
        <v>186.25</v>
      </c>
      <c r="S339" s="14">
        <f t="shared" si="30"/>
        <v>1728</v>
      </c>
      <c r="T339" s="14">
        <f t="shared" si="31"/>
        <v>1117.5</v>
      </c>
      <c r="U339" s="14">
        <f t="shared" si="32"/>
        <v>610.5</v>
      </c>
      <c r="V339" s="20">
        <f t="shared" si="33"/>
        <v>0.3532986111111111</v>
      </c>
      <c r="W339" s="7" t="str">
        <f t="shared" si="34"/>
        <v>Profitable</v>
      </c>
      <c r="X339" s="7" t="str">
        <f t="shared" si="35"/>
        <v>Low</v>
      </c>
    </row>
    <row r="340" spans="1:24" x14ac:dyDescent="0.3">
      <c r="A340" s="7" t="s">
        <v>1338</v>
      </c>
      <c r="B340" s="8">
        <v>45431</v>
      </c>
      <c r="C340" s="8">
        <v>45436</v>
      </c>
      <c r="D340" s="7" t="s">
        <v>1340</v>
      </c>
      <c r="E340" s="7" t="s">
        <v>917</v>
      </c>
      <c r="F340" s="7" t="s">
        <v>29</v>
      </c>
      <c r="G340" s="7" t="s">
        <v>97</v>
      </c>
      <c r="H340" s="7" t="s">
        <v>91</v>
      </c>
      <c r="I340" s="6">
        <v>6</v>
      </c>
      <c r="J340" s="10">
        <v>0.15</v>
      </c>
      <c r="K340" s="7" t="s">
        <v>32</v>
      </c>
      <c r="L340" s="7" t="s">
        <v>41</v>
      </c>
      <c r="M340" s="6">
        <v>62</v>
      </c>
      <c r="N340" s="6">
        <v>4</v>
      </c>
      <c r="O340" s="7" t="str">
        <f>VLOOKUP(H340,Product_Master!$A$2:$E$19,2,FALSE)</f>
        <v>Smartphone</v>
      </c>
      <c r="P340" s="7" t="str">
        <f>VLOOKUP(H340,Product_Master!$A$2:$E$19,3,FALSE)</f>
        <v>Technology</v>
      </c>
      <c r="Q340" s="17">
        <f>INDEX(Product_Master!$D$2:$D$19,MATCH(H340,Product_Master!$A$2:$A$19,0))</f>
        <v>600</v>
      </c>
      <c r="R340" s="14">
        <f>INDEX(Product_Master!$E$2:$E$19,MATCH(H340,Product_Master!$A$2:$A$19,0))</f>
        <v>395.83</v>
      </c>
      <c r="S340" s="14">
        <f t="shared" si="30"/>
        <v>3060</v>
      </c>
      <c r="T340" s="14">
        <f t="shared" si="31"/>
        <v>2374.98</v>
      </c>
      <c r="U340" s="14">
        <f t="shared" si="32"/>
        <v>685.02</v>
      </c>
      <c r="V340" s="20">
        <f t="shared" si="33"/>
        <v>0.22386274509803922</v>
      </c>
      <c r="W340" s="7" t="str">
        <f t="shared" si="34"/>
        <v>Profitable</v>
      </c>
      <c r="X340" s="7" t="str">
        <f t="shared" si="35"/>
        <v>Medium</v>
      </c>
    </row>
    <row r="341" spans="1:24" x14ac:dyDescent="0.3">
      <c r="A341" s="7" t="s">
        <v>1341</v>
      </c>
      <c r="B341" s="8">
        <v>45279</v>
      </c>
      <c r="C341" s="8">
        <v>45280</v>
      </c>
      <c r="D341" s="7" t="s">
        <v>1343</v>
      </c>
      <c r="E341" s="7" t="s">
        <v>583</v>
      </c>
      <c r="F341" s="7" t="s">
        <v>39</v>
      </c>
      <c r="G341" s="7" t="s">
        <v>40</v>
      </c>
      <c r="H341" s="7" t="s">
        <v>48</v>
      </c>
      <c r="I341" s="6">
        <v>7</v>
      </c>
      <c r="J341" s="10">
        <v>0</v>
      </c>
      <c r="K341" s="7" t="s">
        <v>222</v>
      </c>
      <c r="L341" s="7" t="s">
        <v>41</v>
      </c>
      <c r="M341" s="6">
        <v>38</v>
      </c>
      <c r="N341" s="6">
        <v>2</v>
      </c>
      <c r="O341" s="7" t="str">
        <f>VLOOKUP(H341,Product_Master!$A$2:$E$19,2,FALSE)</f>
        <v>Monitor</v>
      </c>
      <c r="P341" s="7" t="str">
        <f>VLOOKUP(H341,Product_Master!$A$2:$E$19,3,FALSE)</f>
        <v>Technology</v>
      </c>
      <c r="Q341" s="17">
        <f>INDEX(Product_Master!$D$2:$D$19,MATCH(H341,Product_Master!$A$2:$A$19,0))</f>
        <v>220</v>
      </c>
      <c r="R341" s="14">
        <f>INDEX(Product_Master!$E$2:$E$19,MATCH(H341,Product_Master!$A$2:$A$19,0))</f>
        <v>159.36000000000001</v>
      </c>
      <c r="S341" s="14">
        <f t="shared" si="30"/>
        <v>1540</v>
      </c>
      <c r="T341" s="14">
        <f t="shared" si="31"/>
        <v>1115.52</v>
      </c>
      <c r="U341" s="14">
        <f t="shared" si="32"/>
        <v>424.48</v>
      </c>
      <c r="V341" s="20">
        <f t="shared" si="33"/>
        <v>0.27563636363636362</v>
      </c>
      <c r="W341" s="7" t="str">
        <f t="shared" si="34"/>
        <v>Profitable</v>
      </c>
      <c r="X341" s="7" t="str">
        <f t="shared" si="35"/>
        <v>Low</v>
      </c>
    </row>
    <row r="342" spans="1:24" x14ac:dyDescent="0.3">
      <c r="A342" s="7" t="s">
        <v>1344</v>
      </c>
      <c r="B342" s="8">
        <v>45150</v>
      </c>
      <c r="C342" s="8">
        <v>45156</v>
      </c>
      <c r="D342" s="7" t="s">
        <v>1347</v>
      </c>
      <c r="E342" s="7" t="s">
        <v>103</v>
      </c>
      <c r="F342" s="7" t="s">
        <v>29</v>
      </c>
      <c r="G342" s="7" t="s">
        <v>40</v>
      </c>
      <c r="H342" s="7" t="s">
        <v>154</v>
      </c>
      <c r="I342" s="6">
        <v>2</v>
      </c>
      <c r="J342" s="10">
        <v>0</v>
      </c>
      <c r="K342" s="7" t="s">
        <v>32</v>
      </c>
      <c r="L342" s="7" t="s">
        <v>50</v>
      </c>
      <c r="M342" s="6">
        <v>47</v>
      </c>
      <c r="N342" s="6">
        <v>3</v>
      </c>
      <c r="O342" s="7" t="str">
        <f>VLOOKUP(H342,Product_Master!$A$2:$E$19,2,FALSE)</f>
        <v>Filing Cabinet</v>
      </c>
      <c r="P342" s="7" t="str">
        <f>VLOOKUP(H342,Product_Master!$A$2:$E$19,3,FALSE)</f>
        <v>Furniture</v>
      </c>
      <c r="Q342" s="17">
        <f>INDEX(Product_Master!$D$2:$D$19,MATCH(H342,Product_Master!$A$2:$A$19,0))</f>
        <v>130</v>
      </c>
      <c r="R342" s="14">
        <f>INDEX(Product_Master!$E$2:$E$19,MATCH(H342,Product_Master!$A$2:$A$19,0))</f>
        <v>83.55</v>
      </c>
      <c r="S342" s="14">
        <f t="shared" si="30"/>
        <v>260</v>
      </c>
      <c r="T342" s="14">
        <f t="shared" si="31"/>
        <v>167.1</v>
      </c>
      <c r="U342" s="14">
        <f t="shared" si="32"/>
        <v>92.9</v>
      </c>
      <c r="V342" s="20">
        <f t="shared" si="33"/>
        <v>0.35730769230769233</v>
      </c>
      <c r="W342" s="7" t="str">
        <f t="shared" si="34"/>
        <v>Profitable</v>
      </c>
      <c r="X342" s="7" t="str">
        <f t="shared" si="35"/>
        <v>Low</v>
      </c>
    </row>
    <row r="343" spans="1:24" x14ac:dyDescent="0.3">
      <c r="A343" s="7" t="s">
        <v>1348</v>
      </c>
      <c r="B343" s="8">
        <v>45217</v>
      </c>
      <c r="C343" s="8">
        <v>45222</v>
      </c>
      <c r="D343" s="7" t="s">
        <v>1350</v>
      </c>
      <c r="E343" s="7" t="s">
        <v>1133</v>
      </c>
      <c r="F343" s="7" t="s">
        <v>29</v>
      </c>
      <c r="G343" s="7" t="s">
        <v>90</v>
      </c>
      <c r="H343" s="7" t="s">
        <v>154</v>
      </c>
      <c r="I343" s="6">
        <v>7</v>
      </c>
      <c r="J343" s="10">
        <v>0</v>
      </c>
      <c r="K343" s="7" t="s">
        <v>222</v>
      </c>
      <c r="L343" s="7" t="s">
        <v>41</v>
      </c>
      <c r="M343" s="6">
        <v>65</v>
      </c>
      <c r="N343" s="6">
        <v>2</v>
      </c>
      <c r="O343" s="7" t="str">
        <f>VLOOKUP(H343,Product_Master!$A$2:$E$19,2,FALSE)</f>
        <v>Filing Cabinet</v>
      </c>
      <c r="P343" s="7" t="str">
        <f>VLOOKUP(H343,Product_Master!$A$2:$E$19,3,FALSE)</f>
        <v>Furniture</v>
      </c>
      <c r="Q343" s="17">
        <f>INDEX(Product_Master!$D$2:$D$19,MATCH(H343,Product_Master!$A$2:$A$19,0))</f>
        <v>130</v>
      </c>
      <c r="R343" s="14">
        <f>INDEX(Product_Master!$E$2:$E$19,MATCH(H343,Product_Master!$A$2:$A$19,0))</f>
        <v>83.55</v>
      </c>
      <c r="S343" s="14">
        <f t="shared" si="30"/>
        <v>910</v>
      </c>
      <c r="T343" s="14">
        <f t="shared" si="31"/>
        <v>584.85</v>
      </c>
      <c r="U343" s="14">
        <f t="shared" si="32"/>
        <v>325.14999999999998</v>
      </c>
      <c r="V343" s="20">
        <f t="shared" si="33"/>
        <v>0.35730769230769227</v>
      </c>
      <c r="W343" s="7" t="str">
        <f t="shared" si="34"/>
        <v>Profitable</v>
      </c>
      <c r="X343" s="7" t="str">
        <f t="shared" si="35"/>
        <v>Low</v>
      </c>
    </row>
    <row r="344" spans="1:24" x14ac:dyDescent="0.3">
      <c r="A344" s="7" t="s">
        <v>1351</v>
      </c>
      <c r="B344" s="8">
        <v>45101</v>
      </c>
      <c r="C344" s="8">
        <v>45102</v>
      </c>
      <c r="D344" s="7" t="s">
        <v>1354</v>
      </c>
      <c r="E344" s="7" t="s">
        <v>215</v>
      </c>
      <c r="F344" s="7" t="s">
        <v>19</v>
      </c>
      <c r="G344" s="7" t="s">
        <v>62</v>
      </c>
      <c r="H344" s="7" t="s">
        <v>84</v>
      </c>
      <c r="I344" s="6">
        <v>7</v>
      </c>
      <c r="J344" s="10">
        <v>0</v>
      </c>
      <c r="K344" s="7" t="s">
        <v>22</v>
      </c>
      <c r="L344" s="7" t="s">
        <v>41</v>
      </c>
      <c r="M344" s="6">
        <v>53</v>
      </c>
      <c r="N344" s="6">
        <v>3</v>
      </c>
      <c r="O344" s="7" t="str">
        <f>VLOOKUP(H344,Product_Master!$A$2:$E$19,2,FALSE)</f>
        <v>Bookcase</v>
      </c>
      <c r="P344" s="7" t="str">
        <f>VLOOKUP(H344,Product_Master!$A$2:$E$19,3,FALSE)</f>
        <v>Furniture</v>
      </c>
      <c r="Q344" s="17">
        <f>INDEX(Product_Master!$D$2:$D$19,MATCH(H344,Product_Master!$A$2:$A$19,0))</f>
        <v>210</v>
      </c>
      <c r="R344" s="14">
        <f>INDEX(Product_Master!$E$2:$E$19,MATCH(H344,Product_Master!$A$2:$A$19,0))</f>
        <v>139.15</v>
      </c>
      <c r="S344" s="14">
        <f t="shared" si="30"/>
        <v>1470</v>
      </c>
      <c r="T344" s="14">
        <f t="shared" si="31"/>
        <v>974.05000000000007</v>
      </c>
      <c r="U344" s="14">
        <f t="shared" si="32"/>
        <v>495.94999999999993</v>
      </c>
      <c r="V344" s="20">
        <f t="shared" si="33"/>
        <v>0.33738095238095234</v>
      </c>
      <c r="W344" s="7" t="str">
        <f t="shared" si="34"/>
        <v>Profitable</v>
      </c>
      <c r="X344" s="7" t="str">
        <f t="shared" si="35"/>
        <v>Low</v>
      </c>
    </row>
    <row r="345" spans="1:24" x14ac:dyDescent="0.3">
      <c r="A345" s="7" t="s">
        <v>1355</v>
      </c>
      <c r="B345" s="8">
        <v>45325</v>
      </c>
      <c r="C345" s="8">
        <v>45330</v>
      </c>
      <c r="D345" s="7" t="s">
        <v>1358</v>
      </c>
      <c r="E345" s="7" t="s">
        <v>666</v>
      </c>
      <c r="F345" s="7" t="s">
        <v>39</v>
      </c>
      <c r="G345" s="7" t="s">
        <v>115</v>
      </c>
      <c r="H345" s="7" t="s">
        <v>84</v>
      </c>
      <c r="I345" s="6">
        <v>4</v>
      </c>
      <c r="J345" s="10">
        <v>0</v>
      </c>
      <c r="K345" s="7" t="s">
        <v>32</v>
      </c>
      <c r="L345" s="7" t="s">
        <v>33</v>
      </c>
      <c r="M345" s="6">
        <v>63</v>
      </c>
      <c r="N345" s="6">
        <v>3</v>
      </c>
      <c r="O345" s="7" t="str">
        <f>VLOOKUP(H345,Product_Master!$A$2:$E$19,2,FALSE)</f>
        <v>Bookcase</v>
      </c>
      <c r="P345" s="7" t="str">
        <f>VLOOKUP(H345,Product_Master!$A$2:$E$19,3,FALSE)</f>
        <v>Furniture</v>
      </c>
      <c r="Q345" s="17">
        <f>INDEX(Product_Master!$D$2:$D$19,MATCH(H345,Product_Master!$A$2:$A$19,0))</f>
        <v>210</v>
      </c>
      <c r="R345" s="14">
        <f>INDEX(Product_Master!$E$2:$E$19,MATCH(H345,Product_Master!$A$2:$A$19,0))</f>
        <v>139.15</v>
      </c>
      <c r="S345" s="14">
        <f t="shared" si="30"/>
        <v>840</v>
      </c>
      <c r="T345" s="14">
        <f t="shared" si="31"/>
        <v>556.6</v>
      </c>
      <c r="U345" s="14">
        <f t="shared" si="32"/>
        <v>283.39999999999998</v>
      </c>
      <c r="V345" s="20">
        <f t="shared" si="33"/>
        <v>0.33738095238095234</v>
      </c>
      <c r="W345" s="7" t="str">
        <f t="shared" si="34"/>
        <v>Profitable</v>
      </c>
      <c r="X345" s="7" t="str">
        <f t="shared" si="35"/>
        <v>Low</v>
      </c>
    </row>
    <row r="346" spans="1:24" x14ac:dyDescent="0.3">
      <c r="A346" s="7" t="s">
        <v>1359</v>
      </c>
      <c r="B346" s="8">
        <v>45581</v>
      </c>
      <c r="C346" s="8">
        <v>45586</v>
      </c>
      <c r="D346" s="7" t="s">
        <v>1360</v>
      </c>
      <c r="E346" s="7" t="s">
        <v>435</v>
      </c>
      <c r="F346" s="7" t="s">
        <v>39</v>
      </c>
      <c r="G346" s="7" t="s">
        <v>97</v>
      </c>
      <c r="H346" s="7" t="s">
        <v>69</v>
      </c>
      <c r="I346" s="6">
        <v>1</v>
      </c>
      <c r="J346" s="10">
        <v>0</v>
      </c>
      <c r="K346" s="7" t="s">
        <v>32</v>
      </c>
      <c r="L346" s="7" t="s">
        <v>41</v>
      </c>
      <c r="M346" s="6">
        <v>34</v>
      </c>
      <c r="N346" s="6">
        <v>3</v>
      </c>
      <c r="O346" s="7" t="str">
        <f>VLOOKUP(H346,Product_Master!$A$2:$E$19,2,FALSE)</f>
        <v>Marker Pack</v>
      </c>
      <c r="P346" s="7" t="str">
        <f>VLOOKUP(H346,Product_Master!$A$2:$E$19,3,FALSE)</f>
        <v>Office Supplies</v>
      </c>
      <c r="Q346" s="17">
        <f>INDEX(Product_Master!$D$2:$D$19,MATCH(H346,Product_Master!$A$2:$A$19,0))</f>
        <v>11</v>
      </c>
      <c r="R346" s="14">
        <f>INDEX(Product_Master!$E$2:$E$19,MATCH(H346,Product_Master!$A$2:$A$19,0))</f>
        <v>6.23</v>
      </c>
      <c r="S346" s="14">
        <f t="shared" si="30"/>
        <v>11</v>
      </c>
      <c r="T346" s="14">
        <f t="shared" si="31"/>
        <v>6.23</v>
      </c>
      <c r="U346" s="14">
        <f t="shared" si="32"/>
        <v>4.7699999999999996</v>
      </c>
      <c r="V346" s="20">
        <f t="shared" si="33"/>
        <v>0.4336363636363636</v>
      </c>
      <c r="W346" s="7" t="str">
        <f t="shared" si="34"/>
        <v>Profitable</v>
      </c>
      <c r="X346" s="7" t="str">
        <f t="shared" si="35"/>
        <v>Low</v>
      </c>
    </row>
    <row r="347" spans="1:24" x14ac:dyDescent="0.3">
      <c r="A347" s="7" t="s">
        <v>1361</v>
      </c>
      <c r="B347" s="8">
        <v>45010</v>
      </c>
      <c r="C347" s="8">
        <v>45016</v>
      </c>
      <c r="D347" s="7" t="s">
        <v>852</v>
      </c>
      <c r="E347" s="7" t="s">
        <v>675</v>
      </c>
      <c r="F347" s="7" t="s">
        <v>39</v>
      </c>
      <c r="G347" s="7" t="s">
        <v>115</v>
      </c>
      <c r="H347" s="7" t="s">
        <v>160</v>
      </c>
      <c r="I347" s="6">
        <v>5</v>
      </c>
      <c r="J347" s="10">
        <v>0.05</v>
      </c>
      <c r="K347" s="7" t="s">
        <v>32</v>
      </c>
      <c r="L347" s="7" t="s">
        <v>41</v>
      </c>
      <c r="M347" s="6">
        <v>27</v>
      </c>
      <c r="N347" s="6">
        <v>5</v>
      </c>
      <c r="O347" s="7" t="str">
        <f>VLOOKUP(H347,Product_Master!$A$2:$E$19,2,FALSE)</f>
        <v>Laptop</v>
      </c>
      <c r="P347" s="7" t="str">
        <f>VLOOKUP(H347,Product_Master!$A$2:$E$19,3,FALSE)</f>
        <v>Technology</v>
      </c>
      <c r="Q347" s="17">
        <f>INDEX(Product_Master!$D$2:$D$19,MATCH(H347,Product_Master!$A$2:$A$19,0))</f>
        <v>900</v>
      </c>
      <c r="R347" s="14">
        <f>INDEX(Product_Master!$E$2:$E$19,MATCH(H347,Product_Master!$A$2:$A$19,0))</f>
        <v>669.14</v>
      </c>
      <c r="S347" s="14">
        <f t="shared" si="30"/>
        <v>4275</v>
      </c>
      <c r="T347" s="14">
        <f t="shared" si="31"/>
        <v>3345.7</v>
      </c>
      <c r="U347" s="14">
        <f t="shared" si="32"/>
        <v>929.30000000000018</v>
      </c>
      <c r="V347" s="20">
        <f t="shared" si="33"/>
        <v>0.21738011695906437</v>
      </c>
      <c r="W347" s="7" t="str">
        <f t="shared" si="34"/>
        <v>Profitable</v>
      </c>
      <c r="X347" s="7" t="str">
        <f t="shared" si="35"/>
        <v>Medium</v>
      </c>
    </row>
    <row r="348" spans="1:24" x14ac:dyDescent="0.3">
      <c r="A348" s="7" t="s">
        <v>1363</v>
      </c>
      <c r="B348" s="8">
        <v>45231</v>
      </c>
      <c r="C348" s="8">
        <v>45234</v>
      </c>
      <c r="D348" s="7" t="s">
        <v>1287</v>
      </c>
      <c r="E348" s="7" t="s">
        <v>120</v>
      </c>
      <c r="F348" s="7" t="s">
        <v>29</v>
      </c>
      <c r="G348" s="7" t="s">
        <v>115</v>
      </c>
      <c r="H348" s="7" t="s">
        <v>109</v>
      </c>
      <c r="I348" s="6">
        <v>6</v>
      </c>
      <c r="J348" s="10">
        <v>0</v>
      </c>
      <c r="K348" s="7" t="s">
        <v>32</v>
      </c>
      <c r="L348" s="7" t="s">
        <v>23</v>
      </c>
      <c r="M348" s="6">
        <v>20</v>
      </c>
      <c r="N348" s="6">
        <v>3</v>
      </c>
      <c r="O348" s="7" t="str">
        <f>VLOOKUP(H348,Product_Master!$A$2:$E$19,2,FALSE)</f>
        <v>Printer</v>
      </c>
      <c r="P348" s="7" t="str">
        <f>VLOOKUP(H348,Product_Master!$A$2:$E$19,3,FALSE)</f>
        <v>Technology</v>
      </c>
      <c r="Q348" s="17">
        <f>INDEX(Product_Master!$D$2:$D$19,MATCH(H348,Product_Master!$A$2:$A$19,0))</f>
        <v>180</v>
      </c>
      <c r="R348" s="14">
        <f>INDEX(Product_Master!$E$2:$E$19,MATCH(H348,Product_Master!$A$2:$A$19,0))</f>
        <v>133.25</v>
      </c>
      <c r="S348" s="14">
        <f t="shared" si="30"/>
        <v>1080</v>
      </c>
      <c r="T348" s="14">
        <f t="shared" si="31"/>
        <v>799.5</v>
      </c>
      <c r="U348" s="14">
        <f t="shared" si="32"/>
        <v>280.5</v>
      </c>
      <c r="V348" s="20">
        <f t="shared" si="33"/>
        <v>0.25972222222222224</v>
      </c>
      <c r="W348" s="7" t="str">
        <f t="shared" si="34"/>
        <v>Profitable</v>
      </c>
      <c r="X348" s="7" t="str">
        <f t="shared" si="35"/>
        <v>Low</v>
      </c>
    </row>
    <row r="349" spans="1:24" x14ac:dyDescent="0.3">
      <c r="A349" s="7" t="s">
        <v>1365</v>
      </c>
      <c r="B349" s="8">
        <v>45055</v>
      </c>
      <c r="C349" s="8">
        <v>45056</v>
      </c>
      <c r="D349" s="7" t="s">
        <v>1368</v>
      </c>
      <c r="E349" s="7" t="s">
        <v>587</v>
      </c>
      <c r="F349" s="7" t="s">
        <v>29</v>
      </c>
      <c r="G349" s="7" t="s">
        <v>192</v>
      </c>
      <c r="H349" s="7" t="s">
        <v>308</v>
      </c>
      <c r="I349" s="6">
        <v>8</v>
      </c>
      <c r="J349" s="10">
        <v>0.1</v>
      </c>
      <c r="K349" s="7" t="s">
        <v>32</v>
      </c>
      <c r="L349" s="7" t="s">
        <v>23</v>
      </c>
      <c r="M349" s="6">
        <v>60</v>
      </c>
      <c r="N349" s="6">
        <v>4</v>
      </c>
      <c r="O349" s="7" t="str">
        <f>VLOOKUP(H349,Product_Master!$A$2:$E$19,2,FALSE)</f>
        <v>Binder</v>
      </c>
      <c r="P349" s="7" t="str">
        <f>VLOOKUP(H349,Product_Master!$A$2:$E$19,3,FALSE)</f>
        <v>Office Supplies</v>
      </c>
      <c r="Q349" s="17">
        <f>INDEX(Product_Master!$D$2:$D$19,MATCH(H349,Product_Master!$A$2:$A$19,0))</f>
        <v>8</v>
      </c>
      <c r="R349" s="14">
        <f>INDEX(Product_Master!$E$2:$E$19,MATCH(H349,Product_Master!$A$2:$A$19,0))</f>
        <v>5.51</v>
      </c>
      <c r="S349" s="14">
        <f t="shared" si="30"/>
        <v>57.6</v>
      </c>
      <c r="T349" s="14">
        <f t="shared" si="31"/>
        <v>44.08</v>
      </c>
      <c r="U349" s="14">
        <f t="shared" si="32"/>
        <v>13.520000000000003</v>
      </c>
      <c r="V349" s="20">
        <f t="shared" si="33"/>
        <v>0.23472222222222228</v>
      </c>
      <c r="W349" s="7" t="str">
        <f t="shared" si="34"/>
        <v>Profitable</v>
      </c>
      <c r="X349" s="7" t="str">
        <f t="shared" si="35"/>
        <v>Low</v>
      </c>
    </row>
    <row r="350" spans="1:24" x14ac:dyDescent="0.3">
      <c r="A350" s="7" t="s">
        <v>1369</v>
      </c>
      <c r="B350" s="8">
        <v>45546</v>
      </c>
      <c r="C350" s="8">
        <v>45551</v>
      </c>
      <c r="D350" s="7" t="s">
        <v>1371</v>
      </c>
      <c r="E350" s="7" t="s">
        <v>1372</v>
      </c>
      <c r="F350" s="7" t="s">
        <v>29</v>
      </c>
      <c r="G350" s="7" t="s">
        <v>30</v>
      </c>
      <c r="H350" s="7" t="s">
        <v>21</v>
      </c>
      <c r="I350" s="6">
        <v>9</v>
      </c>
      <c r="J350" s="10">
        <v>0.05</v>
      </c>
      <c r="K350" s="7" t="s">
        <v>222</v>
      </c>
      <c r="L350" s="7" t="s">
        <v>23</v>
      </c>
      <c r="M350" s="6">
        <v>56</v>
      </c>
      <c r="N350" s="6">
        <v>4</v>
      </c>
      <c r="O350" s="7" t="str">
        <f>VLOOKUP(H350,Product_Master!$A$2:$E$19,2,FALSE)</f>
        <v>Pen Set</v>
      </c>
      <c r="P350" s="7" t="str">
        <f>VLOOKUP(H350,Product_Master!$A$2:$E$19,3,FALSE)</f>
        <v>Office Supplies</v>
      </c>
      <c r="Q350" s="17">
        <f>INDEX(Product_Master!$D$2:$D$19,MATCH(H350,Product_Master!$A$2:$A$19,0))</f>
        <v>12</v>
      </c>
      <c r="R350" s="14">
        <f>INDEX(Product_Master!$E$2:$E$19,MATCH(H350,Product_Master!$A$2:$A$19,0))</f>
        <v>9.07</v>
      </c>
      <c r="S350" s="14">
        <f t="shared" si="30"/>
        <v>102.6</v>
      </c>
      <c r="T350" s="14">
        <f t="shared" si="31"/>
        <v>81.63</v>
      </c>
      <c r="U350" s="14">
        <f t="shared" si="32"/>
        <v>20.97</v>
      </c>
      <c r="V350" s="20">
        <f t="shared" si="33"/>
        <v>0.2043859649122807</v>
      </c>
      <c r="W350" s="7" t="str">
        <f t="shared" si="34"/>
        <v>Profitable</v>
      </c>
      <c r="X350" s="7" t="str">
        <f t="shared" si="35"/>
        <v>Low</v>
      </c>
    </row>
    <row r="351" spans="1:24" x14ac:dyDescent="0.3">
      <c r="A351" s="7" t="s">
        <v>1373</v>
      </c>
      <c r="B351" s="8">
        <v>45314</v>
      </c>
      <c r="C351" s="8">
        <v>45316</v>
      </c>
      <c r="D351" s="7" t="s">
        <v>1210</v>
      </c>
      <c r="E351" s="7" t="s">
        <v>435</v>
      </c>
      <c r="F351" s="7" t="s">
        <v>39</v>
      </c>
      <c r="G351" s="7" t="s">
        <v>30</v>
      </c>
      <c r="H351" s="7" t="s">
        <v>63</v>
      </c>
      <c r="I351" s="6">
        <v>2</v>
      </c>
      <c r="J351" s="10">
        <v>0.05</v>
      </c>
      <c r="K351" s="7" t="s">
        <v>32</v>
      </c>
      <c r="L351" s="7" t="s">
        <v>33</v>
      </c>
      <c r="M351" s="6">
        <v>65</v>
      </c>
      <c r="N351" s="6">
        <v>3</v>
      </c>
      <c r="O351" s="7" t="str">
        <f>VLOOKUP(H351,Product_Master!$A$2:$E$19,2,FALSE)</f>
        <v>Paper Ream</v>
      </c>
      <c r="P351" s="7" t="str">
        <f>VLOOKUP(H351,Product_Master!$A$2:$E$19,3,FALSE)</f>
        <v>Office Supplies</v>
      </c>
      <c r="Q351" s="17">
        <f>INDEX(Product_Master!$D$2:$D$19,MATCH(H351,Product_Master!$A$2:$A$19,0))</f>
        <v>9</v>
      </c>
      <c r="R351" s="14">
        <f>INDEX(Product_Master!$E$2:$E$19,MATCH(H351,Product_Master!$A$2:$A$19,0))</f>
        <v>5.46</v>
      </c>
      <c r="S351" s="14">
        <f t="shared" si="30"/>
        <v>17.099999999999998</v>
      </c>
      <c r="T351" s="14">
        <f t="shared" si="31"/>
        <v>10.92</v>
      </c>
      <c r="U351" s="14">
        <f t="shared" si="32"/>
        <v>6.1799999999999979</v>
      </c>
      <c r="V351" s="20">
        <f t="shared" si="33"/>
        <v>0.36140350877192973</v>
      </c>
      <c r="W351" s="7" t="str">
        <f t="shared" si="34"/>
        <v>Profitable</v>
      </c>
      <c r="X351" s="7" t="str">
        <f t="shared" si="35"/>
        <v>Low</v>
      </c>
    </row>
    <row r="352" spans="1:24" x14ac:dyDescent="0.3">
      <c r="A352" s="7" t="s">
        <v>1376</v>
      </c>
      <c r="B352" s="8">
        <v>45296</v>
      </c>
      <c r="C352" s="8">
        <v>45300</v>
      </c>
      <c r="D352" s="7" t="s">
        <v>1190</v>
      </c>
      <c r="E352" s="7" t="s">
        <v>152</v>
      </c>
      <c r="F352" s="7" t="s">
        <v>29</v>
      </c>
      <c r="G352" s="7" t="s">
        <v>251</v>
      </c>
      <c r="H352" s="7" t="s">
        <v>154</v>
      </c>
      <c r="I352" s="6">
        <v>4</v>
      </c>
      <c r="J352" s="10">
        <v>0.05</v>
      </c>
      <c r="K352" s="7" t="s">
        <v>22</v>
      </c>
      <c r="L352" s="7" t="s">
        <v>50</v>
      </c>
      <c r="M352" s="6">
        <v>44</v>
      </c>
      <c r="N352" s="6">
        <v>3</v>
      </c>
      <c r="O352" s="7" t="str">
        <f>VLOOKUP(H352,Product_Master!$A$2:$E$19,2,FALSE)</f>
        <v>Filing Cabinet</v>
      </c>
      <c r="P352" s="7" t="str">
        <f>VLOOKUP(H352,Product_Master!$A$2:$E$19,3,FALSE)</f>
        <v>Furniture</v>
      </c>
      <c r="Q352" s="17">
        <f>INDEX(Product_Master!$D$2:$D$19,MATCH(H352,Product_Master!$A$2:$A$19,0))</f>
        <v>130</v>
      </c>
      <c r="R352" s="14">
        <f>INDEX(Product_Master!$E$2:$E$19,MATCH(H352,Product_Master!$A$2:$A$19,0))</f>
        <v>83.55</v>
      </c>
      <c r="S352" s="14">
        <f t="shared" si="30"/>
        <v>494</v>
      </c>
      <c r="T352" s="14">
        <f t="shared" si="31"/>
        <v>334.2</v>
      </c>
      <c r="U352" s="14">
        <f t="shared" si="32"/>
        <v>159.80000000000001</v>
      </c>
      <c r="V352" s="20">
        <f t="shared" si="33"/>
        <v>0.32348178137651823</v>
      </c>
      <c r="W352" s="7" t="str">
        <f t="shared" si="34"/>
        <v>Profitable</v>
      </c>
      <c r="X352" s="7" t="str">
        <f t="shared" si="35"/>
        <v>Low</v>
      </c>
    </row>
    <row r="353" spans="1:24" x14ac:dyDescent="0.3">
      <c r="A353" s="7" t="s">
        <v>1379</v>
      </c>
      <c r="B353" s="8">
        <v>44981</v>
      </c>
      <c r="C353" s="8">
        <v>44985</v>
      </c>
      <c r="D353" s="7" t="s">
        <v>1381</v>
      </c>
      <c r="E353" s="7" t="s">
        <v>326</v>
      </c>
      <c r="F353" s="7" t="s">
        <v>19</v>
      </c>
      <c r="G353" s="7" t="s">
        <v>192</v>
      </c>
      <c r="H353" s="7" t="s">
        <v>216</v>
      </c>
      <c r="I353" s="6">
        <v>5</v>
      </c>
      <c r="J353" s="10">
        <v>0.2</v>
      </c>
      <c r="K353" s="7" t="s">
        <v>32</v>
      </c>
      <c r="L353" s="7" t="s">
        <v>23</v>
      </c>
      <c r="M353" s="6">
        <v>28</v>
      </c>
      <c r="N353" s="6">
        <v>1</v>
      </c>
      <c r="O353" s="7" t="str">
        <f>VLOOKUP(H353,Product_Master!$A$2:$E$19,2,FALSE)</f>
        <v>Keyboard</v>
      </c>
      <c r="P353" s="7" t="str">
        <f>VLOOKUP(H353,Product_Master!$A$2:$E$19,3,FALSE)</f>
        <v>Technology</v>
      </c>
      <c r="Q353" s="17">
        <f>INDEX(Product_Master!$D$2:$D$19,MATCH(H353,Product_Master!$A$2:$A$19,0))</f>
        <v>45</v>
      </c>
      <c r="R353" s="14">
        <f>INDEX(Product_Master!$E$2:$E$19,MATCH(H353,Product_Master!$A$2:$A$19,0))</f>
        <v>35.729999999999997</v>
      </c>
      <c r="S353" s="14">
        <f t="shared" si="30"/>
        <v>180</v>
      </c>
      <c r="T353" s="14">
        <f t="shared" si="31"/>
        <v>178.64999999999998</v>
      </c>
      <c r="U353" s="14">
        <f t="shared" si="32"/>
        <v>1.3500000000000227</v>
      </c>
      <c r="V353" s="20">
        <f t="shared" si="33"/>
        <v>7.5000000000001264E-3</v>
      </c>
      <c r="W353" s="7" t="str">
        <f t="shared" si="34"/>
        <v>Profitable</v>
      </c>
      <c r="X353" s="7" t="str">
        <f t="shared" si="35"/>
        <v>Low</v>
      </c>
    </row>
    <row r="354" spans="1:24" x14ac:dyDescent="0.3">
      <c r="A354" s="7" t="s">
        <v>1382</v>
      </c>
      <c r="B354" s="8">
        <v>45426</v>
      </c>
      <c r="C354" s="8">
        <v>45429</v>
      </c>
      <c r="D354" s="7" t="s">
        <v>452</v>
      </c>
      <c r="E354" s="7" t="s">
        <v>170</v>
      </c>
      <c r="F354" s="7" t="s">
        <v>29</v>
      </c>
      <c r="G354" s="7" t="s">
        <v>47</v>
      </c>
      <c r="H354" s="7" t="s">
        <v>216</v>
      </c>
      <c r="I354" s="6">
        <v>6</v>
      </c>
      <c r="J354" s="10">
        <v>0.1</v>
      </c>
      <c r="K354" s="7" t="s">
        <v>22</v>
      </c>
      <c r="L354" s="7" t="s">
        <v>33</v>
      </c>
      <c r="M354" s="6">
        <v>39</v>
      </c>
      <c r="N354" s="6">
        <v>3</v>
      </c>
      <c r="O354" s="7" t="str">
        <f>VLOOKUP(H354,Product_Master!$A$2:$E$19,2,FALSE)</f>
        <v>Keyboard</v>
      </c>
      <c r="P354" s="7" t="str">
        <f>VLOOKUP(H354,Product_Master!$A$2:$E$19,3,FALSE)</f>
        <v>Technology</v>
      </c>
      <c r="Q354" s="17">
        <f>INDEX(Product_Master!$D$2:$D$19,MATCH(H354,Product_Master!$A$2:$A$19,0))</f>
        <v>45</v>
      </c>
      <c r="R354" s="14">
        <f>INDEX(Product_Master!$E$2:$E$19,MATCH(H354,Product_Master!$A$2:$A$19,0))</f>
        <v>35.729999999999997</v>
      </c>
      <c r="S354" s="14">
        <f t="shared" si="30"/>
        <v>243</v>
      </c>
      <c r="T354" s="14">
        <f t="shared" si="31"/>
        <v>214.38</v>
      </c>
      <c r="U354" s="14">
        <f t="shared" si="32"/>
        <v>28.620000000000005</v>
      </c>
      <c r="V354" s="20">
        <f t="shared" si="33"/>
        <v>0.1177777777777778</v>
      </c>
      <c r="W354" s="7" t="str">
        <f t="shared" si="34"/>
        <v>Profitable</v>
      </c>
      <c r="X354" s="7" t="str">
        <f t="shared" si="35"/>
        <v>Low</v>
      </c>
    </row>
    <row r="355" spans="1:24" x14ac:dyDescent="0.3">
      <c r="A355" s="7" t="s">
        <v>1385</v>
      </c>
      <c r="B355" s="8">
        <v>45295</v>
      </c>
      <c r="C355" s="8">
        <v>45301</v>
      </c>
      <c r="D355" s="7" t="s">
        <v>942</v>
      </c>
      <c r="E355" s="7" t="s">
        <v>281</v>
      </c>
      <c r="F355" s="7" t="s">
        <v>19</v>
      </c>
      <c r="G355" s="7" t="s">
        <v>293</v>
      </c>
      <c r="H355" s="7" t="s">
        <v>21</v>
      </c>
      <c r="I355" s="6">
        <v>8</v>
      </c>
      <c r="J355" s="10">
        <v>0</v>
      </c>
      <c r="K355" s="7" t="s">
        <v>32</v>
      </c>
      <c r="L355" s="7" t="s">
        <v>50</v>
      </c>
      <c r="M355" s="6">
        <v>20</v>
      </c>
      <c r="N355" s="6">
        <v>2</v>
      </c>
      <c r="O355" s="7" t="str">
        <f>VLOOKUP(H355,Product_Master!$A$2:$E$19,2,FALSE)</f>
        <v>Pen Set</v>
      </c>
      <c r="P355" s="7" t="str">
        <f>VLOOKUP(H355,Product_Master!$A$2:$E$19,3,FALSE)</f>
        <v>Office Supplies</v>
      </c>
      <c r="Q355" s="17">
        <f>INDEX(Product_Master!$D$2:$D$19,MATCH(H355,Product_Master!$A$2:$A$19,0))</f>
        <v>12</v>
      </c>
      <c r="R355" s="14">
        <f>INDEX(Product_Master!$E$2:$E$19,MATCH(H355,Product_Master!$A$2:$A$19,0))</f>
        <v>9.07</v>
      </c>
      <c r="S355" s="14">
        <f t="shared" si="30"/>
        <v>96</v>
      </c>
      <c r="T355" s="14">
        <f t="shared" si="31"/>
        <v>72.56</v>
      </c>
      <c r="U355" s="14">
        <f t="shared" si="32"/>
        <v>23.439999999999998</v>
      </c>
      <c r="V355" s="20">
        <f t="shared" si="33"/>
        <v>0.24416666666666664</v>
      </c>
      <c r="W355" s="7" t="str">
        <f t="shared" si="34"/>
        <v>Profitable</v>
      </c>
      <c r="X355" s="7" t="str">
        <f t="shared" si="35"/>
        <v>Low</v>
      </c>
    </row>
    <row r="356" spans="1:24" x14ac:dyDescent="0.3">
      <c r="A356" s="7" t="s">
        <v>1387</v>
      </c>
      <c r="B356" s="8">
        <v>45557</v>
      </c>
      <c r="C356" s="8">
        <v>45562</v>
      </c>
      <c r="D356" s="7" t="s">
        <v>1270</v>
      </c>
      <c r="E356" s="7" t="s">
        <v>882</v>
      </c>
      <c r="F356" s="7" t="s">
        <v>39</v>
      </c>
      <c r="G356" s="7" t="s">
        <v>20</v>
      </c>
      <c r="H356" s="7" t="s">
        <v>31</v>
      </c>
      <c r="I356" s="6">
        <v>2</v>
      </c>
      <c r="J356" s="10">
        <v>0</v>
      </c>
      <c r="K356" s="7" t="s">
        <v>32</v>
      </c>
      <c r="L356" s="7" t="s">
        <v>50</v>
      </c>
      <c r="M356" s="6">
        <v>39</v>
      </c>
      <c r="N356" s="6">
        <v>3</v>
      </c>
      <c r="O356" s="7" t="str">
        <f>VLOOKUP(H356,Product_Master!$A$2:$E$19,2,FALSE)</f>
        <v>Desk</v>
      </c>
      <c r="P356" s="7" t="str">
        <f>VLOOKUP(H356,Product_Master!$A$2:$E$19,3,FALSE)</f>
        <v>Furniture</v>
      </c>
      <c r="Q356" s="17">
        <f>INDEX(Product_Master!$D$2:$D$19,MATCH(H356,Product_Master!$A$2:$A$19,0))</f>
        <v>320</v>
      </c>
      <c r="R356" s="14">
        <f>INDEX(Product_Master!$E$2:$E$19,MATCH(H356,Product_Master!$A$2:$A$19,0))</f>
        <v>186.25</v>
      </c>
      <c r="S356" s="14">
        <f t="shared" si="30"/>
        <v>640</v>
      </c>
      <c r="T356" s="14">
        <f t="shared" si="31"/>
        <v>372.5</v>
      </c>
      <c r="U356" s="14">
        <f t="shared" si="32"/>
        <v>267.5</v>
      </c>
      <c r="V356" s="20">
        <f t="shared" si="33"/>
        <v>0.41796875</v>
      </c>
      <c r="W356" s="7" t="str">
        <f t="shared" si="34"/>
        <v>Profitable</v>
      </c>
      <c r="X356" s="7" t="str">
        <f t="shared" si="35"/>
        <v>Low</v>
      </c>
    </row>
    <row r="357" spans="1:24" x14ac:dyDescent="0.3">
      <c r="A357" s="7" t="s">
        <v>1388</v>
      </c>
      <c r="B357" s="8">
        <v>45095</v>
      </c>
      <c r="C357" s="8">
        <v>45096</v>
      </c>
      <c r="D357" s="7" t="s">
        <v>1389</v>
      </c>
      <c r="E357" s="7" t="s">
        <v>840</v>
      </c>
      <c r="F357" s="7" t="s">
        <v>19</v>
      </c>
      <c r="G357" s="7" t="s">
        <v>192</v>
      </c>
      <c r="H357" s="7" t="s">
        <v>241</v>
      </c>
      <c r="I357" s="6">
        <v>3</v>
      </c>
      <c r="J357" s="10">
        <v>0</v>
      </c>
      <c r="K357" s="7" t="s">
        <v>32</v>
      </c>
      <c r="L357" s="7" t="s">
        <v>23</v>
      </c>
      <c r="M357" s="6">
        <v>36</v>
      </c>
      <c r="N357" s="6">
        <v>5</v>
      </c>
      <c r="O357" s="7" t="str">
        <f>VLOOKUP(H357,Product_Master!$A$2:$E$19,2,FALSE)</f>
        <v>Notebook</v>
      </c>
      <c r="P357" s="7" t="str">
        <f>VLOOKUP(H357,Product_Master!$A$2:$E$19,3,FALSE)</f>
        <v>Office Supplies</v>
      </c>
      <c r="Q357" s="17">
        <f>INDEX(Product_Master!$D$2:$D$19,MATCH(H357,Product_Master!$A$2:$A$19,0))</f>
        <v>6</v>
      </c>
      <c r="R357" s="14">
        <f>INDEX(Product_Master!$E$2:$E$19,MATCH(H357,Product_Master!$A$2:$A$19,0))</f>
        <v>4.2699999999999996</v>
      </c>
      <c r="S357" s="14">
        <f t="shared" si="30"/>
        <v>18</v>
      </c>
      <c r="T357" s="14">
        <f t="shared" si="31"/>
        <v>12.809999999999999</v>
      </c>
      <c r="U357" s="14">
        <f t="shared" si="32"/>
        <v>5.1900000000000013</v>
      </c>
      <c r="V357" s="20">
        <f t="shared" si="33"/>
        <v>0.28833333333333339</v>
      </c>
      <c r="W357" s="7" t="str">
        <f t="shared" si="34"/>
        <v>Profitable</v>
      </c>
      <c r="X357" s="7" t="str">
        <f t="shared" si="35"/>
        <v>Low</v>
      </c>
    </row>
    <row r="358" spans="1:24" x14ac:dyDescent="0.3">
      <c r="A358" s="7" t="s">
        <v>1390</v>
      </c>
      <c r="B358" s="8">
        <v>45455</v>
      </c>
      <c r="C358" s="8">
        <v>45459</v>
      </c>
      <c r="D358" s="7" t="s">
        <v>1392</v>
      </c>
      <c r="E358" s="7" t="s">
        <v>643</v>
      </c>
      <c r="F358" s="7" t="s">
        <v>29</v>
      </c>
      <c r="G358" s="7" t="s">
        <v>176</v>
      </c>
      <c r="H358" s="7" t="s">
        <v>63</v>
      </c>
      <c r="I358" s="6">
        <v>5</v>
      </c>
      <c r="J358" s="10">
        <v>0</v>
      </c>
      <c r="K358" s="7" t="s">
        <v>32</v>
      </c>
      <c r="L358" s="7" t="s">
        <v>23</v>
      </c>
      <c r="M358" s="6">
        <v>47</v>
      </c>
      <c r="N358" s="6">
        <v>1</v>
      </c>
      <c r="O358" s="7" t="str">
        <f>VLOOKUP(H358,Product_Master!$A$2:$E$19,2,FALSE)</f>
        <v>Paper Ream</v>
      </c>
      <c r="P358" s="7" t="str">
        <f>VLOOKUP(H358,Product_Master!$A$2:$E$19,3,FALSE)</f>
        <v>Office Supplies</v>
      </c>
      <c r="Q358" s="17">
        <f>INDEX(Product_Master!$D$2:$D$19,MATCH(H358,Product_Master!$A$2:$A$19,0))</f>
        <v>9</v>
      </c>
      <c r="R358" s="14">
        <f>INDEX(Product_Master!$E$2:$E$19,MATCH(H358,Product_Master!$A$2:$A$19,0))</f>
        <v>5.46</v>
      </c>
      <c r="S358" s="14">
        <f t="shared" si="30"/>
        <v>45</v>
      </c>
      <c r="T358" s="14">
        <f t="shared" si="31"/>
        <v>27.3</v>
      </c>
      <c r="U358" s="14">
        <f t="shared" si="32"/>
        <v>17.7</v>
      </c>
      <c r="V358" s="20">
        <f t="shared" si="33"/>
        <v>0.39333333333333331</v>
      </c>
      <c r="W358" s="7" t="str">
        <f t="shared" si="34"/>
        <v>Profitable</v>
      </c>
      <c r="X358" s="7" t="str">
        <f t="shared" si="35"/>
        <v>Low</v>
      </c>
    </row>
    <row r="359" spans="1:24" x14ac:dyDescent="0.3">
      <c r="A359" s="7" t="s">
        <v>1393</v>
      </c>
      <c r="B359" s="8">
        <v>45273</v>
      </c>
      <c r="C359" s="8">
        <v>45277</v>
      </c>
      <c r="D359" s="7" t="s">
        <v>1396</v>
      </c>
      <c r="E359" s="7" t="s">
        <v>675</v>
      </c>
      <c r="F359" s="7" t="s">
        <v>29</v>
      </c>
      <c r="G359" s="7" t="s">
        <v>20</v>
      </c>
      <c r="H359" s="7" t="s">
        <v>308</v>
      </c>
      <c r="I359" s="6">
        <v>6</v>
      </c>
      <c r="J359" s="10">
        <v>0.1</v>
      </c>
      <c r="K359" s="7" t="s">
        <v>222</v>
      </c>
      <c r="L359" s="7" t="s">
        <v>23</v>
      </c>
      <c r="M359" s="6">
        <v>36</v>
      </c>
      <c r="N359" s="6">
        <v>4</v>
      </c>
      <c r="O359" s="7" t="str">
        <f>VLOOKUP(H359,Product_Master!$A$2:$E$19,2,FALSE)</f>
        <v>Binder</v>
      </c>
      <c r="P359" s="7" t="str">
        <f>VLOOKUP(H359,Product_Master!$A$2:$E$19,3,FALSE)</f>
        <v>Office Supplies</v>
      </c>
      <c r="Q359" s="17">
        <f>INDEX(Product_Master!$D$2:$D$19,MATCH(H359,Product_Master!$A$2:$A$19,0))</f>
        <v>8</v>
      </c>
      <c r="R359" s="14">
        <f>INDEX(Product_Master!$E$2:$E$19,MATCH(H359,Product_Master!$A$2:$A$19,0))</f>
        <v>5.51</v>
      </c>
      <c r="S359" s="14">
        <f t="shared" si="30"/>
        <v>43.2</v>
      </c>
      <c r="T359" s="14">
        <f t="shared" si="31"/>
        <v>33.06</v>
      </c>
      <c r="U359" s="14">
        <f t="shared" si="32"/>
        <v>10.14</v>
      </c>
      <c r="V359" s="20">
        <f t="shared" si="33"/>
        <v>0.23472222222222222</v>
      </c>
      <c r="W359" s="7" t="str">
        <f t="shared" si="34"/>
        <v>Profitable</v>
      </c>
      <c r="X359" s="7" t="str">
        <f t="shared" si="35"/>
        <v>Low</v>
      </c>
    </row>
    <row r="360" spans="1:24" x14ac:dyDescent="0.3">
      <c r="A360" s="7" t="s">
        <v>1397</v>
      </c>
      <c r="B360" s="8">
        <v>45609</v>
      </c>
      <c r="C360" s="8">
        <v>45616</v>
      </c>
      <c r="D360" s="7" t="s">
        <v>1400</v>
      </c>
      <c r="E360" s="7" t="s">
        <v>82</v>
      </c>
      <c r="F360" s="7" t="s">
        <v>39</v>
      </c>
      <c r="G360" s="7" t="s">
        <v>62</v>
      </c>
      <c r="H360" s="7" t="s">
        <v>308</v>
      </c>
      <c r="I360" s="6">
        <v>1</v>
      </c>
      <c r="J360" s="10">
        <v>0</v>
      </c>
      <c r="K360" s="7" t="s">
        <v>32</v>
      </c>
      <c r="L360" s="7" t="s">
        <v>41</v>
      </c>
      <c r="M360" s="6">
        <v>18</v>
      </c>
      <c r="N360" s="6">
        <v>2</v>
      </c>
      <c r="O360" s="7" t="str">
        <f>VLOOKUP(H360,Product_Master!$A$2:$E$19,2,FALSE)</f>
        <v>Binder</v>
      </c>
      <c r="P360" s="7" t="str">
        <f>VLOOKUP(H360,Product_Master!$A$2:$E$19,3,FALSE)</f>
        <v>Office Supplies</v>
      </c>
      <c r="Q360" s="17">
        <f>INDEX(Product_Master!$D$2:$D$19,MATCH(H360,Product_Master!$A$2:$A$19,0))</f>
        <v>8</v>
      </c>
      <c r="R360" s="14">
        <f>INDEX(Product_Master!$E$2:$E$19,MATCH(H360,Product_Master!$A$2:$A$19,0))</f>
        <v>5.51</v>
      </c>
      <c r="S360" s="14">
        <f t="shared" si="30"/>
        <v>8</v>
      </c>
      <c r="T360" s="14">
        <f t="shared" si="31"/>
        <v>5.51</v>
      </c>
      <c r="U360" s="14">
        <f t="shared" si="32"/>
        <v>2.4900000000000002</v>
      </c>
      <c r="V360" s="20">
        <f t="shared" si="33"/>
        <v>0.31125000000000003</v>
      </c>
      <c r="W360" s="7" t="str">
        <f t="shared" si="34"/>
        <v>Profitable</v>
      </c>
      <c r="X360" s="7" t="str">
        <f t="shared" si="35"/>
        <v>Low</v>
      </c>
    </row>
    <row r="361" spans="1:24" x14ac:dyDescent="0.3">
      <c r="A361" s="7" t="s">
        <v>1401</v>
      </c>
      <c r="B361" s="8">
        <v>45101</v>
      </c>
      <c r="C361" s="8">
        <v>45106</v>
      </c>
      <c r="D361" s="7" t="s">
        <v>1402</v>
      </c>
      <c r="E361" s="7" t="s">
        <v>1014</v>
      </c>
      <c r="F361" s="7" t="s">
        <v>39</v>
      </c>
      <c r="G361" s="7" t="s">
        <v>115</v>
      </c>
      <c r="H361" s="7" t="s">
        <v>154</v>
      </c>
      <c r="I361" s="6">
        <v>7</v>
      </c>
      <c r="J361" s="10">
        <v>0.05</v>
      </c>
      <c r="K361" s="7" t="s">
        <v>32</v>
      </c>
      <c r="L361" s="7" t="s">
        <v>33</v>
      </c>
      <c r="M361" s="6">
        <v>52</v>
      </c>
      <c r="N361" s="6">
        <v>3</v>
      </c>
      <c r="O361" s="7" t="str">
        <f>VLOOKUP(H361,Product_Master!$A$2:$E$19,2,FALSE)</f>
        <v>Filing Cabinet</v>
      </c>
      <c r="P361" s="7" t="str">
        <f>VLOOKUP(H361,Product_Master!$A$2:$E$19,3,FALSE)</f>
        <v>Furniture</v>
      </c>
      <c r="Q361" s="17">
        <f>INDEX(Product_Master!$D$2:$D$19,MATCH(H361,Product_Master!$A$2:$A$19,0))</f>
        <v>130</v>
      </c>
      <c r="R361" s="14">
        <f>INDEX(Product_Master!$E$2:$E$19,MATCH(H361,Product_Master!$A$2:$A$19,0))</f>
        <v>83.55</v>
      </c>
      <c r="S361" s="14">
        <f t="shared" si="30"/>
        <v>864.5</v>
      </c>
      <c r="T361" s="14">
        <f t="shared" si="31"/>
        <v>584.85</v>
      </c>
      <c r="U361" s="14">
        <f t="shared" si="32"/>
        <v>279.64999999999998</v>
      </c>
      <c r="V361" s="20">
        <f t="shared" si="33"/>
        <v>0.32348178137651817</v>
      </c>
      <c r="W361" s="7" t="str">
        <f t="shared" si="34"/>
        <v>Profitable</v>
      </c>
      <c r="X361" s="7" t="str">
        <f t="shared" si="35"/>
        <v>Low</v>
      </c>
    </row>
    <row r="362" spans="1:24" x14ac:dyDescent="0.3">
      <c r="A362" s="7" t="s">
        <v>1403</v>
      </c>
      <c r="B362" s="8">
        <v>45605</v>
      </c>
      <c r="C362" s="8">
        <v>45607</v>
      </c>
      <c r="D362" s="7" t="s">
        <v>260</v>
      </c>
      <c r="E362" s="7" t="s">
        <v>298</v>
      </c>
      <c r="F362" s="7" t="s">
        <v>19</v>
      </c>
      <c r="G362" s="7" t="s">
        <v>90</v>
      </c>
      <c r="H362" s="7" t="s">
        <v>241</v>
      </c>
      <c r="I362" s="6">
        <v>5</v>
      </c>
      <c r="J362" s="10">
        <v>0</v>
      </c>
      <c r="K362" s="7" t="s">
        <v>32</v>
      </c>
      <c r="L362" s="7" t="s">
        <v>41</v>
      </c>
      <c r="M362" s="6">
        <v>53</v>
      </c>
      <c r="N362" s="6">
        <v>1</v>
      </c>
      <c r="O362" s="7" t="str">
        <f>VLOOKUP(H362,Product_Master!$A$2:$E$19,2,FALSE)</f>
        <v>Notebook</v>
      </c>
      <c r="P362" s="7" t="str">
        <f>VLOOKUP(H362,Product_Master!$A$2:$E$19,3,FALSE)</f>
        <v>Office Supplies</v>
      </c>
      <c r="Q362" s="17">
        <f>INDEX(Product_Master!$D$2:$D$19,MATCH(H362,Product_Master!$A$2:$A$19,0))</f>
        <v>6</v>
      </c>
      <c r="R362" s="14">
        <f>INDEX(Product_Master!$E$2:$E$19,MATCH(H362,Product_Master!$A$2:$A$19,0))</f>
        <v>4.2699999999999996</v>
      </c>
      <c r="S362" s="14">
        <f t="shared" si="30"/>
        <v>30</v>
      </c>
      <c r="T362" s="14">
        <f t="shared" si="31"/>
        <v>21.349999999999998</v>
      </c>
      <c r="U362" s="14">
        <f t="shared" si="32"/>
        <v>8.6500000000000021</v>
      </c>
      <c r="V362" s="20">
        <f t="shared" si="33"/>
        <v>0.28833333333333339</v>
      </c>
      <c r="W362" s="7" t="str">
        <f t="shared" si="34"/>
        <v>Profitable</v>
      </c>
      <c r="X362" s="7" t="str">
        <f t="shared" si="35"/>
        <v>Low</v>
      </c>
    </row>
    <row r="363" spans="1:24" x14ac:dyDescent="0.3">
      <c r="A363" s="7" t="s">
        <v>1405</v>
      </c>
      <c r="B363" s="8">
        <v>45459</v>
      </c>
      <c r="C363" s="8">
        <v>45461</v>
      </c>
      <c r="D363" s="7" t="s">
        <v>525</v>
      </c>
      <c r="E363" s="7" t="s">
        <v>292</v>
      </c>
      <c r="F363" s="7" t="s">
        <v>39</v>
      </c>
      <c r="G363" s="7" t="s">
        <v>97</v>
      </c>
      <c r="H363" s="7" t="s">
        <v>154</v>
      </c>
      <c r="I363" s="6">
        <v>5</v>
      </c>
      <c r="J363" s="10">
        <v>0</v>
      </c>
      <c r="K363" s="7" t="s">
        <v>222</v>
      </c>
      <c r="L363" s="7" t="s">
        <v>41</v>
      </c>
      <c r="M363" s="6">
        <v>47</v>
      </c>
      <c r="N363" s="6">
        <v>3</v>
      </c>
      <c r="O363" s="7" t="str">
        <f>VLOOKUP(H363,Product_Master!$A$2:$E$19,2,FALSE)</f>
        <v>Filing Cabinet</v>
      </c>
      <c r="P363" s="7" t="str">
        <f>VLOOKUP(H363,Product_Master!$A$2:$E$19,3,FALSE)</f>
        <v>Furniture</v>
      </c>
      <c r="Q363" s="17">
        <f>INDEX(Product_Master!$D$2:$D$19,MATCH(H363,Product_Master!$A$2:$A$19,0))</f>
        <v>130</v>
      </c>
      <c r="R363" s="14">
        <f>INDEX(Product_Master!$E$2:$E$19,MATCH(H363,Product_Master!$A$2:$A$19,0))</f>
        <v>83.55</v>
      </c>
      <c r="S363" s="14">
        <f t="shared" si="30"/>
        <v>650</v>
      </c>
      <c r="T363" s="14">
        <f t="shared" si="31"/>
        <v>417.75</v>
      </c>
      <c r="U363" s="14">
        <f t="shared" si="32"/>
        <v>232.25</v>
      </c>
      <c r="V363" s="20">
        <f t="shared" si="33"/>
        <v>0.35730769230769233</v>
      </c>
      <c r="W363" s="7" t="str">
        <f t="shared" si="34"/>
        <v>Profitable</v>
      </c>
      <c r="X363" s="7" t="str">
        <f t="shared" si="35"/>
        <v>Low</v>
      </c>
    </row>
    <row r="364" spans="1:24" x14ac:dyDescent="0.3">
      <c r="A364" s="7" t="s">
        <v>1407</v>
      </c>
      <c r="B364" s="8">
        <v>45540</v>
      </c>
      <c r="C364" s="8">
        <v>45545</v>
      </c>
      <c r="D364" s="7" t="s">
        <v>1408</v>
      </c>
      <c r="E364" s="7" t="s">
        <v>477</v>
      </c>
      <c r="F364" s="7" t="s">
        <v>29</v>
      </c>
      <c r="G364" s="7" t="s">
        <v>30</v>
      </c>
      <c r="H364" s="7" t="s">
        <v>76</v>
      </c>
      <c r="I364" s="6">
        <v>9</v>
      </c>
      <c r="J364" s="10">
        <v>0</v>
      </c>
      <c r="K364" s="7" t="s">
        <v>22</v>
      </c>
      <c r="L364" s="7" t="s">
        <v>33</v>
      </c>
      <c r="M364" s="6">
        <v>18</v>
      </c>
      <c r="N364" s="6">
        <v>2</v>
      </c>
      <c r="O364" s="7" t="str">
        <f>VLOOKUP(H364,Product_Master!$A$2:$E$19,2,FALSE)</f>
        <v>Tablet</v>
      </c>
      <c r="P364" s="7" t="str">
        <f>VLOOKUP(H364,Product_Master!$A$2:$E$19,3,FALSE)</f>
        <v>Technology</v>
      </c>
      <c r="Q364" s="17">
        <f>INDEX(Product_Master!$D$2:$D$19,MATCH(H364,Product_Master!$A$2:$A$19,0))</f>
        <v>350</v>
      </c>
      <c r="R364" s="14">
        <f>INDEX(Product_Master!$E$2:$E$19,MATCH(H364,Product_Master!$A$2:$A$19,0))</f>
        <v>267.63</v>
      </c>
      <c r="S364" s="14">
        <f t="shared" si="30"/>
        <v>3150</v>
      </c>
      <c r="T364" s="14">
        <f t="shared" si="31"/>
        <v>2408.67</v>
      </c>
      <c r="U364" s="14">
        <f t="shared" si="32"/>
        <v>741.32999999999993</v>
      </c>
      <c r="V364" s="20">
        <f t="shared" si="33"/>
        <v>0.23534285714285713</v>
      </c>
      <c r="W364" s="7" t="str">
        <f t="shared" si="34"/>
        <v>Profitable</v>
      </c>
      <c r="X364" s="7" t="str">
        <f t="shared" si="35"/>
        <v>Medium</v>
      </c>
    </row>
    <row r="365" spans="1:24" x14ac:dyDescent="0.3">
      <c r="A365" s="7" t="s">
        <v>1409</v>
      </c>
      <c r="B365" s="8">
        <v>45295</v>
      </c>
      <c r="C365" s="8">
        <v>45296</v>
      </c>
      <c r="D365" s="7" t="s">
        <v>1411</v>
      </c>
      <c r="E365" s="7" t="s">
        <v>96</v>
      </c>
      <c r="F365" s="7" t="s">
        <v>39</v>
      </c>
      <c r="G365" s="7" t="s">
        <v>176</v>
      </c>
      <c r="H365" s="7" t="s">
        <v>98</v>
      </c>
      <c r="I365" s="6">
        <v>1</v>
      </c>
      <c r="J365" s="10">
        <v>0</v>
      </c>
      <c r="K365" s="7" t="s">
        <v>32</v>
      </c>
      <c r="L365" s="7" t="s">
        <v>41</v>
      </c>
      <c r="M365" s="6">
        <v>48</v>
      </c>
      <c r="N365" s="6">
        <v>4</v>
      </c>
      <c r="O365" s="7" t="str">
        <f>VLOOKUP(H365,Product_Master!$A$2:$E$19,2,FALSE)</f>
        <v>Office Chair</v>
      </c>
      <c r="P365" s="7" t="str">
        <f>VLOOKUP(H365,Product_Master!$A$2:$E$19,3,FALSE)</f>
        <v>Furniture</v>
      </c>
      <c r="Q365" s="17">
        <f>INDEX(Product_Master!$D$2:$D$19,MATCH(H365,Product_Master!$A$2:$A$19,0))</f>
        <v>150</v>
      </c>
      <c r="R365" s="14">
        <f>INDEX(Product_Master!$E$2:$E$19,MATCH(H365,Product_Master!$A$2:$A$19,0))</f>
        <v>111.98</v>
      </c>
      <c r="S365" s="14">
        <f t="shared" si="30"/>
        <v>150</v>
      </c>
      <c r="T365" s="14">
        <f t="shared" si="31"/>
        <v>111.98</v>
      </c>
      <c r="U365" s="14">
        <f t="shared" si="32"/>
        <v>38.019999999999996</v>
      </c>
      <c r="V365" s="20">
        <f t="shared" si="33"/>
        <v>0.25346666666666662</v>
      </c>
      <c r="W365" s="7" t="str">
        <f t="shared" si="34"/>
        <v>Profitable</v>
      </c>
      <c r="X365" s="7" t="str">
        <f t="shared" si="35"/>
        <v>Low</v>
      </c>
    </row>
    <row r="366" spans="1:24" x14ac:dyDescent="0.3">
      <c r="A366" s="7" t="s">
        <v>1412</v>
      </c>
      <c r="B366" s="8">
        <v>45149</v>
      </c>
      <c r="C366" s="8">
        <v>45153</v>
      </c>
      <c r="D366" s="7" t="s">
        <v>1414</v>
      </c>
      <c r="E366" s="7" t="s">
        <v>565</v>
      </c>
      <c r="F366" s="7" t="s">
        <v>39</v>
      </c>
      <c r="G366" s="7" t="s">
        <v>47</v>
      </c>
      <c r="H366" s="7" t="s">
        <v>308</v>
      </c>
      <c r="I366" s="6">
        <v>1</v>
      </c>
      <c r="J366" s="10">
        <v>0.1</v>
      </c>
      <c r="K366" s="7" t="s">
        <v>22</v>
      </c>
      <c r="L366" s="7" t="s">
        <v>50</v>
      </c>
      <c r="M366" s="6">
        <v>69</v>
      </c>
      <c r="N366" s="6">
        <v>4</v>
      </c>
      <c r="O366" s="7" t="str">
        <f>VLOOKUP(H366,Product_Master!$A$2:$E$19,2,FALSE)</f>
        <v>Binder</v>
      </c>
      <c r="P366" s="7" t="str">
        <f>VLOOKUP(H366,Product_Master!$A$2:$E$19,3,FALSE)</f>
        <v>Office Supplies</v>
      </c>
      <c r="Q366" s="17">
        <f>INDEX(Product_Master!$D$2:$D$19,MATCH(H366,Product_Master!$A$2:$A$19,0))</f>
        <v>8</v>
      </c>
      <c r="R366" s="14">
        <f>INDEX(Product_Master!$E$2:$E$19,MATCH(H366,Product_Master!$A$2:$A$19,0))</f>
        <v>5.51</v>
      </c>
      <c r="S366" s="14">
        <f t="shared" si="30"/>
        <v>7.2</v>
      </c>
      <c r="T366" s="14">
        <f t="shared" si="31"/>
        <v>5.51</v>
      </c>
      <c r="U366" s="14">
        <f t="shared" si="32"/>
        <v>1.6900000000000004</v>
      </c>
      <c r="V366" s="20">
        <f t="shared" si="33"/>
        <v>0.23472222222222228</v>
      </c>
      <c r="W366" s="7" t="str">
        <f t="shared" si="34"/>
        <v>Profitable</v>
      </c>
      <c r="X366" s="7" t="str">
        <f t="shared" si="35"/>
        <v>Low</v>
      </c>
    </row>
    <row r="367" spans="1:24" x14ac:dyDescent="0.3">
      <c r="A367" s="7" t="s">
        <v>1415</v>
      </c>
      <c r="B367" s="8">
        <v>45071</v>
      </c>
      <c r="C367" s="8">
        <v>45075</v>
      </c>
      <c r="D367" s="7" t="s">
        <v>1417</v>
      </c>
      <c r="E367" s="7" t="s">
        <v>435</v>
      </c>
      <c r="F367" s="7" t="s">
        <v>29</v>
      </c>
      <c r="G367" s="7" t="s">
        <v>40</v>
      </c>
      <c r="H367" s="7" t="s">
        <v>56</v>
      </c>
      <c r="I367" s="6">
        <v>5</v>
      </c>
      <c r="J367" s="10">
        <v>0</v>
      </c>
      <c r="K367" s="7" t="s">
        <v>222</v>
      </c>
      <c r="L367" s="7" t="s">
        <v>41</v>
      </c>
      <c r="M367" s="6">
        <v>23</v>
      </c>
      <c r="N367" s="6">
        <v>4</v>
      </c>
      <c r="O367" s="7" t="str">
        <f>VLOOKUP(H367,Product_Master!$A$2:$E$19,2,FALSE)</f>
        <v>Stapler</v>
      </c>
      <c r="P367" s="7" t="str">
        <f>VLOOKUP(H367,Product_Master!$A$2:$E$19,3,FALSE)</f>
        <v>Office Supplies</v>
      </c>
      <c r="Q367" s="17">
        <f>INDEX(Product_Master!$D$2:$D$19,MATCH(H367,Product_Master!$A$2:$A$19,0))</f>
        <v>15</v>
      </c>
      <c r="R367" s="14">
        <f>INDEX(Product_Master!$E$2:$E$19,MATCH(H367,Product_Master!$A$2:$A$19,0))</f>
        <v>9.91</v>
      </c>
      <c r="S367" s="14">
        <f t="shared" si="30"/>
        <v>75</v>
      </c>
      <c r="T367" s="14">
        <f t="shared" si="31"/>
        <v>49.55</v>
      </c>
      <c r="U367" s="14">
        <f t="shared" si="32"/>
        <v>25.450000000000003</v>
      </c>
      <c r="V367" s="20">
        <f t="shared" si="33"/>
        <v>0.33933333333333338</v>
      </c>
      <c r="W367" s="7" t="str">
        <f t="shared" si="34"/>
        <v>Profitable</v>
      </c>
      <c r="X367" s="7" t="str">
        <f t="shared" si="35"/>
        <v>Low</v>
      </c>
    </row>
    <row r="368" spans="1:24" x14ac:dyDescent="0.3">
      <c r="A368" s="7" t="s">
        <v>1418</v>
      </c>
      <c r="B368" s="8">
        <v>45058</v>
      </c>
      <c r="C368" s="8">
        <v>45061</v>
      </c>
      <c r="D368" s="7" t="s">
        <v>1421</v>
      </c>
      <c r="E368" s="7" t="s">
        <v>1422</v>
      </c>
      <c r="F368" s="7" t="s">
        <v>29</v>
      </c>
      <c r="G368" s="7" t="s">
        <v>20</v>
      </c>
      <c r="H368" s="7" t="s">
        <v>76</v>
      </c>
      <c r="I368" s="6">
        <v>4</v>
      </c>
      <c r="J368" s="10">
        <v>0.2</v>
      </c>
      <c r="K368" s="7" t="s">
        <v>32</v>
      </c>
      <c r="L368" s="7" t="s">
        <v>50</v>
      </c>
      <c r="M368" s="6">
        <v>32</v>
      </c>
      <c r="N368" s="6">
        <v>1</v>
      </c>
      <c r="O368" s="7" t="str">
        <f>VLOOKUP(H368,Product_Master!$A$2:$E$19,2,FALSE)</f>
        <v>Tablet</v>
      </c>
      <c r="P368" s="7" t="str">
        <f>VLOOKUP(H368,Product_Master!$A$2:$E$19,3,FALSE)</f>
        <v>Technology</v>
      </c>
      <c r="Q368" s="17">
        <f>INDEX(Product_Master!$D$2:$D$19,MATCH(H368,Product_Master!$A$2:$A$19,0))</f>
        <v>350</v>
      </c>
      <c r="R368" s="14">
        <f>INDEX(Product_Master!$E$2:$E$19,MATCH(H368,Product_Master!$A$2:$A$19,0))</f>
        <v>267.63</v>
      </c>
      <c r="S368" s="14">
        <f t="shared" si="30"/>
        <v>1120</v>
      </c>
      <c r="T368" s="14">
        <f t="shared" si="31"/>
        <v>1070.52</v>
      </c>
      <c r="U368" s="14">
        <f t="shared" si="32"/>
        <v>49.480000000000018</v>
      </c>
      <c r="V368" s="20">
        <f t="shared" si="33"/>
        <v>4.4178571428571442E-2</v>
      </c>
      <c r="W368" s="7" t="str">
        <f t="shared" si="34"/>
        <v>Profitable</v>
      </c>
      <c r="X368" s="7" t="str">
        <f t="shared" si="35"/>
        <v>Low</v>
      </c>
    </row>
    <row r="369" spans="1:24" x14ac:dyDescent="0.3">
      <c r="A369" s="7" t="s">
        <v>1423</v>
      </c>
      <c r="B369" s="8">
        <v>45613</v>
      </c>
      <c r="C369" s="8">
        <v>45614</v>
      </c>
      <c r="D369" s="7" t="s">
        <v>384</v>
      </c>
      <c r="E369" s="7" t="s">
        <v>108</v>
      </c>
      <c r="F369" s="7" t="s">
        <v>29</v>
      </c>
      <c r="G369" s="7" t="s">
        <v>115</v>
      </c>
      <c r="H369" s="7" t="s">
        <v>63</v>
      </c>
      <c r="I369" s="6">
        <v>9</v>
      </c>
      <c r="J369" s="10">
        <v>0.05</v>
      </c>
      <c r="K369" s="7" t="s">
        <v>32</v>
      </c>
      <c r="L369" s="7" t="s">
        <v>23</v>
      </c>
      <c r="M369" s="6">
        <v>30</v>
      </c>
      <c r="N369" s="6">
        <v>5</v>
      </c>
      <c r="O369" s="7" t="str">
        <f>VLOOKUP(H369,Product_Master!$A$2:$E$19,2,FALSE)</f>
        <v>Paper Ream</v>
      </c>
      <c r="P369" s="7" t="str">
        <f>VLOOKUP(H369,Product_Master!$A$2:$E$19,3,FALSE)</f>
        <v>Office Supplies</v>
      </c>
      <c r="Q369" s="17">
        <f>INDEX(Product_Master!$D$2:$D$19,MATCH(H369,Product_Master!$A$2:$A$19,0))</f>
        <v>9</v>
      </c>
      <c r="R369" s="14">
        <f>INDEX(Product_Master!$E$2:$E$19,MATCH(H369,Product_Master!$A$2:$A$19,0))</f>
        <v>5.46</v>
      </c>
      <c r="S369" s="14">
        <f t="shared" si="30"/>
        <v>76.95</v>
      </c>
      <c r="T369" s="14">
        <f t="shared" si="31"/>
        <v>49.14</v>
      </c>
      <c r="U369" s="14">
        <f t="shared" si="32"/>
        <v>27.810000000000002</v>
      </c>
      <c r="V369" s="20">
        <f t="shared" si="33"/>
        <v>0.36140350877192984</v>
      </c>
      <c r="W369" s="7" t="str">
        <f t="shared" si="34"/>
        <v>Profitable</v>
      </c>
      <c r="X369" s="7" t="str">
        <f t="shared" si="35"/>
        <v>Low</v>
      </c>
    </row>
    <row r="370" spans="1:24" x14ac:dyDescent="0.3">
      <c r="A370" s="7" t="s">
        <v>1425</v>
      </c>
      <c r="B370" s="8">
        <v>45236</v>
      </c>
      <c r="C370" s="8">
        <v>45243</v>
      </c>
      <c r="D370" s="7" t="s">
        <v>1427</v>
      </c>
      <c r="E370" s="7" t="s">
        <v>627</v>
      </c>
      <c r="F370" s="7" t="s">
        <v>29</v>
      </c>
      <c r="G370" s="7" t="s">
        <v>97</v>
      </c>
      <c r="H370" s="7" t="s">
        <v>241</v>
      </c>
      <c r="I370" s="6">
        <v>9</v>
      </c>
      <c r="J370" s="10">
        <v>0.1</v>
      </c>
      <c r="K370" s="7" t="s">
        <v>70</v>
      </c>
      <c r="L370" s="7" t="s">
        <v>50</v>
      </c>
      <c r="M370" s="6">
        <v>49</v>
      </c>
      <c r="N370" s="6">
        <v>2</v>
      </c>
      <c r="O370" s="7" t="str">
        <f>VLOOKUP(H370,Product_Master!$A$2:$E$19,2,FALSE)</f>
        <v>Notebook</v>
      </c>
      <c r="P370" s="7" t="str">
        <f>VLOOKUP(H370,Product_Master!$A$2:$E$19,3,FALSE)</f>
        <v>Office Supplies</v>
      </c>
      <c r="Q370" s="17">
        <f>INDEX(Product_Master!$D$2:$D$19,MATCH(H370,Product_Master!$A$2:$A$19,0))</f>
        <v>6</v>
      </c>
      <c r="R370" s="14">
        <f>INDEX(Product_Master!$E$2:$E$19,MATCH(H370,Product_Master!$A$2:$A$19,0))</f>
        <v>4.2699999999999996</v>
      </c>
      <c r="S370" s="14">
        <f t="shared" si="30"/>
        <v>48.6</v>
      </c>
      <c r="T370" s="14">
        <f t="shared" si="31"/>
        <v>38.429999999999993</v>
      </c>
      <c r="U370" s="14">
        <f t="shared" si="32"/>
        <v>10.170000000000009</v>
      </c>
      <c r="V370" s="20">
        <f t="shared" si="33"/>
        <v>0.20925925925925942</v>
      </c>
      <c r="W370" s="7" t="str">
        <f t="shared" si="34"/>
        <v>Profitable</v>
      </c>
      <c r="X370" s="7" t="str">
        <f t="shared" si="35"/>
        <v>Low</v>
      </c>
    </row>
    <row r="371" spans="1:24" x14ac:dyDescent="0.3">
      <c r="A371" s="7" t="s">
        <v>1428</v>
      </c>
      <c r="B371" s="8">
        <v>45105</v>
      </c>
      <c r="C371" s="8">
        <v>45111</v>
      </c>
      <c r="D371" s="7" t="s">
        <v>1429</v>
      </c>
      <c r="E371" s="7" t="s">
        <v>326</v>
      </c>
      <c r="F371" s="7" t="s">
        <v>19</v>
      </c>
      <c r="G371" s="7" t="s">
        <v>293</v>
      </c>
      <c r="H371" s="7" t="s">
        <v>63</v>
      </c>
      <c r="I371" s="6">
        <v>2</v>
      </c>
      <c r="J371" s="10">
        <v>0</v>
      </c>
      <c r="K371" s="7" t="s">
        <v>70</v>
      </c>
      <c r="L371" s="7" t="s">
        <v>23</v>
      </c>
      <c r="M371" s="6">
        <v>51</v>
      </c>
      <c r="N371" s="6">
        <v>3</v>
      </c>
      <c r="O371" s="7" t="str">
        <f>VLOOKUP(H371,Product_Master!$A$2:$E$19,2,FALSE)</f>
        <v>Paper Ream</v>
      </c>
      <c r="P371" s="7" t="str">
        <f>VLOOKUP(H371,Product_Master!$A$2:$E$19,3,FALSE)</f>
        <v>Office Supplies</v>
      </c>
      <c r="Q371" s="17">
        <f>INDEX(Product_Master!$D$2:$D$19,MATCH(H371,Product_Master!$A$2:$A$19,0))</f>
        <v>9</v>
      </c>
      <c r="R371" s="14">
        <f>INDEX(Product_Master!$E$2:$E$19,MATCH(H371,Product_Master!$A$2:$A$19,0))</f>
        <v>5.46</v>
      </c>
      <c r="S371" s="14">
        <f t="shared" si="30"/>
        <v>18</v>
      </c>
      <c r="T371" s="14">
        <f t="shared" si="31"/>
        <v>10.92</v>
      </c>
      <c r="U371" s="14">
        <f t="shared" si="32"/>
        <v>7.08</v>
      </c>
      <c r="V371" s="20">
        <f t="shared" si="33"/>
        <v>0.39333333333333331</v>
      </c>
      <c r="W371" s="7" t="str">
        <f t="shared" si="34"/>
        <v>Profitable</v>
      </c>
      <c r="X371" s="7" t="str">
        <f t="shared" si="35"/>
        <v>Low</v>
      </c>
    </row>
    <row r="372" spans="1:24" x14ac:dyDescent="0.3">
      <c r="A372" s="7" t="s">
        <v>1430</v>
      </c>
      <c r="B372" s="8">
        <v>45481</v>
      </c>
      <c r="C372" s="8">
        <v>45484</v>
      </c>
      <c r="D372" s="7" t="s">
        <v>1433</v>
      </c>
      <c r="E372" s="7" t="s">
        <v>882</v>
      </c>
      <c r="F372" s="7" t="s">
        <v>19</v>
      </c>
      <c r="G372" s="7" t="s">
        <v>97</v>
      </c>
      <c r="H372" s="7" t="s">
        <v>69</v>
      </c>
      <c r="I372" s="6">
        <v>4</v>
      </c>
      <c r="J372" s="10">
        <v>0.1</v>
      </c>
      <c r="K372" s="7" t="s">
        <v>70</v>
      </c>
      <c r="L372" s="7" t="s">
        <v>23</v>
      </c>
      <c r="M372" s="6">
        <v>40</v>
      </c>
      <c r="N372" s="6">
        <v>1</v>
      </c>
      <c r="O372" s="7" t="str">
        <f>VLOOKUP(H372,Product_Master!$A$2:$E$19,2,FALSE)</f>
        <v>Marker Pack</v>
      </c>
      <c r="P372" s="7" t="str">
        <f>VLOOKUP(H372,Product_Master!$A$2:$E$19,3,FALSE)</f>
        <v>Office Supplies</v>
      </c>
      <c r="Q372" s="17">
        <f>INDEX(Product_Master!$D$2:$D$19,MATCH(H372,Product_Master!$A$2:$A$19,0))</f>
        <v>11</v>
      </c>
      <c r="R372" s="14">
        <f>INDEX(Product_Master!$E$2:$E$19,MATCH(H372,Product_Master!$A$2:$A$19,0))</f>
        <v>6.23</v>
      </c>
      <c r="S372" s="14">
        <f t="shared" si="30"/>
        <v>39.6</v>
      </c>
      <c r="T372" s="14">
        <f t="shared" si="31"/>
        <v>24.92</v>
      </c>
      <c r="U372" s="14">
        <f t="shared" si="32"/>
        <v>14.68</v>
      </c>
      <c r="V372" s="20">
        <f t="shared" si="33"/>
        <v>0.37070707070707071</v>
      </c>
      <c r="W372" s="7" t="str">
        <f t="shared" si="34"/>
        <v>Profitable</v>
      </c>
      <c r="X372" s="7" t="str">
        <f t="shared" si="35"/>
        <v>Low</v>
      </c>
    </row>
    <row r="373" spans="1:24" x14ac:dyDescent="0.3">
      <c r="A373" s="7" t="s">
        <v>1434</v>
      </c>
      <c r="B373" s="8">
        <v>44948</v>
      </c>
      <c r="C373" s="8">
        <v>44951</v>
      </c>
      <c r="D373" s="7" t="s">
        <v>1437</v>
      </c>
      <c r="E373" s="7" t="s">
        <v>292</v>
      </c>
      <c r="F373" s="7" t="s">
        <v>39</v>
      </c>
      <c r="G373" s="7" t="s">
        <v>47</v>
      </c>
      <c r="H373" s="7" t="s">
        <v>177</v>
      </c>
      <c r="I373" s="6">
        <v>9</v>
      </c>
      <c r="J373" s="10">
        <v>0.05</v>
      </c>
      <c r="K373" s="7" t="s">
        <v>22</v>
      </c>
      <c r="L373" s="7" t="s">
        <v>41</v>
      </c>
      <c r="M373" s="6">
        <v>34</v>
      </c>
      <c r="N373" s="6">
        <v>3</v>
      </c>
      <c r="O373" s="7" t="str">
        <f>VLOOKUP(H373,Product_Master!$A$2:$E$19,2,FALSE)</f>
        <v>Headphones</v>
      </c>
      <c r="P373" s="7" t="str">
        <f>VLOOKUP(H373,Product_Master!$A$2:$E$19,3,FALSE)</f>
        <v>Technology</v>
      </c>
      <c r="Q373" s="17">
        <f>INDEX(Product_Master!$D$2:$D$19,MATCH(H373,Product_Master!$A$2:$A$19,0))</f>
        <v>80</v>
      </c>
      <c r="R373" s="14">
        <f>INDEX(Product_Master!$E$2:$E$19,MATCH(H373,Product_Master!$A$2:$A$19,0))</f>
        <v>45.88</v>
      </c>
      <c r="S373" s="14">
        <f t="shared" si="30"/>
        <v>684</v>
      </c>
      <c r="T373" s="14">
        <f t="shared" si="31"/>
        <v>412.92</v>
      </c>
      <c r="U373" s="14">
        <f t="shared" si="32"/>
        <v>271.08</v>
      </c>
      <c r="V373" s="20">
        <f t="shared" si="33"/>
        <v>0.39631578947368418</v>
      </c>
      <c r="W373" s="7" t="str">
        <f t="shared" si="34"/>
        <v>Profitable</v>
      </c>
      <c r="X373" s="7" t="str">
        <f t="shared" si="35"/>
        <v>Low</v>
      </c>
    </row>
    <row r="374" spans="1:24" x14ac:dyDescent="0.3">
      <c r="A374" s="7" t="s">
        <v>1438</v>
      </c>
      <c r="B374" s="8">
        <v>45387</v>
      </c>
      <c r="C374" s="8">
        <v>45390</v>
      </c>
      <c r="D374" s="7" t="s">
        <v>1440</v>
      </c>
      <c r="E374" s="7" t="s">
        <v>560</v>
      </c>
      <c r="F374" s="7" t="s">
        <v>39</v>
      </c>
      <c r="G374" s="7" t="s">
        <v>20</v>
      </c>
      <c r="H374" s="7" t="s">
        <v>308</v>
      </c>
      <c r="I374" s="6">
        <v>6</v>
      </c>
      <c r="J374" s="10">
        <v>0</v>
      </c>
      <c r="K374" s="7" t="s">
        <v>22</v>
      </c>
      <c r="L374" s="7" t="s">
        <v>33</v>
      </c>
      <c r="M374" s="6">
        <v>24</v>
      </c>
      <c r="N374" s="6">
        <v>3</v>
      </c>
      <c r="O374" s="7" t="str">
        <f>VLOOKUP(H374,Product_Master!$A$2:$E$19,2,FALSE)</f>
        <v>Binder</v>
      </c>
      <c r="P374" s="7" t="str">
        <f>VLOOKUP(H374,Product_Master!$A$2:$E$19,3,FALSE)</f>
        <v>Office Supplies</v>
      </c>
      <c r="Q374" s="17">
        <f>INDEX(Product_Master!$D$2:$D$19,MATCH(H374,Product_Master!$A$2:$A$19,0))</f>
        <v>8</v>
      </c>
      <c r="R374" s="14">
        <f>INDEX(Product_Master!$E$2:$E$19,MATCH(H374,Product_Master!$A$2:$A$19,0))</f>
        <v>5.51</v>
      </c>
      <c r="S374" s="14">
        <f t="shared" si="30"/>
        <v>48</v>
      </c>
      <c r="T374" s="14">
        <f t="shared" si="31"/>
        <v>33.06</v>
      </c>
      <c r="U374" s="14">
        <f t="shared" si="32"/>
        <v>14.939999999999998</v>
      </c>
      <c r="V374" s="20">
        <f t="shared" si="33"/>
        <v>0.31124999999999997</v>
      </c>
      <c r="W374" s="7" t="str">
        <f t="shared" si="34"/>
        <v>Profitable</v>
      </c>
      <c r="X374" s="7" t="str">
        <f t="shared" si="35"/>
        <v>Low</v>
      </c>
    </row>
    <row r="375" spans="1:24" x14ac:dyDescent="0.3">
      <c r="A375" s="7" t="s">
        <v>1441</v>
      </c>
      <c r="B375" s="8">
        <v>45569</v>
      </c>
      <c r="C375" s="8">
        <v>45575</v>
      </c>
      <c r="D375" s="7" t="s">
        <v>1443</v>
      </c>
      <c r="E375" s="7" t="s">
        <v>256</v>
      </c>
      <c r="F375" s="7" t="s">
        <v>29</v>
      </c>
      <c r="G375" s="7" t="s">
        <v>97</v>
      </c>
      <c r="H375" s="7" t="s">
        <v>48</v>
      </c>
      <c r="I375" s="6">
        <v>7</v>
      </c>
      <c r="J375" s="10">
        <v>0.2</v>
      </c>
      <c r="K375" s="7" t="s">
        <v>32</v>
      </c>
      <c r="L375" s="7" t="s">
        <v>23</v>
      </c>
      <c r="M375" s="6">
        <v>64</v>
      </c>
      <c r="N375" s="6">
        <v>3</v>
      </c>
      <c r="O375" s="7" t="str">
        <f>VLOOKUP(H375,Product_Master!$A$2:$E$19,2,FALSE)</f>
        <v>Monitor</v>
      </c>
      <c r="P375" s="7" t="str">
        <f>VLOOKUP(H375,Product_Master!$A$2:$E$19,3,FALSE)</f>
        <v>Technology</v>
      </c>
      <c r="Q375" s="17">
        <f>INDEX(Product_Master!$D$2:$D$19,MATCH(H375,Product_Master!$A$2:$A$19,0))</f>
        <v>220</v>
      </c>
      <c r="R375" s="14">
        <f>INDEX(Product_Master!$E$2:$E$19,MATCH(H375,Product_Master!$A$2:$A$19,0))</f>
        <v>159.36000000000001</v>
      </c>
      <c r="S375" s="14">
        <f t="shared" si="30"/>
        <v>1232</v>
      </c>
      <c r="T375" s="14">
        <f t="shared" si="31"/>
        <v>1115.52</v>
      </c>
      <c r="U375" s="14">
        <f t="shared" si="32"/>
        <v>116.48000000000002</v>
      </c>
      <c r="V375" s="20">
        <f t="shared" si="33"/>
        <v>9.4545454545454558E-2</v>
      </c>
      <c r="W375" s="7" t="str">
        <f t="shared" si="34"/>
        <v>Profitable</v>
      </c>
      <c r="X375" s="7" t="str">
        <f t="shared" si="35"/>
        <v>Low</v>
      </c>
    </row>
    <row r="376" spans="1:24" x14ac:dyDescent="0.3">
      <c r="A376" s="7" t="s">
        <v>1444</v>
      </c>
      <c r="B376" s="8">
        <v>45190</v>
      </c>
      <c r="C376" s="8">
        <v>45194</v>
      </c>
      <c r="D376" s="7" t="s">
        <v>1446</v>
      </c>
      <c r="E376" s="7" t="s">
        <v>357</v>
      </c>
      <c r="F376" s="7" t="s">
        <v>29</v>
      </c>
      <c r="G376" s="7" t="s">
        <v>192</v>
      </c>
      <c r="H376" s="7" t="s">
        <v>56</v>
      </c>
      <c r="I376" s="6">
        <v>4</v>
      </c>
      <c r="J376" s="10">
        <v>0</v>
      </c>
      <c r="K376" s="7" t="s">
        <v>32</v>
      </c>
      <c r="L376" s="7" t="s">
        <v>33</v>
      </c>
      <c r="M376" s="6">
        <v>65</v>
      </c>
      <c r="N376" s="6">
        <v>2</v>
      </c>
      <c r="O376" s="7" t="str">
        <f>VLOOKUP(H376,Product_Master!$A$2:$E$19,2,FALSE)</f>
        <v>Stapler</v>
      </c>
      <c r="P376" s="7" t="str">
        <f>VLOOKUP(H376,Product_Master!$A$2:$E$19,3,FALSE)</f>
        <v>Office Supplies</v>
      </c>
      <c r="Q376" s="17">
        <f>INDEX(Product_Master!$D$2:$D$19,MATCH(H376,Product_Master!$A$2:$A$19,0))</f>
        <v>15</v>
      </c>
      <c r="R376" s="14">
        <f>INDEX(Product_Master!$E$2:$E$19,MATCH(H376,Product_Master!$A$2:$A$19,0))</f>
        <v>9.91</v>
      </c>
      <c r="S376" s="14">
        <f t="shared" si="30"/>
        <v>60</v>
      </c>
      <c r="T376" s="14">
        <f t="shared" si="31"/>
        <v>39.64</v>
      </c>
      <c r="U376" s="14">
        <f t="shared" si="32"/>
        <v>20.36</v>
      </c>
      <c r="V376" s="20">
        <f t="shared" si="33"/>
        <v>0.33933333333333332</v>
      </c>
      <c r="W376" s="7" t="str">
        <f t="shared" si="34"/>
        <v>Profitable</v>
      </c>
      <c r="X376" s="7" t="str">
        <f t="shared" si="35"/>
        <v>Low</v>
      </c>
    </row>
    <row r="377" spans="1:24" x14ac:dyDescent="0.3">
      <c r="A377" s="7" t="s">
        <v>1447</v>
      </c>
      <c r="B377" s="8">
        <v>45019</v>
      </c>
      <c r="C377" s="8">
        <v>45021</v>
      </c>
      <c r="D377" s="7" t="s">
        <v>1261</v>
      </c>
      <c r="E377" s="7" t="s">
        <v>565</v>
      </c>
      <c r="F377" s="7" t="s">
        <v>39</v>
      </c>
      <c r="G377" s="7" t="s">
        <v>30</v>
      </c>
      <c r="H377" s="7" t="s">
        <v>154</v>
      </c>
      <c r="I377" s="6">
        <v>8</v>
      </c>
      <c r="J377" s="10">
        <v>0</v>
      </c>
      <c r="K377" s="7" t="s">
        <v>22</v>
      </c>
      <c r="L377" s="7" t="s">
        <v>33</v>
      </c>
      <c r="M377" s="6">
        <v>63</v>
      </c>
      <c r="N377" s="6">
        <v>2</v>
      </c>
      <c r="O377" s="7" t="str">
        <f>VLOOKUP(H377,Product_Master!$A$2:$E$19,2,FALSE)</f>
        <v>Filing Cabinet</v>
      </c>
      <c r="P377" s="7" t="str">
        <f>VLOOKUP(H377,Product_Master!$A$2:$E$19,3,FALSE)</f>
        <v>Furniture</v>
      </c>
      <c r="Q377" s="17">
        <f>INDEX(Product_Master!$D$2:$D$19,MATCH(H377,Product_Master!$A$2:$A$19,0))</f>
        <v>130</v>
      </c>
      <c r="R377" s="14">
        <f>INDEX(Product_Master!$E$2:$E$19,MATCH(H377,Product_Master!$A$2:$A$19,0))</f>
        <v>83.55</v>
      </c>
      <c r="S377" s="14">
        <f t="shared" si="30"/>
        <v>1040</v>
      </c>
      <c r="T377" s="14">
        <f t="shared" si="31"/>
        <v>668.4</v>
      </c>
      <c r="U377" s="14">
        <f t="shared" si="32"/>
        <v>371.6</v>
      </c>
      <c r="V377" s="20">
        <f t="shared" si="33"/>
        <v>0.35730769230769233</v>
      </c>
      <c r="W377" s="7" t="str">
        <f t="shared" si="34"/>
        <v>Profitable</v>
      </c>
      <c r="X377" s="7" t="str">
        <f t="shared" si="35"/>
        <v>Low</v>
      </c>
    </row>
    <row r="378" spans="1:24" x14ac:dyDescent="0.3">
      <c r="A378" s="7" t="s">
        <v>1448</v>
      </c>
      <c r="B378" s="8">
        <v>45139</v>
      </c>
      <c r="C378" s="8">
        <v>45140</v>
      </c>
      <c r="D378" s="7" t="s">
        <v>1450</v>
      </c>
      <c r="E378" s="7" t="s">
        <v>334</v>
      </c>
      <c r="F378" s="7" t="s">
        <v>29</v>
      </c>
      <c r="G378" s="7" t="s">
        <v>40</v>
      </c>
      <c r="H378" s="7" t="s">
        <v>31</v>
      </c>
      <c r="I378" s="6">
        <v>9</v>
      </c>
      <c r="J378" s="10">
        <v>0.1</v>
      </c>
      <c r="K378" s="7" t="s">
        <v>222</v>
      </c>
      <c r="L378" s="7" t="s">
        <v>33</v>
      </c>
      <c r="M378" s="6">
        <v>36</v>
      </c>
      <c r="N378" s="6">
        <v>2</v>
      </c>
      <c r="O378" s="7" t="str">
        <f>VLOOKUP(H378,Product_Master!$A$2:$E$19,2,FALSE)</f>
        <v>Desk</v>
      </c>
      <c r="P378" s="7" t="str">
        <f>VLOOKUP(H378,Product_Master!$A$2:$E$19,3,FALSE)</f>
        <v>Furniture</v>
      </c>
      <c r="Q378" s="17">
        <f>INDEX(Product_Master!$D$2:$D$19,MATCH(H378,Product_Master!$A$2:$A$19,0))</f>
        <v>320</v>
      </c>
      <c r="R378" s="14">
        <f>INDEX(Product_Master!$E$2:$E$19,MATCH(H378,Product_Master!$A$2:$A$19,0))</f>
        <v>186.25</v>
      </c>
      <c r="S378" s="14">
        <f t="shared" si="30"/>
        <v>2592</v>
      </c>
      <c r="T378" s="14">
        <f t="shared" si="31"/>
        <v>1676.25</v>
      </c>
      <c r="U378" s="14">
        <f t="shared" si="32"/>
        <v>915.75</v>
      </c>
      <c r="V378" s="20">
        <f t="shared" si="33"/>
        <v>0.3532986111111111</v>
      </c>
      <c r="W378" s="7" t="str">
        <f t="shared" si="34"/>
        <v>Profitable</v>
      </c>
      <c r="X378" s="7" t="str">
        <f t="shared" si="35"/>
        <v>Medium</v>
      </c>
    </row>
    <row r="379" spans="1:24" x14ac:dyDescent="0.3">
      <c r="A379" s="7" t="s">
        <v>1451</v>
      </c>
      <c r="B379" s="8">
        <v>45551</v>
      </c>
      <c r="C379" s="8">
        <v>45552</v>
      </c>
      <c r="D379" s="7" t="s">
        <v>1453</v>
      </c>
      <c r="E379" s="7" t="s">
        <v>548</v>
      </c>
      <c r="F379" s="7" t="s">
        <v>29</v>
      </c>
      <c r="G379" s="7" t="s">
        <v>20</v>
      </c>
      <c r="H379" s="7" t="s">
        <v>146</v>
      </c>
      <c r="I379" s="6">
        <v>3</v>
      </c>
      <c r="J379" s="10">
        <v>0</v>
      </c>
      <c r="K379" s="7" t="s">
        <v>22</v>
      </c>
      <c r="L379" s="7" t="s">
        <v>33</v>
      </c>
      <c r="M379" s="6">
        <v>36</v>
      </c>
      <c r="N379" s="6">
        <v>3</v>
      </c>
      <c r="O379" s="7" t="str">
        <f>VLOOKUP(H379,Product_Master!$A$2:$E$19,2,FALSE)</f>
        <v>Standing Desk</v>
      </c>
      <c r="P379" s="7" t="str">
        <f>VLOOKUP(H379,Product_Master!$A$2:$E$19,3,FALSE)</f>
        <v>Furniture</v>
      </c>
      <c r="Q379" s="17">
        <f>INDEX(Product_Master!$D$2:$D$19,MATCH(H379,Product_Master!$A$2:$A$19,0))</f>
        <v>480</v>
      </c>
      <c r="R379" s="14">
        <f>INDEX(Product_Master!$E$2:$E$19,MATCH(H379,Product_Master!$A$2:$A$19,0))</f>
        <v>375.21</v>
      </c>
      <c r="S379" s="14">
        <f t="shared" si="30"/>
        <v>1440</v>
      </c>
      <c r="T379" s="14">
        <f t="shared" si="31"/>
        <v>1125.6299999999999</v>
      </c>
      <c r="U379" s="14">
        <f t="shared" si="32"/>
        <v>314.37000000000012</v>
      </c>
      <c r="V379" s="20">
        <f t="shared" si="33"/>
        <v>0.21831250000000008</v>
      </c>
      <c r="W379" s="7" t="str">
        <f t="shared" si="34"/>
        <v>Profitable</v>
      </c>
      <c r="X379" s="7" t="str">
        <f t="shared" si="35"/>
        <v>Low</v>
      </c>
    </row>
    <row r="380" spans="1:24" x14ac:dyDescent="0.3">
      <c r="A380" s="7" t="s">
        <v>1454</v>
      </c>
      <c r="B380" s="8">
        <v>45318</v>
      </c>
      <c r="C380" s="8">
        <v>45321</v>
      </c>
      <c r="D380" s="7" t="s">
        <v>1457</v>
      </c>
      <c r="E380" s="7" t="s">
        <v>55</v>
      </c>
      <c r="F380" s="7" t="s">
        <v>19</v>
      </c>
      <c r="G380" s="7" t="s">
        <v>30</v>
      </c>
      <c r="H380" s="7" t="s">
        <v>177</v>
      </c>
      <c r="I380" s="6">
        <v>7</v>
      </c>
      <c r="J380" s="10">
        <v>0.2</v>
      </c>
      <c r="K380" s="7" t="s">
        <v>22</v>
      </c>
      <c r="L380" s="7" t="s">
        <v>33</v>
      </c>
      <c r="M380" s="6">
        <v>28</v>
      </c>
      <c r="N380" s="6">
        <v>3</v>
      </c>
      <c r="O380" s="7" t="str">
        <f>VLOOKUP(H380,Product_Master!$A$2:$E$19,2,FALSE)</f>
        <v>Headphones</v>
      </c>
      <c r="P380" s="7" t="str">
        <f>VLOOKUP(H380,Product_Master!$A$2:$E$19,3,FALSE)</f>
        <v>Technology</v>
      </c>
      <c r="Q380" s="17">
        <f>INDEX(Product_Master!$D$2:$D$19,MATCH(H380,Product_Master!$A$2:$A$19,0))</f>
        <v>80</v>
      </c>
      <c r="R380" s="14">
        <f>INDEX(Product_Master!$E$2:$E$19,MATCH(H380,Product_Master!$A$2:$A$19,0))</f>
        <v>45.88</v>
      </c>
      <c r="S380" s="14">
        <f t="shared" si="30"/>
        <v>448</v>
      </c>
      <c r="T380" s="14">
        <f t="shared" si="31"/>
        <v>321.16000000000003</v>
      </c>
      <c r="U380" s="14">
        <f t="shared" si="32"/>
        <v>126.83999999999997</v>
      </c>
      <c r="V380" s="20">
        <f t="shared" si="33"/>
        <v>0.28312499999999996</v>
      </c>
      <c r="W380" s="7" t="str">
        <f t="shared" si="34"/>
        <v>Profitable</v>
      </c>
      <c r="X380" s="7" t="str">
        <f t="shared" si="35"/>
        <v>Low</v>
      </c>
    </row>
    <row r="381" spans="1:24" x14ac:dyDescent="0.3">
      <c r="A381" s="7" t="s">
        <v>1458</v>
      </c>
      <c r="B381" s="8">
        <v>45557</v>
      </c>
      <c r="C381" s="8">
        <v>45564</v>
      </c>
      <c r="D381" s="7" t="s">
        <v>1307</v>
      </c>
      <c r="E381" s="7" t="s">
        <v>1014</v>
      </c>
      <c r="F381" s="7" t="s">
        <v>29</v>
      </c>
      <c r="G381" s="7" t="s">
        <v>251</v>
      </c>
      <c r="H381" s="7" t="s">
        <v>241</v>
      </c>
      <c r="I381" s="6">
        <v>9</v>
      </c>
      <c r="J381" s="10">
        <v>0.1</v>
      </c>
      <c r="K381" s="7" t="s">
        <v>32</v>
      </c>
      <c r="L381" s="7" t="s">
        <v>33</v>
      </c>
      <c r="M381" s="6">
        <v>53</v>
      </c>
      <c r="N381" s="6">
        <v>1</v>
      </c>
      <c r="O381" s="7" t="str">
        <f>VLOOKUP(H381,Product_Master!$A$2:$E$19,2,FALSE)</f>
        <v>Notebook</v>
      </c>
      <c r="P381" s="7" t="str">
        <f>VLOOKUP(H381,Product_Master!$A$2:$E$19,3,FALSE)</f>
        <v>Office Supplies</v>
      </c>
      <c r="Q381" s="17">
        <f>INDEX(Product_Master!$D$2:$D$19,MATCH(H381,Product_Master!$A$2:$A$19,0))</f>
        <v>6</v>
      </c>
      <c r="R381" s="14">
        <f>INDEX(Product_Master!$E$2:$E$19,MATCH(H381,Product_Master!$A$2:$A$19,0))</f>
        <v>4.2699999999999996</v>
      </c>
      <c r="S381" s="14">
        <f t="shared" si="30"/>
        <v>48.6</v>
      </c>
      <c r="T381" s="14">
        <f t="shared" si="31"/>
        <v>38.429999999999993</v>
      </c>
      <c r="U381" s="14">
        <f t="shared" si="32"/>
        <v>10.170000000000009</v>
      </c>
      <c r="V381" s="20">
        <f t="shared" si="33"/>
        <v>0.20925925925925942</v>
      </c>
      <c r="W381" s="7" t="str">
        <f t="shared" si="34"/>
        <v>Profitable</v>
      </c>
      <c r="X381" s="7" t="str">
        <f t="shared" si="35"/>
        <v>Low</v>
      </c>
    </row>
    <row r="382" spans="1:24" x14ac:dyDescent="0.3">
      <c r="A382" s="7" t="s">
        <v>1460</v>
      </c>
      <c r="B382" s="8">
        <v>45498</v>
      </c>
      <c r="C382" s="8">
        <v>45500</v>
      </c>
      <c r="D382" s="7" t="s">
        <v>1463</v>
      </c>
      <c r="E382" s="7" t="s">
        <v>1169</v>
      </c>
      <c r="F382" s="7" t="s">
        <v>39</v>
      </c>
      <c r="G382" s="7" t="s">
        <v>62</v>
      </c>
      <c r="H382" s="7" t="s">
        <v>56</v>
      </c>
      <c r="I382" s="6">
        <v>1</v>
      </c>
      <c r="J382" s="10">
        <v>0.2</v>
      </c>
      <c r="K382" s="7" t="s">
        <v>22</v>
      </c>
      <c r="L382" s="7" t="s">
        <v>23</v>
      </c>
      <c r="M382" s="6">
        <v>44</v>
      </c>
      <c r="N382" s="6">
        <v>5</v>
      </c>
      <c r="O382" s="7" t="str">
        <f>VLOOKUP(H382,Product_Master!$A$2:$E$19,2,FALSE)</f>
        <v>Stapler</v>
      </c>
      <c r="P382" s="7" t="str">
        <f>VLOOKUP(H382,Product_Master!$A$2:$E$19,3,FALSE)</f>
        <v>Office Supplies</v>
      </c>
      <c r="Q382" s="17">
        <f>INDEX(Product_Master!$D$2:$D$19,MATCH(H382,Product_Master!$A$2:$A$19,0))</f>
        <v>15</v>
      </c>
      <c r="R382" s="14">
        <f>INDEX(Product_Master!$E$2:$E$19,MATCH(H382,Product_Master!$A$2:$A$19,0))</f>
        <v>9.91</v>
      </c>
      <c r="S382" s="14">
        <f t="shared" si="30"/>
        <v>12</v>
      </c>
      <c r="T382" s="14">
        <f t="shared" si="31"/>
        <v>9.91</v>
      </c>
      <c r="U382" s="14">
        <f t="shared" si="32"/>
        <v>2.09</v>
      </c>
      <c r="V382" s="20">
        <f t="shared" si="33"/>
        <v>0.17416666666666666</v>
      </c>
      <c r="W382" s="7" t="str">
        <f t="shared" si="34"/>
        <v>Profitable</v>
      </c>
      <c r="X382" s="7" t="str">
        <f t="shared" si="35"/>
        <v>Low</v>
      </c>
    </row>
    <row r="383" spans="1:24" x14ac:dyDescent="0.3">
      <c r="A383" s="7" t="s">
        <v>1464</v>
      </c>
      <c r="B383" s="8">
        <v>45627</v>
      </c>
      <c r="C383" s="8">
        <v>45631</v>
      </c>
      <c r="D383" s="7" t="s">
        <v>1466</v>
      </c>
      <c r="E383" s="7" t="s">
        <v>140</v>
      </c>
      <c r="F383" s="7" t="s">
        <v>19</v>
      </c>
      <c r="G383" s="7" t="s">
        <v>20</v>
      </c>
      <c r="H383" s="7" t="s">
        <v>154</v>
      </c>
      <c r="I383" s="6">
        <v>5</v>
      </c>
      <c r="J383" s="10">
        <v>0</v>
      </c>
      <c r="K383" s="7" t="s">
        <v>222</v>
      </c>
      <c r="L383" s="7" t="s">
        <v>33</v>
      </c>
      <c r="M383" s="6">
        <v>46</v>
      </c>
      <c r="N383" s="6">
        <v>4</v>
      </c>
      <c r="O383" s="7" t="str">
        <f>VLOOKUP(H383,Product_Master!$A$2:$E$19,2,FALSE)</f>
        <v>Filing Cabinet</v>
      </c>
      <c r="P383" s="7" t="str">
        <f>VLOOKUP(H383,Product_Master!$A$2:$E$19,3,FALSE)</f>
        <v>Furniture</v>
      </c>
      <c r="Q383" s="17">
        <f>INDEX(Product_Master!$D$2:$D$19,MATCH(H383,Product_Master!$A$2:$A$19,0))</f>
        <v>130</v>
      </c>
      <c r="R383" s="14">
        <f>INDEX(Product_Master!$E$2:$E$19,MATCH(H383,Product_Master!$A$2:$A$19,0))</f>
        <v>83.55</v>
      </c>
      <c r="S383" s="14">
        <f t="shared" si="30"/>
        <v>650</v>
      </c>
      <c r="T383" s="14">
        <f t="shared" si="31"/>
        <v>417.75</v>
      </c>
      <c r="U383" s="14">
        <f t="shared" si="32"/>
        <v>232.25</v>
      </c>
      <c r="V383" s="20">
        <f t="shared" si="33"/>
        <v>0.35730769230769233</v>
      </c>
      <c r="W383" s="7" t="str">
        <f t="shared" si="34"/>
        <v>Profitable</v>
      </c>
      <c r="X383" s="7" t="str">
        <f t="shared" si="35"/>
        <v>Low</v>
      </c>
    </row>
    <row r="384" spans="1:24" x14ac:dyDescent="0.3">
      <c r="A384" s="7" t="s">
        <v>1467</v>
      </c>
      <c r="B384" s="8">
        <v>45368</v>
      </c>
      <c r="C384" s="8">
        <v>45370</v>
      </c>
      <c r="D384" s="7" t="s">
        <v>270</v>
      </c>
      <c r="E384" s="7" t="s">
        <v>221</v>
      </c>
      <c r="F384" s="7" t="s">
        <v>29</v>
      </c>
      <c r="G384" s="7" t="s">
        <v>176</v>
      </c>
      <c r="H384" s="7" t="s">
        <v>31</v>
      </c>
      <c r="I384" s="6">
        <v>3</v>
      </c>
      <c r="J384" s="10">
        <v>0</v>
      </c>
      <c r="K384" s="7" t="s">
        <v>222</v>
      </c>
      <c r="L384" s="7" t="s">
        <v>23</v>
      </c>
      <c r="M384" s="6">
        <v>50</v>
      </c>
      <c r="N384" s="6">
        <v>4</v>
      </c>
      <c r="O384" s="7" t="str">
        <f>VLOOKUP(H384,Product_Master!$A$2:$E$19,2,FALSE)</f>
        <v>Desk</v>
      </c>
      <c r="P384" s="7" t="str">
        <f>VLOOKUP(H384,Product_Master!$A$2:$E$19,3,FALSE)</f>
        <v>Furniture</v>
      </c>
      <c r="Q384" s="17">
        <f>INDEX(Product_Master!$D$2:$D$19,MATCH(H384,Product_Master!$A$2:$A$19,0))</f>
        <v>320</v>
      </c>
      <c r="R384" s="14">
        <f>INDEX(Product_Master!$E$2:$E$19,MATCH(H384,Product_Master!$A$2:$A$19,0))</f>
        <v>186.25</v>
      </c>
      <c r="S384" s="14">
        <f t="shared" si="30"/>
        <v>960</v>
      </c>
      <c r="T384" s="14">
        <f t="shared" si="31"/>
        <v>558.75</v>
      </c>
      <c r="U384" s="14">
        <f t="shared" si="32"/>
        <v>401.25</v>
      </c>
      <c r="V384" s="20">
        <f t="shared" si="33"/>
        <v>0.41796875</v>
      </c>
      <c r="W384" s="7" t="str">
        <f t="shared" si="34"/>
        <v>Profitable</v>
      </c>
      <c r="X384" s="7" t="str">
        <f t="shared" si="35"/>
        <v>Low</v>
      </c>
    </row>
    <row r="385" spans="1:24" x14ac:dyDescent="0.3">
      <c r="A385" s="7" t="s">
        <v>1469</v>
      </c>
      <c r="B385" s="8">
        <v>45265</v>
      </c>
      <c r="C385" s="8">
        <v>45266</v>
      </c>
      <c r="D385" s="7" t="s">
        <v>1472</v>
      </c>
      <c r="E385" s="7" t="s">
        <v>675</v>
      </c>
      <c r="F385" s="7" t="s">
        <v>39</v>
      </c>
      <c r="G385" s="7" t="s">
        <v>293</v>
      </c>
      <c r="H385" s="7" t="s">
        <v>76</v>
      </c>
      <c r="I385" s="6">
        <v>2</v>
      </c>
      <c r="J385" s="10">
        <v>0.1</v>
      </c>
      <c r="K385" s="7" t="s">
        <v>222</v>
      </c>
      <c r="L385" s="7" t="s">
        <v>23</v>
      </c>
      <c r="M385" s="6">
        <v>66</v>
      </c>
      <c r="N385" s="6">
        <v>4</v>
      </c>
      <c r="O385" s="7" t="str">
        <f>VLOOKUP(H385,Product_Master!$A$2:$E$19,2,FALSE)</f>
        <v>Tablet</v>
      </c>
      <c r="P385" s="7" t="str">
        <f>VLOOKUP(H385,Product_Master!$A$2:$E$19,3,FALSE)</f>
        <v>Technology</v>
      </c>
      <c r="Q385" s="17">
        <f>INDEX(Product_Master!$D$2:$D$19,MATCH(H385,Product_Master!$A$2:$A$19,0))</f>
        <v>350</v>
      </c>
      <c r="R385" s="14">
        <f>INDEX(Product_Master!$E$2:$E$19,MATCH(H385,Product_Master!$A$2:$A$19,0))</f>
        <v>267.63</v>
      </c>
      <c r="S385" s="14">
        <f t="shared" si="30"/>
        <v>630</v>
      </c>
      <c r="T385" s="14">
        <f t="shared" si="31"/>
        <v>535.26</v>
      </c>
      <c r="U385" s="14">
        <f t="shared" si="32"/>
        <v>94.740000000000009</v>
      </c>
      <c r="V385" s="20">
        <f t="shared" si="33"/>
        <v>0.15038095238095239</v>
      </c>
      <c r="W385" s="7" t="str">
        <f t="shared" si="34"/>
        <v>Profitable</v>
      </c>
      <c r="X385" s="7" t="str">
        <f t="shared" si="35"/>
        <v>Low</v>
      </c>
    </row>
    <row r="386" spans="1:24" x14ac:dyDescent="0.3">
      <c r="A386" s="7" t="s">
        <v>1473</v>
      </c>
      <c r="B386" s="8">
        <v>45250</v>
      </c>
      <c r="C386" s="8">
        <v>45253</v>
      </c>
      <c r="D386" s="7" t="s">
        <v>1475</v>
      </c>
      <c r="E386" s="7" t="s">
        <v>683</v>
      </c>
      <c r="F386" s="7" t="s">
        <v>29</v>
      </c>
      <c r="G386" s="7" t="s">
        <v>251</v>
      </c>
      <c r="H386" s="7" t="s">
        <v>69</v>
      </c>
      <c r="I386" s="6">
        <v>4</v>
      </c>
      <c r="J386" s="10">
        <v>0</v>
      </c>
      <c r="K386" s="7" t="s">
        <v>32</v>
      </c>
      <c r="L386" s="7" t="s">
        <v>23</v>
      </c>
      <c r="M386" s="6">
        <v>44</v>
      </c>
      <c r="N386" s="6">
        <v>5</v>
      </c>
      <c r="O386" s="7" t="str">
        <f>VLOOKUP(H386,Product_Master!$A$2:$E$19,2,FALSE)</f>
        <v>Marker Pack</v>
      </c>
      <c r="P386" s="7" t="str">
        <f>VLOOKUP(H386,Product_Master!$A$2:$E$19,3,FALSE)</f>
        <v>Office Supplies</v>
      </c>
      <c r="Q386" s="17">
        <f>INDEX(Product_Master!$D$2:$D$19,MATCH(H386,Product_Master!$A$2:$A$19,0))</f>
        <v>11</v>
      </c>
      <c r="R386" s="14">
        <f>INDEX(Product_Master!$E$2:$E$19,MATCH(H386,Product_Master!$A$2:$A$19,0))</f>
        <v>6.23</v>
      </c>
      <c r="S386" s="14">
        <f t="shared" ref="S386:S449" si="36">I386*Q386*(1-J386)</f>
        <v>44</v>
      </c>
      <c r="T386" s="14">
        <f t="shared" ref="T386:T449" si="37">I386*R386</f>
        <v>24.92</v>
      </c>
      <c r="U386" s="14">
        <f t="shared" ref="U386:U449" si="38">S386-T386</f>
        <v>19.079999999999998</v>
      </c>
      <c r="V386" s="20">
        <f t="shared" ref="V386:V449" si="39">IFERROR(U386/S386,0)</f>
        <v>0.4336363636363636</v>
      </c>
      <c r="W386" s="7" t="str">
        <f t="shared" ref="W386:W449" si="40">IF(U386&gt;0,"Profitable","Loss")</f>
        <v>Profitable</v>
      </c>
      <c r="X386" s="7" t="str">
        <f t="shared" ref="X386:X449" si="41">IF(S386&gt;=5000,"High",IF(S386&gt;=2000,"Medium","Low"))</f>
        <v>Low</v>
      </c>
    </row>
    <row r="387" spans="1:24" x14ac:dyDescent="0.3">
      <c r="A387" s="7" t="s">
        <v>1476</v>
      </c>
      <c r="B387" s="8">
        <v>44956</v>
      </c>
      <c r="C387" s="8">
        <v>44962</v>
      </c>
      <c r="D387" s="7" t="s">
        <v>1479</v>
      </c>
      <c r="E387" s="7" t="s">
        <v>587</v>
      </c>
      <c r="F387" s="7" t="s">
        <v>29</v>
      </c>
      <c r="G387" s="7" t="s">
        <v>176</v>
      </c>
      <c r="H387" s="7" t="s">
        <v>63</v>
      </c>
      <c r="I387" s="6">
        <v>5</v>
      </c>
      <c r="J387" s="10">
        <v>0.15</v>
      </c>
      <c r="K387" s="7" t="s">
        <v>222</v>
      </c>
      <c r="L387" s="7" t="s">
        <v>23</v>
      </c>
      <c r="M387" s="6">
        <v>35</v>
      </c>
      <c r="N387" s="6">
        <v>3</v>
      </c>
      <c r="O387" s="7" t="str">
        <f>VLOOKUP(H387,Product_Master!$A$2:$E$19,2,FALSE)</f>
        <v>Paper Ream</v>
      </c>
      <c r="P387" s="7" t="str">
        <f>VLOOKUP(H387,Product_Master!$A$2:$E$19,3,FALSE)</f>
        <v>Office Supplies</v>
      </c>
      <c r="Q387" s="17">
        <f>INDEX(Product_Master!$D$2:$D$19,MATCH(H387,Product_Master!$A$2:$A$19,0))</f>
        <v>9</v>
      </c>
      <c r="R387" s="14">
        <f>INDEX(Product_Master!$E$2:$E$19,MATCH(H387,Product_Master!$A$2:$A$19,0))</f>
        <v>5.46</v>
      </c>
      <c r="S387" s="14">
        <f t="shared" si="36"/>
        <v>38.25</v>
      </c>
      <c r="T387" s="14">
        <f t="shared" si="37"/>
        <v>27.3</v>
      </c>
      <c r="U387" s="14">
        <f t="shared" si="38"/>
        <v>10.95</v>
      </c>
      <c r="V387" s="20">
        <f t="shared" si="39"/>
        <v>0.28627450980392155</v>
      </c>
      <c r="W387" s="7" t="str">
        <f t="shared" si="40"/>
        <v>Profitable</v>
      </c>
      <c r="X387" s="7" t="str">
        <f t="shared" si="41"/>
        <v>Low</v>
      </c>
    </row>
    <row r="388" spans="1:24" x14ac:dyDescent="0.3">
      <c r="A388" s="7" t="s">
        <v>1480</v>
      </c>
      <c r="B388" s="8">
        <v>45374</v>
      </c>
      <c r="C388" s="8">
        <v>45380</v>
      </c>
      <c r="D388" s="7" t="s">
        <v>1482</v>
      </c>
      <c r="E388" s="7" t="s">
        <v>55</v>
      </c>
      <c r="F388" s="7" t="s">
        <v>29</v>
      </c>
      <c r="G388" s="7" t="s">
        <v>115</v>
      </c>
      <c r="H388" s="7" t="s">
        <v>84</v>
      </c>
      <c r="I388" s="6">
        <v>5</v>
      </c>
      <c r="J388" s="10">
        <v>0</v>
      </c>
      <c r="K388" s="7" t="s">
        <v>222</v>
      </c>
      <c r="L388" s="7" t="s">
        <v>33</v>
      </c>
      <c r="M388" s="6">
        <v>43</v>
      </c>
      <c r="N388" s="6">
        <v>3</v>
      </c>
      <c r="O388" s="7" t="str">
        <f>VLOOKUP(H388,Product_Master!$A$2:$E$19,2,FALSE)</f>
        <v>Bookcase</v>
      </c>
      <c r="P388" s="7" t="str">
        <f>VLOOKUP(H388,Product_Master!$A$2:$E$19,3,FALSE)</f>
        <v>Furniture</v>
      </c>
      <c r="Q388" s="17">
        <f>INDEX(Product_Master!$D$2:$D$19,MATCH(H388,Product_Master!$A$2:$A$19,0))</f>
        <v>210</v>
      </c>
      <c r="R388" s="14">
        <f>INDEX(Product_Master!$E$2:$E$19,MATCH(H388,Product_Master!$A$2:$A$19,0))</f>
        <v>139.15</v>
      </c>
      <c r="S388" s="14">
        <f t="shared" si="36"/>
        <v>1050</v>
      </c>
      <c r="T388" s="14">
        <f t="shared" si="37"/>
        <v>695.75</v>
      </c>
      <c r="U388" s="14">
        <f t="shared" si="38"/>
        <v>354.25</v>
      </c>
      <c r="V388" s="20">
        <f t="shared" si="39"/>
        <v>0.33738095238095239</v>
      </c>
      <c r="W388" s="7" t="str">
        <f t="shared" si="40"/>
        <v>Profitable</v>
      </c>
      <c r="X388" s="7" t="str">
        <f t="shared" si="41"/>
        <v>Low</v>
      </c>
    </row>
    <row r="389" spans="1:24" x14ac:dyDescent="0.3">
      <c r="A389" s="7" t="s">
        <v>1483</v>
      </c>
      <c r="B389" s="8">
        <v>44959</v>
      </c>
      <c r="C389" s="8">
        <v>44961</v>
      </c>
      <c r="D389" s="7" t="s">
        <v>1485</v>
      </c>
      <c r="E389" s="7" t="s">
        <v>298</v>
      </c>
      <c r="F389" s="7" t="s">
        <v>29</v>
      </c>
      <c r="G389" s="7" t="s">
        <v>62</v>
      </c>
      <c r="H389" s="7" t="s">
        <v>154</v>
      </c>
      <c r="I389" s="6">
        <v>7</v>
      </c>
      <c r="J389" s="10">
        <v>0</v>
      </c>
      <c r="K389" s="7" t="s">
        <v>32</v>
      </c>
      <c r="L389" s="7" t="s">
        <v>50</v>
      </c>
      <c r="M389" s="6">
        <v>21</v>
      </c>
      <c r="N389" s="6">
        <v>4</v>
      </c>
      <c r="O389" s="7" t="str">
        <f>VLOOKUP(H389,Product_Master!$A$2:$E$19,2,FALSE)</f>
        <v>Filing Cabinet</v>
      </c>
      <c r="P389" s="7" t="str">
        <f>VLOOKUP(H389,Product_Master!$A$2:$E$19,3,FALSE)</f>
        <v>Furniture</v>
      </c>
      <c r="Q389" s="17">
        <f>INDEX(Product_Master!$D$2:$D$19,MATCH(H389,Product_Master!$A$2:$A$19,0))</f>
        <v>130</v>
      </c>
      <c r="R389" s="14">
        <f>INDEX(Product_Master!$E$2:$E$19,MATCH(H389,Product_Master!$A$2:$A$19,0))</f>
        <v>83.55</v>
      </c>
      <c r="S389" s="14">
        <f t="shared" si="36"/>
        <v>910</v>
      </c>
      <c r="T389" s="14">
        <f t="shared" si="37"/>
        <v>584.85</v>
      </c>
      <c r="U389" s="14">
        <f t="shared" si="38"/>
        <v>325.14999999999998</v>
      </c>
      <c r="V389" s="20">
        <f t="shared" si="39"/>
        <v>0.35730769230769227</v>
      </c>
      <c r="W389" s="7" t="str">
        <f t="shared" si="40"/>
        <v>Profitable</v>
      </c>
      <c r="X389" s="7" t="str">
        <f t="shared" si="41"/>
        <v>Low</v>
      </c>
    </row>
    <row r="390" spans="1:24" x14ac:dyDescent="0.3">
      <c r="A390" s="7" t="s">
        <v>1486</v>
      </c>
      <c r="B390" s="8">
        <v>45159</v>
      </c>
      <c r="C390" s="8">
        <v>45161</v>
      </c>
      <c r="D390" s="7" t="s">
        <v>594</v>
      </c>
      <c r="E390" s="7" t="s">
        <v>1019</v>
      </c>
      <c r="F390" s="7" t="s">
        <v>29</v>
      </c>
      <c r="G390" s="7" t="s">
        <v>40</v>
      </c>
      <c r="H390" s="7" t="s">
        <v>91</v>
      </c>
      <c r="I390" s="6">
        <v>9</v>
      </c>
      <c r="J390" s="10">
        <v>0</v>
      </c>
      <c r="K390" s="7" t="s">
        <v>22</v>
      </c>
      <c r="L390" s="7" t="s">
        <v>41</v>
      </c>
      <c r="M390" s="6">
        <v>54</v>
      </c>
      <c r="N390" s="6">
        <v>2</v>
      </c>
      <c r="O390" s="7" t="str">
        <f>VLOOKUP(H390,Product_Master!$A$2:$E$19,2,FALSE)</f>
        <v>Smartphone</v>
      </c>
      <c r="P390" s="7" t="str">
        <f>VLOOKUP(H390,Product_Master!$A$2:$E$19,3,FALSE)</f>
        <v>Technology</v>
      </c>
      <c r="Q390" s="17">
        <f>INDEX(Product_Master!$D$2:$D$19,MATCH(H390,Product_Master!$A$2:$A$19,0))</f>
        <v>600</v>
      </c>
      <c r="R390" s="14">
        <f>INDEX(Product_Master!$E$2:$E$19,MATCH(H390,Product_Master!$A$2:$A$19,0))</f>
        <v>395.83</v>
      </c>
      <c r="S390" s="14">
        <f t="shared" si="36"/>
        <v>5400</v>
      </c>
      <c r="T390" s="14">
        <f t="shared" si="37"/>
        <v>3562.47</v>
      </c>
      <c r="U390" s="14">
        <f t="shared" si="38"/>
        <v>1837.5300000000002</v>
      </c>
      <c r="V390" s="20">
        <f t="shared" si="39"/>
        <v>0.34028333333333338</v>
      </c>
      <c r="W390" s="7" t="str">
        <f t="shared" si="40"/>
        <v>Profitable</v>
      </c>
      <c r="X390" s="7" t="str">
        <f t="shared" si="41"/>
        <v>High</v>
      </c>
    </row>
    <row r="391" spans="1:24" x14ac:dyDescent="0.3">
      <c r="A391" s="7" t="s">
        <v>1487</v>
      </c>
      <c r="B391" s="8">
        <v>45022</v>
      </c>
      <c r="C391" s="8">
        <v>45029</v>
      </c>
      <c r="D391" s="7" t="s">
        <v>1488</v>
      </c>
      <c r="E391" s="7" t="s">
        <v>1267</v>
      </c>
      <c r="F391" s="7" t="s">
        <v>29</v>
      </c>
      <c r="G391" s="7" t="s">
        <v>5734</v>
      </c>
      <c r="H391" s="7" t="s">
        <v>69</v>
      </c>
      <c r="I391" s="6">
        <v>1</v>
      </c>
      <c r="J391" s="10">
        <v>0.05</v>
      </c>
      <c r="K391" s="7" t="s">
        <v>22</v>
      </c>
      <c r="L391" s="7" t="s">
        <v>41</v>
      </c>
      <c r="M391" s="6">
        <v>28</v>
      </c>
      <c r="N391" s="6">
        <v>4</v>
      </c>
      <c r="O391" s="7" t="str">
        <f>VLOOKUP(H391,Product_Master!$A$2:$E$19,2,FALSE)</f>
        <v>Marker Pack</v>
      </c>
      <c r="P391" s="7" t="str">
        <f>VLOOKUP(H391,Product_Master!$A$2:$E$19,3,FALSE)</f>
        <v>Office Supplies</v>
      </c>
      <c r="Q391" s="17">
        <f>INDEX(Product_Master!$D$2:$D$19,MATCH(H391,Product_Master!$A$2:$A$19,0))</f>
        <v>11</v>
      </c>
      <c r="R391" s="14">
        <f>INDEX(Product_Master!$E$2:$E$19,MATCH(H391,Product_Master!$A$2:$A$19,0))</f>
        <v>6.23</v>
      </c>
      <c r="S391" s="14">
        <f t="shared" si="36"/>
        <v>10.45</v>
      </c>
      <c r="T391" s="14">
        <f t="shared" si="37"/>
        <v>6.23</v>
      </c>
      <c r="U391" s="14">
        <f t="shared" si="38"/>
        <v>4.2199999999999989</v>
      </c>
      <c r="V391" s="20">
        <f t="shared" si="39"/>
        <v>0.40382775119617215</v>
      </c>
      <c r="W391" s="7" t="str">
        <f t="shared" si="40"/>
        <v>Profitable</v>
      </c>
      <c r="X391" s="7" t="str">
        <f t="shared" si="41"/>
        <v>Low</v>
      </c>
    </row>
    <row r="392" spans="1:24" x14ac:dyDescent="0.3">
      <c r="A392" s="7" t="s">
        <v>1489</v>
      </c>
      <c r="B392" s="8">
        <v>45113</v>
      </c>
      <c r="C392" s="8">
        <v>45117</v>
      </c>
      <c r="D392" s="7" t="s">
        <v>1097</v>
      </c>
      <c r="E392" s="7" t="s">
        <v>397</v>
      </c>
      <c r="F392" s="7" t="s">
        <v>29</v>
      </c>
      <c r="G392" s="7" t="s">
        <v>192</v>
      </c>
      <c r="H392" s="7" t="s">
        <v>109</v>
      </c>
      <c r="I392" s="6">
        <v>7</v>
      </c>
      <c r="J392" s="10">
        <v>0.05</v>
      </c>
      <c r="K392" s="7" t="s">
        <v>22</v>
      </c>
      <c r="L392" s="7" t="s">
        <v>33</v>
      </c>
      <c r="M392" s="6">
        <v>32</v>
      </c>
      <c r="N392" s="6">
        <v>4</v>
      </c>
      <c r="O392" s="7" t="str">
        <f>VLOOKUP(H392,Product_Master!$A$2:$E$19,2,FALSE)</f>
        <v>Printer</v>
      </c>
      <c r="P392" s="7" t="str">
        <f>VLOOKUP(H392,Product_Master!$A$2:$E$19,3,FALSE)</f>
        <v>Technology</v>
      </c>
      <c r="Q392" s="17">
        <f>INDEX(Product_Master!$D$2:$D$19,MATCH(H392,Product_Master!$A$2:$A$19,0))</f>
        <v>180</v>
      </c>
      <c r="R392" s="14">
        <f>INDEX(Product_Master!$E$2:$E$19,MATCH(H392,Product_Master!$A$2:$A$19,0))</f>
        <v>133.25</v>
      </c>
      <c r="S392" s="14">
        <f t="shared" si="36"/>
        <v>1197</v>
      </c>
      <c r="T392" s="14">
        <f t="shared" si="37"/>
        <v>932.75</v>
      </c>
      <c r="U392" s="14">
        <f t="shared" si="38"/>
        <v>264.25</v>
      </c>
      <c r="V392" s="20">
        <f t="shared" si="39"/>
        <v>0.22076023391812866</v>
      </c>
      <c r="W392" s="7" t="str">
        <f t="shared" si="40"/>
        <v>Profitable</v>
      </c>
      <c r="X392" s="7" t="str">
        <f t="shared" si="41"/>
        <v>Low</v>
      </c>
    </row>
    <row r="393" spans="1:24" x14ac:dyDescent="0.3">
      <c r="A393" s="7" t="s">
        <v>1492</v>
      </c>
      <c r="B393" s="8">
        <v>45161</v>
      </c>
      <c r="C393" s="8">
        <v>45167</v>
      </c>
      <c r="D393" s="7" t="s">
        <v>1493</v>
      </c>
      <c r="E393" s="7" t="s">
        <v>369</v>
      </c>
      <c r="F393" s="7" t="s">
        <v>39</v>
      </c>
      <c r="G393" s="7" t="s">
        <v>62</v>
      </c>
      <c r="H393" s="7" t="s">
        <v>91</v>
      </c>
      <c r="I393" s="6">
        <v>1</v>
      </c>
      <c r="J393" s="10">
        <v>0.2</v>
      </c>
      <c r="K393" s="7" t="s">
        <v>32</v>
      </c>
      <c r="L393" s="7" t="s">
        <v>50</v>
      </c>
      <c r="M393" s="6">
        <v>44</v>
      </c>
      <c r="N393" s="6">
        <v>5</v>
      </c>
      <c r="O393" s="7" t="str">
        <f>VLOOKUP(H393,Product_Master!$A$2:$E$19,2,FALSE)</f>
        <v>Smartphone</v>
      </c>
      <c r="P393" s="7" t="str">
        <f>VLOOKUP(H393,Product_Master!$A$2:$E$19,3,FALSE)</f>
        <v>Technology</v>
      </c>
      <c r="Q393" s="17">
        <f>INDEX(Product_Master!$D$2:$D$19,MATCH(H393,Product_Master!$A$2:$A$19,0))</f>
        <v>600</v>
      </c>
      <c r="R393" s="14">
        <f>INDEX(Product_Master!$E$2:$E$19,MATCH(H393,Product_Master!$A$2:$A$19,0))</f>
        <v>395.83</v>
      </c>
      <c r="S393" s="14">
        <f t="shared" si="36"/>
        <v>480</v>
      </c>
      <c r="T393" s="14">
        <f t="shared" si="37"/>
        <v>395.83</v>
      </c>
      <c r="U393" s="14">
        <f t="shared" si="38"/>
        <v>84.170000000000016</v>
      </c>
      <c r="V393" s="20">
        <f t="shared" si="39"/>
        <v>0.1753541666666667</v>
      </c>
      <c r="W393" s="7" t="str">
        <f t="shared" si="40"/>
        <v>Profitable</v>
      </c>
      <c r="X393" s="7" t="str">
        <f t="shared" si="41"/>
        <v>Low</v>
      </c>
    </row>
    <row r="394" spans="1:24" x14ac:dyDescent="0.3">
      <c r="A394" s="7" t="s">
        <v>1494</v>
      </c>
      <c r="B394" s="8">
        <v>45016</v>
      </c>
      <c r="C394" s="8">
        <v>45017</v>
      </c>
      <c r="D394" s="7" t="s">
        <v>1496</v>
      </c>
      <c r="E394" s="7" t="s">
        <v>643</v>
      </c>
      <c r="F394" s="7" t="s">
        <v>19</v>
      </c>
      <c r="G394" s="7" t="s">
        <v>115</v>
      </c>
      <c r="H394" s="7" t="s">
        <v>76</v>
      </c>
      <c r="I394" s="6">
        <v>3</v>
      </c>
      <c r="J394" s="10">
        <v>0</v>
      </c>
      <c r="K394" s="7" t="s">
        <v>32</v>
      </c>
      <c r="L394" s="7" t="s">
        <v>41</v>
      </c>
      <c r="M394" s="6">
        <v>69</v>
      </c>
      <c r="N394" s="6">
        <v>3</v>
      </c>
      <c r="O394" s="7" t="str">
        <f>VLOOKUP(H394,Product_Master!$A$2:$E$19,2,FALSE)</f>
        <v>Tablet</v>
      </c>
      <c r="P394" s="7" t="str">
        <f>VLOOKUP(H394,Product_Master!$A$2:$E$19,3,FALSE)</f>
        <v>Technology</v>
      </c>
      <c r="Q394" s="17">
        <f>INDEX(Product_Master!$D$2:$D$19,MATCH(H394,Product_Master!$A$2:$A$19,0))</f>
        <v>350</v>
      </c>
      <c r="R394" s="14">
        <f>INDEX(Product_Master!$E$2:$E$19,MATCH(H394,Product_Master!$A$2:$A$19,0))</f>
        <v>267.63</v>
      </c>
      <c r="S394" s="14">
        <f t="shared" si="36"/>
        <v>1050</v>
      </c>
      <c r="T394" s="14">
        <f t="shared" si="37"/>
        <v>802.89</v>
      </c>
      <c r="U394" s="14">
        <f t="shared" si="38"/>
        <v>247.11</v>
      </c>
      <c r="V394" s="20">
        <f t="shared" si="39"/>
        <v>0.23534285714285716</v>
      </c>
      <c r="W394" s="7" t="str">
        <f t="shared" si="40"/>
        <v>Profitable</v>
      </c>
      <c r="X394" s="7" t="str">
        <f t="shared" si="41"/>
        <v>Low</v>
      </c>
    </row>
    <row r="395" spans="1:24" x14ac:dyDescent="0.3">
      <c r="A395" s="7" t="s">
        <v>1497</v>
      </c>
      <c r="B395" s="8">
        <v>45274</v>
      </c>
      <c r="C395" s="8">
        <v>45275</v>
      </c>
      <c r="D395" s="7" t="s">
        <v>1500</v>
      </c>
      <c r="E395" s="7" t="s">
        <v>954</v>
      </c>
      <c r="F395" s="7" t="s">
        <v>29</v>
      </c>
      <c r="G395" s="7" t="s">
        <v>176</v>
      </c>
      <c r="H395" s="7" t="s">
        <v>160</v>
      </c>
      <c r="I395" s="6">
        <v>1</v>
      </c>
      <c r="J395" s="10">
        <v>0.2</v>
      </c>
      <c r="K395" s="7" t="s">
        <v>22</v>
      </c>
      <c r="L395" s="7" t="s">
        <v>50</v>
      </c>
      <c r="M395" s="6">
        <v>34</v>
      </c>
      <c r="N395" s="6">
        <v>2</v>
      </c>
      <c r="O395" s="7" t="str">
        <f>VLOOKUP(H395,Product_Master!$A$2:$E$19,2,FALSE)</f>
        <v>Laptop</v>
      </c>
      <c r="P395" s="7" t="str">
        <f>VLOOKUP(H395,Product_Master!$A$2:$E$19,3,FALSE)</f>
        <v>Technology</v>
      </c>
      <c r="Q395" s="17">
        <f>INDEX(Product_Master!$D$2:$D$19,MATCH(H395,Product_Master!$A$2:$A$19,0))</f>
        <v>900</v>
      </c>
      <c r="R395" s="14">
        <f>INDEX(Product_Master!$E$2:$E$19,MATCH(H395,Product_Master!$A$2:$A$19,0))</f>
        <v>669.14</v>
      </c>
      <c r="S395" s="14">
        <f t="shared" si="36"/>
        <v>720</v>
      </c>
      <c r="T395" s="14">
        <f t="shared" si="37"/>
        <v>669.14</v>
      </c>
      <c r="U395" s="14">
        <f t="shared" si="38"/>
        <v>50.860000000000014</v>
      </c>
      <c r="V395" s="20">
        <f t="shared" si="39"/>
        <v>7.0638888888888904E-2</v>
      </c>
      <c r="W395" s="7" t="str">
        <f t="shared" si="40"/>
        <v>Profitable</v>
      </c>
      <c r="X395" s="7" t="str">
        <f t="shared" si="41"/>
        <v>Low</v>
      </c>
    </row>
    <row r="396" spans="1:24" x14ac:dyDescent="0.3">
      <c r="A396" s="7" t="s">
        <v>1501</v>
      </c>
      <c r="B396" s="8">
        <v>45391</v>
      </c>
      <c r="C396" s="8">
        <v>45393</v>
      </c>
      <c r="D396" s="7" t="s">
        <v>1503</v>
      </c>
      <c r="E396" s="7" t="s">
        <v>1142</v>
      </c>
      <c r="F396" s="7" t="s">
        <v>29</v>
      </c>
      <c r="G396" s="7" t="s">
        <v>176</v>
      </c>
      <c r="H396" s="7" t="s">
        <v>69</v>
      </c>
      <c r="I396" s="6">
        <v>4</v>
      </c>
      <c r="J396" s="10">
        <v>0.15</v>
      </c>
      <c r="K396" s="7" t="s">
        <v>222</v>
      </c>
      <c r="L396" s="7" t="s">
        <v>23</v>
      </c>
      <c r="M396" s="6">
        <v>39</v>
      </c>
      <c r="N396" s="6">
        <v>3</v>
      </c>
      <c r="O396" s="7" t="str">
        <f>VLOOKUP(H396,Product_Master!$A$2:$E$19,2,FALSE)</f>
        <v>Marker Pack</v>
      </c>
      <c r="P396" s="7" t="str">
        <f>VLOOKUP(H396,Product_Master!$A$2:$E$19,3,FALSE)</f>
        <v>Office Supplies</v>
      </c>
      <c r="Q396" s="17">
        <f>INDEX(Product_Master!$D$2:$D$19,MATCH(H396,Product_Master!$A$2:$A$19,0))</f>
        <v>11</v>
      </c>
      <c r="R396" s="14">
        <f>INDEX(Product_Master!$E$2:$E$19,MATCH(H396,Product_Master!$A$2:$A$19,0))</f>
        <v>6.23</v>
      </c>
      <c r="S396" s="14">
        <f t="shared" si="36"/>
        <v>37.4</v>
      </c>
      <c r="T396" s="14">
        <f t="shared" si="37"/>
        <v>24.92</v>
      </c>
      <c r="U396" s="14">
        <f t="shared" si="38"/>
        <v>12.479999999999997</v>
      </c>
      <c r="V396" s="20">
        <f t="shared" si="39"/>
        <v>0.33368983957219245</v>
      </c>
      <c r="W396" s="7" t="str">
        <f t="shared" si="40"/>
        <v>Profitable</v>
      </c>
      <c r="X396" s="7" t="str">
        <f t="shared" si="41"/>
        <v>Low</v>
      </c>
    </row>
    <row r="397" spans="1:24" x14ac:dyDescent="0.3">
      <c r="A397" s="7" t="s">
        <v>1504</v>
      </c>
      <c r="B397" s="8">
        <v>45496</v>
      </c>
      <c r="C397" s="8">
        <v>45501</v>
      </c>
      <c r="D397" s="7" t="s">
        <v>1270</v>
      </c>
      <c r="E397" s="7" t="s">
        <v>671</v>
      </c>
      <c r="F397" s="7" t="s">
        <v>29</v>
      </c>
      <c r="G397" s="7" t="s">
        <v>40</v>
      </c>
      <c r="H397" s="7" t="s">
        <v>91</v>
      </c>
      <c r="I397" s="6">
        <v>6</v>
      </c>
      <c r="J397" s="10">
        <v>0</v>
      </c>
      <c r="K397" s="7" t="s">
        <v>32</v>
      </c>
      <c r="L397" s="7" t="s">
        <v>23</v>
      </c>
      <c r="M397" s="6">
        <v>59</v>
      </c>
      <c r="N397" s="6">
        <v>3</v>
      </c>
      <c r="O397" s="7" t="str">
        <f>VLOOKUP(H397,Product_Master!$A$2:$E$19,2,FALSE)</f>
        <v>Smartphone</v>
      </c>
      <c r="P397" s="7" t="str">
        <f>VLOOKUP(H397,Product_Master!$A$2:$E$19,3,FALSE)</f>
        <v>Technology</v>
      </c>
      <c r="Q397" s="17">
        <f>INDEX(Product_Master!$D$2:$D$19,MATCH(H397,Product_Master!$A$2:$A$19,0))</f>
        <v>600</v>
      </c>
      <c r="R397" s="14">
        <f>INDEX(Product_Master!$E$2:$E$19,MATCH(H397,Product_Master!$A$2:$A$19,0))</f>
        <v>395.83</v>
      </c>
      <c r="S397" s="14">
        <f t="shared" si="36"/>
        <v>3600</v>
      </c>
      <c r="T397" s="14">
        <f t="shared" si="37"/>
        <v>2374.98</v>
      </c>
      <c r="U397" s="14">
        <f t="shared" si="38"/>
        <v>1225.02</v>
      </c>
      <c r="V397" s="20">
        <f t="shared" si="39"/>
        <v>0.34028333333333333</v>
      </c>
      <c r="W397" s="7" t="str">
        <f t="shared" si="40"/>
        <v>Profitable</v>
      </c>
      <c r="X397" s="7" t="str">
        <f t="shared" si="41"/>
        <v>Medium</v>
      </c>
    </row>
    <row r="398" spans="1:24" x14ac:dyDescent="0.3">
      <c r="A398" s="7" t="s">
        <v>1507</v>
      </c>
      <c r="B398" s="8">
        <v>45083</v>
      </c>
      <c r="C398" s="8">
        <v>45090</v>
      </c>
      <c r="D398" s="7" t="s">
        <v>1509</v>
      </c>
      <c r="E398" s="7" t="s">
        <v>1014</v>
      </c>
      <c r="F398" s="7" t="s">
        <v>39</v>
      </c>
      <c r="G398" s="7" t="s">
        <v>40</v>
      </c>
      <c r="H398" s="7" t="s">
        <v>63</v>
      </c>
      <c r="I398" s="6">
        <v>3</v>
      </c>
      <c r="J398" s="10">
        <v>0.15</v>
      </c>
      <c r="K398" s="7" t="s">
        <v>32</v>
      </c>
      <c r="L398" s="7" t="s">
        <v>41</v>
      </c>
      <c r="M398" s="6">
        <v>64</v>
      </c>
      <c r="N398" s="6">
        <v>2</v>
      </c>
      <c r="O398" s="7" t="str">
        <f>VLOOKUP(H398,Product_Master!$A$2:$E$19,2,FALSE)</f>
        <v>Paper Ream</v>
      </c>
      <c r="P398" s="7" t="str">
        <f>VLOOKUP(H398,Product_Master!$A$2:$E$19,3,FALSE)</f>
        <v>Office Supplies</v>
      </c>
      <c r="Q398" s="17">
        <f>INDEX(Product_Master!$D$2:$D$19,MATCH(H398,Product_Master!$A$2:$A$19,0))</f>
        <v>9</v>
      </c>
      <c r="R398" s="14">
        <f>INDEX(Product_Master!$E$2:$E$19,MATCH(H398,Product_Master!$A$2:$A$19,0))</f>
        <v>5.46</v>
      </c>
      <c r="S398" s="14">
        <f t="shared" si="36"/>
        <v>22.95</v>
      </c>
      <c r="T398" s="14">
        <f t="shared" si="37"/>
        <v>16.38</v>
      </c>
      <c r="U398" s="14">
        <f t="shared" si="38"/>
        <v>6.57</v>
      </c>
      <c r="V398" s="20">
        <f t="shared" si="39"/>
        <v>0.28627450980392161</v>
      </c>
      <c r="W398" s="7" t="str">
        <f t="shared" si="40"/>
        <v>Profitable</v>
      </c>
      <c r="X398" s="7" t="str">
        <f t="shared" si="41"/>
        <v>Low</v>
      </c>
    </row>
    <row r="399" spans="1:24" x14ac:dyDescent="0.3">
      <c r="A399" s="7" t="s">
        <v>1510</v>
      </c>
      <c r="B399" s="8">
        <v>45407</v>
      </c>
      <c r="C399" s="8">
        <v>45414</v>
      </c>
      <c r="D399" s="7" t="s">
        <v>555</v>
      </c>
      <c r="E399" s="7" t="s">
        <v>882</v>
      </c>
      <c r="F399" s="7" t="s">
        <v>29</v>
      </c>
      <c r="G399" s="7" t="s">
        <v>40</v>
      </c>
      <c r="H399" s="7" t="s">
        <v>98</v>
      </c>
      <c r="I399" s="6">
        <v>2</v>
      </c>
      <c r="J399" s="10">
        <v>0</v>
      </c>
      <c r="K399" s="7" t="s">
        <v>22</v>
      </c>
      <c r="L399" s="7" t="s">
        <v>41</v>
      </c>
      <c r="M399" s="6">
        <v>26</v>
      </c>
      <c r="N399" s="6">
        <v>4</v>
      </c>
      <c r="O399" s="7" t="str">
        <f>VLOOKUP(H399,Product_Master!$A$2:$E$19,2,FALSE)</f>
        <v>Office Chair</v>
      </c>
      <c r="P399" s="7" t="str">
        <f>VLOOKUP(H399,Product_Master!$A$2:$E$19,3,FALSE)</f>
        <v>Furniture</v>
      </c>
      <c r="Q399" s="17">
        <f>INDEX(Product_Master!$D$2:$D$19,MATCH(H399,Product_Master!$A$2:$A$19,0))</f>
        <v>150</v>
      </c>
      <c r="R399" s="14">
        <f>INDEX(Product_Master!$E$2:$E$19,MATCH(H399,Product_Master!$A$2:$A$19,0))</f>
        <v>111.98</v>
      </c>
      <c r="S399" s="14">
        <f t="shared" si="36"/>
        <v>300</v>
      </c>
      <c r="T399" s="14">
        <f t="shared" si="37"/>
        <v>223.96</v>
      </c>
      <c r="U399" s="14">
        <f t="shared" si="38"/>
        <v>76.039999999999992</v>
      </c>
      <c r="V399" s="20">
        <f t="shared" si="39"/>
        <v>0.25346666666666662</v>
      </c>
      <c r="W399" s="7" t="str">
        <f t="shared" si="40"/>
        <v>Profitable</v>
      </c>
      <c r="X399" s="7" t="str">
        <f t="shared" si="41"/>
        <v>Low</v>
      </c>
    </row>
    <row r="400" spans="1:24" x14ac:dyDescent="0.3">
      <c r="A400" s="7" t="s">
        <v>1512</v>
      </c>
      <c r="B400" s="8">
        <v>45174</v>
      </c>
      <c r="C400" s="8">
        <v>45179</v>
      </c>
      <c r="D400" s="7" t="s">
        <v>1515</v>
      </c>
      <c r="E400" s="7" t="s">
        <v>570</v>
      </c>
      <c r="F400" s="7" t="s">
        <v>39</v>
      </c>
      <c r="G400" s="7" t="s">
        <v>47</v>
      </c>
      <c r="H400" s="7" t="s">
        <v>21</v>
      </c>
      <c r="I400" s="6">
        <v>9</v>
      </c>
      <c r="J400" s="10">
        <v>0.05</v>
      </c>
      <c r="K400" s="7" t="s">
        <v>32</v>
      </c>
      <c r="L400" s="7" t="s">
        <v>41</v>
      </c>
      <c r="M400" s="6">
        <v>32</v>
      </c>
      <c r="N400" s="6">
        <v>1</v>
      </c>
      <c r="O400" s="7" t="str">
        <f>VLOOKUP(H400,Product_Master!$A$2:$E$19,2,FALSE)</f>
        <v>Pen Set</v>
      </c>
      <c r="P400" s="7" t="str">
        <f>VLOOKUP(H400,Product_Master!$A$2:$E$19,3,FALSE)</f>
        <v>Office Supplies</v>
      </c>
      <c r="Q400" s="17">
        <f>INDEX(Product_Master!$D$2:$D$19,MATCH(H400,Product_Master!$A$2:$A$19,0))</f>
        <v>12</v>
      </c>
      <c r="R400" s="14">
        <f>INDEX(Product_Master!$E$2:$E$19,MATCH(H400,Product_Master!$A$2:$A$19,0))</f>
        <v>9.07</v>
      </c>
      <c r="S400" s="14">
        <f t="shared" si="36"/>
        <v>102.6</v>
      </c>
      <c r="T400" s="14">
        <f t="shared" si="37"/>
        <v>81.63</v>
      </c>
      <c r="U400" s="14">
        <f t="shared" si="38"/>
        <v>20.97</v>
      </c>
      <c r="V400" s="20">
        <f t="shared" si="39"/>
        <v>0.2043859649122807</v>
      </c>
      <c r="W400" s="7" t="str">
        <f t="shared" si="40"/>
        <v>Profitable</v>
      </c>
      <c r="X400" s="7" t="str">
        <f t="shared" si="41"/>
        <v>Low</v>
      </c>
    </row>
    <row r="401" spans="1:24" x14ac:dyDescent="0.3">
      <c r="A401" s="7" t="s">
        <v>1516</v>
      </c>
      <c r="B401" s="8">
        <v>45536</v>
      </c>
      <c r="C401" s="8">
        <v>45537</v>
      </c>
      <c r="D401" s="7" t="s">
        <v>139</v>
      </c>
      <c r="E401" s="7" t="s">
        <v>103</v>
      </c>
      <c r="F401" s="7" t="s">
        <v>29</v>
      </c>
      <c r="G401" s="7" t="s">
        <v>90</v>
      </c>
      <c r="H401" s="7" t="s">
        <v>216</v>
      </c>
      <c r="I401" s="6">
        <v>3</v>
      </c>
      <c r="J401" s="10">
        <v>0.15</v>
      </c>
      <c r="K401" s="7" t="s">
        <v>32</v>
      </c>
      <c r="L401" s="7" t="s">
        <v>50</v>
      </c>
      <c r="M401" s="6">
        <v>33</v>
      </c>
      <c r="N401" s="6">
        <v>1</v>
      </c>
      <c r="O401" s="7" t="str">
        <f>VLOOKUP(H401,Product_Master!$A$2:$E$19,2,FALSE)</f>
        <v>Keyboard</v>
      </c>
      <c r="P401" s="7" t="str">
        <f>VLOOKUP(H401,Product_Master!$A$2:$E$19,3,FALSE)</f>
        <v>Technology</v>
      </c>
      <c r="Q401" s="17">
        <f>INDEX(Product_Master!$D$2:$D$19,MATCH(H401,Product_Master!$A$2:$A$19,0))</f>
        <v>45</v>
      </c>
      <c r="R401" s="14">
        <f>INDEX(Product_Master!$E$2:$E$19,MATCH(H401,Product_Master!$A$2:$A$19,0))</f>
        <v>35.729999999999997</v>
      </c>
      <c r="S401" s="14">
        <f t="shared" si="36"/>
        <v>114.75</v>
      </c>
      <c r="T401" s="14">
        <f t="shared" si="37"/>
        <v>107.19</v>
      </c>
      <c r="U401" s="14">
        <f t="shared" si="38"/>
        <v>7.5600000000000023</v>
      </c>
      <c r="V401" s="20">
        <f t="shared" si="39"/>
        <v>6.5882352941176489E-2</v>
      </c>
      <c r="W401" s="7" t="str">
        <f t="shared" si="40"/>
        <v>Profitable</v>
      </c>
      <c r="X401" s="7" t="str">
        <f t="shared" si="41"/>
        <v>Low</v>
      </c>
    </row>
    <row r="402" spans="1:24" x14ac:dyDescent="0.3">
      <c r="A402" s="7" t="s">
        <v>1519</v>
      </c>
      <c r="B402" s="8">
        <v>45610</v>
      </c>
      <c r="C402" s="8">
        <v>45615</v>
      </c>
      <c r="D402" s="7" t="s">
        <v>1179</v>
      </c>
      <c r="E402" s="7" t="s">
        <v>276</v>
      </c>
      <c r="F402" s="7" t="s">
        <v>19</v>
      </c>
      <c r="G402" s="7" t="s">
        <v>20</v>
      </c>
      <c r="H402" s="7" t="s">
        <v>56</v>
      </c>
      <c r="I402" s="6">
        <v>4</v>
      </c>
      <c r="J402" s="10">
        <v>0.1</v>
      </c>
      <c r="K402" s="7" t="s">
        <v>32</v>
      </c>
      <c r="L402" s="7" t="s">
        <v>50</v>
      </c>
      <c r="M402" s="6">
        <v>18</v>
      </c>
      <c r="N402" s="6">
        <v>2</v>
      </c>
      <c r="O402" s="7" t="str">
        <f>VLOOKUP(H402,Product_Master!$A$2:$E$19,2,FALSE)</f>
        <v>Stapler</v>
      </c>
      <c r="P402" s="7" t="str">
        <f>VLOOKUP(H402,Product_Master!$A$2:$E$19,3,FALSE)</f>
        <v>Office Supplies</v>
      </c>
      <c r="Q402" s="17">
        <f>INDEX(Product_Master!$D$2:$D$19,MATCH(H402,Product_Master!$A$2:$A$19,0))</f>
        <v>15</v>
      </c>
      <c r="R402" s="14">
        <f>INDEX(Product_Master!$E$2:$E$19,MATCH(H402,Product_Master!$A$2:$A$19,0))</f>
        <v>9.91</v>
      </c>
      <c r="S402" s="14">
        <f t="shared" si="36"/>
        <v>54</v>
      </c>
      <c r="T402" s="14">
        <f t="shared" si="37"/>
        <v>39.64</v>
      </c>
      <c r="U402" s="14">
        <f t="shared" si="38"/>
        <v>14.36</v>
      </c>
      <c r="V402" s="20">
        <f t="shared" si="39"/>
        <v>0.2659259259259259</v>
      </c>
      <c r="W402" s="7" t="str">
        <f t="shared" si="40"/>
        <v>Profitable</v>
      </c>
      <c r="X402" s="7" t="str">
        <f t="shared" si="41"/>
        <v>Low</v>
      </c>
    </row>
    <row r="403" spans="1:24" x14ac:dyDescent="0.3">
      <c r="A403" s="7" t="s">
        <v>1521</v>
      </c>
      <c r="B403" s="8">
        <v>45379</v>
      </c>
      <c r="C403" s="8">
        <v>45385</v>
      </c>
      <c r="D403" s="7" t="s">
        <v>1523</v>
      </c>
      <c r="E403" s="7" t="s">
        <v>782</v>
      </c>
      <c r="F403" s="7" t="s">
        <v>29</v>
      </c>
      <c r="G403" s="7" t="s">
        <v>97</v>
      </c>
      <c r="H403" s="7" t="s">
        <v>84</v>
      </c>
      <c r="I403" s="6">
        <v>7</v>
      </c>
      <c r="J403" s="10">
        <v>0.1</v>
      </c>
      <c r="K403" s="7" t="s">
        <v>32</v>
      </c>
      <c r="L403" s="7" t="s">
        <v>23</v>
      </c>
      <c r="M403" s="6">
        <v>30</v>
      </c>
      <c r="N403" s="6">
        <v>3</v>
      </c>
      <c r="O403" s="7" t="str">
        <f>VLOOKUP(H403,Product_Master!$A$2:$E$19,2,FALSE)</f>
        <v>Bookcase</v>
      </c>
      <c r="P403" s="7" t="str">
        <f>VLOOKUP(H403,Product_Master!$A$2:$E$19,3,FALSE)</f>
        <v>Furniture</v>
      </c>
      <c r="Q403" s="17">
        <f>INDEX(Product_Master!$D$2:$D$19,MATCH(H403,Product_Master!$A$2:$A$19,0))</f>
        <v>210</v>
      </c>
      <c r="R403" s="14">
        <f>INDEX(Product_Master!$E$2:$E$19,MATCH(H403,Product_Master!$A$2:$A$19,0))</f>
        <v>139.15</v>
      </c>
      <c r="S403" s="14">
        <f t="shared" si="36"/>
        <v>1323</v>
      </c>
      <c r="T403" s="14">
        <f t="shared" si="37"/>
        <v>974.05000000000007</v>
      </c>
      <c r="U403" s="14">
        <f t="shared" si="38"/>
        <v>348.94999999999993</v>
      </c>
      <c r="V403" s="20">
        <f t="shared" si="39"/>
        <v>0.26375661375661369</v>
      </c>
      <c r="W403" s="7" t="str">
        <f t="shared" si="40"/>
        <v>Profitable</v>
      </c>
      <c r="X403" s="7" t="str">
        <f t="shared" si="41"/>
        <v>Low</v>
      </c>
    </row>
    <row r="404" spans="1:24" x14ac:dyDescent="0.3">
      <c r="A404" s="7" t="s">
        <v>1524</v>
      </c>
      <c r="B404" s="8">
        <v>45426</v>
      </c>
      <c r="C404" s="8">
        <v>45430</v>
      </c>
      <c r="D404" s="7" t="s">
        <v>1526</v>
      </c>
      <c r="E404" s="7" t="s">
        <v>38</v>
      </c>
      <c r="F404" s="7" t="s">
        <v>29</v>
      </c>
      <c r="G404" s="7" t="s">
        <v>62</v>
      </c>
      <c r="H404" s="7" t="s">
        <v>31</v>
      </c>
      <c r="I404" s="6">
        <v>6</v>
      </c>
      <c r="J404" s="10">
        <v>0</v>
      </c>
      <c r="K404" s="7" t="s">
        <v>32</v>
      </c>
      <c r="L404" s="7" t="s">
        <v>23</v>
      </c>
      <c r="M404" s="6">
        <v>50</v>
      </c>
      <c r="N404" s="6">
        <v>4</v>
      </c>
      <c r="O404" s="7" t="str">
        <f>VLOOKUP(H404,Product_Master!$A$2:$E$19,2,FALSE)</f>
        <v>Desk</v>
      </c>
      <c r="P404" s="7" t="str">
        <f>VLOOKUP(H404,Product_Master!$A$2:$E$19,3,FALSE)</f>
        <v>Furniture</v>
      </c>
      <c r="Q404" s="17">
        <f>INDEX(Product_Master!$D$2:$D$19,MATCH(H404,Product_Master!$A$2:$A$19,0))</f>
        <v>320</v>
      </c>
      <c r="R404" s="14">
        <f>INDEX(Product_Master!$E$2:$E$19,MATCH(H404,Product_Master!$A$2:$A$19,0))</f>
        <v>186.25</v>
      </c>
      <c r="S404" s="14">
        <f t="shared" si="36"/>
        <v>1920</v>
      </c>
      <c r="T404" s="14">
        <f t="shared" si="37"/>
        <v>1117.5</v>
      </c>
      <c r="U404" s="14">
        <f t="shared" si="38"/>
        <v>802.5</v>
      </c>
      <c r="V404" s="20">
        <f t="shared" si="39"/>
        <v>0.41796875</v>
      </c>
      <c r="W404" s="7" t="str">
        <f t="shared" si="40"/>
        <v>Profitable</v>
      </c>
      <c r="X404" s="7" t="str">
        <f t="shared" si="41"/>
        <v>Low</v>
      </c>
    </row>
    <row r="405" spans="1:24" x14ac:dyDescent="0.3">
      <c r="A405" s="7" t="s">
        <v>1527</v>
      </c>
      <c r="B405" s="8">
        <v>45217</v>
      </c>
      <c r="C405" s="8">
        <v>45222</v>
      </c>
      <c r="D405" s="7" t="s">
        <v>1472</v>
      </c>
      <c r="E405" s="7" t="s">
        <v>490</v>
      </c>
      <c r="F405" s="7" t="s">
        <v>29</v>
      </c>
      <c r="G405" s="7" t="s">
        <v>47</v>
      </c>
      <c r="H405" s="7" t="s">
        <v>56</v>
      </c>
      <c r="I405" s="6">
        <v>2</v>
      </c>
      <c r="J405" s="10">
        <v>0.2</v>
      </c>
      <c r="K405" s="7" t="s">
        <v>70</v>
      </c>
      <c r="L405" s="7" t="s">
        <v>50</v>
      </c>
      <c r="M405" s="6">
        <v>21</v>
      </c>
      <c r="N405" s="6">
        <v>1</v>
      </c>
      <c r="O405" s="7" t="str">
        <f>VLOOKUP(H405,Product_Master!$A$2:$E$19,2,FALSE)</f>
        <v>Stapler</v>
      </c>
      <c r="P405" s="7" t="str">
        <f>VLOOKUP(H405,Product_Master!$A$2:$E$19,3,FALSE)</f>
        <v>Office Supplies</v>
      </c>
      <c r="Q405" s="17">
        <f>INDEX(Product_Master!$D$2:$D$19,MATCH(H405,Product_Master!$A$2:$A$19,0))</f>
        <v>15</v>
      </c>
      <c r="R405" s="14">
        <f>INDEX(Product_Master!$E$2:$E$19,MATCH(H405,Product_Master!$A$2:$A$19,0))</f>
        <v>9.91</v>
      </c>
      <c r="S405" s="14">
        <f t="shared" si="36"/>
        <v>24</v>
      </c>
      <c r="T405" s="14">
        <f t="shared" si="37"/>
        <v>19.82</v>
      </c>
      <c r="U405" s="14">
        <f t="shared" si="38"/>
        <v>4.18</v>
      </c>
      <c r="V405" s="20">
        <f t="shared" si="39"/>
        <v>0.17416666666666666</v>
      </c>
      <c r="W405" s="7" t="str">
        <f t="shared" si="40"/>
        <v>Profitable</v>
      </c>
      <c r="X405" s="7" t="str">
        <f t="shared" si="41"/>
        <v>Low</v>
      </c>
    </row>
    <row r="406" spans="1:24" x14ac:dyDescent="0.3">
      <c r="A406" s="7" t="s">
        <v>1529</v>
      </c>
      <c r="B406" s="8">
        <v>45324</v>
      </c>
      <c r="C406" s="8">
        <v>45329</v>
      </c>
      <c r="D406" s="7" t="s">
        <v>1530</v>
      </c>
      <c r="E406" s="7" t="s">
        <v>805</v>
      </c>
      <c r="F406" s="7" t="s">
        <v>29</v>
      </c>
      <c r="G406" s="7" t="s">
        <v>115</v>
      </c>
      <c r="H406" s="7" t="s">
        <v>146</v>
      </c>
      <c r="I406" s="6">
        <v>2</v>
      </c>
      <c r="J406" s="10">
        <v>0</v>
      </c>
      <c r="K406" s="7" t="s">
        <v>22</v>
      </c>
      <c r="L406" s="7" t="s">
        <v>50</v>
      </c>
      <c r="M406" s="6">
        <v>30</v>
      </c>
      <c r="N406" s="6">
        <v>1</v>
      </c>
      <c r="O406" s="7" t="str">
        <f>VLOOKUP(H406,Product_Master!$A$2:$E$19,2,FALSE)</f>
        <v>Standing Desk</v>
      </c>
      <c r="P406" s="7" t="str">
        <f>VLOOKUP(H406,Product_Master!$A$2:$E$19,3,FALSE)</f>
        <v>Furniture</v>
      </c>
      <c r="Q406" s="17">
        <f>INDEX(Product_Master!$D$2:$D$19,MATCH(H406,Product_Master!$A$2:$A$19,0))</f>
        <v>480</v>
      </c>
      <c r="R406" s="14">
        <f>INDEX(Product_Master!$E$2:$E$19,MATCH(H406,Product_Master!$A$2:$A$19,0))</f>
        <v>375.21</v>
      </c>
      <c r="S406" s="14">
        <f t="shared" si="36"/>
        <v>960</v>
      </c>
      <c r="T406" s="14">
        <f t="shared" si="37"/>
        <v>750.42</v>
      </c>
      <c r="U406" s="14">
        <f t="shared" si="38"/>
        <v>209.58000000000004</v>
      </c>
      <c r="V406" s="20">
        <f t="shared" si="39"/>
        <v>0.21831250000000005</v>
      </c>
      <c r="W406" s="7" t="str">
        <f t="shared" si="40"/>
        <v>Profitable</v>
      </c>
      <c r="X406" s="7" t="str">
        <f t="shared" si="41"/>
        <v>Low</v>
      </c>
    </row>
    <row r="407" spans="1:24" x14ac:dyDescent="0.3">
      <c r="A407" s="7" t="s">
        <v>1531</v>
      </c>
      <c r="B407" s="8">
        <v>45499</v>
      </c>
      <c r="C407" s="8">
        <v>45504</v>
      </c>
      <c r="D407" s="7" t="s">
        <v>1534</v>
      </c>
      <c r="E407" s="7" t="s">
        <v>1000</v>
      </c>
      <c r="F407" s="7" t="s">
        <v>29</v>
      </c>
      <c r="G407" s="7" t="s">
        <v>115</v>
      </c>
      <c r="H407" s="7" t="s">
        <v>308</v>
      </c>
      <c r="I407" s="6">
        <v>7</v>
      </c>
      <c r="J407" s="10">
        <v>0</v>
      </c>
      <c r="K407" s="7" t="s">
        <v>32</v>
      </c>
      <c r="L407" s="7" t="s">
        <v>41</v>
      </c>
      <c r="M407" s="6">
        <v>43</v>
      </c>
      <c r="N407" s="6">
        <v>2</v>
      </c>
      <c r="O407" s="7" t="str">
        <f>VLOOKUP(H407,Product_Master!$A$2:$E$19,2,FALSE)</f>
        <v>Binder</v>
      </c>
      <c r="P407" s="7" t="str">
        <f>VLOOKUP(H407,Product_Master!$A$2:$E$19,3,FALSE)</f>
        <v>Office Supplies</v>
      </c>
      <c r="Q407" s="17">
        <f>INDEX(Product_Master!$D$2:$D$19,MATCH(H407,Product_Master!$A$2:$A$19,0))</f>
        <v>8</v>
      </c>
      <c r="R407" s="14">
        <f>INDEX(Product_Master!$E$2:$E$19,MATCH(H407,Product_Master!$A$2:$A$19,0))</f>
        <v>5.51</v>
      </c>
      <c r="S407" s="14">
        <f t="shared" si="36"/>
        <v>56</v>
      </c>
      <c r="T407" s="14">
        <f t="shared" si="37"/>
        <v>38.57</v>
      </c>
      <c r="U407" s="14">
        <f t="shared" si="38"/>
        <v>17.43</v>
      </c>
      <c r="V407" s="20">
        <f t="shared" si="39"/>
        <v>0.31124999999999997</v>
      </c>
      <c r="W407" s="7" t="str">
        <f t="shared" si="40"/>
        <v>Profitable</v>
      </c>
      <c r="X407" s="7" t="str">
        <f t="shared" si="41"/>
        <v>Low</v>
      </c>
    </row>
    <row r="408" spans="1:24" x14ac:dyDescent="0.3">
      <c r="A408" s="7" t="s">
        <v>1536</v>
      </c>
      <c r="B408" s="8">
        <v>45155</v>
      </c>
      <c r="C408" s="8">
        <v>45158</v>
      </c>
      <c r="D408" s="7" t="s">
        <v>1537</v>
      </c>
      <c r="E408" s="7" t="s">
        <v>114</v>
      </c>
      <c r="F408" s="7" t="s">
        <v>29</v>
      </c>
      <c r="G408" s="7" t="s">
        <v>47</v>
      </c>
      <c r="H408" s="7" t="s">
        <v>48</v>
      </c>
      <c r="I408" s="6">
        <v>6</v>
      </c>
      <c r="J408" s="10">
        <v>0</v>
      </c>
      <c r="K408" s="7" t="s">
        <v>32</v>
      </c>
      <c r="L408" s="7" t="s">
        <v>41</v>
      </c>
      <c r="M408" s="6">
        <v>60</v>
      </c>
      <c r="N408" s="6">
        <v>1</v>
      </c>
      <c r="O408" s="7" t="str">
        <f>VLOOKUP(H408,Product_Master!$A$2:$E$19,2,FALSE)</f>
        <v>Monitor</v>
      </c>
      <c r="P408" s="7" t="str">
        <f>VLOOKUP(H408,Product_Master!$A$2:$E$19,3,FALSE)</f>
        <v>Technology</v>
      </c>
      <c r="Q408" s="17">
        <f>INDEX(Product_Master!$D$2:$D$19,MATCH(H408,Product_Master!$A$2:$A$19,0))</f>
        <v>220</v>
      </c>
      <c r="R408" s="14">
        <f>INDEX(Product_Master!$E$2:$E$19,MATCH(H408,Product_Master!$A$2:$A$19,0))</f>
        <v>159.36000000000001</v>
      </c>
      <c r="S408" s="14">
        <f t="shared" si="36"/>
        <v>1320</v>
      </c>
      <c r="T408" s="14">
        <f t="shared" si="37"/>
        <v>956.16000000000008</v>
      </c>
      <c r="U408" s="14">
        <f t="shared" si="38"/>
        <v>363.83999999999992</v>
      </c>
      <c r="V408" s="20">
        <f t="shared" si="39"/>
        <v>0.27563636363636357</v>
      </c>
      <c r="W408" s="7" t="str">
        <f t="shared" si="40"/>
        <v>Profitable</v>
      </c>
      <c r="X408" s="7" t="str">
        <f t="shared" si="41"/>
        <v>Low</v>
      </c>
    </row>
    <row r="409" spans="1:24" x14ac:dyDescent="0.3">
      <c r="A409" s="7" t="s">
        <v>1538</v>
      </c>
      <c r="B409" s="8">
        <v>45254</v>
      </c>
      <c r="C409" s="8">
        <v>45255</v>
      </c>
      <c r="D409" s="7" t="s">
        <v>1540</v>
      </c>
      <c r="E409" s="7" t="s">
        <v>221</v>
      </c>
      <c r="F409" s="7" t="s">
        <v>29</v>
      </c>
      <c r="G409" s="7" t="s">
        <v>176</v>
      </c>
      <c r="H409" s="7" t="s">
        <v>177</v>
      </c>
      <c r="I409" s="6">
        <v>6</v>
      </c>
      <c r="J409" s="10">
        <v>0.1</v>
      </c>
      <c r="K409" s="7" t="s">
        <v>32</v>
      </c>
      <c r="L409" s="7" t="s">
        <v>50</v>
      </c>
      <c r="M409" s="6">
        <v>56</v>
      </c>
      <c r="N409" s="6">
        <v>3</v>
      </c>
      <c r="O409" s="7" t="str">
        <f>VLOOKUP(H409,Product_Master!$A$2:$E$19,2,FALSE)</f>
        <v>Headphones</v>
      </c>
      <c r="P409" s="7" t="str">
        <f>VLOOKUP(H409,Product_Master!$A$2:$E$19,3,FALSE)</f>
        <v>Technology</v>
      </c>
      <c r="Q409" s="17">
        <f>INDEX(Product_Master!$D$2:$D$19,MATCH(H409,Product_Master!$A$2:$A$19,0))</f>
        <v>80</v>
      </c>
      <c r="R409" s="14">
        <f>INDEX(Product_Master!$E$2:$E$19,MATCH(H409,Product_Master!$A$2:$A$19,0))</f>
        <v>45.88</v>
      </c>
      <c r="S409" s="14">
        <f t="shared" si="36"/>
        <v>432</v>
      </c>
      <c r="T409" s="14">
        <f t="shared" si="37"/>
        <v>275.28000000000003</v>
      </c>
      <c r="U409" s="14">
        <f t="shared" si="38"/>
        <v>156.71999999999997</v>
      </c>
      <c r="V409" s="20">
        <f t="shared" si="39"/>
        <v>0.3627777777777777</v>
      </c>
      <c r="W409" s="7" t="str">
        <f t="shared" si="40"/>
        <v>Profitable</v>
      </c>
      <c r="X409" s="7" t="str">
        <f t="shared" si="41"/>
        <v>Low</v>
      </c>
    </row>
    <row r="410" spans="1:24" x14ac:dyDescent="0.3">
      <c r="A410" s="7" t="s">
        <v>1541</v>
      </c>
      <c r="B410" s="8">
        <v>45318</v>
      </c>
      <c r="C410" s="8">
        <v>45320</v>
      </c>
      <c r="D410" s="7" t="s">
        <v>1542</v>
      </c>
      <c r="E410" s="7" t="s">
        <v>917</v>
      </c>
      <c r="F410" s="7" t="s">
        <v>29</v>
      </c>
      <c r="G410" s="7" t="s">
        <v>97</v>
      </c>
      <c r="H410" s="7" t="s">
        <v>160</v>
      </c>
      <c r="I410" s="6">
        <v>4</v>
      </c>
      <c r="J410" s="10">
        <v>0</v>
      </c>
      <c r="K410" s="7" t="s">
        <v>32</v>
      </c>
      <c r="L410" s="7" t="s">
        <v>33</v>
      </c>
      <c r="M410" s="6">
        <v>41</v>
      </c>
      <c r="N410" s="6">
        <v>3</v>
      </c>
      <c r="O410" s="7" t="str">
        <f>VLOOKUP(H410,Product_Master!$A$2:$E$19,2,FALSE)</f>
        <v>Laptop</v>
      </c>
      <c r="P410" s="7" t="str">
        <f>VLOOKUP(H410,Product_Master!$A$2:$E$19,3,FALSE)</f>
        <v>Technology</v>
      </c>
      <c r="Q410" s="17">
        <f>INDEX(Product_Master!$D$2:$D$19,MATCH(H410,Product_Master!$A$2:$A$19,0))</f>
        <v>900</v>
      </c>
      <c r="R410" s="14">
        <f>INDEX(Product_Master!$E$2:$E$19,MATCH(H410,Product_Master!$A$2:$A$19,0))</f>
        <v>669.14</v>
      </c>
      <c r="S410" s="14">
        <f t="shared" si="36"/>
        <v>3600</v>
      </c>
      <c r="T410" s="14">
        <f t="shared" si="37"/>
        <v>2676.56</v>
      </c>
      <c r="U410" s="14">
        <f t="shared" si="38"/>
        <v>923.44</v>
      </c>
      <c r="V410" s="20">
        <f t="shared" si="39"/>
        <v>0.25651111111111113</v>
      </c>
      <c r="W410" s="7" t="str">
        <f t="shared" si="40"/>
        <v>Profitable</v>
      </c>
      <c r="X410" s="7" t="str">
        <f t="shared" si="41"/>
        <v>Medium</v>
      </c>
    </row>
    <row r="411" spans="1:24" x14ac:dyDescent="0.3">
      <c r="A411" s="7" t="s">
        <v>1543</v>
      </c>
      <c r="B411" s="8">
        <v>45007</v>
      </c>
      <c r="C411" s="8">
        <v>45008</v>
      </c>
      <c r="D411" s="7" t="s">
        <v>1545</v>
      </c>
      <c r="E411" s="7" t="s">
        <v>1267</v>
      </c>
      <c r="F411" s="7" t="s">
        <v>39</v>
      </c>
      <c r="G411" s="7" t="s">
        <v>293</v>
      </c>
      <c r="H411" s="7" t="s">
        <v>308</v>
      </c>
      <c r="I411" s="6">
        <v>5</v>
      </c>
      <c r="J411" s="10">
        <v>0.1</v>
      </c>
      <c r="K411" s="7" t="s">
        <v>32</v>
      </c>
      <c r="L411" s="7" t="s">
        <v>41</v>
      </c>
      <c r="M411" s="6">
        <v>19</v>
      </c>
      <c r="N411" s="6">
        <v>4</v>
      </c>
      <c r="O411" s="7" t="str">
        <f>VLOOKUP(H411,Product_Master!$A$2:$E$19,2,FALSE)</f>
        <v>Binder</v>
      </c>
      <c r="P411" s="7" t="str">
        <f>VLOOKUP(H411,Product_Master!$A$2:$E$19,3,FALSE)</f>
        <v>Office Supplies</v>
      </c>
      <c r="Q411" s="17">
        <f>INDEX(Product_Master!$D$2:$D$19,MATCH(H411,Product_Master!$A$2:$A$19,0))</f>
        <v>8</v>
      </c>
      <c r="R411" s="14">
        <f>INDEX(Product_Master!$E$2:$E$19,MATCH(H411,Product_Master!$A$2:$A$19,0))</f>
        <v>5.51</v>
      </c>
      <c r="S411" s="14">
        <f t="shared" si="36"/>
        <v>36</v>
      </c>
      <c r="T411" s="14">
        <f t="shared" si="37"/>
        <v>27.549999999999997</v>
      </c>
      <c r="U411" s="14">
        <f t="shared" si="38"/>
        <v>8.4500000000000028</v>
      </c>
      <c r="V411" s="20">
        <f t="shared" si="39"/>
        <v>0.2347222222222223</v>
      </c>
      <c r="W411" s="7" t="str">
        <f t="shared" si="40"/>
        <v>Profitable</v>
      </c>
      <c r="X411" s="7" t="str">
        <f t="shared" si="41"/>
        <v>Low</v>
      </c>
    </row>
    <row r="412" spans="1:24" x14ac:dyDescent="0.3">
      <c r="A412" s="7" t="s">
        <v>1546</v>
      </c>
      <c r="B412" s="8">
        <v>45622</v>
      </c>
      <c r="C412" s="8">
        <v>45628</v>
      </c>
      <c r="D412" s="7" t="s">
        <v>1549</v>
      </c>
      <c r="E412" s="7" t="s">
        <v>1550</v>
      </c>
      <c r="F412" s="7" t="s">
        <v>29</v>
      </c>
      <c r="G412" s="7" t="s">
        <v>62</v>
      </c>
      <c r="H412" s="7" t="s">
        <v>63</v>
      </c>
      <c r="I412" s="6">
        <v>7</v>
      </c>
      <c r="J412" s="10">
        <v>0.05</v>
      </c>
      <c r="K412" s="7" t="s">
        <v>32</v>
      </c>
      <c r="L412" s="7" t="s">
        <v>23</v>
      </c>
      <c r="M412" s="6">
        <v>65</v>
      </c>
      <c r="N412" s="6">
        <v>2</v>
      </c>
      <c r="O412" s="7" t="str">
        <f>VLOOKUP(H412,Product_Master!$A$2:$E$19,2,FALSE)</f>
        <v>Paper Ream</v>
      </c>
      <c r="P412" s="7" t="str">
        <f>VLOOKUP(H412,Product_Master!$A$2:$E$19,3,FALSE)</f>
        <v>Office Supplies</v>
      </c>
      <c r="Q412" s="17">
        <f>INDEX(Product_Master!$D$2:$D$19,MATCH(H412,Product_Master!$A$2:$A$19,0))</f>
        <v>9</v>
      </c>
      <c r="R412" s="14">
        <f>INDEX(Product_Master!$E$2:$E$19,MATCH(H412,Product_Master!$A$2:$A$19,0))</f>
        <v>5.46</v>
      </c>
      <c r="S412" s="14">
        <f t="shared" si="36"/>
        <v>59.849999999999994</v>
      </c>
      <c r="T412" s="14">
        <f t="shared" si="37"/>
        <v>38.22</v>
      </c>
      <c r="U412" s="14">
        <f t="shared" si="38"/>
        <v>21.629999999999995</v>
      </c>
      <c r="V412" s="20">
        <f t="shared" si="39"/>
        <v>0.36140350877192978</v>
      </c>
      <c r="W412" s="7" t="str">
        <f t="shared" si="40"/>
        <v>Profitable</v>
      </c>
      <c r="X412" s="7" t="str">
        <f t="shared" si="41"/>
        <v>Low</v>
      </c>
    </row>
    <row r="413" spans="1:24" x14ac:dyDescent="0.3">
      <c r="A413" s="7" t="s">
        <v>1551</v>
      </c>
      <c r="B413" s="8">
        <v>45538</v>
      </c>
      <c r="C413" s="8">
        <v>45543</v>
      </c>
      <c r="D413" s="7" t="s">
        <v>1553</v>
      </c>
      <c r="E413" s="7" t="s">
        <v>292</v>
      </c>
      <c r="F413" s="7" t="s">
        <v>29</v>
      </c>
      <c r="G413" s="7" t="s">
        <v>115</v>
      </c>
      <c r="H413" s="7" t="s">
        <v>21</v>
      </c>
      <c r="I413" s="6">
        <v>5</v>
      </c>
      <c r="J413" s="10">
        <v>0.05</v>
      </c>
      <c r="K413" s="7" t="s">
        <v>22</v>
      </c>
      <c r="L413" s="7" t="s">
        <v>41</v>
      </c>
      <c r="M413" s="6">
        <v>52</v>
      </c>
      <c r="N413" s="6">
        <v>3</v>
      </c>
      <c r="O413" s="7" t="str">
        <f>VLOOKUP(H413,Product_Master!$A$2:$E$19,2,FALSE)</f>
        <v>Pen Set</v>
      </c>
      <c r="P413" s="7" t="str">
        <f>VLOOKUP(H413,Product_Master!$A$2:$E$19,3,FALSE)</f>
        <v>Office Supplies</v>
      </c>
      <c r="Q413" s="17">
        <f>INDEX(Product_Master!$D$2:$D$19,MATCH(H413,Product_Master!$A$2:$A$19,0))</f>
        <v>12</v>
      </c>
      <c r="R413" s="14">
        <f>INDEX(Product_Master!$E$2:$E$19,MATCH(H413,Product_Master!$A$2:$A$19,0))</f>
        <v>9.07</v>
      </c>
      <c r="S413" s="14">
        <f t="shared" si="36"/>
        <v>57</v>
      </c>
      <c r="T413" s="14">
        <f t="shared" si="37"/>
        <v>45.35</v>
      </c>
      <c r="U413" s="14">
        <f t="shared" si="38"/>
        <v>11.649999999999999</v>
      </c>
      <c r="V413" s="20">
        <f t="shared" si="39"/>
        <v>0.20438596491228067</v>
      </c>
      <c r="W413" s="7" t="str">
        <f t="shared" si="40"/>
        <v>Profitable</v>
      </c>
      <c r="X413" s="7" t="str">
        <f t="shared" si="41"/>
        <v>Low</v>
      </c>
    </row>
    <row r="414" spans="1:24" x14ac:dyDescent="0.3">
      <c r="A414" s="7" t="s">
        <v>1554</v>
      </c>
      <c r="B414" s="8">
        <v>45510</v>
      </c>
      <c r="C414" s="8">
        <v>45516</v>
      </c>
      <c r="D414" s="7" t="s">
        <v>1556</v>
      </c>
      <c r="E414" s="7" t="s">
        <v>560</v>
      </c>
      <c r="F414" s="7" t="s">
        <v>29</v>
      </c>
      <c r="G414" s="7" t="s">
        <v>40</v>
      </c>
      <c r="H414" s="7" t="s">
        <v>177</v>
      </c>
      <c r="I414" s="6">
        <v>2</v>
      </c>
      <c r="J414" s="10">
        <v>0.2</v>
      </c>
      <c r="K414" s="7" t="s">
        <v>32</v>
      </c>
      <c r="L414" s="7" t="s">
        <v>33</v>
      </c>
      <c r="M414" s="6">
        <v>31</v>
      </c>
      <c r="N414" s="6">
        <v>1</v>
      </c>
      <c r="O414" s="7" t="str">
        <f>VLOOKUP(H414,Product_Master!$A$2:$E$19,2,FALSE)</f>
        <v>Headphones</v>
      </c>
      <c r="P414" s="7" t="str">
        <f>VLOOKUP(H414,Product_Master!$A$2:$E$19,3,FALSE)</f>
        <v>Technology</v>
      </c>
      <c r="Q414" s="17">
        <f>INDEX(Product_Master!$D$2:$D$19,MATCH(H414,Product_Master!$A$2:$A$19,0))</f>
        <v>80</v>
      </c>
      <c r="R414" s="14">
        <f>INDEX(Product_Master!$E$2:$E$19,MATCH(H414,Product_Master!$A$2:$A$19,0))</f>
        <v>45.88</v>
      </c>
      <c r="S414" s="14">
        <f t="shared" si="36"/>
        <v>128</v>
      </c>
      <c r="T414" s="14">
        <f t="shared" si="37"/>
        <v>91.76</v>
      </c>
      <c r="U414" s="14">
        <f t="shared" si="38"/>
        <v>36.239999999999995</v>
      </c>
      <c r="V414" s="20">
        <f t="shared" si="39"/>
        <v>0.28312499999999996</v>
      </c>
      <c r="W414" s="7" t="str">
        <f t="shared" si="40"/>
        <v>Profitable</v>
      </c>
      <c r="X414" s="7" t="str">
        <f t="shared" si="41"/>
        <v>Low</v>
      </c>
    </row>
    <row r="415" spans="1:24" x14ac:dyDescent="0.3">
      <c r="A415" s="7" t="s">
        <v>1557</v>
      </c>
      <c r="B415" s="8">
        <v>45314</v>
      </c>
      <c r="C415" s="8">
        <v>45316</v>
      </c>
      <c r="D415" s="7" t="s">
        <v>910</v>
      </c>
      <c r="E415" s="7" t="s">
        <v>782</v>
      </c>
      <c r="F415" s="7" t="s">
        <v>19</v>
      </c>
      <c r="G415" s="7" t="s">
        <v>47</v>
      </c>
      <c r="H415" s="7" t="s">
        <v>98</v>
      </c>
      <c r="I415" s="6">
        <v>5</v>
      </c>
      <c r="J415" s="10">
        <v>0</v>
      </c>
      <c r="K415" s="7" t="s">
        <v>32</v>
      </c>
      <c r="L415" s="7" t="s">
        <v>33</v>
      </c>
      <c r="M415" s="6">
        <v>37</v>
      </c>
      <c r="N415" s="6">
        <v>4</v>
      </c>
      <c r="O415" s="7" t="str">
        <f>VLOOKUP(H415,Product_Master!$A$2:$E$19,2,FALSE)</f>
        <v>Office Chair</v>
      </c>
      <c r="P415" s="7" t="str">
        <f>VLOOKUP(H415,Product_Master!$A$2:$E$19,3,FALSE)</f>
        <v>Furniture</v>
      </c>
      <c r="Q415" s="17">
        <f>INDEX(Product_Master!$D$2:$D$19,MATCH(H415,Product_Master!$A$2:$A$19,0))</f>
        <v>150</v>
      </c>
      <c r="R415" s="14">
        <f>INDEX(Product_Master!$E$2:$E$19,MATCH(H415,Product_Master!$A$2:$A$19,0))</f>
        <v>111.98</v>
      </c>
      <c r="S415" s="14">
        <f t="shared" si="36"/>
        <v>750</v>
      </c>
      <c r="T415" s="14">
        <f t="shared" si="37"/>
        <v>559.9</v>
      </c>
      <c r="U415" s="14">
        <f t="shared" si="38"/>
        <v>190.10000000000002</v>
      </c>
      <c r="V415" s="20">
        <f t="shared" si="39"/>
        <v>0.25346666666666667</v>
      </c>
      <c r="W415" s="7" t="str">
        <f t="shared" si="40"/>
        <v>Profitable</v>
      </c>
      <c r="X415" s="7" t="str">
        <f t="shared" si="41"/>
        <v>Low</v>
      </c>
    </row>
    <row r="416" spans="1:24" x14ac:dyDescent="0.3">
      <c r="A416" s="7" t="s">
        <v>1559</v>
      </c>
      <c r="B416" s="8">
        <v>45428</v>
      </c>
      <c r="C416" s="8">
        <v>45431</v>
      </c>
      <c r="D416" s="7" t="s">
        <v>1560</v>
      </c>
      <c r="E416" s="7" t="s">
        <v>408</v>
      </c>
      <c r="F416" s="7" t="s">
        <v>39</v>
      </c>
      <c r="G416" s="7" t="s">
        <v>5734</v>
      </c>
      <c r="H416" s="7" t="s">
        <v>98</v>
      </c>
      <c r="I416" s="6">
        <v>6</v>
      </c>
      <c r="J416" s="10">
        <v>0.05</v>
      </c>
      <c r="K416" s="7" t="s">
        <v>70</v>
      </c>
      <c r="L416" s="7" t="s">
        <v>33</v>
      </c>
      <c r="M416" s="6">
        <v>67</v>
      </c>
      <c r="N416" s="6">
        <v>1</v>
      </c>
      <c r="O416" s="7" t="str">
        <f>VLOOKUP(H416,Product_Master!$A$2:$E$19,2,FALSE)</f>
        <v>Office Chair</v>
      </c>
      <c r="P416" s="7" t="str">
        <f>VLOOKUP(H416,Product_Master!$A$2:$E$19,3,FALSE)</f>
        <v>Furniture</v>
      </c>
      <c r="Q416" s="17">
        <f>INDEX(Product_Master!$D$2:$D$19,MATCH(H416,Product_Master!$A$2:$A$19,0))</f>
        <v>150</v>
      </c>
      <c r="R416" s="14">
        <f>INDEX(Product_Master!$E$2:$E$19,MATCH(H416,Product_Master!$A$2:$A$19,0))</f>
        <v>111.98</v>
      </c>
      <c r="S416" s="14">
        <f t="shared" si="36"/>
        <v>855</v>
      </c>
      <c r="T416" s="14">
        <f t="shared" si="37"/>
        <v>671.88</v>
      </c>
      <c r="U416" s="14">
        <f t="shared" si="38"/>
        <v>183.12</v>
      </c>
      <c r="V416" s="20">
        <f t="shared" si="39"/>
        <v>0.21417543859649124</v>
      </c>
      <c r="W416" s="7" t="str">
        <f t="shared" si="40"/>
        <v>Profitable</v>
      </c>
      <c r="X416" s="7" t="str">
        <f t="shared" si="41"/>
        <v>Low</v>
      </c>
    </row>
    <row r="417" spans="1:24" x14ac:dyDescent="0.3">
      <c r="A417" s="7" t="s">
        <v>1561</v>
      </c>
      <c r="B417" s="8">
        <v>45359</v>
      </c>
      <c r="C417" s="8">
        <v>45366</v>
      </c>
      <c r="D417" s="7" t="s">
        <v>747</v>
      </c>
      <c r="E417" s="7" t="s">
        <v>246</v>
      </c>
      <c r="F417" s="7" t="s">
        <v>19</v>
      </c>
      <c r="G417" s="7" t="s">
        <v>251</v>
      </c>
      <c r="H417" s="7" t="s">
        <v>109</v>
      </c>
      <c r="I417" s="6">
        <v>4</v>
      </c>
      <c r="J417" s="10">
        <v>0</v>
      </c>
      <c r="K417" s="7" t="s">
        <v>22</v>
      </c>
      <c r="L417" s="7" t="s">
        <v>41</v>
      </c>
      <c r="M417" s="6">
        <v>60</v>
      </c>
      <c r="N417" s="6">
        <v>3</v>
      </c>
      <c r="O417" s="7" t="str">
        <f>VLOOKUP(H417,Product_Master!$A$2:$E$19,2,FALSE)</f>
        <v>Printer</v>
      </c>
      <c r="P417" s="7" t="str">
        <f>VLOOKUP(H417,Product_Master!$A$2:$E$19,3,FALSE)</f>
        <v>Technology</v>
      </c>
      <c r="Q417" s="17">
        <f>INDEX(Product_Master!$D$2:$D$19,MATCH(H417,Product_Master!$A$2:$A$19,0))</f>
        <v>180</v>
      </c>
      <c r="R417" s="14">
        <f>INDEX(Product_Master!$E$2:$E$19,MATCH(H417,Product_Master!$A$2:$A$19,0))</f>
        <v>133.25</v>
      </c>
      <c r="S417" s="14">
        <f t="shared" si="36"/>
        <v>720</v>
      </c>
      <c r="T417" s="14">
        <f t="shared" si="37"/>
        <v>533</v>
      </c>
      <c r="U417" s="14">
        <f t="shared" si="38"/>
        <v>187</v>
      </c>
      <c r="V417" s="20">
        <f t="shared" si="39"/>
        <v>0.25972222222222224</v>
      </c>
      <c r="W417" s="7" t="str">
        <f t="shared" si="40"/>
        <v>Profitable</v>
      </c>
      <c r="X417" s="7" t="str">
        <f t="shared" si="41"/>
        <v>Low</v>
      </c>
    </row>
    <row r="418" spans="1:24" x14ac:dyDescent="0.3">
      <c r="A418" s="7" t="s">
        <v>1563</v>
      </c>
      <c r="B418" s="8">
        <v>45383</v>
      </c>
      <c r="C418" s="8">
        <v>45387</v>
      </c>
      <c r="D418" s="7" t="s">
        <v>139</v>
      </c>
      <c r="E418" s="7" t="s">
        <v>302</v>
      </c>
      <c r="F418" s="7" t="s">
        <v>39</v>
      </c>
      <c r="G418" s="7" t="s">
        <v>293</v>
      </c>
      <c r="H418" s="7" t="s">
        <v>146</v>
      </c>
      <c r="I418" s="6">
        <v>2</v>
      </c>
      <c r="J418" s="10">
        <v>0.15</v>
      </c>
      <c r="K418" s="7" t="s">
        <v>70</v>
      </c>
      <c r="L418" s="7" t="s">
        <v>33</v>
      </c>
      <c r="M418" s="6">
        <v>44</v>
      </c>
      <c r="N418" s="6">
        <v>3</v>
      </c>
      <c r="O418" s="7" t="str">
        <f>VLOOKUP(H418,Product_Master!$A$2:$E$19,2,FALSE)</f>
        <v>Standing Desk</v>
      </c>
      <c r="P418" s="7" t="str">
        <f>VLOOKUP(H418,Product_Master!$A$2:$E$19,3,FALSE)</f>
        <v>Furniture</v>
      </c>
      <c r="Q418" s="17">
        <f>INDEX(Product_Master!$D$2:$D$19,MATCH(H418,Product_Master!$A$2:$A$19,0))</f>
        <v>480</v>
      </c>
      <c r="R418" s="14">
        <f>INDEX(Product_Master!$E$2:$E$19,MATCH(H418,Product_Master!$A$2:$A$19,0))</f>
        <v>375.21</v>
      </c>
      <c r="S418" s="14">
        <f t="shared" si="36"/>
        <v>816</v>
      </c>
      <c r="T418" s="14">
        <f t="shared" si="37"/>
        <v>750.42</v>
      </c>
      <c r="U418" s="14">
        <f t="shared" si="38"/>
        <v>65.580000000000041</v>
      </c>
      <c r="V418" s="20">
        <f t="shared" si="39"/>
        <v>8.0367647058823585E-2</v>
      </c>
      <c r="W418" s="7" t="str">
        <f t="shared" si="40"/>
        <v>Profitable</v>
      </c>
      <c r="X418" s="7" t="str">
        <f t="shared" si="41"/>
        <v>Low</v>
      </c>
    </row>
    <row r="419" spans="1:24" x14ac:dyDescent="0.3">
      <c r="A419" s="7" t="s">
        <v>1566</v>
      </c>
      <c r="B419" s="8">
        <v>45047</v>
      </c>
      <c r="C419" s="8">
        <v>45049</v>
      </c>
      <c r="D419" s="7" t="s">
        <v>476</v>
      </c>
      <c r="E419" s="7" t="s">
        <v>1568</v>
      </c>
      <c r="F419" s="7" t="s">
        <v>29</v>
      </c>
      <c r="G419" s="7" t="s">
        <v>90</v>
      </c>
      <c r="H419" s="7" t="s">
        <v>177</v>
      </c>
      <c r="I419" s="6">
        <v>6</v>
      </c>
      <c r="J419" s="10">
        <v>0</v>
      </c>
      <c r="K419" s="7" t="s">
        <v>32</v>
      </c>
      <c r="L419" s="7" t="s">
        <v>41</v>
      </c>
      <c r="M419" s="6">
        <v>48</v>
      </c>
      <c r="N419" s="6">
        <v>3</v>
      </c>
      <c r="O419" s="7" t="str">
        <f>VLOOKUP(H419,Product_Master!$A$2:$E$19,2,FALSE)</f>
        <v>Headphones</v>
      </c>
      <c r="P419" s="7" t="str">
        <f>VLOOKUP(H419,Product_Master!$A$2:$E$19,3,FALSE)</f>
        <v>Technology</v>
      </c>
      <c r="Q419" s="17">
        <f>INDEX(Product_Master!$D$2:$D$19,MATCH(H419,Product_Master!$A$2:$A$19,0))</f>
        <v>80</v>
      </c>
      <c r="R419" s="14">
        <f>INDEX(Product_Master!$E$2:$E$19,MATCH(H419,Product_Master!$A$2:$A$19,0))</f>
        <v>45.88</v>
      </c>
      <c r="S419" s="14">
        <f t="shared" si="36"/>
        <v>480</v>
      </c>
      <c r="T419" s="14">
        <f t="shared" si="37"/>
        <v>275.28000000000003</v>
      </c>
      <c r="U419" s="14">
        <f t="shared" si="38"/>
        <v>204.71999999999997</v>
      </c>
      <c r="V419" s="20">
        <f t="shared" si="39"/>
        <v>0.42649999999999993</v>
      </c>
      <c r="W419" s="7" t="str">
        <f t="shared" si="40"/>
        <v>Profitable</v>
      </c>
      <c r="X419" s="7" t="str">
        <f t="shared" si="41"/>
        <v>Low</v>
      </c>
    </row>
    <row r="420" spans="1:24" x14ac:dyDescent="0.3">
      <c r="A420" s="7" t="s">
        <v>1569</v>
      </c>
      <c r="B420" s="8">
        <v>45626</v>
      </c>
      <c r="C420" s="8">
        <v>45633</v>
      </c>
      <c r="D420" s="7" t="s">
        <v>1572</v>
      </c>
      <c r="E420" s="7" t="s">
        <v>485</v>
      </c>
      <c r="F420" s="7" t="s">
        <v>29</v>
      </c>
      <c r="G420" s="7" t="s">
        <v>97</v>
      </c>
      <c r="H420" s="7" t="s">
        <v>241</v>
      </c>
      <c r="I420" s="6">
        <v>9</v>
      </c>
      <c r="J420" s="10">
        <v>0.1</v>
      </c>
      <c r="K420" s="7" t="s">
        <v>32</v>
      </c>
      <c r="L420" s="7" t="s">
        <v>41</v>
      </c>
      <c r="M420" s="6">
        <v>31</v>
      </c>
      <c r="N420" s="6">
        <v>5</v>
      </c>
      <c r="O420" s="7" t="str">
        <f>VLOOKUP(H420,Product_Master!$A$2:$E$19,2,FALSE)</f>
        <v>Notebook</v>
      </c>
      <c r="P420" s="7" t="str">
        <f>VLOOKUP(H420,Product_Master!$A$2:$E$19,3,FALSE)</f>
        <v>Office Supplies</v>
      </c>
      <c r="Q420" s="17">
        <f>INDEX(Product_Master!$D$2:$D$19,MATCH(H420,Product_Master!$A$2:$A$19,0))</f>
        <v>6</v>
      </c>
      <c r="R420" s="14">
        <f>INDEX(Product_Master!$E$2:$E$19,MATCH(H420,Product_Master!$A$2:$A$19,0))</f>
        <v>4.2699999999999996</v>
      </c>
      <c r="S420" s="14">
        <f t="shared" si="36"/>
        <v>48.6</v>
      </c>
      <c r="T420" s="14">
        <f t="shared" si="37"/>
        <v>38.429999999999993</v>
      </c>
      <c r="U420" s="14">
        <f t="shared" si="38"/>
        <v>10.170000000000009</v>
      </c>
      <c r="V420" s="20">
        <f t="shared" si="39"/>
        <v>0.20925925925925942</v>
      </c>
      <c r="W420" s="7" t="str">
        <f t="shared" si="40"/>
        <v>Profitable</v>
      </c>
      <c r="X420" s="7" t="str">
        <f t="shared" si="41"/>
        <v>Low</v>
      </c>
    </row>
    <row r="421" spans="1:24" x14ac:dyDescent="0.3">
      <c r="A421" s="7" t="s">
        <v>1573</v>
      </c>
      <c r="B421" s="8">
        <v>44977</v>
      </c>
      <c r="C421" s="8">
        <v>44983</v>
      </c>
      <c r="D421" s="7" t="s">
        <v>869</v>
      </c>
      <c r="E421" s="7" t="s">
        <v>397</v>
      </c>
      <c r="F421" s="7" t="s">
        <v>19</v>
      </c>
      <c r="G421" s="7" t="s">
        <v>62</v>
      </c>
      <c r="H421" s="7" t="s">
        <v>154</v>
      </c>
      <c r="I421" s="6">
        <v>7</v>
      </c>
      <c r="J421" s="10">
        <v>0</v>
      </c>
      <c r="K421" s="7" t="s">
        <v>32</v>
      </c>
      <c r="L421" s="7" t="s">
        <v>41</v>
      </c>
      <c r="M421" s="6">
        <v>69</v>
      </c>
      <c r="N421" s="6">
        <v>3</v>
      </c>
      <c r="O421" s="7" t="str">
        <f>VLOOKUP(H421,Product_Master!$A$2:$E$19,2,FALSE)</f>
        <v>Filing Cabinet</v>
      </c>
      <c r="P421" s="7" t="str">
        <f>VLOOKUP(H421,Product_Master!$A$2:$E$19,3,FALSE)</f>
        <v>Furniture</v>
      </c>
      <c r="Q421" s="17">
        <f>INDEX(Product_Master!$D$2:$D$19,MATCH(H421,Product_Master!$A$2:$A$19,0))</f>
        <v>130</v>
      </c>
      <c r="R421" s="14">
        <f>INDEX(Product_Master!$E$2:$E$19,MATCH(H421,Product_Master!$A$2:$A$19,0))</f>
        <v>83.55</v>
      </c>
      <c r="S421" s="14">
        <f t="shared" si="36"/>
        <v>910</v>
      </c>
      <c r="T421" s="14">
        <f t="shared" si="37"/>
        <v>584.85</v>
      </c>
      <c r="U421" s="14">
        <f t="shared" si="38"/>
        <v>325.14999999999998</v>
      </c>
      <c r="V421" s="20">
        <f t="shared" si="39"/>
        <v>0.35730769230769227</v>
      </c>
      <c r="W421" s="7" t="str">
        <f t="shared" si="40"/>
        <v>Profitable</v>
      </c>
      <c r="X421" s="7" t="str">
        <f t="shared" si="41"/>
        <v>Low</v>
      </c>
    </row>
    <row r="422" spans="1:24" x14ac:dyDescent="0.3">
      <c r="A422" s="7" t="s">
        <v>1575</v>
      </c>
      <c r="B422" s="8">
        <v>45131</v>
      </c>
      <c r="C422" s="8">
        <v>45138</v>
      </c>
      <c r="D422" s="7" t="s">
        <v>1576</v>
      </c>
      <c r="E422" s="7" t="s">
        <v>232</v>
      </c>
      <c r="F422" s="7" t="s">
        <v>39</v>
      </c>
      <c r="G422" s="7" t="s">
        <v>20</v>
      </c>
      <c r="H422" s="7" t="s">
        <v>241</v>
      </c>
      <c r="I422" s="6">
        <v>3</v>
      </c>
      <c r="J422" s="10">
        <v>0</v>
      </c>
      <c r="K422" s="7" t="s">
        <v>32</v>
      </c>
      <c r="L422" s="7" t="s">
        <v>50</v>
      </c>
      <c r="M422" s="6">
        <v>39</v>
      </c>
      <c r="N422" s="6">
        <v>3</v>
      </c>
      <c r="O422" s="7" t="str">
        <f>VLOOKUP(H422,Product_Master!$A$2:$E$19,2,FALSE)</f>
        <v>Notebook</v>
      </c>
      <c r="P422" s="7" t="str">
        <f>VLOOKUP(H422,Product_Master!$A$2:$E$19,3,FALSE)</f>
        <v>Office Supplies</v>
      </c>
      <c r="Q422" s="17">
        <f>INDEX(Product_Master!$D$2:$D$19,MATCH(H422,Product_Master!$A$2:$A$19,0))</f>
        <v>6</v>
      </c>
      <c r="R422" s="14">
        <f>INDEX(Product_Master!$E$2:$E$19,MATCH(H422,Product_Master!$A$2:$A$19,0))</f>
        <v>4.2699999999999996</v>
      </c>
      <c r="S422" s="14">
        <f t="shared" si="36"/>
        <v>18</v>
      </c>
      <c r="T422" s="14">
        <f t="shared" si="37"/>
        <v>12.809999999999999</v>
      </c>
      <c r="U422" s="14">
        <f t="shared" si="38"/>
        <v>5.1900000000000013</v>
      </c>
      <c r="V422" s="20">
        <f t="shared" si="39"/>
        <v>0.28833333333333339</v>
      </c>
      <c r="W422" s="7" t="str">
        <f t="shared" si="40"/>
        <v>Profitable</v>
      </c>
      <c r="X422" s="7" t="str">
        <f t="shared" si="41"/>
        <v>Low</v>
      </c>
    </row>
    <row r="423" spans="1:24" x14ac:dyDescent="0.3">
      <c r="A423" s="7" t="s">
        <v>1577</v>
      </c>
      <c r="B423" s="8">
        <v>45143</v>
      </c>
      <c r="C423" s="8">
        <v>45148</v>
      </c>
      <c r="D423" s="7" t="s">
        <v>881</v>
      </c>
      <c r="E423" s="7" t="s">
        <v>1014</v>
      </c>
      <c r="F423" s="7" t="s">
        <v>39</v>
      </c>
      <c r="G423" s="7" t="s">
        <v>251</v>
      </c>
      <c r="H423" s="7" t="s">
        <v>56</v>
      </c>
      <c r="I423" s="6">
        <v>1</v>
      </c>
      <c r="J423" s="10">
        <v>0</v>
      </c>
      <c r="K423" s="7" t="s">
        <v>70</v>
      </c>
      <c r="L423" s="7" t="s">
        <v>41</v>
      </c>
      <c r="M423" s="6">
        <v>65</v>
      </c>
      <c r="N423" s="6">
        <v>1</v>
      </c>
      <c r="O423" s="7" t="str">
        <f>VLOOKUP(H423,Product_Master!$A$2:$E$19,2,FALSE)</f>
        <v>Stapler</v>
      </c>
      <c r="P423" s="7" t="str">
        <f>VLOOKUP(H423,Product_Master!$A$2:$E$19,3,FALSE)</f>
        <v>Office Supplies</v>
      </c>
      <c r="Q423" s="17">
        <f>INDEX(Product_Master!$D$2:$D$19,MATCH(H423,Product_Master!$A$2:$A$19,0))</f>
        <v>15</v>
      </c>
      <c r="R423" s="14">
        <f>INDEX(Product_Master!$E$2:$E$19,MATCH(H423,Product_Master!$A$2:$A$19,0))</f>
        <v>9.91</v>
      </c>
      <c r="S423" s="14">
        <f t="shared" si="36"/>
        <v>15</v>
      </c>
      <c r="T423" s="14">
        <f t="shared" si="37"/>
        <v>9.91</v>
      </c>
      <c r="U423" s="14">
        <f t="shared" si="38"/>
        <v>5.09</v>
      </c>
      <c r="V423" s="20">
        <f t="shared" si="39"/>
        <v>0.33933333333333332</v>
      </c>
      <c r="W423" s="7" t="str">
        <f t="shared" si="40"/>
        <v>Profitable</v>
      </c>
      <c r="X423" s="7" t="str">
        <f t="shared" si="41"/>
        <v>Low</v>
      </c>
    </row>
    <row r="424" spans="1:24" x14ac:dyDescent="0.3">
      <c r="A424" s="7" t="s">
        <v>1578</v>
      </c>
      <c r="B424" s="8">
        <v>45156</v>
      </c>
      <c r="C424" s="8">
        <v>45160</v>
      </c>
      <c r="D424" s="7" t="s">
        <v>1580</v>
      </c>
      <c r="E424" s="7" t="s">
        <v>125</v>
      </c>
      <c r="F424" s="7" t="s">
        <v>39</v>
      </c>
      <c r="G424" s="7" t="s">
        <v>20</v>
      </c>
      <c r="H424" s="7" t="s">
        <v>216</v>
      </c>
      <c r="I424" s="6">
        <v>8</v>
      </c>
      <c r="J424" s="10">
        <v>0</v>
      </c>
      <c r="K424" s="7" t="s">
        <v>22</v>
      </c>
      <c r="L424" s="7" t="s">
        <v>33</v>
      </c>
      <c r="M424" s="6">
        <v>61</v>
      </c>
      <c r="N424" s="6">
        <v>1</v>
      </c>
      <c r="O424" s="7" t="str">
        <f>VLOOKUP(H424,Product_Master!$A$2:$E$19,2,FALSE)</f>
        <v>Keyboard</v>
      </c>
      <c r="P424" s="7" t="str">
        <f>VLOOKUP(H424,Product_Master!$A$2:$E$19,3,FALSE)</f>
        <v>Technology</v>
      </c>
      <c r="Q424" s="17">
        <f>INDEX(Product_Master!$D$2:$D$19,MATCH(H424,Product_Master!$A$2:$A$19,0))</f>
        <v>45</v>
      </c>
      <c r="R424" s="14">
        <f>INDEX(Product_Master!$E$2:$E$19,MATCH(H424,Product_Master!$A$2:$A$19,0))</f>
        <v>35.729999999999997</v>
      </c>
      <c r="S424" s="14">
        <f t="shared" si="36"/>
        <v>360</v>
      </c>
      <c r="T424" s="14">
        <f t="shared" si="37"/>
        <v>285.83999999999997</v>
      </c>
      <c r="U424" s="14">
        <f t="shared" si="38"/>
        <v>74.160000000000025</v>
      </c>
      <c r="V424" s="20">
        <f t="shared" si="39"/>
        <v>0.20600000000000007</v>
      </c>
      <c r="W424" s="7" t="str">
        <f t="shared" si="40"/>
        <v>Profitable</v>
      </c>
      <c r="X424" s="7" t="str">
        <f t="shared" si="41"/>
        <v>Low</v>
      </c>
    </row>
    <row r="425" spans="1:24" x14ac:dyDescent="0.3">
      <c r="A425" s="7" t="s">
        <v>1581</v>
      </c>
      <c r="B425" s="8">
        <v>45384</v>
      </c>
      <c r="C425" s="8">
        <v>45390</v>
      </c>
      <c r="D425" s="7" t="s">
        <v>1582</v>
      </c>
      <c r="E425" s="7" t="s">
        <v>417</v>
      </c>
      <c r="F425" s="7" t="s">
        <v>29</v>
      </c>
      <c r="G425" s="7" t="s">
        <v>90</v>
      </c>
      <c r="H425" s="7" t="s">
        <v>154</v>
      </c>
      <c r="I425" s="6">
        <v>8</v>
      </c>
      <c r="J425" s="10">
        <v>0</v>
      </c>
      <c r="K425" s="7" t="s">
        <v>32</v>
      </c>
      <c r="L425" s="7" t="s">
        <v>33</v>
      </c>
      <c r="M425" s="6">
        <v>28</v>
      </c>
      <c r="N425" s="6">
        <v>3</v>
      </c>
      <c r="O425" s="7" t="str">
        <f>VLOOKUP(H425,Product_Master!$A$2:$E$19,2,FALSE)</f>
        <v>Filing Cabinet</v>
      </c>
      <c r="P425" s="7" t="str">
        <f>VLOOKUP(H425,Product_Master!$A$2:$E$19,3,FALSE)</f>
        <v>Furniture</v>
      </c>
      <c r="Q425" s="17">
        <f>INDEX(Product_Master!$D$2:$D$19,MATCH(H425,Product_Master!$A$2:$A$19,0))</f>
        <v>130</v>
      </c>
      <c r="R425" s="14">
        <f>INDEX(Product_Master!$E$2:$E$19,MATCH(H425,Product_Master!$A$2:$A$19,0))</f>
        <v>83.55</v>
      </c>
      <c r="S425" s="14">
        <f t="shared" si="36"/>
        <v>1040</v>
      </c>
      <c r="T425" s="14">
        <f t="shared" si="37"/>
        <v>668.4</v>
      </c>
      <c r="U425" s="14">
        <f t="shared" si="38"/>
        <v>371.6</v>
      </c>
      <c r="V425" s="20">
        <f t="shared" si="39"/>
        <v>0.35730769230769233</v>
      </c>
      <c r="W425" s="7" t="str">
        <f t="shared" si="40"/>
        <v>Profitable</v>
      </c>
      <c r="X425" s="7" t="str">
        <f t="shared" si="41"/>
        <v>Low</v>
      </c>
    </row>
    <row r="426" spans="1:24" x14ac:dyDescent="0.3">
      <c r="A426" s="7" t="s">
        <v>1584</v>
      </c>
      <c r="B426" s="8">
        <v>45452</v>
      </c>
      <c r="C426" s="8">
        <v>45456</v>
      </c>
      <c r="D426" s="7" t="s">
        <v>1586</v>
      </c>
      <c r="E426" s="7" t="s">
        <v>865</v>
      </c>
      <c r="F426" s="7" t="s">
        <v>19</v>
      </c>
      <c r="G426" s="7" t="s">
        <v>62</v>
      </c>
      <c r="H426" s="7" t="s">
        <v>177</v>
      </c>
      <c r="I426" s="6">
        <v>2</v>
      </c>
      <c r="J426" s="10">
        <v>0.1</v>
      </c>
      <c r="K426" s="7" t="s">
        <v>32</v>
      </c>
      <c r="L426" s="7" t="s">
        <v>41</v>
      </c>
      <c r="M426" s="6">
        <v>51</v>
      </c>
      <c r="N426" s="6">
        <v>5</v>
      </c>
      <c r="O426" s="7" t="str">
        <f>VLOOKUP(H426,Product_Master!$A$2:$E$19,2,FALSE)</f>
        <v>Headphones</v>
      </c>
      <c r="P426" s="7" t="str">
        <f>VLOOKUP(H426,Product_Master!$A$2:$E$19,3,FALSE)</f>
        <v>Technology</v>
      </c>
      <c r="Q426" s="17">
        <f>INDEX(Product_Master!$D$2:$D$19,MATCH(H426,Product_Master!$A$2:$A$19,0))</f>
        <v>80</v>
      </c>
      <c r="R426" s="14">
        <f>INDEX(Product_Master!$E$2:$E$19,MATCH(H426,Product_Master!$A$2:$A$19,0))</f>
        <v>45.88</v>
      </c>
      <c r="S426" s="14">
        <f t="shared" si="36"/>
        <v>144</v>
      </c>
      <c r="T426" s="14">
        <f t="shared" si="37"/>
        <v>91.76</v>
      </c>
      <c r="U426" s="14">
        <f t="shared" si="38"/>
        <v>52.239999999999995</v>
      </c>
      <c r="V426" s="20">
        <f t="shared" si="39"/>
        <v>0.36277777777777775</v>
      </c>
      <c r="W426" s="7" t="str">
        <f t="shared" si="40"/>
        <v>Profitable</v>
      </c>
      <c r="X426" s="7" t="str">
        <f t="shared" si="41"/>
        <v>Low</v>
      </c>
    </row>
    <row r="427" spans="1:24" x14ac:dyDescent="0.3">
      <c r="A427" s="7" t="s">
        <v>1587</v>
      </c>
      <c r="B427" s="8">
        <v>44967</v>
      </c>
      <c r="C427" s="8">
        <v>44971</v>
      </c>
      <c r="D427" s="7" t="s">
        <v>1589</v>
      </c>
      <c r="E427" s="7" t="s">
        <v>292</v>
      </c>
      <c r="F427" s="7" t="s">
        <v>19</v>
      </c>
      <c r="G427" s="7" t="s">
        <v>20</v>
      </c>
      <c r="H427" s="7" t="s">
        <v>160</v>
      </c>
      <c r="I427" s="6">
        <v>2</v>
      </c>
      <c r="J427" s="10">
        <v>0</v>
      </c>
      <c r="K427" s="7" t="s">
        <v>32</v>
      </c>
      <c r="L427" s="7" t="s">
        <v>33</v>
      </c>
      <c r="M427" s="6">
        <v>27</v>
      </c>
      <c r="N427" s="6">
        <v>1</v>
      </c>
      <c r="O427" s="7" t="str">
        <f>VLOOKUP(H427,Product_Master!$A$2:$E$19,2,FALSE)</f>
        <v>Laptop</v>
      </c>
      <c r="P427" s="7" t="str">
        <f>VLOOKUP(H427,Product_Master!$A$2:$E$19,3,FALSE)</f>
        <v>Technology</v>
      </c>
      <c r="Q427" s="17">
        <f>INDEX(Product_Master!$D$2:$D$19,MATCH(H427,Product_Master!$A$2:$A$19,0))</f>
        <v>900</v>
      </c>
      <c r="R427" s="14">
        <f>INDEX(Product_Master!$E$2:$E$19,MATCH(H427,Product_Master!$A$2:$A$19,0))</f>
        <v>669.14</v>
      </c>
      <c r="S427" s="14">
        <f t="shared" si="36"/>
        <v>1800</v>
      </c>
      <c r="T427" s="14">
        <f t="shared" si="37"/>
        <v>1338.28</v>
      </c>
      <c r="U427" s="14">
        <f t="shared" si="38"/>
        <v>461.72</v>
      </c>
      <c r="V427" s="20">
        <f t="shared" si="39"/>
        <v>0.25651111111111113</v>
      </c>
      <c r="W427" s="7" t="str">
        <f t="shared" si="40"/>
        <v>Profitable</v>
      </c>
      <c r="X427" s="7" t="str">
        <f t="shared" si="41"/>
        <v>Low</v>
      </c>
    </row>
    <row r="428" spans="1:24" x14ac:dyDescent="0.3">
      <c r="A428" s="7" t="s">
        <v>1590</v>
      </c>
      <c r="B428" s="8">
        <v>45485</v>
      </c>
      <c r="C428" s="8">
        <v>45491</v>
      </c>
      <c r="D428" s="7" t="s">
        <v>1593</v>
      </c>
      <c r="E428" s="7" t="s">
        <v>548</v>
      </c>
      <c r="F428" s="7" t="s">
        <v>29</v>
      </c>
      <c r="G428" s="7" t="s">
        <v>176</v>
      </c>
      <c r="H428" s="7" t="s">
        <v>31</v>
      </c>
      <c r="I428" s="6">
        <v>4</v>
      </c>
      <c r="J428" s="10">
        <v>0.05</v>
      </c>
      <c r="K428" s="7" t="s">
        <v>32</v>
      </c>
      <c r="L428" s="7" t="s">
        <v>50</v>
      </c>
      <c r="M428" s="6">
        <v>28</v>
      </c>
      <c r="N428" s="6">
        <v>5</v>
      </c>
      <c r="O428" s="7" t="str">
        <f>VLOOKUP(H428,Product_Master!$A$2:$E$19,2,FALSE)</f>
        <v>Desk</v>
      </c>
      <c r="P428" s="7" t="str">
        <f>VLOOKUP(H428,Product_Master!$A$2:$E$19,3,FALSE)</f>
        <v>Furniture</v>
      </c>
      <c r="Q428" s="17">
        <f>INDEX(Product_Master!$D$2:$D$19,MATCH(H428,Product_Master!$A$2:$A$19,0))</f>
        <v>320</v>
      </c>
      <c r="R428" s="14">
        <f>INDEX(Product_Master!$E$2:$E$19,MATCH(H428,Product_Master!$A$2:$A$19,0))</f>
        <v>186.25</v>
      </c>
      <c r="S428" s="14">
        <f t="shared" si="36"/>
        <v>1216</v>
      </c>
      <c r="T428" s="14">
        <f t="shared" si="37"/>
        <v>745</v>
      </c>
      <c r="U428" s="14">
        <f t="shared" si="38"/>
        <v>471</v>
      </c>
      <c r="V428" s="20">
        <f t="shared" si="39"/>
        <v>0.38733552631578949</v>
      </c>
      <c r="W428" s="7" t="str">
        <f t="shared" si="40"/>
        <v>Profitable</v>
      </c>
      <c r="X428" s="7" t="str">
        <f t="shared" si="41"/>
        <v>Low</v>
      </c>
    </row>
    <row r="429" spans="1:24" x14ac:dyDescent="0.3">
      <c r="A429" s="7" t="s">
        <v>1594</v>
      </c>
      <c r="B429" s="8">
        <v>45441</v>
      </c>
      <c r="C429" s="8">
        <v>45442</v>
      </c>
      <c r="D429" s="7" t="s">
        <v>1597</v>
      </c>
      <c r="E429" s="7" t="s">
        <v>717</v>
      </c>
      <c r="F429" s="7" t="s">
        <v>29</v>
      </c>
      <c r="G429" s="7" t="s">
        <v>176</v>
      </c>
      <c r="H429" s="7" t="s">
        <v>109</v>
      </c>
      <c r="I429" s="6">
        <v>3</v>
      </c>
      <c r="J429" s="10">
        <v>0.1</v>
      </c>
      <c r="K429" s="7" t="s">
        <v>22</v>
      </c>
      <c r="L429" s="7" t="s">
        <v>33</v>
      </c>
      <c r="M429" s="6">
        <v>62</v>
      </c>
      <c r="N429" s="6">
        <v>5</v>
      </c>
      <c r="O429" s="7" t="str">
        <f>VLOOKUP(H429,Product_Master!$A$2:$E$19,2,FALSE)</f>
        <v>Printer</v>
      </c>
      <c r="P429" s="7" t="str">
        <f>VLOOKUP(H429,Product_Master!$A$2:$E$19,3,FALSE)</f>
        <v>Technology</v>
      </c>
      <c r="Q429" s="17">
        <f>INDEX(Product_Master!$D$2:$D$19,MATCH(H429,Product_Master!$A$2:$A$19,0))</f>
        <v>180</v>
      </c>
      <c r="R429" s="14">
        <f>INDEX(Product_Master!$E$2:$E$19,MATCH(H429,Product_Master!$A$2:$A$19,0))</f>
        <v>133.25</v>
      </c>
      <c r="S429" s="14">
        <f t="shared" si="36"/>
        <v>486</v>
      </c>
      <c r="T429" s="14">
        <f t="shared" si="37"/>
        <v>399.75</v>
      </c>
      <c r="U429" s="14">
        <f t="shared" si="38"/>
        <v>86.25</v>
      </c>
      <c r="V429" s="20">
        <f t="shared" si="39"/>
        <v>0.17746913580246915</v>
      </c>
      <c r="W429" s="7" t="str">
        <f t="shared" si="40"/>
        <v>Profitable</v>
      </c>
      <c r="X429" s="7" t="str">
        <f t="shared" si="41"/>
        <v>Low</v>
      </c>
    </row>
    <row r="430" spans="1:24" x14ac:dyDescent="0.3">
      <c r="A430" s="7" t="s">
        <v>1598</v>
      </c>
      <c r="B430" s="8">
        <v>45133</v>
      </c>
      <c r="C430" s="8">
        <v>45139</v>
      </c>
      <c r="D430" s="7" t="s">
        <v>1600</v>
      </c>
      <c r="E430" s="7" t="s">
        <v>587</v>
      </c>
      <c r="F430" s="7" t="s">
        <v>39</v>
      </c>
      <c r="G430" s="7" t="s">
        <v>47</v>
      </c>
      <c r="H430" s="7" t="s">
        <v>308</v>
      </c>
      <c r="I430" s="6">
        <v>8</v>
      </c>
      <c r="J430" s="10">
        <v>0</v>
      </c>
      <c r="K430" s="7" t="s">
        <v>22</v>
      </c>
      <c r="L430" s="7" t="s">
        <v>41</v>
      </c>
      <c r="M430" s="6">
        <v>52</v>
      </c>
      <c r="N430" s="6">
        <v>5</v>
      </c>
      <c r="O430" s="7" t="str">
        <f>VLOOKUP(H430,Product_Master!$A$2:$E$19,2,FALSE)</f>
        <v>Binder</v>
      </c>
      <c r="P430" s="7" t="str">
        <f>VLOOKUP(H430,Product_Master!$A$2:$E$19,3,FALSE)</f>
        <v>Office Supplies</v>
      </c>
      <c r="Q430" s="17">
        <f>INDEX(Product_Master!$D$2:$D$19,MATCH(H430,Product_Master!$A$2:$A$19,0))</f>
        <v>8</v>
      </c>
      <c r="R430" s="14">
        <f>INDEX(Product_Master!$E$2:$E$19,MATCH(H430,Product_Master!$A$2:$A$19,0))</f>
        <v>5.51</v>
      </c>
      <c r="S430" s="14">
        <f t="shared" si="36"/>
        <v>64</v>
      </c>
      <c r="T430" s="14">
        <f t="shared" si="37"/>
        <v>44.08</v>
      </c>
      <c r="U430" s="14">
        <f t="shared" si="38"/>
        <v>19.920000000000002</v>
      </c>
      <c r="V430" s="20">
        <f t="shared" si="39"/>
        <v>0.31125000000000003</v>
      </c>
      <c r="W430" s="7" t="str">
        <f t="shared" si="40"/>
        <v>Profitable</v>
      </c>
      <c r="X430" s="7" t="str">
        <f t="shared" si="41"/>
        <v>Low</v>
      </c>
    </row>
    <row r="431" spans="1:24" x14ac:dyDescent="0.3">
      <c r="A431" s="7" t="s">
        <v>1601</v>
      </c>
      <c r="B431" s="8">
        <v>45076</v>
      </c>
      <c r="C431" s="8">
        <v>45080</v>
      </c>
      <c r="D431" s="7" t="s">
        <v>1603</v>
      </c>
      <c r="E431" s="7" t="s">
        <v>914</v>
      </c>
      <c r="F431" s="7" t="s">
        <v>19</v>
      </c>
      <c r="G431" s="7" t="s">
        <v>251</v>
      </c>
      <c r="H431" s="7" t="s">
        <v>308</v>
      </c>
      <c r="I431" s="6">
        <v>7</v>
      </c>
      <c r="J431" s="10">
        <v>0</v>
      </c>
      <c r="K431" s="7" t="s">
        <v>32</v>
      </c>
      <c r="L431" s="7" t="s">
        <v>41</v>
      </c>
      <c r="M431" s="6">
        <v>46</v>
      </c>
      <c r="N431" s="6">
        <v>5</v>
      </c>
      <c r="O431" s="7" t="str">
        <f>VLOOKUP(H431,Product_Master!$A$2:$E$19,2,FALSE)</f>
        <v>Binder</v>
      </c>
      <c r="P431" s="7" t="str">
        <f>VLOOKUP(H431,Product_Master!$A$2:$E$19,3,FALSE)</f>
        <v>Office Supplies</v>
      </c>
      <c r="Q431" s="17">
        <f>INDEX(Product_Master!$D$2:$D$19,MATCH(H431,Product_Master!$A$2:$A$19,0))</f>
        <v>8</v>
      </c>
      <c r="R431" s="14">
        <f>INDEX(Product_Master!$E$2:$E$19,MATCH(H431,Product_Master!$A$2:$A$19,0))</f>
        <v>5.51</v>
      </c>
      <c r="S431" s="14">
        <f t="shared" si="36"/>
        <v>56</v>
      </c>
      <c r="T431" s="14">
        <f t="shared" si="37"/>
        <v>38.57</v>
      </c>
      <c r="U431" s="14">
        <f t="shared" si="38"/>
        <v>17.43</v>
      </c>
      <c r="V431" s="20">
        <f t="shared" si="39"/>
        <v>0.31124999999999997</v>
      </c>
      <c r="W431" s="7" t="str">
        <f t="shared" si="40"/>
        <v>Profitable</v>
      </c>
      <c r="X431" s="7" t="str">
        <f t="shared" si="41"/>
        <v>Low</v>
      </c>
    </row>
    <row r="432" spans="1:24" x14ac:dyDescent="0.3">
      <c r="A432" s="7" t="s">
        <v>1604</v>
      </c>
      <c r="B432" s="8">
        <v>45367</v>
      </c>
      <c r="C432" s="8">
        <v>45372</v>
      </c>
      <c r="D432" s="7" t="s">
        <v>1537</v>
      </c>
      <c r="E432" s="7" t="s">
        <v>413</v>
      </c>
      <c r="F432" s="7" t="s">
        <v>39</v>
      </c>
      <c r="G432" s="7" t="s">
        <v>40</v>
      </c>
      <c r="H432" s="7" t="s">
        <v>31</v>
      </c>
      <c r="I432" s="6">
        <v>4</v>
      </c>
      <c r="J432" s="10">
        <v>0</v>
      </c>
      <c r="K432" s="7" t="s">
        <v>70</v>
      </c>
      <c r="L432" s="7" t="s">
        <v>41</v>
      </c>
      <c r="M432" s="6">
        <v>56</v>
      </c>
      <c r="N432" s="6">
        <v>4</v>
      </c>
      <c r="O432" s="7" t="str">
        <f>VLOOKUP(H432,Product_Master!$A$2:$E$19,2,FALSE)</f>
        <v>Desk</v>
      </c>
      <c r="P432" s="7" t="str">
        <f>VLOOKUP(H432,Product_Master!$A$2:$E$19,3,FALSE)</f>
        <v>Furniture</v>
      </c>
      <c r="Q432" s="17">
        <f>INDEX(Product_Master!$D$2:$D$19,MATCH(H432,Product_Master!$A$2:$A$19,0))</f>
        <v>320</v>
      </c>
      <c r="R432" s="14">
        <f>INDEX(Product_Master!$E$2:$E$19,MATCH(H432,Product_Master!$A$2:$A$19,0))</f>
        <v>186.25</v>
      </c>
      <c r="S432" s="14">
        <f t="shared" si="36"/>
        <v>1280</v>
      </c>
      <c r="T432" s="14">
        <f t="shared" si="37"/>
        <v>745</v>
      </c>
      <c r="U432" s="14">
        <f t="shared" si="38"/>
        <v>535</v>
      </c>
      <c r="V432" s="20">
        <f t="shared" si="39"/>
        <v>0.41796875</v>
      </c>
      <c r="W432" s="7" t="str">
        <f t="shared" si="40"/>
        <v>Profitable</v>
      </c>
      <c r="X432" s="7" t="str">
        <f t="shared" si="41"/>
        <v>Low</v>
      </c>
    </row>
    <row r="433" spans="1:24" x14ac:dyDescent="0.3">
      <c r="A433" s="7" t="s">
        <v>1605</v>
      </c>
      <c r="B433" s="8">
        <v>45472</v>
      </c>
      <c r="C433" s="8">
        <v>45474</v>
      </c>
      <c r="D433" s="7" t="s">
        <v>1450</v>
      </c>
      <c r="E433" s="7" t="s">
        <v>606</v>
      </c>
      <c r="F433" s="7" t="s">
        <v>29</v>
      </c>
      <c r="G433" s="7" t="s">
        <v>47</v>
      </c>
      <c r="H433" s="7" t="s">
        <v>69</v>
      </c>
      <c r="I433" s="6">
        <v>4</v>
      </c>
      <c r="J433" s="10">
        <v>0</v>
      </c>
      <c r="K433" s="7" t="s">
        <v>32</v>
      </c>
      <c r="L433" s="7" t="s">
        <v>50</v>
      </c>
      <c r="M433" s="6">
        <v>50</v>
      </c>
      <c r="N433" s="6">
        <v>4</v>
      </c>
      <c r="O433" s="7" t="str">
        <f>VLOOKUP(H433,Product_Master!$A$2:$E$19,2,FALSE)</f>
        <v>Marker Pack</v>
      </c>
      <c r="P433" s="7" t="str">
        <f>VLOOKUP(H433,Product_Master!$A$2:$E$19,3,FALSE)</f>
        <v>Office Supplies</v>
      </c>
      <c r="Q433" s="17">
        <f>INDEX(Product_Master!$D$2:$D$19,MATCH(H433,Product_Master!$A$2:$A$19,0))</f>
        <v>11</v>
      </c>
      <c r="R433" s="14">
        <f>INDEX(Product_Master!$E$2:$E$19,MATCH(H433,Product_Master!$A$2:$A$19,0))</f>
        <v>6.23</v>
      </c>
      <c r="S433" s="14">
        <f t="shared" si="36"/>
        <v>44</v>
      </c>
      <c r="T433" s="14">
        <f t="shared" si="37"/>
        <v>24.92</v>
      </c>
      <c r="U433" s="14">
        <f t="shared" si="38"/>
        <v>19.079999999999998</v>
      </c>
      <c r="V433" s="20">
        <f t="shared" si="39"/>
        <v>0.4336363636363636</v>
      </c>
      <c r="W433" s="7" t="str">
        <f t="shared" si="40"/>
        <v>Profitable</v>
      </c>
      <c r="X433" s="7" t="str">
        <f t="shared" si="41"/>
        <v>Low</v>
      </c>
    </row>
    <row r="434" spans="1:24" x14ac:dyDescent="0.3">
      <c r="A434" s="7" t="s">
        <v>1608</v>
      </c>
      <c r="B434" s="8">
        <v>44933</v>
      </c>
      <c r="C434" s="8">
        <v>44936</v>
      </c>
      <c r="D434" s="7" t="s">
        <v>1610</v>
      </c>
      <c r="E434" s="7" t="s">
        <v>671</v>
      </c>
      <c r="F434" s="7" t="s">
        <v>29</v>
      </c>
      <c r="G434" s="7" t="s">
        <v>115</v>
      </c>
      <c r="H434" s="7" t="s">
        <v>308</v>
      </c>
      <c r="I434" s="6">
        <v>8</v>
      </c>
      <c r="J434" s="10">
        <v>0.1</v>
      </c>
      <c r="K434" s="7" t="s">
        <v>222</v>
      </c>
      <c r="L434" s="7" t="s">
        <v>50</v>
      </c>
      <c r="M434" s="6">
        <v>51</v>
      </c>
      <c r="N434" s="6">
        <v>1</v>
      </c>
      <c r="O434" s="7" t="str">
        <f>VLOOKUP(H434,Product_Master!$A$2:$E$19,2,FALSE)</f>
        <v>Binder</v>
      </c>
      <c r="P434" s="7" t="str">
        <f>VLOOKUP(H434,Product_Master!$A$2:$E$19,3,FALSE)</f>
        <v>Office Supplies</v>
      </c>
      <c r="Q434" s="17">
        <f>INDEX(Product_Master!$D$2:$D$19,MATCH(H434,Product_Master!$A$2:$A$19,0))</f>
        <v>8</v>
      </c>
      <c r="R434" s="14">
        <f>INDEX(Product_Master!$E$2:$E$19,MATCH(H434,Product_Master!$A$2:$A$19,0))</f>
        <v>5.51</v>
      </c>
      <c r="S434" s="14">
        <f t="shared" si="36"/>
        <v>57.6</v>
      </c>
      <c r="T434" s="14">
        <f t="shared" si="37"/>
        <v>44.08</v>
      </c>
      <c r="U434" s="14">
        <f t="shared" si="38"/>
        <v>13.520000000000003</v>
      </c>
      <c r="V434" s="20">
        <f t="shared" si="39"/>
        <v>0.23472222222222228</v>
      </c>
      <c r="W434" s="7" t="str">
        <f t="shared" si="40"/>
        <v>Profitable</v>
      </c>
      <c r="X434" s="7" t="str">
        <f t="shared" si="41"/>
        <v>Low</v>
      </c>
    </row>
    <row r="435" spans="1:24" x14ac:dyDescent="0.3">
      <c r="A435" s="7" t="s">
        <v>1611</v>
      </c>
      <c r="B435" s="8">
        <v>44946</v>
      </c>
      <c r="C435" s="8">
        <v>44948</v>
      </c>
      <c r="D435" s="7" t="s">
        <v>1613</v>
      </c>
      <c r="E435" s="7" t="s">
        <v>666</v>
      </c>
      <c r="F435" s="7" t="s">
        <v>29</v>
      </c>
      <c r="G435" s="7" t="s">
        <v>62</v>
      </c>
      <c r="H435" s="7" t="s">
        <v>63</v>
      </c>
      <c r="I435" s="6">
        <v>5</v>
      </c>
      <c r="J435" s="10">
        <v>0.05</v>
      </c>
      <c r="K435" s="7" t="s">
        <v>32</v>
      </c>
      <c r="L435" s="7" t="s">
        <v>50</v>
      </c>
      <c r="M435" s="6">
        <v>59</v>
      </c>
      <c r="N435" s="6">
        <v>3</v>
      </c>
      <c r="O435" s="7" t="str">
        <f>VLOOKUP(H435,Product_Master!$A$2:$E$19,2,FALSE)</f>
        <v>Paper Ream</v>
      </c>
      <c r="P435" s="7" t="str">
        <f>VLOOKUP(H435,Product_Master!$A$2:$E$19,3,FALSE)</f>
        <v>Office Supplies</v>
      </c>
      <c r="Q435" s="17">
        <f>INDEX(Product_Master!$D$2:$D$19,MATCH(H435,Product_Master!$A$2:$A$19,0))</f>
        <v>9</v>
      </c>
      <c r="R435" s="14">
        <f>INDEX(Product_Master!$E$2:$E$19,MATCH(H435,Product_Master!$A$2:$A$19,0))</f>
        <v>5.46</v>
      </c>
      <c r="S435" s="14">
        <f t="shared" si="36"/>
        <v>42.75</v>
      </c>
      <c r="T435" s="14">
        <f t="shared" si="37"/>
        <v>27.3</v>
      </c>
      <c r="U435" s="14">
        <f t="shared" si="38"/>
        <v>15.45</v>
      </c>
      <c r="V435" s="20">
        <f t="shared" si="39"/>
        <v>0.36140350877192978</v>
      </c>
      <c r="W435" s="7" t="str">
        <f t="shared" si="40"/>
        <v>Profitable</v>
      </c>
      <c r="X435" s="7" t="str">
        <f t="shared" si="41"/>
        <v>Low</v>
      </c>
    </row>
    <row r="436" spans="1:24" x14ac:dyDescent="0.3">
      <c r="A436" s="7" t="s">
        <v>1614</v>
      </c>
      <c r="B436" s="8">
        <v>45251</v>
      </c>
      <c r="C436" s="8">
        <v>45255</v>
      </c>
      <c r="D436" s="7" t="s">
        <v>1617</v>
      </c>
      <c r="E436" s="7" t="s">
        <v>477</v>
      </c>
      <c r="F436" s="7" t="s">
        <v>39</v>
      </c>
      <c r="G436" s="7" t="s">
        <v>251</v>
      </c>
      <c r="H436" s="7" t="s">
        <v>63</v>
      </c>
      <c r="I436" s="6">
        <v>6</v>
      </c>
      <c r="J436" s="10">
        <v>0.2</v>
      </c>
      <c r="K436" s="7" t="s">
        <v>22</v>
      </c>
      <c r="L436" s="7" t="s">
        <v>23</v>
      </c>
      <c r="M436" s="6">
        <v>65</v>
      </c>
      <c r="N436" s="6">
        <v>3</v>
      </c>
      <c r="O436" s="7" t="str">
        <f>VLOOKUP(H436,Product_Master!$A$2:$E$19,2,FALSE)</f>
        <v>Paper Ream</v>
      </c>
      <c r="P436" s="7" t="str">
        <f>VLOOKUP(H436,Product_Master!$A$2:$E$19,3,FALSE)</f>
        <v>Office Supplies</v>
      </c>
      <c r="Q436" s="17">
        <f>INDEX(Product_Master!$D$2:$D$19,MATCH(H436,Product_Master!$A$2:$A$19,0))</f>
        <v>9</v>
      </c>
      <c r="R436" s="14">
        <f>INDEX(Product_Master!$E$2:$E$19,MATCH(H436,Product_Master!$A$2:$A$19,0))</f>
        <v>5.46</v>
      </c>
      <c r="S436" s="14">
        <f t="shared" si="36"/>
        <v>43.2</v>
      </c>
      <c r="T436" s="14">
        <f t="shared" si="37"/>
        <v>32.76</v>
      </c>
      <c r="U436" s="14">
        <f t="shared" si="38"/>
        <v>10.440000000000005</v>
      </c>
      <c r="V436" s="20">
        <f t="shared" si="39"/>
        <v>0.24166666666666675</v>
      </c>
      <c r="W436" s="7" t="str">
        <f t="shared" si="40"/>
        <v>Profitable</v>
      </c>
      <c r="X436" s="7" t="str">
        <f t="shared" si="41"/>
        <v>Low</v>
      </c>
    </row>
    <row r="437" spans="1:24" x14ac:dyDescent="0.3">
      <c r="A437" s="7" t="s">
        <v>1619</v>
      </c>
      <c r="B437" s="8">
        <v>45305</v>
      </c>
      <c r="C437" s="8">
        <v>45308</v>
      </c>
      <c r="D437" s="7" t="s">
        <v>1622</v>
      </c>
      <c r="E437" s="7" t="s">
        <v>191</v>
      </c>
      <c r="F437" s="7" t="s">
        <v>19</v>
      </c>
      <c r="G437" s="7" t="s">
        <v>30</v>
      </c>
      <c r="H437" s="7" t="s">
        <v>21</v>
      </c>
      <c r="I437" s="6">
        <v>2</v>
      </c>
      <c r="J437" s="10">
        <v>0</v>
      </c>
      <c r="K437" s="7" t="s">
        <v>222</v>
      </c>
      <c r="L437" s="7" t="s">
        <v>23</v>
      </c>
      <c r="M437" s="6">
        <v>67</v>
      </c>
      <c r="N437" s="6">
        <v>5</v>
      </c>
      <c r="O437" s="7" t="str">
        <f>VLOOKUP(H437,Product_Master!$A$2:$E$19,2,FALSE)</f>
        <v>Pen Set</v>
      </c>
      <c r="P437" s="7" t="str">
        <f>VLOOKUP(H437,Product_Master!$A$2:$E$19,3,FALSE)</f>
        <v>Office Supplies</v>
      </c>
      <c r="Q437" s="17">
        <f>INDEX(Product_Master!$D$2:$D$19,MATCH(H437,Product_Master!$A$2:$A$19,0))</f>
        <v>12</v>
      </c>
      <c r="R437" s="14">
        <f>INDEX(Product_Master!$E$2:$E$19,MATCH(H437,Product_Master!$A$2:$A$19,0))</f>
        <v>9.07</v>
      </c>
      <c r="S437" s="14">
        <f t="shared" si="36"/>
        <v>24</v>
      </c>
      <c r="T437" s="14">
        <f t="shared" si="37"/>
        <v>18.14</v>
      </c>
      <c r="U437" s="14">
        <f t="shared" si="38"/>
        <v>5.8599999999999994</v>
      </c>
      <c r="V437" s="20">
        <f t="shared" si="39"/>
        <v>0.24416666666666664</v>
      </c>
      <c r="W437" s="7" t="str">
        <f t="shared" si="40"/>
        <v>Profitable</v>
      </c>
      <c r="X437" s="7" t="str">
        <f t="shared" si="41"/>
        <v>Low</v>
      </c>
    </row>
    <row r="438" spans="1:24" x14ac:dyDescent="0.3">
      <c r="A438" s="7" t="s">
        <v>1623</v>
      </c>
      <c r="B438" s="8">
        <v>45274</v>
      </c>
      <c r="C438" s="8">
        <v>45281</v>
      </c>
      <c r="D438" s="7" t="s">
        <v>1626</v>
      </c>
      <c r="E438" s="7" t="s">
        <v>882</v>
      </c>
      <c r="F438" s="7" t="s">
        <v>29</v>
      </c>
      <c r="G438" s="7" t="s">
        <v>293</v>
      </c>
      <c r="H438" s="7" t="s">
        <v>91</v>
      </c>
      <c r="I438" s="6">
        <v>8</v>
      </c>
      <c r="J438" s="10">
        <v>0.1</v>
      </c>
      <c r="K438" s="7" t="s">
        <v>222</v>
      </c>
      <c r="L438" s="7" t="s">
        <v>33</v>
      </c>
      <c r="M438" s="6">
        <v>42</v>
      </c>
      <c r="N438" s="6">
        <v>5</v>
      </c>
      <c r="O438" s="7" t="str">
        <f>VLOOKUP(H438,Product_Master!$A$2:$E$19,2,FALSE)</f>
        <v>Smartphone</v>
      </c>
      <c r="P438" s="7" t="str">
        <f>VLOOKUP(H438,Product_Master!$A$2:$E$19,3,FALSE)</f>
        <v>Technology</v>
      </c>
      <c r="Q438" s="17">
        <f>INDEX(Product_Master!$D$2:$D$19,MATCH(H438,Product_Master!$A$2:$A$19,0))</f>
        <v>600</v>
      </c>
      <c r="R438" s="14">
        <f>INDEX(Product_Master!$E$2:$E$19,MATCH(H438,Product_Master!$A$2:$A$19,0))</f>
        <v>395.83</v>
      </c>
      <c r="S438" s="14">
        <f t="shared" si="36"/>
        <v>4320</v>
      </c>
      <c r="T438" s="14">
        <f t="shared" si="37"/>
        <v>3166.64</v>
      </c>
      <c r="U438" s="14">
        <f t="shared" si="38"/>
        <v>1153.3600000000001</v>
      </c>
      <c r="V438" s="20">
        <f t="shared" si="39"/>
        <v>0.26698148148148149</v>
      </c>
      <c r="W438" s="7" t="str">
        <f t="shared" si="40"/>
        <v>Profitable</v>
      </c>
      <c r="X438" s="7" t="str">
        <f t="shared" si="41"/>
        <v>Medium</v>
      </c>
    </row>
    <row r="439" spans="1:24" x14ac:dyDescent="0.3">
      <c r="A439" s="7" t="s">
        <v>1627</v>
      </c>
      <c r="B439" s="8">
        <v>44933</v>
      </c>
      <c r="C439" s="8">
        <v>44936</v>
      </c>
      <c r="D439" s="7" t="s">
        <v>1300</v>
      </c>
      <c r="E439" s="7" t="s">
        <v>408</v>
      </c>
      <c r="F439" s="7" t="s">
        <v>29</v>
      </c>
      <c r="G439" s="7" t="s">
        <v>192</v>
      </c>
      <c r="H439" s="7" t="s">
        <v>308</v>
      </c>
      <c r="I439" s="6">
        <v>1</v>
      </c>
      <c r="J439" s="10">
        <v>0.05</v>
      </c>
      <c r="K439" s="7" t="s">
        <v>22</v>
      </c>
      <c r="L439" s="7" t="s">
        <v>41</v>
      </c>
      <c r="M439" s="6">
        <v>58</v>
      </c>
      <c r="N439" s="6">
        <v>1</v>
      </c>
      <c r="O439" s="7" t="str">
        <f>VLOOKUP(H439,Product_Master!$A$2:$E$19,2,FALSE)</f>
        <v>Binder</v>
      </c>
      <c r="P439" s="7" t="str">
        <f>VLOOKUP(H439,Product_Master!$A$2:$E$19,3,FALSE)</f>
        <v>Office Supplies</v>
      </c>
      <c r="Q439" s="17">
        <f>INDEX(Product_Master!$D$2:$D$19,MATCH(H439,Product_Master!$A$2:$A$19,0))</f>
        <v>8</v>
      </c>
      <c r="R439" s="14">
        <f>INDEX(Product_Master!$E$2:$E$19,MATCH(H439,Product_Master!$A$2:$A$19,0))</f>
        <v>5.51</v>
      </c>
      <c r="S439" s="14">
        <f t="shared" si="36"/>
        <v>7.6</v>
      </c>
      <c r="T439" s="14">
        <f t="shared" si="37"/>
        <v>5.51</v>
      </c>
      <c r="U439" s="14">
        <f t="shared" si="38"/>
        <v>2.09</v>
      </c>
      <c r="V439" s="20">
        <f t="shared" si="39"/>
        <v>0.27499999999999997</v>
      </c>
      <c r="W439" s="7" t="str">
        <f t="shared" si="40"/>
        <v>Profitable</v>
      </c>
      <c r="X439" s="7" t="str">
        <f t="shared" si="41"/>
        <v>Low</v>
      </c>
    </row>
    <row r="440" spans="1:24" x14ac:dyDescent="0.3">
      <c r="A440" s="7" t="s">
        <v>1628</v>
      </c>
      <c r="B440" s="8">
        <v>45418</v>
      </c>
      <c r="C440" s="8">
        <v>45421</v>
      </c>
      <c r="D440" s="7" t="s">
        <v>1463</v>
      </c>
      <c r="E440" s="7" t="s">
        <v>298</v>
      </c>
      <c r="F440" s="7" t="s">
        <v>29</v>
      </c>
      <c r="G440" s="7" t="s">
        <v>176</v>
      </c>
      <c r="H440" s="7" t="s">
        <v>91</v>
      </c>
      <c r="I440" s="6">
        <v>5</v>
      </c>
      <c r="J440" s="10">
        <v>0</v>
      </c>
      <c r="K440" s="7" t="s">
        <v>70</v>
      </c>
      <c r="L440" s="7" t="s">
        <v>23</v>
      </c>
      <c r="M440" s="6">
        <v>27</v>
      </c>
      <c r="N440" s="6">
        <v>5</v>
      </c>
      <c r="O440" s="7" t="str">
        <f>VLOOKUP(H440,Product_Master!$A$2:$E$19,2,FALSE)</f>
        <v>Smartphone</v>
      </c>
      <c r="P440" s="7" t="str">
        <f>VLOOKUP(H440,Product_Master!$A$2:$E$19,3,FALSE)</f>
        <v>Technology</v>
      </c>
      <c r="Q440" s="17">
        <f>INDEX(Product_Master!$D$2:$D$19,MATCH(H440,Product_Master!$A$2:$A$19,0))</f>
        <v>600</v>
      </c>
      <c r="R440" s="14">
        <f>INDEX(Product_Master!$E$2:$E$19,MATCH(H440,Product_Master!$A$2:$A$19,0))</f>
        <v>395.83</v>
      </c>
      <c r="S440" s="14">
        <f t="shared" si="36"/>
        <v>3000</v>
      </c>
      <c r="T440" s="14">
        <f t="shared" si="37"/>
        <v>1979.1499999999999</v>
      </c>
      <c r="U440" s="14">
        <f t="shared" si="38"/>
        <v>1020.8500000000001</v>
      </c>
      <c r="V440" s="20">
        <f t="shared" si="39"/>
        <v>0.34028333333333338</v>
      </c>
      <c r="W440" s="7" t="str">
        <f t="shared" si="40"/>
        <v>Profitable</v>
      </c>
      <c r="X440" s="7" t="str">
        <f t="shared" si="41"/>
        <v>Medium</v>
      </c>
    </row>
    <row r="441" spans="1:24" x14ac:dyDescent="0.3">
      <c r="A441" s="7" t="s">
        <v>1629</v>
      </c>
      <c r="B441" s="8">
        <v>45269</v>
      </c>
      <c r="C441" s="8">
        <v>45270</v>
      </c>
      <c r="D441" s="7" t="s">
        <v>1631</v>
      </c>
      <c r="E441" s="7" t="s">
        <v>472</v>
      </c>
      <c r="F441" s="7" t="s">
        <v>39</v>
      </c>
      <c r="G441" s="7" t="s">
        <v>293</v>
      </c>
      <c r="H441" s="7" t="s">
        <v>154</v>
      </c>
      <c r="I441" s="6">
        <v>1</v>
      </c>
      <c r="J441" s="10">
        <v>0.1</v>
      </c>
      <c r="K441" s="7" t="s">
        <v>32</v>
      </c>
      <c r="L441" s="7" t="s">
        <v>33</v>
      </c>
      <c r="M441" s="6">
        <v>44</v>
      </c>
      <c r="N441" s="6">
        <v>3</v>
      </c>
      <c r="O441" s="7" t="str">
        <f>VLOOKUP(H441,Product_Master!$A$2:$E$19,2,FALSE)</f>
        <v>Filing Cabinet</v>
      </c>
      <c r="P441" s="7" t="str">
        <f>VLOOKUP(H441,Product_Master!$A$2:$E$19,3,FALSE)</f>
        <v>Furniture</v>
      </c>
      <c r="Q441" s="17">
        <f>INDEX(Product_Master!$D$2:$D$19,MATCH(H441,Product_Master!$A$2:$A$19,0))</f>
        <v>130</v>
      </c>
      <c r="R441" s="14">
        <f>INDEX(Product_Master!$E$2:$E$19,MATCH(H441,Product_Master!$A$2:$A$19,0))</f>
        <v>83.55</v>
      </c>
      <c r="S441" s="14">
        <f t="shared" si="36"/>
        <v>117</v>
      </c>
      <c r="T441" s="14">
        <f t="shared" si="37"/>
        <v>83.55</v>
      </c>
      <c r="U441" s="14">
        <f t="shared" si="38"/>
        <v>33.450000000000003</v>
      </c>
      <c r="V441" s="20">
        <f t="shared" si="39"/>
        <v>0.28589743589743594</v>
      </c>
      <c r="W441" s="7" t="str">
        <f t="shared" si="40"/>
        <v>Profitable</v>
      </c>
      <c r="X441" s="7" t="str">
        <f t="shared" si="41"/>
        <v>Low</v>
      </c>
    </row>
    <row r="442" spans="1:24" x14ac:dyDescent="0.3">
      <c r="A442" s="7" t="s">
        <v>1633</v>
      </c>
      <c r="B442" s="8">
        <v>45078</v>
      </c>
      <c r="C442" s="8">
        <v>45082</v>
      </c>
      <c r="D442" s="7" t="s">
        <v>1635</v>
      </c>
      <c r="E442" s="7" t="s">
        <v>453</v>
      </c>
      <c r="F442" s="7" t="s">
        <v>29</v>
      </c>
      <c r="G442" s="7" t="s">
        <v>115</v>
      </c>
      <c r="H442" s="7" t="s">
        <v>31</v>
      </c>
      <c r="I442" s="6">
        <v>6</v>
      </c>
      <c r="J442" s="10">
        <v>0</v>
      </c>
      <c r="K442" s="7" t="s">
        <v>32</v>
      </c>
      <c r="L442" s="7" t="s">
        <v>23</v>
      </c>
      <c r="M442" s="6">
        <v>36</v>
      </c>
      <c r="N442" s="6">
        <v>2</v>
      </c>
      <c r="O442" s="7" t="str">
        <f>VLOOKUP(H442,Product_Master!$A$2:$E$19,2,FALSE)</f>
        <v>Desk</v>
      </c>
      <c r="P442" s="7" t="str">
        <f>VLOOKUP(H442,Product_Master!$A$2:$E$19,3,FALSE)</f>
        <v>Furniture</v>
      </c>
      <c r="Q442" s="17">
        <f>INDEX(Product_Master!$D$2:$D$19,MATCH(H442,Product_Master!$A$2:$A$19,0))</f>
        <v>320</v>
      </c>
      <c r="R442" s="14">
        <f>INDEX(Product_Master!$E$2:$E$19,MATCH(H442,Product_Master!$A$2:$A$19,0))</f>
        <v>186.25</v>
      </c>
      <c r="S442" s="14">
        <f t="shared" si="36"/>
        <v>1920</v>
      </c>
      <c r="T442" s="14">
        <f t="shared" si="37"/>
        <v>1117.5</v>
      </c>
      <c r="U442" s="14">
        <f t="shared" si="38"/>
        <v>802.5</v>
      </c>
      <c r="V442" s="20">
        <f t="shared" si="39"/>
        <v>0.41796875</v>
      </c>
      <c r="W442" s="7" t="str">
        <f t="shared" si="40"/>
        <v>Profitable</v>
      </c>
      <c r="X442" s="7" t="str">
        <f t="shared" si="41"/>
        <v>Low</v>
      </c>
    </row>
    <row r="443" spans="1:24" x14ac:dyDescent="0.3">
      <c r="A443" s="7" t="s">
        <v>1636</v>
      </c>
      <c r="B443" s="8">
        <v>45463</v>
      </c>
      <c r="C443" s="8">
        <v>45470</v>
      </c>
      <c r="D443" s="7" t="s">
        <v>1637</v>
      </c>
      <c r="E443" s="7" t="s">
        <v>870</v>
      </c>
      <c r="F443" s="7" t="s">
        <v>19</v>
      </c>
      <c r="G443" s="7" t="s">
        <v>47</v>
      </c>
      <c r="H443" s="7" t="s">
        <v>84</v>
      </c>
      <c r="I443" s="6">
        <v>9</v>
      </c>
      <c r="J443" s="10">
        <v>0.05</v>
      </c>
      <c r="K443" s="7" t="s">
        <v>22</v>
      </c>
      <c r="L443" s="7" t="s">
        <v>50</v>
      </c>
      <c r="M443" s="6">
        <v>56</v>
      </c>
      <c r="N443" s="6">
        <v>1</v>
      </c>
      <c r="O443" s="7" t="str">
        <f>VLOOKUP(H443,Product_Master!$A$2:$E$19,2,FALSE)</f>
        <v>Bookcase</v>
      </c>
      <c r="P443" s="7" t="str">
        <f>VLOOKUP(H443,Product_Master!$A$2:$E$19,3,FALSE)</f>
        <v>Furniture</v>
      </c>
      <c r="Q443" s="17">
        <f>INDEX(Product_Master!$D$2:$D$19,MATCH(H443,Product_Master!$A$2:$A$19,0))</f>
        <v>210</v>
      </c>
      <c r="R443" s="14">
        <f>INDEX(Product_Master!$E$2:$E$19,MATCH(H443,Product_Master!$A$2:$A$19,0))</f>
        <v>139.15</v>
      </c>
      <c r="S443" s="14">
        <f t="shared" si="36"/>
        <v>1795.5</v>
      </c>
      <c r="T443" s="14">
        <f t="shared" si="37"/>
        <v>1252.3500000000001</v>
      </c>
      <c r="U443" s="14">
        <f t="shared" si="38"/>
        <v>543.14999999999986</v>
      </c>
      <c r="V443" s="20">
        <f t="shared" si="39"/>
        <v>0.30250626566416033</v>
      </c>
      <c r="W443" s="7" t="str">
        <f t="shared" si="40"/>
        <v>Profitable</v>
      </c>
      <c r="X443" s="7" t="str">
        <f t="shared" si="41"/>
        <v>Low</v>
      </c>
    </row>
    <row r="444" spans="1:24" x14ac:dyDescent="0.3">
      <c r="A444" s="7" t="s">
        <v>1638</v>
      </c>
      <c r="B444" s="8">
        <v>45156</v>
      </c>
      <c r="C444" s="8">
        <v>45161</v>
      </c>
      <c r="D444" s="7" t="s">
        <v>320</v>
      </c>
      <c r="E444" s="7" t="s">
        <v>89</v>
      </c>
      <c r="F444" s="7" t="s">
        <v>29</v>
      </c>
      <c r="G444" s="7" t="s">
        <v>90</v>
      </c>
      <c r="H444" s="7" t="s">
        <v>84</v>
      </c>
      <c r="I444" s="6">
        <v>2</v>
      </c>
      <c r="J444" s="10">
        <v>0.2</v>
      </c>
      <c r="K444" s="7" t="s">
        <v>32</v>
      </c>
      <c r="L444" s="7" t="s">
        <v>33</v>
      </c>
      <c r="M444" s="6">
        <v>57</v>
      </c>
      <c r="N444" s="6">
        <v>5</v>
      </c>
      <c r="O444" s="7" t="str">
        <f>VLOOKUP(H444,Product_Master!$A$2:$E$19,2,FALSE)</f>
        <v>Bookcase</v>
      </c>
      <c r="P444" s="7" t="str">
        <f>VLOOKUP(H444,Product_Master!$A$2:$E$19,3,FALSE)</f>
        <v>Furniture</v>
      </c>
      <c r="Q444" s="17">
        <f>INDEX(Product_Master!$D$2:$D$19,MATCH(H444,Product_Master!$A$2:$A$19,0))</f>
        <v>210</v>
      </c>
      <c r="R444" s="14">
        <f>INDEX(Product_Master!$E$2:$E$19,MATCH(H444,Product_Master!$A$2:$A$19,0))</f>
        <v>139.15</v>
      </c>
      <c r="S444" s="14">
        <f t="shared" si="36"/>
        <v>336</v>
      </c>
      <c r="T444" s="14">
        <f t="shared" si="37"/>
        <v>278.3</v>
      </c>
      <c r="U444" s="14">
        <f t="shared" si="38"/>
        <v>57.699999999999989</v>
      </c>
      <c r="V444" s="20">
        <f t="shared" si="39"/>
        <v>0.17172619047619045</v>
      </c>
      <c r="W444" s="7" t="str">
        <f t="shared" si="40"/>
        <v>Profitable</v>
      </c>
      <c r="X444" s="7" t="str">
        <f t="shared" si="41"/>
        <v>Low</v>
      </c>
    </row>
    <row r="445" spans="1:24" x14ac:dyDescent="0.3">
      <c r="A445" s="7" t="s">
        <v>1639</v>
      </c>
      <c r="B445" s="8">
        <v>44991</v>
      </c>
      <c r="C445" s="8">
        <v>44992</v>
      </c>
      <c r="D445" s="7" t="s">
        <v>1641</v>
      </c>
      <c r="E445" s="7" t="s">
        <v>413</v>
      </c>
      <c r="F445" s="7" t="s">
        <v>19</v>
      </c>
      <c r="G445" s="7" t="s">
        <v>115</v>
      </c>
      <c r="H445" s="7" t="s">
        <v>154</v>
      </c>
      <c r="I445" s="6">
        <v>6</v>
      </c>
      <c r="J445" s="10">
        <v>0</v>
      </c>
      <c r="K445" s="7" t="s">
        <v>222</v>
      </c>
      <c r="L445" s="7" t="s">
        <v>23</v>
      </c>
      <c r="M445" s="6">
        <v>59</v>
      </c>
      <c r="N445" s="6">
        <v>3</v>
      </c>
      <c r="O445" s="7" t="str">
        <f>VLOOKUP(H445,Product_Master!$A$2:$E$19,2,FALSE)</f>
        <v>Filing Cabinet</v>
      </c>
      <c r="P445" s="7" t="str">
        <f>VLOOKUP(H445,Product_Master!$A$2:$E$19,3,FALSE)</f>
        <v>Furniture</v>
      </c>
      <c r="Q445" s="17">
        <f>INDEX(Product_Master!$D$2:$D$19,MATCH(H445,Product_Master!$A$2:$A$19,0))</f>
        <v>130</v>
      </c>
      <c r="R445" s="14">
        <f>INDEX(Product_Master!$E$2:$E$19,MATCH(H445,Product_Master!$A$2:$A$19,0))</f>
        <v>83.55</v>
      </c>
      <c r="S445" s="14">
        <f t="shared" si="36"/>
        <v>780</v>
      </c>
      <c r="T445" s="14">
        <f t="shared" si="37"/>
        <v>501.29999999999995</v>
      </c>
      <c r="U445" s="14">
        <f t="shared" si="38"/>
        <v>278.70000000000005</v>
      </c>
      <c r="V445" s="20">
        <f t="shared" si="39"/>
        <v>0.35730769230769238</v>
      </c>
      <c r="W445" s="7" t="str">
        <f t="shared" si="40"/>
        <v>Profitable</v>
      </c>
      <c r="X445" s="7" t="str">
        <f t="shared" si="41"/>
        <v>Low</v>
      </c>
    </row>
    <row r="446" spans="1:24" x14ac:dyDescent="0.3">
      <c r="A446" s="7" t="s">
        <v>1642</v>
      </c>
      <c r="B446" s="8">
        <v>45620</v>
      </c>
      <c r="C446" s="8">
        <v>45627</v>
      </c>
      <c r="D446" s="7" t="s">
        <v>1644</v>
      </c>
      <c r="E446" s="7" t="s">
        <v>643</v>
      </c>
      <c r="F446" s="7" t="s">
        <v>29</v>
      </c>
      <c r="G446" s="7" t="s">
        <v>30</v>
      </c>
      <c r="H446" s="7" t="s">
        <v>48</v>
      </c>
      <c r="I446" s="6">
        <v>9</v>
      </c>
      <c r="J446" s="10">
        <v>0</v>
      </c>
      <c r="K446" s="7" t="s">
        <v>32</v>
      </c>
      <c r="L446" s="7" t="s">
        <v>50</v>
      </c>
      <c r="M446" s="6">
        <v>50</v>
      </c>
      <c r="N446" s="6">
        <v>2</v>
      </c>
      <c r="O446" s="7" t="str">
        <f>VLOOKUP(H446,Product_Master!$A$2:$E$19,2,FALSE)</f>
        <v>Monitor</v>
      </c>
      <c r="P446" s="7" t="str">
        <f>VLOOKUP(H446,Product_Master!$A$2:$E$19,3,FALSE)</f>
        <v>Technology</v>
      </c>
      <c r="Q446" s="17">
        <f>INDEX(Product_Master!$D$2:$D$19,MATCH(H446,Product_Master!$A$2:$A$19,0))</f>
        <v>220</v>
      </c>
      <c r="R446" s="14">
        <f>INDEX(Product_Master!$E$2:$E$19,MATCH(H446,Product_Master!$A$2:$A$19,0))</f>
        <v>159.36000000000001</v>
      </c>
      <c r="S446" s="14">
        <f t="shared" si="36"/>
        <v>1980</v>
      </c>
      <c r="T446" s="14">
        <f t="shared" si="37"/>
        <v>1434.2400000000002</v>
      </c>
      <c r="U446" s="14">
        <f t="shared" si="38"/>
        <v>545.75999999999976</v>
      </c>
      <c r="V446" s="20">
        <f t="shared" si="39"/>
        <v>0.27563636363636351</v>
      </c>
      <c r="W446" s="7" t="str">
        <f t="shared" si="40"/>
        <v>Profitable</v>
      </c>
      <c r="X446" s="7" t="str">
        <f t="shared" si="41"/>
        <v>Low</v>
      </c>
    </row>
    <row r="447" spans="1:24" x14ac:dyDescent="0.3">
      <c r="A447" s="7" t="s">
        <v>1646</v>
      </c>
      <c r="B447" s="8">
        <v>45284</v>
      </c>
      <c r="C447" s="8">
        <v>45287</v>
      </c>
      <c r="D447" s="7" t="s">
        <v>1647</v>
      </c>
      <c r="E447" s="7" t="s">
        <v>364</v>
      </c>
      <c r="F447" s="7" t="s">
        <v>29</v>
      </c>
      <c r="G447" s="7" t="s">
        <v>20</v>
      </c>
      <c r="H447" s="7" t="s">
        <v>98</v>
      </c>
      <c r="I447" s="6">
        <v>7</v>
      </c>
      <c r="J447" s="10">
        <v>0.2</v>
      </c>
      <c r="K447" s="7" t="s">
        <v>32</v>
      </c>
      <c r="L447" s="7" t="s">
        <v>23</v>
      </c>
      <c r="M447" s="6">
        <v>48</v>
      </c>
      <c r="N447" s="6">
        <v>3</v>
      </c>
      <c r="O447" s="7" t="str">
        <f>VLOOKUP(H447,Product_Master!$A$2:$E$19,2,FALSE)</f>
        <v>Office Chair</v>
      </c>
      <c r="P447" s="7" t="str">
        <f>VLOOKUP(H447,Product_Master!$A$2:$E$19,3,FALSE)</f>
        <v>Furniture</v>
      </c>
      <c r="Q447" s="17">
        <f>INDEX(Product_Master!$D$2:$D$19,MATCH(H447,Product_Master!$A$2:$A$19,0))</f>
        <v>150</v>
      </c>
      <c r="R447" s="14">
        <f>INDEX(Product_Master!$E$2:$E$19,MATCH(H447,Product_Master!$A$2:$A$19,0))</f>
        <v>111.98</v>
      </c>
      <c r="S447" s="14">
        <f t="shared" si="36"/>
        <v>840</v>
      </c>
      <c r="T447" s="14">
        <f t="shared" si="37"/>
        <v>783.86</v>
      </c>
      <c r="U447" s="14">
        <f t="shared" si="38"/>
        <v>56.139999999999986</v>
      </c>
      <c r="V447" s="20">
        <f t="shared" si="39"/>
        <v>6.6833333333333314E-2</v>
      </c>
      <c r="W447" s="7" t="str">
        <f t="shared" si="40"/>
        <v>Profitable</v>
      </c>
      <c r="X447" s="7" t="str">
        <f t="shared" si="41"/>
        <v>Low</v>
      </c>
    </row>
    <row r="448" spans="1:24" x14ac:dyDescent="0.3">
      <c r="A448" s="7" t="s">
        <v>1649</v>
      </c>
      <c r="B448" s="8">
        <v>45020</v>
      </c>
      <c r="C448" s="8">
        <v>45023</v>
      </c>
      <c r="D448" s="7" t="s">
        <v>1650</v>
      </c>
      <c r="E448" s="7" t="s">
        <v>606</v>
      </c>
      <c r="F448" s="7" t="s">
        <v>39</v>
      </c>
      <c r="G448" s="7" t="s">
        <v>62</v>
      </c>
      <c r="H448" s="7" t="s">
        <v>69</v>
      </c>
      <c r="I448" s="6">
        <v>4</v>
      </c>
      <c r="J448" s="10">
        <v>0</v>
      </c>
      <c r="K448" s="7" t="s">
        <v>222</v>
      </c>
      <c r="L448" s="7" t="s">
        <v>23</v>
      </c>
      <c r="M448" s="6">
        <v>33</v>
      </c>
      <c r="N448" s="6">
        <v>3</v>
      </c>
      <c r="O448" s="7" t="str">
        <f>VLOOKUP(H448,Product_Master!$A$2:$E$19,2,FALSE)</f>
        <v>Marker Pack</v>
      </c>
      <c r="P448" s="7" t="str">
        <f>VLOOKUP(H448,Product_Master!$A$2:$E$19,3,FALSE)</f>
        <v>Office Supplies</v>
      </c>
      <c r="Q448" s="17">
        <f>INDEX(Product_Master!$D$2:$D$19,MATCH(H448,Product_Master!$A$2:$A$19,0))</f>
        <v>11</v>
      </c>
      <c r="R448" s="14">
        <f>INDEX(Product_Master!$E$2:$E$19,MATCH(H448,Product_Master!$A$2:$A$19,0))</f>
        <v>6.23</v>
      </c>
      <c r="S448" s="14">
        <f t="shared" si="36"/>
        <v>44</v>
      </c>
      <c r="T448" s="14">
        <f t="shared" si="37"/>
        <v>24.92</v>
      </c>
      <c r="U448" s="14">
        <f t="shared" si="38"/>
        <v>19.079999999999998</v>
      </c>
      <c r="V448" s="20">
        <f t="shared" si="39"/>
        <v>0.4336363636363636</v>
      </c>
      <c r="W448" s="7" t="str">
        <f t="shared" si="40"/>
        <v>Profitable</v>
      </c>
      <c r="X448" s="7" t="str">
        <f t="shared" si="41"/>
        <v>Low</v>
      </c>
    </row>
    <row r="449" spans="1:24" x14ac:dyDescent="0.3">
      <c r="A449" s="7" t="s">
        <v>1652</v>
      </c>
      <c r="B449" s="8">
        <v>45120</v>
      </c>
      <c r="C449" s="8">
        <v>45125</v>
      </c>
      <c r="D449" s="7" t="s">
        <v>1655</v>
      </c>
      <c r="E449" s="7" t="s">
        <v>967</v>
      </c>
      <c r="F449" s="7" t="s">
        <v>39</v>
      </c>
      <c r="G449" s="7" t="s">
        <v>5734</v>
      </c>
      <c r="H449" s="7" t="s">
        <v>69</v>
      </c>
      <c r="I449" s="6">
        <v>5</v>
      </c>
      <c r="J449" s="10">
        <v>0.2</v>
      </c>
      <c r="K449" s="7" t="s">
        <v>222</v>
      </c>
      <c r="L449" s="7" t="s">
        <v>41</v>
      </c>
      <c r="M449" s="6">
        <v>37</v>
      </c>
      <c r="N449" s="6">
        <v>3</v>
      </c>
      <c r="O449" s="7" t="str">
        <f>VLOOKUP(H449,Product_Master!$A$2:$E$19,2,FALSE)</f>
        <v>Marker Pack</v>
      </c>
      <c r="P449" s="7" t="str">
        <f>VLOOKUP(H449,Product_Master!$A$2:$E$19,3,FALSE)</f>
        <v>Office Supplies</v>
      </c>
      <c r="Q449" s="17">
        <f>INDEX(Product_Master!$D$2:$D$19,MATCH(H449,Product_Master!$A$2:$A$19,0))</f>
        <v>11</v>
      </c>
      <c r="R449" s="14">
        <f>INDEX(Product_Master!$E$2:$E$19,MATCH(H449,Product_Master!$A$2:$A$19,0))</f>
        <v>6.23</v>
      </c>
      <c r="S449" s="14">
        <f t="shared" si="36"/>
        <v>44</v>
      </c>
      <c r="T449" s="14">
        <f t="shared" si="37"/>
        <v>31.150000000000002</v>
      </c>
      <c r="U449" s="14">
        <f t="shared" si="38"/>
        <v>12.849999999999998</v>
      </c>
      <c r="V449" s="20">
        <f t="shared" si="39"/>
        <v>0.2920454545454545</v>
      </c>
      <c r="W449" s="7" t="str">
        <f t="shared" si="40"/>
        <v>Profitable</v>
      </c>
      <c r="X449" s="7" t="str">
        <f t="shared" si="41"/>
        <v>Low</v>
      </c>
    </row>
    <row r="450" spans="1:24" x14ac:dyDescent="0.3">
      <c r="A450" s="7" t="s">
        <v>1656</v>
      </c>
      <c r="B450" s="8">
        <v>45530</v>
      </c>
      <c r="C450" s="8">
        <v>45532</v>
      </c>
      <c r="D450" s="7" t="s">
        <v>1659</v>
      </c>
      <c r="E450" s="7" t="s">
        <v>1959</v>
      </c>
      <c r="F450" s="7" t="s">
        <v>29</v>
      </c>
      <c r="G450" s="7" t="s">
        <v>62</v>
      </c>
      <c r="H450" s="7" t="s">
        <v>160</v>
      </c>
      <c r="I450" s="6">
        <v>6</v>
      </c>
      <c r="J450" s="10">
        <v>0.1</v>
      </c>
      <c r="K450" s="7" t="s">
        <v>32</v>
      </c>
      <c r="L450" s="7" t="s">
        <v>33</v>
      </c>
      <c r="M450" s="6">
        <v>38</v>
      </c>
      <c r="N450" s="6">
        <v>3</v>
      </c>
      <c r="O450" s="7" t="str">
        <f>VLOOKUP(H450,Product_Master!$A$2:$E$19,2,FALSE)</f>
        <v>Laptop</v>
      </c>
      <c r="P450" s="7" t="str">
        <f>VLOOKUP(H450,Product_Master!$A$2:$E$19,3,FALSE)</f>
        <v>Technology</v>
      </c>
      <c r="Q450" s="17">
        <f>INDEX(Product_Master!$D$2:$D$19,MATCH(H450,Product_Master!$A$2:$A$19,0))</f>
        <v>900</v>
      </c>
      <c r="R450" s="14">
        <f>INDEX(Product_Master!$E$2:$E$19,MATCH(H450,Product_Master!$A$2:$A$19,0))</f>
        <v>669.14</v>
      </c>
      <c r="S450" s="14">
        <f t="shared" ref="S450:S513" si="42">I450*Q450*(1-J450)</f>
        <v>4860</v>
      </c>
      <c r="T450" s="14">
        <f t="shared" ref="T450:T513" si="43">I450*R450</f>
        <v>4014.84</v>
      </c>
      <c r="U450" s="14">
        <f t="shared" ref="U450:U513" si="44">S450-T450</f>
        <v>845.15999999999985</v>
      </c>
      <c r="V450" s="20">
        <f t="shared" ref="V450:V513" si="45">IFERROR(U450/S450,0)</f>
        <v>0.17390123456790121</v>
      </c>
      <c r="W450" s="7" t="str">
        <f t="shared" ref="W450:W513" si="46">IF(U450&gt;0,"Profitable","Loss")</f>
        <v>Profitable</v>
      </c>
      <c r="X450" s="7" t="str">
        <f t="shared" ref="X450:X513" si="47">IF(S450&gt;=5000,"High",IF(S450&gt;=2000,"Medium","Low"))</f>
        <v>Medium</v>
      </c>
    </row>
    <row r="451" spans="1:24" x14ac:dyDescent="0.3">
      <c r="A451" s="7" t="s">
        <v>1661</v>
      </c>
      <c r="B451" s="8">
        <v>45400</v>
      </c>
      <c r="C451" s="8">
        <v>45402</v>
      </c>
      <c r="D451" s="7" t="s">
        <v>1664</v>
      </c>
      <c r="E451" s="7" t="s">
        <v>152</v>
      </c>
      <c r="F451" s="7" t="s">
        <v>29</v>
      </c>
      <c r="G451" s="7" t="s">
        <v>293</v>
      </c>
      <c r="H451" s="7" t="s">
        <v>216</v>
      </c>
      <c r="I451" s="6">
        <v>6</v>
      </c>
      <c r="J451" s="10">
        <v>0</v>
      </c>
      <c r="K451" s="7" t="s">
        <v>22</v>
      </c>
      <c r="L451" s="7" t="s">
        <v>50</v>
      </c>
      <c r="M451" s="6">
        <v>43</v>
      </c>
      <c r="N451" s="6">
        <v>4</v>
      </c>
      <c r="O451" s="7" t="str">
        <f>VLOOKUP(H451,Product_Master!$A$2:$E$19,2,FALSE)</f>
        <v>Keyboard</v>
      </c>
      <c r="P451" s="7" t="str">
        <f>VLOOKUP(H451,Product_Master!$A$2:$E$19,3,FALSE)</f>
        <v>Technology</v>
      </c>
      <c r="Q451" s="17">
        <f>INDEX(Product_Master!$D$2:$D$19,MATCH(H451,Product_Master!$A$2:$A$19,0))</f>
        <v>45</v>
      </c>
      <c r="R451" s="14">
        <f>INDEX(Product_Master!$E$2:$E$19,MATCH(H451,Product_Master!$A$2:$A$19,0))</f>
        <v>35.729999999999997</v>
      </c>
      <c r="S451" s="14">
        <f t="shared" si="42"/>
        <v>270</v>
      </c>
      <c r="T451" s="14">
        <f t="shared" si="43"/>
        <v>214.38</v>
      </c>
      <c r="U451" s="14">
        <f t="shared" si="44"/>
        <v>55.620000000000005</v>
      </c>
      <c r="V451" s="20">
        <f t="shared" si="45"/>
        <v>0.20600000000000002</v>
      </c>
      <c r="W451" s="7" t="str">
        <f t="shared" si="46"/>
        <v>Profitable</v>
      </c>
      <c r="X451" s="7" t="str">
        <f t="shared" si="47"/>
        <v>Low</v>
      </c>
    </row>
    <row r="452" spans="1:24" x14ac:dyDescent="0.3">
      <c r="A452" s="7" t="s">
        <v>1665</v>
      </c>
      <c r="B452" s="8">
        <v>45242</v>
      </c>
      <c r="C452" s="8">
        <v>45243</v>
      </c>
      <c r="D452" s="7" t="s">
        <v>27</v>
      </c>
      <c r="E452" s="7" t="s">
        <v>1169</v>
      </c>
      <c r="F452" s="7" t="s">
        <v>29</v>
      </c>
      <c r="G452" s="7" t="s">
        <v>20</v>
      </c>
      <c r="H452" s="7" t="s">
        <v>48</v>
      </c>
      <c r="I452" s="6">
        <v>1</v>
      </c>
      <c r="J452" s="10">
        <v>0</v>
      </c>
      <c r="K452" s="7" t="s">
        <v>32</v>
      </c>
      <c r="L452" s="7" t="s">
        <v>41</v>
      </c>
      <c r="M452" s="6">
        <v>48</v>
      </c>
      <c r="N452" s="6">
        <v>2</v>
      </c>
      <c r="O452" s="7" t="str">
        <f>VLOOKUP(H452,Product_Master!$A$2:$E$19,2,FALSE)</f>
        <v>Monitor</v>
      </c>
      <c r="P452" s="7" t="str">
        <f>VLOOKUP(H452,Product_Master!$A$2:$E$19,3,FALSE)</f>
        <v>Technology</v>
      </c>
      <c r="Q452" s="17">
        <f>INDEX(Product_Master!$D$2:$D$19,MATCH(H452,Product_Master!$A$2:$A$19,0))</f>
        <v>220</v>
      </c>
      <c r="R452" s="14">
        <f>INDEX(Product_Master!$E$2:$E$19,MATCH(H452,Product_Master!$A$2:$A$19,0))</f>
        <v>159.36000000000001</v>
      </c>
      <c r="S452" s="14">
        <f t="shared" si="42"/>
        <v>220</v>
      </c>
      <c r="T452" s="14">
        <f t="shared" si="43"/>
        <v>159.36000000000001</v>
      </c>
      <c r="U452" s="14">
        <f t="shared" si="44"/>
        <v>60.639999999999986</v>
      </c>
      <c r="V452" s="20">
        <f t="shared" si="45"/>
        <v>0.27563636363636357</v>
      </c>
      <c r="W452" s="7" t="str">
        <f t="shared" si="46"/>
        <v>Profitable</v>
      </c>
      <c r="X452" s="7" t="str">
        <f t="shared" si="47"/>
        <v>Low</v>
      </c>
    </row>
    <row r="453" spans="1:24" x14ac:dyDescent="0.3">
      <c r="A453" s="7" t="s">
        <v>1666</v>
      </c>
      <c r="B453" s="8">
        <v>45246</v>
      </c>
      <c r="C453" s="8">
        <v>45250</v>
      </c>
      <c r="D453" s="7" t="s">
        <v>1171</v>
      </c>
      <c r="E453" s="7" t="s">
        <v>135</v>
      </c>
      <c r="F453" s="7" t="s">
        <v>29</v>
      </c>
      <c r="G453" s="7" t="s">
        <v>5734</v>
      </c>
      <c r="H453" s="7" t="s">
        <v>154</v>
      </c>
      <c r="I453" s="6">
        <v>4</v>
      </c>
      <c r="J453" s="10">
        <v>0.2</v>
      </c>
      <c r="K453" s="7" t="s">
        <v>32</v>
      </c>
      <c r="L453" s="7" t="s">
        <v>41</v>
      </c>
      <c r="M453" s="6">
        <v>19</v>
      </c>
      <c r="N453" s="6">
        <v>1</v>
      </c>
      <c r="O453" s="7" t="str">
        <f>VLOOKUP(H453,Product_Master!$A$2:$E$19,2,FALSE)</f>
        <v>Filing Cabinet</v>
      </c>
      <c r="P453" s="7" t="str">
        <f>VLOOKUP(H453,Product_Master!$A$2:$E$19,3,FALSE)</f>
        <v>Furniture</v>
      </c>
      <c r="Q453" s="17">
        <f>INDEX(Product_Master!$D$2:$D$19,MATCH(H453,Product_Master!$A$2:$A$19,0))</f>
        <v>130</v>
      </c>
      <c r="R453" s="14">
        <f>INDEX(Product_Master!$E$2:$E$19,MATCH(H453,Product_Master!$A$2:$A$19,0))</f>
        <v>83.55</v>
      </c>
      <c r="S453" s="14">
        <f t="shared" si="42"/>
        <v>416</v>
      </c>
      <c r="T453" s="14">
        <f t="shared" si="43"/>
        <v>334.2</v>
      </c>
      <c r="U453" s="14">
        <f t="shared" si="44"/>
        <v>81.800000000000011</v>
      </c>
      <c r="V453" s="20">
        <f t="shared" si="45"/>
        <v>0.19663461538461541</v>
      </c>
      <c r="W453" s="7" t="str">
        <f t="shared" si="46"/>
        <v>Profitable</v>
      </c>
      <c r="X453" s="7" t="str">
        <f t="shared" si="47"/>
        <v>Low</v>
      </c>
    </row>
    <row r="454" spans="1:24" x14ac:dyDescent="0.3">
      <c r="A454" s="7" t="s">
        <v>1668</v>
      </c>
      <c r="B454" s="8">
        <v>45080</v>
      </c>
      <c r="C454" s="8">
        <v>45087</v>
      </c>
      <c r="D454" s="7" t="s">
        <v>1671</v>
      </c>
      <c r="E454" s="7" t="s">
        <v>202</v>
      </c>
      <c r="F454" s="7" t="s">
        <v>39</v>
      </c>
      <c r="G454" s="7" t="s">
        <v>20</v>
      </c>
      <c r="H454" s="7" t="s">
        <v>160</v>
      </c>
      <c r="I454" s="6">
        <v>6</v>
      </c>
      <c r="J454" s="10">
        <v>0.05</v>
      </c>
      <c r="K454" s="7" t="s">
        <v>32</v>
      </c>
      <c r="L454" s="7" t="s">
        <v>41</v>
      </c>
      <c r="M454" s="6">
        <v>68</v>
      </c>
      <c r="N454" s="6">
        <v>4</v>
      </c>
      <c r="O454" s="7" t="str">
        <f>VLOOKUP(H454,Product_Master!$A$2:$E$19,2,FALSE)</f>
        <v>Laptop</v>
      </c>
      <c r="P454" s="7" t="str">
        <f>VLOOKUP(H454,Product_Master!$A$2:$E$19,3,FALSE)</f>
        <v>Technology</v>
      </c>
      <c r="Q454" s="17">
        <f>INDEX(Product_Master!$D$2:$D$19,MATCH(H454,Product_Master!$A$2:$A$19,0))</f>
        <v>900</v>
      </c>
      <c r="R454" s="14">
        <f>INDEX(Product_Master!$E$2:$E$19,MATCH(H454,Product_Master!$A$2:$A$19,0))</f>
        <v>669.14</v>
      </c>
      <c r="S454" s="14">
        <f t="shared" si="42"/>
        <v>5130</v>
      </c>
      <c r="T454" s="14">
        <f t="shared" si="43"/>
        <v>4014.84</v>
      </c>
      <c r="U454" s="14">
        <f t="shared" si="44"/>
        <v>1115.1599999999999</v>
      </c>
      <c r="V454" s="20">
        <f t="shared" si="45"/>
        <v>0.21738011695906431</v>
      </c>
      <c r="W454" s="7" t="str">
        <f t="shared" si="46"/>
        <v>Profitable</v>
      </c>
      <c r="X454" s="7" t="str">
        <f t="shared" si="47"/>
        <v>High</v>
      </c>
    </row>
    <row r="455" spans="1:24" x14ac:dyDescent="0.3">
      <c r="A455" s="7" t="s">
        <v>1672</v>
      </c>
      <c r="B455" s="8">
        <v>45609</v>
      </c>
      <c r="C455" s="8">
        <v>45614</v>
      </c>
      <c r="D455" s="7" t="s">
        <v>1129</v>
      </c>
      <c r="E455" s="7" t="s">
        <v>1959</v>
      </c>
      <c r="F455" s="7" t="s">
        <v>29</v>
      </c>
      <c r="G455" s="7" t="s">
        <v>47</v>
      </c>
      <c r="H455" s="7" t="s">
        <v>56</v>
      </c>
      <c r="I455" s="6">
        <v>9</v>
      </c>
      <c r="J455" s="10">
        <v>0.05</v>
      </c>
      <c r="K455" s="7" t="s">
        <v>32</v>
      </c>
      <c r="L455" s="7" t="s">
        <v>33</v>
      </c>
      <c r="M455" s="6">
        <v>28</v>
      </c>
      <c r="N455" s="6">
        <v>4</v>
      </c>
      <c r="O455" s="7" t="str">
        <f>VLOOKUP(H455,Product_Master!$A$2:$E$19,2,FALSE)</f>
        <v>Stapler</v>
      </c>
      <c r="P455" s="7" t="str">
        <f>VLOOKUP(H455,Product_Master!$A$2:$E$19,3,FALSE)</f>
        <v>Office Supplies</v>
      </c>
      <c r="Q455" s="17">
        <f>INDEX(Product_Master!$D$2:$D$19,MATCH(H455,Product_Master!$A$2:$A$19,0))</f>
        <v>15</v>
      </c>
      <c r="R455" s="14">
        <f>INDEX(Product_Master!$E$2:$E$19,MATCH(H455,Product_Master!$A$2:$A$19,0))</f>
        <v>9.91</v>
      </c>
      <c r="S455" s="14">
        <f t="shared" si="42"/>
        <v>128.25</v>
      </c>
      <c r="T455" s="14">
        <f t="shared" si="43"/>
        <v>89.19</v>
      </c>
      <c r="U455" s="14">
        <f t="shared" si="44"/>
        <v>39.06</v>
      </c>
      <c r="V455" s="20">
        <f t="shared" si="45"/>
        <v>0.30456140350877192</v>
      </c>
      <c r="W455" s="7" t="str">
        <f t="shared" si="46"/>
        <v>Profitable</v>
      </c>
      <c r="X455" s="7" t="str">
        <f t="shared" si="47"/>
        <v>Low</v>
      </c>
    </row>
    <row r="456" spans="1:24" x14ac:dyDescent="0.3">
      <c r="A456" s="7" t="s">
        <v>1673</v>
      </c>
      <c r="B456" s="8">
        <v>45413</v>
      </c>
      <c r="C456" s="8">
        <v>45415</v>
      </c>
      <c r="D456" s="7" t="s">
        <v>1675</v>
      </c>
      <c r="E456" s="7" t="s">
        <v>75</v>
      </c>
      <c r="F456" s="7" t="s">
        <v>29</v>
      </c>
      <c r="G456" s="7" t="s">
        <v>115</v>
      </c>
      <c r="H456" s="7" t="s">
        <v>84</v>
      </c>
      <c r="I456" s="6">
        <v>1</v>
      </c>
      <c r="J456" s="10">
        <v>0.1</v>
      </c>
      <c r="K456" s="7" t="s">
        <v>32</v>
      </c>
      <c r="L456" s="7" t="s">
        <v>41</v>
      </c>
      <c r="M456" s="6">
        <v>45</v>
      </c>
      <c r="N456" s="6">
        <v>4</v>
      </c>
      <c r="O456" s="7" t="str">
        <f>VLOOKUP(H456,Product_Master!$A$2:$E$19,2,FALSE)</f>
        <v>Bookcase</v>
      </c>
      <c r="P456" s="7" t="str">
        <f>VLOOKUP(H456,Product_Master!$A$2:$E$19,3,FALSE)</f>
        <v>Furniture</v>
      </c>
      <c r="Q456" s="17">
        <f>INDEX(Product_Master!$D$2:$D$19,MATCH(H456,Product_Master!$A$2:$A$19,0))</f>
        <v>210</v>
      </c>
      <c r="R456" s="14">
        <f>INDEX(Product_Master!$E$2:$E$19,MATCH(H456,Product_Master!$A$2:$A$19,0))</f>
        <v>139.15</v>
      </c>
      <c r="S456" s="14">
        <f t="shared" si="42"/>
        <v>189</v>
      </c>
      <c r="T456" s="14">
        <f t="shared" si="43"/>
        <v>139.15</v>
      </c>
      <c r="U456" s="14">
        <f t="shared" si="44"/>
        <v>49.849999999999994</v>
      </c>
      <c r="V456" s="20">
        <f t="shared" si="45"/>
        <v>0.26375661375661374</v>
      </c>
      <c r="W456" s="7" t="str">
        <f t="shared" si="46"/>
        <v>Profitable</v>
      </c>
      <c r="X456" s="7" t="str">
        <f t="shared" si="47"/>
        <v>Low</v>
      </c>
    </row>
    <row r="457" spans="1:24" x14ac:dyDescent="0.3">
      <c r="A457" s="7" t="s">
        <v>1676</v>
      </c>
      <c r="B457" s="8">
        <v>45262</v>
      </c>
      <c r="C457" s="8">
        <v>45264</v>
      </c>
      <c r="D457" s="7" t="s">
        <v>1526</v>
      </c>
      <c r="E457" s="7" t="s">
        <v>413</v>
      </c>
      <c r="F457" s="7" t="s">
        <v>29</v>
      </c>
      <c r="G457" s="7" t="s">
        <v>251</v>
      </c>
      <c r="H457" s="7" t="s">
        <v>63</v>
      </c>
      <c r="I457" s="6">
        <v>3</v>
      </c>
      <c r="J457" s="10">
        <v>0</v>
      </c>
      <c r="K457" s="7" t="s">
        <v>32</v>
      </c>
      <c r="L457" s="7" t="s">
        <v>23</v>
      </c>
      <c r="M457" s="6">
        <v>27</v>
      </c>
      <c r="N457" s="6">
        <v>5</v>
      </c>
      <c r="O457" s="7" t="str">
        <f>VLOOKUP(H457,Product_Master!$A$2:$E$19,2,FALSE)</f>
        <v>Paper Ream</v>
      </c>
      <c r="P457" s="7" t="str">
        <f>VLOOKUP(H457,Product_Master!$A$2:$E$19,3,FALSE)</f>
        <v>Office Supplies</v>
      </c>
      <c r="Q457" s="17">
        <f>INDEX(Product_Master!$D$2:$D$19,MATCH(H457,Product_Master!$A$2:$A$19,0))</f>
        <v>9</v>
      </c>
      <c r="R457" s="14">
        <f>INDEX(Product_Master!$E$2:$E$19,MATCH(H457,Product_Master!$A$2:$A$19,0))</f>
        <v>5.46</v>
      </c>
      <c r="S457" s="14">
        <f t="shared" si="42"/>
        <v>27</v>
      </c>
      <c r="T457" s="14">
        <f t="shared" si="43"/>
        <v>16.38</v>
      </c>
      <c r="U457" s="14">
        <f t="shared" si="44"/>
        <v>10.620000000000001</v>
      </c>
      <c r="V457" s="20">
        <f t="shared" si="45"/>
        <v>0.39333333333333337</v>
      </c>
      <c r="W457" s="7" t="str">
        <f t="shared" si="46"/>
        <v>Profitable</v>
      </c>
      <c r="X457" s="7" t="str">
        <f t="shared" si="47"/>
        <v>Low</v>
      </c>
    </row>
    <row r="458" spans="1:24" x14ac:dyDescent="0.3">
      <c r="A458" s="7" t="s">
        <v>1677</v>
      </c>
      <c r="B458" s="8">
        <v>45010</v>
      </c>
      <c r="C458" s="8">
        <v>45016</v>
      </c>
      <c r="D458" s="7" t="s">
        <v>1678</v>
      </c>
      <c r="E458" s="7" t="s">
        <v>477</v>
      </c>
      <c r="F458" s="7" t="s">
        <v>39</v>
      </c>
      <c r="G458" s="7" t="s">
        <v>30</v>
      </c>
      <c r="H458" s="7" t="s">
        <v>21</v>
      </c>
      <c r="I458" s="6">
        <v>4</v>
      </c>
      <c r="J458" s="10">
        <v>0</v>
      </c>
      <c r="K458" s="7" t="s">
        <v>32</v>
      </c>
      <c r="L458" s="7" t="s">
        <v>23</v>
      </c>
      <c r="M458" s="6">
        <v>51</v>
      </c>
      <c r="N458" s="6">
        <v>4</v>
      </c>
      <c r="O458" s="7" t="str">
        <f>VLOOKUP(H458,Product_Master!$A$2:$E$19,2,FALSE)</f>
        <v>Pen Set</v>
      </c>
      <c r="P458" s="7" t="str">
        <f>VLOOKUP(H458,Product_Master!$A$2:$E$19,3,FALSE)</f>
        <v>Office Supplies</v>
      </c>
      <c r="Q458" s="17">
        <f>INDEX(Product_Master!$D$2:$D$19,MATCH(H458,Product_Master!$A$2:$A$19,0))</f>
        <v>12</v>
      </c>
      <c r="R458" s="14">
        <f>INDEX(Product_Master!$E$2:$E$19,MATCH(H458,Product_Master!$A$2:$A$19,0))</f>
        <v>9.07</v>
      </c>
      <c r="S458" s="14">
        <f t="shared" si="42"/>
        <v>48</v>
      </c>
      <c r="T458" s="14">
        <f t="shared" si="43"/>
        <v>36.28</v>
      </c>
      <c r="U458" s="14">
        <f t="shared" si="44"/>
        <v>11.719999999999999</v>
      </c>
      <c r="V458" s="20">
        <f t="shared" si="45"/>
        <v>0.24416666666666664</v>
      </c>
      <c r="W458" s="7" t="str">
        <f t="shared" si="46"/>
        <v>Profitable</v>
      </c>
      <c r="X458" s="7" t="str">
        <f t="shared" si="47"/>
        <v>Low</v>
      </c>
    </row>
    <row r="459" spans="1:24" x14ac:dyDescent="0.3">
      <c r="A459" s="7" t="s">
        <v>1679</v>
      </c>
      <c r="B459" s="8">
        <v>45343</v>
      </c>
      <c r="C459" s="8">
        <v>45347</v>
      </c>
      <c r="D459" s="7" t="s">
        <v>946</v>
      </c>
      <c r="E459" s="7" t="s">
        <v>75</v>
      </c>
      <c r="F459" s="7" t="s">
        <v>39</v>
      </c>
      <c r="G459" s="7" t="s">
        <v>62</v>
      </c>
      <c r="H459" s="7" t="s">
        <v>76</v>
      </c>
      <c r="I459" s="6">
        <v>5</v>
      </c>
      <c r="J459" s="10">
        <v>0.05</v>
      </c>
      <c r="K459" s="7" t="s">
        <v>32</v>
      </c>
      <c r="L459" s="7" t="s">
        <v>23</v>
      </c>
      <c r="M459" s="6">
        <v>50</v>
      </c>
      <c r="N459" s="6">
        <v>4</v>
      </c>
      <c r="O459" s="7" t="str">
        <f>VLOOKUP(H459,Product_Master!$A$2:$E$19,2,FALSE)</f>
        <v>Tablet</v>
      </c>
      <c r="P459" s="7" t="str">
        <f>VLOOKUP(H459,Product_Master!$A$2:$E$19,3,FALSE)</f>
        <v>Technology</v>
      </c>
      <c r="Q459" s="17">
        <f>INDEX(Product_Master!$D$2:$D$19,MATCH(H459,Product_Master!$A$2:$A$19,0))</f>
        <v>350</v>
      </c>
      <c r="R459" s="14">
        <f>INDEX(Product_Master!$E$2:$E$19,MATCH(H459,Product_Master!$A$2:$A$19,0))</f>
        <v>267.63</v>
      </c>
      <c r="S459" s="14">
        <f t="shared" si="42"/>
        <v>1662.5</v>
      </c>
      <c r="T459" s="14">
        <f t="shared" si="43"/>
        <v>1338.15</v>
      </c>
      <c r="U459" s="14">
        <f t="shared" si="44"/>
        <v>324.34999999999991</v>
      </c>
      <c r="V459" s="20">
        <f t="shared" si="45"/>
        <v>0.19509774436090221</v>
      </c>
      <c r="W459" s="7" t="str">
        <f t="shared" si="46"/>
        <v>Profitable</v>
      </c>
      <c r="X459" s="7" t="str">
        <f t="shared" si="47"/>
        <v>Low</v>
      </c>
    </row>
    <row r="460" spans="1:24" x14ac:dyDescent="0.3">
      <c r="A460" s="7" t="s">
        <v>1682</v>
      </c>
      <c r="B460" s="8">
        <v>44948</v>
      </c>
      <c r="C460" s="8">
        <v>44955</v>
      </c>
      <c r="D460" s="7" t="s">
        <v>1684</v>
      </c>
      <c r="E460" s="7" t="s">
        <v>865</v>
      </c>
      <c r="F460" s="7" t="s">
        <v>39</v>
      </c>
      <c r="G460" s="7" t="s">
        <v>5734</v>
      </c>
      <c r="H460" s="7" t="s">
        <v>21</v>
      </c>
      <c r="I460" s="6">
        <v>5</v>
      </c>
      <c r="J460" s="10">
        <v>0.15</v>
      </c>
      <c r="K460" s="7" t="s">
        <v>32</v>
      </c>
      <c r="L460" s="7" t="s">
        <v>41</v>
      </c>
      <c r="M460" s="6">
        <v>66</v>
      </c>
      <c r="N460" s="6">
        <v>1</v>
      </c>
      <c r="O460" s="7" t="str">
        <f>VLOOKUP(H460,Product_Master!$A$2:$E$19,2,FALSE)</f>
        <v>Pen Set</v>
      </c>
      <c r="P460" s="7" t="str">
        <f>VLOOKUP(H460,Product_Master!$A$2:$E$19,3,FALSE)</f>
        <v>Office Supplies</v>
      </c>
      <c r="Q460" s="17">
        <f>INDEX(Product_Master!$D$2:$D$19,MATCH(H460,Product_Master!$A$2:$A$19,0))</f>
        <v>12</v>
      </c>
      <c r="R460" s="14">
        <f>INDEX(Product_Master!$E$2:$E$19,MATCH(H460,Product_Master!$A$2:$A$19,0))</f>
        <v>9.07</v>
      </c>
      <c r="S460" s="14">
        <f t="shared" si="42"/>
        <v>51</v>
      </c>
      <c r="T460" s="14">
        <f t="shared" si="43"/>
        <v>45.35</v>
      </c>
      <c r="U460" s="14">
        <f t="shared" si="44"/>
        <v>5.6499999999999986</v>
      </c>
      <c r="V460" s="20">
        <f t="shared" si="45"/>
        <v>0.11078431372549016</v>
      </c>
      <c r="W460" s="7" t="str">
        <f t="shared" si="46"/>
        <v>Profitable</v>
      </c>
      <c r="X460" s="7" t="str">
        <f t="shared" si="47"/>
        <v>Low</v>
      </c>
    </row>
    <row r="461" spans="1:24" x14ac:dyDescent="0.3">
      <c r="A461" s="7" t="s">
        <v>1685</v>
      </c>
      <c r="B461" s="8">
        <v>45129</v>
      </c>
      <c r="C461" s="8">
        <v>45134</v>
      </c>
      <c r="D461" s="7" t="s">
        <v>1687</v>
      </c>
      <c r="E461" s="7" t="s">
        <v>170</v>
      </c>
      <c r="F461" s="7" t="s">
        <v>29</v>
      </c>
      <c r="G461" s="7" t="s">
        <v>40</v>
      </c>
      <c r="H461" s="7" t="s">
        <v>160</v>
      </c>
      <c r="I461" s="6">
        <v>6</v>
      </c>
      <c r="J461" s="10">
        <v>0.2</v>
      </c>
      <c r="K461" s="7" t="s">
        <v>32</v>
      </c>
      <c r="L461" s="7" t="s">
        <v>50</v>
      </c>
      <c r="M461" s="6">
        <v>50</v>
      </c>
      <c r="N461" s="6">
        <v>2</v>
      </c>
      <c r="O461" s="7" t="str">
        <f>VLOOKUP(H461,Product_Master!$A$2:$E$19,2,FALSE)</f>
        <v>Laptop</v>
      </c>
      <c r="P461" s="7" t="str">
        <f>VLOOKUP(H461,Product_Master!$A$2:$E$19,3,FALSE)</f>
        <v>Technology</v>
      </c>
      <c r="Q461" s="17">
        <f>INDEX(Product_Master!$D$2:$D$19,MATCH(H461,Product_Master!$A$2:$A$19,0))</f>
        <v>900</v>
      </c>
      <c r="R461" s="14">
        <f>INDEX(Product_Master!$E$2:$E$19,MATCH(H461,Product_Master!$A$2:$A$19,0))</f>
        <v>669.14</v>
      </c>
      <c r="S461" s="14">
        <f t="shared" si="42"/>
        <v>4320</v>
      </c>
      <c r="T461" s="14">
        <f t="shared" si="43"/>
        <v>4014.84</v>
      </c>
      <c r="U461" s="14">
        <f t="shared" si="44"/>
        <v>305.15999999999985</v>
      </c>
      <c r="V461" s="20">
        <f t="shared" si="45"/>
        <v>7.0638888888888848E-2</v>
      </c>
      <c r="W461" s="7" t="str">
        <f t="shared" si="46"/>
        <v>Profitable</v>
      </c>
      <c r="X461" s="7" t="str">
        <f t="shared" si="47"/>
        <v>Medium</v>
      </c>
    </row>
    <row r="462" spans="1:24" x14ac:dyDescent="0.3">
      <c r="A462" s="7" t="s">
        <v>1688</v>
      </c>
      <c r="B462" s="8">
        <v>45249</v>
      </c>
      <c r="C462" s="8">
        <v>45251</v>
      </c>
      <c r="D462" s="7" t="s">
        <v>1690</v>
      </c>
      <c r="E462" s="7" t="s">
        <v>1014</v>
      </c>
      <c r="F462" s="7" t="s">
        <v>29</v>
      </c>
      <c r="G462" s="7" t="s">
        <v>293</v>
      </c>
      <c r="H462" s="7" t="s">
        <v>21</v>
      </c>
      <c r="I462" s="6">
        <v>7</v>
      </c>
      <c r="J462" s="10">
        <v>0.05</v>
      </c>
      <c r="K462" s="7" t="s">
        <v>32</v>
      </c>
      <c r="L462" s="7" t="s">
        <v>33</v>
      </c>
      <c r="M462" s="6">
        <v>30</v>
      </c>
      <c r="N462" s="6">
        <v>5</v>
      </c>
      <c r="O462" s="7" t="str">
        <f>VLOOKUP(H462,Product_Master!$A$2:$E$19,2,FALSE)</f>
        <v>Pen Set</v>
      </c>
      <c r="P462" s="7" t="str">
        <f>VLOOKUP(H462,Product_Master!$A$2:$E$19,3,FALSE)</f>
        <v>Office Supplies</v>
      </c>
      <c r="Q462" s="17">
        <f>INDEX(Product_Master!$D$2:$D$19,MATCH(H462,Product_Master!$A$2:$A$19,0))</f>
        <v>12</v>
      </c>
      <c r="R462" s="14">
        <f>INDEX(Product_Master!$E$2:$E$19,MATCH(H462,Product_Master!$A$2:$A$19,0))</f>
        <v>9.07</v>
      </c>
      <c r="S462" s="14">
        <f t="shared" si="42"/>
        <v>79.8</v>
      </c>
      <c r="T462" s="14">
        <f t="shared" si="43"/>
        <v>63.49</v>
      </c>
      <c r="U462" s="14">
        <f t="shared" si="44"/>
        <v>16.309999999999995</v>
      </c>
      <c r="V462" s="20">
        <f t="shared" si="45"/>
        <v>0.20438596491228064</v>
      </c>
      <c r="W462" s="7" t="str">
        <f t="shared" si="46"/>
        <v>Profitable</v>
      </c>
      <c r="X462" s="7" t="str">
        <f t="shared" si="47"/>
        <v>Low</v>
      </c>
    </row>
    <row r="463" spans="1:24" x14ac:dyDescent="0.3">
      <c r="A463" s="7" t="s">
        <v>1691</v>
      </c>
      <c r="B463" s="8">
        <v>45373</v>
      </c>
      <c r="C463" s="8">
        <v>45378</v>
      </c>
      <c r="D463" s="7" t="s">
        <v>481</v>
      </c>
      <c r="E463" s="7" t="s">
        <v>870</v>
      </c>
      <c r="F463" s="7" t="s">
        <v>29</v>
      </c>
      <c r="G463" s="7" t="s">
        <v>192</v>
      </c>
      <c r="H463" s="7" t="s">
        <v>160</v>
      </c>
      <c r="I463" s="6">
        <v>7</v>
      </c>
      <c r="J463" s="10">
        <v>0.2</v>
      </c>
      <c r="K463" s="7" t="s">
        <v>70</v>
      </c>
      <c r="L463" s="7" t="s">
        <v>23</v>
      </c>
      <c r="M463" s="6">
        <v>44</v>
      </c>
      <c r="N463" s="6">
        <v>5</v>
      </c>
      <c r="O463" s="7" t="str">
        <f>VLOOKUP(H463,Product_Master!$A$2:$E$19,2,FALSE)</f>
        <v>Laptop</v>
      </c>
      <c r="P463" s="7" t="str">
        <f>VLOOKUP(H463,Product_Master!$A$2:$E$19,3,FALSE)</f>
        <v>Technology</v>
      </c>
      <c r="Q463" s="17">
        <f>INDEX(Product_Master!$D$2:$D$19,MATCH(H463,Product_Master!$A$2:$A$19,0))</f>
        <v>900</v>
      </c>
      <c r="R463" s="14">
        <f>INDEX(Product_Master!$E$2:$E$19,MATCH(H463,Product_Master!$A$2:$A$19,0))</f>
        <v>669.14</v>
      </c>
      <c r="S463" s="14">
        <f t="shared" si="42"/>
        <v>5040</v>
      </c>
      <c r="T463" s="14">
        <f t="shared" si="43"/>
        <v>4683.9799999999996</v>
      </c>
      <c r="U463" s="14">
        <f t="shared" si="44"/>
        <v>356.02000000000044</v>
      </c>
      <c r="V463" s="20">
        <f t="shared" si="45"/>
        <v>7.0638888888888973E-2</v>
      </c>
      <c r="W463" s="7" t="str">
        <f t="shared" si="46"/>
        <v>Profitable</v>
      </c>
      <c r="X463" s="7" t="str">
        <f t="shared" si="47"/>
        <v>High</v>
      </c>
    </row>
    <row r="464" spans="1:24" x14ac:dyDescent="0.3">
      <c r="A464" s="7" t="s">
        <v>1692</v>
      </c>
      <c r="B464" s="8">
        <v>45418</v>
      </c>
      <c r="C464" s="8">
        <v>45419</v>
      </c>
      <c r="D464" s="7" t="s">
        <v>1694</v>
      </c>
      <c r="E464" s="7" t="s">
        <v>408</v>
      </c>
      <c r="F464" s="7" t="s">
        <v>19</v>
      </c>
      <c r="G464" s="7" t="s">
        <v>115</v>
      </c>
      <c r="H464" s="7" t="s">
        <v>216</v>
      </c>
      <c r="I464" s="6">
        <v>8</v>
      </c>
      <c r="J464" s="10">
        <v>0</v>
      </c>
      <c r="K464" s="7" t="s">
        <v>32</v>
      </c>
      <c r="L464" s="7" t="s">
        <v>50</v>
      </c>
      <c r="M464" s="6">
        <v>67</v>
      </c>
      <c r="N464" s="6">
        <v>3</v>
      </c>
      <c r="O464" s="7" t="str">
        <f>VLOOKUP(H464,Product_Master!$A$2:$E$19,2,FALSE)</f>
        <v>Keyboard</v>
      </c>
      <c r="P464" s="7" t="str">
        <f>VLOOKUP(H464,Product_Master!$A$2:$E$19,3,FALSE)</f>
        <v>Technology</v>
      </c>
      <c r="Q464" s="17">
        <f>INDEX(Product_Master!$D$2:$D$19,MATCH(H464,Product_Master!$A$2:$A$19,0))</f>
        <v>45</v>
      </c>
      <c r="R464" s="14">
        <f>INDEX(Product_Master!$E$2:$E$19,MATCH(H464,Product_Master!$A$2:$A$19,0))</f>
        <v>35.729999999999997</v>
      </c>
      <c r="S464" s="14">
        <f t="shared" si="42"/>
        <v>360</v>
      </c>
      <c r="T464" s="14">
        <f t="shared" si="43"/>
        <v>285.83999999999997</v>
      </c>
      <c r="U464" s="14">
        <f t="shared" si="44"/>
        <v>74.160000000000025</v>
      </c>
      <c r="V464" s="20">
        <f t="shared" si="45"/>
        <v>0.20600000000000007</v>
      </c>
      <c r="W464" s="7" t="str">
        <f t="shared" si="46"/>
        <v>Profitable</v>
      </c>
      <c r="X464" s="7" t="str">
        <f t="shared" si="47"/>
        <v>Low</v>
      </c>
    </row>
    <row r="465" spans="1:24" x14ac:dyDescent="0.3">
      <c r="A465" s="7" t="s">
        <v>1695</v>
      </c>
      <c r="B465" s="8">
        <v>45532</v>
      </c>
      <c r="C465" s="8">
        <v>45538</v>
      </c>
      <c r="D465" s="7" t="s">
        <v>1696</v>
      </c>
      <c r="E465" s="7" t="s">
        <v>359</v>
      </c>
      <c r="F465" s="7" t="s">
        <v>29</v>
      </c>
      <c r="G465" s="7" t="s">
        <v>97</v>
      </c>
      <c r="H465" s="7" t="s">
        <v>160</v>
      </c>
      <c r="I465" s="6">
        <v>8</v>
      </c>
      <c r="J465" s="10">
        <v>0.1</v>
      </c>
      <c r="K465" s="7" t="s">
        <v>32</v>
      </c>
      <c r="L465" s="7" t="s">
        <v>33</v>
      </c>
      <c r="M465" s="6">
        <v>32</v>
      </c>
      <c r="N465" s="6">
        <v>2</v>
      </c>
      <c r="O465" s="7" t="str">
        <f>VLOOKUP(H465,Product_Master!$A$2:$E$19,2,FALSE)</f>
        <v>Laptop</v>
      </c>
      <c r="P465" s="7" t="str">
        <f>VLOOKUP(H465,Product_Master!$A$2:$E$19,3,FALSE)</f>
        <v>Technology</v>
      </c>
      <c r="Q465" s="17">
        <f>INDEX(Product_Master!$D$2:$D$19,MATCH(H465,Product_Master!$A$2:$A$19,0))</f>
        <v>900</v>
      </c>
      <c r="R465" s="14">
        <f>INDEX(Product_Master!$E$2:$E$19,MATCH(H465,Product_Master!$A$2:$A$19,0))</f>
        <v>669.14</v>
      </c>
      <c r="S465" s="14">
        <f t="shared" si="42"/>
        <v>6480</v>
      </c>
      <c r="T465" s="14">
        <f t="shared" si="43"/>
        <v>5353.12</v>
      </c>
      <c r="U465" s="14">
        <f t="shared" si="44"/>
        <v>1126.8800000000001</v>
      </c>
      <c r="V465" s="20">
        <f t="shared" si="45"/>
        <v>0.17390123456790124</v>
      </c>
      <c r="W465" s="7" t="str">
        <f t="shared" si="46"/>
        <v>Profitable</v>
      </c>
      <c r="X465" s="7" t="str">
        <f t="shared" si="47"/>
        <v>High</v>
      </c>
    </row>
    <row r="466" spans="1:24" x14ac:dyDescent="0.3">
      <c r="A466" s="7" t="s">
        <v>1697</v>
      </c>
      <c r="B466" s="8">
        <v>45630</v>
      </c>
      <c r="C466" s="8">
        <v>45632</v>
      </c>
      <c r="D466" s="7" t="s">
        <v>835</v>
      </c>
      <c r="E466" s="7" t="s">
        <v>548</v>
      </c>
      <c r="F466" s="7" t="s">
        <v>29</v>
      </c>
      <c r="G466" s="7" t="s">
        <v>251</v>
      </c>
      <c r="H466" s="7" t="s">
        <v>76</v>
      </c>
      <c r="I466" s="6">
        <v>8</v>
      </c>
      <c r="J466" s="10">
        <v>0</v>
      </c>
      <c r="K466" s="7" t="s">
        <v>22</v>
      </c>
      <c r="L466" s="7" t="s">
        <v>50</v>
      </c>
      <c r="M466" s="6">
        <v>53</v>
      </c>
      <c r="N466" s="6">
        <v>3</v>
      </c>
      <c r="O466" s="7" t="str">
        <f>VLOOKUP(H466,Product_Master!$A$2:$E$19,2,FALSE)</f>
        <v>Tablet</v>
      </c>
      <c r="P466" s="7" t="str">
        <f>VLOOKUP(H466,Product_Master!$A$2:$E$19,3,FALSE)</f>
        <v>Technology</v>
      </c>
      <c r="Q466" s="17">
        <f>INDEX(Product_Master!$D$2:$D$19,MATCH(H466,Product_Master!$A$2:$A$19,0))</f>
        <v>350</v>
      </c>
      <c r="R466" s="14">
        <f>INDEX(Product_Master!$E$2:$E$19,MATCH(H466,Product_Master!$A$2:$A$19,0))</f>
        <v>267.63</v>
      </c>
      <c r="S466" s="14">
        <f t="shared" si="42"/>
        <v>2800</v>
      </c>
      <c r="T466" s="14">
        <f t="shared" si="43"/>
        <v>2141.04</v>
      </c>
      <c r="U466" s="14">
        <f t="shared" si="44"/>
        <v>658.96</v>
      </c>
      <c r="V466" s="20">
        <f t="shared" si="45"/>
        <v>0.23534285714285716</v>
      </c>
      <c r="W466" s="7" t="str">
        <f t="shared" si="46"/>
        <v>Profitable</v>
      </c>
      <c r="X466" s="7" t="str">
        <f t="shared" si="47"/>
        <v>Medium</v>
      </c>
    </row>
    <row r="467" spans="1:24" x14ac:dyDescent="0.3">
      <c r="A467" s="7" t="s">
        <v>1700</v>
      </c>
      <c r="B467" s="8">
        <v>45140</v>
      </c>
      <c r="C467" s="8">
        <v>45141</v>
      </c>
      <c r="D467" s="7" t="s">
        <v>578</v>
      </c>
      <c r="E467" s="7" t="s">
        <v>334</v>
      </c>
      <c r="F467" s="7" t="s">
        <v>29</v>
      </c>
      <c r="G467" s="7" t="s">
        <v>40</v>
      </c>
      <c r="H467" s="7" t="s">
        <v>63</v>
      </c>
      <c r="I467" s="6">
        <v>5</v>
      </c>
      <c r="J467" s="10">
        <v>0</v>
      </c>
      <c r="K467" s="7" t="s">
        <v>70</v>
      </c>
      <c r="L467" s="7" t="s">
        <v>41</v>
      </c>
      <c r="M467" s="6">
        <v>39</v>
      </c>
      <c r="N467" s="6">
        <v>1</v>
      </c>
      <c r="O467" s="7" t="str">
        <f>VLOOKUP(H467,Product_Master!$A$2:$E$19,2,FALSE)</f>
        <v>Paper Ream</v>
      </c>
      <c r="P467" s="7" t="str">
        <f>VLOOKUP(H467,Product_Master!$A$2:$E$19,3,FALSE)</f>
        <v>Office Supplies</v>
      </c>
      <c r="Q467" s="17">
        <f>INDEX(Product_Master!$D$2:$D$19,MATCH(H467,Product_Master!$A$2:$A$19,0))</f>
        <v>9</v>
      </c>
      <c r="R467" s="14">
        <f>INDEX(Product_Master!$E$2:$E$19,MATCH(H467,Product_Master!$A$2:$A$19,0))</f>
        <v>5.46</v>
      </c>
      <c r="S467" s="14">
        <f t="shared" si="42"/>
        <v>45</v>
      </c>
      <c r="T467" s="14">
        <f t="shared" si="43"/>
        <v>27.3</v>
      </c>
      <c r="U467" s="14">
        <f t="shared" si="44"/>
        <v>17.7</v>
      </c>
      <c r="V467" s="20">
        <f t="shared" si="45"/>
        <v>0.39333333333333331</v>
      </c>
      <c r="W467" s="7" t="str">
        <f t="shared" si="46"/>
        <v>Profitable</v>
      </c>
      <c r="X467" s="7" t="str">
        <f t="shared" si="47"/>
        <v>Low</v>
      </c>
    </row>
    <row r="468" spans="1:24" x14ac:dyDescent="0.3">
      <c r="A468" s="7" t="s">
        <v>1701</v>
      </c>
      <c r="B468" s="8">
        <v>45137</v>
      </c>
      <c r="C468" s="8">
        <v>45142</v>
      </c>
      <c r="D468" s="7" t="s">
        <v>1703</v>
      </c>
      <c r="E468" s="7" t="s">
        <v>731</v>
      </c>
      <c r="F468" s="7" t="s">
        <v>39</v>
      </c>
      <c r="G468" s="7" t="s">
        <v>30</v>
      </c>
      <c r="H468" s="7" t="s">
        <v>216</v>
      </c>
      <c r="I468" s="6">
        <v>7</v>
      </c>
      <c r="J468" s="10">
        <v>0</v>
      </c>
      <c r="K468" s="7" t="s">
        <v>32</v>
      </c>
      <c r="L468" s="7" t="s">
        <v>23</v>
      </c>
      <c r="M468" s="6">
        <v>66</v>
      </c>
      <c r="N468" s="6">
        <v>3</v>
      </c>
      <c r="O468" s="7" t="str">
        <f>VLOOKUP(H468,Product_Master!$A$2:$E$19,2,FALSE)</f>
        <v>Keyboard</v>
      </c>
      <c r="P468" s="7" t="str">
        <f>VLOOKUP(H468,Product_Master!$A$2:$E$19,3,FALSE)</f>
        <v>Technology</v>
      </c>
      <c r="Q468" s="17">
        <f>INDEX(Product_Master!$D$2:$D$19,MATCH(H468,Product_Master!$A$2:$A$19,0))</f>
        <v>45</v>
      </c>
      <c r="R468" s="14">
        <f>INDEX(Product_Master!$E$2:$E$19,MATCH(H468,Product_Master!$A$2:$A$19,0))</f>
        <v>35.729999999999997</v>
      </c>
      <c r="S468" s="14">
        <f t="shared" si="42"/>
        <v>315</v>
      </c>
      <c r="T468" s="14">
        <f t="shared" si="43"/>
        <v>250.10999999999999</v>
      </c>
      <c r="U468" s="14">
        <f t="shared" si="44"/>
        <v>64.890000000000015</v>
      </c>
      <c r="V468" s="20">
        <f t="shared" si="45"/>
        <v>0.20600000000000004</v>
      </c>
      <c r="W468" s="7" t="str">
        <f t="shared" si="46"/>
        <v>Profitable</v>
      </c>
      <c r="X468" s="7" t="str">
        <f t="shared" si="47"/>
        <v>Low</v>
      </c>
    </row>
    <row r="469" spans="1:24" x14ac:dyDescent="0.3">
      <c r="A469" s="7" t="s">
        <v>1704</v>
      </c>
      <c r="B469" s="8">
        <v>45646</v>
      </c>
      <c r="C469" s="8">
        <v>45652</v>
      </c>
      <c r="D469" s="7" t="s">
        <v>1705</v>
      </c>
      <c r="E469" s="7" t="s">
        <v>120</v>
      </c>
      <c r="F469" s="7" t="s">
        <v>29</v>
      </c>
      <c r="G469" s="7" t="s">
        <v>30</v>
      </c>
      <c r="H469" s="7" t="s">
        <v>21</v>
      </c>
      <c r="I469" s="6">
        <v>1</v>
      </c>
      <c r="J469" s="10">
        <v>0.2</v>
      </c>
      <c r="K469" s="7" t="s">
        <v>22</v>
      </c>
      <c r="L469" s="7" t="s">
        <v>33</v>
      </c>
      <c r="M469" s="6">
        <v>58</v>
      </c>
      <c r="N469" s="6">
        <v>3</v>
      </c>
      <c r="O469" s="7" t="str">
        <f>VLOOKUP(H469,Product_Master!$A$2:$E$19,2,FALSE)</f>
        <v>Pen Set</v>
      </c>
      <c r="P469" s="7" t="str">
        <f>VLOOKUP(H469,Product_Master!$A$2:$E$19,3,FALSE)</f>
        <v>Office Supplies</v>
      </c>
      <c r="Q469" s="17">
        <f>INDEX(Product_Master!$D$2:$D$19,MATCH(H469,Product_Master!$A$2:$A$19,0))</f>
        <v>12</v>
      </c>
      <c r="R469" s="14">
        <f>INDEX(Product_Master!$E$2:$E$19,MATCH(H469,Product_Master!$A$2:$A$19,0))</f>
        <v>9.07</v>
      </c>
      <c r="S469" s="14">
        <f t="shared" si="42"/>
        <v>9.6000000000000014</v>
      </c>
      <c r="T469" s="14">
        <f t="shared" si="43"/>
        <v>9.07</v>
      </c>
      <c r="U469" s="14">
        <f t="shared" si="44"/>
        <v>0.53000000000000114</v>
      </c>
      <c r="V469" s="20">
        <f t="shared" si="45"/>
        <v>5.5208333333333443E-2</v>
      </c>
      <c r="W469" s="7" t="str">
        <f t="shared" si="46"/>
        <v>Profitable</v>
      </c>
      <c r="X469" s="7" t="str">
        <f t="shared" si="47"/>
        <v>Low</v>
      </c>
    </row>
    <row r="470" spans="1:24" x14ac:dyDescent="0.3">
      <c r="A470" s="7" t="s">
        <v>1706</v>
      </c>
      <c r="B470" s="8">
        <v>45021</v>
      </c>
      <c r="C470" s="8">
        <v>45022</v>
      </c>
      <c r="D470" s="7" t="s">
        <v>1708</v>
      </c>
      <c r="E470" s="7" t="s">
        <v>266</v>
      </c>
      <c r="F470" s="7" t="s">
        <v>39</v>
      </c>
      <c r="G470" s="7" t="s">
        <v>20</v>
      </c>
      <c r="H470" s="7" t="s">
        <v>84</v>
      </c>
      <c r="I470" s="6">
        <v>3</v>
      </c>
      <c r="J470" s="10">
        <v>0.2</v>
      </c>
      <c r="K470" s="7" t="s">
        <v>22</v>
      </c>
      <c r="L470" s="7" t="s">
        <v>50</v>
      </c>
      <c r="M470" s="6">
        <v>35</v>
      </c>
      <c r="N470" s="6">
        <v>4</v>
      </c>
      <c r="O470" s="7" t="str">
        <f>VLOOKUP(H470,Product_Master!$A$2:$E$19,2,FALSE)</f>
        <v>Bookcase</v>
      </c>
      <c r="P470" s="7" t="str">
        <f>VLOOKUP(H470,Product_Master!$A$2:$E$19,3,FALSE)</f>
        <v>Furniture</v>
      </c>
      <c r="Q470" s="17">
        <f>INDEX(Product_Master!$D$2:$D$19,MATCH(H470,Product_Master!$A$2:$A$19,0))</f>
        <v>210</v>
      </c>
      <c r="R470" s="14">
        <f>INDEX(Product_Master!$E$2:$E$19,MATCH(H470,Product_Master!$A$2:$A$19,0))</f>
        <v>139.15</v>
      </c>
      <c r="S470" s="14">
        <f t="shared" si="42"/>
        <v>504</v>
      </c>
      <c r="T470" s="14">
        <f t="shared" si="43"/>
        <v>417.45000000000005</v>
      </c>
      <c r="U470" s="14">
        <f t="shared" si="44"/>
        <v>86.549999999999955</v>
      </c>
      <c r="V470" s="20">
        <f t="shared" si="45"/>
        <v>0.17172619047619039</v>
      </c>
      <c r="W470" s="7" t="str">
        <f t="shared" si="46"/>
        <v>Profitable</v>
      </c>
      <c r="X470" s="7" t="str">
        <f t="shared" si="47"/>
        <v>Low</v>
      </c>
    </row>
    <row r="471" spans="1:24" x14ac:dyDescent="0.3">
      <c r="A471" s="7" t="s">
        <v>1709</v>
      </c>
      <c r="B471" s="8">
        <v>45275</v>
      </c>
      <c r="C471" s="8">
        <v>45280</v>
      </c>
      <c r="D471" s="7" t="s">
        <v>1710</v>
      </c>
      <c r="E471" s="7" t="s">
        <v>619</v>
      </c>
      <c r="F471" s="7" t="s">
        <v>19</v>
      </c>
      <c r="G471" s="7" t="s">
        <v>97</v>
      </c>
      <c r="H471" s="7" t="s">
        <v>98</v>
      </c>
      <c r="I471" s="6">
        <v>9</v>
      </c>
      <c r="J471" s="10">
        <v>0.15</v>
      </c>
      <c r="K471" s="7" t="s">
        <v>22</v>
      </c>
      <c r="L471" s="7" t="s">
        <v>41</v>
      </c>
      <c r="M471" s="6">
        <v>29</v>
      </c>
      <c r="N471" s="6">
        <v>4</v>
      </c>
      <c r="O471" s="7" t="str">
        <f>VLOOKUP(H471,Product_Master!$A$2:$E$19,2,FALSE)</f>
        <v>Office Chair</v>
      </c>
      <c r="P471" s="7" t="str">
        <f>VLOOKUP(H471,Product_Master!$A$2:$E$19,3,FALSE)</f>
        <v>Furniture</v>
      </c>
      <c r="Q471" s="17">
        <f>INDEX(Product_Master!$D$2:$D$19,MATCH(H471,Product_Master!$A$2:$A$19,0))</f>
        <v>150</v>
      </c>
      <c r="R471" s="14">
        <f>INDEX(Product_Master!$E$2:$E$19,MATCH(H471,Product_Master!$A$2:$A$19,0))</f>
        <v>111.98</v>
      </c>
      <c r="S471" s="14">
        <f t="shared" si="42"/>
        <v>1147.5</v>
      </c>
      <c r="T471" s="14">
        <f t="shared" si="43"/>
        <v>1007.82</v>
      </c>
      <c r="U471" s="14">
        <f t="shared" si="44"/>
        <v>139.67999999999995</v>
      </c>
      <c r="V471" s="20">
        <f t="shared" si="45"/>
        <v>0.12172549019607838</v>
      </c>
      <c r="W471" s="7" t="str">
        <f t="shared" si="46"/>
        <v>Profitable</v>
      </c>
      <c r="X471" s="7" t="str">
        <f t="shared" si="47"/>
        <v>Low</v>
      </c>
    </row>
    <row r="472" spans="1:24" x14ac:dyDescent="0.3">
      <c r="A472" s="7" t="s">
        <v>1711</v>
      </c>
      <c r="B472" s="8">
        <v>45481</v>
      </c>
      <c r="C472" s="8">
        <v>45485</v>
      </c>
      <c r="D472" s="7" t="s">
        <v>1712</v>
      </c>
      <c r="E472" s="7" t="s">
        <v>635</v>
      </c>
      <c r="F472" s="7" t="s">
        <v>19</v>
      </c>
      <c r="G472" s="7" t="s">
        <v>47</v>
      </c>
      <c r="H472" s="7" t="s">
        <v>241</v>
      </c>
      <c r="I472" s="6">
        <v>1</v>
      </c>
      <c r="J472" s="10">
        <v>0</v>
      </c>
      <c r="K472" s="7" t="s">
        <v>22</v>
      </c>
      <c r="L472" s="7" t="s">
        <v>33</v>
      </c>
      <c r="M472" s="6">
        <v>26</v>
      </c>
      <c r="N472" s="6">
        <v>5</v>
      </c>
      <c r="O472" s="7" t="str">
        <f>VLOOKUP(H472,Product_Master!$A$2:$E$19,2,FALSE)</f>
        <v>Notebook</v>
      </c>
      <c r="P472" s="7" t="str">
        <f>VLOOKUP(H472,Product_Master!$A$2:$E$19,3,FALSE)</f>
        <v>Office Supplies</v>
      </c>
      <c r="Q472" s="17">
        <f>INDEX(Product_Master!$D$2:$D$19,MATCH(H472,Product_Master!$A$2:$A$19,0))</f>
        <v>6</v>
      </c>
      <c r="R472" s="14">
        <f>INDEX(Product_Master!$E$2:$E$19,MATCH(H472,Product_Master!$A$2:$A$19,0))</f>
        <v>4.2699999999999996</v>
      </c>
      <c r="S472" s="14">
        <f t="shared" si="42"/>
        <v>6</v>
      </c>
      <c r="T472" s="14">
        <f t="shared" si="43"/>
        <v>4.2699999999999996</v>
      </c>
      <c r="U472" s="14">
        <f t="shared" si="44"/>
        <v>1.7300000000000004</v>
      </c>
      <c r="V472" s="20">
        <f t="shared" si="45"/>
        <v>0.28833333333333339</v>
      </c>
      <c r="W472" s="7" t="str">
        <f t="shared" si="46"/>
        <v>Profitable</v>
      </c>
      <c r="X472" s="7" t="str">
        <f t="shared" si="47"/>
        <v>Low</v>
      </c>
    </row>
    <row r="473" spans="1:24" x14ac:dyDescent="0.3">
      <c r="A473" s="7" t="s">
        <v>1713</v>
      </c>
      <c r="B473" s="8">
        <v>45226</v>
      </c>
      <c r="C473" s="8">
        <v>45230</v>
      </c>
      <c r="D473" s="7" t="s">
        <v>1714</v>
      </c>
      <c r="E473" s="7" t="s">
        <v>145</v>
      </c>
      <c r="F473" s="7" t="s">
        <v>29</v>
      </c>
      <c r="G473" s="7" t="s">
        <v>40</v>
      </c>
      <c r="H473" s="7" t="s">
        <v>216</v>
      </c>
      <c r="I473" s="6">
        <v>3</v>
      </c>
      <c r="J473" s="10">
        <v>0</v>
      </c>
      <c r="K473" s="7" t="s">
        <v>32</v>
      </c>
      <c r="L473" s="7" t="s">
        <v>23</v>
      </c>
      <c r="M473" s="6">
        <v>21</v>
      </c>
      <c r="N473" s="6">
        <v>1</v>
      </c>
      <c r="O473" s="7" t="str">
        <f>VLOOKUP(H473,Product_Master!$A$2:$E$19,2,FALSE)</f>
        <v>Keyboard</v>
      </c>
      <c r="P473" s="7" t="str">
        <f>VLOOKUP(H473,Product_Master!$A$2:$E$19,3,FALSE)</f>
        <v>Technology</v>
      </c>
      <c r="Q473" s="17">
        <f>INDEX(Product_Master!$D$2:$D$19,MATCH(H473,Product_Master!$A$2:$A$19,0))</f>
        <v>45</v>
      </c>
      <c r="R473" s="14">
        <f>INDEX(Product_Master!$E$2:$E$19,MATCH(H473,Product_Master!$A$2:$A$19,0))</f>
        <v>35.729999999999997</v>
      </c>
      <c r="S473" s="14">
        <f t="shared" si="42"/>
        <v>135</v>
      </c>
      <c r="T473" s="14">
        <f t="shared" si="43"/>
        <v>107.19</v>
      </c>
      <c r="U473" s="14">
        <f t="shared" si="44"/>
        <v>27.810000000000002</v>
      </c>
      <c r="V473" s="20">
        <f t="shared" si="45"/>
        <v>0.20600000000000002</v>
      </c>
      <c r="W473" s="7" t="str">
        <f t="shared" si="46"/>
        <v>Profitable</v>
      </c>
      <c r="X473" s="7" t="str">
        <f t="shared" si="47"/>
        <v>Low</v>
      </c>
    </row>
    <row r="474" spans="1:24" x14ac:dyDescent="0.3">
      <c r="A474" s="7" t="s">
        <v>1715</v>
      </c>
      <c r="B474" s="8">
        <v>45098</v>
      </c>
      <c r="C474" s="8">
        <v>45100</v>
      </c>
      <c r="D474" s="7" t="s">
        <v>1718</v>
      </c>
      <c r="E474" s="7" t="s">
        <v>444</v>
      </c>
      <c r="F474" s="7" t="s">
        <v>29</v>
      </c>
      <c r="G474" s="7" t="s">
        <v>47</v>
      </c>
      <c r="H474" s="7" t="s">
        <v>241</v>
      </c>
      <c r="I474" s="6">
        <v>5</v>
      </c>
      <c r="J474" s="10">
        <v>0.15</v>
      </c>
      <c r="K474" s="7" t="s">
        <v>32</v>
      </c>
      <c r="L474" s="7" t="s">
        <v>50</v>
      </c>
      <c r="M474" s="6">
        <v>29</v>
      </c>
      <c r="N474" s="6">
        <v>3</v>
      </c>
      <c r="O474" s="7" t="str">
        <f>VLOOKUP(H474,Product_Master!$A$2:$E$19,2,FALSE)</f>
        <v>Notebook</v>
      </c>
      <c r="P474" s="7" t="str">
        <f>VLOOKUP(H474,Product_Master!$A$2:$E$19,3,FALSE)</f>
        <v>Office Supplies</v>
      </c>
      <c r="Q474" s="17">
        <f>INDEX(Product_Master!$D$2:$D$19,MATCH(H474,Product_Master!$A$2:$A$19,0))</f>
        <v>6</v>
      </c>
      <c r="R474" s="14">
        <f>INDEX(Product_Master!$E$2:$E$19,MATCH(H474,Product_Master!$A$2:$A$19,0))</f>
        <v>4.2699999999999996</v>
      </c>
      <c r="S474" s="14">
        <f t="shared" si="42"/>
        <v>25.5</v>
      </c>
      <c r="T474" s="14">
        <f t="shared" si="43"/>
        <v>21.349999999999998</v>
      </c>
      <c r="U474" s="14">
        <f t="shared" si="44"/>
        <v>4.1500000000000021</v>
      </c>
      <c r="V474" s="20">
        <f t="shared" si="45"/>
        <v>0.16274509803921577</v>
      </c>
      <c r="W474" s="7" t="str">
        <f t="shared" si="46"/>
        <v>Profitable</v>
      </c>
      <c r="X474" s="7" t="str">
        <f t="shared" si="47"/>
        <v>Low</v>
      </c>
    </row>
    <row r="475" spans="1:24" x14ac:dyDescent="0.3">
      <c r="A475" s="7" t="s">
        <v>1720</v>
      </c>
      <c r="B475" s="8">
        <v>45147</v>
      </c>
      <c r="C475" s="8">
        <v>45151</v>
      </c>
      <c r="D475" s="7" t="s">
        <v>1723</v>
      </c>
      <c r="E475" s="7" t="s">
        <v>1009</v>
      </c>
      <c r="F475" s="7" t="s">
        <v>29</v>
      </c>
      <c r="G475" s="7" t="s">
        <v>90</v>
      </c>
      <c r="H475" s="7" t="s">
        <v>109</v>
      </c>
      <c r="I475" s="6">
        <v>3</v>
      </c>
      <c r="J475" s="10">
        <v>0.2</v>
      </c>
      <c r="K475" s="7" t="s">
        <v>22</v>
      </c>
      <c r="L475" s="7" t="s">
        <v>33</v>
      </c>
      <c r="M475" s="6">
        <v>47</v>
      </c>
      <c r="N475" s="6">
        <v>5</v>
      </c>
      <c r="O475" s="7" t="str">
        <f>VLOOKUP(H475,Product_Master!$A$2:$E$19,2,FALSE)</f>
        <v>Printer</v>
      </c>
      <c r="P475" s="7" t="str">
        <f>VLOOKUP(H475,Product_Master!$A$2:$E$19,3,FALSE)</f>
        <v>Technology</v>
      </c>
      <c r="Q475" s="17">
        <f>INDEX(Product_Master!$D$2:$D$19,MATCH(H475,Product_Master!$A$2:$A$19,0))</f>
        <v>180</v>
      </c>
      <c r="R475" s="14">
        <f>INDEX(Product_Master!$E$2:$E$19,MATCH(H475,Product_Master!$A$2:$A$19,0))</f>
        <v>133.25</v>
      </c>
      <c r="S475" s="14">
        <f t="shared" si="42"/>
        <v>432</v>
      </c>
      <c r="T475" s="14">
        <f t="shared" si="43"/>
        <v>399.75</v>
      </c>
      <c r="U475" s="14">
        <f t="shared" si="44"/>
        <v>32.25</v>
      </c>
      <c r="V475" s="20">
        <f t="shared" si="45"/>
        <v>7.4652777777777776E-2</v>
      </c>
      <c r="W475" s="7" t="str">
        <f t="shared" si="46"/>
        <v>Profitable</v>
      </c>
      <c r="X475" s="7" t="str">
        <f t="shared" si="47"/>
        <v>Low</v>
      </c>
    </row>
    <row r="476" spans="1:24" x14ac:dyDescent="0.3">
      <c r="A476" s="7" t="s">
        <v>1725</v>
      </c>
      <c r="B476" s="8">
        <v>45203</v>
      </c>
      <c r="C476" s="8">
        <v>45209</v>
      </c>
      <c r="D476" s="7" t="s">
        <v>813</v>
      </c>
      <c r="E476" s="7" t="s">
        <v>565</v>
      </c>
      <c r="F476" s="7" t="s">
        <v>29</v>
      </c>
      <c r="G476" s="7" t="s">
        <v>62</v>
      </c>
      <c r="H476" s="7" t="s">
        <v>84</v>
      </c>
      <c r="I476" s="6">
        <v>2</v>
      </c>
      <c r="J476" s="10">
        <v>0.1</v>
      </c>
      <c r="K476" s="7" t="s">
        <v>22</v>
      </c>
      <c r="L476" s="7" t="s">
        <v>33</v>
      </c>
      <c r="M476" s="6">
        <v>19</v>
      </c>
      <c r="N476" s="6">
        <v>1</v>
      </c>
      <c r="O476" s="7" t="str">
        <f>VLOOKUP(H476,Product_Master!$A$2:$E$19,2,FALSE)</f>
        <v>Bookcase</v>
      </c>
      <c r="P476" s="7" t="str">
        <f>VLOOKUP(H476,Product_Master!$A$2:$E$19,3,FALSE)</f>
        <v>Furniture</v>
      </c>
      <c r="Q476" s="17">
        <f>INDEX(Product_Master!$D$2:$D$19,MATCH(H476,Product_Master!$A$2:$A$19,0))</f>
        <v>210</v>
      </c>
      <c r="R476" s="14">
        <f>INDEX(Product_Master!$E$2:$E$19,MATCH(H476,Product_Master!$A$2:$A$19,0))</f>
        <v>139.15</v>
      </c>
      <c r="S476" s="14">
        <f t="shared" si="42"/>
        <v>378</v>
      </c>
      <c r="T476" s="14">
        <f t="shared" si="43"/>
        <v>278.3</v>
      </c>
      <c r="U476" s="14">
        <f t="shared" si="44"/>
        <v>99.699999999999989</v>
      </c>
      <c r="V476" s="20">
        <f t="shared" si="45"/>
        <v>0.26375661375661374</v>
      </c>
      <c r="W476" s="7" t="str">
        <f t="shared" si="46"/>
        <v>Profitable</v>
      </c>
      <c r="X476" s="7" t="str">
        <f t="shared" si="47"/>
        <v>Low</v>
      </c>
    </row>
    <row r="477" spans="1:24" x14ac:dyDescent="0.3">
      <c r="A477" s="7" t="s">
        <v>1728</v>
      </c>
      <c r="B477" s="8">
        <v>45073</v>
      </c>
      <c r="C477" s="8">
        <v>45080</v>
      </c>
      <c r="D477" s="7" t="s">
        <v>1729</v>
      </c>
      <c r="E477" s="7" t="s">
        <v>292</v>
      </c>
      <c r="F477" s="7" t="s">
        <v>29</v>
      </c>
      <c r="G477" s="7" t="s">
        <v>47</v>
      </c>
      <c r="H477" s="7" t="s">
        <v>21</v>
      </c>
      <c r="I477" s="6">
        <v>8</v>
      </c>
      <c r="J477" s="10">
        <v>0</v>
      </c>
      <c r="K477" s="7" t="s">
        <v>32</v>
      </c>
      <c r="L477" s="7" t="s">
        <v>41</v>
      </c>
      <c r="M477" s="6">
        <v>65</v>
      </c>
      <c r="N477" s="6">
        <v>3</v>
      </c>
      <c r="O477" s="7" t="str">
        <f>VLOOKUP(H477,Product_Master!$A$2:$E$19,2,FALSE)</f>
        <v>Pen Set</v>
      </c>
      <c r="P477" s="7" t="str">
        <f>VLOOKUP(H477,Product_Master!$A$2:$E$19,3,FALSE)</f>
        <v>Office Supplies</v>
      </c>
      <c r="Q477" s="17">
        <f>INDEX(Product_Master!$D$2:$D$19,MATCH(H477,Product_Master!$A$2:$A$19,0))</f>
        <v>12</v>
      </c>
      <c r="R477" s="14">
        <f>INDEX(Product_Master!$E$2:$E$19,MATCH(H477,Product_Master!$A$2:$A$19,0))</f>
        <v>9.07</v>
      </c>
      <c r="S477" s="14">
        <f t="shared" si="42"/>
        <v>96</v>
      </c>
      <c r="T477" s="14">
        <f t="shared" si="43"/>
        <v>72.56</v>
      </c>
      <c r="U477" s="14">
        <f t="shared" si="44"/>
        <v>23.439999999999998</v>
      </c>
      <c r="V477" s="20">
        <f t="shared" si="45"/>
        <v>0.24416666666666664</v>
      </c>
      <c r="W477" s="7" t="str">
        <f t="shared" si="46"/>
        <v>Profitable</v>
      </c>
      <c r="X477" s="7" t="str">
        <f t="shared" si="47"/>
        <v>Low</v>
      </c>
    </row>
    <row r="478" spans="1:24" x14ac:dyDescent="0.3">
      <c r="A478" s="7" t="s">
        <v>1730</v>
      </c>
      <c r="B478" s="8">
        <v>44988</v>
      </c>
      <c r="C478" s="8">
        <v>44991</v>
      </c>
      <c r="D478" s="7" t="s">
        <v>384</v>
      </c>
      <c r="E478" s="7" t="s">
        <v>165</v>
      </c>
      <c r="F478" s="7" t="s">
        <v>29</v>
      </c>
      <c r="G478" s="7" t="s">
        <v>20</v>
      </c>
      <c r="H478" s="7" t="s">
        <v>308</v>
      </c>
      <c r="I478" s="6">
        <v>6</v>
      </c>
      <c r="J478" s="10">
        <v>0.05</v>
      </c>
      <c r="K478" s="7" t="s">
        <v>22</v>
      </c>
      <c r="L478" s="7" t="s">
        <v>23</v>
      </c>
      <c r="M478" s="6">
        <v>32</v>
      </c>
      <c r="N478" s="6">
        <v>5</v>
      </c>
      <c r="O478" s="7" t="str">
        <f>VLOOKUP(H478,Product_Master!$A$2:$E$19,2,FALSE)</f>
        <v>Binder</v>
      </c>
      <c r="P478" s="7" t="str">
        <f>VLOOKUP(H478,Product_Master!$A$2:$E$19,3,FALSE)</f>
        <v>Office Supplies</v>
      </c>
      <c r="Q478" s="17">
        <f>INDEX(Product_Master!$D$2:$D$19,MATCH(H478,Product_Master!$A$2:$A$19,0))</f>
        <v>8</v>
      </c>
      <c r="R478" s="14">
        <f>INDEX(Product_Master!$E$2:$E$19,MATCH(H478,Product_Master!$A$2:$A$19,0))</f>
        <v>5.51</v>
      </c>
      <c r="S478" s="14">
        <f t="shared" si="42"/>
        <v>45.599999999999994</v>
      </c>
      <c r="T478" s="14">
        <f t="shared" si="43"/>
        <v>33.06</v>
      </c>
      <c r="U478" s="14">
        <f t="shared" si="44"/>
        <v>12.539999999999992</v>
      </c>
      <c r="V478" s="20">
        <f t="shared" si="45"/>
        <v>0.27499999999999986</v>
      </c>
      <c r="W478" s="7" t="str">
        <f t="shared" si="46"/>
        <v>Profitable</v>
      </c>
      <c r="X478" s="7" t="str">
        <f t="shared" si="47"/>
        <v>Low</v>
      </c>
    </row>
    <row r="479" spans="1:24" x14ac:dyDescent="0.3">
      <c r="A479" s="7" t="s">
        <v>1733</v>
      </c>
      <c r="B479" s="8">
        <v>45377</v>
      </c>
      <c r="C479" s="8">
        <v>45384</v>
      </c>
      <c r="D479" s="7" t="s">
        <v>1734</v>
      </c>
      <c r="E479" s="7" t="s">
        <v>870</v>
      </c>
      <c r="F479" s="7" t="s">
        <v>29</v>
      </c>
      <c r="G479" s="7" t="s">
        <v>62</v>
      </c>
      <c r="H479" s="7" t="s">
        <v>31</v>
      </c>
      <c r="I479" s="6">
        <v>5</v>
      </c>
      <c r="J479" s="10">
        <v>0.15</v>
      </c>
      <c r="K479" s="7" t="s">
        <v>32</v>
      </c>
      <c r="L479" s="7" t="s">
        <v>33</v>
      </c>
      <c r="M479" s="6">
        <v>50</v>
      </c>
      <c r="N479" s="6">
        <v>4</v>
      </c>
      <c r="O479" s="7" t="str">
        <f>VLOOKUP(H479,Product_Master!$A$2:$E$19,2,FALSE)</f>
        <v>Desk</v>
      </c>
      <c r="P479" s="7" t="str">
        <f>VLOOKUP(H479,Product_Master!$A$2:$E$19,3,FALSE)</f>
        <v>Furniture</v>
      </c>
      <c r="Q479" s="17">
        <f>INDEX(Product_Master!$D$2:$D$19,MATCH(H479,Product_Master!$A$2:$A$19,0))</f>
        <v>320</v>
      </c>
      <c r="R479" s="14">
        <f>INDEX(Product_Master!$E$2:$E$19,MATCH(H479,Product_Master!$A$2:$A$19,0))</f>
        <v>186.25</v>
      </c>
      <c r="S479" s="14">
        <f t="shared" si="42"/>
        <v>1360</v>
      </c>
      <c r="T479" s="14">
        <f t="shared" si="43"/>
        <v>931.25</v>
      </c>
      <c r="U479" s="14">
        <f t="shared" si="44"/>
        <v>428.75</v>
      </c>
      <c r="V479" s="20">
        <f t="shared" si="45"/>
        <v>0.31525735294117646</v>
      </c>
      <c r="W479" s="7" t="str">
        <f t="shared" si="46"/>
        <v>Profitable</v>
      </c>
      <c r="X479" s="7" t="str">
        <f t="shared" si="47"/>
        <v>Low</v>
      </c>
    </row>
    <row r="480" spans="1:24" x14ac:dyDescent="0.3">
      <c r="A480" s="7" t="s">
        <v>1735</v>
      </c>
      <c r="B480" s="8">
        <v>45203</v>
      </c>
      <c r="C480" s="8">
        <v>45209</v>
      </c>
      <c r="D480" s="7" t="s">
        <v>1738</v>
      </c>
      <c r="E480" s="7" t="s">
        <v>635</v>
      </c>
      <c r="F480" s="7" t="s">
        <v>19</v>
      </c>
      <c r="G480" s="7" t="s">
        <v>62</v>
      </c>
      <c r="H480" s="7" t="s">
        <v>109</v>
      </c>
      <c r="I480" s="6">
        <v>1</v>
      </c>
      <c r="J480" s="10">
        <v>0.15</v>
      </c>
      <c r="K480" s="7" t="s">
        <v>32</v>
      </c>
      <c r="L480" s="7" t="s">
        <v>41</v>
      </c>
      <c r="M480" s="6">
        <v>44</v>
      </c>
      <c r="N480" s="6">
        <v>1</v>
      </c>
      <c r="O480" s="7" t="str">
        <f>VLOOKUP(H480,Product_Master!$A$2:$E$19,2,FALSE)</f>
        <v>Printer</v>
      </c>
      <c r="P480" s="7" t="str">
        <f>VLOOKUP(H480,Product_Master!$A$2:$E$19,3,FALSE)</f>
        <v>Technology</v>
      </c>
      <c r="Q480" s="17">
        <f>INDEX(Product_Master!$D$2:$D$19,MATCH(H480,Product_Master!$A$2:$A$19,0))</f>
        <v>180</v>
      </c>
      <c r="R480" s="14">
        <f>INDEX(Product_Master!$E$2:$E$19,MATCH(H480,Product_Master!$A$2:$A$19,0))</f>
        <v>133.25</v>
      </c>
      <c r="S480" s="14">
        <f t="shared" si="42"/>
        <v>153</v>
      </c>
      <c r="T480" s="14">
        <f t="shared" si="43"/>
        <v>133.25</v>
      </c>
      <c r="U480" s="14">
        <f t="shared" si="44"/>
        <v>19.75</v>
      </c>
      <c r="V480" s="20">
        <f t="shared" si="45"/>
        <v>0.12908496732026145</v>
      </c>
      <c r="W480" s="7" t="str">
        <f t="shared" si="46"/>
        <v>Profitable</v>
      </c>
      <c r="X480" s="7" t="str">
        <f t="shared" si="47"/>
        <v>Low</v>
      </c>
    </row>
    <row r="481" spans="1:24" x14ac:dyDescent="0.3">
      <c r="A481" s="7" t="s">
        <v>1739</v>
      </c>
      <c r="B481" s="8">
        <v>45122</v>
      </c>
      <c r="C481" s="8">
        <v>45129</v>
      </c>
      <c r="D481" s="7" t="s">
        <v>1740</v>
      </c>
      <c r="E481" s="7" t="s">
        <v>114</v>
      </c>
      <c r="F481" s="7" t="s">
        <v>19</v>
      </c>
      <c r="G481" s="7" t="s">
        <v>62</v>
      </c>
      <c r="H481" s="7" t="s">
        <v>160</v>
      </c>
      <c r="I481" s="6">
        <v>4</v>
      </c>
      <c r="J481" s="10">
        <v>0.1</v>
      </c>
      <c r="K481" s="7" t="s">
        <v>32</v>
      </c>
      <c r="L481" s="7" t="s">
        <v>50</v>
      </c>
      <c r="M481" s="6">
        <v>67</v>
      </c>
      <c r="N481" s="6">
        <v>1</v>
      </c>
      <c r="O481" s="7" t="str">
        <f>VLOOKUP(H481,Product_Master!$A$2:$E$19,2,FALSE)</f>
        <v>Laptop</v>
      </c>
      <c r="P481" s="7" t="str">
        <f>VLOOKUP(H481,Product_Master!$A$2:$E$19,3,FALSE)</f>
        <v>Technology</v>
      </c>
      <c r="Q481" s="17">
        <f>INDEX(Product_Master!$D$2:$D$19,MATCH(H481,Product_Master!$A$2:$A$19,0))</f>
        <v>900</v>
      </c>
      <c r="R481" s="14">
        <f>INDEX(Product_Master!$E$2:$E$19,MATCH(H481,Product_Master!$A$2:$A$19,0))</f>
        <v>669.14</v>
      </c>
      <c r="S481" s="14">
        <f t="shared" si="42"/>
        <v>3240</v>
      </c>
      <c r="T481" s="14">
        <f t="shared" si="43"/>
        <v>2676.56</v>
      </c>
      <c r="U481" s="14">
        <f t="shared" si="44"/>
        <v>563.44000000000005</v>
      </c>
      <c r="V481" s="20">
        <f t="shared" si="45"/>
        <v>0.17390123456790124</v>
      </c>
      <c r="W481" s="7" t="str">
        <f t="shared" si="46"/>
        <v>Profitable</v>
      </c>
      <c r="X481" s="7" t="str">
        <f t="shared" si="47"/>
        <v>Medium</v>
      </c>
    </row>
    <row r="482" spans="1:24" x14ac:dyDescent="0.3">
      <c r="A482" s="7" t="s">
        <v>1741</v>
      </c>
      <c r="B482" s="8">
        <v>45192</v>
      </c>
      <c r="C482" s="8">
        <v>45193</v>
      </c>
      <c r="D482" s="7" t="s">
        <v>1450</v>
      </c>
      <c r="E482" s="7" t="s">
        <v>870</v>
      </c>
      <c r="F482" s="7" t="s">
        <v>29</v>
      </c>
      <c r="G482" s="7" t="s">
        <v>192</v>
      </c>
      <c r="H482" s="7" t="s">
        <v>91</v>
      </c>
      <c r="I482" s="6">
        <v>7</v>
      </c>
      <c r="J482" s="10">
        <v>0</v>
      </c>
      <c r="K482" s="7" t="s">
        <v>32</v>
      </c>
      <c r="L482" s="7" t="s">
        <v>23</v>
      </c>
      <c r="M482" s="6">
        <v>28</v>
      </c>
      <c r="N482" s="6">
        <v>1</v>
      </c>
      <c r="O482" s="7" t="str">
        <f>VLOOKUP(H482,Product_Master!$A$2:$E$19,2,FALSE)</f>
        <v>Smartphone</v>
      </c>
      <c r="P482" s="7" t="str">
        <f>VLOOKUP(H482,Product_Master!$A$2:$E$19,3,FALSE)</f>
        <v>Technology</v>
      </c>
      <c r="Q482" s="17">
        <f>INDEX(Product_Master!$D$2:$D$19,MATCH(H482,Product_Master!$A$2:$A$19,0))</f>
        <v>600</v>
      </c>
      <c r="R482" s="14">
        <f>INDEX(Product_Master!$E$2:$E$19,MATCH(H482,Product_Master!$A$2:$A$19,0))</f>
        <v>395.83</v>
      </c>
      <c r="S482" s="14">
        <f t="shared" si="42"/>
        <v>4200</v>
      </c>
      <c r="T482" s="14">
        <f t="shared" si="43"/>
        <v>2770.81</v>
      </c>
      <c r="U482" s="14">
        <f t="shared" si="44"/>
        <v>1429.19</v>
      </c>
      <c r="V482" s="20">
        <f t="shared" si="45"/>
        <v>0.34028333333333333</v>
      </c>
      <c r="W482" s="7" t="str">
        <f t="shared" si="46"/>
        <v>Profitable</v>
      </c>
      <c r="X482" s="7" t="str">
        <f t="shared" si="47"/>
        <v>Medium</v>
      </c>
    </row>
    <row r="483" spans="1:24" x14ac:dyDescent="0.3">
      <c r="A483" s="7" t="s">
        <v>1743</v>
      </c>
      <c r="B483" s="8">
        <v>44959</v>
      </c>
      <c r="C483" s="8">
        <v>44961</v>
      </c>
      <c r="D483" s="7" t="s">
        <v>1744</v>
      </c>
      <c r="E483" s="7" t="s">
        <v>68</v>
      </c>
      <c r="F483" s="7" t="s">
        <v>39</v>
      </c>
      <c r="G483" s="7" t="s">
        <v>192</v>
      </c>
      <c r="H483" s="7" t="s">
        <v>177</v>
      </c>
      <c r="I483" s="6">
        <v>9</v>
      </c>
      <c r="J483" s="10">
        <v>0.05</v>
      </c>
      <c r="K483" s="7" t="s">
        <v>32</v>
      </c>
      <c r="L483" s="7" t="s">
        <v>33</v>
      </c>
      <c r="M483" s="6">
        <v>32</v>
      </c>
      <c r="N483" s="6">
        <v>4</v>
      </c>
      <c r="O483" s="7" t="str">
        <f>VLOOKUP(H483,Product_Master!$A$2:$E$19,2,FALSE)</f>
        <v>Headphones</v>
      </c>
      <c r="P483" s="7" t="str">
        <f>VLOOKUP(H483,Product_Master!$A$2:$E$19,3,FALSE)</f>
        <v>Technology</v>
      </c>
      <c r="Q483" s="17">
        <f>INDEX(Product_Master!$D$2:$D$19,MATCH(H483,Product_Master!$A$2:$A$19,0))</f>
        <v>80</v>
      </c>
      <c r="R483" s="14">
        <f>INDEX(Product_Master!$E$2:$E$19,MATCH(H483,Product_Master!$A$2:$A$19,0))</f>
        <v>45.88</v>
      </c>
      <c r="S483" s="14">
        <f t="shared" si="42"/>
        <v>684</v>
      </c>
      <c r="T483" s="14">
        <f t="shared" si="43"/>
        <v>412.92</v>
      </c>
      <c r="U483" s="14">
        <f t="shared" si="44"/>
        <v>271.08</v>
      </c>
      <c r="V483" s="20">
        <f t="shared" si="45"/>
        <v>0.39631578947368418</v>
      </c>
      <c r="W483" s="7" t="str">
        <f t="shared" si="46"/>
        <v>Profitable</v>
      </c>
      <c r="X483" s="7" t="str">
        <f t="shared" si="47"/>
        <v>Low</v>
      </c>
    </row>
    <row r="484" spans="1:24" x14ac:dyDescent="0.3">
      <c r="A484" s="7" t="s">
        <v>1745</v>
      </c>
      <c r="B484" s="8">
        <v>45540</v>
      </c>
      <c r="C484" s="8">
        <v>45543</v>
      </c>
      <c r="D484" s="7" t="s">
        <v>605</v>
      </c>
      <c r="E484" s="7" t="s">
        <v>548</v>
      </c>
      <c r="F484" s="7" t="s">
        <v>29</v>
      </c>
      <c r="G484" s="7" t="s">
        <v>251</v>
      </c>
      <c r="H484" s="7" t="s">
        <v>216</v>
      </c>
      <c r="I484" s="6">
        <v>9</v>
      </c>
      <c r="J484" s="10">
        <v>0</v>
      </c>
      <c r="K484" s="7" t="s">
        <v>70</v>
      </c>
      <c r="L484" s="7" t="s">
        <v>50</v>
      </c>
      <c r="M484" s="6">
        <v>43</v>
      </c>
      <c r="N484" s="6">
        <v>4</v>
      </c>
      <c r="O484" s="7" t="str">
        <f>VLOOKUP(H484,Product_Master!$A$2:$E$19,2,FALSE)</f>
        <v>Keyboard</v>
      </c>
      <c r="P484" s="7" t="str">
        <f>VLOOKUP(H484,Product_Master!$A$2:$E$19,3,FALSE)</f>
        <v>Technology</v>
      </c>
      <c r="Q484" s="17">
        <f>INDEX(Product_Master!$D$2:$D$19,MATCH(H484,Product_Master!$A$2:$A$19,0))</f>
        <v>45</v>
      </c>
      <c r="R484" s="14">
        <f>INDEX(Product_Master!$E$2:$E$19,MATCH(H484,Product_Master!$A$2:$A$19,0))</f>
        <v>35.729999999999997</v>
      </c>
      <c r="S484" s="14">
        <f t="shared" si="42"/>
        <v>405</v>
      </c>
      <c r="T484" s="14">
        <f t="shared" si="43"/>
        <v>321.57</v>
      </c>
      <c r="U484" s="14">
        <f t="shared" si="44"/>
        <v>83.43</v>
      </c>
      <c r="V484" s="20">
        <f t="shared" si="45"/>
        <v>0.20600000000000002</v>
      </c>
      <c r="W484" s="7" t="str">
        <f t="shared" si="46"/>
        <v>Profitable</v>
      </c>
      <c r="X484" s="7" t="str">
        <f t="shared" si="47"/>
        <v>Low</v>
      </c>
    </row>
    <row r="485" spans="1:24" x14ac:dyDescent="0.3">
      <c r="A485" s="7" t="s">
        <v>1746</v>
      </c>
      <c r="B485" s="8">
        <v>45257</v>
      </c>
      <c r="C485" s="8">
        <v>45261</v>
      </c>
      <c r="D485" s="7" t="s">
        <v>1749</v>
      </c>
      <c r="E485" s="7" t="s">
        <v>276</v>
      </c>
      <c r="F485" s="7" t="s">
        <v>39</v>
      </c>
      <c r="G485" s="7" t="s">
        <v>30</v>
      </c>
      <c r="H485" s="7" t="s">
        <v>109</v>
      </c>
      <c r="I485" s="6">
        <v>5</v>
      </c>
      <c r="J485" s="10">
        <v>0.15</v>
      </c>
      <c r="K485" s="7" t="s">
        <v>32</v>
      </c>
      <c r="L485" s="7" t="s">
        <v>50</v>
      </c>
      <c r="M485" s="6">
        <v>53</v>
      </c>
      <c r="N485" s="6">
        <v>1</v>
      </c>
      <c r="O485" s="7" t="str">
        <f>VLOOKUP(H485,Product_Master!$A$2:$E$19,2,FALSE)</f>
        <v>Printer</v>
      </c>
      <c r="P485" s="7" t="str">
        <f>VLOOKUP(H485,Product_Master!$A$2:$E$19,3,FALSE)</f>
        <v>Technology</v>
      </c>
      <c r="Q485" s="17">
        <f>INDEX(Product_Master!$D$2:$D$19,MATCH(H485,Product_Master!$A$2:$A$19,0))</f>
        <v>180</v>
      </c>
      <c r="R485" s="14">
        <f>INDEX(Product_Master!$E$2:$E$19,MATCH(H485,Product_Master!$A$2:$A$19,0))</f>
        <v>133.25</v>
      </c>
      <c r="S485" s="14">
        <f t="shared" si="42"/>
        <v>765</v>
      </c>
      <c r="T485" s="14">
        <f t="shared" si="43"/>
        <v>666.25</v>
      </c>
      <c r="U485" s="14">
        <f t="shared" si="44"/>
        <v>98.75</v>
      </c>
      <c r="V485" s="20">
        <f t="shared" si="45"/>
        <v>0.12908496732026145</v>
      </c>
      <c r="W485" s="7" t="str">
        <f t="shared" si="46"/>
        <v>Profitable</v>
      </c>
      <c r="X485" s="7" t="str">
        <f t="shared" si="47"/>
        <v>Low</v>
      </c>
    </row>
    <row r="486" spans="1:24" x14ac:dyDescent="0.3">
      <c r="A486" s="7" t="s">
        <v>1750</v>
      </c>
      <c r="B486" s="8">
        <v>45113</v>
      </c>
      <c r="C486" s="8">
        <v>45119</v>
      </c>
      <c r="D486" s="7" t="s">
        <v>1102</v>
      </c>
      <c r="E486" s="7" t="s">
        <v>865</v>
      </c>
      <c r="F486" s="7" t="s">
        <v>19</v>
      </c>
      <c r="G486" s="7" t="s">
        <v>30</v>
      </c>
      <c r="H486" s="7" t="s">
        <v>84</v>
      </c>
      <c r="I486" s="6">
        <v>3</v>
      </c>
      <c r="J486" s="10">
        <v>0</v>
      </c>
      <c r="K486" s="7" t="s">
        <v>70</v>
      </c>
      <c r="L486" s="7" t="s">
        <v>41</v>
      </c>
      <c r="M486" s="6">
        <v>55</v>
      </c>
      <c r="N486" s="6">
        <v>5</v>
      </c>
      <c r="O486" s="7" t="str">
        <f>VLOOKUP(H486,Product_Master!$A$2:$E$19,2,FALSE)</f>
        <v>Bookcase</v>
      </c>
      <c r="P486" s="7" t="str">
        <f>VLOOKUP(H486,Product_Master!$A$2:$E$19,3,FALSE)</f>
        <v>Furniture</v>
      </c>
      <c r="Q486" s="17">
        <f>INDEX(Product_Master!$D$2:$D$19,MATCH(H486,Product_Master!$A$2:$A$19,0))</f>
        <v>210</v>
      </c>
      <c r="R486" s="14">
        <f>INDEX(Product_Master!$E$2:$E$19,MATCH(H486,Product_Master!$A$2:$A$19,0))</f>
        <v>139.15</v>
      </c>
      <c r="S486" s="14">
        <f t="shared" si="42"/>
        <v>630</v>
      </c>
      <c r="T486" s="14">
        <f t="shared" si="43"/>
        <v>417.45000000000005</v>
      </c>
      <c r="U486" s="14">
        <f t="shared" si="44"/>
        <v>212.54999999999995</v>
      </c>
      <c r="V486" s="20">
        <f t="shared" si="45"/>
        <v>0.33738095238095228</v>
      </c>
      <c r="W486" s="7" t="str">
        <f t="shared" si="46"/>
        <v>Profitable</v>
      </c>
      <c r="X486" s="7" t="str">
        <f t="shared" si="47"/>
        <v>Low</v>
      </c>
    </row>
    <row r="487" spans="1:24" x14ac:dyDescent="0.3">
      <c r="A487" s="7" t="s">
        <v>1752</v>
      </c>
      <c r="B487" s="8">
        <v>45190</v>
      </c>
      <c r="C487" s="8">
        <v>45194</v>
      </c>
      <c r="D487" s="7" t="s">
        <v>1132</v>
      </c>
      <c r="E487" s="7" t="s">
        <v>364</v>
      </c>
      <c r="F487" s="7" t="s">
        <v>29</v>
      </c>
      <c r="G487" s="7" t="s">
        <v>40</v>
      </c>
      <c r="H487" s="7" t="s">
        <v>154</v>
      </c>
      <c r="I487" s="6">
        <v>8</v>
      </c>
      <c r="J487" s="10">
        <v>0.15</v>
      </c>
      <c r="K487" s="7" t="s">
        <v>32</v>
      </c>
      <c r="L487" s="7" t="s">
        <v>23</v>
      </c>
      <c r="M487" s="6">
        <v>54</v>
      </c>
      <c r="N487" s="6">
        <v>4</v>
      </c>
      <c r="O487" s="7" t="str">
        <f>VLOOKUP(H487,Product_Master!$A$2:$E$19,2,FALSE)</f>
        <v>Filing Cabinet</v>
      </c>
      <c r="P487" s="7" t="str">
        <f>VLOOKUP(H487,Product_Master!$A$2:$E$19,3,FALSE)</f>
        <v>Furniture</v>
      </c>
      <c r="Q487" s="17">
        <f>INDEX(Product_Master!$D$2:$D$19,MATCH(H487,Product_Master!$A$2:$A$19,0))</f>
        <v>130</v>
      </c>
      <c r="R487" s="14">
        <f>INDEX(Product_Master!$E$2:$E$19,MATCH(H487,Product_Master!$A$2:$A$19,0))</f>
        <v>83.55</v>
      </c>
      <c r="S487" s="14">
        <f t="shared" si="42"/>
        <v>884</v>
      </c>
      <c r="T487" s="14">
        <f t="shared" si="43"/>
        <v>668.4</v>
      </c>
      <c r="U487" s="14">
        <f t="shared" si="44"/>
        <v>215.60000000000002</v>
      </c>
      <c r="V487" s="20">
        <f t="shared" si="45"/>
        <v>0.24389140271493215</v>
      </c>
      <c r="W487" s="7" t="str">
        <f t="shared" si="46"/>
        <v>Profitable</v>
      </c>
      <c r="X487" s="7" t="str">
        <f t="shared" si="47"/>
        <v>Low</v>
      </c>
    </row>
    <row r="488" spans="1:24" x14ac:dyDescent="0.3">
      <c r="A488" s="7" t="s">
        <v>1755</v>
      </c>
      <c r="B488" s="8">
        <v>45072</v>
      </c>
      <c r="C488" s="8">
        <v>45074</v>
      </c>
      <c r="D488" s="7" t="s">
        <v>975</v>
      </c>
      <c r="E488" s="7" t="s">
        <v>917</v>
      </c>
      <c r="F488" s="7" t="s">
        <v>39</v>
      </c>
      <c r="G488" s="7" t="s">
        <v>97</v>
      </c>
      <c r="H488" s="7" t="s">
        <v>109</v>
      </c>
      <c r="I488" s="6">
        <v>6</v>
      </c>
      <c r="J488" s="10">
        <v>0</v>
      </c>
      <c r="K488" s="7" t="s">
        <v>32</v>
      </c>
      <c r="L488" s="7" t="s">
        <v>41</v>
      </c>
      <c r="M488" s="6">
        <v>44</v>
      </c>
      <c r="N488" s="6">
        <v>1</v>
      </c>
      <c r="O488" s="7" t="str">
        <f>VLOOKUP(H488,Product_Master!$A$2:$E$19,2,FALSE)</f>
        <v>Printer</v>
      </c>
      <c r="P488" s="7" t="str">
        <f>VLOOKUP(H488,Product_Master!$A$2:$E$19,3,FALSE)</f>
        <v>Technology</v>
      </c>
      <c r="Q488" s="17">
        <f>INDEX(Product_Master!$D$2:$D$19,MATCH(H488,Product_Master!$A$2:$A$19,0))</f>
        <v>180</v>
      </c>
      <c r="R488" s="14">
        <f>INDEX(Product_Master!$E$2:$E$19,MATCH(H488,Product_Master!$A$2:$A$19,0))</f>
        <v>133.25</v>
      </c>
      <c r="S488" s="14">
        <f t="shared" si="42"/>
        <v>1080</v>
      </c>
      <c r="T488" s="14">
        <f t="shared" si="43"/>
        <v>799.5</v>
      </c>
      <c r="U488" s="14">
        <f t="shared" si="44"/>
        <v>280.5</v>
      </c>
      <c r="V488" s="20">
        <f t="shared" si="45"/>
        <v>0.25972222222222224</v>
      </c>
      <c r="W488" s="7" t="str">
        <f t="shared" si="46"/>
        <v>Profitable</v>
      </c>
      <c r="X488" s="7" t="str">
        <f t="shared" si="47"/>
        <v>Low</v>
      </c>
    </row>
    <row r="489" spans="1:24" x14ac:dyDescent="0.3">
      <c r="A489" s="7" t="s">
        <v>1757</v>
      </c>
      <c r="B489" s="8">
        <v>45002</v>
      </c>
      <c r="C489" s="8">
        <v>45005</v>
      </c>
      <c r="D489" s="7" t="s">
        <v>1760</v>
      </c>
      <c r="E489" s="7" t="s">
        <v>114</v>
      </c>
      <c r="F489" s="7" t="s">
        <v>39</v>
      </c>
      <c r="G489" s="7" t="s">
        <v>30</v>
      </c>
      <c r="H489" s="7" t="s">
        <v>76</v>
      </c>
      <c r="I489" s="6">
        <v>3</v>
      </c>
      <c r="J489" s="10">
        <v>0.1</v>
      </c>
      <c r="K489" s="7" t="s">
        <v>222</v>
      </c>
      <c r="L489" s="7" t="s">
        <v>50</v>
      </c>
      <c r="M489" s="6">
        <v>22</v>
      </c>
      <c r="N489" s="6">
        <v>3</v>
      </c>
      <c r="O489" s="7" t="str">
        <f>VLOOKUP(H489,Product_Master!$A$2:$E$19,2,FALSE)</f>
        <v>Tablet</v>
      </c>
      <c r="P489" s="7" t="str">
        <f>VLOOKUP(H489,Product_Master!$A$2:$E$19,3,FALSE)</f>
        <v>Technology</v>
      </c>
      <c r="Q489" s="17">
        <f>INDEX(Product_Master!$D$2:$D$19,MATCH(H489,Product_Master!$A$2:$A$19,0))</f>
        <v>350</v>
      </c>
      <c r="R489" s="14">
        <f>INDEX(Product_Master!$E$2:$E$19,MATCH(H489,Product_Master!$A$2:$A$19,0))</f>
        <v>267.63</v>
      </c>
      <c r="S489" s="14">
        <f t="shared" si="42"/>
        <v>945</v>
      </c>
      <c r="T489" s="14">
        <f t="shared" si="43"/>
        <v>802.89</v>
      </c>
      <c r="U489" s="14">
        <f t="shared" si="44"/>
        <v>142.11000000000001</v>
      </c>
      <c r="V489" s="20">
        <f t="shared" si="45"/>
        <v>0.15038095238095239</v>
      </c>
      <c r="W489" s="7" t="str">
        <f t="shared" si="46"/>
        <v>Profitable</v>
      </c>
      <c r="X489" s="7" t="str">
        <f t="shared" si="47"/>
        <v>Low</v>
      </c>
    </row>
    <row r="490" spans="1:24" x14ac:dyDescent="0.3">
      <c r="A490" s="7" t="s">
        <v>1761</v>
      </c>
      <c r="B490" s="8">
        <v>45145</v>
      </c>
      <c r="C490" s="8">
        <v>45150</v>
      </c>
      <c r="D490" s="7" t="s">
        <v>1763</v>
      </c>
      <c r="E490" s="7" t="s">
        <v>865</v>
      </c>
      <c r="F490" s="7" t="s">
        <v>19</v>
      </c>
      <c r="G490" s="7" t="s">
        <v>47</v>
      </c>
      <c r="H490" s="7" t="s">
        <v>48</v>
      </c>
      <c r="I490" s="6">
        <v>2</v>
      </c>
      <c r="J490" s="10">
        <v>0.1</v>
      </c>
      <c r="K490" s="7" t="s">
        <v>22</v>
      </c>
      <c r="L490" s="7" t="s">
        <v>41</v>
      </c>
      <c r="M490" s="6">
        <v>44</v>
      </c>
      <c r="N490" s="6">
        <v>3</v>
      </c>
      <c r="O490" s="7" t="str">
        <f>VLOOKUP(H490,Product_Master!$A$2:$E$19,2,FALSE)</f>
        <v>Monitor</v>
      </c>
      <c r="P490" s="7" t="str">
        <f>VLOOKUP(H490,Product_Master!$A$2:$E$19,3,FALSE)</f>
        <v>Technology</v>
      </c>
      <c r="Q490" s="17">
        <f>INDEX(Product_Master!$D$2:$D$19,MATCH(H490,Product_Master!$A$2:$A$19,0))</f>
        <v>220</v>
      </c>
      <c r="R490" s="14">
        <f>INDEX(Product_Master!$E$2:$E$19,MATCH(H490,Product_Master!$A$2:$A$19,0))</f>
        <v>159.36000000000001</v>
      </c>
      <c r="S490" s="14">
        <f t="shared" si="42"/>
        <v>396</v>
      </c>
      <c r="T490" s="14">
        <f t="shared" si="43"/>
        <v>318.72000000000003</v>
      </c>
      <c r="U490" s="14">
        <f t="shared" si="44"/>
        <v>77.279999999999973</v>
      </c>
      <c r="V490" s="20">
        <f t="shared" si="45"/>
        <v>0.19515151515151508</v>
      </c>
      <c r="W490" s="7" t="str">
        <f t="shared" si="46"/>
        <v>Profitable</v>
      </c>
      <c r="X490" s="7" t="str">
        <f t="shared" si="47"/>
        <v>Low</v>
      </c>
    </row>
    <row r="491" spans="1:24" x14ac:dyDescent="0.3">
      <c r="A491" s="7" t="s">
        <v>1764</v>
      </c>
      <c r="B491" s="8">
        <v>45413</v>
      </c>
      <c r="C491" s="8">
        <v>45416</v>
      </c>
      <c r="D491" s="7" t="s">
        <v>1710</v>
      </c>
      <c r="E491" s="7" t="s">
        <v>197</v>
      </c>
      <c r="F491" s="7" t="s">
        <v>29</v>
      </c>
      <c r="G491" s="7" t="s">
        <v>176</v>
      </c>
      <c r="H491" s="7" t="s">
        <v>48</v>
      </c>
      <c r="I491" s="6">
        <v>6</v>
      </c>
      <c r="J491" s="10">
        <v>0</v>
      </c>
      <c r="K491" s="7" t="s">
        <v>22</v>
      </c>
      <c r="L491" s="7" t="s">
        <v>50</v>
      </c>
      <c r="M491" s="6">
        <v>66</v>
      </c>
      <c r="N491" s="6">
        <v>5</v>
      </c>
      <c r="O491" s="7" t="str">
        <f>VLOOKUP(H491,Product_Master!$A$2:$E$19,2,FALSE)</f>
        <v>Monitor</v>
      </c>
      <c r="P491" s="7" t="str">
        <f>VLOOKUP(H491,Product_Master!$A$2:$E$19,3,FALSE)</f>
        <v>Technology</v>
      </c>
      <c r="Q491" s="17">
        <f>INDEX(Product_Master!$D$2:$D$19,MATCH(H491,Product_Master!$A$2:$A$19,0))</f>
        <v>220</v>
      </c>
      <c r="R491" s="14">
        <f>INDEX(Product_Master!$E$2:$E$19,MATCH(H491,Product_Master!$A$2:$A$19,0))</f>
        <v>159.36000000000001</v>
      </c>
      <c r="S491" s="14">
        <f t="shared" si="42"/>
        <v>1320</v>
      </c>
      <c r="T491" s="14">
        <f t="shared" si="43"/>
        <v>956.16000000000008</v>
      </c>
      <c r="U491" s="14">
        <f t="shared" si="44"/>
        <v>363.83999999999992</v>
      </c>
      <c r="V491" s="20">
        <f t="shared" si="45"/>
        <v>0.27563636363636357</v>
      </c>
      <c r="W491" s="7" t="str">
        <f t="shared" si="46"/>
        <v>Profitable</v>
      </c>
      <c r="X491" s="7" t="str">
        <f t="shared" si="47"/>
        <v>Low</v>
      </c>
    </row>
    <row r="492" spans="1:24" x14ac:dyDescent="0.3">
      <c r="A492" s="7" t="s">
        <v>1765</v>
      </c>
      <c r="B492" s="8">
        <v>45132</v>
      </c>
      <c r="C492" s="8">
        <v>45136</v>
      </c>
      <c r="D492" s="7" t="s">
        <v>1767</v>
      </c>
      <c r="E492" s="7" t="s">
        <v>458</v>
      </c>
      <c r="F492" s="7" t="s">
        <v>29</v>
      </c>
      <c r="G492" s="7" t="s">
        <v>97</v>
      </c>
      <c r="H492" s="7" t="s">
        <v>48</v>
      </c>
      <c r="I492" s="6">
        <v>4</v>
      </c>
      <c r="J492" s="10">
        <v>0.15</v>
      </c>
      <c r="K492" s="7" t="s">
        <v>32</v>
      </c>
      <c r="L492" s="7" t="s">
        <v>33</v>
      </c>
      <c r="M492" s="6">
        <v>25</v>
      </c>
      <c r="N492" s="6">
        <v>4</v>
      </c>
      <c r="O492" s="7" t="str">
        <f>VLOOKUP(H492,Product_Master!$A$2:$E$19,2,FALSE)</f>
        <v>Monitor</v>
      </c>
      <c r="P492" s="7" t="str">
        <f>VLOOKUP(H492,Product_Master!$A$2:$E$19,3,FALSE)</f>
        <v>Technology</v>
      </c>
      <c r="Q492" s="17">
        <f>INDEX(Product_Master!$D$2:$D$19,MATCH(H492,Product_Master!$A$2:$A$19,0))</f>
        <v>220</v>
      </c>
      <c r="R492" s="14">
        <f>INDEX(Product_Master!$E$2:$E$19,MATCH(H492,Product_Master!$A$2:$A$19,0))</f>
        <v>159.36000000000001</v>
      </c>
      <c r="S492" s="14">
        <f t="shared" si="42"/>
        <v>748</v>
      </c>
      <c r="T492" s="14">
        <f t="shared" si="43"/>
        <v>637.44000000000005</v>
      </c>
      <c r="U492" s="14">
        <f t="shared" si="44"/>
        <v>110.55999999999995</v>
      </c>
      <c r="V492" s="20">
        <f t="shared" si="45"/>
        <v>0.14780748663101598</v>
      </c>
      <c r="W492" s="7" t="str">
        <f t="shared" si="46"/>
        <v>Profitable</v>
      </c>
      <c r="X492" s="7" t="str">
        <f t="shared" si="47"/>
        <v>Low</v>
      </c>
    </row>
    <row r="493" spans="1:24" x14ac:dyDescent="0.3">
      <c r="A493" s="7" t="s">
        <v>1768</v>
      </c>
      <c r="B493" s="8">
        <v>44982</v>
      </c>
      <c r="C493" s="8">
        <v>44989</v>
      </c>
      <c r="D493" s="7" t="s">
        <v>1769</v>
      </c>
      <c r="E493" s="7" t="s">
        <v>1770</v>
      </c>
      <c r="F493" s="7" t="s">
        <v>29</v>
      </c>
      <c r="G493" s="7" t="s">
        <v>90</v>
      </c>
      <c r="H493" s="7" t="s">
        <v>84</v>
      </c>
      <c r="I493" s="6">
        <v>9</v>
      </c>
      <c r="J493" s="10">
        <v>0.05</v>
      </c>
      <c r="K493" s="7" t="s">
        <v>32</v>
      </c>
      <c r="L493" s="7" t="s">
        <v>23</v>
      </c>
      <c r="M493" s="6">
        <v>64</v>
      </c>
      <c r="N493" s="6">
        <v>1</v>
      </c>
      <c r="O493" s="7" t="str">
        <f>VLOOKUP(H493,Product_Master!$A$2:$E$19,2,FALSE)</f>
        <v>Bookcase</v>
      </c>
      <c r="P493" s="7" t="str">
        <f>VLOOKUP(H493,Product_Master!$A$2:$E$19,3,FALSE)</f>
        <v>Furniture</v>
      </c>
      <c r="Q493" s="17">
        <f>INDEX(Product_Master!$D$2:$D$19,MATCH(H493,Product_Master!$A$2:$A$19,0))</f>
        <v>210</v>
      </c>
      <c r="R493" s="14">
        <f>INDEX(Product_Master!$E$2:$E$19,MATCH(H493,Product_Master!$A$2:$A$19,0))</f>
        <v>139.15</v>
      </c>
      <c r="S493" s="14">
        <f t="shared" si="42"/>
        <v>1795.5</v>
      </c>
      <c r="T493" s="14">
        <f t="shared" si="43"/>
        <v>1252.3500000000001</v>
      </c>
      <c r="U493" s="14">
        <f t="shared" si="44"/>
        <v>543.14999999999986</v>
      </c>
      <c r="V493" s="20">
        <f t="shared" si="45"/>
        <v>0.30250626566416033</v>
      </c>
      <c r="W493" s="7" t="str">
        <f t="shared" si="46"/>
        <v>Profitable</v>
      </c>
      <c r="X493" s="7" t="str">
        <f t="shared" si="47"/>
        <v>Low</v>
      </c>
    </row>
    <row r="494" spans="1:24" x14ac:dyDescent="0.3">
      <c r="A494" s="7" t="s">
        <v>1771</v>
      </c>
      <c r="B494" s="8">
        <v>45174</v>
      </c>
      <c r="C494" s="8">
        <v>45176</v>
      </c>
      <c r="D494" s="7" t="s">
        <v>1772</v>
      </c>
      <c r="E494" s="7" t="s">
        <v>397</v>
      </c>
      <c r="F494" s="7" t="s">
        <v>39</v>
      </c>
      <c r="G494" s="7" t="s">
        <v>90</v>
      </c>
      <c r="H494" s="7" t="s">
        <v>216</v>
      </c>
      <c r="I494" s="6">
        <v>6</v>
      </c>
      <c r="J494" s="10">
        <v>0.1</v>
      </c>
      <c r="K494" s="7" t="s">
        <v>222</v>
      </c>
      <c r="L494" s="7" t="s">
        <v>50</v>
      </c>
      <c r="M494" s="6">
        <v>23</v>
      </c>
      <c r="N494" s="6">
        <v>4</v>
      </c>
      <c r="O494" s="7" t="str">
        <f>VLOOKUP(H494,Product_Master!$A$2:$E$19,2,FALSE)</f>
        <v>Keyboard</v>
      </c>
      <c r="P494" s="7" t="str">
        <f>VLOOKUP(H494,Product_Master!$A$2:$E$19,3,FALSE)</f>
        <v>Technology</v>
      </c>
      <c r="Q494" s="17">
        <f>INDEX(Product_Master!$D$2:$D$19,MATCH(H494,Product_Master!$A$2:$A$19,0))</f>
        <v>45</v>
      </c>
      <c r="R494" s="14">
        <f>INDEX(Product_Master!$E$2:$E$19,MATCH(H494,Product_Master!$A$2:$A$19,0))</f>
        <v>35.729999999999997</v>
      </c>
      <c r="S494" s="14">
        <f t="shared" si="42"/>
        <v>243</v>
      </c>
      <c r="T494" s="14">
        <f t="shared" si="43"/>
        <v>214.38</v>
      </c>
      <c r="U494" s="14">
        <f t="shared" si="44"/>
        <v>28.620000000000005</v>
      </c>
      <c r="V494" s="20">
        <f t="shared" si="45"/>
        <v>0.1177777777777778</v>
      </c>
      <c r="W494" s="7" t="str">
        <f t="shared" si="46"/>
        <v>Profitable</v>
      </c>
      <c r="X494" s="7" t="str">
        <f t="shared" si="47"/>
        <v>Low</v>
      </c>
    </row>
    <row r="495" spans="1:24" x14ac:dyDescent="0.3">
      <c r="A495" s="7" t="s">
        <v>1773</v>
      </c>
      <c r="B495" s="8">
        <v>45576</v>
      </c>
      <c r="C495" s="8">
        <v>45577</v>
      </c>
      <c r="D495" s="7" t="s">
        <v>616</v>
      </c>
      <c r="E495" s="7" t="s">
        <v>61</v>
      </c>
      <c r="F495" s="7" t="s">
        <v>29</v>
      </c>
      <c r="G495" s="7" t="s">
        <v>20</v>
      </c>
      <c r="H495" s="7" t="s">
        <v>31</v>
      </c>
      <c r="I495" s="6">
        <v>2</v>
      </c>
      <c r="J495" s="10">
        <v>0</v>
      </c>
      <c r="K495" s="7" t="s">
        <v>32</v>
      </c>
      <c r="L495" s="7" t="s">
        <v>50</v>
      </c>
      <c r="M495" s="6">
        <v>43</v>
      </c>
      <c r="N495" s="6">
        <v>5</v>
      </c>
      <c r="O495" s="7" t="str">
        <f>VLOOKUP(H495,Product_Master!$A$2:$E$19,2,FALSE)</f>
        <v>Desk</v>
      </c>
      <c r="P495" s="7" t="str">
        <f>VLOOKUP(H495,Product_Master!$A$2:$E$19,3,FALSE)</f>
        <v>Furniture</v>
      </c>
      <c r="Q495" s="17">
        <f>INDEX(Product_Master!$D$2:$D$19,MATCH(H495,Product_Master!$A$2:$A$19,0))</f>
        <v>320</v>
      </c>
      <c r="R495" s="14">
        <f>INDEX(Product_Master!$E$2:$E$19,MATCH(H495,Product_Master!$A$2:$A$19,0))</f>
        <v>186.25</v>
      </c>
      <c r="S495" s="14">
        <f t="shared" si="42"/>
        <v>640</v>
      </c>
      <c r="T495" s="14">
        <f t="shared" si="43"/>
        <v>372.5</v>
      </c>
      <c r="U495" s="14">
        <f t="shared" si="44"/>
        <v>267.5</v>
      </c>
      <c r="V495" s="20">
        <f t="shared" si="45"/>
        <v>0.41796875</v>
      </c>
      <c r="W495" s="7" t="str">
        <f t="shared" si="46"/>
        <v>Profitable</v>
      </c>
      <c r="X495" s="7" t="str">
        <f t="shared" si="47"/>
        <v>Low</v>
      </c>
    </row>
    <row r="496" spans="1:24" x14ac:dyDescent="0.3">
      <c r="A496" s="7" t="s">
        <v>1775</v>
      </c>
      <c r="B496" s="8">
        <v>45080</v>
      </c>
      <c r="C496" s="8">
        <v>45085</v>
      </c>
      <c r="D496" s="7" t="s">
        <v>1073</v>
      </c>
      <c r="E496" s="7" t="s">
        <v>28</v>
      </c>
      <c r="F496" s="7" t="s">
        <v>29</v>
      </c>
      <c r="G496" s="7" t="s">
        <v>115</v>
      </c>
      <c r="H496" s="7" t="s">
        <v>241</v>
      </c>
      <c r="I496" s="6">
        <v>8</v>
      </c>
      <c r="J496" s="10">
        <v>0</v>
      </c>
      <c r="K496" s="7" t="s">
        <v>22</v>
      </c>
      <c r="L496" s="7" t="s">
        <v>41</v>
      </c>
      <c r="M496" s="6">
        <v>20</v>
      </c>
      <c r="N496" s="6">
        <v>2</v>
      </c>
      <c r="O496" s="7" t="str">
        <f>VLOOKUP(H496,Product_Master!$A$2:$E$19,2,FALSE)</f>
        <v>Notebook</v>
      </c>
      <c r="P496" s="7" t="str">
        <f>VLOOKUP(H496,Product_Master!$A$2:$E$19,3,FALSE)</f>
        <v>Office Supplies</v>
      </c>
      <c r="Q496" s="17">
        <f>INDEX(Product_Master!$D$2:$D$19,MATCH(H496,Product_Master!$A$2:$A$19,0))</f>
        <v>6</v>
      </c>
      <c r="R496" s="14">
        <f>INDEX(Product_Master!$E$2:$E$19,MATCH(H496,Product_Master!$A$2:$A$19,0))</f>
        <v>4.2699999999999996</v>
      </c>
      <c r="S496" s="14">
        <f t="shared" si="42"/>
        <v>48</v>
      </c>
      <c r="T496" s="14">
        <f t="shared" si="43"/>
        <v>34.159999999999997</v>
      </c>
      <c r="U496" s="14">
        <f t="shared" si="44"/>
        <v>13.840000000000003</v>
      </c>
      <c r="V496" s="20">
        <f t="shared" si="45"/>
        <v>0.28833333333333339</v>
      </c>
      <c r="W496" s="7" t="str">
        <f t="shared" si="46"/>
        <v>Profitable</v>
      </c>
      <c r="X496" s="7" t="str">
        <f t="shared" si="47"/>
        <v>Low</v>
      </c>
    </row>
    <row r="497" spans="1:24" x14ac:dyDescent="0.3">
      <c r="A497" s="7" t="s">
        <v>1777</v>
      </c>
      <c r="B497" s="8">
        <v>45210</v>
      </c>
      <c r="C497" s="8">
        <v>45215</v>
      </c>
      <c r="D497" s="7" t="s">
        <v>1779</v>
      </c>
      <c r="E497" s="7" t="s">
        <v>565</v>
      </c>
      <c r="F497" s="7" t="s">
        <v>39</v>
      </c>
      <c r="G497" s="7" t="s">
        <v>115</v>
      </c>
      <c r="H497" s="7" t="s">
        <v>177</v>
      </c>
      <c r="I497" s="6">
        <v>8</v>
      </c>
      <c r="J497" s="10">
        <v>0.1</v>
      </c>
      <c r="K497" s="7" t="s">
        <v>32</v>
      </c>
      <c r="L497" s="7" t="s">
        <v>23</v>
      </c>
      <c r="M497" s="6">
        <v>42</v>
      </c>
      <c r="N497" s="6">
        <v>2</v>
      </c>
      <c r="O497" s="7" t="str">
        <f>VLOOKUP(H497,Product_Master!$A$2:$E$19,2,FALSE)</f>
        <v>Headphones</v>
      </c>
      <c r="P497" s="7" t="str">
        <f>VLOOKUP(H497,Product_Master!$A$2:$E$19,3,FALSE)</f>
        <v>Technology</v>
      </c>
      <c r="Q497" s="17">
        <f>INDEX(Product_Master!$D$2:$D$19,MATCH(H497,Product_Master!$A$2:$A$19,0))</f>
        <v>80</v>
      </c>
      <c r="R497" s="14">
        <f>INDEX(Product_Master!$E$2:$E$19,MATCH(H497,Product_Master!$A$2:$A$19,0))</f>
        <v>45.88</v>
      </c>
      <c r="S497" s="14">
        <f t="shared" si="42"/>
        <v>576</v>
      </c>
      <c r="T497" s="14">
        <f t="shared" si="43"/>
        <v>367.04</v>
      </c>
      <c r="U497" s="14">
        <f t="shared" si="44"/>
        <v>208.95999999999998</v>
      </c>
      <c r="V497" s="20">
        <f t="shared" si="45"/>
        <v>0.36277777777777775</v>
      </c>
      <c r="W497" s="7" t="str">
        <f t="shared" si="46"/>
        <v>Profitable</v>
      </c>
      <c r="X497" s="7" t="str">
        <f t="shared" si="47"/>
        <v>Low</v>
      </c>
    </row>
    <row r="498" spans="1:24" x14ac:dyDescent="0.3">
      <c r="A498" s="7" t="s">
        <v>1780</v>
      </c>
      <c r="B498" s="8">
        <v>45087</v>
      </c>
      <c r="C498" s="8">
        <v>45088</v>
      </c>
      <c r="D498" s="7" t="s">
        <v>1782</v>
      </c>
      <c r="E498" s="7" t="s">
        <v>472</v>
      </c>
      <c r="F498" s="7" t="s">
        <v>19</v>
      </c>
      <c r="G498" s="7" t="s">
        <v>30</v>
      </c>
      <c r="H498" s="7" t="s">
        <v>216</v>
      </c>
      <c r="I498" s="6">
        <v>1</v>
      </c>
      <c r="J498" s="10">
        <v>0</v>
      </c>
      <c r="K498" s="7" t="s">
        <v>32</v>
      </c>
      <c r="L498" s="7" t="s">
        <v>50</v>
      </c>
      <c r="M498" s="6">
        <v>52</v>
      </c>
      <c r="N498" s="6">
        <v>5</v>
      </c>
      <c r="O498" s="7" t="str">
        <f>VLOOKUP(H498,Product_Master!$A$2:$E$19,2,FALSE)</f>
        <v>Keyboard</v>
      </c>
      <c r="P498" s="7" t="str">
        <f>VLOOKUP(H498,Product_Master!$A$2:$E$19,3,FALSE)</f>
        <v>Technology</v>
      </c>
      <c r="Q498" s="17">
        <f>INDEX(Product_Master!$D$2:$D$19,MATCH(H498,Product_Master!$A$2:$A$19,0))</f>
        <v>45</v>
      </c>
      <c r="R498" s="14">
        <f>INDEX(Product_Master!$E$2:$E$19,MATCH(H498,Product_Master!$A$2:$A$19,0))</f>
        <v>35.729999999999997</v>
      </c>
      <c r="S498" s="14">
        <f t="shared" si="42"/>
        <v>45</v>
      </c>
      <c r="T498" s="14">
        <f t="shared" si="43"/>
        <v>35.729999999999997</v>
      </c>
      <c r="U498" s="14">
        <f t="shared" si="44"/>
        <v>9.2700000000000031</v>
      </c>
      <c r="V498" s="20">
        <f t="shared" si="45"/>
        <v>0.20600000000000007</v>
      </c>
      <c r="W498" s="7" t="str">
        <f t="shared" si="46"/>
        <v>Profitable</v>
      </c>
      <c r="X498" s="7" t="str">
        <f t="shared" si="47"/>
        <v>Low</v>
      </c>
    </row>
    <row r="499" spans="1:24" x14ac:dyDescent="0.3">
      <c r="A499" s="7" t="s">
        <v>1783</v>
      </c>
      <c r="B499" s="8">
        <v>45079</v>
      </c>
      <c r="C499" s="8">
        <v>45080</v>
      </c>
      <c r="D499" s="7" t="s">
        <v>1785</v>
      </c>
      <c r="E499" s="7" t="s">
        <v>18</v>
      </c>
      <c r="F499" s="7" t="s">
        <v>19</v>
      </c>
      <c r="G499" s="7" t="s">
        <v>47</v>
      </c>
      <c r="H499" s="7" t="s">
        <v>63</v>
      </c>
      <c r="I499" s="6">
        <v>8</v>
      </c>
      <c r="J499" s="10">
        <v>0</v>
      </c>
      <c r="K499" s="7" t="s">
        <v>32</v>
      </c>
      <c r="L499" s="7" t="s">
        <v>41</v>
      </c>
      <c r="M499" s="6">
        <v>60</v>
      </c>
      <c r="N499" s="6">
        <v>3</v>
      </c>
      <c r="O499" s="7" t="str">
        <f>VLOOKUP(H499,Product_Master!$A$2:$E$19,2,FALSE)</f>
        <v>Paper Ream</v>
      </c>
      <c r="P499" s="7" t="str">
        <f>VLOOKUP(H499,Product_Master!$A$2:$E$19,3,FALSE)</f>
        <v>Office Supplies</v>
      </c>
      <c r="Q499" s="17">
        <f>INDEX(Product_Master!$D$2:$D$19,MATCH(H499,Product_Master!$A$2:$A$19,0))</f>
        <v>9</v>
      </c>
      <c r="R499" s="14">
        <f>INDEX(Product_Master!$E$2:$E$19,MATCH(H499,Product_Master!$A$2:$A$19,0))</f>
        <v>5.46</v>
      </c>
      <c r="S499" s="14">
        <f t="shared" si="42"/>
        <v>72</v>
      </c>
      <c r="T499" s="14">
        <f t="shared" si="43"/>
        <v>43.68</v>
      </c>
      <c r="U499" s="14">
        <f t="shared" si="44"/>
        <v>28.32</v>
      </c>
      <c r="V499" s="20">
        <f t="shared" si="45"/>
        <v>0.39333333333333331</v>
      </c>
      <c r="W499" s="7" t="str">
        <f t="shared" si="46"/>
        <v>Profitable</v>
      </c>
      <c r="X499" s="7" t="str">
        <f t="shared" si="47"/>
        <v>Low</v>
      </c>
    </row>
    <row r="500" spans="1:24" x14ac:dyDescent="0.3">
      <c r="A500" s="7" t="s">
        <v>1786</v>
      </c>
      <c r="B500" s="8">
        <v>45504</v>
      </c>
      <c r="C500" s="8">
        <v>45506</v>
      </c>
      <c r="D500" s="7" t="s">
        <v>1789</v>
      </c>
      <c r="E500" s="7" t="s">
        <v>120</v>
      </c>
      <c r="F500" s="7" t="s">
        <v>39</v>
      </c>
      <c r="G500" s="7" t="s">
        <v>97</v>
      </c>
      <c r="H500" s="7" t="s">
        <v>21</v>
      </c>
      <c r="I500" s="6">
        <v>3</v>
      </c>
      <c r="J500" s="10">
        <v>0</v>
      </c>
      <c r="K500" s="7" t="s">
        <v>32</v>
      </c>
      <c r="L500" s="7" t="s">
        <v>50</v>
      </c>
      <c r="M500" s="6">
        <v>29</v>
      </c>
      <c r="N500" s="6">
        <v>4</v>
      </c>
      <c r="O500" s="7" t="str">
        <f>VLOOKUP(H500,Product_Master!$A$2:$E$19,2,FALSE)</f>
        <v>Pen Set</v>
      </c>
      <c r="P500" s="7" t="str">
        <f>VLOOKUP(H500,Product_Master!$A$2:$E$19,3,FALSE)</f>
        <v>Office Supplies</v>
      </c>
      <c r="Q500" s="17">
        <f>INDEX(Product_Master!$D$2:$D$19,MATCH(H500,Product_Master!$A$2:$A$19,0))</f>
        <v>12</v>
      </c>
      <c r="R500" s="14">
        <f>INDEX(Product_Master!$E$2:$E$19,MATCH(H500,Product_Master!$A$2:$A$19,0))</f>
        <v>9.07</v>
      </c>
      <c r="S500" s="14">
        <f t="shared" si="42"/>
        <v>36</v>
      </c>
      <c r="T500" s="14">
        <f t="shared" si="43"/>
        <v>27.21</v>
      </c>
      <c r="U500" s="14">
        <f t="shared" si="44"/>
        <v>8.7899999999999991</v>
      </c>
      <c r="V500" s="20">
        <f t="shared" si="45"/>
        <v>0.24416666666666664</v>
      </c>
      <c r="W500" s="7" t="str">
        <f t="shared" si="46"/>
        <v>Profitable</v>
      </c>
      <c r="X500" s="7" t="str">
        <f t="shared" si="47"/>
        <v>Low</v>
      </c>
    </row>
    <row r="501" spans="1:24" x14ac:dyDescent="0.3">
      <c r="A501" s="7" t="s">
        <v>1790</v>
      </c>
      <c r="B501" s="8">
        <v>45353</v>
      </c>
      <c r="C501" s="8">
        <v>45356</v>
      </c>
      <c r="D501" s="7" t="s">
        <v>1190</v>
      </c>
      <c r="E501" s="7" t="s">
        <v>82</v>
      </c>
      <c r="F501" s="7" t="s">
        <v>19</v>
      </c>
      <c r="G501" s="7" t="s">
        <v>293</v>
      </c>
      <c r="H501" s="7" t="s">
        <v>21</v>
      </c>
      <c r="I501" s="6">
        <v>9</v>
      </c>
      <c r="J501" s="10">
        <v>0.05</v>
      </c>
      <c r="K501" s="7" t="s">
        <v>222</v>
      </c>
      <c r="L501" s="7" t="s">
        <v>50</v>
      </c>
      <c r="M501" s="6">
        <v>49</v>
      </c>
      <c r="N501" s="6">
        <v>3</v>
      </c>
      <c r="O501" s="7" t="str">
        <f>VLOOKUP(H501,Product_Master!$A$2:$E$19,2,FALSE)</f>
        <v>Pen Set</v>
      </c>
      <c r="P501" s="7" t="str">
        <f>VLOOKUP(H501,Product_Master!$A$2:$E$19,3,FALSE)</f>
        <v>Office Supplies</v>
      </c>
      <c r="Q501" s="17">
        <f>INDEX(Product_Master!$D$2:$D$19,MATCH(H501,Product_Master!$A$2:$A$19,0))</f>
        <v>12</v>
      </c>
      <c r="R501" s="14">
        <f>INDEX(Product_Master!$E$2:$E$19,MATCH(H501,Product_Master!$A$2:$A$19,0))</f>
        <v>9.07</v>
      </c>
      <c r="S501" s="14">
        <f t="shared" si="42"/>
        <v>102.6</v>
      </c>
      <c r="T501" s="14">
        <f t="shared" si="43"/>
        <v>81.63</v>
      </c>
      <c r="U501" s="14">
        <f t="shared" si="44"/>
        <v>20.97</v>
      </c>
      <c r="V501" s="20">
        <f t="shared" si="45"/>
        <v>0.2043859649122807</v>
      </c>
      <c r="W501" s="7" t="str">
        <f t="shared" si="46"/>
        <v>Profitable</v>
      </c>
      <c r="X501" s="7" t="str">
        <f t="shared" si="47"/>
        <v>Low</v>
      </c>
    </row>
    <row r="502" spans="1:24" x14ac:dyDescent="0.3">
      <c r="A502" s="7" t="s">
        <v>1793</v>
      </c>
      <c r="B502" s="8">
        <v>45402</v>
      </c>
      <c r="C502" s="8">
        <v>45407</v>
      </c>
      <c r="D502" s="7" t="s">
        <v>1794</v>
      </c>
      <c r="E502" s="7" t="s">
        <v>1000</v>
      </c>
      <c r="F502" s="7" t="s">
        <v>39</v>
      </c>
      <c r="G502" s="7" t="s">
        <v>97</v>
      </c>
      <c r="H502" s="7" t="s">
        <v>308</v>
      </c>
      <c r="I502" s="6">
        <v>4</v>
      </c>
      <c r="J502" s="10">
        <v>0</v>
      </c>
      <c r="K502" s="7" t="s">
        <v>32</v>
      </c>
      <c r="L502" s="7" t="s">
        <v>41</v>
      </c>
      <c r="M502" s="6">
        <v>18</v>
      </c>
      <c r="N502" s="6">
        <v>4</v>
      </c>
      <c r="O502" s="7" t="str">
        <f>VLOOKUP(H502,Product_Master!$A$2:$E$19,2,FALSE)</f>
        <v>Binder</v>
      </c>
      <c r="P502" s="7" t="str">
        <f>VLOOKUP(H502,Product_Master!$A$2:$E$19,3,FALSE)</f>
        <v>Office Supplies</v>
      </c>
      <c r="Q502" s="17">
        <f>INDEX(Product_Master!$D$2:$D$19,MATCH(H502,Product_Master!$A$2:$A$19,0))</f>
        <v>8</v>
      </c>
      <c r="R502" s="14">
        <f>INDEX(Product_Master!$E$2:$E$19,MATCH(H502,Product_Master!$A$2:$A$19,0))</f>
        <v>5.51</v>
      </c>
      <c r="S502" s="14">
        <f t="shared" si="42"/>
        <v>32</v>
      </c>
      <c r="T502" s="14">
        <f t="shared" si="43"/>
        <v>22.04</v>
      </c>
      <c r="U502" s="14">
        <f t="shared" si="44"/>
        <v>9.9600000000000009</v>
      </c>
      <c r="V502" s="20">
        <f t="shared" si="45"/>
        <v>0.31125000000000003</v>
      </c>
      <c r="W502" s="7" t="str">
        <f t="shared" si="46"/>
        <v>Profitable</v>
      </c>
      <c r="X502" s="7" t="str">
        <f t="shared" si="47"/>
        <v>Low</v>
      </c>
    </row>
    <row r="503" spans="1:24" x14ac:dyDescent="0.3">
      <c r="A503" s="7" t="s">
        <v>1795</v>
      </c>
      <c r="B503" s="8">
        <v>45287</v>
      </c>
      <c r="C503" s="8">
        <v>45291</v>
      </c>
      <c r="D503" s="7" t="s">
        <v>1798</v>
      </c>
      <c r="E503" s="7" t="s">
        <v>882</v>
      </c>
      <c r="F503" s="7" t="s">
        <v>29</v>
      </c>
      <c r="G503" s="7" t="s">
        <v>5734</v>
      </c>
      <c r="H503" s="7" t="s">
        <v>98</v>
      </c>
      <c r="I503" s="6">
        <v>9</v>
      </c>
      <c r="J503" s="10">
        <v>0.05</v>
      </c>
      <c r="K503" s="7" t="s">
        <v>22</v>
      </c>
      <c r="L503" s="7" t="s">
        <v>23</v>
      </c>
      <c r="M503" s="6">
        <v>48</v>
      </c>
      <c r="N503" s="6">
        <v>4</v>
      </c>
      <c r="O503" s="7" t="str">
        <f>VLOOKUP(H503,Product_Master!$A$2:$E$19,2,FALSE)</f>
        <v>Office Chair</v>
      </c>
      <c r="P503" s="7" t="str">
        <f>VLOOKUP(H503,Product_Master!$A$2:$E$19,3,FALSE)</f>
        <v>Furniture</v>
      </c>
      <c r="Q503" s="17">
        <f>INDEX(Product_Master!$D$2:$D$19,MATCH(H503,Product_Master!$A$2:$A$19,0))</f>
        <v>150</v>
      </c>
      <c r="R503" s="14">
        <f>INDEX(Product_Master!$E$2:$E$19,MATCH(H503,Product_Master!$A$2:$A$19,0))</f>
        <v>111.98</v>
      </c>
      <c r="S503" s="14">
        <f t="shared" si="42"/>
        <v>1282.5</v>
      </c>
      <c r="T503" s="14">
        <f t="shared" si="43"/>
        <v>1007.82</v>
      </c>
      <c r="U503" s="14">
        <f t="shared" si="44"/>
        <v>274.67999999999995</v>
      </c>
      <c r="V503" s="20">
        <f t="shared" si="45"/>
        <v>0.21417543859649119</v>
      </c>
      <c r="W503" s="7" t="str">
        <f t="shared" si="46"/>
        <v>Profitable</v>
      </c>
      <c r="X503" s="7" t="str">
        <f t="shared" si="47"/>
        <v>Low</v>
      </c>
    </row>
    <row r="504" spans="1:24" x14ac:dyDescent="0.3">
      <c r="A504" s="7" t="s">
        <v>1799</v>
      </c>
      <c r="B504" s="8">
        <v>45589</v>
      </c>
      <c r="C504" s="8">
        <v>45596</v>
      </c>
      <c r="D504" s="7" t="s">
        <v>1617</v>
      </c>
      <c r="E504" s="7" t="s">
        <v>186</v>
      </c>
      <c r="F504" s="7" t="s">
        <v>19</v>
      </c>
      <c r="G504" s="7" t="s">
        <v>90</v>
      </c>
      <c r="H504" s="7" t="s">
        <v>31</v>
      </c>
      <c r="I504" s="6">
        <v>6</v>
      </c>
      <c r="J504" s="10">
        <v>0</v>
      </c>
      <c r="K504" s="7" t="s">
        <v>32</v>
      </c>
      <c r="L504" s="7" t="s">
        <v>33</v>
      </c>
      <c r="M504" s="6">
        <v>67</v>
      </c>
      <c r="N504" s="6">
        <v>2</v>
      </c>
      <c r="O504" s="7" t="str">
        <f>VLOOKUP(H504,Product_Master!$A$2:$E$19,2,FALSE)</f>
        <v>Desk</v>
      </c>
      <c r="P504" s="7" t="str">
        <f>VLOOKUP(H504,Product_Master!$A$2:$E$19,3,FALSE)</f>
        <v>Furniture</v>
      </c>
      <c r="Q504" s="17">
        <f>INDEX(Product_Master!$D$2:$D$19,MATCH(H504,Product_Master!$A$2:$A$19,0))</f>
        <v>320</v>
      </c>
      <c r="R504" s="14">
        <f>INDEX(Product_Master!$E$2:$E$19,MATCH(H504,Product_Master!$A$2:$A$19,0))</f>
        <v>186.25</v>
      </c>
      <c r="S504" s="14">
        <f t="shared" si="42"/>
        <v>1920</v>
      </c>
      <c r="T504" s="14">
        <f t="shared" si="43"/>
        <v>1117.5</v>
      </c>
      <c r="U504" s="14">
        <f t="shared" si="44"/>
        <v>802.5</v>
      </c>
      <c r="V504" s="20">
        <f t="shared" si="45"/>
        <v>0.41796875</v>
      </c>
      <c r="W504" s="7" t="str">
        <f t="shared" si="46"/>
        <v>Profitable</v>
      </c>
      <c r="X504" s="7" t="str">
        <f t="shared" si="47"/>
        <v>Low</v>
      </c>
    </row>
    <row r="505" spans="1:24" x14ac:dyDescent="0.3">
      <c r="A505" s="7" t="s">
        <v>1801</v>
      </c>
      <c r="B505" s="8">
        <v>45232</v>
      </c>
      <c r="C505" s="8">
        <v>45239</v>
      </c>
      <c r="D505" s="7" t="s">
        <v>1804</v>
      </c>
      <c r="E505" s="7" t="s">
        <v>89</v>
      </c>
      <c r="F505" s="7" t="s">
        <v>29</v>
      </c>
      <c r="G505" s="7" t="s">
        <v>176</v>
      </c>
      <c r="H505" s="7" t="s">
        <v>154</v>
      </c>
      <c r="I505" s="6">
        <v>2</v>
      </c>
      <c r="J505" s="10">
        <v>0</v>
      </c>
      <c r="K505" s="7" t="s">
        <v>32</v>
      </c>
      <c r="L505" s="7" t="s">
        <v>50</v>
      </c>
      <c r="M505" s="6">
        <v>19</v>
      </c>
      <c r="N505" s="6">
        <v>2</v>
      </c>
      <c r="O505" s="7" t="str">
        <f>VLOOKUP(H505,Product_Master!$A$2:$E$19,2,FALSE)</f>
        <v>Filing Cabinet</v>
      </c>
      <c r="P505" s="7" t="str">
        <f>VLOOKUP(H505,Product_Master!$A$2:$E$19,3,FALSE)</f>
        <v>Furniture</v>
      </c>
      <c r="Q505" s="17">
        <f>INDEX(Product_Master!$D$2:$D$19,MATCH(H505,Product_Master!$A$2:$A$19,0))</f>
        <v>130</v>
      </c>
      <c r="R505" s="14">
        <f>INDEX(Product_Master!$E$2:$E$19,MATCH(H505,Product_Master!$A$2:$A$19,0))</f>
        <v>83.55</v>
      </c>
      <c r="S505" s="14">
        <f t="shared" si="42"/>
        <v>260</v>
      </c>
      <c r="T505" s="14">
        <f t="shared" si="43"/>
        <v>167.1</v>
      </c>
      <c r="U505" s="14">
        <f t="shared" si="44"/>
        <v>92.9</v>
      </c>
      <c r="V505" s="20">
        <f t="shared" si="45"/>
        <v>0.35730769230769233</v>
      </c>
      <c r="W505" s="7" t="str">
        <f t="shared" si="46"/>
        <v>Profitable</v>
      </c>
      <c r="X505" s="7" t="str">
        <f t="shared" si="47"/>
        <v>Low</v>
      </c>
    </row>
    <row r="506" spans="1:24" x14ac:dyDescent="0.3">
      <c r="A506" s="7" t="s">
        <v>1805</v>
      </c>
      <c r="B506" s="8">
        <v>45537</v>
      </c>
      <c r="C506" s="8">
        <v>45539</v>
      </c>
      <c r="D506" s="7" t="s">
        <v>60</v>
      </c>
      <c r="E506" s="7" t="s">
        <v>1009</v>
      </c>
      <c r="F506" s="7" t="s">
        <v>39</v>
      </c>
      <c r="G506" s="7" t="s">
        <v>97</v>
      </c>
      <c r="H506" s="7" t="s">
        <v>76</v>
      </c>
      <c r="I506" s="6">
        <v>5</v>
      </c>
      <c r="J506" s="10">
        <v>0.2</v>
      </c>
      <c r="K506" s="7" t="s">
        <v>32</v>
      </c>
      <c r="L506" s="7" t="s">
        <v>41</v>
      </c>
      <c r="M506" s="6">
        <v>21</v>
      </c>
      <c r="N506" s="6">
        <v>2</v>
      </c>
      <c r="O506" s="7" t="str">
        <f>VLOOKUP(H506,Product_Master!$A$2:$E$19,2,FALSE)</f>
        <v>Tablet</v>
      </c>
      <c r="P506" s="7" t="str">
        <f>VLOOKUP(H506,Product_Master!$A$2:$E$19,3,FALSE)</f>
        <v>Technology</v>
      </c>
      <c r="Q506" s="17">
        <f>INDEX(Product_Master!$D$2:$D$19,MATCH(H506,Product_Master!$A$2:$A$19,0))</f>
        <v>350</v>
      </c>
      <c r="R506" s="14">
        <f>INDEX(Product_Master!$E$2:$E$19,MATCH(H506,Product_Master!$A$2:$A$19,0))</f>
        <v>267.63</v>
      </c>
      <c r="S506" s="14">
        <f t="shared" si="42"/>
        <v>1400</v>
      </c>
      <c r="T506" s="14">
        <f t="shared" si="43"/>
        <v>1338.15</v>
      </c>
      <c r="U506" s="14">
        <f t="shared" si="44"/>
        <v>61.849999999999909</v>
      </c>
      <c r="V506" s="20">
        <f t="shared" si="45"/>
        <v>4.4178571428571366E-2</v>
      </c>
      <c r="W506" s="7" t="str">
        <f t="shared" si="46"/>
        <v>Profitable</v>
      </c>
      <c r="X506" s="7" t="str">
        <f t="shared" si="47"/>
        <v>Low</v>
      </c>
    </row>
    <row r="507" spans="1:24" x14ac:dyDescent="0.3">
      <c r="A507" s="7" t="s">
        <v>1807</v>
      </c>
      <c r="B507" s="8">
        <v>45302</v>
      </c>
      <c r="C507" s="8">
        <v>45306</v>
      </c>
      <c r="D507" s="7" t="s">
        <v>1589</v>
      </c>
      <c r="E507" s="7" t="s">
        <v>914</v>
      </c>
      <c r="F507" s="7" t="s">
        <v>29</v>
      </c>
      <c r="G507" s="7" t="s">
        <v>115</v>
      </c>
      <c r="H507" s="7" t="s">
        <v>160</v>
      </c>
      <c r="I507" s="6">
        <v>4</v>
      </c>
      <c r="J507" s="10">
        <v>0</v>
      </c>
      <c r="K507" s="7" t="s">
        <v>22</v>
      </c>
      <c r="L507" s="7" t="s">
        <v>41</v>
      </c>
      <c r="M507" s="6">
        <v>69</v>
      </c>
      <c r="N507" s="6">
        <v>2</v>
      </c>
      <c r="O507" s="7" t="str">
        <f>VLOOKUP(H507,Product_Master!$A$2:$E$19,2,FALSE)</f>
        <v>Laptop</v>
      </c>
      <c r="P507" s="7" t="str">
        <f>VLOOKUP(H507,Product_Master!$A$2:$E$19,3,FALSE)</f>
        <v>Technology</v>
      </c>
      <c r="Q507" s="17">
        <f>INDEX(Product_Master!$D$2:$D$19,MATCH(H507,Product_Master!$A$2:$A$19,0))</f>
        <v>900</v>
      </c>
      <c r="R507" s="14">
        <f>INDEX(Product_Master!$E$2:$E$19,MATCH(H507,Product_Master!$A$2:$A$19,0))</f>
        <v>669.14</v>
      </c>
      <c r="S507" s="14">
        <f t="shared" si="42"/>
        <v>3600</v>
      </c>
      <c r="T507" s="14">
        <f t="shared" si="43"/>
        <v>2676.56</v>
      </c>
      <c r="U507" s="14">
        <f t="shared" si="44"/>
        <v>923.44</v>
      </c>
      <c r="V507" s="20">
        <f t="shared" si="45"/>
        <v>0.25651111111111113</v>
      </c>
      <c r="W507" s="7" t="str">
        <f t="shared" si="46"/>
        <v>Profitable</v>
      </c>
      <c r="X507" s="7" t="str">
        <f t="shared" si="47"/>
        <v>Medium</v>
      </c>
    </row>
    <row r="508" spans="1:24" x14ac:dyDescent="0.3">
      <c r="A508" s="7" t="s">
        <v>1810</v>
      </c>
      <c r="B508" s="8">
        <v>44946</v>
      </c>
      <c r="C508" s="8">
        <v>44948</v>
      </c>
      <c r="D508" s="7" t="s">
        <v>1402</v>
      </c>
      <c r="E508" s="7" t="s">
        <v>886</v>
      </c>
      <c r="F508" s="7" t="s">
        <v>29</v>
      </c>
      <c r="G508" s="7" t="s">
        <v>47</v>
      </c>
      <c r="H508" s="7" t="s">
        <v>146</v>
      </c>
      <c r="I508" s="6">
        <v>4</v>
      </c>
      <c r="J508" s="10">
        <v>0.1</v>
      </c>
      <c r="K508" s="7" t="s">
        <v>22</v>
      </c>
      <c r="L508" s="7" t="s">
        <v>33</v>
      </c>
      <c r="M508" s="6">
        <v>37</v>
      </c>
      <c r="N508" s="6">
        <v>3</v>
      </c>
      <c r="O508" s="7" t="str">
        <f>VLOOKUP(H508,Product_Master!$A$2:$E$19,2,FALSE)</f>
        <v>Standing Desk</v>
      </c>
      <c r="P508" s="7" t="str">
        <f>VLOOKUP(H508,Product_Master!$A$2:$E$19,3,FALSE)</f>
        <v>Furniture</v>
      </c>
      <c r="Q508" s="17">
        <f>INDEX(Product_Master!$D$2:$D$19,MATCH(H508,Product_Master!$A$2:$A$19,0))</f>
        <v>480</v>
      </c>
      <c r="R508" s="14">
        <f>INDEX(Product_Master!$E$2:$E$19,MATCH(H508,Product_Master!$A$2:$A$19,0))</f>
        <v>375.21</v>
      </c>
      <c r="S508" s="14">
        <f t="shared" si="42"/>
        <v>1728</v>
      </c>
      <c r="T508" s="14">
        <f t="shared" si="43"/>
        <v>1500.84</v>
      </c>
      <c r="U508" s="14">
        <f t="shared" si="44"/>
        <v>227.16000000000008</v>
      </c>
      <c r="V508" s="20">
        <f t="shared" si="45"/>
        <v>0.13145833333333337</v>
      </c>
      <c r="W508" s="7" t="str">
        <f t="shared" si="46"/>
        <v>Profitable</v>
      </c>
      <c r="X508" s="7" t="str">
        <f t="shared" si="47"/>
        <v>Low</v>
      </c>
    </row>
    <row r="509" spans="1:24" x14ac:dyDescent="0.3">
      <c r="A509" s="7" t="s">
        <v>1812</v>
      </c>
      <c r="B509" s="8">
        <v>45003</v>
      </c>
      <c r="C509" s="8">
        <v>45004</v>
      </c>
      <c r="D509" s="7" t="s">
        <v>1814</v>
      </c>
      <c r="E509" s="7" t="s">
        <v>635</v>
      </c>
      <c r="F509" s="7" t="s">
        <v>39</v>
      </c>
      <c r="G509" s="7" t="s">
        <v>30</v>
      </c>
      <c r="H509" s="7" t="s">
        <v>63</v>
      </c>
      <c r="I509" s="6">
        <v>5</v>
      </c>
      <c r="J509" s="10">
        <v>0</v>
      </c>
      <c r="K509" s="7" t="s">
        <v>222</v>
      </c>
      <c r="L509" s="7" t="s">
        <v>41</v>
      </c>
      <c r="M509" s="6">
        <v>20</v>
      </c>
      <c r="N509" s="6">
        <v>4</v>
      </c>
      <c r="O509" s="7" t="str">
        <f>VLOOKUP(H509,Product_Master!$A$2:$E$19,2,FALSE)</f>
        <v>Paper Ream</v>
      </c>
      <c r="P509" s="7" t="str">
        <f>VLOOKUP(H509,Product_Master!$A$2:$E$19,3,FALSE)</f>
        <v>Office Supplies</v>
      </c>
      <c r="Q509" s="17">
        <f>INDEX(Product_Master!$D$2:$D$19,MATCH(H509,Product_Master!$A$2:$A$19,0))</f>
        <v>9</v>
      </c>
      <c r="R509" s="14">
        <f>INDEX(Product_Master!$E$2:$E$19,MATCH(H509,Product_Master!$A$2:$A$19,0))</f>
        <v>5.46</v>
      </c>
      <c r="S509" s="14">
        <f t="shared" si="42"/>
        <v>45</v>
      </c>
      <c r="T509" s="14">
        <f t="shared" si="43"/>
        <v>27.3</v>
      </c>
      <c r="U509" s="14">
        <f t="shared" si="44"/>
        <v>17.7</v>
      </c>
      <c r="V509" s="20">
        <f t="shared" si="45"/>
        <v>0.39333333333333331</v>
      </c>
      <c r="W509" s="7" t="str">
        <f t="shared" si="46"/>
        <v>Profitable</v>
      </c>
      <c r="X509" s="7" t="str">
        <f t="shared" si="47"/>
        <v>Low</v>
      </c>
    </row>
    <row r="510" spans="1:24" x14ac:dyDescent="0.3">
      <c r="A510" s="7" t="s">
        <v>1815</v>
      </c>
      <c r="B510" s="8">
        <v>45424</v>
      </c>
      <c r="C510" s="8">
        <v>45431</v>
      </c>
      <c r="D510" s="7" t="s">
        <v>1817</v>
      </c>
      <c r="E510" s="7" t="s">
        <v>227</v>
      </c>
      <c r="F510" s="7" t="s">
        <v>29</v>
      </c>
      <c r="G510" s="7" t="s">
        <v>293</v>
      </c>
      <c r="H510" s="7" t="s">
        <v>31</v>
      </c>
      <c r="I510" s="6">
        <v>4</v>
      </c>
      <c r="J510" s="10">
        <v>0</v>
      </c>
      <c r="K510" s="7" t="s">
        <v>32</v>
      </c>
      <c r="L510" s="7" t="s">
        <v>33</v>
      </c>
      <c r="M510" s="6">
        <v>53</v>
      </c>
      <c r="N510" s="6">
        <v>2</v>
      </c>
      <c r="O510" s="7" t="str">
        <f>VLOOKUP(H510,Product_Master!$A$2:$E$19,2,FALSE)</f>
        <v>Desk</v>
      </c>
      <c r="P510" s="7" t="str">
        <f>VLOOKUP(H510,Product_Master!$A$2:$E$19,3,FALSE)</f>
        <v>Furniture</v>
      </c>
      <c r="Q510" s="17">
        <f>INDEX(Product_Master!$D$2:$D$19,MATCH(H510,Product_Master!$A$2:$A$19,0))</f>
        <v>320</v>
      </c>
      <c r="R510" s="14">
        <f>INDEX(Product_Master!$E$2:$E$19,MATCH(H510,Product_Master!$A$2:$A$19,0))</f>
        <v>186.25</v>
      </c>
      <c r="S510" s="14">
        <f t="shared" si="42"/>
        <v>1280</v>
      </c>
      <c r="T510" s="14">
        <f t="shared" si="43"/>
        <v>745</v>
      </c>
      <c r="U510" s="14">
        <f t="shared" si="44"/>
        <v>535</v>
      </c>
      <c r="V510" s="20">
        <f t="shared" si="45"/>
        <v>0.41796875</v>
      </c>
      <c r="W510" s="7" t="str">
        <f t="shared" si="46"/>
        <v>Profitable</v>
      </c>
      <c r="X510" s="7" t="str">
        <f t="shared" si="47"/>
        <v>Low</v>
      </c>
    </row>
    <row r="511" spans="1:24" x14ac:dyDescent="0.3">
      <c r="A511" s="7" t="s">
        <v>1819</v>
      </c>
      <c r="B511" s="8">
        <v>45357</v>
      </c>
      <c r="C511" s="8">
        <v>45363</v>
      </c>
      <c r="D511" s="7" t="s">
        <v>1822</v>
      </c>
      <c r="E511" s="7" t="s">
        <v>359</v>
      </c>
      <c r="F511" s="7" t="s">
        <v>39</v>
      </c>
      <c r="G511" s="7" t="s">
        <v>90</v>
      </c>
      <c r="H511" s="7" t="s">
        <v>154</v>
      </c>
      <c r="I511" s="6">
        <v>2</v>
      </c>
      <c r="J511" s="10">
        <v>0.15</v>
      </c>
      <c r="K511" s="7" t="s">
        <v>22</v>
      </c>
      <c r="L511" s="7" t="s">
        <v>33</v>
      </c>
      <c r="M511" s="6">
        <v>21</v>
      </c>
      <c r="N511" s="6">
        <v>5</v>
      </c>
      <c r="O511" s="7" t="str">
        <f>VLOOKUP(H511,Product_Master!$A$2:$E$19,2,FALSE)</f>
        <v>Filing Cabinet</v>
      </c>
      <c r="P511" s="7" t="str">
        <f>VLOOKUP(H511,Product_Master!$A$2:$E$19,3,FALSE)</f>
        <v>Furniture</v>
      </c>
      <c r="Q511" s="17">
        <f>INDEX(Product_Master!$D$2:$D$19,MATCH(H511,Product_Master!$A$2:$A$19,0))</f>
        <v>130</v>
      </c>
      <c r="R511" s="14">
        <f>INDEX(Product_Master!$E$2:$E$19,MATCH(H511,Product_Master!$A$2:$A$19,0))</f>
        <v>83.55</v>
      </c>
      <c r="S511" s="14">
        <f t="shared" si="42"/>
        <v>221</v>
      </c>
      <c r="T511" s="14">
        <f t="shared" si="43"/>
        <v>167.1</v>
      </c>
      <c r="U511" s="14">
        <f t="shared" si="44"/>
        <v>53.900000000000006</v>
      </c>
      <c r="V511" s="20">
        <f t="shared" si="45"/>
        <v>0.24389140271493215</v>
      </c>
      <c r="W511" s="7" t="str">
        <f t="shared" si="46"/>
        <v>Profitable</v>
      </c>
      <c r="X511" s="7" t="str">
        <f t="shared" si="47"/>
        <v>Low</v>
      </c>
    </row>
    <row r="512" spans="1:24" x14ac:dyDescent="0.3">
      <c r="A512" s="7" t="s">
        <v>1823</v>
      </c>
      <c r="B512" s="8">
        <v>45317</v>
      </c>
      <c r="C512" s="8">
        <v>45321</v>
      </c>
      <c r="D512" s="7" t="s">
        <v>1824</v>
      </c>
      <c r="E512" s="7" t="s">
        <v>408</v>
      </c>
      <c r="F512" s="7" t="s">
        <v>39</v>
      </c>
      <c r="G512" s="7" t="s">
        <v>293</v>
      </c>
      <c r="H512" s="7" t="s">
        <v>177</v>
      </c>
      <c r="I512" s="6">
        <v>1</v>
      </c>
      <c r="J512" s="10">
        <v>0</v>
      </c>
      <c r="K512" s="7" t="s">
        <v>32</v>
      </c>
      <c r="L512" s="7" t="s">
        <v>50</v>
      </c>
      <c r="M512" s="6">
        <v>25</v>
      </c>
      <c r="N512" s="6">
        <v>1</v>
      </c>
      <c r="O512" s="7" t="str">
        <f>VLOOKUP(H512,Product_Master!$A$2:$E$19,2,FALSE)</f>
        <v>Headphones</v>
      </c>
      <c r="P512" s="7" t="str">
        <f>VLOOKUP(H512,Product_Master!$A$2:$E$19,3,FALSE)</f>
        <v>Technology</v>
      </c>
      <c r="Q512" s="17">
        <f>INDEX(Product_Master!$D$2:$D$19,MATCH(H512,Product_Master!$A$2:$A$19,0))</f>
        <v>80</v>
      </c>
      <c r="R512" s="14">
        <f>INDEX(Product_Master!$E$2:$E$19,MATCH(H512,Product_Master!$A$2:$A$19,0))</f>
        <v>45.88</v>
      </c>
      <c r="S512" s="14">
        <f t="shared" si="42"/>
        <v>80</v>
      </c>
      <c r="T512" s="14">
        <f t="shared" si="43"/>
        <v>45.88</v>
      </c>
      <c r="U512" s="14">
        <f t="shared" si="44"/>
        <v>34.119999999999997</v>
      </c>
      <c r="V512" s="20">
        <f t="shared" si="45"/>
        <v>0.42649999999999999</v>
      </c>
      <c r="W512" s="7" t="str">
        <f t="shared" si="46"/>
        <v>Profitable</v>
      </c>
      <c r="X512" s="7" t="str">
        <f t="shared" si="47"/>
        <v>Low</v>
      </c>
    </row>
    <row r="513" spans="1:24" x14ac:dyDescent="0.3">
      <c r="A513" s="7" t="s">
        <v>1825</v>
      </c>
      <c r="B513" s="8">
        <v>45258</v>
      </c>
      <c r="C513" s="8">
        <v>45263</v>
      </c>
      <c r="D513" s="7" t="s">
        <v>1828</v>
      </c>
      <c r="E513" s="7" t="s">
        <v>1829</v>
      </c>
      <c r="F513" s="7" t="s">
        <v>29</v>
      </c>
      <c r="G513" s="7" t="s">
        <v>90</v>
      </c>
      <c r="H513" s="7" t="s">
        <v>160</v>
      </c>
      <c r="I513" s="6">
        <v>4</v>
      </c>
      <c r="J513" s="10">
        <v>0.05</v>
      </c>
      <c r="K513" s="7" t="s">
        <v>70</v>
      </c>
      <c r="L513" s="7" t="s">
        <v>23</v>
      </c>
      <c r="M513" s="6">
        <v>46</v>
      </c>
      <c r="N513" s="6">
        <v>3</v>
      </c>
      <c r="O513" s="7" t="str">
        <f>VLOOKUP(H513,Product_Master!$A$2:$E$19,2,FALSE)</f>
        <v>Laptop</v>
      </c>
      <c r="P513" s="7" t="str">
        <f>VLOOKUP(H513,Product_Master!$A$2:$E$19,3,FALSE)</f>
        <v>Technology</v>
      </c>
      <c r="Q513" s="17">
        <f>INDEX(Product_Master!$D$2:$D$19,MATCH(H513,Product_Master!$A$2:$A$19,0))</f>
        <v>900</v>
      </c>
      <c r="R513" s="14">
        <f>INDEX(Product_Master!$E$2:$E$19,MATCH(H513,Product_Master!$A$2:$A$19,0))</f>
        <v>669.14</v>
      </c>
      <c r="S513" s="14">
        <f t="shared" si="42"/>
        <v>3420</v>
      </c>
      <c r="T513" s="14">
        <f t="shared" si="43"/>
        <v>2676.56</v>
      </c>
      <c r="U513" s="14">
        <f t="shared" si="44"/>
        <v>743.44</v>
      </c>
      <c r="V513" s="20">
        <f t="shared" si="45"/>
        <v>0.21738011695906434</v>
      </c>
      <c r="W513" s="7" t="str">
        <f t="shared" si="46"/>
        <v>Profitable</v>
      </c>
      <c r="X513" s="7" t="str">
        <f t="shared" si="47"/>
        <v>Medium</v>
      </c>
    </row>
    <row r="514" spans="1:24" x14ac:dyDescent="0.3">
      <c r="A514" s="7" t="s">
        <v>1830</v>
      </c>
      <c r="B514" s="8">
        <v>45568</v>
      </c>
      <c r="C514" s="8">
        <v>45575</v>
      </c>
      <c r="D514" s="7" t="s">
        <v>1832</v>
      </c>
      <c r="E514" s="7" t="s">
        <v>1000</v>
      </c>
      <c r="F514" s="7" t="s">
        <v>29</v>
      </c>
      <c r="G514" s="7" t="s">
        <v>20</v>
      </c>
      <c r="H514" s="7" t="s">
        <v>63</v>
      </c>
      <c r="I514" s="6">
        <v>9</v>
      </c>
      <c r="J514" s="10">
        <v>0.05</v>
      </c>
      <c r="K514" s="7" t="s">
        <v>32</v>
      </c>
      <c r="L514" s="7" t="s">
        <v>50</v>
      </c>
      <c r="M514" s="6">
        <v>40</v>
      </c>
      <c r="N514" s="6">
        <v>5</v>
      </c>
      <c r="O514" s="7" t="str">
        <f>VLOOKUP(H514,Product_Master!$A$2:$E$19,2,FALSE)</f>
        <v>Paper Ream</v>
      </c>
      <c r="P514" s="7" t="str">
        <f>VLOOKUP(H514,Product_Master!$A$2:$E$19,3,FALSE)</f>
        <v>Office Supplies</v>
      </c>
      <c r="Q514" s="17">
        <f>INDEX(Product_Master!$D$2:$D$19,MATCH(H514,Product_Master!$A$2:$A$19,0))</f>
        <v>9</v>
      </c>
      <c r="R514" s="14">
        <f>INDEX(Product_Master!$E$2:$E$19,MATCH(H514,Product_Master!$A$2:$A$19,0))</f>
        <v>5.46</v>
      </c>
      <c r="S514" s="14">
        <f t="shared" ref="S514:S577" si="48">I514*Q514*(1-J514)</f>
        <v>76.95</v>
      </c>
      <c r="T514" s="14">
        <f t="shared" ref="T514:T577" si="49">I514*R514</f>
        <v>49.14</v>
      </c>
      <c r="U514" s="14">
        <f t="shared" ref="U514:U577" si="50">S514-T514</f>
        <v>27.810000000000002</v>
      </c>
      <c r="V514" s="20">
        <f t="shared" ref="V514:V577" si="51">IFERROR(U514/S514,0)</f>
        <v>0.36140350877192984</v>
      </c>
      <c r="W514" s="7" t="str">
        <f t="shared" ref="W514:W577" si="52">IF(U514&gt;0,"Profitable","Loss")</f>
        <v>Profitable</v>
      </c>
      <c r="X514" s="7" t="str">
        <f t="shared" ref="X514:X577" si="53">IF(S514&gt;=5000,"High",IF(S514&gt;=2000,"Medium","Low"))</f>
        <v>Low</v>
      </c>
    </row>
    <row r="515" spans="1:24" x14ac:dyDescent="0.3">
      <c r="A515" s="7" t="s">
        <v>1833</v>
      </c>
      <c r="B515" s="8">
        <v>45655</v>
      </c>
      <c r="C515" s="8">
        <v>45659</v>
      </c>
      <c r="D515" s="7" t="s">
        <v>1835</v>
      </c>
      <c r="E515" s="7" t="s">
        <v>1836</v>
      </c>
      <c r="F515" s="7" t="s">
        <v>19</v>
      </c>
      <c r="G515" s="7" t="s">
        <v>47</v>
      </c>
      <c r="H515" s="7" t="s">
        <v>177</v>
      </c>
      <c r="I515" s="6">
        <v>1</v>
      </c>
      <c r="J515" s="10">
        <v>0</v>
      </c>
      <c r="K515" s="7" t="s">
        <v>32</v>
      </c>
      <c r="L515" s="7" t="s">
        <v>41</v>
      </c>
      <c r="M515" s="6">
        <v>34</v>
      </c>
      <c r="N515" s="6">
        <v>1</v>
      </c>
      <c r="O515" s="7" t="str">
        <f>VLOOKUP(H515,Product_Master!$A$2:$E$19,2,FALSE)</f>
        <v>Headphones</v>
      </c>
      <c r="P515" s="7" t="str">
        <f>VLOOKUP(H515,Product_Master!$A$2:$E$19,3,FALSE)</f>
        <v>Technology</v>
      </c>
      <c r="Q515" s="17">
        <f>INDEX(Product_Master!$D$2:$D$19,MATCH(H515,Product_Master!$A$2:$A$19,0))</f>
        <v>80</v>
      </c>
      <c r="R515" s="14">
        <f>INDEX(Product_Master!$E$2:$E$19,MATCH(H515,Product_Master!$A$2:$A$19,0))</f>
        <v>45.88</v>
      </c>
      <c r="S515" s="14">
        <f t="shared" si="48"/>
        <v>80</v>
      </c>
      <c r="T515" s="14">
        <f t="shared" si="49"/>
        <v>45.88</v>
      </c>
      <c r="U515" s="14">
        <f t="shared" si="50"/>
        <v>34.119999999999997</v>
      </c>
      <c r="V515" s="20">
        <f t="shared" si="51"/>
        <v>0.42649999999999999</v>
      </c>
      <c r="W515" s="7" t="str">
        <f t="shared" si="52"/>
        <v>Profitable</v>
      </c>
      <c r="X515" s="7" t="str">
        <f t="shared" si="53"/>
        <v>Low</v>
      </c>
    </row>
    <row r="516" spans="1:24" x14ac:dyDescent="0.3">
      <c r="A516" s="7" t="s">
        <v>1837</v>
      </c>
      <c r="B516" s="8">
        <v>45390</v>
      </c>
      <c r="C516" s="8">
        <v>45394</v>
      </c>
      <c r="D516" s="7" t="s">
        <v>1145</v>
      </c>
      <c r="E516" s="7" t="s">
        <v>606</v>
      </c>
      <c r="F516" s="7" t="s">
        <v>39</v>
      </c>
      <c r="G516" s="7" t="s">
        <v>192</v>
      </c>
      <c r="H516" s="7" t="s">
        <v>308</v>
      </c>
      <c r="I516" s="6">
        <v>2</v>
      </c>
      <c r="J516" s="10">
        <v>0.15</v>
      </c>
      <c r="K516" s="7" t="s">
        <v>32</v>
      </c>
      <c r="L516" s="7" t="s">
        <v>41</v>
      </c>
      <c r="M516" s="6">
        <v>54</v>
      </c>
      <c r="N516" s="6">
        <v>4</v>
      </c>
      <c r="O516" s="7" t="str">
        <f>VLOOKUP(H516,Product_Master!$A$2:$E$19,2,FALSE)</f>
        <v>Binder</v>
      </c>
      <c r="P516" s="7" t="str">
        <f>VLOOKUP(H516,Product_Master!$A$2:$E$19,3,FALSE)</f>
        <v>Office Supplies</v>
      </c>
      <c r="Q516" s="17">
        <f>INDEX(Product_Master!$D$2:$D$19,MATCH(H516,Product_Master!$A$2:$A$19,0))</f>
        <v>8</v>
      </c>
      <c r="R516" s="14">
        <f>INDEX(Product_Master!$E$2:$E$19,MATCH(H516,Product_Master!$A$2:$A$19,0))</f>
        <v>5.51</v>
      </c>
      <c r="S516" s="14">
        <f t="shared" si="48"/>
        <v>13.6</v>
      </c>
      <c r="T516" s="14">
        <f t="shared" si="49"/>
        <v>11.02</v>
      </c>
      <c r="U516" s="14">
        <f t="shared" si="50"/>
        <v>2.58</v>
      </c>
      <c r="V516" s="20">
        <f t="shared" si="51"/>
        <v>0.1897058823529412</v>
      </c>
      <c r="W516" s="7" t="str">
        <f t="shared" si="52"/>
        <v>Profitable</v>
      </c>
      <c r="X516" s="7" t="str">
        <f t="shared" si="53"/>
        <v>Low</v>
      </c>
    </row>
    <row r="517" spans="1:24" x14ac:dyDescent="0.3">
      <c r="A517" s="7" t="s">
        <v>1839</v>
      </c>
      <c r="B517" s="8">
        <v>45596</v>
      </c>
      <c r="C517" s="8">
        <v>45600</v>
      </c>
      <c r="D517" s="7" t="s">
        <v>858</v>
      </c>
      <c r="E517" s="7" t="s">
        <v>38</v>
      </c>
      <c r="F517" s="7" t="s">
        <v>29</v>
      </c>
      <c r="G517" s="7" t="s">
        <v>90</v>
      </c>
      <c r="H517" s="7" t="s">
        <v>177</v>
      </c>
      <c r="I517" s="6">
        <v>8</v>
      </c>
      <c r="J517" s="10">
        <v>0</v>
      </c>
      <c r="K517" s="7" t="s">
        <v>70</v>
      </c>
      <c r="L517" s="7" t="s">
        <v>23</v>
      </c>
      <c r="M517" s="6">
        <v>47</v>
      </c>
      <c r="N517" s="6">
        <v>2</v>
      </c>
      <c r="O517" s="7" t="str">
        <f>VLOOKUP(H517,Product_Master!$A$2:$E$19,2,FALSE)</f>
        <v>Headphones</v>
      </c>
      <c r="P517" s="7" t="str">
        <f>VLOOKUP(H517,Product_Master!$A$2:$E$19,3,FALSE)</f>
        <v>Technology</v>
      </c>
      <c r="Q517" s="17">
        <f>INDEX(Product_Master!$D$2:$D$19,MATCH(H517,Product_Master!$A$2:$A$19,0))</f>
        <v>80</v>
      </c>
      <c r="R517" s="14">
        <f>INDEX(Product_Master!$E$2:$E$19,MATCH(H517,Product_Master!$A$2:$A$19,0))</f>
        <v>45.88</v>
      </c>
      <c r="S517" s="14">
        <f t="shared" si="48"/>
        <v>640</v>
      </c>
      <c r="T517" s="14">
        <f t="shared" si="49"/>
        <v>367.04</v>
      </c>
      <c r="U517" s="14">
        <f t="shared" si="50"/>
        <v>272.95999999999998</v>
      </c>
      <c r="V517" s="20">
        <f t="shared" si="51"/>
        <v>0.42649999999999999</v>
      </c>
      <c r="W517" s="7" t="str">
        <f t="shared" si="52"/>
        <v>Profitable</v>
      </c>
      <c r="X517" s="7" t="str">
        <f t="shared" si="53"/>
        <v>Low</v>
      </c>
    </row>
    <row r="518" spans="1:24" x14ac:dyDescent="0.3">
      <c r="A518" s="7" t="s">
        <v>1841</v>
      </c>
      <c r="B518" s="8">
        <v>45617</v>
      </c>
      <c r="C518" s="8">
        <v>45620</v>
      </c>
      <c r="D518" s="7" t="s">
        <v>1003</v>
      </c>
      <c r="E518" s="7" t="s">
        <v>886</v>
      </c>
      <c r="F518" s="7" t="s">
        <v>39</v>
      </c>
      <c r="G518" s="7" t="s">
        <v>97</v>
      </c>
      <c r="H518" s="7" t="s">
        <v>216</v>
      </c>
      <c r="I518" s="6">
        <v>3</v>
      </c>
      <c r="J518" s="10">
        <v>0.1</v>
      </c>
      <c r="K518" s="7" t="s">
        <v>22</v>
      </c>
      <c r="L518" s="7" t="s">
        <v>50</v>
      </c>
      <c r="M518" s="6">
        <v>32</v>
      </c>
      <c r="N518" s="6">
        <v>2</v>
      </c>
      <c r="O518" s="7" t="str">
        <f>VLOOKUP(H518,Product_Master!$A$2:$E$19,2,FALSE)</f>
        <v>Keyboard</v>
      </c>
      <c r="P518" s="7" t="str">
        <f>VLOOKUP(H518,Product_Master!$A$2:$E$19,3,FALSE)</f>
        <v>Technology</v>
      </c>
      <c r="Q518" s="17">
        <f>INDEX(Product_Master!$D$2:$D$19,MATCH(H518,Product_Master!$A$2:$A$19,0))</f>
        <v>45</v>
      </c>
      <c r="R518" s="14">
        <f>INDEX(Product_Master!$E$2:$E$19,MATCH(H518,Product_Master!$A$2:$A$19,0))</f>
        <v>35.729999999999997</v>
      </c>
      <c r="S518" s="14">
        <f t="shared" si="48"/>
        <v>121.5</v>
      </c>
      <c r="T518" s="14">
        <f t="shared" si="49"/>
        <v>107.19</v>
      </c>
      <c r="U518" s="14">
        <f t="shared" si="50"/>
        <v>14.310000000000002</v>
      </c>
      <c r="V518" s="20">
        <f t="shared" si="51"/>
        <v>0.1177777777777778</v>
      </c>
      <c r="W518" s="7" t="str">
        <f t="shared" si="52"/>
        <v>Profitable</v>
      </c>
      <c r="X518" s="7" t="str">
        <f t="shared" si="53"/>
        <v>Low</v>
      </c>
    </row>
    <row r="519" spans="1:24" x14ac:dyDescent="0.3">
      <c r="A519" s="7" t="s">
        <v>1844</v>
      </c>
      <c r="B519" s="8">
        <v>45183</v>
      </c>
      <c r="C519" s="8">
        <v>45184</v>
      </c>
      <c r="D519" s="7" t="s">
        <v>1798</v>
      </c>
      <c r="E519" s="7" t="s">
        <v>232</v>
      </c>
      <c r="F519" s="7" t="s">
        <v>19</v>
      </c>
      <c r="G519" s="7" t="s">
        <v>30</v>
      </c>
      <c r="H519" s="7" t="s">
        <v>146</v>
      </c>
      <c r="I519" s="6">
        <v>7</v>
      </c>
      <c r="J519" s="10">
        <v>0</v>
      </c>
      <c r="K519" s="7" t="s">
        <v>22</v>
      </c>
      <c r="L519" s="7" t="s">
        <v>50</v>
      </c>
      <c r="M519" s="6">
        <v>42</v>
      </c>
      <c r="N519" s="6">
        <v>2</v>
      </c>
      <c r="O519" s="7" t="str">
        <f>VLOOKUP(H519,Product_Master!$A$2:$E$19,2,FALSE)</f>
        <v>Standing Desk</v>
      </c>
      <c r="P519" s="7" t="str">
        <f>VLOOKUP(H519,Product_Master!$A$2:$E$19,3,FALSE)</f>
        <v>Furniture</v>
      </c>
      <c r="Q519" s="17">
        <f>INDEX(Product_Master!$D$2:$D$19,MATCH(H519,Product_Master!$A$2:$A$19,0))</f>
        <v>480</v>
      </c>
      <c r="R519" s="14">
        <f>INDEX(Product_Master!$E$2:$E$19,MATCH(H519,Product_Master!$A$2:$A$19,0))</f>
        <v>375.21</v>
      </c>
      <c r="S519" s="14">
        <f t="shared" si="48"/>
        <v>3360</v>
      </c>
      <c r="T519" s="14">
        <f t="shared" si="49"/>
        <v>2626.47</v>
      </c>
      <c r="U519" s="14">
        <f t="shared" si="50"/>
        <v>733.5300000000002</v>
      </c>
      <c r="V519" s="20">
        <f t="shared" si="51"/>
        <v>0.21831250000000005</v>
      </c>
      <c r="W519" s="7" t="str">
        <f t="shared" si="52"/>
        <v>Profitable</v>
      </c>
      <c r="X519" s="7" t="str">
        <f t="shared" si="53"/>
        <v>Medium</v>
      </c>
    </row>
    <row r="520" spans="1:24" x14ac:dyDescent="0.3">
      <c r="A520" s="7" t="s">
        <v>1846</v>
      </c>
      <c r="B520" s="8">
        <v>45559</v>
      </c>
      <c r="C520" s="8">
        <v>45566</v>
      </c>
      <c r="D520" s="7" t="s">
        <v>739</v>
      </c>
      <c r="E520" s="7" t="s">
        <v>246</v>
      </c>
      <c r="F520" s="7" t="s">
        <v>29</v>
      </c>
      <c r="G520" s="7" t="s">
        <v>62</v>
      </c>
      <c r="H520" s="7" t="s">
        <v>84</v>
      </c>
      <c r="I520" s="6">
        <v>4</v>
      </c>
      <c r="J520" s="10">
        <v>0.05</v>
      </c>
      <c r="K520" s="7" t="s">
        <v>32</v>
      </c>
      <c r="L520" s="7" t="s">
        <v>23</v>
      </c>
      <c r="M520" s="6">
        <v>41</v>
      </c>
      <c r="N520" s="6">
        <v>5</v>
      </c>
      <c r="O520" s="7" t="str">
        <f>VLOOKUP(H520,Product_Master!$A$2:$E$19,2,FALSE)</f>
        <v>Bookcase</v>
      </c>
      <c r="P520" s="7" t="str">
        <f>VLOOKUP(H520,Product_Master!$A$2:$E$19,3,FALSE)</f>
        <v>Furniture</v>
      </c>
      <c r="Q520" s="17">
        <f>INDEX(Product_Master!$D$2:$D$19,MATCH(H520,Product_Master!$A$2:$A$19,0))</f>
        <v>210</v>
      </c>
      <c r="R520" s="14">
        <f>INDEX(Product_Master!$E$2:$E$19,MATCH(H520,Product_Master!$A$2:$A$19,0))</f>
        <v>139.15</v>
      </c>
      <c r="S520" s="14">
        <f t="shared" si="48"/>
        <v>798</v>
      </c>
      <c r="T520" s="14">
        <f t="shared" si="49"/>
        <v>556.6</v>
      </c>
      <c r="U520" s="14">
        <f t="shared" si="50"/>
        <v>241.39999999999998</v>
      </c>
      <c r="V520" s="20">
        <f t="shared" si="51"/>
        <v>0.30250626566416039</v>
      </c>
      <c r="W520" s="7" t="str">
        <f t="shared" si="52"/>
        <v>Profitable</v>
      </c>
      <c r="X520" s="7" t="str">
        <f t="shared" si="53"/>
        <v>Low</v>
      </c>
    </row>
    <row r="521" spans="1:24" x14ac:dyDescent="0.3">
      <c r="A521" s="7" t="s">
        <v>1849</v>
      </c>
      <c r="B521" s="8">
        <v>45457</v>
      </c>
      <c r="C521" s="8">
        <v>45461</v>
      </c>
      <c r="D521" s="7" t="s">
        <v>1851</v>
      </c>
      <c r="E521" s="7" t="s">
        <v>75</v>
      </c>
      <c r="F521" s="7" t="s">
        <v>19</v>
      </c>
      <c r="G521" s="7" t="s">
        <v>30</v>
      </c>
      <c r="H521" s="7" t="s">
        <v>109</v>
      </c>
      <c r="I521" s="6">
        <v>8</v>
      </c>
      <c r="J521" s="10">
        <v>0</v>
      </c>
      <c r="K521" s="7" t="s">
        <v>222</v>
      </c>
      <c r="L521" s="7" t="s">
        <v>41</v>
      </c>
      <c r="M521" s="6">
        <v>56</v>
      </c>
      <c r="N521" s="6">
        <v>1</v>
      </c>
      <c r="O521" s="7" t="str">
        <f>VLOOKUP(H521,Product_Master!$A$2:$E$19,2,FALSE)</f>
        <v>Printer</v>
      </c>
      <c r="P521" s="7" t="str">
        <f>VLOOKUP(H521,Product_Master!$A$2:$E$19,3,FALSE)</f>
        <v>Technology</v>
      </c>
      <c r="Q521" s="17">
        <f>INDEX(Product_Master!$D$2:$D$19,MATCH(H521,Product_Master!$A$2:$A$19,0))</f>
        <v>180</v>
      </c>
      <c r="R521" s="14">
        <f>INDEX(Product_Master!$E$2:$E$19,MATCH(H521,Product_Master!$A$2:$A$19,0))</f>
        <v>133.25</v>
      </c>
      <c r="S521" s="14">
        <f t="shared" si="48"/>
        <v>1440</v>
      </c>
      <c r="T521" s="14">
        <f t="shared" si="49"/>
        <v>1066</v>
      </c>
      <c r="U521" s="14">
        <f t="shared" si="50"/>
        <v>374</v>
      </c>
      <c r="V521" s="20">
        <f t="shared" si="51"/>
        <v>0.25972222222222224</v>
      </c>
      <c r="W521" s="7" t="str">
        <f t="shared" si="52"/>
        <v>Profitable</v>
      </c>
      <c r="X521" s="7" t="str">
        <f t="shared" si="53"/>
        <v>Low</v>
      </c>
    </row>
    <row r="522" spans="1:24" x14ac:dyDescent="0.3">
      <c r="A522" s="7" t="s">
        <v>1852</v>
      </c>
      <c r="B522" s="8">
        <v>45017</v>
      </c>
      <c r="C522" s="8">
        <v>45023</v>
      </c>
      <c r="D522" s="7" t="s">
        <v>1853</v>
      </c>
      <c r="E522" s="7" t="s">
        <v>882</v>
      </c>
      <c r="F522" s="7" t="s">
        <v>39</v>
      </c>
      <c r="G522" s="7" t="s">
        <v>62</v>
      </c>
      <c r="H522" s="7" t="s">
        <v>241</v>
      </c>
      <c r="I522" s="6">
        <v>4</v>
      </c>
      <c r="J522" s="10">
        <v>0</v>
      </c>
      <c r="K522" s="7" t="s">
        <v>32</v>
      </c>
      <c r="L522" s="7" t="s">
        <v>23</v>
      </c>
      <c r="M522" s="6">
        <v>60</v>
      </c>
      <c r="N522" s="6">
        <v>3</v>
      </c>
      <c r="O522" s="7" t="str">
        <f>VLOOKUP(H522,Product_Master!$A$2:$E$19,2,FALSE)</f>
        <v>Notebook</v>
      </c>
      <c r="P522" s="7" t="str">
        <f>VLOOKUP(H522,Product_Master!$A$2:$E$19,3,FALSE)</f>
        <v>Office Supplies</v>
      </c>
      <c r="Q522" s="17">
        <f>INDEX(Product_Master!$D$2:$D$19,MATCH(H522,Product_Master!$A$2:$A$19,0))</f>
        <v>6</v>
      </c>
      <c r="R522" s="14">
        <f>INDEX(Product_Master!$E$2:$E$19,MATCH(H522,Product_Master!$A$2:$A$19,0))</f>
        <v>4.2699999999999996</v>
      </c>
      <c r="S522" s="14">
        <f t="shared" si="48"/>
        <v>24</v>
      </c>
      <c r="T522" s="14">
        <f t="shared" si="49"/>
        <v>17.079999999999998</v>
      </c>
      <c r="U522" s="14">
        <f t="shared" si="50"/>
        <v>6.9200000000000017</v>
      </c>
      <c r="V522" s="20">
        <f t="shared" si="51"/>
        <v>0.28833333333333339</v>
      </c>
      <c r="W522" s="7" t="str">
        <f t="shared" si="52"/>
        <v>Profitable</v>
      </c>
      <c r="X522" s="7" t="str">
        <f t="shared" si="53"/>
        <v>Low</v>
      </c>
    </row>
    <row r="523" spans="1:24" x14ac:dyDescent="0.3">
      <c r="A523" s="7" t="s">
        <v>1854</v>
      </c>
      <c r="B523" s="8">
        <v>45105</v>
      </c>
      <c r="C523" s="8">
        <v>45109</v>
      </c>
      <c r="D523" s="7" t="s">
        <v>1856</v>
      </c>
      <c r="E523" s="7" t="s">
        <v>1142</v>
      </c>
      <c r="F523" s="7" t="s">
        <v>29</v>
      </c>
      <c r="G523" s="7" t="s">
        <v>293</v>
      </c>
      <c r="H523" s="7" t="s">
        <v>160</v>
      </c>
      <c r="I523" s="6">
        <v>7</v>
      </c>
      <c r="J523" s="10">
        <v>0.05</v>
      </c>
      <c r="K523" s="7" t="s">
        <v>32</v>
      </c>
      <c r="L523" s="7" t="s">
        <v>41</v>
      </c>
      <c r="M523" s="6">
        <v>26</v>
      </c>
      <c r="N523" s="6">
        <v>4</v>
      </c>
      <c r="O523" s="7" t="str">
        <f>VLOOKUP(H523,Product_Master!$A$2:$E$19,2,FALSE)</f>
        <v>Laptop</v>
      </c>
      <c r="P523" s="7" t="str">
        <f>VLOOKUP(H523,Product_Master!$A$2:$E$19,3,FALSE)</f>
        <v>Technology</v>
      </c>
      <c r="Q523" s="17">
        <f>INDEX(Product_Master!$D$2:$D$19,MATCH(H523,Product_Master!$A$2:$A$19,0))</f>
        <v>900</v>
      </c>
      <c r="R523" s="14">
        <f>INDEX(Product_Master!$E$2:$E$19,MATCH(H523,Product_Master!$A$2:$A$19,0))</f>
        <v>669.14</v>
      </c>
      <c r="S523" s="14">
        <f t="shared" si="48"/>
        <v>5985</v>
      </c>
      <c r="T523" s="14">
        <f t="shared" si="49"/>
        <v>4683.9799999999996</v>
      </c>
      <c r="U523" s="14">
        <f t="shared" si="50"/>
        <v>1301.0200000000004</v>
      </c>
      <c r="V523" s="20">
        <f t="shared" si="51"/>
        <v>0.2173801169590644</v>
      </c>
      <c r="W523" s="7" t="str">
        <f t="shared" si="52"/>
        <v>Profitable</v>
      </c>
      <c r="X523" s="7" t="str">
        <f t="shared" si="53"/>
        <v>High</v>
      </c>
    </row>
    <row r="524" spans="1:24" x14ac:dyDescent="0.3">
      <c r="A524" s="7" t="s">
        <v>1857</v>
      </c>
      <c r="B524" s="8">
        <v>45348</v>
      </c>
      <c r="C524" s="8">
        <v>45354</v>
      </c>
      <c r="D524" s="7" t="s">
        <v>1860</v>
      </c>
      <c r="E524" s="7" t="s">
        <v>28</v>
      </c>
      <c r="F524" s="7" t="s">
        <v>29</v>
      </c>
      <c r="G524" s="7" t="s">
        <v>97</v>
      </c>
      <c r="H524" s="7" t="s">
        <v>48</v>
      </c>
      <c r="I524" s="6">
        <v>7</v>
      </c>
      <c r="J524" s="10">
        <v>0.05</v>
      </c>
      <c r="K524" s="7" t="s">
        <v>32</v>
      </c>
      <c r="L524" s="7" t="s">
        <v>33</v>
      </c>
      <c r="M524" s="6">
        <v>24</v>
      </c>
      <c r="N524" s="6">
        <v>1</v>
      </c>
      <c r="O524" s="7" t="str">
        <f>VLOOKUP(H524,Product_Master!$A$2:$E$19,2,FALSE)</f>
        <v>Monitor</v>
      </c>
      <c r="P524" s="7" t="str">
        <f>VLOOKUP(H524,Product_Master!$A$2:$E$19,3,FALSE)</f>
        <v>Technology</v>
      </c>
      <c r="Q524" s="17">
        <f>INDEX(Product_Master!$D$2:$D$19,MATCH(H524,Product_Master!$A$2:$A$19,0))</f>
        <v>220</v>
      </c>
      <c r="R524" s="14">
        <f>INDEX(Product_Master!$E$2:$E$19,MATCH(H524,Product_Master!$A$2:$A$19,0))</f>
        <v>159.36000000000001</v>
      </c>
      <c r="S524" s="14">
        <f t="shared" si="48"/>
        <v>1463</v>
      </c>
      <c r="T524" s="14">
        <f t="shared" si="49"/>
        <v>1115.52</v>
      </c>
      <c r="U524" s="14">
        <f t="shared" si="50"/>
        <v>347.48</v>
      </c>
      <c r="V524" s="20">
        <f t="shared" si="51"/>
        <v>0.23751196172248806</v>
      </c>
      <c r="W524" s="7" t="str">
        <f t="shared" si="52"/>
        <v>Profitable</v>
      </c>
      <c r="X524" s="7" t="str">
        <f t="shared" si="53"/>
        <v>Low</v>
      </c>
    </row>
    <row r="525" spans="1:24" x14ac:dyDescent="0.3">
      <c r="A525" s="7" t="s">
        <v>1861</v>
      </c>
      <c r="B525" s="8">
        <v>45151</v>
      </c>
      <c r="C525" s="8">
        <v>45152</v>
      </c>
      <c r="D525" s="7" t="s">
        <v>1862</v>
      </c>
      <c r="E525" s="7" t="s">
        <v>246</v>
      </c>
      <c r="F525" s="7" t="s">
        <v>39</v>
      </c>
      <c r="G525" s="7" t="s">
        <v>30</v>
      </c>
      <c r="H525" s="7" t="s">
        <v>31</v>
      </c>
      <c r="I525" s="6">
        <v>1</v>
      </c>
      <c r="J525" s="10">
        <v>0.1</v>
      </c>
      <c r="K525" s="7" t="s">
        <v>22</v>
      </c>
      <c r="L525" s="7" t="s">
        <v>33</v>
      </c>
      <c r="M525" s="6">
        <v>59</v>
      </c>
      <c r="N525" s="6">
        <v>5</v>
      </c>
      <c r="O525" s="7" t="str">
        <f>VLOOKUP(H525,Product_Master!$A$2:$E$19,2,FALSE)</f>
        <v>Desk</v>
      </c>
      <c r="P525" s="7" t="str">
        <f>VLOOKUP(H525,Product_Master!$A$2:$E$19,3,FALSE)</f>
        <v>Furniture</v>
      </c>
      <c r="Q525" s="17">
        <f>INDEX(Product_Master!$D$2:$D$19,MATCH(H525,Product_Master!$A$2:$A$19,0))</f>
        <v>320</v>
      </c>
      <c r="R525" s="14">
        <f>INDEX(Product_Master!$E$2:$E$19,MATCH(H525,Product_Master!$A$2:$A$19,0))</f>
        <v>186.25</v>
      </c>
      <c r="S525" s="14">
        <f t="shared" si="48"/>
        <v>288</v>
      </c>
      <c r="T525" s="14">
        <f t="shared" si="49"/>
        <v>186.25</v>
      </c>
      <c r="U525" s="14">
        <f t="shared" si="50"/>
        <v>101.75</v>
      </c>
      <c r="V525" s="20">
        <f t="shared" si="51"/>
        <v>0.3532986111111111</v>
      </c>
      <c r="W525" s="7" t="str">
        <f t="shared" si="52"/>
        <v>Profitable</v>
      </c>
      <c r="X525" s="7" t="str">
        <f t="shared" si="53"/>
        <v>Low</v>
      </c>
    </row>
    <row r="526" spans="1:24" x14ac:dyDescent="0.3">
      <c r="A526" s="7" t="s">
        <v>1863</v>
      </c>
      <c r="B526" s="8">
        <v>45266</v>
      </c>
      <c r="C526" s="8">
        <v>45271</v>
      </c>
      <c r="D526" s="7" t="s">
        <v>686</v>
      </c>
      <c r="E526" s="7" t="s">
        <v>548</v>
      </c>
      <c r="F526" s="7" t="s">
        <v>39</v>
      </c>
      <c r="G526" s="7" t="s">
        <v>47</v>
      </c>
      <c r="H526" s="7" t="s">
        <v>98</v>
      </c>
      <c r="I526" s="6">
        <v>1</v>
      </c>
      <c r="J526" s="10">
        <v>0.1</v>
      </c>
      <c r="K526" s="7" t="s">
        <v>32</v>
      </c>
      <c r="L526" s="7" t="s">
        <v>33</v>
      </c>
      <c r="M526" s="6">
        <v>63</v>
      </c>
      <c r="N526" s="6">
        <v>3</v>
      </c>
      <c r="O526" s="7" t="str">
        <f>VLOOKUP(H526,Product_Master!$A$2:$E$19,2,FALSE)</f>
        <v>Office Chair</v>
      </c>
      <c r="P526" s="7" t="str">
        <f>VLOOKUP(H526,Product_Master!$A$2:$E$19,3,FALSE)</f>
        <v>Furniture</v>
      </c>
      <c r="Q526" s="17">
        <f>INDEX(Product_Master!$D$2:$D$19,MATCH(H526,Product_Master!$A$2:$A$19,0))</f>
        <v>150</v>
      </c>
      <c r="R526" s="14">
        <f>INDEX(Product_Master!$E$2:$E$19,MATCH(H526,Product_Master!$A$2:$A$19,0))</f>
        <v>111.98</v>
      </c>
      <c r="S526" s="14">
        <f t="shared" si="48"/>
        <v>135</v>
      </c>
      <c r="T526" s="14">
        <f t="shared" si="49"/>
        <v>111.98</v>
      </c>
      <c r="U526" s="14">
        <f t="shared" si="50"/>
        <v>23.019999999999996</v>
      </c>
      <c r="V526" s="20">
        <f t="shared" si="51"/>
        <v>0.17051851851851849</v>
      </c>
      <c r="W526" s="7" t="str">
        <f t="shared" si="52"/>
        <v>Profitable</v>
      </c>
      <c r="X526" s="7" t="str">
        <f t="shared" si="53"/>
        <v>Low</v>
      </c>
    </row>
    <row r="527" spans="1:24" x14ac:dyDescent="0.3">
      <c r="A527" s="7" t="s">
        <v>1866</v>
      </c>
      <c r="B527" s="8">
        <v>45033</v>
      </c>
      <c r="C527" s="8">
        <v>45036</v>
      </c>
      <c r="D527" s="7" t="s">
        <v>1867</v>
      </c>
      <c r="E527" s="7" t="s">
        <v>967</v>
      </c>
      <c r="F527" s="7" t="s">
        <v>19</v>
      </c>
      <c r="G527" s="7" t="s">
        <v>115</v>
      </c>
      <c r="H527" s="7" t="s">
        <v>146</v>
      </c>
      <c r="I527" s="6">
        <v>9</v>
      </c>
      <c r="J527" s="10">
        <v>0.15</v>
      </c>
      <c r="K527" s="7" t="s">
        <v>222</v>
      </c>
      <c r="L527" s="7" t="s">
        <v>50</v>
      </c>
      <c r="M527" s="6">
        <v>54</v>
      </c>
      <c r="N527" s="6">
        <v>5</v>
      </c>
      <c r="O527" s="7" t="str">
        <f>VLOOKUP(H527,Product_Master!$A$2:$E$19,2,FALSE)</f>
        <v>Standing Desk</v>
      </c>
      <c r="P527" s="7" t="str">
        <f>VLOOKUP(H527,Product_Master!$A$2:$E$19,3,FALSE)</f>
        <v>Furniture</v>
      </c>
      <c r="Q527" s="17">
        <f>INDEX(Product_Master!$D$2:$D$19,MATCH(H527,Product_Master!$A$2:$A$19,0))</f>
        <v>480</v>
      </c>
      <c r="R527" s="14">
        <f>INDEX(Product_Master!$E$2:$E$19,MATCH(H527,Product_Master!$A$2:$A$19,0))</f>
        <v>375.21</v>
      </c>
      <c r="S527" s="14">
        <f t="shared" si="48"/>
        <v>3672</v>
      </c>
      <c r="T527" s="14">
        <f t="shared" si="49"/>
        <v>3376.89</v>
      </c>
      <c r="U527" s="14">
        <f t="shared" si="50"/>
        <v>295.11000000000013</v>
      </c>
      <c r="V527" s="20">
        <f t="shared" si="51"/>
        <v>8.0367647058823558E-2</v>
      </c>
      <c r="W527" s="7" t="str">
        <f t="shared" si="52"/>
        <v>Profitable</v>
      </c>
      <c r="X527" s="7" t="str">
        <f t="shared" si="53"/>
        <v>Medium</v>
      </c>
    </row>
    <row r="528" spans="1:24" x14ac:dyDescent="0.3">
      <c r="A528" s="7" t="s">
        <v>1868</v>
      </c>
      <c r="B528" s="8">
        <v>45039</v>
      </c>
      <c r="C528" s="8">
        <v>45041</v>
      </c>
      <c r="D528" s="7" t="s">
        <v>1870</v>
      </c>
      <c r="E528" s="7" t="s">
        <v>666</v>
      </c>
      <c r="F528" s="7" t="s">
        <v>39</v>
      </c>
      <c r="G528" s="7" t="s">
        <v>90</v>
      </c>
      <c r="H528" s="7" t="s">
        <v>308</v>
      </c>
      <c r="I528" s="6">
        <v>8</v>
      </c>
      <c r="J528" s="10">
        <v>0.2</v>
      </c>
      <c r="K528" s="7" t="s">
        <v>32</v>
      </c>
      <c r="L528" s="7" t="s">
        <v>33</v>
      </c>
      <c r="M528" s="6">
        <v>61</v>
      </c>
      <c r="N528" s="6">
        <v>4</v>
      </c>
      <c r="O528" s="7" t="str">
        <f>VLOOKUP(H528,Product_Master!$A$2:$E$19,2,FALSE)</f>
        <v>Binder</v>
      </c>
      <c r="P528" s="7" t="str">
        <f>VLOOKUP(H528,Product_Master!$A$2:$E$19,3,FALSE)</f>
        <v>Office Supplies</v>
      </c>
      <c r="Q528" s="17">
        <f>INDEX(Product_Master!$D$2:$D$19,MATCH(H528,Product_Master!$A$2:$A$19,0))</f>
        <v>8</v>
      </c>
      <c r="R528" s="14">
        <f>INDEX(Product_Master!$E$2:$E$19,MATCH(H528,Product_Master!$A$2:$A$19,0))</f>
        <v>5.51</v>
      </c>
      <c r="S528" s="14">
        <f t="shared" si="48"/>
        <v>51.2</v>
      </c>
      <c r="T528" s="14">
        <f t="shared" si="49"/>
        <v>44.08</v>
      </c>
      <c r="U528" s="14">
        <f t="shared" si="50"/>
        <v>7.1200000000000045</v>
      </c>
      <c r="V528" s="20">
        <f t="shared" si="51"/>
        <v>0.13906250000000009</v>
      </c>
      <c r="W528" s="7" t="str">
        <f t="shared" si="52"/>
        <v>Profitable</v>
      </c>
      <c r="X528" s="7" t="str">
        <f t="shared" si="53"/>
        <v>Low</v>
      </c>
    </row>
    <row r="529" spans="1:24" x14ac:dyDescent="0.3">
      <c r="A529" s="7" t="s">
        <v>1871</v>
      </c>
      <c r="B529" s="8">
        <v>45093</v>
      </c>
      <c r="C529" s="8">
        <v>45100</v>
      </c>
      <c r="D529" s="7" t="s">
        <v>1873</v>
      </c>
      <c r="E529" s="7" t="s">
        <v>619</v>
      </c>
      <c r="F529" s="7" t="s">
        <v>39</v>
      </c>
      <c r="G529" s="7" t="s">
        <v>30</v>
      </c>
      <c r="H529" s="7" t="s">
        <v>160</v>
      </c>
      <c r="I529" s="6">
        <v>5</v>
      </c>
      <c r="J529" s="10">
        <v>0</v>
      </c>
      <c r="K529" s="7" t="s">
        <v>32</v>
      </c>
      <c r="L529" s="7" t="s">
        <v>33</v>
      </c>
      <c r="M529" s="6">
        <v>37</v>
      </c>
      <c r="N529" s="6">
        <v>1</v>
      </c>
      <c r="O529" s="7" t="str">
        <f>VLOOKUP(H529,Product_Master!$A$2:$E$19,2,FALSE)</f>
        <v>Laptop</v>
      </c>
      <c r="P529" s="7" t="str">
        <f>VLOOKUP(H529,Product_Master!$A$2:$E$19,3,FALSE)</f>
        <v>Technology</v>
      </c>
      <c r="Q529" s="17">
        <f>INDEX(Product_Master!$D$2:$D$19,MATCH(H529,Product_Master!$A$2:$A$19,0))</f>
        <v>900</v>
      </c>
      <c r="R529" s="14">
        <f>INDEX(Product_Master!$E$2:$E$19,MATCH(H529,Product_Master!$A$2:$A$19,0))</f>
        <v>669.14</v>
      </c>
      <c r="S529" s="14">
        <f t="shared" si="48"/>
        <v>4500</v>
      </c>
      <c r="T529" s="14">
        <f t="shared" si="49"/>
        <v>3345.7</v>
      </c>
      <c r="U529" s="14">
        <f t="shared" si="50"/>
        <v>1154.3000000000002</v>
      </c>
      <c r="V529" s="20">
        <f t="shared" si="51"/>
        <v>0.25651111111111113</v>
      </c>
      <c r="W529" s="7" t="str">
        <f t="shared" si="52"/>
        <v>Profitable</v>
      </c>
      <c r="X529" s="7" t="str">
        <f t="shared" si="53"/>
        <v>Medium</v>
      </c>
    </row>
    <row r="530" spans="1:24" x14ac:dyDescent="0.3">
      <c r="A530" s="7" t="s">
        <v>1874</v>
      </c>
      <c r="B530" s="8">
        <v>45060</v>
      </c>
      <c r="C530" s="8">
        <v>45062</v>
      </c>
      <c r="D530" s="7" t="s">
        <v>421</v>
      </c>
      <c r="E530" s="7" t="s">
        <v>671</v>
      </c>
      <c r="F530" s="7" t="s">
        <v>29</v>
      </c>
      <c r="G530" s="7" t="s">
        <v>47</v>
      </c>
      <c r="H530" s="7" t="s">
        <v>31</v>
      </c>
      <c r="I530" s="6">
        <v>2</v>
      </c>
      <c r="J530" s="10">
        <v>0</v>
      </c>
      <c r="K530" s="7" t="s">
        <v>32</v>
      </c>
      <c r="L530" s="7" t="s">
        <v>50</v>
      </c>
      <c r="M530" s="6">
        <v>40</v>
      </c>
      <c r="N530" s="6">
        <v>5</v>
      </c>
      <c r="O530" s="7" t="str">
        <f>VLOOKUP(H530,Product_Master!$A$2:$E$19,2,FALSE)</f>
        <v>Desk</v>
      </c>
      <c r="P530" s="7" t="str">
        <f>VLOOKUP(H530,Product_Master!$A$2:$E$19,3,FALSE)</f>
        <v>Furniture</v>
      </c>
      <c r="Q530" s="17">
        <f>INDEX(Product_Master!$D$2:$D$19,MATCH(H530,Product_Master!$A$2:$A$19,0))</f>
        <v>320</v>
      </c>
      <c r="R530" s="14">
        <f>INDEX(Product_Master!$E$2:$E$19,MATCH(H530,Product_Master!$A$2:$A$19,0))</f>
        <v>186.25</v>
      </c>
      <c r="S530" s="14">
        <f t="shared" si="48"/>
        <v>640</v>
      </c>
      <c r="T530" s="14">
        <f t="shared" si="49"/>
        <v>372.5</v>
      </c>
      <c r="U530" s="14">
        <f t="shared" si="50"/>
        <v>267.5</v>
      </c>
      <c r="V530" s="20">
        <f t="shared" si="51"/>
        <v>0.41796875</v>
      </c>
      <c r="W530" s="7" t="str">
        <f t="shared" si="52"/>
        <v>Profitable</v>
      </c>
      <c r="X530" s="7" t="str">
        <f t="shared" si="53"/>
        <v>Low</v>
      </c>
    </row>
    <row r="531" spans="1:24" x14ac:dyDescent="0.3">
      <c r="A531" s="7" t="s">
        <v>1877</v>
      </c>
      <c r="B531" s="8">
        <v>45511</v>
      </c>
      <c r="C531" s="8">
        <v>45515</v>
      </c>
      <c r="D531" s="7" t="s">
        <v>1880</v>
      </c>
      <c r="E531" s="7" t="s">
        <v>683</v>
      </c>
      <c r="F531" s="7" t="s">
        <v>39</v>
      </c>
      <c r="G531" s="7" t="s">
        <v>40</v>
      </c>
      <c r="H531" s="7" t="s">
        <v>308</v>
      </c>
      <c r="I531" s="6">
        <v>8</v>
      </c>
      <c r="J531" s="10">
        <v>0</v>
      </c>
      <c r="K531" s="7" t="s">
        <v>70</v>
      </c>
      <c r="L531" s="7" t="s">
        <v>33</v>
      </c>
      <c r="M531" s="6">
        <v>42</v>
      </c>
      <c r="N531" s="6">
        <v>5</v>
      </c>
      <c r="O531" s="7" t="str">
        <f>VLOOKUP(H531,Product_Master!$A$2:$E$19,2,FALSE)</f>
        <v>Binder</v>
      </c>
      <c r="P531" s="7" t="str">
        <f>VLOOKUP(H531,Product_Master!$A$2:$E$19,3,FALSE)</f>
        <v>Office Supplies</v>
      </c>
      <c r="Q531" s="17">
        <f>INDEX(Product_Master!$D$2:$D$19,MATCH(H531,Product_Master!$A$2:$A$19,0))</f>
        <v>8</v>
      </c>
      <c r="R531" s="14">
        <f>INDEX(Product_Master!$E$2:$E$19,MATCH(H531,Product_Master!$A$2:$A$19,0))</f>
        <v>5.51</v>
      </c>
      <c r="S531" s="14">
        <f t="shared" si="48"/>
        <v>64</v>
      </c>
      <c r="T531" s="14">
        <f t="shared" si="49"/>
        <v>44.08</v>
      </c>
      <c r="U531" s="14">
        <f t="shared" si="50"/>
        <v>19.920000000000002</v>
      </c>
      <c r="V531" s="20">
        <f t="shared" si="51"/>
        <v>0.31125000000000003</v>
      </c>
      <c r="W531" s="7" t="str">
        <f t="shared" si="52"/>
        <v>Profitable</v>
      </c>
      <c r="X531" s="7" t="str">
        <f t="shared" si="53"/>
        <v>Low</v>
      </c>
    </row>
    <row r="532" spans="1:24" x14ac:dyDescent="0.3">
      <c r="A532" s="7" t="s">
        <v>1881</v>
      </c>
      <c r="B532" s="8">
        <v>44977</v>
      </c>
      <c r="C532" s="8">
        <v>44983</v>
      </c>
      <c r="D532" s="7" t="s">
        <v>1882</v>
      </c>
      <c r="E532" s="7" t="s">
        <v>717</v>
      </c>
      <c r="F532" s="7" t="s">
        <v>29</v>
      </c>
      <c r="G532" s="7" t="s">
        <v>192</v>
      </c>
      <c r="H532" s="7" t="s">
        <v>69</v>
      </c>
      <c r="I532" s="6">
        <v>5</v>
      </c>
      <c r="J532" s="10">
        <v>0</v>
      </c>
      <c r="K532" s="7" t="s">
        <v>22</v>
      </c>
      <c r="L532" s="7" t="s">
        <v>23</v>
      </c>
      <c r="M532" s="6">
        <v>25</v>
      </c>
      <c r="N532" s="6">
        <v>3</v>
      </c>
      <c r="O532" s="7" t="str">
        <f>VLOOKUP(H532,Product_Master!$A$2:$E$19,2,FALSE)</f>
        <v>Marker Pack</v>
      </c>
      <c r="P532" s="7" t="str">
        <f>VLOOKUP(H532,Product_Master!$A$2:$E$19,3,FALSE)</f>
        <v>Office Supplies</v>
      </c>
      <c r="Q532" s="17">
        <f>INDEX(Product_Master!$D$2:$D$19,MATCH(H532,Product_Master!$A$2:$A$19,0))</f>
        <v>11</v>
      </c>
      <c r="R532" s="14">
        <f>INDEX(Product_Master!$E$2:$E$19,MATCH(H532,Product_Master!$A$2:$A$19,0))</f>
        <v>6.23</v>
      </c>
      <c r="S532" s="14">
        <f t="shared" si="48"/>
        <v>55</v>
      </c>
      <c r="T532" s="14">
        <f t="shared" si="49"/>
        <v>31.150000000000002</v>
      </c>
      <c r="U532" s="14">
        <f t="shared" si="50"/>
        <v>23.849999999999998</v>
      </c>
      <c r="V532" s="20">
        <f t="shared" si="51"/>
        <v>0.4336363636363636</v>
      </c>
      <c r="W532" s="7" t="str">
        <f t="shared" si="52"/>
        <v>Profitable</v>
      </c>
      <c r="X532" s="7" t="str">
        <f t="shared" si="53"/>
        <v>Low</v>
      </c>
    </row>
    <row r="533" spans="1:24" x14ac:dyDescent="0.3">
      <c r="A533" s="7" t="s">
        <v>1883</v>
      </c>
      <c r="B533" s="8">
        <v>44979</v>
      </c>
      <c r="C533" s="8">
        <v>44985</v>
      </c>
      <c r="D533" s="7" t="s">
        <v>1885</v>
      </c>
      <c r="E533" s="7" t="s">
        <v>917</v>
      </c>
      <c r="F533" s="7" t="s">
        <v>19</v>
      </c>
      <c r="G533" s="7" t="s">
        <v>90</v>
      </c>
      <c r="H533" s="7" t="s">
        <v>241</v>
      </c>
      <c r="I533" s="6">
        <v>1</v>
      </c>
      <c r="J533" s="10">
        <v>0.1</v>
      </c>
      <c r="K533" s="7" t="s">
        <v>22</v>
      </c>
      <c r="L533" s="7" t="s">
        <v>41</v>
      </c>
      <c r="M533" s="6">
        <v>65</v>
      </c>
      <c r="N533" s="6">
        <v>3</v>
      </c>
      <c r="O533" s="7" t="str">
        <f>VLOOKUP(H533,Product_Master!$A$2:$E$19,2,FALSE)</f>
        <v>Notebook</v>
      </c>
      <c r="P533" s="7" t="str">
        <f>VLOOKUP(H533,Product_Master!$A$2:$E$19,3,FALSE)</f>
        <v>Office Supplies</v>
      </c>
      <c r="Q533" s="17">
        <f>INDEX(Product_Master!$D$2:$D$19,MATCH(H533,Product_Master!$A$2:$A$19,0))</f>
        <v>6</v>
      </c>
      <c r="R533" s="14">
        <f>INDEX(Product_Master!$E$2:$E$19,MATCH(H533,Product_Master!$A$2:$A$19,0))</f>
        <v>4.2699999999999996</v>
      </c>
      <c r="S533" s="14">
        <f t="shared" si="48"/>
        <v>5.4</v>
      </c>
      <c r="T533" s="14">
        <f t="shared" si="49"/>
        <v>4.2699999999999996</v>
      </c>
      <c r="U533" s="14">
        <f t="shared" si="50"/>
        <v>1.1300000000000008</v>
      </c>
      <c r="V533" s="20">
        <f t="shared" si="51"/>
        <v>0.20925925925925939</v>
      </c>
      <c r="W533" s="7" t="str">
        <f t="shared" si="52"/>
        <v>Profitable</v>
      </c>
      <c r="X533" s="7" t="str">
        <f t="shared" si="53"/>
        <v>Low</v>
      </c>
    </row>
    <row r="534" spans="1:24" x14ac:dyDescent="0.3">
      <c r="A534" s="7" t="s">
        <v>1886</v>
      </c>
      <c r="B534" s="8">
        <v>45411</v>
      </c>
      <c r="C534" s="8">
        <v>45413</v>
      </c>
      <c r="D534" s="7" t="s">
        <v>1526</v>
      </c>
      <c r="E534" s="7" t="s">
        <v>197</v>
      </c>
      <c r="F534" s="7" t="s">
        <v>39</v>
      </c>
      <c r="G534" s="7" t="s">
        <v>97</v>
      </c>
      <c r="H534" s="7" t="s">
        <v>241</v>
      </c>
      <c r="I534" s="6">
        <v>1</v>
      </c>
      <c r="J534" s="10">
        <v>0.1</v>
      </c>
      <c r="K534" s="7" t="s">
        <v>32</v>
      </c>
      <c r="L534" s="7" t="s">
        <v>41</v>
      </c>
      <c r="M534" s="6">
        <v>65</v>
      </c>
      <c r="N534" s="6">
        <v>3</v>
      </c>
      <c r="O534" s="7" t="str">
        <f>VLOOKUP(H534,Product_Master!$A$2:$E$19,2,FALSE)</f>
        <v>Notebook</v>
      </c>
      <c r="P534" s="7" t="str">
        <f>VLOOKUP(H534,Product_Master!$A$2:$E$19,3,FALSE)</f>
        <v>Office Supplies</v>
      </c>
      <c r="Q534" s="17">
        <f>INDEX(Product_Master!$D$2:$D$19,MATCH(H534,Product_Master!$A$2:$A$19,0))</f>
        <v>6</v>
      </c>
      <c r="R534" s="14">
        <f>INDEX(Product_Master!$E$2:$E$19,MATCH(H534,Product_Master!$A$2:$A$19,0))</f>
        <v>4.2699999999999996</v>
      </c>
      <c r="S534" s="14">
        <f t="shared" si="48"/>
        <v>5.4</v>
      </c>
      <c r="T534" s="14">
        <f t="shared" si="49"/>
        <v>4.2699999999999996</v>
      </c>
      <c r="U534" s="14">
        <f t="shared" si="50"/>
        <v>1.1300000000000008</v>
      </c>
      <c r="V534" s="20">
        <f t="shared" si="51"/>
        <v>0.20925925925925939</v>
      </c>
      <c r="W534" s="7" t="str">
        <f t="shared" si="52"/>
        <v>Profitable</v>
      </c>
      <c r="X534" s="7" t="str">
        <f t="shared" si="53"/>
        <v>Low</v>
      </c>
    </row>
    <row r="535" spans="1:24" x14ac:dyDescent="0.3">
      <c r="A535" s="7" t="s">
        <v>1888</v>
      </c>
      <c r="B535" s="8">
        <v>45639</v>
      </c>
      <c r="C535" s="8">
        <v>45645</v>
      </c>
      <c r="D535" s="7" t="s">
        <v>1138</v>
      </c>
      <c r="E535" s="7" t="s">
        <v>1019</v>
      </c>
      <c r="F535" s="7" t="s">
        <v>29</v>
      </c>
      <c r="G535" s="7" t="s">
        <v>47</v>
      </c>
      <c r="H535" s="7" t="s">
        <v>21</v>
      </c>
      <c r="I535" s="6">
        <v>9</v>
      </c>
      <c r="J535" s="10">
        <v>0.05</v>
      </c>
      <c r="K535" s="7" t="s">
        <v>222</v>
      </c>
      <c r="L535" s="7" t="s">
        <v>50</v>
      </c>
      <c r="M535" s="6">
        <v>50</v>
      </c>
      <c r="N535" s="6">
        <v>5</v>
      </c>
      <c r="O535" s="7" t="str">
        <f>VLOOKUP(H535,Product_Master!$A$2:$E$19,2,FALSE)</f>
        <v>Pen Set</v>
      </c>
      <c r="P535" s="7" t="str">
        <f>VLOOKUP(H535,Product_Master!$A$2:$E$19,3,FALSE)</f>
        <v>Office Supplies</v>
      </c>
      <c r="Q535" s="17">
        <f>INDEX(Product_Master!$D$2:$D$19,MATCH(H535,Product_Master!$A$2:$A$19,0))</f>
        <v>12</v>
      </c>
      <c r="R535" s="14">
        <f>INDEX(Product_Master!$E$2:$E$19,MATCH(H535,Product_Master!$A$2:$A$19,0))</f>
        <v>9.07</v>
      </c>
      <c r="S535" s="14">
        <f t="shared" si="48"/>
        <v>102.6</v>
      </c>
      <c r="T535" s="14">
        <f t="shared" si="49"/>
        <v>81.63</v>
      </c>
      <c r="U535" s="14">
        <f t="shared" si="50"/>
        <v>20.97</v>
      </c>
      <c r="V535" s="20">
        <f t="shared" si="51"/>
        <v>0.2043859649122807</v>
      </c>
      <c r="W535" s="7" t="str">
        <f t="shared" si="52"/>
        <v>Profitable</v>
      </c>
      <c r="X535" s="7" t="str">
        <f t="shared" si="53"/>
        <v>Low</v>
      </c>
    </row>
    <row r="536" spans="1:24" x14ac:dyDescent="0.3">
      <c r="A536" s="7" t="s">
        <v>1890</v>
      </c>
      <c r="B536" s="8">
        <v>45004</v>
      </c>
      <c r="C536" s="8">
        <v>45010</v>
      </c>
      <c r="D536" s="7" t="s">
        <v>1891</v>
      </c>
      <c r="E536" s="7" t="s">
        <v>1058</v>
      </c>
      <c r="F536" s="7" t="s">
        <v>29</v>
      </c>
      <c r="G536" s="7" t="s">
        <v>251</v>
      </c>
      <c r="H536" s="7" t="s">
        <v>84</v>
      </c>
      <c r="I536" s="6">
        <v>5</v>
      </c>
      <c r="J536" s="10">
        <v>0</v>
      </c>
      <c r="K536" s="7" t="s">
        <v>22</v>
      </c>
      <c r="L536" s="7" t="s">
        <v>23</v>
      </c>
      <c r="M536" s="6">
        <v>19</v>
      </c>
      <c r="N536" s="6">
        <v>1</v>
      </c>
      <c r="O536" s="7" t="str">
        <f>VLOOKUP(H536,Product_Master!$A$2:$E$19,2,FALSE)</f>
        <v>Bookcase</v>
      </c>
      <c r="P536" s="7" t="str">
        <f>VLOOKUP(H536,Product_Master!$A$2:$E$19,3,FALSE)</f>
        <v>Furniture</v>
      </c>
      <c r="Q536" s="17">
        <f>INDEX(Product_Master!$D$2:$D$19,MATCH(H536,Product_Master!$A$2:$A$19,0))</f>
        <v>210</v>
      </c>
      <c r="R536" s="14">
        <f>INDEX(Product_Master!$E$2:$E$19,MATCH(H536,Product_Master!$A$2:$A$19,0))</f>
        <v>139.15</v>
      </c>
      <c r="S536" s="14">
        <f t="shared" si="48"/>
        <v>1050</v>
      </c>
      <c r="T536" s="14">
        <f t="shared" si="49"/>
        <v>695.75</v>
      </c>
      <c r="U536" s="14">
        <f t="shared" si="50"/>
        <v>354.25</v>
      </c>
      <c r="V536" s="20">
        <f t="shared" si="51"/>
        <v>0.33738095238095239</v>
      </c>
      <c r="W536" s="7" t="str">
        <f t="shared" si="52"/>
        <v>Profitable</v>
      </c>
      <c r="X536" s="7" t="str">
        <f t="shared" si="53"/>
        <v>Low</v>
      </c>
    </row>
    <row r="537" spans="1:24" x14ac:dyDescent="0.3">
      <c r="A537" s="7" t="s">
        <v>1893</v>
      </c>
      <c r="B537" s="8">
        <v>45645</v>
      </c>
      <c r="C537" s="8">
        <v>45650</v>
      </c>
      <c r="D537" s="7" t="s">
        <v>885</v>
      </c>
      <c r="E537" s="7" t="s">
        <v>302</v>
      </c>
      <c r="F537" s="7" t="s">
        <v>39</v>
      </c>
      <c r="G537" s="7" t="s">
        <v>47</v>
      </c>
      <c r="H537" s="7" t="s">
        <v>160</v>
      </c>
      <c r="I537" s="6">
        <v>2</v>
      </c>
      <c r="J537" s="10">
        <v>0.1</v>
      </c>
      <c r="K537" s="7" t="s">
        <v>32</v>
      </c>
      <c r="L537" s="7" t="s">
        <v>23</v>
      </c>
      <c r="M537" s="6">
        <v>21</v>
      </c>
      <c r="N537" s="6">
        <v>2</v>
      </c>
      <c r="O537" s="7" t="str">
        <f>VLOOKUP(H537,Product_Master!$A$2:$E$19,2,FALSE)</f>
        <v>Laptop</v>
      </c>
      <c r="P537" s="7" t="str">
        <f>VLOOKUP(H537,Product_Master!$A$2:$E$19,3,FALSE)</f>
        <v>Technology</v>
      </c>
      <c r="Q537" s="17">
        <f>INDEX(Product_Master!$D$2:$D$19,MATCH(H537,Product_Master!$A$2:$A$19,0))</f>
        <v>900</v>
      </c>
      <c r="R537" s="14">
        <f>INDEX(Product_Master!$E$2:$E$19,MATCH(H537,Product_Master!$A$2:$A$19,0))</f>
        <v>669.14</v>
      </c>
      <c r="S537" s="14">
        <f t="shared" si="48"/>
        <v>1620</v>
      </c>
      <c r="T537" s="14">
        <f t="shared" si="49"/>
        <v>1338.28</v>
      </c>
      <c r="U537" s="14">
        <f t="shared" si="50"/>
        <v>281.72000000000003</v>
      </c>
      <c r="V537" s="20">
        <f t="shared" si="51"/>
        <v>0.17390123456790124</v>
      </c>
      <c r="W537" s="7" t="str">
        <f t="shared" si="52"/>
        <v>Profitable</v>
      </c>
      <c r="X537" s="7" t="str">
        <f t="shared" si="53"/>
        <v>Low</v>
      </c>
    </row>
    <row r="538" spans="1:24" x14ac:dyDescent="0.3">
      <c r="A538" s="7" t="s">
        <v>1896</v>
      </c>
      <c r="B538" s="8">
        <v>45478</v>
      </c>
      <c r="C538" s="8">
        <v>45483</v>
      </c>
      <c r="D538" s="7" t="s">
        <v>144</v>
      </c>
      <c r="E538" s="7" t="s">
        <v>246</v>
      </c>
      <c r="F538" s="7" t="s">
        <v>39</v>
      </c>
      <c r="G538" s="7" t="s">
        <v>115</v>
      </c>
      <c r="H538" s="7" t="s">
        <v>177</v>
      </c>
      <c r="I538" s="6">
        <v>4</v>
      </c>
      <c r="J538" s="10">
        <v>0.1</v>
      </c>
      <c r="K538" s="7" t="s">
        <v>32</v>
      </c>
      <c r="L538" s="7" t="s">
        <v>33</v>
      </c>
      <c r="M538" s="6">
        <v>51</v>
      </c>
      <c r="N538" s="6">
        <v>3</v>
      </c>
      <c r="O538" s="7" t="str">
        <f>VLOOKUP(H538,Product_Master!$A$2:$E$19,2,FALSE)</f>
        <v>Headphones</v>
      </c>
      <c r="P538" s="7" t="str">
        <f>VLOOKUP(H538,Product_Master!$A$2:$E$19,3,FALSE)</f>
        <v>Technology</v>
      </c>
      <c r="Q538" s="17">
        <f>INDEX(Product_Master!$D$2:$D$19,MATCH(H538,Product_Master!$A$2:$A$19,0))</f>
        <v>80</v>
      </c>
      <c r="R538" s="14">
        <f>INDEX(Product_Master!$E$2:$E$19,MATCH(H538,Product_Master!$A$2:$A$19,0))</f>
        <v>45.88</v>
      </c>
      <c r="S538" s="14">
        <f t="shared" si="48"/>
        <v>288</v>
      </c>
      <c r="T538" s="14">
        <f t="shared" si="49"/>
        <v>183.52</v>
      </c>
      <c r="U538" s="14">
        <f t="shared" si="50"/>
        <v>104.47999999999999</v>
      </c>
      <c r="V538" s="20">
        <f t="shared" si="51"/>
        <v>0.36277777777777775</v>
      </c>
      <c r="W538" s="7" t="str">
        <f t="shared" si="52"/>
        <v>Profitable</v>
      </c>
      <c r="X538" s="7" t="str">
        <f t="shared" si="53"/>
        <v>Low</v>
      </c>
    </row>
    <row r="539" spans="1:24" x14ac:dyDescent="0.3">
      <c r="A539" s="7" t="s">
        <v>1900</v>
      </c>
      <c r="B539" s="8">
        <v>45029</v>
      </c>
      <c r="C539" s="8">
        <v>45030</v>
      </c>
      <c r="D539" s="7" t="s">
        <v>1901</v>
      </c>
      <c r="E539" s="7" t="s">
        <v>364</v>
      </c>
      <c r="F539" s="7" t="s">
        <v>19</v>
      </c>
      <c r="G539" s="7" t="s">
        <v>20</v>
      </c>
      <c r="H539" s="7" t="s">
        <v>160</v>
      </c>
      <c r="I539" s="6">
        <v>4</v>
      </c>
      <c r="J539" s="10">
        <v>0</v>
      </c>
      <c r="K539" s="7" t="s">
        <v>22</v>
      </c>
      <c r="L539" s="7" t="s">
        <v>50</v>
      </c>
      <c r="M539" s="6">
        <v>20</v>
      </c>
      <c r="N539" s="6">
        <v>4</v>
      </c>
      <c r="O539" s="7" t="str">
        <f>VLOOKUP(H539,Product_Master!$A$2:$E$19,2,FALSE)</f>
        <v>Laptop</v>
      </c>
      <c r="P539" s="7" t="str">
        <f>VLOOKUP(H539,Product_Master!$A$2:$E$19,3,FALSE)</f>
        <v>Technology</v>
      </c>
      <c r="Q539" s="17">
        <f>INDEX(Product_Master!$D$2:$D$19,MATCH(H539,Product_Master!$A$2:$A$19,0))</f>
        <v>900</v>
      </c>
      <c r="R539" s="14">
        <f>INDEX(Product_Master!$E$2:$E$19,MATCH(H539,Product_Master!$A$2:$A$19,0))</f>
        <v>669.14</v>
      </c>
      <c r="S539" s="14">
        <f t="shared" si="48"/>
        <v>3600</v>
      </c>
      <c r="T539" s="14">
        <f t="shared" si="49"/>
        <v>2676.56</v>
      </c>
      <c r="U539" s="14">
        <f t="shared" si="50"/>
        <v>923.44</v>
      </c>
      <c r="V539" s="20">
        <f t="shared" si="51"/>
        <v>0.25651111111111113</v>
      </c>
      <c r="W539" s="7" t="str">
        <f t="shared" si="52"/>
        <v>Profitable</v>
      </c>
      <c r="X539" s="7" t="str">
        <f t="shared" si="53"/>
        <v>Medium</v>
      </c>
    </row>
    <row r="540" spans="1:24" x14ac:dyDescent="0.3">
      <c r="A540" s="7" t="s">
        <v>1902</v>
      </c>
      <c r="B540" s="8">
        <v>45578</v>
      </c>
      <c r="C540" s="8">
        <v>45579</v>
      </c>
      <c r="D540" s="7" t="s">
        <v>1036</v>
      </c>
      <c r="E540" s="7" t="s">
        <v>552</v>
      </c>
      <c r="F540" s="7" t="s">
        <v>39</v>
      </c>
      <c r="G540" s="7" t="s">
        <v>47</v>
      </c>
      <c r="H540" s="7" t="s">
        <v>63</v>
      </c>
      <c r="I540" s="6">
        <v>2</v>
      </c>
      <c r="J540" s="10">
        <v>0.05</v>
      </c>
      <c r="K540" s="7" t="s">
        <v>32</v>
      </c>
      <c r="L540" s="7" t="s">
        <v>50</v>
      </c>
      <c r="M540" s="6">
        <v>53</v>
      </c>
      <c r="N540" s="6">
        <v>5</v>
      </c>
      <c r="O540" s="7" t="str">
        <f>VLOOKUP(H540,Product_Master!$A$2:$E$19,2,FALSE)</f>
        <v>Paper Ream</v>
      </c>
      <c r="P540" s="7" t="str">
        <f>VLOOKUP(H540,Product_Master!$A$2:$E$19,3,FALSE)</f>
        <v>Office Supplies</v>
      </c>
      <c r="Q540" s="17">
        <f>INDEX(Product_Master!$D$2:$D$19,MATCH(H540,Product_Master!$A$2:$A$19,0))</f>
        <v>9</v>
      </c>
      <c r="R540" s="14">
        <f>INDEX(Product_Master!$E$2:$E$19,MATCH(H540,Product_Master!$A$2:$A$19,0))</f>
        <v>5.46</v>
      </c>
      <c r="S540" s="14">
        <f t="shared" si="48"/>
        <v>17.099999999999998</v>
      </c>
      <c r="T540" s="14">
        <f t="shared" si="49"/>
        <v>10.92</v>
      </c>
      <c r="U540" s="14">
        <f t="shared" si="50"/>
        <v>6.1799999999999979</v>
      </c>
      <c r="V540" s="20">
        <f t="shared" si="51"/>
        <v>0.36140350877192973</v>
      </c>
      <c r="W540" s="7" t="str">
        <f t="shared" si="52"/>
        <v>Profitable</v>
      </c>
      <c r="X540" s="7" t="str">
        <f t="shared" si="53"/>
        <v>Low</v>
      </c>
    </row>
    <row r="541" spans="1:24" x14ac:dyDescent="0.3">
      <c r="A541" s="7" t="s">
        <v>1903</v>
      </c>
      <c r="B541" s="8">
        <v>45176</v>
      </c>
      <c r="C541" s="8">
        <v>45179</v>
      </c>
      <c r="D541" s="7" t="s">
        <v>1904</v>
      </c>
      <c r="E541" s="7" t="s">
        <v>232</v>
      </c>
      <c r="F541" s="7" t="s">
        <v>39</v>
      </c>
      <c r="G541" s="7" t="s">
        <v>97</v>
      </c>
      <c r="H541" s="7" t="s">
        <v>154</v>
      </c>
      <c r="I541" s="6">
        <v>5</v>
      </c>
      <c r="J541" s="10">
        <v>0.2</v>
      </c>
      <c r="K541" s="7" t="s">
        <v>32</v>
      </c>
      <c r="L541" s="7" t="s">
        <v>50</v>
      </c>
      <c r="M541" s="6">
        <v>57</v>
      </c>
      <c r="N541" s="6">
        <v>1</v>
      </c>
      <c r="O541" s="7" t="str">
        <f>VLOOKUP(H541,Product_Master!$A$2:$E$19,2,FALSE)</f>
        <v>Filing Cabinet</v>
      </c>
      <c r="P541" s="7" t="str">
        <f>VLOOKUP(H541,Product_Master!$A$2:$E$19,3,FALSE)</f>
        <v>Furniture</v>
      </c>
      <c r="Q541" s="17">
        <f>INDEX(Product_Master!$D$2:$D$19,MATCH(H541,Product_Master!$A$2:$A$19,0))</f>
        <v>130</v>
      </c>
      <c r="R541" s="14">
        <f>INDEX(Product_Master!$E$2:$E$19,MATCH(H541,Product_Master!$A$2:$A$19,0))</f>
        <v>83.55</v>
      </c>
      <c r="S541" s="14">
        <f t="shared" si="48"/>
        <v>520</v>
      </c>
      <c r="T541" s="14">
        <f t="shared" si="49"/>
        <v>417.75</v>
      </c>
      <c r="U541" s="14">
        <f t="shared" si="50"/>
        <v>102.25</v>
      </c>
      <c r="V541" s="20">
        <f t="shared" si="51"/>
        <v>0.19663461538461538</v>
      </c>
      <c r="W541" s="7" t="str">
        <f t="shared" si="52"/>
        <v>Profitable</v>
      </c>
      <c r="X541" s="7" t="str">
        <f t="shared" si="53"/>
        <v>Low</v>
      </c>
    </row>
    <row r="542" spans="1:24" x14ac:dyDescent="0.3">
      <c r="A542" s="7" t="s">
        <v>1905</v>
      </c>
      <c r="B542" s="8">
        <v>45599</v>
      </c>
      <c r="C542" s="8">
        <v>45602</v>
      </c>
      <c r="D542" s="7" t="s">
        <v>1705</v>
      </c>
      <c r="E542" s="7" t="s">
        <v>68</v>
      </c>
      <c r="F542" s="7" t="s">
        <v>39</v>
      </c>
      <c r="G542" s="7" t="s">
        <v>97</v>
      </c>
      <c r="H542" s="7" t="s">
        <v>63</v>
      </c>
      <c r="I542" s="6">
        <v>5</v>
      </c>
      <c r="J542" s="10">
        <v>0.05</v>
      </c>
      <c r="K542" s="7" t="s">
        <v>70</v>
      </c>
      <c r="L542" s="7" t="s">
        <v>33</v>
      </c>
      <c r="M542" s="6">
        <v>45</v>
      </c>
      <c r="N542" s="6">
        <v>3</v>
      </c>
      <c r="O542" s="7" t="str">
        <f>VLOOKUP(H542,Product_Master!$A$2:$E$19,2,FALSE)</f>
        <v>Paper Ream</v>
      </c>
      <c r="P542" s="7" t="str">
        <f>VLOOKUP(H542,Product_Master!$A$2:$E$19,3,FALSE)</f>
        <v>Office Supplies</v>
      </c>
      <c r="Q542" s="17">
        <f>INDEX(Product_Master!$D$2:$D$19,MATCH(H542,Product_Master!$A$2:$A$19,0))</f>
        <v>9</v>
      </c>
      <c r="R542" s="14">
        <f>INDEX(Product_Master!$E$2:$E$19,MATCH(H542,Product_Master!$A$2:$A$19,0))</f>
        <v>5.46</v>
      </c>
      <c r="S542" s="14">
        <f t="shared" si="48"/>
        <v>42.75</v>
      </c>
      <c r="T542" s="14">
        <f t="shared" si="49"/>
        <v>27.3</v>
      </c>
      <c r="U542" s="14">
        <f t="shared" si="50"/>
        <v>15.45</v>
      </c>
      <c r="V542" s="20">
        <f t="shared" si="51"/>
        <v>0.36140350877192978</v>
      </c>
      <c r="W542" s="7" t="str">
        <f t="shared" si="52"/>
        <v>Profitable</v>
      </c>
      <c r="X542" s="7" t="str">
        <f t="shared" si="53"/>
        <v>Low</v>
      </c>
    </row>
    <row r="543" spans="1:24" x14ac:dyDescent="0.3">
      <c r="A543" s="7" t="s">
        <v>1907</v>
      </c>
      <c r="B543" s="8">
        <v>45475</v>
      </c>
      <c r="C543" s="8">
        <v>45480</v>
      </c>
      <c r="D543" s="7" t="s">
        <v>1910</v>
      </c>
      <c r="E543" s="7" t="s">
        <v>96</v>
      </c>
      <c r="F543" s="7" t="s">
        <v>39</v>
      </c>
      <c r="G543" s="7" t="s">
        <v>293</v>
      </c>
      <c r="H543" s="7" t="s">
        <v>146</v>
      </c>
      <c r="I543" s="6">
        <v>7</v>
      </c>
      <c r="J543" s="10">
        <v>0.1</v>
      </c>
      <c r="K543" s="7" t="s">
        <v>22</v>
      </c>
      <c r="L543" s="7" t="s">
        <v>41</v>
      </c>
      <c r="M543" s="6">
        <v>21</v>
      </c>
      <c r="N543" s="6">
        <v>2</v>
      </c>
      <c r="O543" s="7" t="str">
        <f>VLOOKUP(H543,Product_Master!$A$2:$E$19,2,FALSE)</f>
        <v>Standing Desk</v>
      </c>
      <c r="P543" s="7" t="str">
        <f>VLOOKUP(H543,Product_Master!$A$2:$E$19,3,FALSE)</f>
        <v>Furniture</v>
      </c>
      <c r="Q543" s="17">
        <f>INDEX(Product_Master!$D$2:$D$19,MATCH(H543,Product_Master!$A$2:$A$19,0))</f>
        <v>480</v>
      </c>
      <c r="R543" s="14">
        <f>INDEX(Product_Master!$E$2:$E$19,MATCH(H543,Product_Master!$A$2:$A$19,0))</f>
        <v>375.21</v>
      </c>
      <c r="S543" s="14">
        <f t="shared" si="48"/>
        <v>3024</v>
      </c>
      <c r="T543" s="14">
        <f t="shared" si="49"/>
        <v>2626.47</v>
      </c>
      <c r="U543" s="14">
        <f t="shared" si="50"/>
        <v>397.5300000000002</v>
      </c>
      <c r="V543" s="20">
        <f t="shared" si="51"/>
        <v>0.1314583333333334</v>
      </c>
      <c r="W543" s="7" t="str">
        <f t="shared" si="52"/>
        <v>Profitable</v>
      </c>
      <c r="X543" s="7" t="str">
        <f t="shared" si="53"/>
        <v>Medium</v>
      </c>
    </row>
    <row r="544" spans="1:24" x14ac:dyDescent="0.3">
      <c r="A544" s="7" t="s">
        <v>1911</v>
      </c>
      <c r="B544" s="8">
        <v>45330</v>
      </c>
      <c r="C544" s="8">
        <v>45331</v>
      </c>
      <c r="D544" s="7" t="s">
        <v>1913</v>
      </c>
      <c r="E544" s="7" t="s">
        <v>256</v>
      </c>
      <c r="F544" s="7" t="s">
        <v>19</v>
      </c>
      <c r="G544" s="7" t="s">
        <v>293</v>
      </c>
      <c r="H544" s="7" t="s">
        <v>56</v>
      </c>
      <c r="I544" s="6">
        <v>1</v>
      </c>
      <c r="J544" s="10">
        <v>0.2</v>
      </c>
      <c r="K544" s="7" t="s">
        <v>32</v>
      </c>
      <c r="L544" s="7" t="s">
        <v>23</v>
      </c>
      <c r="M544" s="6">
        <v>44</v>
      </c>
      <c r="N544" s="6">
        <v>3</v>
      </c>
      <c r="O544" s="7" t="str">
        <f>VLOOKUP(H544,Product_Master!$A$2:$E$19,2,FALSE)</f>
        <v>Stapler</v>
      </c>
      <c r="P544" s="7" t="str">
        <f>VLOOKUP(H544,Product_Master!$A$2:$E$19,3,FALSE)</f>
        <v>Office Supplies</v>
      </c>
      <c r="Q544" s="17">
        <f>INDEX(Product_Master!$D$2:$D$19,MATCH(H544,Product_Master!$A$2:$A$19,0))</f>
        <v>15</v>
      </c>
      <c r="R544" s="14">
        <f>INDEX(Product_Master!$E$2:$E$19,MATCH(H544,Product_Master!$A$2:$A$19,0))</f>
        <v>9.91</v>
      </c>
      <c r="S544" s="14">
        <f t="shared" si="48"/>
        <v>12</v>
      </c>
      <c r="T544" s="14">
        <f t="shared" si="49"/>
        <v>9.91</v>
      </c>
      <c r="U544" s="14">
        <f t="shared" si="50"/>
        <v>2.09</v>
      </c>
      <c r="V544" s="20">
        <f t="shared" si="51"/>
        <v>0.17416666666666666</v>
      </c>
      <c r="W544" s="7" t="str">
        <f t="shared" si="52"/>
        <v>Profitable</v>
      </c>
      <c r="X544" s="7" t="str">
        <f t="shared" si="53"/>
        <v>Low</v>
      </c>
    </row>
    <row r="545" spans="1:24" x14ac:dyDescent="0.3">
      <c r="A545" s="7" t="s">
        <v>1914</v>
      </c>
      <c r="B545" s="8">
        <v>45547</v>
      </c>
      <c r="C545" s="8">
        <v>45548</v>
      </c>
      <c r="D545" s="7" t="s">
        <v>1916</v>
      </c>
      <c r="E545" s="7" t="s">
        <v>165</v>
      </c>
      <c r="F545" s="7" t="s">
        <v>29</v>
      </c>
      <c r="G545" s="7" t="s">
        <v>97</v>
      </c>
      <c r="H545" s="7" t="s">
        <v>109</v>
      </c>
      <c r="I545" s="6">
        <v>6</v>
      </c>
      <c r="J545" s="10">
        <v>0</v>
      </c>
      <c r="K545" s="7" t="s">
        <v>22</v>
      </c>
      <c r="L545" s="7" t="s">
        <v>23</v>
      </c>
      <c r="M545" s="6">
        <v>66</v>
      </c>
      <c r="N545" s="6">
        <v>2</v>
      </c>
      <c r="O545" s="7" t="str">
        <f>VLOOKUP(H545,Product_Master!$A$2:$E$19,2,FALSE)</f>
        <v>Printer</v>
      </c>
      <c r="P545" s="7" t="str">
        <f>VLOOKUP(H545,Product_Master!$A$2:$E$19,3,FALSE)</f>
        <v>Technology</v>
      </c>
      <c r="Q545" s="17">
        <f>INDEX(Product_Master!$D$2:$D$19,MATCH(H545,Product_Master!$A$2:$A$19,0))</f>
        <v>180</v>
      </c>
      <c r="R545" s="14">
        <f>INDEX(Product_Master!$E$2:$E$19,MATCH(H545,Product_Master!$A$2:$A$19,0))</f>
        <v>133.25</v>
      </c>
      <c r="S545" s="14">
        <f t="shared" si="48"/>
        <v>1080</v>
      </c>
      <c r="T545" s="14">
        <f t="shared" si="49"/>
        <v>799.5</v>
      </c>
      <c r="U545" s="14">
        <f t="shared" si="50"/>
        <v>280.5</v>
      </c>
      <c r="V545" s="20">
        <f t="shared" si="51"/>
        <v>0.25972222222222224</v>
      </c>
      <c r="W545" s="7" t="str">
        <f t="shared" si="52"/>
        <v>Profitable</v>
      </c>
      <c r="X545" s="7" t="str">
        <f t="shared" si="53"/>
        <v>Low</v>
      </c>
    </row>
    <row r="546" spans="1:24" x14ac:dyDescent="0.3">
      <c r="A546" s="7" t="s">
        <v>1917</v>
      </c>
      <c r="B546" s="8">
        <v>45283</v>
      </c>
      <c r="C546" s="8">
        <v>45284</v>
      </c>
      <c r="D546" s="7" t="s">
        <v>1920</v>
      </c>
      <c r="E546" s="7" t="s">
        <v>103</v>
      </c>
      <c r="F546" s="7" t="s">
        <v>29</v>
      </c>
      <c r="G546" s="7" t="s">
        <v>97</v>
      </c>
      <c r="H546" s="7" t="s">
        <v>76</v>
      </c>
      <c r="I546" s="6">
        <v>5</v>
      </c>
      <c r="J546" s="10">
        <v>0.15</v>
      </c>
      <c r="K546" s="7" t="s">
        <v>22</v>
      </c>
      <c r="L546" s="7" t="s">
        <v>50</v>
      </c>
      <c r="M546" s="6">
        <v>27</v>
      </c>
      <c r="N546" s="6">
        <v>5</v>
      </c>
      <c r="O546" s="7" t="str">
        <f>VLOOKUP(H546,Product_Master!$A$2:$E$19,2,FALSE)</f>
        <v>Tablet</v>
      </c>
      <c r="P546" s="7" t="str">
        <f>VLOOKUP(H546,Product_Master!$A$2:$E$19,3,FALSE)</f>
        <v>Technology</v>
      </c>
      <c r="Q546" s="17">
        <f>INDEX(Product_Master!$D$2:$D$19,MATCH(H546,Product_Master!$A$2:$A$19,0))</f>
        <v>350</v>
      </c>
      <c r="R546" s="14">
        <f>INDEX(Product_Master!$E$2:$E$19,MATCH(H546,Product_Master!$A$2:$A$19,0))</f>
        <v>267.63</v>
      </c>
      <c r="S546" s="14">
        <f t="shared" si="48"/>
        <v>1487.5</v>
      </c>
      <c r="T546" s="14">
        <f t="shared" si="49"/>
        <v>1338.15</v>
      </c>
      <c r="U546" s="14">
        <f t="shared" si="50"/>
        <v>149.34999999999991</v>
      </c>
      <c r="V546" s="20">
        <f t="shared" si="51"/>
        <v>0.10040336134453776</v>
      </c>
      <c r="W546" s="7" t="str">
        <f t="shared" si="52"/>
        <v>Profitable</v>
      </c>
      <c r="X546" s="7" t="str">
        <f t="shared" si="53"/>
        <v>Low</v>
      </c>
    </row>
    <row r="547" spans="1:24" x14ac:dyDescent="0.3">
      <c r="A547" s="7" t="s">
        <v>1921</v>
      </c>
      <c r="B547" s="8">
        <v>45306</v>
      </c>
      <c r="C547" s="8">
        <v>45313</v>
      </c>
      <c r="D547" s="7" t="s">
        <v>1252</v>
      </c>
      <c r="E547" s="7" t="s">
        <v>840</v>
      </c>
      <c r="F547" s="7" t="s">
        <v>29</v>
      </c>
      <c r="G547" s="7" t="s">
        <v>251</v>
      </c>
      <c r="H547" s="7" t="s">
        <v>216</v>
      </c>
      <c r="I547" s="6">
        <v>6</v>
      </c>
      <c r="J547" s="10">
        <v>0.1</v>
      </c>
      <c r="K547" s="7" t="s">
        <v>32</v>
      </c>
      <c r="L547" s="7" t="s">
        <v>50</v>
      </c>
      <c r="M547" s="6">
        <v>26</v>
      </c>
      <c r="N547" s="6">
        <v>5</v>
      </c>
      <c r="O547" s="7" t="str">
        <f>VLOOKUP(H547,Product_Master!$A$2:$E$19,2,FALSE)</f>
        <v>Keyboard</v>
      </c>
      <c r="P547" s="7" t="str">
        <f>VLOOKUP(H547,Product_Master!$A$2:$E$19,3,FALSE)</f>
        <v>Technology</v>
      </c>
      <c r="Q547" s="17">
        <f>INDEX(Product_Master!$D$2:$D$19,MATCH(H547,Product_Master!$A$2:$A$19,0))</f>
        <v>45</v>
      </c>
      <c r="R547" s="14">
        <f>INDEX(Product_Master!$E$2:$E$19,MATCH(H547,Product_Master!$A$2:$A$19,0))</f>
        <v>35.729999999999997</v>
      </c>
      <c r="S547" s="14">
        <f t="shared" si="48"/>
        <v>243</v>
      </c>
      <c r="T547" s="14">
        <f t="shared" si="49"/>
        <v>214.38</v>
      </c>
      <c r="U547" s="14">
        <f t="shared" si="50"/>
        <v>28.620000000000005</v>
      </c>
      <c r="V547" s="20">
        <f t="shared" si="51"/>
        <v>0.1177777777777778</v>
      </c>
      <c r="W547" s="7" t="str">
        <f t="shared" si="52"/>
        <v>Profitable</v>
      </c>
      <c r="X547" s="7" t="str">
        <f t="shared" si="53"/>
        <v>Low</v>
      </c>
    </row>
    <row r="548" spans="1:24" x14ac:dyDescent="0.3">
      <c r="A548" s="7" t="s">
        <v>1923</v>
      </c>
      <c r="B548" s="8">
        <v>45112</v>
      </c>
      <c r="C548" s="8">
        <v>45113</v>
      </c>
      <c r="D548" s="7" t="s">
        <v>690</v>
      </c>
      <c r="E548" s="7" t="s">
        <v>326</v>
      </c>
      <c r="F548" s="7" t="s">
        <v>29</v>
      </c>
      <c r="G548" s="7" t="s">
        <v>251</v>
      </c>
      <c r="H548" s="7" t="s">
        <v>48</v>
      </c>
      <c r="I548" s="6">
        <v>5</v>
      </c>
      <c r="J548" s="10">
        <v>0</v>
      </c>
      <c r="K548" s="7" t="s">
        <v>70</v>
      </c>
      <c r="L548" s="7" t="s">
        <v>33</v>
      </c>
      <c r="M548" s="6">
        <v>45</v>
      </c>
      <c r="N548" s="6">
        <v>5</v>
      </c>
      <c r="O548" s="7" t="str">
        <f>VLOOKUP(H548,Product_Master!$A$2:$E$19,2,FALSE)</f>
        <v>Monitor</v>
      </c>
      <c r="P548" s="7" t="str">
        <f>VLOOKUP(H548,Product_Master!$A$2:$E$19,3,FALSE)</f>
        <v>Technology</v>
      </c>
      <c r="Q548" s="17">
        <f>INDEX(Product_Master!$D$2:$D$19,MATCH(H548,Product_Master!$A$2:$A$19,0))</f>
        <v>220</v>
      </c>
      <c r="R548" s="14">
        <f>INDEX(Product_Master!$E$2:$E$19,MATCH(H548,Product_Master!$A$2:$A$19,0))</f>
        <v>159.36000000000001</v>
      </c>
      <c r="S548" s="14">
        <f t="shared" si="48"/>
        <v>1100</v>
      </c>
      <c r="T548" s="14">
        <f t="shared" si="49"/>
        <v>796.80000000000007</v>
      </c>
      <c r="U548" s="14">
        <f t="shared" si="50"/>
        <v>303.19999999999993</v>
      </c>
      <c r="V548" s="20">
        <f t="shared" si="51"/>
        <v>0.27563636363636357</v>
      </c>
      <c r="W548" s="7" t="str">
        <f t="shared" si="52"/>
        <v>Profitable</v>
      </c>
      <c r="X548" s="7" t="str">
        <f t="shared" si="53"/>
        <v>Low</v>
      </c>
    </row>
    <row r="549" spans="1:24" x14ac:dyDescent="0.3">
      <c r="A549" s="7" t="s">
        <v>1925</v>
      </c>
      <c r="B549" s="8">
        <v>45219</v>
      </c>
      <c r="C549" s="8">
        <v>45226</v>
      </c>
      <c r="D549" s="7" t="s">
        <v>1926</v>
      </c>
      <c r="E549" s="7" t="s">
        <v>1000</v>
      </c>
      <c r="F549" s="7" t="s">
        <v>29</v>
      </c>
      <c r="G549" s="7" t="s">
        <v>293</v>
      </c>
      <c r="H549" s="7" t="s">
        <v>69</v>
      </c>
      <c r="I549" s="6">
        <v>3</v>
      </c>
      <c r="J549" s="10">
        <v>0.1</v>
      </c>
      <c r="K549" s="7" t="s">
        <v>32</v>
      </c>
      <c r="L549" s="7" t="s">
        <v>33</v>
      </c>
      <c r="M549" s="6">
        <v>60</v>
      </c>
      <c r="N549" s="6">
        <v>1</v>
      </c>
      <c r="O549" s="7" t="str">
        <f>VLOOKUP(H549,Product_Master!$A$2:$E$19,2,FALSE)</f>
        <v>Marker Pack</v>
      </c>
      <c r="P549" s="7" t="str">
        <f>VLOOKUP(H549,Product_Master!$A$2:$E$19,3,FALSE)</f>
        <v>Office Supplies</v>
      </c>
      <c r="Q549" s="17">
        <f>INDEX(Product_Master!$D$2:$D$19,MATCH(H549,Product_Master!$A$2:$A$19,0))</f>
        <v>11</v>
      </c>
      <c r="R549" s="14">
        <f>INDEX(Product_Master!$E$2:$E$19,MATCH(H549,Product_Master!$A$2:$A$19,0))</f>
        <v>6.23</v>
      </c>
      <c r="S549" s="14">
        <f t="shared" si="48"/>
        <v>29.7</v>
      </c>
      <c r="T549" s="14">
        <f t="shared" si="49"/>
        <v>18.690000000000001</v>
      </c>
      <c r="U549" s="14">
        <f t="shared" si="50"/>
        <v>11.009999999999998</v>
      </c>
      <c r="V549" s="20">
        <f t="shared" si="51"/>
        <v>0.37070707070707065</v>
      </c>
      <c r="W549" s="7" t="str">
        <f t="shared" si="52"/>
        <v>Profitable</v>
      </c>
      <c r="X549" s="7" t="str">
        <f t="shared" si="53"/>
        <v>Low</v>
      </c>
    </row>
    <row r="550" spans="1:24" x14ac:dyDescent="0.3">
      <c r="A550" s="7" t="s">
        <v>1927</v>
      </c>
      <c r="B550" s="8">
        <v>45539</v>
      </c>
      <c r="C550" s="8">
        <v>45545</v>
      </c>
      <c r="D550" s="7" t="s">
        <v>1684</v>
      </c>
      <c r="E550" s="7" t="s">
        <v>917</v>
      </c>
      <c r="F550" s="7" t="s">
        <v>29</v>
      </c>
      <c r="G550" s="7" t="s">
        <v>293</v>
      </c>
      <c r="H550" s="7" t="s">
        <v>21</v>
      </c>
      <c r="I550" s="6">
        <v>9</v>
      </c>
      <c r="J550" s="10">
        <v>0</v>
      </c>
      <c r="K550" s="7" t="s">
        <v>22</v>
      </c>
      <c r="L550" s="7" t="s">
        <v>50</v>
      </c>
      <c r="M550" s="6">
        <v>66</v>
      </c>
      <c r="N550" s="6">
        <v>2</v>
      </c>
      <c r="O550" s="7" t="str">
        <f>VLOOKUP(H550,Product_Master!$A$2:$E$19,2,FALSE)</f>
        <v>Pen Set</v>
      </c>
      <c r="P550" s="7" t="str">
        <f>VLOOKUP(H550,Product_Master!$A$2:$E$19,3,FALSE)</f>
        <v>Office Supplies</v>
      </c>
      <c r="Q550" s="17">
        <f>INDEX(Product_Master!$D$2:$D$19,MATCH(H550,Product_Master!$A$2:$A$19,0))</f>
        <v>12</v>
      </c>
      <c r="R550" s="14">
        <f>INDEX(Product_Master!$E$2:$E$19,MATCH(H550,Product_Master!$A$2:$A$19,0))</f>
        <v>9.07</v>
      </c>
      <c r="S550" s="14">
        <f t="shared" si="48"/>
        <v>108</v>
      </c>
      <c r="T550" s="14">
        <f t="shared" si="49"/>
        <v>81.63</v>
      </c>
      <c r="U550" s="14">
        <f t="shared" si="50"/>
        <v>26.370000000000005</v>
      </c>
      <c r="V550" s="20">
        <f t="shared" si="51"/>
        <v>0.2441666666666667</v>
      </c>
      <c r="W550" s="7" t="str">
        <f t="shared" si="52"/>
        <v>Profitable</v>
      </c>
      <c r="X550" s="7" t="str">
        <f t="shared" si="53"/>
        <v>Low</v>
      </c>
    </row>
    <row r="551" spans="1:24" x14ac:dyDescent="0.3">
      <c r="A551" s="7" t="s">
        <v>1928</v>
      </c>
      <c r="B551" s="8">
        <v>45286</v>
      </c>
      <c r="C551" s="8">
        <v>45292</v>
      </c>
      <c r="D551" s="7" t="s">
        <v>1929</v>
      </c>
      <c r="E551" s="7" t="s">
        <v>870</v>
      </c>
      <c r="F551" s="7" t="s">
        <v>39</v>
      </c>
      <c r="G551" s="7" t="s">
        <v>251</v>
      </c>
      <c r="H551" s="7" t="s">
        <v>48</v>
      </c>
      <c r="I551" s="6">
        <v>4</v>
      </c>
      <c r="J551" s="10">
        <v>0</v>
      </c>
      <c r="K551" s="7" t="s">
        <v>32</v>
      </c>
      <c r="L551" s="7" t="s">
        <v>41</v>
      </c>
      <c r="M551" s="6">
        <v>60</v>
      </c>
      <c r="N551" s="6">
        <v>1</v>
      </c>
      <c r="O551" s="7" t="str">
        <f>VLOOKUP(H551,Product_Master!$A$2:$E$19,2,FALSE)</f>
        <v>Monitor</v>
      </c>
      <c r="P551" s="7" t="str">
        <f>VLOOKUP(H551,Product_Master!$A$2:$E$19,3,FALSE)</f>
        <v>Technology</v>
      </c>
      <c r="Q551" s="17">
        <f>INDEX(Product_Master!$D$2:$D$19,MATCH(H551,Product_Master!$A$2:$A$19,0))</f>
        <v>220</v>
      </c>
      <c r="R551" s="14">
        <f>INDEX(Product_Master!$E$2:$E$19,MATCH(H551,Product_Master!$A$2:$A$19,0))</f>
        <v>159.36000000000001</v>
      </c>
      <c r="S551" s="14">
        <f t="shared" si="48"/>
        <v>880</v>
      </c>
      <c r="T551" s="14">
        <f t="shared" si="49"/>
        <v>637.44000000000005</v>
      </c>
      <c r="U551" s="14">
        <f t="shared" si="50"/>
        <v>242.55999999999995</v>
      </c>
      <c r="V551" s="20">
        <f t="shared" si="51"/>
        <v>0.27563636363636357</v>
      </c>
      <c r="W551" s="7" t="str">
        <f t="shared" si="52"/>
        <v>Profitable</v>
      </c>
      <c r="X551" s="7" t="str">
        <f t="shared" si="53"/>
        <v>Low</v>
      </c>
    </row>
    <row r="552" spans="1:24" x14ac:dyDescent="0.3">
      <c r="A552" s="7" t="s">
        <v>1930</v>
      </c>
      <c r="B552" s="8">
        <v>45233</v>
      </c>
      <c r="C552" s="8">
        <v>45239</v>
      </c>
      <c r="D552" s="7" t="s">
        <v>351</v>
      </c>
      <c r="E552" s="7" t="s">
        <v>840</v>
      </c>
      <c r="F552" s="7" t="s">
        <v>29</v>
      </c>
      <c r="G552" s="7" t="s">
        <v>20</v>
      </c>
      <c r="H552" s="7" t="s">
        <v>177</v>
      </c>
      <c r="I552" s="6">
        <v>7</v>
      </c>
      <c r="J552" s="10">
        <v>0.1</v>
      </c>
      <c r="K552" s="7" t="s">
        <v>32</v>
      </c>
      <c r="L552" s="7" t="s">
        <v>41</v>
      </c>
      <c r="M552" s="6">
        <v>28</v>
      </c>
      <c r="N552" s="6">
        <v>5</v>
      </c>
      <c r="O552" s="7" t="str">
        <f>VLOOKUP(H552,Product_Master!$A$2:$E$19,2,FALSE)</f>
        <v>Headphones</v>
      </c>
      <c r="P552" s="7" t="str">
        <f>VLOOKUP(H552,Product_Master!$A$2:$E$19,3,FALSE)</f>
        <v>Technology</v>
      </c>
      <c r="Q552" s="17">
        <f>INDEX(Product_Master!$D$2:$D$19,MATCH(H552,Product_Master!$A$2:$A$19,0))</f>
        <v>80</v>
      </c>
      <c r="R552" s="14">
        <f>INDEX(Product_Master!$E$2:$E$19,MATCH(H552,Product_Master!$A$2:$A$19,0))</f>
        <v>45.88</v>
      </c>
      <c r="S552" s="14">
        <f t="shared" si="48"/>
        <v>504</v>
      </c>
      <c r="T552" s="14">
        <f t="shared" si="49"/>
        <v>321.16000000000003</v>
      </c>
      <c r="U552" s="14">
        <f t="shared" si="50"/>
        <v>182.83999999999997</v>
      </c>
      <c r="V552" s="20">
        <f t="shared" si="51"/>
        <v>0.36277777777777775</v>
      </c>
      <c r="W552" s="7" t="str">
        <f t="shared" si="52"/>
        <v>Profitable</v>
      </c>
      <c r="X552" s="7" t="str">
        <f t="shared" si="53"/>
        <v>Low</v>
      </c>
    </row>
    <row r="553" spans="1:24" x14ac:dyDescent="0.3">
      <c r="A553" s="7" t="s">
        <v>1931</v>
      </c>
      <c r="B553" s="8">
        <v>45129</v>
      </c>
      <c r="C553" s="8">
        <v>45131</v>
      </c>
      <c r="D553" s="7" t="s">
        <v>1932</v>
      </c>
      <c r="E553" s="7" t="s">
        <v>840</v>
      </c>
      <c r="F553" s="7" t="s">
        <v>29</v>
      </c>
      <c r="G553" s="7" t="s">
        <v>30</v>
      </c>
      <c r="H553" s="7" t="s">
        <v>48</v>
      </c>
      <c r="I553" s="6">
        <v>5</v>
      </c>
      <c r="J553" s="10">
        <v>0.1</v>
      </c>
      <c r="K553" s="7" t="s">
        <v>32</v>
      </c>
      <c r="L553" s="7" t="s">
        <v>33</v>
      </c>
      <c r="M553" s="6">
        <v>54</v>
      </c>
      <c r="N553" s="6">
        <v>1</v>
      </c>
      <c r="O553" s="7" t="str">
        <f>VLOOKUP(H553,Product_Master!$A$2:$E$19,2,FALSE)</f>
        <v>Monitor</v>
      </c>
      <c r="P553" s="7" t="str">
        <f>VLOOKUP(H553,Product_Master!$A$2:$E$19,3,FALSE)</f>
        <v>Technology</v>
      </c>
      <c r="Q553" s="17">
        <f>INDEX(Product_Master!$D$2:$D$19,MATCH(H553,Product_Master!$A$2:$A$19,0))</f>
        <v>220</v>
      </c>
      <c r="R553" s="14">
        <f>INDEX(Product_Master!$E$2:$E$19,MATCH(H553,Product_Master!$A$2:$A$19,0))</f>
        <v>159.36000000000001</v>
      </c>
      <c r="S553" s="14">
        <f t="shared" si="48"/>
        <v>990</v>
      </c>
      <c r="T553" s="14">
        <f t="shared" si="49"/>
        <v>796.80000000000007</v>
      </c>
      <c r="U553" s="14">
        <f t="shared" si="50"/>
        <v>193.19999999999993</v>
      </c>
      <c r="V553" s="20">
        <f t="shared" si="51"/>
        <v>0.19515151515151508</v>
      </c>
      <c r="W553" s="7" t="str">
        <f t="shared" si="52"/>
        <v>Profitable</v>
      </c>
      <c r="X553" s="7" t="str">
        <f t="shared" si="53"/>
        <v>Low</v>
      </c>
    </row>
    <row r="554" spans="1:24" x14ac:dyDescent="0.3">
      <c r="A554" s="7" t="s">
        <v>1933</v>
      </c>
      <c r="B554" s="8">
        <v>45025</v>
      </c>
      <c r="C554" s="8">
        <v>45029</v>
      </c>
      <c r="D554" s="7" t="s">
        <v>201</v>
      </c>
      <c r="E554" s="7" t="s">
        <v>82</v>
      </c>
      <c r="F554" s="7" t="s">
        <v>29</v>
      </c>
      <c r="G554" s="7" t="s">
        <v>30</v>
      </c>
      <c r="H554" s="7" t="s">
        <v>160</v>
      </c>
      <c r="I554" s="6">
        <v>1</v>
      </c>
      <c r="J554" s="10">
        <v>0.05</v>
      </c>
      <c r="K554" s="7" t="s">
        <v>32</v>
      </c>
      <c r="L554" s="7" t="s">
        <v>41</v>
      </c>
      <c r="M554" s="6">
        <v>35</v>
      </c>
      <c r="N554" s="6">
        <v>1</v>
      </c>
      <c r="O554" s="7" t="str">
        <f>VLOOKUP(H554,Product_Master!$A$2:$E$19,2,FALSE)</f>
        <v>Laptop</v>
      </c>
      <c r="P554" s="7" t="str">
        <f>VLOOKUP(H554,Product_Master!$A$2:$E$19,3,FALSE)</f>
        <v>Technology</v>
      </c>
      <c r="Q554" s="17">
        <f>INDEX(Product_Master!$D$2:$D$19,MATCH(H554,Product_Master!$A$2:$A$19,0))</f>
        <v>900</v>
      </c>
      <c r="R554" s="14">
        <f>INDEX(Product_Master!$E$2:$E$19,MATCH(H554,Product_Master!$A$2:$A$19,0))</f>
        <v>669.14</v>
      </c>
      <c r="S554" s="14">
        <f t="shared" si="48"/>
        <v>855</v>
      </c>
      <c r="T554" s="14">
        <f t="shared" si="49"/>
        <v>669.14</v>
      </c>
      <c r="U554" s="14">
        <f t="shared" si="50"/>
        <v>185.86</v>
      </c>
      <c r="V554" s="20">
        <f t="shared" si="51"/>
        <v>0.21738011695906434</v>
      </c>
      <c r="W554" s="7" t="str">
        <f t="shared" si="52"/>
        <v>Profitable</v>
      </c>
      <c r="X554" s="7" t="str">
        <f t="shared" si="53"/>
        <v>Low</v>
      </c>
    </row>
    <row r="555" spans="1:24" x14ac:dyDescent="0.3">
      <c r="A555" s="7" t="s">
        <v>1934</v>
      </c>
      <c r="B555" s="8">
        <v>45496</v>
      </c>
      <c r="C555" s="8">
        <v>45498</v>
      </c>
      <c r="D555" s="7" t="s">
        <v>1937</v>
      </c>
      <c r="E555" s="7" t="s">
        <v>417</v>
      </c>
      <c r="F555" s="7" t="s">
        <v>29</v>
      </c>
      <c r="G555" s="7" t="s">
        <v>90</v>
      </c>
      <c r="H555" s="7" t="s">
        <v>91</v>
      </c>
      <c r="I555" s="6">
        <v>8</v>
      </c>
      <c r="J555" s="10">
        <v>0.2</v>
      </c>
      <c r="K555" s="7" t="s">
        <v>32</v>
      </c>
      <c r="L555" s="7" t="s">
        <v>23</v>
      </c>
      <c r="M555" s="6">
        <v>26</v>
      </c>
      <c r="N555" s="6">
        <v>4</v>
      </c>
      <c r="O555" s="7" t="str">
        <f>VLOOKUP(H555,Product_Master!$A$2:$E$19,2,FALSE)</f>
        <v>Smartphone</v>
      </c>
      <c r="P555" s="7" t="str">
        <f>VLOOKUP(H555,Product_Master!$A$2:$E$19,3,FALSE)</f>
        <v>Technology</v>
      </c>
      <c r="Q555" s="17">
        <f>INDEX(Product_Master!$D$2:$D$19,MATCH(H555,Product_Master!$A$2:$A$19,0))</f>
        <v>600</v>
      </c>
      <c r="R555" s="14">
        <f>INDEX(Product_Master!$E$2:$E$19,MATCH(H555,Product_Master!$A$2:$A$19,0))</f>
        <v>395.83</v>
      </c>
      <c r="S555" s="14">
        <f t="shared" si="48"/>
        <v>3840</v>
      </c>
      <c r="T555" s="14">
        <f t="shared" si="49"/>
        <v>3166.64</v>
      </c>
      <c r="U555" s="14">
        <f t="shared" si="50"/>
        <v>673.36000000000013</v>
      </c>
      <c r="V555" s="20">
        <f t="shared" si="51"/>
        <v>0.1753541666666667</v>
      </c>
      <c r="W555" s="7" t="str">
        <f t="shared" si="52"/>
        <v>Profitable</v>
      </c>
      <c r="X555" s="7" t="str">
        <f t="shared" si="53"/>
        <v>Medium</v>
      </c>
    </row>
    <row r="556" spans="1:24" x14ac:dyDescent="0.3">
      <c r="A556" s="7" t="s">
        <v>1938</v>
      </c>
      <c r="B556" s="8">
        <v>45501</v>
      </c>
      <c r="C556" s="8">
        <v>45505</v>
      </c>
      <c r="D556" s="7" t="s">
        <v>848</v>
      </c>
      <c r="E556" s="7" t="s">
        <v>186</v>
      </c>
      <c r="F556" s="7" t="s">
        <v>19</v>
      </c>
      <c r="G556" s="7" t="s">
        <v>251</v>
      </c>
      <c r="H556" s="7" t="s">
        <v>48</v>
      </c>
      <c r="I556" s="6">
        <v>5</v>
      </c>
      <c r="J556" s="10">
        <v>0.2</v>
      </c>
      <c r="K556" s="7" t="s">
        <v>22</v>
      </c>
      <c r="L556" s="7" t="s">
        <v>50</v>
      </c>
      <c r="M556" s="6">
        <v>28</v>
      </c>
      <c r="N556" s="6">
        <v>1</v>
      </c>
      <c r="O556" s="7" t="str">
        <f>VLOOKUP(H556,Product_Master!$A$2:$E$19,2,FALSE)</f>
        <v>Monitor</v>
      </c>
      <c r="P556" s="7" t="str">
        <f>VLOOKUP(H556,Product_Master!$A$2:$E$19,3,FALSE)</f>
        <v>Technology</v>
      </c>
      <c r="Q556" s="17">
        <f>INDEX(Product_Master!$D$2:$D$19,MATCH(H556,Product_Master!$A$2:$A$19,0))</f>
        <v>220</v>
      </c>
      <c r="R556" s="14">
        <f>INDEX(Product_Master!$E$2:$E$19,MATCH(H556,Product_Master!$A$2:$A$19,0))</f>
        <v>159.36000000000001</v>
      </c>
      <c r="S556" s="14">
        <f t="shared" si="48"/>
        <v>880</v>
      </c>
      <c r="T556" s="14">
        <f t="shared" si="49"/>
        <v>796.80000000000007</v>
      </c>
      <c r="U556" s="14">
        <f t="shared" si="50"/>
        <v>83.199999999999932</v>
      </c>
      <c r="V556" s="20">
        <f t="shared" si="51"/>
        <v>9.4545454545454474E-2</v>
      </c>
      <c r="W556" s="7" t="str">
        <f t="shared" si="52"/>
        <v>Profitable</v>
      </c>
      <c r="X556" s="7" t="str">
        <f t="shared" si="53"/>
        <v>Low</v>
      </c>
    </row>
    <row r="557" spans="1:24" x14ac:dyDescent="0.3">
      <c r="A557" s="7" t="s">
        <v>1940</v>
      </c>
      <c r="B557" s="8">
        <v>45453</v>
      </c>
      <c r="C557" s="8">
        <v>45457</v>
      </c>
      <c r="D557" s="7" t="s">
        <v>1942</v>
      </c>
      <c r="E557" s="7" t="s">
        <v>276</v>
      </c>
      <c r="F557" s="7" t="s">
        <v>29</v>
      </c>
      <c r="G557" s="7" t="s">
        <v>192</v>
      </c>
      <c r="H557" s="7" t="s">
        <v>69</v>
      </c>
      <c r="I557" s="6">
        <v>6</v>
      </c>
      <c r="J557" s="10">
        <v>0.05</v>
      </c>
      <c r="K557" s="7" t="s">
        <v>32</v>
      </c>
      <c r="L557" s="7" t="s">
        <v>41</v>
      </c>
      <c r="M557" s="6">
        <v>53</v>
      </c>
      <c r="N557" s="6">
        <v>4</v>
      </c>
      <c r="O557" s="7" t="str">
        <f>VLOOKUP(H557,Product_Master!$A$2:$E$19,2,FALSE)</f>
        <v>Marker Pack</v>
      </c>
      <c r="P557" s="7" t="str">
        <f>VLOOKUP(H557,Product_Master!$A$2:$E$19,3,FALSE)</f>
        <v>Office Supplies</v>
      </c>
      <c r="Q557" s="17">
        <f>INDEX(Product_Master!$D$2:$D$19,MATCH(H557,Product_Master!$A$2:$A$19,0))</f>
        <v>11</v>
      </c>
      <c r="R557" s="14">
        <f>INDEX(Product_Master!$E$2:$E$19,MATCH(H557,Product_Master!$A$2:$A$19,0))</f>
        <v>6.23</v>
      </c>
      <c r="S557" s="14">
        <f t="shared" si="48"/>
        <v>62.699999999999996</v>
      </c>
      <c r="T557" s="14">
        <f t="shared" si="49"/>
        <v>37.380000000000003</v>
      </c>
      <c r="U557" s="14">
        <f t="shared" si="50"/>
        <v>25.319999999999993</v>
      </c>
      <c r="V557" s="20">
        <f t="shared" si="51"/>
        <v>0.40382775119617215</v>
      </c>
      <c r="W557" s="7" t="str">
        <f t="shared" si="52"/>
        <v>Profitable</v>
      </c>
      <c r="X557" s="7" t="str">
        <f t="shared" si="53"/>
        <v>Low</v>
      </c>
    </row>
    <row r="558" spans="1:24" x14ac:dyDescent="0.3">
      <c r="A558" s="7" t="s">
        <v>1943</v>
      </c>
      <c r="B558" s="8">
        <v>45612</v>
      </c>
      <c r="C558" s="8">
        <v>45619</v>
      </c>
      <c r="D558" s="7" t="s">
        <v>1946</v>
      </c>
      <c r="E558" s="7" t="s">
        <v>103</v>
      </c>
      <c r="F558" s="7" t="s">
        <v>19</v>
      </c>
      <c r="G558" s="7" t="s">
        <v>115</v>
      </c>
      <c r="H558" s="7" t="s">
        <v>216</v>
      </c>
      <c r="I558" s="6">
        <v>9</v>
      </c>
      <c r="J558" s="10">
        <v>0.1</v>
      </c>
      <c r="K558" s="7" t="s">
        <v>32</v>
      </c>
      <c r="L558" s="7" t="s">
        <v>23</v>
      </c>
      <c r="M558" s="6">
        <v>20</v>
      </c>
      <c r="N558" s="6">
        <v>2</v>
      </c>
      <c r="O558" s="7" t="str">
        <f>VLOOKUP(H558,Product_Master!$A$2:$E$19,2,FALSE)</f>
        <v>Keyboard</v>
      </c>
      <c r="P558" s="7" t="str">
        <f>VLOOKUP(H558,Product_Master!$A$2:$E$19,3,FALSE)</f>
        <v>Technology</v>
      </c>
      <c r="Q558" s="17">
        <f>INDEX(Product_Master!$D$2:$D$19,MATCH(H558,Product_Master!$A$2:$A$19,0))</f>
        <v>45</v>
      </c>
      <c r="R558" s="14">
        <f>INDEX(Product_Master!$E$2:$E$19,MATCH(H558,Product_Master!$A$2:$A$19,0))</f>
        <v>35.729999999999997</v>
      </c>
      <c r="S558" s="14">
        <f t="shared" si="48"/>
        <v>364.5</v>
      </c>
      <c r="T558" s="14">
        <f t="shared" si="49"/>
        <v>321.57</v>
      </c>
      <c r="U558" s="14">
        <f t="shared" si="50"/>
        <v>42.930000000000007</v>
      </c>
      <c r="V558" s="20">
        <f t="shared" si="51"/>
        <v>0.1177777777777778</v>
      </c>
      <c r="W558" s="7" t="str">
        <f t="shared" si="52"/>
        <v>Profitable</v>
      </c>
      <c r="X558" s="7" t="str">
        <f t="shared" si="53"/>
        <v>Low</v>
      </c>
    </row>
    <row r="559" spans="1:24" x14ac:dyDescent="0.3">
      <c r="A559" s="7" t="s">
        <v>1947</v>
      </c>
      <c r="B559" s="8">
        <v>45149</v>
      </c>
      <c r="C559" s="8">
        <v>45150</v>
      </c>
      <c r="D559" s="7" t="s">
        <v>540</v>
      </c>
      <c r="E559" s="7" t="s">
        <v>570</v>
      </c>
      <c r="F559" s="7" t="s">
        <v>29</v>
      </c>
      <c r="G559" s="7" t="s">
        <v>62</v>
      </c>
      <c r="H559" s="7" t="s">
        <v>48</v>
      </c>
      <c r="I559" s="6">
        <v>6</v>
      </c>
      <c r="J559" s="10">
        <v>0</v>
      </c>
      <c r="K559" s="7" t="s">
        <v>32</v>
      </c>
      <c r="L559" s="7" t="s">
        <v>50</v>
      </c>
      <c r="M559" s="6">
        <v>34</v>
      </c>
      <c r="N559" s="6">
        <v>2</v>
      </c>
      <c r="O559" s="7" t="str">
        <f>VLOOKUP(H559,Product_Master!$A$2:$E$19,2,FALSE)</f>
        <v>Monitor</v>
      </c>
      <c r="P559" s="7" t="str">
        <f>VLOOKUP(H559,Product_Master!$A$2:$E$19,3,FALSE)</f>
        <v>Technology</v>
      </c>
      <c r="Q559" s="17">
        <f>INDEX(Product_Master!$D$2:$D$19,MATCH(H559,Product_Master!$A$2:$A$19,0))</f>
        <v>220</v>
      </c>
      <c r="R559" s="14">
        <f>INDEX(Product_Master!$E$2:$E$19,MATCH(H559,Product_Master!$A$2:$A$19,0))</f>
        <v>159.36000000000001</v>
      </c>
      <c r="S559" s="14">
        <f t="shared" si="48"/>
        <v>1320</v>
      </c>
      <c r="T559" s="14">
        <f t="shared" si="49"/>
        <v>956.16000000000008</v>
      </c>
      <c r="U559" s="14">
        <f t="shared" si="50"/>
        <v>363.83999999999992</v>
      </c>
      <c r="V559" s="20">
        <f t="shared" si="51"/>
        <v>0.27563636363636357</v>
      </c>
      <c r="W559" s="7" t="str">
        <f t="shared" si="52"/>
        <v>Profitable</v>
      </c>
      <c r="X559" s="7" t="str">
        <f t="shared" si="53"/>
        <v>Low</v>
      </c>
    </row>
    <row r="560" spans="1:24" x14ac:dyDescent="0.3">
      <c r="A560" s="7" t="s">
        <v>1948</v>
      </c>
      <c r="B560" s="8">
        <v>45241</v>
      </c>
      <c r="C560" s="8">
        <v>45247</v>
      </c>
      <c r="D560" s="7" t="s">
        <v>1950</v>
      </c>
      <c r="E560" s="7" t="s">
        <v>1422</v>
      </c>
      <c r="F560" s="7" t="s">
        <v>29</v>
      </c>
      <c r="G560" s="7" t="s">
        <v>40</v>
      </c>
      <c r="H560" s="7" t="s">
        <v>48</v>
      </c>
      <c r="I560" s="6">
        <v>3</v>
      </c>
      <c r="J560" s="10">
        <v>0.15</v>
      </c>
      <c r="K560" s="7" t="s">
        <v>32</v>
      </c>
      <c r="L560" s="7" t="s">
        <v>33</v>
      </c>
      <c r="M560" s="6">
        <v>43</v>
      </c>
      <c r="N560" s="6">
        <v>1</v>
      </c>
      <c r="O560" s="7" t="str">
        <f>VLOOKUP(H560,Product_Master!$A$2:$E$19,2,FALSE)</f>
        <v>Monitor</v>
      </c>
      <c r="P560" s="7" t="str">
        <f>VLOOKUP(H560,Product_Master!$A$2:$E$19,3,FALSE)</f>
        <v>Technology</v>
      </c>
      <c r="Q560" s="17">
        <f>INDEX(Product_Master!$D$2:$D$19,MATCH(H560,Product_Master!$A$2:$A$19,0))</f>
        <v>220</v>
      </c>
      <c r="R560" s="14">
        <f>INDEX(Product_Master!$E$2:$E$19,MATCH(H560,Product_Master!$A$2:$A$19,0))</f>
        <v>159.36000000000001</v>
      </c>
      <c r="S560" s="14">
        <f t="shared" si="48"/>
        <v>561</v>
      </c>
      <c r="T560" s="14">
        <f t="shared" si="49"/>
        <v>478.08000000000004</v>
      </c>
      <c r="U560" s="14">
        <f t="shared" si="50"/>
        <v>82.919999999999959</v>
      </c>
      <c r="V560" s="20">
        <f t="shared" si="51"/>
        <v>0.14780748663101598</v>
      </c>
      <c r="W560" s="7" t="str">
        <f t="shared" si="52"/>
        <v>Profitable</v>
      </c>
      <c r="X560" s="7" t="str">
        <f t="shared" si="53"/>
        <v>Low</v>
      </c>
    </row>
    <row r="561" spans="1:24" x14ac:dyDescent="0.3">
      <c r="A561" s="7" t="s">
        <v>1951</v>
      </c>
      <c r="B561" s="8">
        <v>45047</v>
      </c>
      <c r="C561" s="8">
        <v>45051</v>
      </c>
      <c r="D561" s="7" t="s">
        <v>1952</v>
      </c>
      <c r="E561" s="7" t="s">
        <v>458</v>
      </c>
      <c r="F561" s="7" t="s">
        <v>19</v>
      </c>
      <c r="G561" s="7" t="s">
        <v>115</v>
      </c>
      <c r="H561" s="7" t="s">
        <v>308</v>
      </c>
      <c r="I561" s="6">
        <v>8</v>
      </c>
      <c r="J561" s="10">
        <v>0.05</v>
      </c>
      <c r="K561" s="7" t="s">
        <v>32</v>
      </c>
      <c r="L561" s="7" t="s">
        <v>23</v>
      </c>
      <c r="M561" s="6">
        <v>31</v>
      </c>
      <c r="N561" s="6">
        <v>1</v>
      </c>
      <c r="O561" s="7" t="str">
        <f>VLOOKUP(H561,Product_Master!$A$2:$E$19,2,FALSE)</f>
        <v>Binder</v>
      </c>
      <c r="P561" s="7" t="str">
        <f>VLOOKUP(H561,Product_Master!$A$2:$E$19,3,FALSE)</f>
        <v>Office Supplies</v>
      </c>
      <c r="Q561" s="17">
        <f>INDEX(Product_Master!$D$2:$D$19,MATCH(H561,Product_Master!$A$2:$A$19,0))</f>
        <v>8</v>
      </c>
      <c r="R561" s="14">
        <f>INDEX(Product_Master!$E$2:$E$19,MATCH(H561,Product_Master!$A$2:$A$19,0))</f>
        <v>5.51</v>
      </c>
      <c r="S561" s="14">
        <f t="shared" si="48"/>
        <v>60.8</v>
      </c>
      <c r="T561" s="14">
        <f t="shared" si="49"/>
        <v>44.08</v>
      </c>
      <c r="U561" s="14">
        <f t="shared" si="50"/>
        <v>16.72</v>
      </c>
      <c r="V561" s="20">
        <f t="shared" si="51"/>
        <v>0.27499999999999997</v>
      </c>
      <c r="W561" s="7" t="str">
        <f t="shared" si="52"/>
        <v>Profitable</v>
      </c>
      <c r="X561" s="7" t="str">
        <f t="shared" si="53"/>
        <v>Low</v>
      </c>
    </row>
    <row r="562" spans="1:24" x14ac:dyDescent="0.3">
      <c r="A562" s="7" t="s">
        <v>1953</v>
      </c>
      <c r="B562" s="8">
        <v>45619</v>
      </c>
      <c r="C562" s="8">
        <v>45622</v>
      </c>
      <c r="D562" s="7" t="s">
        <v>1955</v>
      </c>
      <c r="E562" s="7" t="s">
        <v>865</v>
      </c>
      <c r="F562" s="7" t="s">
        <v>19</v>
      </c>
      <c r="G562" s="7" t="s">
        <v>97</v>
      </c>
      <c r="H562" s="7" t="s">
        <v>177</v>
      </c>
      <c r="I562" s="6">
        <v>6</v>
      </c>
      <c r="J562" s="10">
        <v>0</v>
      </c>
      <c r="K562" s="7" t="s">
        <v>22</v>
      </c>
      <c r="L562" s="7" t="s">
        <v>23</v>
      </c>
      <c r="M562" s="6">
        <v>28</v>
      </c>
      <c r="N562" s="6">
        <v>5</v>
      </c>
      <c r="O562" s="7" t="str">
        <f>VLOOKUP(H562,Product_Master!$A$2:$E$19,2,FALSE)</f>
        <v>Headphones</v>
      </c>
      <c r="P562" s="7" t="str">
        <f>VLOOKUP(H562,Product_Master!$A$2:$E$19,3,FALSE)</f>
        <v>Technology</v>
      </c>
      <c r="Q562" s="17">
        <f>INDEX(Product_Master!$D$2:$D$19,MATCH(H562,Product_Master!$A$2:$A$19,0))</f>
        <v>80</v>
      </c>
      <c r="R562" s="14">
        <f>INDEX(Product_Master!$E$2:$E$19,MATCH(H562,Product_Master!$A$2:$A$19,0))</f>
        <v>45.88</v>
      </c>
      <c r="S562" s="14">
        <f t="shared" si="48"/>
        <v>480</v>
      </c>
      <c r="T562" s="14">
        <f t="shared" si="49"/>
        <v>275.28000000000003</v>
      </c>
      <c r="U562" s="14">
        <f t="shared" si="50"/>
        <v>204.71999999999997</v>
      </c>
      <c r="V562" s="20">
        <f t="shared" si="51"/>
        <v>0.42649999999999993</v>
      </c>
      <c r="W562" s="7" t="str">
        <f t="shared" si="52"/>
        <v>Profitable</v>
      </c>
      <c r="X562" s="7" t="str">
        <f t="shared" si="53"/>
        <v>Low</v>
      </c>
    </row>
    <row r="563" spans="1:24" x14ac:dyDescent="0.3">
      <c r="A563" s="7" t="s">
        <v>1956</v>
      </c>
      <c r="B563" s="8">
        <v>45615</v>
      </c>
      <c r="C563" s="8">
        <v>45617</v>
      </c>
      <c r="D563" s="7" t="s">
        <v>1958</v>
      </c>
      <c r="E563" s="7" t="s">
        <v>1959</v>
      </c>
      <c r="F563" s="7" t="s">
        <v>39</v>
      </c>
      <c r="G563" s="7" t="s">
        <v>62</v>
      </c>
      <c r="H563" s="7" t="s">
        <v>21</v>
      </c>
      <c r="I563" s="6">
        <v>5</v>
      </c>
      <c r="J563" s="10">
        <v>0.15</v>
      </c>
      <c r="K563" s="7" t="s">
        <v>32</v>
      </c>
      <c r="L563" s="7" t="s">
        <v>50</v>
      </c>
      <c r="M563" s="6">
        <v>27</v>
      </c>
      <c r="N563" s="6">
        <v>3</v>
      </c>
      <c r="O563" s="7" t="str">
        <f>VLOOKUP(H563,Product_Master!$A$2:$E$19,2,FALSE)</f>
        <v>Pen Set</v>
      </c>
      <c r="P563" s="7" t="str">
        <f>VLOOKUP(H563,Product_Master!$A$2:$E$19,3,FALSE)</f>
        <v>Office Supplies</v>
      </c>
      <c r="Q563" s="17">
        <f>INDEX(Product_Master!$D$2:$D$19,MATCH(H563,Product_Master!$A$2:$A$19,0))</f>
        <v>12</v>
      </c>
      <c r="R563" s="14">
        <f>INDEX(Product_Master!$E$2:$E$19,MATCH(H563,Product_Master!$A$2:$A$19,0))</f>
        <v>9.07</v>
      </c>
      <c r="S563" s="14">
        <f t="shared" si="48"/>
        <v>51</v>
      </c>
      <c r="T563" s="14">
        <f t="shared" si="49"/>
        <v>45.35</v>
      </c>
      <c r="U563" s="14">
        <f t="shared" si="50"/>
        <v>5.6499999999999986</v>
      </c>
      <c r="V563" s="20">
        <f t="shared" si="51"/>
        <v>0.11078431372549016</v>
      </c>
      <c r="W563" s="7" t="str">
        <f t="shared" si="52"/>
        <v>Profitable</v>
      </c>
      <c r="X563" s="7" t="str">
        <f t="shared" si="53"/>
        <v>Low</v>
      </c>
    </row>
    <row r="564" spans="1:24" x14ac:dyDescent="0.3">
      <c r="A564" s="7" t="s">
        <v>1960</v>
      </c>
      <c r="B564" s="8">
        <v>45072</v>
      </c>
      <c r="C564" s="8">
        <v>45078</v>
      </c>
      <c r="D564" s="7" t="s">
        <v>1962</v>
      </c>
      <c r="E564" s="7" t="s">
        <v>565</v>
      </c>
      <c r="F564" s="7" t="s">
        <v>29</v>
      </c>
      <c r="G564" s="7" t="s">
        <v>47</v>
      </c>
      <c r="H564" s="7" t="s">
        <v>177</v>
      </c>
      <c r="I564" s="6">
        <v>8</v>
      </c>
      <c r="J564" s="10">
        <v>0.15</v>
      </c>
      <c r="K564" s="7" t="s">
        <v>70</v>
      </c>
      <c r="L564" s="7" t="s">
        <v>23</v>
      </c>
      <c r="M564" s="6">
        <v>23</v>
      </c>
      <c r="N564" s="6">
        <v>4</v>
      </c>
      <c r="O564" s="7" t="str">
        <f>VLOOKUP(H564,Product_Master!$A$2:$E$19,2,FALSE)</f>
        <v>Headphones</v>
      </c>
      <c r="P564" s="7" t="str">
        <f>VLOOKUP(H564,Product_Master!$A$2:$E$19,3,FALSE)</f>
        <v>Technology</v>
      </c>
      <c r="Q564" s="17">
        <f>INDEX(Product_Master!$D$2:$D$19,MATCH(H564,Product_Master!$A$2:$A$19,0))</f>
        <v>80</v>
      </c>
      <c r="R564" s="14">
        <f>INDEX(Product_Master!$E$2:$E$19,MATCH(H564,Product_Master!$A$2:$A$19,0))</f>
        <v>45.88</v>
      </c>
      <c r="S564" s="14">
        <f t="shared" si="48"/>
        <v>544</v>
      </c>
      <c r="T564" s="14">
        <f t="shared" si="49"/>
        <v>367.04</v>
      </c>
      <c r="U564" s="14">
        <f t="shared" si="50"/>
        <v>176.95999999999998</v>
      </c>
      <c r="V564" s="20">
        <f t="shared" si="51"/>
        <v>0.32529411764705879</v>
      </c>
      <c r="W564" s="7" t="str">
        <f t="shared" si="52"/>
        <v>Profitable</v>
      </c>
      <c r="X564" s="7" t="str">
        <f t="shared" si="53"/>
        <v>Low</v>
      </c>
    </row>
    <row r="565" spans="1:24" x14ac:dyDescent="0.3">
      <c r="A565" s="7" t="s">
        <v>1963</v>
      </c>
      <c r="B565" s="8">
        <v>45478</v>
      </c>
      <c r="C565" s="8">
        <v>45480</v>
      </c>
      <c r="D565" s="7" t="s">
        <v>1965</v>
      </c>
      <c r="E565" s="7" t="s">
        <v>485</v>
      </c>
      <c r="F565" s="7" t="s">
        <v>29</v>
      </c>
      <c r="G565" s="7" t="s">
        <v>47</v>
      </c>
      <c r="H565" s="7" t="s">
        <v>154</v>
      </c>
      <c r="I565" s="6">
        <v>3</v>
      </c>
      <c r="J565" s="10">
        <v>0.05</v>
      </c>
      <c r="K565" s="7" t="s">
        <v>32</v>
      </c>
      <c r="L565" s="7" t="s">
        <v>23</v>
      </c>
      <c r="M565" s="6">
        <v>45</v>
      </c>
      <c r="N565" s="6">
        <v>2</v>
      </c>
      <c r="O565" s="7" t="str">
        <f>VLOOKUP(H565,Product_Master!$A$2:$E$19,2,FALSE)</f>
        <v>Filing Cabinet</v>
      </c>
      <c r="P565" s="7" t="str">
        <f>VLOOKUP(H565,Product_Master!$A$2:$E$19,3,FALSE)</f>
        <v>Furniture</v>
      </c>
      <c r="Q565" s="17">
        <f>INDEX(Product_Master!$D$2:$D$19,MATCH(H565,Product_Master!$A$2:$A$19,0))</f>
        <v>130</v>
      </c>
      <c r="R565" s="14">
        <f>INDEX(Product_Master!$E$2:$E$19,MATCH(H565,Product_Master!$A$2:$A$19,0))</f>
        <v>83.55</v>
      </c>
      <c r="S565" s="14">
        <f t="shared" si="48"/>
        <v>370.5</v>
      </c>
      <c r="T565" s="14">
        <f t="shared" si="49"/>
        <v>250.64999999999998</v>
      </c>
      <c r="U565" s="14">
        <f t="shared" si="50"/>
        <v>119.85000000000002</v>
      </c>
      <c r="V565" s="20">
        <f t="shared" si="51"/>
        <v>0.32348178137651828</v>
      </c>
      <c r="W565" s="7" t="str">
        <f t="shared" si="52"/>
        <v>Profitable</v>
      </c>
      <c r="X565" s="7" t="str">
        <f t="shared" si="53"/>
        <v>Low</v>
      </c>
    </row>
    <row r="566" spans="1:24" x14ac:dyDescent="0.3">
      <c r="A566" s="7" t="s">
        <v>1966</v>
      </c>
      <c r="B566" s="8">
        <v>45540</v>
      </c>
      <c r="C566" s="8">
        <v>45547</v>
      </c>
      <c r="D566" s="7" t="s">
        <v>1967</v>
      </c>
      <c r="E566" s="7" t="s">
        <v>627</v>
      </c>
      <c r="F566" s="7" t="s">
        <v>29</v>
      </c>
      <c r="G566" s="7" t="s">
        <v>30</v>
      </c>
      <c r="H566" s="7" t="s">
        <v>76</v>
      </c>
      <c r="I566" s="6">
        <v>7</v>
      </c>
      <c r="J566" s="10">
        <v>0.1</v>
      </c>
      <c r="K566" s="7" t="s">
        <v>22</v>
      </c>
      <c r="L566" s="7" t="s">
        <v>33</v>
      </c>
      <c r="M566" s="6">
        <v>65</v>
      </c>
      <c r="N566" s="6">
        <v>3</v>
      </c>
      <c r="O566" s="7" t="str">
        <f>VLOOKUP(H566,Product_Master!$A$2:$E$19,2,FALSE)</f>
        <v>Tablet</v>
      </c>
      <c r="P566" s="7" t="str">
        <f>VLOOKUP(H566,Product_Master!$A$2:$E$19,3,FALSE)</f>
        <v>Technology</v>
      </c>
      <c r="Q566" s="17">
        <f>INDEX(Product_Master!$D$2:$D$19,MATCH(H566,Product_Master!$A$2:$A$19,0))</f>
        <v>350</v>
      </c>
      <c r="R566" s="14">
        <f>INDEX(Product_Master!$E$2:$E$19,MATCH(H566,Product_Master!$A$2:$A$19,0))</f>
        <v>267.63</v>
      </c>
      <c r="S566" s="14">
        <f t="shared" si="48"/>
        <v>2205</v>
      </c>
      <c r="T566" s="14">
        <f t="shared" si="49"/>
        <v>1873.4099999999999</v>
      </c>
      <c r="U566" s="14">
        <f t="shared" si="50"/>
        <v>331.59000000000015</v>
      </c>
      <c r="V566" s="20">
        <f t="shared" si="51"/>
        <v>0.15038095238095245</v>
      </c>
      <c r="W566" s="7" t="str">
        <f t="shared" si="52"/>
        <v>Profitable</v>
      </c>
      <c r="X566" s="7" t="str">
        <f t="shared" si="53"/>
        <v>Medium</v>
      </c>
    </row>
    <row r="567" spans="1:24" x14ac:dyDescent="0.3">
      <c r="A567" s="7" t="s">
        <v>1968</v>
      </c>
      <c r="B567" s="8">
        <v>45508</v>
      </c>
      <c r="C567" s="8">
        <v>45514</v>
      </c>
      <c r="D567" s="7" t="s">
        <v>802</v>
      </c>
      <c r="E567" s="7" t="s">
        <v>221</v>
      </c>
      <c r="F567" s="7" t="s">
        <v>29</v>
      </c>
      <c r="G567" s="7" t="s">
        <v>47</v>
      </c>
      <c r="H567" s="7" t="s">
        <v>154</v>
      </c>
      <c r="I567" s="6">
        <v>2</v>
      </c>
      <c r="J567" s="10">
        <v>0</v>
      </c>
      <c r="K567" s="7" t="s">
        <v>222</v>
      </c>
      <c r="L567" s="7" t="s">
        <v>33</v>
      </c>
      <c r="M567" s="6">
        <v>49</v>
      </c>
      <c r="N567" s="6">
        <v>2</v>
      </c>
      <c r="O567" s="7" t="str">
        <f>VLOOKUP(H567,Product_Master!$A$2:$E$19,2,FALSE)</f>
        <v>Filing Cabinet</v>
      </c>
      <c r="P567" s="7" t="str">
        <f>VLOOKUP(H567,Product_Master!$A$2:$E$19,3,FALSE)</f>
        <v>Furniture</v>
      </c>
      <c r="Q567" s="17">
        <f>INDEX(Product_Master!$D$2:$D$19,MATCH(H567,Product_Master!$A$2:$A$19,0))</f>
        <v>130</v>
      </c>
      <c r="R567" s="14">
        <f>INDEX(Product_Master!$E$2:$E$19,MATCH(H567,Product_Master!$A$2:$A$19,0))</f>
        <v>83.55</v>
      </c>
      <c r="S567" s="14">
        <f t="shared" si="48"/>
        <v>260</v>
      </c>
      <c r="T567" s="14">
        <f t="shared" si="49"/>
        <v>167.1</v>
      </c>
      <c r="U567" s="14">
        <f t="shared" si="50"/>
        <v>92.9</v>
      </c>
      <c r="V567" s="20">
        <f t="shared" si="51"/>
        <v>0.35730769230769233</v>
      </c>
      <c r="W567" s="7" t="str">
        <f t="shared" si="52"/>
        <v>Profitable</v>
      </c>
      <c r="X567" s="7" t="str">
        <f t="shared" si="53"/>
        <v>Low</v>
      </c>
    </row>
    <row r="568" spans="1:24" x14ac:dyDescent="0.3">
      <c r="A568" s="7" t="s">
        <v>1970</v>
      </c>
      <c r="B568" s="8">
        <v>45013</v>
      </c>
      <c r="C568" s="8">
        <v>45018</v>
      </c>
      <c r="D568" s="7" t="s">
        <v>356</v>
      </c>
      <c r="E568" s="7" t="s">
        <v>444</v>
      </c>
      <c r="F568" s="7" t="s">
        <v>39</v>
      </c>
      <c r="G568" s="7" t="s">
        <v>20</v>
      </c>
      <c r="H568" s="7" t="s">
        <v>308</v>
      </c>
      <c r="I568" s="6">
        <v>3</v>
      </c>
      <c r="J568" s="10">
        <v>0.1</v>
      </c>
      <c r="K568" s="7" t="s">
        <v>22</v>
      </c>
      <c r="L568" s="7" t="s">
        <v>33</v>
      </c>
      <c r="M568" s="6">
        <v>18</v>
      </c>
      <c r="N568" s="6">
        <v>3</v>
      </c>
      <c r="O568" s="7" t="str">
        <f>VLOOKUP(H568,Product_Master!$A$2:$E$19,2,FALSE)</f>
        <v>Binder</v>
      </c>
      <c r="P568" s="7" t="str">
        <f>VLOOKUP(H568,Product_Master!$A$2:$E$19,3,FALSE)</f>
        <v>Office Supplies</v>
      </c>
      <c r="Q568" s="17">
        <f>INDEX(Product_Master!$D$2:$D$19,MATCH(H568,Product_Master!$A$2:$A$19,0))</f>
        <v>8</v>
      </c>
      <c r="R568" s="14">
        <f>INDEX(Product_Master!$E$2:$E$19,MATCH(H568,Product_Master!$A$2:$A$19,0))</f>
        <v>5.51</v>
      </c>
      <c r="S568" s="14">
        <f t="shared" si="48"/>
        <v>21.6</v>
      </c>
      <c r="T568" s="14">
        <f t="shared" si="49"/>
        <v>16.53</v>
      </c>
      <c r="U568" s="14">
        <f t="shared" si="50"/>
        <v>5.07</v>
      </c>
      <c r="V568" s="20">
        <f t="shared" si="51"/>
        <v>0.23472222222222222</v>
      </c>
      <c r="W568" s="7" t="str">
        <f t="shared" si="52"/>
        <v>Profitable</v>
      </c>
      <c r="X568" s="7" t="str">
        <f t="shared" si="53"/>
        <v>Low</v>
      </c>
    </row>
    <row r="569" spans="1:24" x14ac:dyDescent="0.3">
      <c r="A569" s="7" t="s">
        <v>1971</v>
      </c>
      <c r="B569" s="8">
        <v>45635</v>
      </c>
      <c r="C569" s="8">
        <v>45638</v>
      </c>
      <c r="D569" s="7" t="s">
        <v>903</v>
      </c>
      <c r="E569" s="7" t="s">
        <v>334</v>
      </c>
      <c r="F569" s="7" t="s">
        <v>29</v>
      </c>
      <c r="G569" s="7" t="s">
        <v>293</v>
      </c>
      <c r="H569" s="7" t="s">
        <v>63</v>
      </c>
      <c r="I569" s="6">
        <v>4</v>
      </c>
      <c r="J569" s="10">
        <v>0.15</v>
      </c>
      <c r="K569" s="7" t="s">
        <v>32</v>
      </c>
      <c r="L569" s="7" t="s">
        <v>33</v>
      </c>
      <c r="M569" s="6">
        <v>30</v>
      </c>
      <c r="N569" s="6">
        <v>5</v>
      </c>
      <c r="O569" s="7" t="str">
        <f>VLOOKUP(H569,Product_Master!$A$2:$E$19,2,FALSE)</f>
        <v>Paper Ream</v>
      </c>
      <c r="P569" s="7" t="str">
        <f>VLOOKUP(H569,Product_Master!$A$2:$E$19,3,FALSE)</f>
        <v>Office Supplies</v>
      </c>
      <c r="Q569" s="17">
        <f>INDEX(Product_Master!$D$2:$D$19,MATCH(H569,Product_Master!$A$2:$A$19,0))</f>
        <v>9</v>
      </c>
      <c r="R569" s="14">
        <f>INDEX(Product_Master!$E$2:$E$19,MATCH(H569,Product_Master!$A$2:$A$19,0))</f>
        <v>5.46</v>
      </c>
      <c r="S569" s="14">
        <f t="shared" si="48"/>
        <v>30.599999999999998</v>
      </c>
      <c r="T569" s="14">
        <f t="shared" si="49"/>
        <v>21.84</v>
      </c>
      <c r="U569" s="14">
        <f t="shared" si="50"/>
        <v>8.759999999999998</v>
      </c>
      <c r="V569" s="20">
        <f t="shared" si="51"/>
        <v>0.28627450980392155</v>
      </c>
      <c r="W569" s="7" t="str">
        <f t="shared" si="52"/>
        <v>Profitable</v>
      </c>
      <c r="X569" s="7" t="str">
        <f t="shared" si="53"/>
        <v>Low</v>
      </c>
    </row>
    <row r="570" spans="1:24" x14ac:dyDescent="0.3">
      <c r="A570" s="7" t="s">
        <v>1974</v>
      </c>
      <c r="B570" s="8">
        <v>45608</v>
      </c>
      <c r="C570" s="8">
        <v>45609</v>
      </c>
      <c r="D570" s="7" t="s">
        <v>1186</v>
      </c>
      <c r="E570" s="7" t="s">
        <v>1568</v>
      </c>
      <c r="F570" s="7" t="s">
        <v>39</v>
      </c>
      <c r="G570" s="7" t="s">
        <v>115</v>
      </c>
      <c r="H570" s="7" t="s">
        <v>241</v>
      </c>
      <c r="I570" s="6">
        <v>2</v>
      </c>
      <c r="J570" s="10">
        <v>0.1</v>
      </c>
      <c r="K570" s="7" t="s">
        <v>32</v>
      </c>
      <c r="L570" s="7" t="s">
        <v>41</v>
      </c>
      <c r="M570" s="6">
        <v>66</v>
      </c>
      <c r="N570" s="6">
        <v>4</v>
      </c>
      <c r="O570" s="7" t="str">
        <f>VLOOKUP(H570,Product_Master!$A$2:$E$19,2,FALSE)</f>
        <v>Notebook</v>
      </c>
      <c r="P570" s="7" t="str">
        <f>VLOOKUP(H570,Product_Master!$A$2:$E$19,3,FALSE)</f>
        <v>Office Supplies</v>
      </c>
      <c r="Q570" s="17">
        <f>INDEX(Product_Master!$D$2:$D$19,MATCH(H570,Product_Master!$A$2:$A$19,0))</f>
        <v>6</v>
      </c>
      <c r="R570" s="14">
        <f>INDEX(Product_Master!$E$2:$E$19,MATCH(H570,Product_Master!$A$2:$A$19,0))</f>
        <v>4.2699999999999996</v>
      </c>
      <c r="S570" s="14">
        <f t="shared" si="48"/>
        <v>10.8</v>
      </c>
      <c r="T570" s="14">
        <f t="shared" si="49"/>
        <v>8.5399999999999991</v>
      </c>
      <c r="U570" s="14">
        <f t="shared" si="50"/>
        <v>2.2600000000000016</v>
      </c>
      <c r="V570" s="20">
        <f t="shared" si="51"/>
        <v>0.20925925925925939</v>
      </c>
      <c r="W570" s="7" t="str">
        <f t="shared" si="52"/>
        <v>Profitable</v>
      </c>
      <c r="X570" s="7" t="str">
        <f t="shared" si="53"/>
        <v>Low</v>
      </c>
    </row>
    <row r="571" spans="1:24" x14ac:dyDescent="0.3">
      <c r="A571" s="7" t="s">
        <v>1976</v>
      </c>
      <c r="B571" s="8">
        <v>45425</v>
      </c>
      <c r="C571" s="8">
        <v>45427</v>
      </c>
      <c r="D571" s="7" t="s">
        <v>1414</v>
      </c>
      <c r="E571" s="7" t="s">
        <v>135</v>
      </c>
      <c r="F571" s="7" t="s">
        <v>39</v>
      </c>
      <c r="G571" s="7" t="s">
        <v>30</v>
      </c>
      <c r="H571" s="7" t="s">
        <v>31</v>
      </c>
      <c r="I571" s="6">
        <v>2</v>
      </c>
      <c r="J571" s="10">
        <v>0.15</v>
      </c>
      <c r="K571" s="7" t="s">
        <v>222</v>
      </c>
      <c r="L571" s="7" t="s">
        <v>23</v>
      </c>
      <c r="M571" s="6">
        <v>32</v>
      </c>
      <c r="N571" s="6">
        <v>2</v>
      </c>
      <c r="O571" s="7" t="str">
        <f>VLOOKUP(H571,Product_Master!$A$2:$E$19,2,FALSE)</f>
        <v>Desk</v>
      </c>
      <c r="P571" s="7" t="str">
        <f>VLOOKUP(H571,Product_Master!$A$2:$E$19,3,FALSE)</f>
        <v>Furniture</v>
      </c>
      <c r="Q571" s="17">
        <f>INDEX(Product_Master!$D$2:$D$19,MATCH(H571,Product_Master!$A$2:$A$19,0))</f>
        <v>320</v>
      </c>
      <c r="R571" s="14">
        <f>INDEX(Product_Master!$E$2:$E$19,MATCH(H571,Product_Master!$A$2:$A$19,0))</f>
        <v>186.25</v>
      </c>
      <c r="S571" s="14">
        <f t="shared" si="48"/>
        <v>544</v>
      </c>
      <c r="T571" s="14">
        <f t="shared" si="49"/>
        <v>372.5</v>
      </c>
      <c r="U571" s="14">
        <f t="shared" si="50"/>
        <v>171.5</v>
      </c>
      <c r="V571" s="20">
        <f t="shared" si="51"/>
        <v>0.31525735294117646</v>
      </c>
      <c r="W571" s="7" t="str">
        <f t="shared" si="52"/>
        <v>Profitable</v>
      </c>
      <c r="X571" s="7" t="str">
        <f t="shared" si="53"/>
        <v>Low</v>
      </c>
    </row>
    <row r="572" spans="1:24" x14ac:dyDescent="0.3">
      <c r="A572" s="7" t="s">
        <v>1978</v>
      </c>
      <c r="B572" s="8">
        <v>45388</v>
      </c>
      <c r="C572" s="8">
        <v>45393</v>
      </c>
      <c r="D572" s="7" t="s">
        <v>1980</v>
      </c>
      <c r="E572" s="7" t="s">
        <v>587</v>
      </c>
      <c r="F572" s="7" t="s">
        <v>39</v>
      </c>
      <c r="G572" s="7" t="s">
        <v>90</v>
      </c>
      <c r="H572" s="7" t="s">
        <v>241</v>
      </c>
      <c r="I572" s="6">
        <v>9</v>
      </c>
      <c r="J572" s="10">
        <v>0.1</v>
      </c>
      <c r="K572" s="7" t="s">
        <v>32</v>
      </c>
      <c r="L572" s="7" t="s">
        <v>41</v>
      </c>
      <c r="M572" s="6">
        <v>18</v>
      </c>
      <c r="N572" s="6">
        <v>1</v>
      </c>
      <c r="O572" s="7" t="str">
        <f>VLOOKUP(H572,Product_Master!$A$2:$E$19,2,FALSE)</f>
        <v>Notebook</v>
      </c>
      <c r="P572" s="7" t="str">
        <f>VLOOKUP(H572,Product_Master!$A$2:$E$19,3,FALSE)</f>
        <v>Office Supplies</v>
      </c>
      <c r="Q572" s="17">
        <f>INDEX(Product_Master!$D$2:$D$19,MATCH(H572,Product_Master!$A$2:$A$19,0))</f>
        <v>6</v>
      </c>
      <c r="R572" s="14">
        <f>INDEX(Product_Master!$E$2:$E$19,MATCH(H572,Product_Master!$A$2:$A$19,0))</f>
        <v>4.2699999999999996</v>
      </c>
      <c r="S572" s="14">
        <f t="shared" si="48"/>
        <v>48.6</v>
      </c>
      <c r="T572" s="14">
        <f t="shared" si="49"/>
        <v>38.429999999999993</v>
      </c>
      <c r="U572" s="14">
        <f t="shared" si="50"/>
        <v>10.170000000000009</v>
      </c>
      <c r="V572" s="20">
        <f t="shared" si="51"/>
        <v>0.20925925925925942</v>
      </c>
      <c r="W572" s="7" t="str">
        <f t="shared" si="52"/>
        <v>Profitable</v>
      </c>
      <c r="X572" s="7" t="str">
        <f t="shared" si="53"/>
        <v>Low</v>
      </c>
    </row>
    <row r="573" spans="1:24" x14ac:dyDescent="0.3">
      <c r="A573" s="7" t="s">
        <v>1981</v>
      </c>
      <c r="B573" s="8">
        <v>45291</v>
      </c>
      <c r="C573" s="8">
        <v>45296</v>
      </c>
      <c r="D573" s="7" t="s">
        <v>1617</v>
      </c>
      <c r="E573" s="7" t="s">
        <v>731</v>
      </c>
      <c r="F573" s="7" t="s">
        <v>29</v>
      </c>
      <c r="G573" s="7" t="s">
        <v>47</v>
      </c>
      <c r="H573" s="7" t="s">
        <v>56</v>
      </c>
      <c r="I573" s="6">
        <v>6</v>
      </c>
      <c r="J573" s="10">
        <v>0.1</v>
      </c>
      <c r="K573" s="7" t="s">
        <v>32</v>
      </c>
      <c r="L573" s="7" t="s">
        <v>41</v>
      </c>
      <c r="M573" s="6">
        <v>40</v>
      </c>
      <c r="N573" s="6">
        <v>2</v>
      </c>
      <c r="O573" s="7" t="str">
        <f>VLOOKUP(H573,Product_Master!$A$2:$E$19,2,FALSE)</f>
        <v>Stapler</v>
      </c>
      <c r="P573" s="7" t="str">
        <f>VLOOKUP(H573,Product_Master!$A$2:$E$19,3,FALSE)</f>
        <v>Office Supplies</v>
      </c>
      <c r="Q573" s="17">
        <f>INDEX(Product_Master!$D$2:$D$19,MATCH(H573,Product_Master!$A$2:$A$19,0))</f>
        <v>15</v>
      </c>
      <c r="R573" s="14">
        <f>INDEX(Product_Master!$E$2:$E$19,MATCH(H573,Product_Master!$A$2:$A$19,0))</f>
        <v>9.91</v>
      </c>
      <c r="S573" s="14">
        <f t="shared" si="48"/>
        <v>81</v>
      </c>
      <c r="T573" s="14">
        <f t="shared" si="49"/>
        <v>59.46</v>
      </c>
      <c r="U573" s="14">
        <f t="shared" si="50"/>
        <v>21.54</v>
      </c>
      <c r="V573" s="20">
        <f t="shared" si="51"/>
        <v>0.2659259259259259</v>
      </c>
      <c r="W573" s="7" t="str">
        <f t="shared" si="52"/>
        <v>Profitable</v>
      </c>
      <c r="X573" s="7" t="str">
        <f t="shared" si="53"/>
        <v>Low</v>
      </c>
    </row>
    <row r="574" spans="1:24" x14ac:dyDescent="0.3">
      <c r="A574" s="7" t="s">
        <v>1983</v>
      </c>
      <c r="B574" s="8">
        <v>45298</v>
      </c>
      <c r="C574" s="8">
        <v>45300</v>
      </c>
      <c r="D574" s="7" t="s">
        <v>1466</v>
      </c>
      <c r="E574" s="7" t="s">
        <v>485</v>
      </c>
      <c r="F574" s="7" t="s">
        <v>19</v>
      </c>
      <c r="G574" s="7" t="s">
        <v>192</v>
      </c>
      <c r="H574" s="7" t="s">
        <v>109</v>
      </c>
      <c r="I574" s="6">
        <v>2</v>
      </c>
      <c r="J574" s="10">
        <v>0.1</v>
      </c>
      <c r="K574" s="7" t="s">
        <v>70</v>
      </c>
      <c r="L574" s="7" t="s">
        <v>41</v>
      </c>
      <c r="M574" s="6">
        <v>50</v>
      </c>
      <c r="N574" s="6">
        <v>3</v>
      </c>
      <c r="O574" s="7" t="str">
        <f>VLOOKUP(H574,Product_Master!$A$2:$E$19,2,FALSE)</f>
        <v>Printer</v>
      </c>
      <c r="P574" s="7" t="str">
        <f>VLOOKUP(H574,Product_Master!$A$2:$E$19,3,FALSE)</f>
        <v>Technology</v>
      </c>
      <c r="Q574" s="17">
        <f>INDEX(Product_Master!$D$2:$D$19,MATCH(H574,Product_Master!$A$2:$A$19,0))</f>
        <v>180</v>
      </c>
      <c r="R574" s="14">
        <f>INDEX(Product_Master!$E$2:$E$19,MATCH(H574,Product_Master!$A$2:$A$19,0))</f>
        <v>133.25</v>
      </c>
      <c r="S574" s="14">
        <f t="shared" si="48"/>
        <v>324</v>
      </c>
      <c r="T574" s="14">
        <f t="shared" si="49"/>
        <v>266.5</v>
      </c>
      <c r="U574" s="14">
        <f t="shared" si="50"/>
        <v>57.5</v>
      </c>
      <c r="V574" s="20">
        <f t="shared" si="51"/>
        <v>0.17746913580246915</v>
      </c>
      <c r="W574" s="7" t="str">
        <f t="shared" si="52"/>
        <v>Profitable</v>
      </c>
      <c r="X574" s="7" t="str">
        <f t="shared" si="53"/>
        <v>Low</v>
      </c>
    </row>
    <row r="575" spans="1:24" x14ac:dyDescent="0.3">
      <c r="A575" s="7" t="s">
        <v>1985</v>
      </c>
      <c r="B575" s="8">
        <v>45437</v>
      </c>
      <c r="C575" s="8">
        <v>45438</v>
      </c>
      <c r="D575" s="7" t="s">
        <v>190</v>
      </c>
      <c r="E575" s="7" t="s">
        <v>1000</v>
      </c>
      <c r="F575" s="7" t="s">
        <v>39</v>
      </c>
      <c r="G575" s="7" t="s">
        <v>293</v>
      </c>
      <c r="H575" s="7" t="s">
        <v>154</v>
      </c>
      <c r="I575" s="6">
        <v>5</v>
      </c>
      <c r="J575" s="10">
        <v>0.05</v>
      </c>
      <c r="K575" s="7" t="s">
        <v>32</v>
      </c>
      <c r="L575" s="7" t="s">
        <v>33</v>
      </c>
      <c r="M575" s="6">
        <v>28</v>
      </c>
      <c r="N575" s="6">
        <v>1</v>
      </c>
      <c r="O575" s="7" t="str">
        <f>VLOOKUP(H575,Product_Master!$A$2:$E$19,2,FALSE)</f>
        <v>Filing Cabinet</v>
      </c>
      <c r="P575" s="7" t="str">
        <f>VLOOKUP(H575,Product_Master!$A$2:$E$19,3,FALSE)</f>
        <v>Furniture</v>
      </c>
      <c r="Q575" s="17">
        <f>INDEX(Product_Master!$D$2:$D$19,MATCH(H575,Product_Master!$A$2:$A$19,0))</f>
        <v>130</v>
      </c>
      <c r="R575" s="14">
        <f>INDEX(Product_Master!$E$2:$E$19,MATCH(H575,Product_Master!$A$2:$A$19,0))</f>
        <v>83.55</v>
      </c>
      <c r="S575" s="14">
        <f t="shared" si="48"/>
        <v>617.5</v>
      </c>
      <c r="T575" s="14">
        <f t="shared" si="49"/>
        <v>417.75</v>
      </c>
      <c r="U575" s="14">
        <f t="shared" si="50"/>
        <v>199.75</v>
      </c>
      <c r="V575" s="20">
        <f t="shared" si="51"/>
        <v>0.32348178137651823</v>
      </c>
      <c r="W575" s="7" t="str">
        <f t="shared" si="52"/>
        <v>Profitable</v>
      </c>
      <c r="X575" s="7" t="str">
        <f t="shared" si="53"/>
        <v>Low</v>
      </c>
    </row>
    <row r="576" spans="1:24" x14ac:dyDescent="0.3">
      <c r="A576" s="7" t="s">
        <v>1988</v>
      </c>
      <c r="B576" s="8">
        <v>45595</v>
      </c>
      <c r="C576" s="8">
        <v>45600</v>
      </c>
      <c r="D576" s="7" t="s">
        <v>1218</v>
      </c>
      <c r="E576" s="7" t="s">
        <v>221</v>
      </c>
      <c r="F576" s="7" t="s">
        <v>39</v>
      </c>
      <c r="G576" s="7" t="s">
        <v>293</v>
      </c>
      <c r="H576" s="7" t="s">
        <v>84</v>
      </c>
      <c r="I576" s="6">
        <v>1</v>
      </c>
      <c r="J576" s="10">
        <v>0</v>
      </c>
      <c r="K576" s="7" t="s">
        <v>32</v>
      </c>
      <c r="L576" s="7" t="s">
        <v>33</v>
      </c>
      <c r="M576" s="6">
        <v>37</v>
      </c>
      <c r="N576" s="6">
        <v>2</v>
      </c>
      <c r="O576" s="7" t="str">
        <f>VLOOKUP(H576,Product_Master!$A$2:$E$19,2,FALSE)</f>
        <v>Bookcase</v>
      </c>
      <c r="P576" s="7" t="str">
        <f>VLOOKUP(H576,Product_Master!$A$2:$E$19,3,FALSE)</f>
        <v>Furniture</v>
      </c>
      <c r="Q576" s="17">
        <f>INDEX(Product_Master!$D$2:$D$19,MATCH(H576,Product_Master!$A$2:$A$19,0))</f>
        <v>210</v>
      </c>
      <c r="R576" s="14">
        <f>INDEX(Product_Master!$E$2:$E$19,MATCH(H576,Product_Master!$A$2:$A$19,0))</f>
        <v>139.15</v>
      </c>
      <c r="S576" s="14">
        <f t="shared" si="48"/>
        <v>210</v>
      </c>
      <c r="T576" s="14">
        <f t="shared" si="49"/>
        <v>139.15</v>
      </c>
      <c r="U576" s="14">
        <f t="shared" si="50"/>
        <v>70.849999999999994</v>
      </c>
      <c r="V576" s="20">
        <f t="shared" si="51"/>
        <v>0.33738095238095234</v>
      </c>
      <c r="W576" s="7" t="str">
        <f t="shared" si="52"/>
        <v>Profitable</v>
      </c>
      <c r="X576" s="7" t="str">
        <f t="shared" si="53"/>
        <v>Low</v>
      </c>
    </row>
    <row r="577" spans="1:24" x14ac:dyDescent="0.3">
      <c r="A577" s="7" t="s">
        <v>1990</v>
      </c>
      <c r="B577" s="8">
        <v>45048</v>
      </c>
      <c r="C577" s="8">
        <v>45051</v>
      </c>
      <c r="D577" s="7" t="s">
        <v>1992</v>
      </c>
      <c r="E577" s="7" t="s">
        <v>917</v>
      </c>
      <c r="F577" s="7" t="s">
        <v>39</v>
      </c>
      <c r="G577" s="7" t="s">
        <v>90</v>
      </c>
      <c r="H577" s="7" t="s">
        <v>241</v>
      </c>
      <c r="I577" s="6">
        <v>2</v>
      </c>
      <c r="J577" s="10">
        <v>0.1</v>
      </c>
      <c r="K577" s="7" t="s">
        <v>22</v>
      </c>
      <c r="L577" s="7" t="s">
        <v>41</v>
      </c>
      <c r="M577" s="6">
        <v>27</v>
      </c>
      <c r="N577" s="6">
        <v>1</v>
      </c>
      <c r="O577" s="7" t="str">
        <f>VLOOKUP(H577,Product_Master!$A$2:$E$19,2,FALSE)</f>
        <v>Notebook</v>
      </c>
      <c r="P577" s="7" t="str">
        <f>VLOOKUP(H577,Product_Master!$A$2:$E$19,3,FALSE)</f>
        <v>Office Supplies</v>
      </c>
      <c r="Q577" s="17">
        <f>INDEX(Product_Master!$D$2:$D$19,MATCH(H577,Product_Master!$A$2:$A$19,0))</f>
        <v>6</v>
      </c>
      <c r="R577" s="14">
        <f>INDEX(Product_Master!$E$2:$E$19,MATCH(H577,Product_Master!$A$2:$A$19,0))</f>
        <v>4.2699999999999996</v>
      </c>
      <c r="S577" s="14">
        <f t="shared" si="48"/>
        <v>10.8</v>
      </c>
      <c r="T577" s="14">
        <f t="shared" si="49"/>
        <v>8.5399999999999991</v>
      </c>
      <c r="U577" s="14">
        <f t="shared" si="50"/>
        <v>2.2600000000000016</v>
      </c>
      <c r="V577" s="20">
        <f t="shared" si="51"/>
        <v>0.20925925925925939</v>
      </c>
      <c r="W577" s="7" t="str">
        <f t="shared" si="52"/>
        <v>Profitable</v>
      </c>
      <c r="X577" s="7" t="str">
        <f t="shared" si="53"/>
        <v>Low</v>
      </c>
    </row>
    <row r="578" spans="1:24" x14ac:dyDescent="0.3">
      <c r="A578" s="7" t="s">
        <v>1993</v>
      </c>
      <c r="B578" s="8">
        <v>45035</v>
      </c>
      <c r="C578" s="8">
        <v>45040</v>
      </c>
      <c r="D578" s="7" t="s">
        <v>1995</v>
      </c>
      <c r="E578" s="7" t="s">
        <v>292</v>
      </c>
      <c r="F578" s="7" t="s">
        <v>29</v>
      </c>
      <c r="G578" s="7" t="s">
        <v>30</v>
      </c>
      <c r="H578" s="7" t="s">
        <v>21</v>
      </c>
      <c r="I578" s="6">
        <v>5</v>
      </c>
      <c r="J578" s="10">
        <v>0.1</v>
      </c>
      <c r="K578" s="7" t="s">
        <v>222</v>
      </c>
      <c r="L578" s="7" t="s">
        <v>50</v>
      </c>
      <c r="M578" s="6">
        <v>67</v>
      </c>
      <c r="N578" s="6">
        <v>3</v>
      </c>
      <c r="O578" s="7" t="str">
        <f>VLOOKUP(H578,Product_Master!$A$2:$E$19,2,FALSE)</f>
        <v>Pen Set</v>
      </c>
      <c r="P578" s="7" t="str">
        <f>VLOOKUP(H578,Product_Master!$A$2:$E$19,3,FALSE)</f>
        <v>Office Supplies</v>
      </c>
      <c r="Q578" s="17">
        <f>INDEX(Product_Master!$D$2:$D$19,MATCH(H578,Product_Master!$A$2:$A$19,0))</f>
        <v>12</v>
      </c>
      <c r="R578" s="14">
        <f>INDEX(Product_Master!$E$2:$E$19,MATCH(H578,Product_Master!$A$2:$A$19,0))</f>
        <v>9.07</v>
      </c>
      <c r="S578" s="14">
        <f t="shared" ref="S578:S641" si="54">I578*Q578*(1-J578)</f>
        <v>54</v>
      </c>
      <c r="T578" s="14">
        <f t="shared" ref="T578:T641" si="55">I578*R578</f>
        <v>45.35</v>
      </c>
      <c r="U578" s="14">
        <f t="shared" ref="U578:U641" si="56">S578-T578</f>
        <v>8.6499999999999986</v>
      </c>
      <c r="V578" s="20">
        <f t="shared" ref="V578:V641" si="57">IFERROR(U578/S578,0)</f>
        <v>0.16018518518518515</v>
      </c>
      <c r="W578" s="7" t="str">
        <f t="shared" ref="W578:W641" si="58">IF(U578&gt;0,"Profitable","Loss")</f>
        <v>Profitable</v>
      </c>
      <c r="X578" s="7" t="str">
        <f t="shared" ref="X578:X641" si="59">IF(S578&gt;=5000,"High",IF(S578&gt;=2000,"Medium","Low"))</f>
        <v>Low</v>
      </c>
    </row>
    <row r="579" spans="1:24" x14ac:dyDescent="0.3">
      <c r="A579" s="7" t="s">
        <v>1996</v>
      </c>
      <c r="B579" s="8">
        <v>44930</v>
      </c>
      <c r="C579" s="8">
        <v>44932</v>
      </c>
      <c r="D579" s="7" t="s">
        <v>1998</v>
      </c>
      <c r="E579" s="7" t="s">
        <v>82</v>
      </c>
      <c r="F579" s="7" t="s">
        <v>29</v>
      </c>
      <c r="G579" s="7" t="s">
        <v>115</v>
      </c>
      <c r="H579" s="7" t="s">
        <v>56</v>
      </c>
      <c r="I579" s="6">
        <v>8</v>
      </c>
      <c r="J579" s="10">
        <v>0</v>
      </c>
      <c r="K579" s="7" t="s">
        <v>222</v>
      </c>
      <c r="L579" s="7" t="s">
        <v>23</v>
      </c>
      <c r="M579" s="6">
        <v>67</v>
      </c>
      <c r="N579" s="6">
        <v>2</v>
      </c>
      <c r="O579" s="7" t="str">
        <f>VLOOKUP(H579,Product_Master!$A$2:$E$19,2,FALSE)</f>
        <v>Stapler</v>
      </c>
      <c r="P579" s="7" t="str">
        <f>VLOOKUP(H579,Product_Master!$A$2:$E$19,3,FALSE)</f>
        <v>Office Supplies</v>
      </c>
      <c r="Q579" s="17">
        <f>INDEX(Product_Master!$D$2:$D$19,MATCH(H579,Product_Master!$A$2:$A$19,0))</f>
        <v>15</v>
      </c>
      <c r="R579" s="14">
        <f>INDEX(Product_Master!$E$2:$E$19,MATCH(H579,Product_Master!$A$2:$A$19,0))</f>
        <v>9.91</v>
      </c>
      <c r="S579" s="14">
        <f t="shared" si="54"/>
        <v>120</v>
      </c>
      <c r="T579" s="14">
        <f t="shared" si="55"/>
        <v>79.28</v>
      </c>
      <c r="U579" s="14">
        <f t="shared" si="56"/>
        <v>40.72</v>
      </c>
      <c r="V579" s="20">
        <f t="shared" si="57"/>
        <v>0.33933333333333332</v>
      </c>
      <c r="W579" s="7" t="str">
        <f t="shared" si="58"/>
        <v>Profitable</v>
      </c>
      <c r="X579" s="7" t="str">
        <f t="shared" si="59"/>
        <v>Low</v>
      </c>
    </row>
    <row r="580" spans="1:24" x14ac:dyDescent="0.3">
      <c r="A580" s="7" t="s">
        <v>1999</v>
      </c>
      <c r="B580" s="8">
        <v>45336</v>
      </c>
      <c r="C580" s="8">
        <v>45337</v>
      </c>
      <c r="D580" s="7" t="s">
        <v>2002</v>
      </c>
      <c r="E580" s="7" t="s">
        <v>397</v>
      </c>
      <c r="F580" s="7" t="s">
        <v>29</v>
      </c>
      <c r="G580" s="7" t="s">
        <v>30</v>
      </c>
      <c r="H580" s="7" t="s">
        <v>63</v>
      </c>
      <c r="I580" s="6">
        <v>3</v>
      </c>
      <c r="J580" s="10">
        <v>0</v>
      </c>
      <c r="K580" s="7" t="s">
        <v>32</v>
      </c>
      <c r="L580" s="7" t="s">
        <v>50</v>
      </c>
      <c r="M580" s="6">
        <v>54</v>
      </c>
      <c r="N580" s="6">
        <v>1</v>
      </c>
      <c r="O580" s="7" t="str">
        <f>VLOOKUP(H580,Product_Master!$A$2:$E$19,2,FALSE)</f>
        <v>Paper Ream</v>
      </c>
      <c r="P580" s="7" t="str">
        <f>VLOOKUP(H580,Product_Master!$A$2:$E$19,3,FALSE)</f>
        <v>Office Supplies</v>
      </c>
      <c r="Q580" s="17">
        <f>INDEX(Product_Master!$D$2:$D$19,MATCH(H580,Product_Master!$A$2:$A$19,0))</f>
        <v>9</v>
      </c>
      <c r="R580" s="14">
        <f>INDEX(Product_Master!$E$2:$E$19,MATCH(H580,Product_Master!$A$2:$A$19,0))</f>
        <v>5.46</v>
      </c>
      <c r="S580" s="14">
        <f t="shared" si="54"/>
        <v>27</v>
      </c>
      <c r="T580" s="14">
        <f t="shared" si="55"/>
        <v>16.38</v>
      </c>
      <c r="U580" s="14">
        <f t="shared" si="56"/>
        <v>10.620000000000001</v>
      </c>
      <c r="V580" s="20">
        <f t="shared" si="57"/>
        <v>0.39333333333333337</v>
      </c>
      <c r="W580" s="7" t="str">
        <f t="shared" si="58"/>
        <v>Profitable</v>
      </c>
      <c r="X580" s="7" t="str">
        <f t="shared" si="59"/>
        <v>Low</v>
      </c>
    </row>
    <row r="581" spans="1:24" x14ac:dyDescent="0.3">
      <c r="A581" s="7" t="s">
        <v>2003</v>
      </c>
      <c r="B581" s="8">
        <v>45084</v>
      </c>
      <c r="C581" s="8">
        <v>45091</v>
      </c>
      <c r="D581" s="7" t="s">
        <v>1018</v>
      </c>
      <c r="E581" s="7" t="s">
        <v>782</v>
      </c>
      <c r="F581" s="7" t="s">
        <v>29</v>
      </c>
      <c r="G581" s="7" t="s">
        <v>176</v>
      </c>
      <c r="H581" s="7" t="s">
        <v>177</v>
      </c>
      <c r="I581" s="6">
        <v>1</v>
      </c>
      <c r="J581" s="10">
        <v>0.1</v>
      </c>
      <c r="K581" s="7" t="s">
        <v>22</v>
      </c>
      <c r="L581" s="7" t="s">
        <v>33</v>
      </c>
      <c r="M581" s="6">
        <v>51</v>
      </c>
      <c r="N581" s="6">
        <v>4</v>
      </c>
      <c r="O581" s="7" t="str">
        <f>VLOOKUP(H581,Product_Master!$A$2:$E$19,2,FALSE)</f>
        <v>Headphones</v>
      </c>
      <c r="P581" s="7" t="str">
        <f>VLOOKUP(H581,Product_Master!$A$2:$E$19,3,FALSE)</f>
        <v>Technology</v>
      </c>
      <c r="Q581" s="17">
        <f>INDEX(Product_Master!$D$2:$D$19,MATCH(H581,Product_Master!$A$2:$A$19,0))</f>
        <v>80</v>
      </c>
      <c r="R581" s="14">
        <f>INDEX(Product_Master!$E$2:$E$19,MATCH(H581,Product_Master!$A$2:$A$19,0))</f>
        <v>45.88</v>
      </c>
      <c r="S581" s="14">
        <f t="shared" si="54"/>
        <v>72</v>
      </c>
      <c r="T581" s="14">
        <f t="shared" si="55"/>
        <v>45.88</v>
      </c>
      <c r="U581" s="14">
        <f t="shared" si="56"/>
        <v>26.119999999999997</v>
      </c>
      <c r="V581" s="20">
        <f t="shared" si="57"/>
        <v>0.36277777777777775</v>
      </c>
      <c r="W581" s="7" t="str">
        <f t="shared" si="58"/>
        <v>Profitable</v>
      </c>
      <c r="X581" s="7" t="str">
        <f t="shared" si="59"/>
        <v>Low</v>
      </c>
    </row>
    <row r="582" spans="1:24" x14ac:dyDescent="0.3">
      <c r="A582" s="7" t="s">
        <v>2006</v>
      </c>
      <c r="B582" s="8">
        <v>45071</v>
      </c>
      <c r="C582" s="8">
        <v>45072</v>
      </c>
      <c r="D582" s="7" t="s">
        <v>2007</v>
      </c>
      <c r="E582" s="7" t="s">
        <v>865</v>
      </c>
      <c r="F582" s="7" t="s">
        <v>39</v>
      </c>
      <c r="G582" s="7" t="s">
        <v>40</v>
      </c>
      <c r="H582" s="7" t="s">
        <v>91</v>
      </c>
      <c r="I582" s="6">
        <v>4</v>
      </c>
      <c r="J582" s="10">
        <v>0</v>
      </c>
      <c r="K582" s="7" t="s">
        <v>32</v>
      </c>
      <c r="L582" s="7" t="s">
        <v>50</v>
      </c>
      <c r="M582" s="6">
        <v>60</v>
      </c>
      <c r="N582" s="6">
        <v>4</v>
      </c>
      <c r="O582" s="7" t="str">
        <f>VLOOKUP(H582,Product_Master!$A$2:$E$19,2,FALSE)</f>
        <v>Smartphone</v>
      </c>
      <c r="P582" s="7" t="str">
        <f>VLOOKUP(H582,Product_Master!$A$2:$E$19,3,FALSE)</f>
        <v>Technology</v>
      </c>
      <c r="Q582" s="17">
        <f>INDEX(Product_Master!$D$2:$D$19,MATCH(H582,Product_Master!$A$2:$A$19,0))</f>
        <v>600</v>
      </c>
      <c r="R582" s="14">
        <f>INDEX(Product_Master!$E$2:$E$19,MATCH(H582,Product_Master!$A$2:$A$19,0))</f>
        <v>395.83</v>
      </c>
      <c r="S582" s="14">
        <f t="shared" si="54"/>
        <v>2400</v>
      </c>
      <c r="T582" s="14">
        <f t="shared" si="55"/>
        <v>1583.32</v>
      </c>
      <c r="U582" s="14">
        <f t="shared" si="56"/>
        <v>816.68000000000006</v>
      </c>
      <c r="V582" s="20">
        <f t="shared" si="57"/>
        <v>0.34028333333333338</v>
      </c>
      <c r="W582" s="7" t="str">
        <f t="shared" si="58"/>
        <v>Profitable</v>
      </c>
      <c r="X582" s="7" t="str">
        <f t="shared" si="59"/>
        <v>Medium</v>
      </c>
    </row>
    <row r="583" spans="1:24" x14ac:dyDescent="0.3">
      <c r="A583" s="7" t="s">
        <v>2008</v>
      </c>
      <c r="B583" s="8">
        <v>45042</v>
      </c>
      <c r="C583" s="8">
        <v>45044</v>
      </c>
      <c r="D583" s="7" t="s">
        <v>2009</v>
      </c>
      <c r="E583" s="7" t="s">
        <v>1019</v>
      </c>
      <c r="F583" s="7" t="s">
        <v>29</v>
      </c>
      <c r="G583" s="7" t="s">
        <v>30</v>
      </c>
      <c r="H583" s="7" t="s">
        <v>98</v>
      </c>
      <c r="I583" s="6">
        <v>3</v>
      </c>
      <c r="J583" s="10">
        <v>0</v>
      </c>
      <c r="K583" s="7" t="s">
        <v>22</v>
      </c>
      <c r="L583" s="7" t="s">
        <v>33</v>
      </c>
      <c r="M583" s="6">
        <v>54</v>
      </c>
      <c r="N583" s="6">
        <v>2</v>
      </c>
      <c r="O583" s="7" t="str">
        <f>VLOOKUP(H583,Product_Master!$A$2:$E$19,2,FALSE)</f>
        <v>Office Chair</v>
      </c>
      <c r="P583" s="7" t="str">
        <f>VLOOKUP(H583,Product_Master!$A$2:$E$19,3,FALSE)</f>
        <v>Furniture</v>
      </c>
      <c r="Q583" s="17">
        <f>INDEX(Product_Master!$D$2:$D$19,MATCH(H583,Product_Master!$A$2:$A$19,0))</f>
        <v>150</v>
      </c>
      <c r="R583" s="14">
        <f>INDEX(Product_Master!$E$2:$E$19,MATCH(H583,Product_Master!$A$2:$A$19,0))</f>
        <v>111.98</v>
      </c>
      <c r="S583" s="14">
        <f t="shared" si="54"/>
        <v>450</v>
      </c>
      <c r="T583" s="14">
        <f t="shared" si="55"/>
        <v>335.94</v>
      </c>
      <c r="U583" s="14">
        <f t="shared" si="56"/>
        <v>114.06</v>
      </c>
      <c r="V583" s="20">
        <f t="shared" si="57"/>
        <v>0.25346666666666667</v>
      </c>
      <c r="W583" s="7" t="str">
        <f t="shared" si="58"/>
        <v>Profitable</v>
      </c>
      <c r="X583" s="7" t="str">
        <f t="shared" si="59"/>
        <v>Low</v>
      </c>
    </row>
    <row r="584" spans="1:24" x14ac:dyDescent="0.3">
      <c r="A584" s="7" t="s">
        <v>2010</v>
      </c>
      <c r="B584" s="8">
        <v>44928</v>
      </c>
      <c r="C584" s="8">
        <v>44929</v>
      </c>
      <c r="D584" s="7" t="s">
        <v>1503</v>
      </c>
      <c r="E584" s="7" t="s">
        <v>1267</v>
      </c>
      <c r="F584" s="7" t="s">
        <v>29</v>
      </c>
      <c r="G584" s="7" t="s">
        <v>30</v>
      </c>
      <c r="H584" s="7" t="s">
        <v>241</v>
      </c>
      <c r="I584" s="6">
        <v>9</v>
      </c>
      <c r="J584" s="10">
        <v>0</v>
      </c>
      <c r="K584" s="7" t="s">
        <v>32</v>
      </c>
      <c r="L584" s="7" t="s">
        <v>50</v>
      </c>
      <c r="M584" s="6">
        <v>58</v>
      </c>
      <c r="N584" s="6">
        <v>5</v>
      </c>
      <c r="O584" s="7" t="str">
        <f>VLOOKUP(H584,Product_Master!$A$2:$E$19,2,FALSE)</f>
        <v>Notebook</v>
      </c>
      <c r="P584" s="7" t="str">
        <f>VLOOKUP(H584,Product_Master!$A$2:$E$19,3,FALSE)</f>
        <v>Office Supplies</v>
      </c>
      <c r="Q584" s="17">
        <f>INDEX(Product_Master!$D$2:$D$19,MATCH(H584,Product_Master!$A$2:$A$19,0))</f>
        <v>6</v>
      </c>
      <c r="R584" s="14">
        <f>INDEX(Product_Master!$E$2:$E$19,MATCH(H584,Product_Master!$A$2:$A$19,0))</f>
        <v>4.2699999999999996</v>
      </c>
      <c r="S584" s="14">
        <f t="shared" si="54"/>
        <v>54</v>
      </c>
      <c r="T584" s="14">
        <f t="shared" si="55"/>
        <v>38.429999999999993</v>
      </c>
      <c r="U584" s="14">
        <f t="shared" si="56"/>
        <v>15.570000000000007</v>
      </c>
      <c r="V584" s="20">
        <f t="shared" si="57"/>
        <v>0.2883333333333335</v>
      </c>
      <c r="W584" s="7" t="str">
        <f t="shared" si="58"/>
        <v>Profitable</v>
      </c>
      <c r="X584" s="7" t="str">
        <f t="shared" si="59"/>
        <v>Low</v>
      </c>
    </row>
    <row r="585" spans="1:24" x14ac:dyDescent="0.3">
      <c r="A585" s="7" t="s">
        <v>2013</v>
      </c>
      <c r="B585" s="8">
        <v>45295</v>
      </c>
      <c r="C585" s="8">
        <v>45297</v>
      </c>
      <c r="D585" s="7" t="s">
        <v>1132</v>
      </c>
      <c r="E585" s="7" t="s">
        <v>643</v>
      </c>
      <c r="F585" s="7" t="s">
        <v>29</v>
      </c>
      <c r="G585" s="7" t="s">
        <v>90</v>
      </c>
      <c r="H585" s="7" t="s">
        <v>160</v>
      </c>
      <c r="I585" s="6">
        <v>4</v>
      </c>
      <c r="J585" s="10">
        <v>0.05</v>
      </c>
      <c r="K585" s="7" t="s">
        <v>32</v>
      </c>
      <c r="L585" s="7" t="s">
        <v>50</v>
      </c>
      <c r="M585" s="6">
        <v>52</v>
      </c>
      <c r="N585" s="6">
        <v>2</v>
      </c>
      <c r="O585" s="7" t="str">
        <f>VLOOKUP(H585,Product_Master!$A$2:$E$19,2,FALSE)</f>
        <v>Laptop</v>
      </c>
      <c r="P585" s="7" t="str">
        <f>VLOOKUP(H585,Product_Master!$A$2:$E$19,3,FALSE)</f>
        <v>Technology</v>
      </c>
      <c r="Q585" s="17">
        <f>INDEX(Product_Master!$D$2:$D$19,MATCH(H585,Product_Master!$A$2:$A$19,0))</f>
        <v>900</v>
      </c>
      <c r="R585" s="14">
        <f>INDEX(Product_Master!$E$2:$E$19,MATCH(H585,Product_Master!$A$2:$A$19,0))</f>
        <v>669.14</v>
      </c>
      <c r="S585" s="14">
        <f t="shared" si="54"/>
        <v>3420</v>
      </c>
      <c r="T585" s="14">
        <f t="shared" si="55"/>
        <v>2676.56</v>
      </c>
      <c r="U585" s="14">
        <f t="shared" si="56"/>
        <v>743.44</v>
      </c>
      <c r="V585" s="20">
        <f t="shared" si="57"/>
        <v>0.21738011695906434</v>
      </c>
      <c r="W585" s="7" t="str">
        <f t="shared" si="58"/>
        <v>Profitable</v>
      </c>
      <c r="X585" s="7" t="str">
        <f t="shared" si="59"/>
        <v>Medium</v>
      </c>
    </row>
    <row r="586" spans="1:24" x14ac:dyDescent="0.3">
      <c r="A586" s="7" t="s">
        <v>2014</v>
      </c>
      <c r="B586" s="8">
        <v>45379</v>
      </c>
      <c r="C586" s="8">
        <v>45385</v>
      </c>
      <c r="D586" s="7" t="s">
        <v>2016</v>
      </c>
      <c r="E586" s="7" t="s">
        <v>666</v>
      </c>
      <c r="F586" s="7" t="s">
        <v>29</v>
      </c>
      <c r="G586" s="7" t="s">
        <v>176</v>
      </c>
      <c r="H586" s="7" t="s">
        <v>56</v>
      </c>
      <c r="I586" s="6">
        <v>8</v>
      </c>
      <c r="J586" s="10">
        <v>0</v>
      </c>
      <c r="K586" s="7" t="s">
        <v>32</v>
      </c>
      <c r="L586" s="7" t="s">
        <v>50</v>
      </c>
      <c r="M586" s="6">
        <v>57</v>
      </c>
      <c r="N586" s="6">
        <v>2</v>
      </c>
      <c r="O586" s="7" t="str">
        <f>VLOOKUP(H586,Product_Master!$A$2:$E$19,2,FALSE)</f>
        <v>Stapler</v>
      </c>
      <c r="P586" s="7" t="str">
        <f>VLOOKUP(H586,Product_Master!$A$2:$E$19,3,FALSE)</f>
        <v>Office Supplies</v>
      </c>
      <c r="Q586" s="17">
        <f>INDEX(Product_Master!$D$2:$D$19,MATCH(H586,Product_Master!$A$2:$A$19,0))</f>
        <v>15</v>
      </c>
      <c r="R586" s="14">
        <f>INDEX(Product_Master!$E$2:$E$19,MATCH(H586,Product_Master!$A$2:$A$19,0))</f>
        <v>9.91</v>
      </c>
      <c r="S586" s="14">
        <f t="shared" si="54"/>
        <v>120</v>
      </c>
      <c r="T586" s="14">
        <f t="shared" si="55"/>
        <v>79.28</v>
      </c>
      <c r="U586" s="14">
        <f t="shared" si="56"/>
        <v>40.72</v>
      </c>
      <c r="V586" s="20">
        <f t="shared" si="57"/>
        <v>0.33933333333333332</v>
      </c>
      <c r="W586" s="7" t="str">
        <f t="shared" si="58"/>
        <v>Profitable</v>
      </c>
      <c r="X586" s="7" t="str">
        <f t="shared" si="59"/>
        <v>Low</v>
      </c>
    </row>
    <row r="587" spans="1:24" x14ac:dyDescent="0.3">
      <c r="A587" s="7" t="s">
        <v>2017</v>
      </c>
      <c r="B587" s="8">
        <v>44927</v>
      </c>
      <c r="C587" s="8">
        <v>44928</v>
      </c>
      <c r="D587" s="7" t="s">
        <v>1190</v>
      </c>
      <c r="E587" s="7" t="s">
        <v>635</v>
      </c>
      <c r="F587" s="7" t="s">
        <v>29</v>
      </c>
      <c r="G587" s="7" t="s">
        <v>293</v>
      </c>
      <c r="H587" s="7" t="s">
        <v>91</v>
      </c>
      <c r="I587" s="6">
        <v>8</v>
      </c>
      <c r="J587" s="10">
        <v>0</v>
      </c>
      <c r="K587" s="7" t="s">
        <v>22</v>
      </c>
      <c r="L587" s="7" t="s">
        <v>23</v>
      </c>
      <c r="M587" s="6">
        <v>60</v>
      </c>
      <c r="N587" s="6">
        <v>4</v>
      </c>
      <c r="O587" s="7" t="str">
        <f>VLOOKUP(H587,Product_Master!$A$2:$E$19,2,FALSE)</f>
        <v>Smartphone</v>
      </c>
      <c r="P587" s="7" t="str">
        <f>VLOOKUP(H587,Product_Master!$A$2:$E$19,3,FALSE)</f>
        <v>Technology</v>
      </c>
      <c r="Q587" s="17">
        <f>INDEX(Product_Master!$D$2:$D$19,MATCH(H587,Product_Master!$A$2:$A$19,0))</f>
        <v>600</v>
      </c>
      <c r="R587" s="14">
        <f>INDEX(Product_Master!$E$2:$E$19,MATCH(H587,Product_Master!$A$2:$A$19,0))</f>
        <v>395.83</v>
      </c>
      <c r="S587" s="14">
        <f t="shared" si="54"/>
        <v>4800</v>
      </c>
      <c r="T587" s="14">
        <f t="shared" si="55"/>
        <v>3166.64</v>
      </c>
      <c r="U587" s="14">
        <f t="shared" si="56"/>
        <v>1633.3600000000001</v>
      </c>
      <c r="V587" s="20">
        <f t="shared" si="57"/>
        <v>0.34028333333333338</v>
      </c>
      <c r="W587" s="7" t="str">
        <f t="shared" si="58"/>
        <v>Profitable</v>
      </c>
      <c r="X587" s="7" t="str">
        <f t="shared" si="59"/>
        <v>Medium</v>
      </c>
    </row>
    <row r="588" spans="1:24" x14ac:dyDescent="0.3">
      <c r="A588" s="7" t="s">
        <v>2019</v>
      </c>
      <c r="B588" s="8">
        <v>45353</v>
      </c>
      <c r="C588" s="8">
        <v>45355</v>
      </c>
      <c r="D588" s="7" t="s">
        <v>2021</v>
      </c>
      <c r="E588" s="7" t="s">
        <v>108</v>
      </c>
      <c r="F588" s="7" t="s">
        <v>29</v>
      </c>
      <c r="G588" s="7" t="s">
        <v>293</v>
      </c>
      <c r="H588" s="7" t="s">
        <v>154</v>
      </c>
      <c r="I588" s="6">
        <v>2</v>
      </c>
      <c r="J588" s="10">
        <v>0</v>
      </c>
      <c r="K588" s="7" t="s">
        <v>70</v>
      </c>
      <c r="L588" s="7" t="s">
        <v>50</v>
      </c>
      <c r="M588" s="6">
        <v>58</v>
      </c>
      <c r="N588" s="6">
        <v>4</v>
      </c>
      <c r="O588" s="7" t="str">
        <f>VLOOKUP(H588,Product_Master!$A$2:$E$19,2,FALSE)</f>
        <v>Filing Cabinet</v>
      </c>
      <c r="P588" s="7" t="str">
        <f>VLOOKUP(H588,Product_Master!$A$2:$E$19,3,FALSE)</f>
        <v>Furniture</v>
      </c>
      <c r="Q588" s="17">
        <f>INDEX(Product_Master!$D$2:$D$19,MATCH(H588,Product_Master!$A$2:$A$19,0))</f>
        <v>130</v>
      </c>
      <c r="R588" s="14">
        <f>INDEX(Product_Master!$E$2:$E$19,MATCH(H588,Product_Master!$A$2:$A$19,0))</f>
        <v>83.55</v>
      </c>
      <c r="S588" s="14">
        <f t="shared" si="54"/>
        <v>260</v>
      </c>
      <c r="T588" s="14">
        <f t="shared" si="55"/>
        <v>167.1</v>
      </c>
      <c r="U588" s="14">
        <f t="shared" si="56"/>
        <v>92.9</v>
      </c>
      <c r="V588" s="20">
        <f t="shared" si="57"/>
        <v>0.35730769230769233</v>
      </c>
      <c r="W588" s="7" t="str">
        <f t="shared" si="58"/>
        <v>Profitable</v>
      </c>
      <c r="X588" s="7" t="str">
        <f t="shared" si="59"/>
        <v>Low</v>
      </c>
    </row>
    <row r="589" spans="1:24" x14ac:dyDescent="0.3">
      <c r="A589" s="7" t="s">
        <v>2022</v>
      </c>
      <c r="B589" s="8">
        <v>45027</v>
      </c>
      <c r="C589" s="8">
        <v>45034</v>
      </c>
      <c r="D589" s="7" t="s">
        <v>2024</v>
      </c>
      <c r="E589" s="7" t="s">
        <v>467</v>
      </c>
      <c r="F589" s="7" t="s">
        <v>29</v>
      </c>
      <c r="G589" s="7" t="s">
        <v>40</v>
      </c>
      <c r="H589" s="7" t="s">
        <v>109</v>
      </c>
      <c r="I589" s="6">
        <v>7</v>
      </c>
      <c r="J589" s="10">
        <v>0</v>
      </c>
      <c r="K589" s="7" t="s">
        <v>70</v>
      </c>
      <c r="L589" s="7" t="s">
        <v>41</v>
      </c>
      <c r="M589" s="6">
        <v>48</v>
      </c>
      <c r="N589" s="6">
        <v>5</v>
      </c>
      <c r="O589" s="7" t="str">
        <f>VLOOKUP(H589,Product_Master!$A$2:$E$19,2,FALSE)</f>
        <v>Printer</v>
      </c>
      <c r="P589" s="7" t="str">
        <f>VLOOKUP(H589,Product_Master!$A$2:$E$19,3,FALSE)</f>
        <v>Technology</v>
      </c>
      <c r="Q589" s="17">
        <f>INDEX(Product_Master!$D$2:$D$19,MATCH(H589,Product_Master!$A$2:$A$19,0))</f>
        <v>180</v>
      </c>
      <c r="R589" s="14">
        <f>INDEX(Product_Master!$E$2:$E$19,MATCH(H589,Product_Master!$A$2:$A$19,0))</f>
        <v>133.25</v>
      </c>
      <c r="S589" s="14">
        <f t="shared" si="54"/>
        <v>1260</v>
      </c>
      <c r="T589" s="14">
        <f t="shared" si="55"/>
        <v>932.75</v>
      </c>
      <c r="U589" s="14">
        <f t="shared" si="56"/>
        <v>327.25</v>
      </c>
      <c r="V589" s="20">
        <f t="shared" si="57"/>
        <v>0.25972222222222224</v>
      </c>
      <c r="W589" s="7" t="str">
        <f t="shared" si="58"/>
        <v>Profitable</v>
      </c>
      <c r="X589" s="7" t="str">
        <f t="shared" si="59"/>
        <v>Low</v>
      </c>
    </row>
    <row r="590" spans="1:24" x14ac:dyDescent="0.3">
      <c r="A590" s="7" t="s">
        <v>2025</v>
      </c>
      <c r="B590" s="8">
        <v>45593</v>
      </c>
      <c r="C590" s="8">
        <v>45596</v>
      </c>
      <c r="D590" s="7" t="s">
        <v>2027</v>
      </c>
      <c r="E590" s="7" t="s">
        <v>1959</v>
      </c>
      <c r="F590" s="7" t="s">
        <v>19</v>
      </c>
      <c r="G590" s="7" t="s">
        <v>251</v>
      </c>
      <c r="H590" s="7" t="s">
        <v>63</v>
      </c>
      <c r="I590" s="6">
        <v>7</v>
      </c>
      <c r="J590" s="10">
        <v>0.15</v>
      </c>
      <c r="K590" s="7" t="s">
        <v>32</v>
      </c>
      <c r="L590" s="7" t="s">
        <v>23</v>
      </c>
      <c r="M590" s="6">
        <v>60</v>
      </c>
      <c r="N590" s="6">
        <v>1</v>
      </c>
      <c r="O590" s="7" t="str">
        <f>VLOOKUP(H590,Product_Master!$A$2:$E$19,2,FALSE)</f>
        <v>Paper Ream</v>
      </c>
      <c r="P590" s="7" t="str">
        <f>VLOOKUP(H590,Product_Master!$A$2:$E$19,3,FALSE)</f>
        <v>Office Supplies</v>
      </c>
      <c r="Q590" s="17">
        <f>INDEX(Product_Master!$D$2:$D$19,MATCH(H590,Product_Master!$A$2:$A$19,0))</f>
        <v>9</v>
      </c>
      <c r="R590" s="14">
        <f>INDEX(Product_Master!$E$2:$E$19,MATCH(H590,Product_Master!$A$2:$A$19,0))</f>
        <v>5.46</v>
      </c>
      <c r="S590" s="14">
        <f t="shared" si="54"/>
        <v>53.55</v>
      </c>
      <c r="T590" s="14">
        <f t="shared" si="55"/>
        <v>38.22</v>
      </c>
      <c r="U590" s="14">
        <f t="shared" si="56"/>
        <v>15.329999999999998</v>
      </c>
      <c r="V590" s="20">
        <f t="shared" si="57"/>
        <v>0.28627450980392155</v>
      </c>
      <c r="W590" s="7" t="str">
        <f t="shared" si="58"/>
        <v>Profitable</v>
      </c>
      <c r="X590" s="7" t="str">
        <f t="shared" si="59"/>
        <v>Low</v>
      </c>
    </row>
    <row r="591" spans="1:24" x14ac:dyDescent="0.3">
      <c r="A591" s="7" t="s">
        <v>2028</v>
      </c>
      <c r="B591" s="8">
        <v>45274</v>
      </c>
      <c r="C591" s="8">
        <v>45277</v>
      </c>
      <c r="D591" s="7" t="s">
        <v>1176</v>
      </c>
      <c r="E591" s="7" t="s">
        <v>1836</v>
      </c>
      <c r="F591" s="7" t="s">
        <v>29</v>
      </c>
      <c r="G591" s="7" t="s">
        <v>115</v>
      </c>
      <c r="H591" s="7" t="s">
        <v>91</v>
      </c>
      <c r="I591" s="6">
        <v>9</v>
      </c>
      <c r="J591" s="10">
        <v>0.05</v>
      </c>
      <c r="K591" s="7" t="s">
        <v>222</v>
      </c>
      <c r="L591" s="7" t="s">
        <v>50</v>
      </c>
      <c r="M591" s="6">
        <v>69</v>
      </c>
      <c r="N591" s="6">
        <v>2</v>
      </c>
      <c r="O591" s="7" t="str">
        <f>VLOOKUP(H591,Product_Master!$A$2:$E$19,2,FALSE)</f>
        <v>Smartphone</v>
      </c>
      <c r="P591" s="7" t="str">
        <f>VLOOKUP(H591,Product_Master!$A$2:$E$19,3,FALSE)</f>
        <v>Technology</v>
      </c>
      <c r="Q591" s="17">
        <f>INDEX(Product_Master!$D$2:$D$19,MATCH(H591,Product_Master!$A$2:$A$19,0))</f>
        <v>600</v>
      </c>
      <c r="R591" s="14">
        <f>INDEX(Product_Master!$E$2:$E$19,MATCH(H591,Product_Master!$A$2:$A$19,0))</f>
        <v>395.83</v>
      </c>
      <c r="S591" s="14">
        <f t="shared" si="54"/>
        <v>5130</v>
      </c>
      <c r="T591" s="14">
        <f t="shared" si="55"/>
        <v>3562.47</v>
      </c>
      <c r="U591" s="14">
        <f t="shared" si="56"/>
        <v>1567.5300000000002</v>
      </c>
      <c r="V591" s="20">
        <f t="shared" si="57"/>
        <v>0.30556140350877198</v>
      </c>
      <c r="W591" s="7" t="str">
        <f t="shared" si="58"/>
        <v>Profitable</v>
      </c>
      <c r="X591" s="7" t="str">
        <f t="shared" si="59"/>
        <v>High</v>
      </c>
    </row>
    <row r="592" spans="1:24" x14ac:dyDescent="0.3">
      <c r="A592" s="7" t="s">
        <v>2029</v>
      </c>
      <c r="B592" s="8">
        <v>45170</v>
      </c>
      <c r="C592" s="8">
        <v>45173</v>
      </c>
      <c r="D592" s="7" t="s">
        <v>2030</v>
      </c>
      <c r="E592" s="7" t="s">
        <v>1133</v>
      </c>
      <c r="F592" s="7" t="s">
        <v>29</v>
      </c>
      <c r="G592" s="7" t="s">
        <v>20</v>
      </c>
      <c r="H592" s="7" t="s">
        <v>21</v>
      </c>
      <c r="I592" s="6">
        <v>5</v>
      </c>
      <c r="J592" s="10">
        <v>0.15</v>
      </c>
      <c r="K592" s="7" t="s">
        <v>32</v>
      </c>
      <c r="L592" s="7" t="s">
        <v>41</v>
      </c>
      <c r="M592" s="6">
        <v>51</v>
      </c>
      <c r="N592" s="6">
        <v>3</v>
      </c>
      <c r="O592" s="7" t="str">
        <f>VLOOKUP(H592,Product_Master!$A$2:$E$19,2,FALSE)</f>
        <v>Pen Set</v>
      </c>
      <c r="P592" s="7" t="str">
        <f>VLOOKUP(H592,Product_Master!$A$2:$E$19,3,FALSE)</f>
        <v>Office Supplies</v>
      </c>
      <c r="Q592" s="17">
        <f>INDEX(Product_Master!$D$2:$D$19,MATCH(H592,Product_Master!$A$2:$A$19,0))</f>
        <v>12</v>
      </c>
      <c r="R592" s="14">
        <f>INDEX(Product_Master!$E$2:$E$19,MATCH(H592,Product_Master!$A$2:$A$19,0))</f>
        <v>9.07</v>
      </c>
      <c r="S592" s="14">
        <f t="shared" si="54"/>
        <v>51</v>
      </c>
      <c r="T592" s="14">
        <f t="shared" si="55"/>
        <v>45.35</v>
      </c>
      <c r="U592" s="14">
        <f t="shared" si="56"/>
        <v>5.6499999999999986</v>
      </c>
      <c r="V592" s="20">
        <f t="shared" si="57"/>
        <v>0.11078431372549016</v>
      </c>
      <c r="W592" s="7" t="str">
        <f t="shared" si="58"/>
        <v>Profitable</v>
      </c>
      <c r="X592" s="7" t="str">
        <f t="shared" si="59"/>
        <v>Low</v>
      </c>
    </row>
    <row r="593" spans="1:24" x14ac:dyDescent="0.3">
      <c r="A593" s="7" t="s">
        <v>2031</v>
      </c>
      <c r="B593" s="8">
        <v>45241</v>
      </c>
      <c r="C593" s="8">
        <v>45248</v>
      </c>
      <c r="D593" s="7" t="s">
        <v>2033</v>
      </c>
      <c r="E593" s="7" t="s">
        <v>1019</v>
      </c>
      <c r="F593" s="7" t="s">
        <v>29</v>
      </c>
      <c r="G593" s="7" t="s">
        <v>97</v>
      </c>
      <c r="H593" s="7" t="s">
        <v>109</v>
      </c>
      <c r="I593" s="6">
        <v>1</v>
      </c>
      <c r="J593" s="10">
        <v>0</v>
      </c>
      <c r="K593" s="7" t="s">
        <v>32</v>
      </c>
      <c r="L593" s="7" t="s">
        <v>33</v>
      </c>
      <c r="M593" s="6">
        <v>69</v>
      </c>
      <c r="N593" s="6">
        <v>1</v>
      </c>
      <c r="O593" s="7" t="str">
        <f>VLOOKUP(H593,Product_Master!$A$2:$E$19,2,FALSE)</f>
        <v>Printer</v>
      </c>
      <c r="P593" s="7" t="str">
        <f>VLOOKUP(H593,Product_Master!$A$2:$E$19,3,FALSE)</f>
        <v>Technology</v>
      </c>
      <c r="Q593" s="17">
        <f>INDEX(Product_Master!$D$2:$D$19,MATCH(H593,Product_Master!$A$2:$A$19,0))</f>
        <v>180</v>
      </c>
      <c r="R593" s="14">
        <f>INDEX(Product_Master!$E$2:$E$19,MATCH(H593,Product_Master!$A$2:$A$19,0))</f>
        <v>133.25</v>
      </c>
      <c r="S593" s="14">
        <f t="shared" si="54"/>
        <v>180</v>
      </c>
      <c r="T593" s="14">
        <f t="shared" si="55"/>
        <v>133.25</v>
      </c>
      <c r="U593" s="14">
        <f t="shared" si="56"/>
        <v>46.75</v>
      </c>
      <c r="V593" s="20">
        <f t="shared" si="57"/>
        <v>0.25972222222222224</v>
      </c>
      <c r="W593" s="7" t="str">
        <f t="shared" si="58"/>
        <v>Profitable</v>
      </c>
      <c r="X593" s="7" t="str">
        <f t="shared" si="59"/>
        <v>Low</v>
      </c>
    </row>
    <row r="594" spans="1:24" x14ac:dyDescent="0.3">
      <c r="A594" s="7" t="s">
        <v>2034</v>
      </c>
      <c r="B594" s="8">
        <v>45435</v>
      </c>
      <c r="C594" s="8">
        <v>45437</v>
      </c>
      <c r="D594" s="7" t="s">
        <v>1929</v>
      </c>
      <c r="E594" s="7" t="s">
        <v>560</v>
      </c>
      <c r="F594" s="7" t="s">
        <v>39</v>
      </c>
      <c r="G594" s="7" t="s">
        <v>30</v>
      </c>
      <c r="H594" s="7" t="s">
        <v>160</v>
      </c>
      <c r="I594" s="6">
        <v>8</v>
      </c>
      <c r="J594" s="10">
        <v>0</v>
      </c>
      <c r="K594" s="7" t="s">
        <v>32</v>
      </c>
      <c r="L594" s="7" t="s">
        <v>23</v>
      </c>
      <c r="M594" s="6">
        <v>44</v>
      </c>
      <c r="N594" s="6">
        <v>1</v>
      </c>
      <c r="O594" s="7" t="str">
        <f>VLOOKUP(H594,Product_Master!$A$2:$E$19,2,FALSE)</f>
        <v>Laptop</v>
      </c>
      <c r="P594" s="7" t="str">
        <f>VLOOKUP(H594,Product_Master!$A$2:$E$19,3,FALSE)</f>
        <v>Technology</v>
      </c>
      <c r="Q594" s="17">
        <f>INDEX(Product_Master!$D$2:$D$19,MATCH(H594,Product_Master!$A$2:$A$19,0))</f>
        <v>900</v>
      </c>
      <c r="R594" s="14">
        <f>INDEX(Product_Master!$E$2:$E$19,MATCH(H594,Product_Master!$A$2:$A$19,0))</f>
        <v>669.14</v>
      </c>
      <c r="S594" s="14">
        <f t="shared" si="54"/>
        <v>7200</v>
      </c>
      <c r="T594" s="14">
        <f t="shared" si="55"/>
        <v>5353.12</v>
      </c>
      <c r="U594" s="14">
        <f t="shared" si="56"/>
        <v>1846.88</v>
      </c>
      <c r="V594" s="20">
        <f t="shared" si="57"/>
        <v>0.25651111111111113</v>
      </c>
      <c r="W594" s="7" t="str">
        <f t="shared" si="58"/>
        <v>Profitable</v>
      </c>
      <c r="X594" s="7" t="str">
        <f t="shared" si="59"/>
        <v>High</v>
      </c>
    </row>
    <row r="595" spans="1:24" x14ac:dyDescent="0.3">
      <c r="A595" s="7" t="s">
        <v>2036</v>
      </c>
      <c r="B595" s="8">
        <v>45081</v>
      </c>
      <c r="C595" s="8">
        <v>45086</v>
      </c>
      <c r="D595" s="7" t="s">
        <v>333</v>
      </c>
      <c r="E595" s="7" t="s">
        <v>790</v>
      </c>
      <c r="F595" s="7" t="s">
        <v>29</v>
      </c>
      <c r="G595" s="7" t="s">
        <v>20</v>
      </c>
      <c r="H595" s="7" t="s">
        <v>76</v>
      </c>
      <c r="I595" s="6">
        <v>9</v>
      </c>
      <c r="J595" s="10">
        <v>0</v>
      </c>
      <c r="K595" s="7" t="s">
        <v>70</v>
      </c>
      <c r="L595" s="7" t="s">
        <v>23</v>
      </c>
      <c r="M595" s="6">
        <v>25</v>
      </c>
      <c r="N595" s="6">
        <v>4</v>
      </c>
      <c r="O595" s="7" t="str">
        <f>VLOOKUP(H595,Product_Master!$A$2:$E$19,2,FALSE)</f>
        <v>Tablet</v>
      </c>
      <c r="P595" s="7" t="str">
        <f>VLOOKUP(H595,Product_Master!$A$2:$E$19,3,FALSE)</f>
        <v>Technology</v>
      </c>
      <c r="Q595" s="17">
        <f>INDEX(Product_Master!$D$2:$D$19,MATCH(H595,Product_Master!$A$2:$A$19,0))</f>
        <v>350</v>
      </c>
      <c r="R595" s="14">
        <f>INDEX(Product_Master!$E$2:$E$19,MATCH(H595,Product_Master!$A$2:$A$19,0))</f>
        <v>267.63</v>
      </c>
      <c r="S595" s="14">
        <f t="shared" si="54"/>
        <v>3150</v>
      </c>
      <c r="T595" s="14">
        <f t="shared" si="55"/>
        <v>2408.67</v>
      </c>
      <c r="U595" s="14">
        <f t="shared" si="56"/>
        <v>741.32999999999993</v>
      </c>
      <c r="V595" s="20">
        <f t="shared" si="57"/>
        <v>0.23534285714285713</v>
      </c>
      <c r="W595" s="7" t="str">
        <f t="shared" si="58"/>
        <v>Profitable</v>
      </c>
      <c r="X595" s="7" t="str">
        <f t="shared" si="59"/>
        <v>Medium</v>
      </c>
    </row>
    <row r="596" spans="1:24" x14ac:dyDescent="0.3">
      <c r="A596" s="7" t="s">
        <v>2038</v>
      </c>
      <c r="B596" s="8">
        <v>44952</v>
      </c>
      <c r="C596" s="8">
        <v>44957</v>
      </c>
      <c r="D596" s="7" t="s">
        <v>236</v>
      </c>
      <c r="E596" s="7" t="s">
        <v>694</v>
      </c>
      <c r="F596" s="7" t="s">
        <v>29</v>
      </c>
      <c r="G596" s="7" t="s">
        <v>176</v>
      </c>
      <c r="H596" s="7" t="s">
        <v>160</v>
      </c>
      <c r="I596" s="6">
        <v>8</v>
      </c>
      <c r="J596" s="10">
        <v>0</v>
      </c>
      <c r="K596" s="7" t="s">
        <v>32</v>
      </c>
      <c r="L596" s="7" t="s">
        <v>33</v>
      </c>
      <c r="M596" s="6">
        <v>25</v>
      </c>
      <c r="N596" s="6">
        <v>5</v>
      </c>
      <c r="O596" s="7" t="str">
        <f>VLOOKUP(H596,Product_Master!$A$2:$E$19,2,FALSE)</f>
        <v>Laptop</v>
      </c>
      <c r="P596" s="7" t="str">
        <f>VLOOKUP(H596,Product_Master!$A$2:$E$19,3,FALSE)</f>
        <v>Technology</v>
      </c>
      <c r="Q596" s="17">
        <f>INDEX(Product_Master!$D$2:$D$19,MATCH(H596,Product_Master!$A$2:$A$19,0))</f>
        <v>900</v>
      </c>
      <c r="R596" s="14">
        <f>INDEX(Product_Master!$E$2:$E$19,MATCH(H596,Product_Master!$A$2:$A$19,0))</f>
        <v>669.14</v>
      </c>
      <c r="S596" s="14">
        <f t="shared" si="54"/>
        <v>7200</v>
      </c>
      <c r="T596" s="14">
        <f t="shared" si="55"/>
        <v>5353.12</v>
      </c>
      <c r="U596" s="14">
        <f t="shared" si="56"/>
        <v>1846.88</v>
      </c>
      <c r="V596" s="20">
        <f t="shared" si="57"/>
        <v>0.25651111111111113</v>
      </c>
      <c r="W596" s="7" t="str">
        <f t="shared" si="58"/>
        <v>Profitable</v>
      </c>
      <c r="X596" s="7" t="str">
        <f t="shared" si="59"/>
        <v>High</v>
      </c>
    </row>
    <row r="597" spans="1:24" x14ac:dyDescent="0.3">
      <c r="A597" s="7" t="s">
        <v>2041</v>
      </c>
      <c r="B597" s="8">
        <v>45585</v>
      </c>
      <c r="C597" s="8">
        <v>45589</v>
      </c>
      <c r="D597" s="7" t="s">
        <v>2043</v>
      </c>
      <c r="E597" s="7" t="s">
        <v>159</v>
      </c>
      <c r="F597" s="7" t="s">
        <v>39</v>
      </c>
      <c r="G597" s="7" t="s">
        <v>192</v>
      </c>
      <c r="H597" s="7" t="s">
        <v>109</v>
      </c>
      <c r="I597" s="6">
        <v>1</v>
      </c>
      <c r="J597" s="10">
        <v>0</v>
      </c>
      <c r="K597" s="7" t="s">
        <v>32</v>
      </c>
      <c r="L597" s="7" t="s">
        <v>50</v>
      </c>
      <c r="M597" s="6">
        <v>54</v>
      </c>
      <c r="N597" s="6">
        <v>3</v>
      </c>
      <c r="O597" s="7" t="str">
        <f>VLOOKUP(H597,Product_Master!$A$2:$E$19,2,FALSE)</f>
        <v>Printer</v>
      </c>
      <c r="P597" s="7" t="str">
        <f>VLOOKUP(H597,Product_Master!$A$2:$E$19,3,FALSE)</f>
        <v>Technology</v>
      </c>
      <c r="Q597" s="17">
        <f>INDEX(Product_Master!$D$2:$D$19,MATCH(H597,Product_Master!$A$2:$A$19,0))</f>
        <v>180</v>
      </c>
      <c r="R597" s="14">
        <f>INDEX(Product_Master!$E$2:$E$19,MATCH(H597,Product_Master!$A$2:$A$19,0))</f>
        <v>133.25</v>
      </c>
      <c r="S597" s="14">
        <f t="shared" si="54"/>
        <v>180</v>
      </c>
      <c r="T597" s="14">
        <f t="shared" si="55"/>
        <v>133.25</v>
      </c>
      <c r="U597" s="14">
        <f t="shared" si="56"/>
        <v>46.75</v>
      </c>
      <c r="V597" s="20">
        <f t="shared" si="57"/>
        <v>0.25972222222222224</v>
      </c>
      <c r="W597" s="7" t="str">
        <f t="shared" si="58"/>
        <v>Profitable</v>
      </c>
      <c r="X597" s="7" t="str">
        <f t="shared" si="59"/>
        <v>Low</v>
      </c>
    </row>
    <row r="598" spans="1:24" x14ac:dyDescent="0.3">
      <c r="A598" s="7" t="s">
        <v>2045</v>
      </c>
      <c r="B598" s="8">
        <v>45046</v>
      </c>
      <c r="C598" s="8">
        <v>45047</v>
      </c>
      <c r="D598" s="7" t="s">
        <v>236</v>
      </c>
      <c r="E598" s="7" t="s">
        <v>426</v>
      </c>
      <c r="F598" s="7" t="s">
        <v>29</v>
      </c>
      <c r="G598" s="7" t="s">
        <v>30</v>
      </c>
      <c r="H598" s="7" t="s">
        <v>146</v>
      </c>
      <c r="I598" s="6">
        <v>6</v>
      </c>
      <c r="J598" s="10">
        <v>0.15</v>
      </c>
      <c r="K598" s="7" t="s">
        <v>32</v>
      </c>
      <c r="L598" s="7" t="s">
        <v>23</v>
      </c>
      <c r="M598" s="6">
        <v>65</v>
      </c>
      <c r="N598" s="6">
        <v>5</v>
      </c>
      <c r="O598" s="7" t="str">
        <f>VLOOKUP(H598,Product_Master!$A$2:$E$19,2,FALSE)</f>
        <v>Standing Desk</v>
      </c>
      <c r="P598" s="7" t="str">
        <f>VLOOKUP(H598,Product_Master!$A$2:$E$19,3,FALSE)</f>
        <v>Furniture</v>
      </c>
      <c r="Q598" s="17">
        <f>INDEX(Product_Master!$D$2:$D$19,MATCH(H598,Product_Master!$A$2:$A$19,0))</f>
        <v>480</v>
      </c>
      <c r="R598" s="14">
        <f>INDEX(Product_Master!$E$2:$E$19,MATCH(H598,Product_Master!$A$2:$A$19,0))</f>
        <v>375.21</v>
      </c>
      <c r="S598" s="14">
        <f t="shared" si="54"/>
        <v>2448</v>
      </c>
      <c r="T598" s="14">
        <f t="shared" si="55"/>
        <v>2251.2599999999998</v>
      </c>
      <c r="U598" s="14">
        <f t="shared" si="56"/>
        <v>196.74000000000024</v>
      </c>
      <c r="V598" s="20">
        <f t="shared" si="57"/>
        <v>8.0367647058823627E-2</v>
      </c>
      <c r="W598" s="7" t="str">
        <f t="shared" si="58"/>
        <v>Profitable</v>
      </c>
      <c r="X598" s="7" t="str">
        <f t="shared" si="59"/>
        <v>Medium</v>
      </c>
    </row>
    <row r="599" spans="1:24" x14ac:dyDescent="0.3">
      <c r="A599" s="7" t="s">
        <v>2047</v>
      </c>
      <c r="B599" s="8">
        <v>45292</v>
      </c>
      <c r="C599" s="8">
        <v>45297</v>
      </c>
      <c r="D599" s="7" t="s">
        <v>275</v>
      </c>
      <c r="E599" s="7" t="s">
        <v>1372</v>
      </c>
      <c r="F599" s="7" t="s">
        <v>39</v>
      </c>
      <c r="G599" s="7" t="s">
        <v>40</v>
      </c>
      <c r="H599" s="7" t="s">
        <v>21</v>
      </c>
      <c r="I599" s="6">
        <v>8</v>
      </c>
      <c r="J599" s="10">
        <v>0</v>
      </c>
      <c r="K599" s="7" t="s">
        <v>32</v>
      </c>
      <c r="L599" s="7" t="s">
        <v>41</v>
      </c>
      <c r="M599" s="6">
        <v>26</v>
      </c>
      <c r="N599" s="6">
        <v>2</v>
      </c>
      <c r="O599" s="7" t="str">
        <f>VLOOKUP(H599,Product_Master!$A$2:$E$19,2,FALSE)</f>
        <v>Pen Set</v>
      </c>
      <c r="P599" s="7" t="str">
        <f>VLOOKUP(H599,Product_Master!$A$2:$E$19,3,FALSE)</f>
        <v>Office Supplies</v>
      </c>
      <c r="Q599" s="17">
        <f>INDEX(Product_Master!$D$2:$D$19,MATCH(H599,Product_Master!$A$2:$A$19,0))</f>
        <v>12</v>
      </c>
      <c r="R599" s="14">
        <f>INDEX(Product_Master!$E$2:$E$19,MATCH(H599,Product_Master!$A$2:$A$19,0))</f>
        <v>9.07</v>
      </c>
      <c r="S599" s="14">
        <f t="shared" si="54"/>
        <v>96</v>
      </c>
      <c r="T599" s="14">
        <f t="shared" si="55"/>
        <v>72.56</v>
      </c>
      <c r="U599" s="14">
        <f t="shared" si="56"/>
        <v>23.439999999999998</v>
      </c>
      <c r="V599" s="20">
        <f t="shared" si="57"/>
        <v>0.24416666666666664</v>
      </c>
      <c r="W599" s="7" t="str">
        <f t="shared" si="58"/>
        <v>Profitable</v>
      </c>
      <c r="X599" s="7" t="str">
        <f t="shared" si="59"/>
        <v>Low</v>
      </c>
    </row>
    <row r="600" spans="1:24" x14ac:dyDescent="0.3">
      <c r="A600" s="7" t="s">
        <v>2048</v>
      </c>
      <c r="B600" s="8">
        <v>45124</v>
      </c>
      <c r="C600" s="8">
        <v>45128</v>
      </c>
      <c r="D600" s="7" t="s">
        <v>226</v>
      </c>
      <c r="E600" s="7" t="s">
        <v>570</v>
      </c>
      <c r="F600" s="7" t="s">
        <v>29</v>
      </c>
      <c r="G600" s="7" t="s">
        <v>62</v>
      </c>
      <c r="H600" s="7" t="s">
        <v>69</v>
      </c>
      <c r="I600" s="6">
        <v>6</v>
      </c>
      <c r="J600" s="10">
        <v>0.05</v>
      </c>
      <c r="K600" s="7" t="s">
        <v>22</v>
      </c>
      <c r="L600" s="7" t="s">
        <v>50</v>
      </c>
      <c r="M600" s="6">
        <v>44</v>
      </c>
      <c r="N600" s="6">
        <v>4</v>
      </c>
      <c r="O600" s="7" t="str">
        <f>VLOOKUP(H600,Product_Master!$A$2:$E$19,2,FALSE)</f>
        <v>Marker Pack</v>
      </c>
      <c r="P600" s="7" t="str">
        <f>VLOOKUP(H600,Product_Master!$A$2:$E$19,3,FALSE)</f>
        <v>Office Supplies</v>
      </c>
      <c r="Q600" s="17">
        <f>INDEX(Product_Master!$D$2:$D$19,MATCH(H600,Product_Master!$A$2:$A$19,0))</f>
        <v>11</v>
      </c>
      <c r="R600" s="14">
        <f>INDEX(Product_Master!$E$2:$E$19,MATCH(H600,Product_Master!$A$2:$A$19,0))</f>
        <v>6.23</v>
      </c>
      <c r="S600" s="14">
        <f t="shared" si="54"/>
        <v>62.699999999999996</v>
      </c>
      <c r="T600" s="14">
        <f t="shared" si="55"/>
        <v>37.380000000000003</v>
      </c>
      <c r="U600" s="14">
        <f t="shared" si="56"/>
        <v>25.319999999999993</v>
      </c>
      <c r="V600" s="20">
        <f t="shared" si="57"/>
        <v>0.40382775119617215</v>
      </c>
      <c r="W600" s="7" t="str">
        <f t="shared" si="58"/>
        <v>Profitable</v>
      </c>
      <c r="X600" s="7" t="str">
        <f t="shared" si="59"/>
        <v>Low</v>
      </c>
    </row>
    <row r="601" spans="1:24" x14ac:dyDescent="0.3">
      <c r="A601" s="7" t="s">
        <v>2051</v>
      </c>
      <c r="B601" s="8">
        <v>45268</v>
      </c>
      <c r="C601" s="8">
        <v>45271</v>
      </c>
      <c r="D601" s="7" t="s">
        <v>2053</v>
      </c>
      <c r="E601" s="7" t="s">
        <v>865</v>
      </c>
      <c r="F601" s="7" t="s">
        <v>29</v>
      </c>
      <c r="G601" s="7" t="s">
        <v>192</v>
      </c>
      <c r="H601" s="7" t="s">
        <v>160</v>
      </c>
      <c r="I601" s="6">
        <v>6</v>
      </c>
      <c r="J601" s="10">
        <v>0.1</v>
      </c>
      <c r="K601" s="7" t="s">
        <v>32</v>
      </c>
      <c r="L601" s="7" t="s">
        <v>50</v>
      </c>
      <c r="M601" s="6">
        <v>21</v>
      </c>
      <c r="N601" s="6">
        <v>3</v>
      </c>
      <c r="O601" s="7" t="str">
        <f>VLOOKUP(H601,Product_Master!$A$2:$E$19,2,FALSE)</f>
        <v>Laptop</v>
      </c>
      <c r="P601" s="7" t="str">
        <f>VLOOKUP(H601,Product_Master!$A$2:$E$19,3,FALSE)</f>
        <v>Technology</v>
      </c>
      <c r="Q601" s="17">
        <f>INDEX(Product_Master!$D$2:$D$19,MATCH(H601,Product_Master!$A$2:$A$19,0))</f>
        <v>900</v>
      </c>
      <c r="R601" s="14">
        <f>INDEX(Product_Master!$E$2:$E$19,MATCH(H601,Product_Master!$A$2:$A$19,0))</f>
        <v>669.14</v>
      </c>
      <c r="S601" s="14">
        <f t="shared" si="54"/>
        <v>4860</v>
      </c>
      <c r="T601" s="14">
        <f t="shared" si="55"/>
        <v>4014.84</v>
      </c>
      <c r="U601" s="14">
        <f t="shared" si="56"/>
        <v>845.15999999999985</v>
      </c>
      <c r="V601" s="20">
        <f t="shared" si="57"/>
        <v>0.17390123456790121</v>
      </c>
      <c r="W601" s="7" t="str">
        <f t="shared" si="58"/>
        <v>Profitable</v>
      </c>
      <c r="X601" s="7" t="str">
        <f t="shared" si="59"/>
        <v>Medium</v>
      </c>
    </row>
    <row r="602" spans="1:24" x14ac:dyDescent="0.3">
      <c r="A602" s="7" t="s">
        <v>2054</v>
      </c>
      <c r="B602" s="8">
        <v>45497</v>
      </c>
      <c r="C602" s="8">
        <v>45498</v>
      </c>
      <c r="D602" s="7" t="s">
        <v>1408</v>
      </c>
      <c r="E602" s="7" t="s">
        <v>1142</v>
      </c>
      <c r="F602" s="7" t="s">
        <v>39</v>
      </c>
      <c r="G602" s="7" t="s">
        <v>176</v>
      </c>
      <c r="H602" s="7" t="s">
        <v>177</v>
      </c>
      <c r="I602" s="6">
        <v>4</v>
      </c>
      <c r="J602" s="10">
        <v>0.05</v>
      </c>
      <c r="K602" s="7" t="s">
        <v>32</v>
      </c>
      <c r="L602" s="7" t="s">
        <v>41</v>
      </c>
      <c r="M602" s="6">
        <v>51</v>
      </c>
      <c r="N602" s="6">
        <v>3</v>
      </c>
      <c r="O602" s="7" t="str">
        <f>VLOOKUP(H602,Product_Master!$A$2:$E$19,2,FALSE)</f>
        <v>Headphones</v>
      </c>
      <c r="P602" s="7" t="str">
        <f>VLOOKUP(H602,Product_Master!$A$2:$E$19,3,FALSE)</f>
        <v>Technology</v>
      </c>
      <c r="Q602" s="17">
        <f>INDEX(Product_Master!$D$2:$D$19,MATCH(H602,Product_Master!$A$2:$A$19,0))</f>
        <v>80</v>
      </c>
      <c r="R602" s="14">
        <f>INDEX(Product_Master!$E$2:$E$19,MATCH(H602,Product_Master!$A$2:$A$19,0))</f>
        <v>45.88</v>
      </c>
      <c r="S602" s="14">
        <f t="shared" si="54"/>
        <v>304</v>
      </c>
      <c r="T602" s="14">
        <f t="shared" si="55"/>
        <v>183.52</v>
      </c>
      <c r="U602" s="14">
        <f t="shared" si="56"/>
        <v>120.47999999999999</v>
      </c>
      <c r="V602" s="20">
        <f t="shared" si="57"/>
        <v>0.39631578947368418</v>
      </c>
      <c r="W602" s="7" t="str">
        <f t="shared" si="58"/>
        <v>Profitable</v>
      </c>
      <c r="X602" s="7" t="str">
        <f t="shared" si="59"/>
        <v>Low</v>
      </c>
    </row>
    <row r="603" spans="1:24" x14ac:dyDescent="0.3">
      <c r="A603" s="7" t="s">
        <v>2056</v>
      </c>
      <c r="B603" s="8">
        <v>45651</v>
      </c>
      <c r="C603" s="8">
        <v>45656</v>
      </c>
      <c r="D603" s="7" t="s">
        <v>346</v>
      </c>
      <c r="E603" s="7" t="s">
        <v>266</v>
      </c>
      <c r="F603" s="7" t="s">
        <v>19</v>
      </c>
      <c r="G603" s="7" t="s">
        <v>20</v>
      </c>
      <c r="H603" s="7" t="s">
        <v>69</v>
      </c>
      <c r="I603" s="6">
        <v>8</v>
      </c>
      <c r="J603" s="10">
        <v>0</v>
      </c>
      <c r="K603" s="7" t="s">
        <v>22</v>
      </c>
      <c r="L603" s="7" t="s">
        <v>50</v>
      </c>
      <c r="M603" s="6">
        <v>62</v>
      </c>
      <c r="N603" s="6">
        <v>2</v>
      </c>
      <c r="O603" s="7" t="str">
        <f>VLOOKUP(H603,Product_Master!$A$2:$E$19,2,FALSE)</f>
        <v>Marker Pack</v>
      </c>
      <c r="P603" s="7" t="str">
        <f>VLOOKUP(H603,Product_Master!$A$2:$E$19,3,FALSE)</f>
        <v>Office Supplies</v>
      </c>
      <c r="Q603" s="17">
        <f>INDEX(Product_Master!$D$2:$D$19,MATCH(H603,Product_Master!$A$2:$A$19,0))</f>
        <v>11</v>
      </c>
      <c r="R603" s="14">
        <f>INDEX(Product_Master!$E$2:$E$19,MATCH(H603,Product_Master!$A$2:$A$19,0))</f>
        <v>6.23</v>
      </c>
      <c r="S603" s="14">
        <f t="shared" si="54"/>
        <v>88</v>
      </c>
      <c r="T603" s="14">
        <f t="shared" si="55"/>
        <v>49.84</v>
      </c>
      <c r="U603" s="14">
        <f t="shared" si="56"/>
        <v>38.159999999999997</v>
      </c>
      <c r="V603" s="20">
        <f t="shared" si="57"/>
        <v>0.4336363636363636</v>
      </c>
      <c r="W603" s="7" t="str">
        <f t="shared" si="58"/>
        <v>Profitable</v>
      </c>
      <c r="X603" s="7" t="str">
        <f t="shared" si="59"/>
        <v>Low</v>
      </c>
    </row>
    <row r="604" spans="1:24" x14ac:dyDescent="0.3">
      <c r="A604" s="7" t="s">
        <v>2060</v>
      </c>
      <c r="B604" s="8">
        <v>45121</v>
      </c>
      <c r="C604" s="8">
        <v>45122</v>
      </c>
      <c r="D604" s="7" t="s">
        <v>2062</v>
      </c>
      <c r="E604" s="7" t="s">
        <v>326</v>
      </c>
      <c r="F604" s="7" t="s">
        <v>29</v>
      </c>
      <c r="G604" s="7" t="s">
        <v>62</v>
      </c>
      <c r="H604" s="7" t="s">
        <v>91</v>
      </c>
      <c r="I604" s="6">
        <v>3</v>
      </c>
      <c r="J604" s="10">
        <v>0.05</v>
      </c>
      <c r="K604" s="7" t="s">
        <v>32</v>
      </c>
      <c r="L604" s="7" t="s">
        <v>50</v>
      </c>
      <c r="M604" s="6">
        <v>30</v>
      </c>
      <c r="N604" s="6">
        <v>3</v>
      </c>
      <c r="O604" s="7" t="str">
        <f>VLOOKUP(H604,Product_Master!$A$2:$E$19,2,FALSE)</f>
        <v>Smartphone</v>
      </c>
      <c r="P604" s="7" t="str">
        <f>VLOOKUP(H604,Product_Master!$A$2:$E$19,3,FALSE)</f>
        <v>Technology</v>
      </c>
      <c r="Q604" s="17">
        <f>INDEX(Product_Master!$D$2:$D$19,MATCH(H604,Product_Master!$A$2:$A$19,0))</f>
        <v>600</v>
      </c>
      <c r="R604" s="14">
        <f>INDEX(Product_Master!$E$2:$E$19,MATCH(H604,Product_Master!$A$2:$A$19,0))</f>
        <v>395.83</v>
      </c>
      <c r="S604" s="14">
        <f t="shared" si="54"/>
        <v>1710</v>
      </c>
      <c r="T604" s="14">
        <f t="shared" si="55"/>
        <v>1187.49</v>
      </c>
      <c r="U604" s="14">
        <f t="shared" si="56"/>
        <v>522.51</v>
      </c>
      <c r="V604" s="20">
        <f t="shared" si="57"/>
        <v>0.30556140350877192</v>
      </c>
      <c r="W604" s="7" t="str">
        <f t="shared" si="58"/>
        <v>Profitable</v>
      </c>
      <c r="X604" s="7" t="str">
        <f t="shared" si="59"/>
        <v>Low</v>
      </c>
    </row>
    <row r="605" spans="1:24" x14ac:dyDescent="0.3">
      <c r="A605" s="7" t="s">
        <v>2063</v>
      </c>
      <c r="B605" s="8">
        <v>45452</v>
      </c>
      <c r="C605" s="8">
        <v>45458</v>
      </c>
      <c r="D605" s="7" t="s">
        <v>2065</v>
      </c>
      <c r="E605" s="7" t="s">
        <v>357</v>
      </c>
      <c r="F605" s="7" t="s">
        <v>19</v>
      </c>
      <c r="G605" s="7" t="s">
        <v>47</v>
      </c>
      <c r="H605" s="7" t="s">
        <v>308</v>
      </c>
      <c r="I605" s="6">
        <v>1</v>
      </c>
      <c r="J605" s="10">
        <v>0.1</v>
      </c>
      <c r="K605" s="7" t="s">
        <v>32</v>
      </c>
      <c r="L605" s="7" t="s">
        <v>33</v>
      </c>
      <c r="M605" s="6">
        <v>33</v>
      </c>
      <c r="N605" s="6">
        <v>1</v>
      </c>
      <c r="O605" s="7" t="str">
        <f>VLOOKUP(H605,Product_Master!$A$2:$E$19,2,FALSE)</f>
        <v>Binder</v>
      </c>
      <c r="P605" s="7" t="str">
        <f>VLOOKUP(H605,Product_Master!$A$2:$E$19,3,FALSE)</f>
        <v>Office Supplies</v>
      </c>
      <c r="Q605" s="17">
        <f>INDEX(Product_Master!$D$2:$D$19,MATCH(H605,Product_Master!$A$2:$A$19,0))</f>
        <v>8</v>
      </c>
      <c r="R605" s="14">
        <f>INDEX(Product_Master!$E$2:$E$19,MATCH(H605,Product_Master!$A$2:$A$19,0))</f>
        <v>5.51</v>
      </c>
      <c r="S605" s="14">
        <f t="shared" si="54"/>
        <v>7.2</v>
      </c>
      <c r="T605" s="14">
        <f t="shared" si="55"/>
        <v>5.51</v>
      </c>
      <c r="U605" s="14">
        <f t="shared" si="56"/>
        <v>1.6900000000000004</v>
      </c>
      <c r="V605" s="20">
        <f t="shared" si="57"/>
        <v>0.23472222222222228</v>
      </c>
      <c r="W605" s="7" t="str">
        <f t="shared" si="58"/>
        <v>Profitable</v>
      </c>
      <c r="X605" s="7" t="str">
        <f t="shared" si="59"/>
        <v>Low</v>
      </c>
    </row>
    <row r="606" spans="1:24" x14ac:dyDescent="0.3">
      <c r="A606" s="7" t="s">
        <v>2066</v>
      </c>
      <c r="B606" s="8">
        <v>45426</v>
      </c>
      <c r="C606" s="8">
        <v>45428</v>
      </c>
      <c r="D606" s="7" t="s">
        <v>2067</v>
      </c>
      <c r="E606" s="7" t="s">
        <v>135</v>
      </c>
      <c r="F606" s="7" t="s">
        <v>29</v>
      </c>
      <c r="G606" s="7" t="s">
        <v>62</v>
      </c>
      <c r="H606" s="7" t="s">
        <v>216</v>
      </c>
      <c r="I606" s="6">
        <v>3</v>
      </c>
      <c r="J606" s="10">
        <v>0</v>
      </c>
      <c r="K606" s="7" t="s">
        <v>222</v>
      </c>
      <c r="L606" s="7" t="s">
        <v>23</v>
      </c>
      <c r="M606" s="6">
        <v>60</v>
      </c>
      <c r="N606" s="6">
        <v>4</v>
      </c>
      <c r="O606" s="7" t="str">
        <f>VLOOKUP(H606,Product_Master!$A$2:$E$19,2,FALSE)</f>
        <v>Keyboard</v>
      </c>
      <c r="P606" s="7" t="str">
        <f>VLOOKUP(H606,Product_Master!$A$2:$E$19,3,FALSE)</f>
        <v>Technology</v>
      </c>
      <c r="Q606" s="17">
        <f>INDEX(Product_Master!$D$2:$D$19,MATCH(H606,Product_Master!$A$2:$A$19,0))</f>
        <v>45</v>
      </c>
      <c r="R606" s="14">
        <f>INDEX(Product_Master!$E$2:$E$19,MATCH(H606,Product_Master!$A$2:$A$19,0))</f>
        <v>35.729999999999997</v>
      </c>
      <c r="S606" s="14">
        <f t="shared" si="54"/>
        <v>135</v>
      </c>
      <c r="T606" s="14">
        <f t="shared" si="55"/>
        <v>107.19</v>
      </c>
      <c r="U606" s="14">
        <f t="shared" si="56"/>
        <v>27.810000000000002</v>
      </c>
      <c r="V606" s="20">
        <f t="shared" si="57"/>
        <v>0.20600000000000002</v>
      </c>
      <c r="W606" s="7" t="str">
        <f t="shared" si="58"/>
        <v>Profitable</v>
      </c>
      <c r="X606" s="7" t="str">
        <f t="shared" si="59"/>
        <v>Low</v>
      </c>
    </row>
    <row r="607" spans="1:24" x14ac:dyDescent="0.3">
      <c r="A607" s="7" t="s">
        <v>2068</v>
      </c>
      <c r="B607" s="8">
        <v>45621</v>
      </c>
      <c r="C607" s="8">
        <v>45625</v>
      </c>
      <c r="D607" s="7" t="s">
        <v>816</v>
      </c>
      <c r="E607" s="7" t="s">
        <v>61</v>
      </c>
      <c r="F607" s="7" t="s">
        <v>29</v>
      </c>
      <c r="G607" s="7" t="s">
        <v>20</v>
      </c>
      <c r="H607" s="7" t="s">
        <v>69</v>
      </c>
      <c r="I607" s="6">
        <v>2</v>
      </c>
      <c r="J607" s="10">
        <v>0.05</v>
      </c>
      <c r="K607" s="7" t="s">
        <v>22</v>
      </c>
      <c r="L607" s="7" t="s">
        <v>50</v>
      </c>
      <c r="M607" s="6">
        <v>44</v>
      </c>
      <c r="N607" s="6">
        <v>2</v>
      </c>
      <c r="O607" s="7" t="str">
        <f>VLOOKUP(H607,Product_Master!$A$2:$E$19,2,FALSE)</f>
        <v>Marker Pack</v>
      </c>
      <c r="P607" s="7" t="str">
        <f>VLOOKUP(H607,Product_Master!$A$2:$E$19,3,FALSE)</f>
        <v>Office Supplies</v>
      </c>
      <c r="Q607" s="17">
        <f>INDEX(Product_Master!$D$2:$D$19,MATCH(H607,Product_Master!$A$2:$A$19,0))</f>
        <v>11</v>
      </c>
      <c r="R607" s="14">
        <f>INDEX(Product_Master!$E$2:$E$19,MATCH(H607,Product_Master!$A$2:$A$19,0))</f>
        <v>6.23</v>
      </c>
      <c r="S607" s="14">
        <f t="shared" si="54"/>
        <v>20.9</v>
      </c>
      <c r="T607" s="14">
        <f t="shared" si="55"/>
        <v>12.46</v>
      </c>
      <c r="U607" s="14">
        <f t="shared" si="56"/>
        <v>8.4399999999999977</v>
      </c>
      <c r="V607" s="20">
        <f t="shared" si="57"/>
        <v>0.40382775119617215</v>
      </c>
      <c r="W607" s="7" t="str">
        <f t="shared" si="58"/>
        <v>Profitable</v>
      </c>
      <c r="X607" s="7" t="str">
        <f t="shared" si="59"/>
        <v>Low</v>
      </c>
    </row>
    <row r="608" spans="1:24" x14ac:dyDescent="0.3">
      <c r="A608" s="7" t="s">
        <v>2072</v>
      </c>
      <c r="B608" s="8">
        <v>45115</v>
      </c>
      <c r="C608" s="8">
        <v>45120</v>
      </c>
      <c r="D608" s="7" t="s">
        <v>2074</v>
      </c>
      <c r="E608" s="7" t="s">
        <v>417</v>
      </c>
      <c r="F608" s="7" t="s">
        <v>39</v>
      </c>
      <c r="G608" s="7" t="s">
        <v>176</v>
      </c>
      <c r="H608" s="7" t="s">
        <v>63</v>
      </c>
      <c r="I608" s="6">
        <v>7</v>
      </c>
      <c r="J608" s="10">
        <v>0</v>
      </c>
      <c r="K608" s="7" t="s">
        <v>32</v>
      </c>
      <c r="L608" s="7" t="s">
        <v>50</v>
      </c>
      <c r="M608" s="6">
        <v>21</v>
      </c>
      <c r="N608" s="6">
        <v>5</v>
      </c>
      <c r="O608" s="7" t="str">
        <f>VLOOKUP(H608,Product_Master!$A$2:$E$19,2,FALSE)</f>
        <v>Paper Ream</v>
      </c>
      <c r="P608" s="7" t="str">
        <f>VLOOKUP(H608,Product_Master!$A$2:$E$19,3,FALSE)</f>
        <v>Office Supplies</v>
      </c>
      <c r="Q608" s="17">
        <f>INDEX(Product_Master!$D$2:$D$19,MATCH(H608,Product_Master!$A$2:$A$19,0))</f>
        <v>9</v>
      </c>
      <c r="R608" s="14">
        <f>INDEX(Product_Master!$E$2:$E$19,MATCH(H608,Product_Master!$A$2:$A$19,0))</f>
        <v>5.46</v>
      </c>
      <c r="S608" s="14">
        <f t="shared" si="54"/>
        <v>63</v>
      </c>
      <c r="T608" s="14">
        <f t="shared" si="55"/>
        <v>38.22</v>
      </c>
      <c r="U608" s="14">
        <f t="shared" si="56"/>
        <v>24.78</v>
      </c>
      <c r="V608" s="20">
        <f t="shared" si="57"/>
        <v>0.39333333333333337</v>
      </c>
      <c r="W608" s="7" t="str">
        <f t="shared" si="58"/>
        <v>Profitable</v>
      </c>
      <c r="X608" s="7" t="str">
        <f t="shared" si="59"/>
        <v>Low</v>
      </c>
    </row>
    <row r="609" spans="1:24" x14ac:dyDescent="0.3">
      <c r="A609" s="7" t="s">
        <v>2075</v>
      </c>
      <c r="B609" s="8">
        <v>45147</v>
      </c>
      <c r="C609" s="8">
        <v>45152</v>
      </c>
      <c r="D609" s="7" t="s">
        <v>1258</v>
      </c>
      <c r="E609" s="7" t="s">
        <v>145</v>
      </c>
      <c r="F609" s="7" t="s">
        <v>19</v>
      </c>
      <c r="G609" s="7" t="s">
        <v>176</v>
      </c>
      <c r="H609" s="7" t="s">
        <v>216</v>
      </c>
      <c r="I609" s="6">
        <v>1</v>
      </c>
      <c r="J609" s="10">
        <v>0</v>
      </c>
      <c r="K609" s="7" t="s">
        <v>70</v>
      </c>
      <c r="L609" s="7" t="s">
        <v>23</v>
      </c>
      <c r="M609" s="6">
        <v>34</v>
      </c>
      <c r="N609" s="6">
        <v>3</v>
      </c>
      <c r="O609" s="7" t="str">
        <f>VLOOKUP(H609,Product_Master!$A$2:$E$19,2,FALSE)</f>
        <v>Keyboard</v>
      </c>
      <c r="P609" s="7" t="str">
        <f>VLOOKUP(H609,Product_Master!$A$2:$E$19,3,FALSE)</f>
        <v>Technology</v>
      </c>
      <c r="Q609" s="17">
        <f>INDEX(Product_Master!$D$2:$D$19,MATCH(H609,Product_Master!$A$2:$A$19,0))</f>
        <v>45</v>
      </c>
      <c r="R609" s="14">
        <f>INDEX(Product_Master!$E$2:$E$19,MATCH(H609,Product_Master!$A$2:$A$19,0))</f>
        <v>35.729999999999997</v>
      </c>
      <c r="S609" s="14">
        <f t="shared" si="54"/>
        <v>45</v>
      </c>
      <c r="T609" s="14">
        <f t="shared" si="55"/>
        <v>35.729999999999997</v>
      </c>
      <c r="U609" s="14">
        <f t="shared" si="56"/>
        <v>9.2700000000000031</v>
      </c>
      <c r="V609" s="20">
        <f t="shared" si="57"/>
        <v>0.20600000000000007</v>
      </c>
      <c r="W609" s="7" t="str">
        <f t="shared" si="58"/>
        <v>Profitable</v>
      </c>
      <c r="X609" s="7" t="str">
        <f t="shared" si="59"/>
        <v>Low</v>
      </c>
    </row>
    <row r="610" spans="1:24" x14ac:dyDescent="0.3">
      <c r="A610" s="7" t="s">
        <v>2076</v>
      </c>
      <c r="B610" s="8">
        <v>45484</v>
      </c>
      <c r="C610" s="8">
        <v>45488</v>
      </c>
      <c r="D610" s="7" t="s">
        <v>2079</v>
      </c>
      <c r="E610" s="7" t="s">
        <v>246</v>
      </c>
      <c r="F610" s="7" t="s">
        <v>29</v>
      </c>
      <c r="G610" s="7" t="s">
        <v>90</v>
      </c>
      <c r="H610" s="7" t="s">
        <v>241</v>
      </c>
      <c r="I610" s="6">
        <v>4</v>
      </c>
      <c r="J610" s="10">
        <v>0.1</v>
      </c>
      <c r="K610" s="7" t="s">
        <v>32</v>
      </c>
      <c r="L610" s="7" t="s">
        <v>23</v>
      </c>
      <c r="M610" s="6">
        <v>47</v>
      </c>
      <c r="N610" s="6">
        <v>1</v>
      </c>
      <c r="O610" s="7" t="str">
        <f>VLOOKUP(H610,Product_Master!$A$2:$E$19,2,FALSE)</f>
        <v>Notebook</v>
      </c>
      <c r="P610" s="7" t="str">
        <f>VLOOKUP(H610,Product_Master!$A$2:$E$19,3,FALSE)</f>
        <v>Office Supplies</v>
      </c>
      <c r="Q610" s="17">
        <f>INDEX(Product_Master!$D$2:$D$19,MATCH(H610,Product_Master!$A$2:$A$19,0))</f>
        <v>6</v>
      </c>
      <c r="R610" s="14">
        <f>INDEX(Product_Master!$E$2:$E$19,MATCH(H610,Product_Master!$A$2:$A$19,0))</f>
        <v>4.2699999999999996</v>
      </c>
      <c r="S610" s="14">
        <f t="shared" si="54"/>
        <v>21.6</v>
      </c>
      <c r="T610" s="14">
        <f t="shared" si="55"/>
        <v>17.079999999999998</v>
      </c>
      <c r="U610" s="14">
        <f t="shared" si="56"/>
        <v>4.5200000000000031</v>
      </c>
      <c r="V610" s="20">
        <f t="shared" si="57"/>
        <v>0.20925925925925939</v>
      </c>
      <c r="W610" s="7" t="str">
        <f t="shared" si="58"/>
        <v>Profitable</v>
      </c>
      <c r="X610" s="7" t="str">
        <f t="shared" si="59"/>
        <v>Low</v>
      </c>
    </row>
    <row r="611" spans="1:24" x14ac:dyDescent="0.3">
      <c r="A611" s="7" t="s">
        <v>2080</v>
      </c>
      <c r="B611" s="8">
        <v>45137</v>
      </c>
      <c r="C611" s="8">
        <v>45142</v>
      </c>
      <c r="D611" s="7" t="s">
        <v>2082</v>
      </c>
      <c r="E611" s="7" t="s">
        <v>2083</v>
      </c>
      <c r="F611" s="7" t="s">
        <v>19</v>
      </c>
      <c r="G611" s="7" t="s">
        <v>40</v>
      </c>
      <c r="H611" s="7" t="s">
        <v>48</v>
      </c>
      <c r="I611" s="6">
        <v>2</v>
      </c>
      <c r="J611" s="10">
        <v>0.05</v>
      </c>
      <c r="K611" s="7" t="s">
        <v>70</v>
      </c>
      <c r="L611" s="7" t="s">
        <v>41</v>
      </c>
      <c r="M611" s="6">
        <v>65</v>
      </c>
      <c r="N611" s="6">
        <v>1</v>
      </c>
      <c r="O611" s="7" t="str">
        <f>VLOOKUP(H611,Product_Master!$A$2:$E$19,2,FALSE)</f>
        <v>Monitor</v>
      </c>
      <c r="P611" s="7" t="str">
        <f>VLOOKUP(H611,Product_Master!$A$2:$E$19,3,FALSE)</f>
        <v>Technology</v>
      </c>
      <c r="Q611" s="17">
        <f>INDEX(Product_Master!$D$2:$D$19,MATCH(H611,Product_Master!$A$2:$A$19,0))</f>
        <v>220</v>
      </c>
      <c r="R611" s="14">
        <f>INDEX(Product_Master!$E$2:$E$19,MATCH(H611,Product_Master!$A$2:$A$19,0))</f>
        <v>159.36000000000001</v>
      </c>
      <c r="S611" s="14">
        <f t="shared" si="54"/>
        <v>418</v>
      </c>
      <c r="T611" s="14">
        <f t="shared" si="55"/>
        <v>318.72000000000003</v>
      </c>
      <c r="U611" s="14">
        <f t="shared" si="56"/>
        <v>99.279999999999973</v>
      </c>
      <c r="V611" s="20">
        <f t="shared" si="57"/>
        <v>0.23751196172248798</v>
      </c>
      <c r="W611" s="7" t="str">
        <f t="shared" si="58"/>
        <v>Profitable</v>
      </c>
      <c r="X611" s="7" t="str">
        <f t="shared" si="59"/>
        <v>Low</v>
      </c>
    </row>
    <row r="612" spans="1:24" x14ac:dyDescent="0.3">
      <c r="A612" s="7" t="s">
        <v>2084</v>
      </c>
      <c r="B612" s="8">
        <v>45012</v>
      </c>
      <c r="C612" s="8">
        <v>45015</v>
      </c>
      <c r="D612" s="7" t="s">
        <v>1145</v>
      </c>
      <c r="E612" s="7" t="s">
        <v>140</v>
      </c>
      <c r="F612" s="7" t="s">
        <v>39</v>
      </c>
      <c r="G612" s="7" t="s">
        <v>62</v>
      </c>
      <c r="H612" s="7" t="s">
        <v>177</v>
      </c>
      <c r="I612" s="6">
        <v>9</v>
      </c>
      <c r="J612" s="10">
        <v>0.05</v>
      </c>
      <c r="K612" s="7" t="s">
        <v>32</v>
      </c>
      <c r="L612" s="7" t="s">
        <v>33</v>
      </c>
      <c r="M612" s="6">
        <v>61</v>
      </c>
      <c r="N612" s="6">
        <v>2</v>
      </c>
      <c r="O612" s="7" t="str">
        <f>VLOOKUP(H612,Product_Master!$A$2:$E$19,2,FALSE)</f>
        <v>Headphones</v>
      </c>
      <c r="P612" s="7" t="str">
        <f>VLOOKUP(H612,Product_Master!$A$2:$E$19,3,FALSE)</f>
        <v>Technology</v>
      </c>
      <c r="Q612" s="17">
        <f>INDEX(Product_Master!$D$2:$D$19,MATCH(H612,Product_Master!$A$2:$A$19,0))</f>
        <v>80</v>
      </c>
      <c r="R612" s="14">
        <f>INDEX(Product_Master!$E$2:$E$19,MATCH(H612,Product_Master!$A$2:$A$19,0))</f>
        <v>45.88</v>
      </c>
      <c r="S612" s="14">
        <f t="shared" si="54"/>
        <v>684</v>
      </c>
      <c r="T612" s="14">
        <f t="shared" si="55"/>
        <v>412.92</v>
      </c>
      <c r="U612" s="14">
        <f t="shared" si="56"/>
        <v>271.08</v>
      </c>
      <c r="V612" s="20">
        <f t="shared" si="57"/>
        <v>0.39631578947368418</v>
      </c>
      <c r="W612" s="7" t="str">
        <f t="shared" si="58"/>
        <v>Profitable</v>
      </c>
      <c r="X612" s="7" t="str">
        <f t="shared" si="59"/>
        <v>Low</v>
      </c>
    </row>
    <row r="613" spans="1:24" x14ac:dyDescent="0.3">
      <c r="A613" s="7" t="s">
        <v>2086</v>
      </c>
      <c r="B613" s="8">
        <v>45032</v>
      </c>
      <c r="C613" s="8">
        <v>45039</v>
      </c>
      <c r="D613" s="7" t="s">
        <v>897</v>
      </c>
      <c r="E613" s="7" t="s">
        <v>805</v>
      </c>
      <c r="F613" s="7" t="s">
        <v>29</v>
      </c>
      <c r="G613" s="7" t="s">
        <v>176</v>
      </c>
      <c r="H613" s="7" t="s">
        <v>69</v>
      </c>
      <c r="I613" s="6">
        <v>2</v>
      </c>
      <c r="J613" s="10">
        <v>0.1</v>
      </c>
      <c r="K613" s="7" t="s">
        <v>32</v>
      </c>
      <c r="L613" s="7" t="s">
        <v>33</v>
      </c>
      <c r="M613" s="6">
        <v>30</v>
      </c>
      <c r="N613" s="6">
        <v>2</v>
      </c>
      <c r="O613" s="7" t="str">
        <f>VLOOKUP(H613,Product_Master!$A$2:$E$19,2,FALSE)</f>
        <v>Marker Pack</v>
      </c>
      <c r="P613" s="7" t="str">
        <f>VLOOKUP(H613,Product_Master!$A$2:$E$19,3,FALSE)</f>
        <v>Office Supplies</v>
      </c>
      <c r="Q613" s="17">
        <f>INDEX(Product_Master!$D$2:$D$19,MATCH(H613,Product_Master!$A$2:$A$19,0))</f>
        <v>11</v>
      </c>
      <c r="R613" s="14">
        <f>INDEX(Product_Master!$E$2:$E$19,MATCH(H613,Product_Master!$A$2:$A$19,0))</f>
        <v>6.23</v>
      </c>
      <c r="S613" s="14">
        <f t="shared" si="54"/>
        <v>19.8</v>
      </c>
      <c r="T613" s="14">
        <f t="shared" si="55"/>
        <v>12.46</v>
      </c>
      <c r="U613" s="14">
        <f t="shared" si="56"/>
        <v>7.34</v>
      </c>
      <c r="V613" s="20">
        <f t="shared" si="57"/>
        <v>0.37070707070707071</v>
      </c>
      <c r="W613" s="7" t="str">
        <f t="shared" si="58"/>
        <v>Profitable</v>
      </c>
      <c r="X613" s="7" t="str">
        <f t="shared" si="59"/>
        <v>Low</v>
      </c>
    </row>
    <row r="614" spans="1:24" x14ac:dyDescent="0.3">
      <c r="A614" s="7" t="s">
        <v>2088</v>
      </c>
      <c r="B614" s="8">
        <v>45505</v>
      </c>
      <c r="C614" s="8">
        <v>45508</v>
      </c>
      <c r="D614" s="7" t="s">
        <v>2089</v>
      </c>
      <c r="E614" s="7" t="s">
        <v>886</v>
      </c>
      <c r="F614" s="7" t="s">
        <v>29</v>
      </c>
      <c r="G614" s="7" t="s">
        <v>192</v>
      </c>
      <c r="H614" s="7" t="s">
        <v>241</v>
      </c>
      <c r="I614" s="6">
        <v>1</v>
      </c>
      <c r="J614" s="10">
        <v>0.05</v>
      </c>
      <c r="K614" s="7" t="s">
        <v>70</v>
      </c>
      <c r="L614" s="7" t="s">
        <v>33</v>
      </c>
      <c r="M614" s="6">
        <v>57</v>
      </c>
      <c r="N614" s="6">
        <v>4</v>
      </c>
      <c r="O614" s="7" t="str">
        <f>VLOOKUP(H614,Product_Master!$A$2:$E$19,2,FALSE)</f>
        <v>Notebook</v>
      </c>
      <c r="P614" s="7" t="str">
        <f>VLOOKUP(H614,Product_Master!$A$2:$E$19,3,FALSE)</f>
        <v>Office Supplies</v>
      </c>
      <c r="Q614" s="17">
        <f>INDEX(Product_Master!$D$2:$D$19,MATCH(H614,Product_Master!$A$2:$A$19,0))</f>
        <v>6</v>
      </c>
      <c r="R614" s="14">
        <f>INDEX(Product_Master!$E$2:$E$19,MATCH(H614,Product_Master!$A$2:$A$19,0))</f>
        <v>4.2699999999999996</v>
      </c>
      <c r="S614" s="14">
        <f t="shared" si="54"/>
        <v>5.6999999999999993</v>
      </c>
      <c r="T614" s="14">
        <f t="shared" si="55"/>
        <v>4.2699999999999996</v>
      </c>
      <c r="U614" s="14">
        <f t="shared" si="56"/>
        <v>1.4299999999999997</v>
      </c>
      <c r="V614" s="20">
        <f t="shared" si="57"/>
        <v>0.25087719298245614</v>
      </c>
      <c r="W614" s="7" t="str">
        <f t="shared" si="58"/>
        <v>Profitable</v>
      </c>
      <c r="X614" s="7" t="str">
        <f t="shared" si="59"/>
        <v>Low</v>
      </c>
    </row>
    <row r="615" spans="1:24" x14ac:dyDescent="0.3">
      <c r="A615" s="7" t="s">
        <v>2090</v>
      </c>
      <c r="B615" s="8">
        <v>45529</v>
      </c>
      <c r="C615" s="8">
        <v>45533</v>
      </c>
      <c r="D615" s="7" t="s">
        <v>2093</v>
      </c>
      <c r="E615" s="7" t="s">
        <v>232</v>
      </c>
      <c r="F615" s="7" t="s">
        <v>29</v>
      </c>
      <c r="G615" s="7" t="s">
        <v>251</v>
      </c>
      <c r="H615" s="7" t="s">
        <v>31</v>
      </c>
      <c r="I615" s="6">
        <v>5</v>
      </c>
      <c r="J615" s="10">
        <v>0.15</v>
      </c>
      <c r="K615" s="7" t="s">
        <v>22</v>
      </c>
      <c r="L615" s="7" t="s">
        <v>33</v>
      </c>
      <c r="M615" s="6">
        <v>66</v>
      </c>
      <c r="N615" s="6">
        <v>4</v>
      </c>
      <c r="O615" s="7" t="str">
        <f>VLOOKUP(H615,Product_Master!$A$2:$E$19,2,FALSE)</f>
        <v>Desk</v>
      </c>
      <c r="P615" s="7" t="str">
        <f>VLOOKUP(H615,Product_Master!$A$2:$E$19,3,FALSE)</f>
        <v>Furniture</v>
      </c>
      <c r="Q615" s="17">
        <f>INDEX(Product_Master!$D$2:$D$19,MATCH(H615,Product_Master!$A$2:$A$19,0))</f>
        <v>320</v>
      </c>
      <c r="R615" s="14">
        <f>INDEX(Product_Master!$E$2:$E$19,MATCH(H615,Product_Master!$A$2:$A$19,0))</f>
        <v>186.25</v>
      </c>
      <c r="S615" s="14">
        <f t="shared" si="54"/>
        <v>1360</v>
      </c>
      <c r="T615" s="14">
        <f t="shared" si="55"/>
        <v>931.25</v>
      </c>
      <c r="U615" s="14">
        <f t="shared" si="56"/>
        <v>428.75</v>
      </c>
      <c r="V615" s="20">
        <f t="shared" si="57"/>
        <v>0.31525735294117646</v>
      </c>
      <c r="W615" s="7" t="str">
        <f t="shared" si="58"/>
        <v>Profitable</v>
      </c>
      <c r="X615" s="7" t="str">
        <f t="shared" si="59"/>
        <v>Low</v>
      </c>
    </row>
    <row r="616" spans="1:24" x14ac:dyDescent="0.3">
      <c r="A616" s="7" t="s">
        <v>2094</v>
      </c>
      <c r="B616" s="8">
        <v>45370</v>
      </c>
      <c r="C616" s="8">
        <v>45377</v>
      </c>
      <c r="D616" s="7" t="s">
        <v>2095</v>
      </c>
      <c r="E616" s="7" t="s">
        <v>89</v>
      </c>
      <c r="F616" s="7" t="s">
        <v>29</v>
      </c>
      <c r="G616" s="7" t="s">
        <v>293</v>
      </c>
      <c r="H616" s="7" t="s">
        <v>21</v>
      </c>
      <c r="I616" s="6">
        <v>9</v>
      </c>
      <c r="J616" s="10">
        <v>0</v>
      </c>
      <c r="K616" s="7" t="s">
        <v>32</v>
      </c>
      <c r="L616" s="7" t="s">
        <v>50</v>
      </c>
      <c r="M616" s="6">
        <v>33</v>
      </c>
      <c r="N616" s="6">
        <v>1</v>
      </c>
      <c r="O616" s="7" t="str">
        <f>VLOOKUP(H616,Product_Master!$A$2:$E$19,2,FALSE)</f>
        <v>Pen Set</v>
      </c>
      <c r="P616" s="7" t="str">
        <f>VLOOKUP(H616,Product_Master!$A$2:$E$19,3,FALSE)</f>
        <v>Office Supplies</v>
      </c>
      <c r="Q616" s="17">
        <f>INDEX(Product_Master!$D$2:$D$19,MATCH(H616,Product_Master!$A$2:$A$19,0))</f>
        <v>12</v>
      </c>
      <c r="R616" s="14">
        <f>INDEX(Product_Master!$E$2:$E$19,MATCH(H616,Product_Master!$A$2:$A$19,0))</f>
        <v>9.07</v>
      </c>
      <c r="S616" s="14">
        <f t="shared" si="54"/>
        <v>108</v>
      </c>
      <c r="T616" s="14">
        <f t="shared" si="55"/>
        <v>81.63</v>
      </c>
      <c r="U616" s="14">
        <f t="shared" si="56"/>
        <v>26.370000000000005</v>
      </c>
      <c r="V616" s="20">
        <f t="shared" si="57"/>
        <v>0.2441666666666667</v>
      </c>
      <c r="W616" s="7" t="str">
        <f t="shared" si="58"/>
        <v>Profitable</v>
      </c>
      <c r="X616" s="7" t="str">
        <f t="shared" si="59"/>
        <v>Low</v>
      </c>
    </row>
    <row r="617" spans="1:24" x14ac:dyDescent="0.3">
      <c r="A617" s="7" t="s">
        <v>2096</v>
      </c>
      <c r="B617" s="8">
        <v>45105</v>
      </c>
      <c r="C617" s="8">
        <v>45112</v>
      </c>
      <c r="D617" s="7" t="s">
        <v>2098</v>
      </c>
      <c r="E617" s="7" t="s">
        <v>55</v>
      </c>
      <c r="F617" s="7" t="s">
        <v>39</v>
      </c>
      <c r="G617" s="7" t="s">
        <v>47</v>
      </c>
      <c r="H617" s="7" t="s">
        <v>56</v>
      </c>
      <c r="I617" s="6">
        <v>8</v>
      </c>
      <c r="J617" s="10">
        <v>0</v>
      </c>
      <c r="K617" s="7" t="s">
        <v>22</v>
      </c>
      <c r="L617" s="7" t="s">
        <v>33</v>
      </c>
      <c r="M617" s="6">
        <v>61</v>
      </c>
      <c r="N617" s="6">
        <v>4</v>
      </c>
      <c r="O617" s="7" t="str">
        <f>VLOOKUP(H617,Product_Master!$A$2:$E$19,2,FALSE)</f>
        <v>Stapler</v>
      </c>
      <c r="P617" s="7" t="str">
        <f>VLOOKUP(H617,Product_Master!$A$2:$E$19,3,FALSE)</f>
        <v>Office Supplies</v>
      </c>
      <c r="Q617" s="17">
        <f>INDEX(Product_Master!$D$2:$D$19,MATCH(H617,Product_Master!$A$2:$A$19,0))</f>
        <v>15</v>
      </c>
      <c r="R617" s="14">
        <f>INDEX(Product_Master!$E$2:$E$19,MATCH(H617,Product_Master!$A$2:$A$19,0))</f>
        <v>9.91</v>
      </c>
      <c r="S617" s="14">
        <f t="shared" si="54"/>
        <v>120</v>
      </c>
      <c r="T617" s="14">
        <f t="shared" si="55"/>
        <v>79.28</v>
      </c>
      <c r="U617" s="14">
        <f t="shared" si="56"/>
        <v>40.72</v>
      </c>
      <c r="V617" s="20">
        <f t="shared" si="57"/>
        <v>0.33933333333333332</v>
      </c>
      <c r="W617" s="7" t="str">
        <f t="shared" si="58"/>
        <v>Profitable</v>
      </c>
      <c r="X617" s="7" t="str">
        <f t="shared" si="59"/>
        <v>Low</v>
      </c>
    </row>
    <row r="618" spans="1:24" x14ac:dyDescent="0.3">
      <c r="A618" s="7" t="s">
        <v>2099</v>
      </c>
      <c r="B618" s="8">
        <v>45274</v>
      </c>
      <c r="C618" s="8">
        <v>45276</v>
      </c>
      <c r="D618" s="7" t="s">
        <v>2101</v>
      </c>
      <c r="E618" s="7" t="s">
        <v>886</v>
      </c>
      <c r="F618" s="7" t="s">
        <v>39</v>
      </c>
      <c r="G618" s="7" t="s">
        <v>176</v>
      </c>
      <c r="H618" s="7" t="s">
        <v>241</v>
      </c>
      <c r="I618" s="6">
        <v>7</v>
      </c>
      <c r="J618" s="10">
        <v>0</v>
      </c>
      <c r="K618" s="7" t="s">
        <v>32</v>
      </c>
      <c r="L618" s="7" t="s">
        <v>33</v>
      </c>
      <c r="M618" s="6">
        <v>34</v>
      </c>
      <c r="N618" s="6">
        <v>1</v>
      </c>
      <c r="O618" s="7" t="str">
        <f>VLOOKUP(H618,Product_Master!$A$2:$E$19,2,FALSE)</f>
        <v>Notebook</v>
      </c>
      <c r="P618" s="7" t="str">
        <f>VLOOKUP(H618,Product_Master!$A$2:$E$19,3,FALSE)</f>
        <v>Office Supplies</v>
      </c>
      <c r="Q618" s="17">
        <f>INDEX(Product_Master!$D$2:$D$19,MATCH(H618,Product_Master!$A$2:$A$19,0))</f>
        <v>6</v>
      </c>
      <c r="R618" s="14">
        <f>INDEX(Product_Master!$E$2:$E$19,MATCH(H618,Product_Master!$A$2:$A$19,0))</f>
        <v>4.2699999999999996</v>
      </c>
      <c r="S618" s="14">
        <f t="shared" si="54"/>
        <v>42</v>
      </c>
      <c r="T618" s="14">
        <f t="shared" si="55"/>
        <v>29.889999999999997</v>
      </c>
      <c r="U618" s="14">
        <f t="shared" si="56"/>
        <v>12.110000000000003</v>
      </c>
      <c r="V618" s="20">
        <f t="shared" si="57"/>
        <v>0.28833333333333339</v>
      </c>
      <c r="W618" s="7" t="str">
        <f t="shared" si="58"/>
        <v>Profitable</v>
      </c>
      <c r="X618" s="7" t="str">
        <f t="shared" si="59"/>
        <v>Low</v>
      </c>
    </row>
    <row r="619" spans="1:24" x14ac:dyDescent="0.3">
      <c r="A619" s="7" t="s">
        <v>2102</v>
      </c>
      <c r="B619" s="8">
        <v>45332</v>
      </c>
      <c r="C619" s="8">
        <v>45339</v>
      </c>
      <c r="D619" s="7" t="s">
        <v>826</v>
      </c>
      <c r="E619" s="7" t="s">
        <v>89</v>
      </c>
      <c r="F619" s="7" t="s">
        <v>39</v>
      </c>
      <c r="G619" s="7" t="s">
        <v>47</v>
      </c>
      <c r="H619" s="7" t="s">
        <v>63</v>
      </c>
      <c r="I619" s="6">
        <v>3</v>
      </c>
      <c r="J619" s="10">
        <v>0.05</v>
      </c>
      <c r="K619" s="7" t="s">
        <v>32</v>
      </c>
      <c r="L619" s="7" t="s">
        <v>50</v>
      </c>
      <c r="M619" s="6">
        <v>24</v>
      </c>
      <c r="N619" s="6">
        <v>1</v>
      </c>
      <c r="O619" s="7" t="str">
        <f>VLOOKUP(H619,Product_Master!$A$2:$E$19,2,FALSE)</f>
        <v>Paper Ream</v>
      </c>
      <c r="P619" s="7" t="str">
        <f>VLOOKUP(H619,Product_Master!$A$2:$E$19,3,FALSE)</f>
        <v>Office Supplies</v>
      </c>
      <c r="Q619" s="17">
        <f>INDEX(Product_Master!$D$2:$D$19,MATCH(H619,Product_Master!$A$2:$A$19,0))</f>
        <v>9</v>
      </c>
      <c r="R619" s="14">
        <f>INDEX(Product_Master!$E$2:$E$19,MATCH(H619,Product_Master!$A$2:$A$19,0))</f>
        <v>5.46</v>
      </c>
      <c r="S619" s="14">
        <f t="shared" si="54"/>
        <v>25.65</v>
      </c>
      <c r="T619" s="14">
        <f t="shared" si="55"/>
        <v>16.38</v>
      </c>
      <c r="U619" s="14">
        <f t="shared" si="56"/>
        <v>9.27</v>
      </c>
      <c r="V619" s="20">
        <f t="shared" si="57"/>
        <v>0.36140350877192984</v>
      </c>
      <c r="W619" s="7" t="str">
        <f t="shared" si="58"/>
        <v>Profitable</v>
      </c>
      <c r="X619" s="7" t="str">
        <f t="shared" si="59"/>
        <v>Low</v>
      </c>
    </row>
    <row r="620" spans="1:24" x14ac:dyDescent="0.3">
      <c r="A620" s="7" t="s">
        <v>2104</v>
      </c>
      <c r="B620" s="8">
        <v>45653</v>
      </c>
      <c r="C620" s="8">
        <v>45656</v>
      </c>
      <c r="D620" s="7" t="s">
        <v>443</v>
      </c>
      <c r="E620" s="7" t="s">
        <v>587</v>
      </c>
      <c r="F620" s="7" t="s">
        <v>19</v>
      </c>
      <c r="G620" s="7" t="s">
        <v>97</v>
      </c>
      <c r="H620" s="7" t="s">
        <v>48</v>
      </c>
      <c r="I620" s="6">
        <v>4</v>
      </c>
      <c r="J620" s="10">
        <v>0.1</v>
      </c>
      <c r="K620" s="7" t="s">
        <v>70</v>
      </c>
      <c r="L620" s="7" t="s">
        <v>41</v>
      </c>
      <c r="M620" s="6">
        <v>29</v>
      </c>
      <c r="N620" s="6">
        <v>1</v>
      </c>
      <c r="O620" s="7" t="str">
        <f>VLOOKUP(H620,Product_Master!$A$2:$E$19,2,FALSE)</f>
        <v>Monitor</v>
      </c>
      <c r="P620" s="7" t="str">
        <f>VLOOKUP(H620,Product_Master!$A$2:$E$19,3,FALSE)</f>
        <v>Technology</v>
      </c>
      <c r="Q620" s="17">
        <f>INDEX(Product_Master!$D$2:$D$19,MATCH(H620,Product_Master!$A$2:$A$19,0))</f>
        <v>220</v>
      </c>
      <c r="R620" s="14">
        <f>INDEX(Product_Master!$E$2:$E$19,MATCH(H620,Product_Master!$A$2:$A$19,0))</f>
        <v>159.36000000000001</v>
      </c>
      <c r="S620" s="14">
        <f t="shared" si="54"/>
        <v>792</v>
      </c>
      <c r="T620" s="14">
        <f t="shared" si="55"/>
        <v>637.44000000000005</v>
      </c>
      <c r="U620" s="14">
        <f t="shared" si="56"/>
        <v>154.55999999999995</v>
      </c>
      <c r="V620" s="20">
        <f t="shared" si="57"/>
        <v>0.19515151515151508</v>
      </c>
      <c r="W620" s="7" t="str">
        <f t="shared" si="58"/>
        <v>Profitable</v>
      </c>
      <c r="X620" s="7" t="str">
        <f t="shared" si="59"/>
        <v>Low</v>
      </c>
    </row>
    <row r="621" spans="1:24" x14ac:dyDescent="0.3">
      <c r="A621" s="7" t="s">
        <v>2106</v>
      </c>
      <c r="B621" s="8">
        <v>45055</v>
      </c>
      <c r="C621" s="8">
        <v>45059</v>
      </c>
      <c r="D621" s="7" t="s">
        <v>2107</v>
      </c>
      <c r="E621" s="7" t="s">
        <v>38</v>
      </c>
      <c r="F621" s="7" t="s">
        <v>29</v>
      </c>
      <c r="G621" s="7" t="s">
        <v>90</v>
      </c>
      <c r="H621" s="7" t="s">
        <v>154</v>
      </c>
      <c r="I621" s="6">
        <v>4</v>
      </c>
      <c r="J621" s="10">
        <v>0</v>
      </c>
      <c r="K621" s="7" t="s">
        <v>32</v>
      </c>
      <c r="L621" s="7" t="s">
        <v>33</v>
      </c>
      <c r="M621" s="6">
        <v>24</v>
      </c>
      <c r="N621" s="6">
        <v>4</v>
      </c>
      <c r="O621" s="7" t="str">
        <f>VLOOKUP(H621,Product_Master!$A$2:$E$19,2,FALSE)</f>
        <v>Filing Cabinet</v>
      </c>
      <c r="P621" s="7" t="str">
        <f>VLOOKUP(H621,Product_Master!$A$2:$E$19,3,FALSE)</f>
        <v>Furniture</v>
      </c>
      <c r="Q621" s="17">
        <f>INDEX(Product_Master!$D$2:$D$19,MATCH(H621,Product_Master!$A$2:$A$19,0))</f>
        <v>130</v>
      </c>
      <c r="R621" s="14">
        <f>INDEX(Product_Master!$E$2:$E$19,MATCH(H621,Product_Master!$A$2:$A$19,0))</f>
        <v>83.55</v>
      </c>
      <c r="S621" s="14">
        <f t="shared" si="54"/>
        <v>520</v>
      </c>
      <c r="T621" s="14">
        <f t="shared" si="55"/>
        <v>334.2</v>
      </c>
      <c r="U621" s="14">
        <f t="shared" si="56"/>
        <v>185.8</v>
      </c>
      <c r="V621" s="20">
        <f t="shared" si="57"/>
        <v>0.35730769230769233</v>
      </c>
      <c r="W621" s="7" t="str">
        <f t="shared" si="58"/>
        <v>Profitable</v>
      </c>
      <c r="X621" s="7" t="str">
        <f t="shared" si="59"/>
        <v>Low</v>
      </c>
    </row>
    <row r="622" spans="1:24" x14ac:dyDescent="0.3">
      <c r="A622" s="7" t="s">
        <v>2108</v>
      </c>
      <c r="B622" s="8">
        <v>45574</v>
      </c>
      <c r="C622" s="8">
        <v>45580</v>
      </c>
      <c r="D622" s="7" t="s">
        <v>2109</v>
      </c>
      <c r="E622" s="7" t="s">
        <v>1372</v>
      </c>
      <c r="F622" s="7" t="s">
        <v>29</v>
      </c>
      <c r="G622" s="7" t="s">
        <v>40</v>
      </c>
      <c r="H622" s="7" t="s">
        <v>177</v>
      </c>
      <c r="I622" s="6">
        <v>3</v>
      </c>
      <c r="J622" s="10">
        <v>0.2</v>
      </c>
      <c r="K622" s="7" t="s">
        <v>32</v>
      </c>
      <c r="L622" s="7" t="s">
        <v>33</v>
      </c>
      <c r="M622" s="6">
        <v>25</v>
      </c>
      <c r="N622" s="6">
        <v>2</v>
      </c>
      <c r="O622" s="7" t="str">
        <f>VLOOKUP(H622,Product_Master!$A$2:$E$19,2,FALSE)</f>
        <v>Headphones</v>
      </c>
      <c r="P622" s="7" t="str">
        <f>VLOOKUP(H622,Product_Master!$A$2:$E$19,3,FALSE)</f>
        <v>Technology</v>
      </c>
      <c r="Q622" s="17">
        <f>INDEX(Product_Master!$D$2:$D$19,MATCH(H622,Product_Master!$A$2:$A$19,0))</f>
        <v>80</v>
      </c>
      <c r="R622" s="14">
        <f>INDEX(Product_Master!$E$2:$E$19,MATCH(H622,Product_Master!$A$2:$A$19,0))</f>
        <v>45.88</v>
      </c>
      <c r="S622" s="14">
        <f t="shared" si="54"/>
        <v>192</v>
      </c>
      <c r="T622" s="14">
        <f t="shared" si="55"/>
        <v>137.64000000000001</v>
      </c>
      <c r="U622" s="14">
        <f t="shared" si="56"/>
        <v>54.359999999999985</v>
      </c>
      <c r="V622" s="20">
        <f t="shared" si="57"/>
        <v>0.2831249999999999</v>
      </c>
      <c r="W622" s="7" t="str">
        <f t="shared" si="58"/>
        <v>Profitable</v>
      </c>
      <c r="X622" s="7" t="str">
        <f t="shared" si="59"/>
        <v>Low</v>
      </c>
    </row>
    <row r="623" spans="1:24" x14ac:dyDescent="0.3">
      <c r="A623" s="7" t="s">
        <v>2110</v>
      </c>
      <c r="B623" s="8">
        <v>44931</v>
      </c>
      <c r="C623" s="8">
        <v>44934</v>
      </c>
      <c r="D623" s="7" t="s">
        <v>2112</v>
      </c>
      <c r="E623" s="7" t="s">
        <v>1326</v>
      </c>
      <c r="F623" s="7" t="s">
        <v>29</v>
      </c>
      <c r="G623" s="7" t="s">
        <v>90</v>
      </c>
      <c r="H623" s="7" t="s">
        <v>56</v>
      </c>
      <c r="I623" s="6">
        <v>7</v>
      </c>
      <c r="J623" s="10">
        <v>0</v>
      </c>
      <c r="K623" s="7" t="s">
        <v>32</v>
      </c>
      <c r="L623" s="7" t="s">
        <v>33</v>
      </c>
      <c r="M623" s="6">
        <v>29</v>
      </c>
      <c r="N623" s="6">
        <v>3</v>
      </c>
      <c r="O623" s="7" t="str">
        <f>VLOOKUP(H623,Product_Master!$A$2:$E$19,2,FALSE)</f>
        <v>Stapler</v>
      </c>
      <c r="P623" s="7" t="str">
        <f>VLOOKUP(H623,Product_Master!$A$2:$E$19,3,FALSE)</f>
        <v>Office Supplies</v>
      </c>
      <c r="Q623" s="17">
        <f>INDEX(Product_Master!$D$2:$D$19,MATCH(H623,Product_Master!$A$2:$A$19,0))</f>
        <v>15</v>
      </c>
      <c r="R623" s="14">
        <f>INDEX(Product_Master!$E$2:$E$19,MATCH(H623,Product_Master!$A$2:$A$19,0))</f>
        <v>9.91</v>
      </c>
      <c r="S623" s="14">
        <f t="shared" si="54"/>
        <v>105</v>
      </c>
      <c r="T623" s="14">
        <f t="shared" si="55"/>
        <v>69.37</v>
      </c>
      <c r="U623" s="14">
        <f t="shared" si="56"/>
        <v>35.629999999999995</v>
      </c>
      <c r="V623" s="20">
        <f t="shared" si="57"/>
        <v>0.33933333333333326</v>
      </c>
      <c r="W623" s="7" t="str">
        <f t="shared" si="58"/>
        <v>Profitable</v>
      </c>
      <c r="X623" s="7" t="str">
        <f t="shared" si="59"/>
        <v>Low</v>
      </c>
    </row>
    <row r="624" spans="1:24" x14ac:dyDescent="0.3">
      <c r="A624" s="7" t="s">
        <v>2113</v>
      </c>
      <c r="B624" s="8">
        <v>45303</v>
      </c>
      <c r="C624" s="8">
        <v>45310</v>
      </c>
      <c r="D624" s="7" t="s">
        <v>1740</v>
      </c>
      <c r="E624" s="7" t="s">
        <v>1959</v>
      </c>
      <c r="F624" s="7" t="s">
        <v>39</v>
      </c>
      <c r="G624" s="7" t="s">
        <v>90</v>
      </c>
      <c r="H624" s="7" t="s">
        <v>308</v>
      </c>
      <c r="I624" s="6">
        <v>9</v>
      </c>
      <c r="J624" s="10">
        <v>0.05</v>
      </c>
      <c r="K624" s="7" t="s">
        <v>32</v>
      </c>
      <c r="L624" s="7" t="s">
        <v>23</v>
      </c>
      <c r="M624" s="6">
        <v>20</v>
      </c>
      <c r="N624" s="6">
        <v>1</v>
      </c>
      <c r="O624" s="7" t="str">
        <f>VLOOKUP(H624,Product_Master!$A$2:$E$19,2,FALSE)</f>
        <v>Binder</v>
      </c>
      <c r="P624" s="7" t="str">
        <f>VLOOKUP(H624,Product_Master!$A$2:$E$19,3,FALSE)</f>
        <v>Office Supplies</v>
      </c>
      <c r="Q624" s="17">
        <f>INDEX(Product_Master!$D$2:$D$19,MATCH(H624,Product_Master!$A$2:$A$19,0))</f>
        <v>8</v>
      </c>
      <c r="R624" s="14">
        <f>INDEX(Product_Master!$E$2:$E$19,MATCH(H624,Product_Master!$A$2:$A$19,0))</f>
        <v>5.51</v>
      </c>
      <c r="S624" s="14">
        <f t="shared" si="54"/>
        <v>68.399999999999991</v>
      </c>
      <c r="T624" s="14">
        <f t="shared" si="55"/>
        <v>49.589999999999996</v>
      </c>
      <c r="U624" s="14">
        <f t="shared" si="56"/>
        <v>18.809999999999995</v>
      </c>
      <c r="V624" s="20">
        <f t="shared" si="57"/>
        <v>0.27499999999999997</v>
      </c>
      <c r="W624" s="7" t="str">
        <f t="shared" si="58"/>
        <v>Profitable</v>
      </c>
      <c r="X624" s="7" t="str">
        <f t="shared" si="59"/>
        <v>Low</v>
      </c>
    </row>
    <row r="625" spans="1:24" x14ac:dyDescent="0.3">
      <c r="A625" s="7" t="s">
        <v>2114</v>
      </c>
      <c r="B625" s="8">
        <v>45384</v>
      </c>
      <c r="C625" s="8">
        <v>45388</v>
      </c>
      <c r="D625" s="7" t="s">
        <v>2115</v>
      </c>
      <c r="E625" s="7" t="s">
        <v>359</v>
      </c>
      <c r="F625" s="7" t="s">
        <v>19</v>
      </c>
      <c r="G625" s="7" t="s">
        <v>293</v>
      </c>
      <c r="H625" s="7" t="s">
        <v>109</v>
      </c>
      <c r="I625" s="6">
        <v>9</v>
      </c>
      <c r="J625" s="10">
        <v>0.1</v>
      </c>
      <c r="K625" s="7" t="s">
        <v>22</v>
      </c>
      <c r="L625" s="7" t="s">
        <v>41</v>
      </c>
      <c r="M625" s="6">
        <v>65</v>
      </c>
      <c r="N625" s="6">
        <v>2</v>
      </c>
      <c r="O625" s="7" t="str">
        <f>VLOOKUP(H625,Product_Master!$A$2:$E$19,2,FALSE)</f>
        <v>Printer</v>
      </c>
      <c r="P625" s="7" t="str">
        <f>VLOOKUP(H625,Product_Master!$A$2:$E$19,3,FALSE)</f>
        <v>Technology</v>
      </c>
      <c r="Q625" s="17">
        <f>INDEX(Product_Master!$D$2:$D$19,MATCH(H625,Product_Master!$A$2:$A$19,0))</f>
        <v>180</v>
      </c>
      <c r="R625" s="14">
        <f>INDEX(Product_Master!$E$2:$E$19,MATCH(H625,Product_Master!$A$2:$A$19,0))</f>
        <v>133.25</v>
      </c>
      <c r="S625" s="14">
        <f t="shared" si="54"/>
        <v>1458</v>
      </c>
      <c r="T625" s="14">
        <f t="shared" si="55"/>
        <v>1199.25</v>
      </c>
      <c r="U625" s="14">
        <f t="shared" si="56"/>
        <v>258.75</v>
      </c>
      <c r="V625" s="20">
        <f t="shared" si="57"/>
        <v>0.17746913580246915</v>
      </c>
      <c r="W625" s="7" t="str">
        <f t="shared" si="58"/>
        <v>Profitable</v>
      </c>
      <c r="X625" s="7" t="str">
        <f t="shared" si="59"/>
        <v>Low</v>
      </c>
    </row>
    <row r="626" spans="1:24" x14ac:dyDescent="0.3">
      <c r="A626" s="7" t="s">
        <v>2116</v>
      </c>
      <c r="B626" s="8">
        <v>45494</v>
      </c>
      <c r="C626" s="8">
        <v>45499</v>
      </c>
      <c r="D626" s="7" t="s">
        <v>2117</v>
      </c>
      <c r="E626" s="7" t="s">
        <v>417</v>
      </c>
      <c r="F626" s="7" t="s">
        <v>39</v>
      </c>
      <c r="G626" s="7" t="s">
        <v>40</v>
      </c>
      <c r="H626" s="7" t="s">
        <v>76</v>
      </c>
      <c r="I626" s="6">
        <v>7</v>
      </c>
      <c r="J626" s="10">
        <v>0.05</v>
      </c>
      <c r="K626" s="7" t="s">
        <v>32</v>
      </c>
      <c r="L626" s="7" t="s">
        <v>41</v>
      </c>
      <c r="M626" s="6">
        <v>46</v>
      </c>
      <c r="N626" s="6">
        <v>4</v>
      </c>
      <c r="O626" s="7" t="str">
        <f>VLOOKUP(H626,Product_Master!$A$2:$E$19,2,FALSE)</f>
        <v>Tablet</v>
      </c>
      <c r="P626" s="7" t="str">
        <f>VLOOKUP(H626,Product_Master!$A$2:$E$19,3,FALSE)</f>
        <v>Technology</v>
      </c>
      <c r="Q626" s="17">
        <f>INDEX(Product_Master!$D$2:$D$19,MATCH(H626,Product_Master!$A$2:$A$19,0))</f>
        <v>350</v>
      </c>
      <c r="R626" s="14">
        <f>INDEX(Product_Master!$E$2:$E$19,MATCH(H626,Product_Master!$A$2:$A$19,0))</f>
        <v>267.63</v>
      </c>
      <c r="S626" s="14">
        <f t="shared" si="54"/>
        <v>2327.5</v>
      </c>
      <c r="T626" s="14">
        <f t="shared" si="55"/>
        <v>1873.4099999999999</v>
      </c>
      <c r="U626" s="14">
        <f t="shared" si="56"/>
        <v>454.09000000000015</v>
      </c>
      <c r="V626" s="20">
        <f t="shared" si="57"/>
        <v>0.19509774436090233</v>
      </c>
      <c r="W626" s="7" t="str">
        <f t="shared" si="58"/>
        <v>Profitable</v>
      </c>
      <c r="X626" s="7" t="str">
        <f t="shared" si="59"/>
        <v>Medium</v>
      </c>
    </row>
    <row r="627" spans="1:24" x14ac:dyDescent="0.3">
      <c r="A627" s="7" t="s">
        <v>2118</v>
      </c>
      <c r="B627" s="8">
        <v>45527</v>
      </c>
      <c r="C627" s="8">
        <v>45530</v>
      </c>
      <c r="D627" s="7" t="s">
        <v>2120</v>
      </c>
      <c r="E627" s="7" t="s">
        <v>731</v>
      </c>
      <c r="F627" s="7" t="s">
        <v>19</v>
      </c>
      <c r="G627" s="7" t="s">
        <v>30</v>
      </c>
      <c r="H627" s="7" t="s">
        <v>76</v>
      </c>
      <c r="I627" s="6">
        <v>9</v>
      </c>
      <c r="J627" s="10">
        <v>0</v>
      </c>
      <c r="K627" s="7" t="s">
        <v>32</v>
      </c>
      <c r="L627" s="7" t="s">
        <v>33</v>
      </c>
      <c r="M627" s="6">
        <v>44</v>
      </c>
      <c r="N627" s="6">
        <v>1</v>
      </c>
      <c r="O627" s="7" t="str">
        <f>VLOOKUP(H627,Product_Master!$A$2:$E$19,2,FALSE)</f>
        <v>Tablet</v>
      </c>
      <c r="P627" s="7" t="str">
        <f>VLOOKUP(H627,Product_Master!$A$2:$E$19,3,FALSE)</f>
        <v>Technology</v>
      </c>
      <c r="Q627" s="17">
        <f>INDEX(Product_Master!$D$2:$D$19,MATCH(H627,Product_Master!$A$2:$A$19,0))</f>
        <v>350</v>
      </c>
      <c r="R627" s="14">
        <f>INDEX(Product_Master!$E$2:$E$19,MATCH(H627,Product_Master!$A$2:$A$19,0))</f>
        <v>267.63</v>
      </c>
      <c r="S627" s="14">
        <f t="shared" si="54"/>
        <v>3150</v>
      </c>
      <c r="T627" s="14">
        <f t="shared" si="55"/>
        <v>2408.67</v>
      </c>
      <c r="U627" s="14">
        <f t="shared" si="56"/>
        <v>741.32999999999993</v>
      </c>
      <c r="V627" s="20">
        <f t="shared" si="57"/>
        <v>0.23534285714285713</v>
      </c>
      <c r="W627" s="7" t="str">
        <f t="shared" si="58"/>
        <v>Profitable</v>
      </c>
      <c r="X627" s="7" t="str">
        <f t="shared" si="59"/>
        <v>Medium</v>
      </c>
    </row>
    <row r="628" spans="1:24" x14ac:dyDescent="0.3">
      <c r="A628" s="7" t="s">
        <v>2121</v>
      </c>
      <c r="B628" s="8">
        <v>45576</v>
      </c>
      <c r="C628" s="8">
        <v>45581</v>
      </c>
      <c r="D628" s="7" t="s">
        <v>1042</v>
      </c>
      <c r="E628" s="7" t="s">
        <v>587</v>
      </c>
      <c r="F628" s="7" t="s">
        <v>29</v>
      </c>
      <c r="G628" s="7" t="s">
        <v>293</v>
      </c>
      <c r="H628" s="7" t="s">
        <v>308</v>
      </c>
      <c r="I628" s="6">
        <v>1</v>
      </c>
      <c r="J628" s="10">
        <v>0.05</v>
      </c>
      <c r="K628" s="7" t="s">
        <v>32</v>
      </c>
      <c r="L628" s="7" t="s">
        <v>33</v>
      </c>
      <c r="M628" s="6">
        <v>59</v>
      </c>
      <c r="N628" s="6">
        <v>3</v>
      </c>
      <c r="O628" s="7" t="str">
        <f>VLOOKUP(H628,Product_Master!$A$2:$E$19,2,FALSE)</f>
        <v>Binder</v>
      </c>
      <c r="P628" s="7" t="str">
        <f>VLOOKUP(H628,Product_Master!$A$2:$E$19,3,FALSE)</f>
        <v>Office Supplies</v>
      </c>
      <c r="Q628" s="17">
        <f>INDEX(Product_Master!$D$2:$D$19,MATCH(H628,Product_Master!$A$2:$A$19,0))</f>
        <v>8</v>
      </c>
      <c r="R628" s="14">
        <f>INDEX(Product_Master!$E$2:$E$19,MATCH(H628,Product_Master!$A$2:$A$19,0))</f>
        <v>5.51</v>
      </c>
      <c r="S628" s="14">
        <f t="shared" si="54"/>
        <v>7.6</v>
      </c>
      <c r="T628" s="14">
        <f t="shared" si="55"/>
        <v>5.51</v>
      </c>
      <c r="U628" s="14">
        <f t="shared" si="56"/>
        <v>2.09</v>
      </c>
      <c r="V628" s="20">
        <f t="shared" si="57"/>
        <v>0.27499999999999997</v>
      </c>
      <c r="W628" s="7" t="str">
        <f t="shared" si="58"/>
        <v>Profitable</v>
      </c>
      <c r="X628" s="7" t="str">
        <f t="shared" si="59"/>
        <v>Low</v>
      </c>
    </row>
    <row r="629" spans="1:24" x14ac:dyDescent="0.3">
      <c r="A629" s="7" t="s">
        <v>2124</v>
      </c>
      <c r="B629" s="8">
        <v>45216</v>
      </c>
      <c r="C629" s="8">
        <v>45218</v>
      </c>
      <c r="D629" s="7" t="s">
        <v>2127</v>
      </c>
      <c r="E629" s="7" t="s">
        <v>805</v>
      </c>
      <c r="F629" s="7" t="s">
        <v>29</v>
      </c>
      <c r="G629" s="7" t="s">
        <v>176</v>
      </c>
      <c r="H629" s="7" t="s">
        <v>76</v>
      </c>
      <c r="I629" s="6">
        <v>2</v>
      </c>
      <c r="J629" s="10">
        <v>0</v>
      </c>
      <c r="K629" s="7" t="s">
        <v>70</v>
      </c>
      <c r="L629" s="7" t="s">
        <v>33</v>
      </c>
      <c r="M629" s="6">
        <v>18</v>
      </c>
      <c r="N629" s="6">
        <v>4</v>
      </c>
      <c r="O629" s="7" t="str">
        <f>VLOOKUP(H629,Product_Master!$A$2:$E$19,2,FALSE)</f>
        <v>Tablet</v>
      </c>
      <c r="P629" s="7" t="str">
        <f>VLOOKUP(H629,Product_Master!$A$2:$E$19,3,FALSE)</f>
        <v>Technology</v>
      </c>
      <c r="Q629" s="17">
        <f>INDEX(Product_Master!$D$2:$D$19,MATCH(H629,Product_Master!$A$2:$A$19,0))</f>
        <v>350</v>
      </c>
      <c r="R629" s="14">
        <f>INDEX(Product_Master!$E$2:$E$19,MATCH(H629,Product_Master!$A$2:$A$19,0))</f>
        <v>267.63</v>
      </c>
      <c r="S629" s="14">
        <f t="shared" si="54"/>
        <v>700</v>
      </c>
      <c r="T629" s="14">
        <f t="shared" si="55"/>
        <v>535.26</v>
      </c>
      <c r="U629" s="14">
        <f t="shared" si="56"/>
        <v>164.74</v>
      </c>
      <c r="V629" s="20">
        <f t="shared" si="57"/>
        <v>0.23534285714285716</v>
      </c>
      <c r="W629" s="7" t="str">
        <f t="shared" si="58"/>
        <v>Profitable</v>
      </c>
      <c r="X629" s="7" t="str">
        <f t="shared" si="59"/>
        <v>Low</v>
      </c>
    </row>
    <row r="630" spans="1:24" x14ac:dyDescent="0.3">
      <c r="A630" s="7" t="s">
        <v>2128</v>
      </c>
      <c r="B630" s="8">
        <v>45353</v>
      </c>
      <c r="C630" s="8">
        <v>45357</v>
      </c>
      <c r="D630" s="7" t="s">
        <v>2129</v>
      </c>
      <c r="E630" s="7" t="s">
        <v>170</v>
      </c>
      <c r="F630" s="7" t="s">
        <v>19</v>
      </c>
      <c r="G630" s="7" t="s">
        <v>20</v>
      </c>
      <c r="H630" s="7" t="s">
        <v>160</v>
      </c>
      <c r="I630" s="6">
        <v>6</v>
      </c>
      <c r="J630" s="10">
        <v>0.15</v>
      </c>
      <c r="K630" s="7" t="s">
        <v>22</v>
      </c>
      <c r="L630" s="7" t="s">
        <v>50</v>
      </c>
      <c r="M630" s="6">
        <v>40</v>
      </c>
      <c r="N630" s="6">
        <v>3</v>
      </c>
      <c r="O630" s="7" t="str">
        <f>VLOOKUP(H630,Product_Master!$A$2:$E$19,2,FALSE)</f>
        <v>Laptop</v>
      </c>
      <c r="P630" s="7" t="str">
        <f>VLOOKUP(H630,Product_Master!$A$2:$E$19,3,FALSE)</f>
        <v>Technology</v>
      </c>
      <c r="Q630" s="17">
        <f>INDEX(Product_Master!$D$2:$D$19,MATCH(H630,Product_Master!$A$2:$A$19,0))</f>
        <v>900</v>
      </c>
      <c r="R630" s="14">
        <f>INDEX(Product_Master!$E$2:$E$19,MATCH(H630,Product_Master!$A$2:$A$19,0))</f>
        <v>669.14</v>
      </c>
      <c r="S630" s="14">
        <f t="shared" si="54"/>
        <v>4590</v>
      </c>
      <c r="T630" s="14">
        <f t="shared" si="55"/>
        <v>4014.84</v>
      </c>
      <c r="U630" s="14">
        <f t="shared" si="56"/>
        <v>575.15999999999985</v>
      </c>
      <c r="V630" s="20">
        <f t="shared" si="57"/>
        <v>0.12530718954248363</v>
      </c>
      <c r="W630" s="7" t="str">
        <f t="shared" si="58"/>
        <v>Profitable</v>
      </c>
      <c r="X630" s="7" t="str">
        <f t="shared" si="59"/>
        <v>Medium</v>
      </c>
    </row>
    <row r="631" spans="1:24" x14ac:dyDescent="0.3">
      <c r="A631" s="7" t="s">
        <v>2130</v>
      </c>
      <c r="B631" s="8">
        <v>44943</v>
      </c>
      <c r="C631" s="8">
        <v>44949</v>
      </c>
      <c r="D631" s="7" t="s">
        <v>2131</v>
      </c>
      <c r="E631" s="7" t="s">
        <v>334</v>
      </c>
      <c r="F631" s="7" t="s">
        <v>29</v>
      </c>
      <c r="G631" s="7" t="s">
        <v>90</v>
      </c>
      <c r="H631" s="7" t="s">
        <v>98</v>
      </c>
      <c r="I631" s="6">
        <v>6</v>
      </c>
      <c r="J631" s="10">
        <v>0.05</v>
      </c>
      <c r="K631" s="7" t="s">
        <v>32</v>
      </c>
      <c r="L631" s="7" t="s">
        <v>41</v>
      </c>
      <c r="M631" s="6">
        <v>41</v>
      </c>
      <c r="N631" s="6">
        <v>1</v>
      </c>
      <c r="O631" s="7" t="str">
        <f>VLOOKUP(H631,Product_Master!$A$2:$E$19,2,FALSE)</f>
        <v>Office Chair</v>
      </c>
      <c r="P631" s="7" t="str">
        <f>VLOOKUP(H631,Product_Master!$A$2:$E$19,3,FALSE)</f>
        <v>Furniture</v>
      </c>
      <c r="Q631" s="17">
        <f>INDEX(Product_Master!$D$2:$D$19,MATCH(H631,Product_Master!$A$2:$A$19,0))</f>
        <v>150</v>
      </c>
      <c r="R631" s="14">
        <f>INDEX(Product_Master!$E$2:$E$19,MATCH(H631,Product_Master!$A$2:$A$19,0))</f>
        <v>111.98</v>
      </c>
      <c r="S631" s="14">
        <f t="shared" si="54"/>
        <v>855</v>
      </c>
      <c r="T631" s="14">
        <f t="shared" si="55"/>
        <v>671.88</v>
      </c>
      <c r="U631" s="14">
        <f t="shared" si="56"/>
        <v>183.12</v>
      </c>
      <c r="V631" s="20">
        <f t="shared" si="57"/>
        <v>0.21417543859649124</v>
      </c>
      <c r="W631" s="7" t="str">
        <f t="shared" si="58"/>
        <v>Profitable</v>
      </c>
      <c r="X631" s="7" t="str">
        <f t="shared" si="59"/>
        <v>Low</v>
      </c>
    </row>
    <row r="632" spans="1:24" x14ac:dyDescent="0.3">
      <c r="A632" s="7" t="s">
        <v>2132</v>
      </c>
      <c r="B632" s="8">
        <v>45369</v>
      </c>
      <c r="C632" s="8">
        <v>45373</v>
      </c>
      <c r="D632" s="7" t="s">
        <v>2134</v>
      </c>
      <c r="E632" s="7" t="s">
        <v>782</v>
      </c>
      <c r="F632" s="7" t="s">
        <v>39</v>
      </c>
      <c r="G632" s="7" t="s">
        <v>293</v>
      </c>
      <c r="H632" s="7" t="s">
        <v>160</v>
      </c>
      <c r="I632" s="6">
        <v>1</v>
      </c>
      <c r="J632" s="10">
        <v>0.05</v>
      </c>
      <c r="K632" s="7" t="s">
        <v>32</v>
      </c>
      <c r="L632" s="7" t="s">
        <v>41</v>
      </c>
      <c r="M632" s="6">
        <v>57</v>
      </c>
      <c r="N632" s="6">
        <v>5</v>
      </c>
      <c r="O632" s="7" t="str">
        <f>VLOOKUP(H632,Product_Master!$A$2:$E$19,2,FALSE)</f>
        <v>Laptop</v>
      </c>
      <c r="P632" s="7" t="str">
        <f>VLOOKUP(H632,Product_Master!$A$2:$E$19,3,FALSE)</f>
        <v>Technology</v>
      </c>
      <c r="Q632" s="17">
        <f>INDEX(Product_Master!$D$2:$D$19,MATCH(H632,Product_Master!$A$2:$A$19,0))</f>
        <v>900</v>
      </c>
      <c r="R632" s="14">
        <f>INDEX(Product_Master!$E$2:$E$19,MATCH(H632,Product_Master!$A$2:$A$19,0))</f>
        <v>669.14</v>
      </c>
      <c r="S632" s="14">
        <f t="shared" si="54"/>
        <v>855</v>
      </c>
      <c r="T632" s="14">
        <f t="shared" si="55"/>
        <v>669.14</v>
      </c>
      <c r="U632" s="14">
        <f t="shared" si="56"/>
        <v>185.86</v>
      </c>
      <c r="V632" s="20">
        <f t="shared" si="57"/>
        <v>0.21738011695906434</v>
      </c>
      <c r="W632" s="7" t="str">
        <f t="shared" si="58"/>
        <v>Profitable</v>
      </c>
      <c r="X632" s="7" t="str">
        <f t="shared" si="59"/>
        <v>Low</v>
      </c>
    </row>
    <row r="633" spans="1:24" x14ac:dyDescent="0.3">
      <c r="A633" s="7" t="s">
        <v>2135</v>
      </c>
      <c r="B633" s="8">
        <v>45534</v>
      </c>
      <c r="C633" s="8">
        <v>45538</v>
      </c>
      <c r="D633" s="7" t="s">
        <v>2136</v>
      </c>
      <c r="E633" s="7" t="s">
        <v>458</v>
      </c>
      <c r="F633" s="7" t="s">
        <v>29</v>
      </c>
      <c r="G633" s="7" t="s">
        <v>192</v>
      </c>
      <c r="H633" s="7" t="s">
        <v>98</v>
      </c>
      <c r="I633" s="6">
        <v>8</v>
      </c>
      <c r="J633" s="10">
        <v>0</v>
      </c>
      <c r="K633" s="7" t="s">
        <v>32</v>
      </c>
      <c r="L633" s="7" t="s">
        <v>33</v>
      </c>
      <c r="M633" s="6">
        <v>69</v>
      </c>
      <c r="N633" s="6">
        <v>2</v>
      </c>
      <c r="O633" s="7" t="str">
        <f>VLOOKUP(H633,Product_Master!$A$2:$E$19,2,FALSE)</f>
        <v>Office Chair</v>
      </c>
      <c r="P633" s="7" t="str">
        <f>VLOOKUP(H633,Product_Master!$A$2:$E$19,3,FALSE)</f>
        <v>Furniture</v>
      </c>
      <c r="Q633" s="17">
        <f>INDEX(Product_Master!$D$2:$D$19,MATCH(H633,Product_Master!$A$2:$A$19,0))</f>
        <v>150</v>
      </c>
      <c r="R633" s="14">
        <f>INDEX(Product_Master!$E$2:$E$19,MATCH(H633,Product_Master!$A$2:$A$19,0))</f>
        <v>111.98</v>
      </c>
      <c r="S633" s="14">
        <f t="shared" si="54"/>
        <v>1200</v>
      </c>
      <c r="T633" s="14">
        <f t="shared" si="55"/>
        <v>895.84</v>
      </c>
      <c r="U633" s="14">
        <f t="shared" si="56"/>
        <v>304.15999999999997</v>
      </c>
      <c r="V633" s="20">
        <f t="shared" si="57"/>
        <v>0.25346666666666662</v>
      </c>
      <c r="W633" s="7" t="str">
        <f t="shared" si="58"/>
        <v>Profitable</v>
      </c>
      <c r="X633" s="7" t="str">
        <f t="shared" si="59"/>
        <v>Low</v>
      </c>
    </row>
    <row r="634" spans="1:24" x14ac:dyDescent="0.3">
      <c r="A634" s="7" t="s">
        <v>2137</v>
      </c>
      <c r="B634" s="8">
        <v>44932</v>
      </c>
      <c r="C634" s="8">
        <v>44936</v>
      </c>
      <c r="D634" s="7" t="s">
        <v>862</v>
      </c>
      <c r="E634" s="7" t="s">
        <v>202</v>
      </c>
      <c r="F634" s="7" t="s">
        <v>29</v>
      </c>
      <c r="G634" s="7" t="s">
        <v>293</v>
      </c>
      <c r="H634" s="7" t="s">
        <v>98</v>
      </c>
      <c r="I634" s="6">
        <v>3</v>
      </c>
      <c r="J634" s="10">
        <v>0.2</v>
      </c>
      <c r="K634" s="7" t="s">
        <v>32</v>
      </c>
      <c r="L634" s="7" t="s">
        <v>33</v>
      </c>
      <c r="M634" s="6">
        <v>26</v>
      </c>
      <c r="N634" s="6">
        <v>1</v>
      </c>
      <c r="O634" s="7" t="str">
        <f>VLOOKUP(H634,Product_Master!$A$2:$E$19,2,FALSE)</f>
        <v>Office Chair</v>
      </c>
      <c r="P634" s="7" t="str">
        <f>VLOOKUP(H634,Product_Master!$A$2:$E$19,3,FALSE)</f>
        <v>Furniture</v>
      </c>
      <c r="Q634" s="17">
        <f>INDEX(Product_Master!$D$2:$D$19,MATCH(H634,Product_Master!$A$2:$A$19,0))</f>
        <v>150</v>
      </c>
      <c r="R634" s="14">
        <f>INDEX(Product_Master!$E$2:$E$19,MATCH(H634,Product_Master!$A$2:$A$19,0))</f>
        <v>111.98</v>
      </c>
      <c r="S634" s="14">
        <f t="shared" si="54"/>
        <v>360</v>
      </c>
      <c r="T634" s="14">
        <f t="shared" si="55"/>
        <v>335.94</v>
      </c>
      <c r="U634" s="14">
        <f t="shared" si="56"/>
        <v>24.060000000000002</v>
      </c>
      <c r="V634" s="20">
        <f t="shared" si="57"/>
        <v>6.6833333333333342E-2</v>
      </c>
      <c r="W634" s="7" t="str">
        <f t="shared" si="58"/>
        <v>Profitable</v>
      </c>
      <c r="X634" s="7" t="str">
        <f t="shared" si="59"/>
        <v>Low</v>
      </c>
    </row>
    <row r="635" spans="1:24" x14ac:dyDescent="0.3">
      <c r="A635" s="7" t="s">
        <v>2138</v>
      </c>
      <c r="B635" s="8">
        <v>45421</v>
      </c>
      <c r="C635" s="8">
        <v>45423</v>
      </c>
      <c r="D635" s="7" t="s">
        <v>425</v>
      </c>
      <c r="E635" s="7" t="s">
        <v>1959</v>
      </c>
      <c r="F635" s="7" t="s">
        <v>19</v>
      </c>
      <c r="G635" s="7" t="s">
        <v>251</v>
      </c>
      <c r="H635" s="7" t="s">
        <v>56</v>
      </c>
      <c r="I635" s="6">
        <v>8</v>
      </c>
      <c r="J635" s="10">
        <v>0.05</v>
      </c>
      <c r="K635" s="7" t="s">
        <v>32</v>
      </c>
      <c r="L635" s="7" t="s">
        <v>50</v>
      </c>
      <c r="M635" s="6">
        <v>37</v>
      </c>
      <c r="N635" s="6">
        <v>2</v>
      </c>
      <c r="O635" s="7" t="str">
        <f>VLOOKUP(H635,Product_Master!$A$2:$E$19,2,FALSE)</f>
        <v>Stapler</v>
      </c>
      <c r="P635" s="7" t="str">
        <f>VLOOKUP(H635,Product_Master!$A$2:$E$19,3,FALSE)</f>
        <v>Office Supplies</v>
      </c>
      <c r="Q635" s="17">
        <f>INDEX(Product_Master!$D$2:$D$19,MATCH(H635,Product_Master!$A$2:$A$19,0))</f>
        <v>15</v>
      </c>
      <c r="R635" s="14">
        <f>INDEX(Product_Master!$E$2:$E$19,MATCH(H635,Product_Master!$A$2:$A$19,0))</f>
        <v>9.91</v>
      </c>
      <c r="S635" s="14">
        <f t="shared" si="54"/>
        <v>114</v>
      </c>
      <c r="T635" s="14">
        <f t="shared" si="55"/>
        <v>79.28</v>
      </c>
      <c r="U635" s="14">
        <f t="shared" si="56"/>
        <v>34.72</v>
      </c>
      <c r="V635" s="20">
        <f t="shared" si="57"/>
        <v>0.30456140350877192</v>
      </c>
      <c r="W635" s="7" t="str">
        <f t="shared" si="58"/>
        <v>Profitable</v>
      </c>
      <c r="X635" s="7" t="str">
        <f t="shared" si="59"/>
        <v>Low</v>
      </c>
    </row>
    <row r="636" spans="1:24" x14ac:dyDescent="0.3">
      <c r="A636" s="7" t="s">
        <v>2141</v>
      </c>
      <c r="B636" s="8">
        <v>44990</v>
      </c>
      <c r="C636" s="8">
        <v>44994</v>
      </c>
      <c r="D636" s="7" t="s">
        <v>214</v>
      </c>
      <c r="E636" s="7" t="s">
        <v>485</v>
      </c>
      <c r="F636" s="7" t="s">
        <v>29</v>
      </c>
      <c r="G636" s="7" t="s">
        <v>90</v>
      </c>
      <c r="H636" s="7" t="s">
        <v>109</v>
      </c>
      <c r="I636" s="6">
        <v>6</v>
      </c>
      <c r="J636" s="10">
        <v>0</v>
      </c>
      <c r="K636" s="7" t="s">
        <v>22</v>
      </c>
      <c r="L636" s="7" t="s">
        <v>41</v>
      </c>
      <c r="M636" s="6">
        <v>67</v>
      </c>
      <c r="N636" s="6">
        <v>1</v>
      </c>
      <c r="O636" s="7" t="str">
        <f>VLOOKUP(H636,Product_Master!$A$2:$E$19,2,FALSE)</f>
        <v>Printer</v>
      </c>
      <c r="P636" s="7" t="str">
        <f>VLOOKUP(H636,Product_Master!$A$2:$E$19,3,FALSE)</f>
        <v>Technology</v>
      </c>
      <c r="Q636" s="17">
        <f>INDEX(Product_Master!$D$2:$D$19,MATCH(H636,Product_Master!$A$2:$A$19,0))</f>
        <v>180</v>
      </c>
      <c r="R636" s="14">
        <f>INDEX(Product_Master!$E$2:$E$19,MATCH(H636,Product_Master!$A$2:$A$19,0))</f>
        <v>133.25</v>
      </c>
      <c r="S636" s="14">
        <f t="shared" si="54"/>
        <v>1080</v>
      </c>
      <c r="T636" s="14">
        <f t="shared" si="55"/>
        <v>799.5</v>
      </c>
      <c r="U636" s="14">
        <f t="shared" si="56"/>
        <v>280.5</v>
      </c>
      <c r="V636" s="20">
        <f t="shared" si="57"/>
        <v>0.25972222222222224</v>
      </c>
      <c r="W636" s="7" t="str">
        <f t="shared" si="58"/>
        <v>Profitable</v>
      </c>
      <c r="X636" s="7" t="str">
        <f t="shared" si="59"/>
        <v>Low</v>
      </c>
    </row>
    <row r="637" spans="1:24" x14ac:dyDescent="0.3">
      <c r="A637" s="7" t="s">
        <v>2144</v>
      </c>
      <c r="B637" s="8">
        <v>45554</v>
      </c>
      <c r="C637" s="8">
        <v>45560</v>
      </c>
      <c r="D637" s="7" t="s">
        <v>657</v>
      </c>
      <c r="E637" s="7" t="s">
        <v>256</v>
      </c>
      <c r="F637" s="7" t="s">
        <v>29</v>
      </c>
      <c r="G637" s="7" t="s">
        <v>97</v>
      </c>
      <c r="H637" s="7" t="s">
        <v>63</v>
      </c>
      <c r="I637" s="6">
        <v>5</v>
      </c>
      <c r="J637" s="10">
        <v>0.2</v>
      </c>
      <c r="K637" s="7" t="s">
        <v>32</v>
      </c>
      <c r="L637" s="7" t="s">
        <v>33</v>
      </c>
      <c r="M637" s="6">
        <v>48</v>
      </c>
      <c r="N637" s="6">
        <v>1</v>
      </c>
      <c r="O637" s="7" t="str">
        <f>VLOOKUP(H637,Product_Master!$A$2:$E$19,2,FALSE)</f>
        <v>Paper Ream</v>
      </c>
      <c r="P637" s="7" t="str">
        <f>VLOOKUP(H637,Product_Master!$A$2:$E$19,3,FALSE)</f>
        <v>Office Supplies</v>
      </c>
      <c r="Q637" s="17">
        <f>INDEX(Product_Master!$D$2:$D$19,MATCH(H637,Product_Master!$A$2:$A$19,0))</f>
        <v>9</v>
      </c>
      <c r="R637" s="14">
        <f>INDEX(Product_Master!$E$2:$E$19,MATCH(H637,Product_Master!$A$2:$A$19,0))</f>
        <v>5.46</v>
      </c>
      <c r="S637" s="14">
        <f t="shared" si="54"/>
        <v>36</v>
      </c>
      <c r="T637" s="14">
        <f t="shared" si="55"/>
        <v>27.3</v>
      </c>
      <c r="U637" s="14">
        <f t="shared" si="56"/>
        <v>8.6999999999999993</v>
      </c>
      <c r="V637" s="20">
        <f t="shared" si="57"/>
        <v>0.24166666666666664</v>
      </c>
      <c r="W637" s="7" t="str">
        <f t="shared" si="58"/>
        <v>Profitable</v>
      </c>
      <c r="X637" s="7" t="str">
        <f t="shared" si="59"/>
        <v>Low</v>
      </c>
    </row>
    <row r="638" spans="1:24" x14ac:dyDescent="0.3">
      <c r="A638" s="7" t="s">
        <v>2147</v>
      </c>
      <c r="B638" s="8">
        <v>45346</v>
      </c>
      <c r="C638" s="8">
        <v>45351</v>
      </c>
      <c r="D638" s="7" t="s">
        <v>2149</v>
      </c>
      <c r="E638" s="7" t="s">
        <v>152</v>
      </c>
      <c r="F638" s="7" t="s">
        <v>29</v>
      </c>
      <c r="G638" s="7" t="s">
        <v>20</v>
      </c>
      <c r="H638" s="7" t="s">
        <v>91</v>
      </c>
      <c r="I638" s="6">
        <v>6</v>
      </c>
      <c r="J638" s="10">
        <v>0.1</v>
      </c>
      <c r="K638" s="7" t="s">
        <v>22</v>
      </c>
      <c r="L638" s="7" t="s">
        <v>23</v>
      </c>
      <c r="M638" s="6">
        <v>53</v>
      </c>
      <c r="N638" s="6">
        <v>5</v>
      </c>
      <c r="O638" s="7" t="str">
        <f>VLOOKUP(H638,Product_Master!$A$2:$E$19,2,FALSE)</f>
        <v>Smartphone</v>
      </c>
      <c r="P638" s="7" t="str">
        <f>VLOOKUP(H638,Product_Master!$A$2:$E$19,3,FALSE)</f>
        <v>Technology</v>
      </c>
      <c r="Q638" s="17">
        <f>INDEX(Product_Master!$D$2:$D$19,MATCH(H638,Product_Master!$A$2:$A$19,0))</f>
        <v>600</v>
      </c>
      <c r="R638" s="14">
        <f>INDEX(Product_Master!$E$2:$E$19,MATCH(H638,Product_Master!$A$2:$A$19,0))</f>
        <v>395.83</v>
      </c>
      <c r="S638" s="14">
        <f t="shared" si="54"/>
        <v>3240</v>
      </c>
      <c r="T638" s="14">
        <f t="shared" si="55"/>
        <v>2374.98</v>
      </c>
      <c r="U638" s="14">
        <f t="shared" si="56"/>
        <v>865.02</v>
      </c>
      <c r="V638" s="20">
        <f t="shared" si="57"/>
        <v>0.26698148148148149</v>
      </c>
      <c r="W638" s="7" t="str">
        <f t="shared" si="58"/>
        <v>Profitable</v>
      </c>
      <c r="X638" s="7" t="str">
        <f t="shared" si="59"/>
        <v>Medium</v>
      </c>
    </row>
    <row r="639" spans="1:24" x14ac:dyDescent="0.3">
      <c r="A639" s="7" t="s">
        <v>2150</v>
      </c>
      <c r="B639" s="8">
        <v>45548</v>
      </c>
      <c r="C639" s="8">
        <v>45552</v>
      </c>
      <c r="D639" s="7" t="s">
        <v>2152</v>
      </c>
      <c r="E639" s="7" t="s">
        <v>75</v>
      </c>
      <c r="F639" s="7" t="s">
        <v>39</v>
      </c>
      <c r="G639" s="7" t="s">
        <v>90</v>
      </c>
      <c r="H639" s="7" t="s">
        <v>56</v>
      </c>
      <c r="I639" s="6">
        <v>5</v>
      </c>
      <c r="J639" s="10">
        <v>0</v>
      </c>
      <c r="K639" s="7" t="s">
        <v>70</v>
      </c>
      <c r="L639" s="7" t="s">
        <v>41</v>
      </c>
      <c r="M639" s="6">
        <v>69</v>
      </c>
      <c r="N639" s="6">
        <v>4</v>
      </c>
      <c r="O639" s="7" t="str">
        <f>VLOOKUP(H639,Product_Master!$A$2:$E$19,2,FALSE)</f>
        <v>Stapler</v>
      </c>
      <c r="P639" s="7" t="str">
        <f>VLOOKUP(H639,Product_Master!$A$2:$E$19,3,FALSE)</f>
        <v>Office Supplies</v>
      </c>
      <c r="Q639" s="17">
        <f>INDEX(Product_Master!$D$2:$D$19,MATCH(H639,Product_Master!$A$2:$A$19,0))</f>
        <v>15</v>
      </c>
      <c r="R639" s="14">
        <f>INDEX(Product_Master!$E$2:$E$19,MATCH(H639,Product_Master!$A$2:$A$19,0))</f>
        <v>9.91</v>
      </c>
      <c r="S639" s="14">
        <f t="shared" si="54"/>
        <v>75</v>
      </c>
      <c r="T639" s="14">
        <f t="shared" si="55"/>
        <v>49.55</v>
      </c>
      <c r="U639" s="14">
        <f t="shared" si="56"/>
        <v>25.450000000000003</v>
      </c>
      <c r="V639" s="20">
        <f t="shared" si="57"/>
        <v>0.33933333333333338</v>
      </c>
      <c r="W639" s="7" t="str">
        <f t="shared" si="58"/>
        <v>Profitable</v>
      </c>
      <c r="X639" s="7" t="str">
        <f t="shared" si="59"/>
        <v>Low</v>
      </c>
    </row>
    <row r="640" spans="1:24" x14ac:dyDescent="0.3">
      <c r="A640" s="7" t="s">
        <v>2153</v>
      </c>
      <c r="B640" s="8">
        <v>45632</v>
      </c>
      <c r="C640" s="8">
        <v>45639</v>
      </c>
      <c r="D640" s="7" t="s">
        <v>2155</v>
      </c>
      <c r="E640" s="7" t="s">
        <v>232</v>
      </c>
      <c r="F640" s="7" t="s">
        <v>29</v>
      </c>
      <c r="G640" s="7" t="s">
        <v>30</v>
      </c>
      <c r="H640" s="7" t="s">
        <v>84</v>
      </c>
      <c r="I640" s="6">
        <v>9</v>
      </c>
      <c r="J640" s="10">
        <v>0.2</v>
      </c>
      <c r="K640" s="7" t="s">
        <v>32</v>
      </c>
      <c r="L640" s="7" t="s">
        <v>33</v>
      </c>
      <c r="M640" s="6">
        <v>41</v>
      </c>
      <c r="N640" s="6">
        <v>3</v>
      </c>
      <c r="O640" s="7" t="str">
        <f>VLOOKUP(H640,Product_Master!$A$2:$E$19,2,FALSE)</f>
        <v>Bookcase</v>
      </c>
      <c r="P640" s="7" t="str">
        <f>VLOOKUP(H640,Product_Master!$A$2:$E$19,3,FALSE)</f>
        <v>Furniture</v>
      </c>
      <c r="Q640" s="17">
        <f>INDEX(Product_Master!$D$2:$D$19,MATCH(H640,Product_Master!$A$2:$A$19,0))</f>
        <v>210</v>
      </c>
      <c r="R640" s="14">
        <f>INDEX(Product_Master!$E$2:$E$19,MATCH(H640,Product_Master!$A$2:$A$19,0))</f>
        <v>139.15</v>
      </c>
      <c r="S640" s="14">
        <f t="shared" si="54"/>
        <v>1512</v>
      </c>
      <c r="T640" s="14">
        <f t="shared" si="55"/>
        <v>1252.3500000000001</v>
      </c>
      <c r="U640" s="14">
        <f t="shared" si="56"/>
        <v>259.64999999999986</v>
      </c>
      <c r="V640" s="20">
        <f t="shared" si="57"/>
        <v>0.17172619047619039</v>
      </c>
      <c r="W640" s="7" t="str">
        <f t="shared" si="58"/>
        <v>Profitable</v>
      </c>
      <c r="X640" s="7" t="str">
        <f t="shared" si="59"/>
        <v>Low</v>
      </c>
    </row>
    <row r="641" spans="1:24" x14ac:dyDescent="0.3">
      <c r="A641" s="7" t="s">
        <v>2156</v>
      </c>
      <c r="B641" s="8">
        <v>45259</v>
      </c>
      <c r="C641" s="8">
        <v>45266</v>
      </c>
      <c r="D641" s="7" t="s">
        <v>2157</v>
      </c>
      <c r="E641" s="7" t="s">
        <v>583</v>
      </c>
      <c r="F641" s="7" t="s">
        <v>19</v>
      </c>
      <c r="G641" s="7" t="s">
        <v>97</v>
      </c>
      <c r="H641" s="7" t="s">
        <v>91</v>
      </c>
      <c r="I641" s="6">
        <v>6</v>
      </c>
      <c r="J641" s="10">
        <v>0.05</v>
      </c>
      <c r="K641" s="7" t="s">
        <v>22</v>
      </c>
      <c r="L641" s="7" t="s">
        <v>33</v>
      </c>
      <c r="M641" s="6">
        <v>48</v>
      </c>
      <c r="N641" s="6">
        <v>3</v>
      </c>
      <c r="O641" s="7" t="str">
        <f>VLOOKUP(H641,Product_Master!$A$2:$E$19,2,FALSE)</f>
        <v>Smartphone</v>
      </c>
      <c r="P641" s="7" t="str">
        <f>VLOOKUP(H641,Product_Master!$A$2:$E$19,3,FALSE)</f>
        <v>Technology</v>
      </c>
      <c r="Q641" s="17">
        <f>INDEX(Product_Master!$D$2:$D$19,MATCH(H641,Product_Master!$A$2:$A$19,0))</f>
        <v>600</v>
      </c>
      <c r="R641" s="14">
        <f>INDEX(Product_Master!$E$2:$E$19,MATCH(H641,Product_Master!$A$2:$A$19,0))</f>
        <v>395.83</v>
      </c>
      <c r="S641" s="14">
        <f t="shared" si="54"/>
        <v>3420</v>
      </c>
      <c r="T641" s="14">
        <f t="shared" si="55"/>
        <v>2374.98</v>
      </c>
      <c r="U641" s="14">
        <f t="shared" si="56"/>
        <v>1045.02</v>
      </c>
      <c r="V641" s="20">
        <f t="shared" si="57"/>
        <v>0.30556140350877192</v>
      </c>
      <c r="W641" s="7" t="str">
        <f t="shared" si="58"/>
        <v>Profitable</v>
      </c>
      <c r="X641" s="7" t="str">
        <f t="shared" si="59"/>
        <v>Medium</v>
      </c>
    </row>
    <row r="642" spans="1:24" x14ac:dyDescent="0.3">
      <c r="A642" s="7" t="s">
        <v>2158</v>
      </c>
      <c r="B642" s="8">
        <v>45341</v>
      </c>
      <c r="C642" s="8">
        <v>45344</v>
      </c>
      <c r="D642" s="7" t="s">
        <v>2160</v>
      </c>
      <c r="E642" s="7" t="s">
        <v>954</v>
      </c>
      <c r="F642" s="7" t="s">
        <v>29</v>
      </c>
      <c r="G642" s="7" t="s">
        <v>20</v>
      </c>
      <c r="H642" s="7" t="s">
        <v>56</v>
      </c>
      <c r="I642" s="6">
        <v>2</v>
      </c>
      <c r="J642" s="10">
        <v>0</v>
      </c>
      <c r="K642" s="7" t="s">
        <v>70</v>
      </c>
      <c r="L642" s="7" t="s">
        <v>41</v>
      </c>
      <c r="M642" s="6">
        <v>34</v>
      </c>
      <c r="N642" s="6">
        <v>5</v>
      </c>
      <c r="O642" s="7" t="str">
        <f>VLOOKUP(H642,Product_Master!$A$2:$E$19,2,FALSE)</f>
        <v>Stapler</v>
      </c>
      <c r="P642" s="7" t="str">
        <f>VLOOKUP(H642,Product_Master!$A$2:$E$19,3,FALSE)</f>
        <v>Office Supplies</v>
      </c>
      <c r="Q642" s="17">
        <f>INDEX(Product_Master!$D$2:$D$19,MATCH(H642,Product_Master!$A$2:$A$19,0))</f>
        <v>15</v>
      </c>
      <c r="R642" s="14">
        <f>INDEX(Product_Master!$E$2:$E$19,MATCH(H642,Product_Master!$A$2:$A$19,0))</f>
        <v>9.91</v>
      </c>
      <c r="S642" s="14">
        <f t="shared" ref="S642:S705" si="60">I642*Q642*(1-J642)</f>
        <v>30</v>
      </c>
      <c r="T642" s="14">
        <f t="shared" ref="T642:T705" si="61">I642*R642</f>
        <v>19.82</v>
      </c>
      <c r="U642" s="14">
        <f t="shared" ref="U642:U705" si="62">S642-T642</f>
        <v>10.18</v>
      </c>
      <c r="V642" s="20">
        <f t="shared" ref="V642:V705" si="63">IFERROR(U642/S642,0)</f>
        <v>0.33933333333333332</v>
      </c>
      <c r="W642" s="7" t="str">
        <f t="shared" ref="W642:W705" si="64">IF(U642&gt;0,"Profitable","Loss")</f>
        <v>Profitable</v>
      </c>
      <c r="X642" s="7" t="str">
        <f t="shared" ref="X642:X705" si="65">IF(S642&gt;=5000,"High",IF(S642&gt;=2000,"Medium","Low"))</f>
        <v>Low</v>
      </c>
    </row>
    <row r="643" spans="1:24" x14ac:dyDescent="0.3">
      <c r="A643" s="7" t="s">
        <v>2161</v>
      </c>
      <c r="B643" s="8">
        <v>45355</v>
      </c>
      <c r="C643" s="8">
        <v>45359</v>
      </c>
      <c r="D643" s="7" t="s">
        <v>1678</v>
      </c>
      <c r="E643" s="7" t="s">
        <v>417</v>
      </c>
      <c r="F643" s="7" t="s">
        <v>29</v>
      </c>
      <c r="G643" s="7" t="s">
        <v>176</v>
      </c>
      <c r="H643" s="7" t="s">
        <v>69</v>
      </c>
      <c r="I643" s="6">
        <v>4</v>
      </c>
      <c r="J643" s="10">
        <v>0.1</v>
      </c>
      <c r="K643" s="7" t="s">
        <v>22</v>
      </c>
      <c r="L643" s="7" t="s">
        <v>50</v>
      </c>
      <c r="M643" s="6">
        <v>53</v>
      </c>
      <c r="N643" s="6">
        <v>4</v>
      </c>
      <c r="O643" s="7" t="str">
        <f>VLOOKUP(H643,Product_Master!$A$2:$E$19,2,FALSE)</f>
        <v>Marker Pack</v>
      </c>
      <c r="P643" s="7" t="str">
        <f>VLOOKUP(H643,Product_Master!$A$2:$E$19,3,FALSE)</f>
        <v>Office Supplies</v>
      </c>
      <c r="Q643" s="17">
        <f>INDEX(Product_Master!$D$2:$D$19,MATCH(H643,Product_Master!$A$2:$A$19,0))</f>
        <v>11</v>
      </c>
      <c r="R643" s="14">
        <f>INDEX(Product_Master!$E$2:$E$19,MATCH(H643,Product_Master!$A$2:$A$19,0))</f>
        <v>6.23</v>
      </c>
      <c r="S643" s="14">
        <f t="shared" si="60"/>
        <v>39.6</v>
      </c>
      <c r="T643" s="14">
        <f t="shared" si="61"/>
        <v>24.92</v>
      </c>
      <c r="U643" s="14">
        <f t="shared" si="62"/>
        <v>14.68</v>
      </c>
      <c r="V643" s="20">
        <f t="shared" si="63"/>
        <v>0.37070707070707071</v>
      </c>
      <c r="W643" s="7" t="str">
        <f t="shared" si="64"/>
        <v>Profitable</v>
      </c>
      <c r="X643" s="7" t="str">
        <f t="shared" si="65"/>
        <v>Low</v>
      </c>
    </row>
    <row r="644" spans="1:24" x14ac:dyDescent="0.3">
      <c r="A644" s="7" t="s">
        <v>2162</v>
      </c>
      <c r="B644" s="8">
        <v>45586</v>
      </c>
      <c r="C644" s="8">
        <v>45591</v>
      </c>
      <c r="D644" s="7" t="s">
        <v>2164</v>
      </c>
      <c r="E644" s="7" t="s">
        <v>266</v>
      </c>
      <c r="F644" s="7" t="s">
        <v>19</v>
      </c>
      <c r="G644" s="7" t="s">
        <v>40</v>
      </c>
      <c r="H644" s="7" t="s">
        <v>63</v>
      </c>
      <c r="I644" s="6">
        <v>9</v>
      </c>
      <c r="J644" s="10">
        <v>0.15</v>
      </c>
      <c r="K644" s="7" t="s">
        <v>32</v>
      </c>
      <c r="L644" s="7" t="s">
        <v>41</v>
      </c>
      <c r="M644" s="6">
        <v>40</v>
      </c>
      <c r="N644" s="6">
        <v>2</v>
      </c>
      <c r="O644" s="7" t="str">
        <f>VLOOKUP(H644,Product_Master!$A$2:$E$19,2,FALSE)</f>
        <v>Paper Ream</v>
      </c>
      <c r="P644" s="7" t="str">
        <f>VLOOKUP(H644,Product_Master!$A$2:$E$19,3,FALSE)</f>
        <v>Office Supplies</v>
      </c>
      <c r="Q644" s="17">
        <f>INDEX(Product_Master!$D$2:$D$19,MATCH(H644,Product_Master!$A$2:$A$19,0))</f>
        <v>9</v>
      </c>
      <c r="R644" s="14">
        <f>INDEX(Product_Master!$E$2:$E$19,MATCH(H644,Product_Master!$A$2:$A$19,0))</f>
        <v>5.46</v>
      </c>
      <c r="S644" s="14">
        <f t="shared" si="60"/>
        <v>68.849999999999994</v>
      </c>
      <c r="T644" s="14">
        <f t="shared" si="61"/>
        <v>49.14</v>
      </c>
      <c r="U644" s="14">
        <f t="shared" si="62"/>
        <v>19.709999999999994</v>
      </c>
      <c r="V644" s="20">
        <f t="shared" si="63"/>
        <v>0.2862745098039215</v>
      </c>
      <c r="W644" s="7" t="str">
        <f t="shared" si="64"/>
        <v>Profitable</v>
      </c>
      <c r="X644" s="7" t="str">
        <f t="shared" si="65"/>
        <v>Low</v>
      </c>
    </row>
    <row r="645" spans="1:24" x14ac:dyDescent="0.3">
      <c r="A645" s="7" t="s">
        <v>2165</v>
      </c>
      <c r="B645" s="8">
        <v>45124</v>
      </c>
      <c r="C645" s="8">
        <v>45125</v>
      </c>
      <c r="D645" s="7" t="s">
        <v>2166</v>
      </c>
      <c r="E645" s="7" t="s">
        <v>369</v>
      </c>
      <c r="F645" s="7" t="s">
        <v>29</v>
      </c>
      <c r="G645" s="7" t="s">
        <v>251</v>
      </c>
      <c r="H645" s="7" t="s">
        <v>84</v>
      </c>
      <c r="I645" s="6">
        <v>2</v>
      </c>
      <c r="J645" s="10">
        <v>0.1</v>
      </c>
      <c r="K645" s="7" t="s">
        <v>32</v>
      </c>
      <c r="L645" s="7" t="s">
        <v>33</v>
      </c>
      <c r="M645" s="6">
        <v>56</v>
      </c>
      <c r="N645" s="6">
        <v>5</v>
      </c>
      <c r="O645" s="7" t="str">
        <f>VLOOKUP(H645,Product_Master!$A$2:$E$19,2,FALSE)</f>
        <v>Bookcase</v>
      </c>
      <c r="P645" s="7" t="str">
        <f>VLOOKUP(H645,Product_Master!$A$2:$E$19,3,FALSE)</f>
        <v>Furniture</v>
      </c>
      <c r="Q645" s="17">
        <f>INDEX(Product_Master!$D$2:$D$19,MATCH(H645,Product_Master!$A$2:$A$19,0))</f>
        <v>210</v>
      </c>
      <c r="R645" s="14">
        <f>INDEX(Product_Master!$E$2:$E$19,MATCH(H645,Product_Master!$A$2:$A$19,0))</f>
        <v>139.15</v>
      </c>
      <c r="S645" s="14">
        <f t="shared" si="60"/>
        <v>378</v>
      </c>
      <c r="T645" s="14">
        <f t="shared" si="61"/>
        <v>278.3</v>
      </c>
      <c r="U645" s="14">
        <f t="shared" si="62"/>
        <v>99.699999999999989</v>
      </c>
      <c r="V645" s="20">
        <f t="shared" si="63"/>
        <v>0.26375661375661374</v>
      </c>
      <c r="W645" s="7" t="str">
        <f t="shared" si="64"/>
        <v>Profitable</v>
      </c>
      <c r="X645" s="7" t="str">
        <f t="shared" si="65"/>
        <v>Low</v>
      </c>
    </row>
    <row r="646" spans="1:24" x14ac:dyDescent="0.3">
      <c r="A646" s="7" t="s">
        <v>2167</v>
      </c>
      <c r="B646" s="8">
        <v>45343</v>
      </c>
      <c r="C646" s="8">
        <v>45350</v>
      </c>
      <c r="D646" s="7" t="s">
        <v>2168</v>
      </c>
      <c r="E646" s="7" t="s">
        <v>506</v>
      </c>
      <c r="F646" s="7" t="s">
        <v>19</v>
      </c>
      <c r="G646" s="7" t="s">
        <v>30</v>
      </c>
      <c r="H646" s="7" t="s">
        <v>31</v>
      </c>
      <c r="I646" s="6">
        <v>2</v>
      </c>
      <c r="J646" s="10">
        <v>0.05</v>
      </c>
      <c r="K646" s="7" t="s">
        <v>32</v>
      </c>
      <c r="L646" s="7" t="s">
        <v>50</v>
      </c>
      <c r="M646" s="6">
        <v>51</v>
      </c>
      <c r="N646" s="6">
        <v>3</v>
      </c>
      <c r="O646" s="7" t="str">
        <f>VLOOKUP(H646,Product_Master!$A$2:$E$19,2,FALSE)</f>
        <v>Desk</v>
      </c>
      <c r="P646" s="7" t="str">
        <f>VLOOKUP(H646,Product_Master!$A$2:$E$19,3,FALSE)</f>
        <v>Furniture</v>
      </c>
      <c r="Q646" s="17">
        <f>INDEX(Product_Master!$D$2:$D$19,MATCH(H646,Product_Master!$A$2:$A$19,0))</f>
        <v>320</v>
      </c>
      <c r="R646" s="14">
        <f>INDEX(Product_Master!$E$2:$E$19,MATCH(H646,Product_Master!$A$2:$A$19,0))</f>
        <v>186.25</v>
      </c>
      <c r="S646" s="14">
        <f t="shared" si="60"/>
        <v>608</v>
      </c>
      <c r="T646" s="14">
        <f t="shared" si="61"/>
        <v>372.5</v>
      </c>
      <c r="U646" s="14">
        <f t="shared" si="62"/>
        <v>235.5</v>
      </c>
      <c r="V646" s="20">
        <f t="shared" si="63"/>
        <v>0.38733552631578949</v>
      </c>
      <c r="W646" s="7" t="str">
        <f t="shared" si="64"/>
        <v>Profitable</v>
      </c>
      <c r="X646" s="7" t="str">
        <f t="shared" si="65"/>
        <v>Low</v>
      </c>
    </row>
    <row r="647" spans="1:24" x14ac:dyDescent="0.3">
      <c r="A647" s="7" t="s">
        <v>2169</v>
      </c>
      <c r="B647" s="8">
        <v>45165</v>
      </c>
      <c r="C647" s="8">
        <v>45172</v>
      </c>
      <c r="D647" s="7" t="s">
        <v>885</v>
      </c>
      <c r="E647" s="7" t="s">
        <v>591</v>
      </c>
      <c r="F647" s="7" t="s">
        <v>39</v>
      </c>
      <c r="G647" s="7" t="s">
        <v>20</v>
      </c>
      <c r="H647" s="7" t="s">
        <v>31</v>
      </c>
      <c r="I647" s="6">
        <v>7</v>
      </c>
      <c r="J647" s="10">
        <v>0.15</v>
      </c>
      <c r="K647" s="7" t="s">
        <v>22</v>
      </c>
      <c r="L647" s="7" t="s">
        <v>23</v>
      </c>
      <c r="M647" s="6">
        <v>31</v>
      </c>
      <c r="N647" s="6">
        <v>4</v>
      </c>
      <c r="O647" s="7" t="str">
        <f>VLOOKUP(H647,Product_Master!$A$2:$E$19,2,FALSE)</f>
        <v>Desk</v>
      </c>
      <c r="P647" s="7" t="str">
        <f>VLOOKUP(H647,Product_Master!$A$2:$E$19,3,FALSE)</f>
        <v>Furniture</v>
      </c>
      <c r="Q647" s="17">
        <f>INDEX(Product_Master!$D$2:$D$19,MATCH(H647,Product_Master!$A$2:$A$19,0))</f>
        <v>320</v>
      </c>
      <c r="R647" s="14">
        <f>INDEX(Product_Master!$E$2:$E$19,MATCH(H647,Product_Master!$A$2:$A$19,0))</f>
        <v>186.25</v>
      </c>
      <c r="S647" s="14">
        <f t="shared" si="60"/>
        <v>1904</v>
      </c>
      <c r="T647" s="14">
        <f t="shared" si="61"/>
        <v>1303.75</v>
      </c>
      <c r="U647" s="14">
        <f t="shared" si="62"/>
        <v>600.25</v>
      </c>
      <c r="V647" s="20">
        <f t="shared" si="63"/>
        <v>0.31525735294117646</v>
      </c>
      <c r="W647" s="7" t="str">
        <f t="shared" si="64"/>
        <v>Profitable</v>
      </c>
      <c r="X647" s="7" t="str">
        <f t="shared" si="65"/>
        <v>Low</v>
      </c>
    </row>
    <row r="648" spans="1:24" x14ac:dyDescent="0.3">
      <c r="A648" s="7" t="s">
        <v>2172</v>
      </c>
      <c r="B648" s="8">
        <v>45070</v>
      </c>
      <c r="C648" s="8">
        <v>45073</v>
      </c>
      <c r="D648" s="7" t="s">
        <v>2174</v>
      </c>
      <c r="E648" s="7" t="s">
        <v>75</v>
      </c>
      <c r="F648" s="7" t="s">
        <v>29</v>
      </c>
      <c r="G648" s="7" t="s">
        <v>251</v>
      </c>
      <c r="H648" s="7" t="s">
        <v>76</v>
      </c>
      <c r="I648" s="6">
        <v>9</v>
      </c>
      <c r="J648" s="10">
        <v>0</v>
      </c>
      <c r="K648" s="7" t="s">
        <v>70</v>
      </c>
      <c r="L648" s="7" t="s">
        <v>41</v>
      </c>
      <c r="M648" s="6">
        <v>62</v>
      </c>
      <c r="N648" s="6">
        <v>2</v>
      </c>
      <c r="O648" s="7" t="str">
        <f>VLOOKUP(H648,Product_Master!$A$2:$E$19,2,FALSE)</f>
        <v>Tablet</v>
      </c>
      <c r="P648" s="7" t="str">
        <f>VLOOKUP(H648,Product_Master!$A$2:$E$19,3,FALSE)</f>
        <v>Technology</v>
      </c>
      <c r="Q648" s="17">
        <f>INDEX(Product_Master!$D$2:$D$19,MATCH(H648,Product_Master!$A$2:$A$19,0))</f>
        <v>350</v>
      </c>
      <c r="R648" s="14">
        <f>INDEX(Product_Master!$E$2:$E$19,MATCH(H648,Product_Master!$A$2:$A$19,0))</f>
        <v>267.63</v>
      </c>
      <c r="S648" s="14">
        <f t="shared" si="60"/>
        <v>3150</v>
      </c>
      <c r="T648" s="14">
        <f t="shared" si="61"/>
        <v>2408.67</v>
      </c>
      <c r="U648" s="14">
        <f t="shared" si="62"/>
        <v>741.32999999999993</v>
      </c>
      <c r="V648" s="20">
        <f t="shared" si="63"/>
        <v>0.23534285714285713</v>
      </c>
      <c r="W648" s="7" t="str">
        <f t="shared" si="64"/>
        <v>Profitable</v>
      </c>
      <c r="X648" s="7" t="str">
        <f t="shared" si="65"/>
        <v>Medium</v>
      </c>
    </row>
    <row r="649" spans="1:24" x14ac:dyDescent="0.3">
      <c r="A649" s="7" t="s">
        <v>2175</v>
      </c>
      <c r="B649" s="8">
        <v>45545</v>
      </c>
      <c r="C649" s="8">
        <v>45549</v>
      </c>
      <c r="D649" s="7" t="s">
        <v>2177</v>
      </c>
      <c r="E649" s="7" t="s">
        <v>635</v>
      </c>
      <c r="F649" s="7" t="s">
        <v>29</v>
      </c>
      <c r="G649" s="7" t="s">
        <v>176</v>
      </c>
      <c r="H649" s="7" t="s">
        <v>98</v>
      </c>
      <c r="I649" s="6">
        <v>1</v>
      </c>
      <c r="J649" s="10">
        <v>0.05</v>
      </c>
      <c r="K649" s="7" t="s">
        <v>222</v>
      </c>
      <c r="L649" s="7" t="s">
        <v>41</v>
      </c>
      <c r="M649" s="6">
        <v>33</v>
      </c>
      <c r="N649" s="6">
        <v>2</v>
      </c>
      <c r="O649" s="7" t="str">
        <f>VLOOKUP(H649,Product_Master!$A$2:$E$19,2,FALSE)</f>
        <v>Office Chair</v>
      </c>
      <c r="P649" s="7" t="str">
        <f>VLOOKUP(H649,Product_Master!$A$2:$E$19,3,FALSE)</f>
        <v>Furniture</v>
      </c>
      <c r="Q649" s="17">
        <f>INDEX(Product_Master!$D$2:$D$19,MATCH(H649,Product_Master!$A$2:$A$19,0))</f>
        <v>150</v>
      </c>
      <c r="R649" s="14">
        <f>INDEX(Product_Master!$E$2:$E$19,MATCH(H649,Product_Master!$A$2:$A$19,0))</f>
        <v>111.98</v>
      </c>
      <c r="S649" s="14">
        <f t="shared" si="60"/>
        <v>142.5</v>
      </c>
      <c r="T649" s="14">
        <f t="shared" si="61"/>
        <v>111.98</v>
      </c>
      <c r="U649" s="14">
        <f t="shared" si="62"/>
        <v>30.519999999999996</v>
      </c>
      <c r="V649" s="20">
        <f t="shared" si="63"/>
        <v>0.21417543859649121</v>
      </c>
      <c r="W649" s="7" t="str">
        <f t="shared" si="64"/>
        <v>Profitable</v>
      </c>
      <c r="X649" s="7" t="str">
        <f t="shared" si="65"/>
        <v>Low</v>
      </c>
    </row>
    <row r="650" spans="1:24" x14ac:dyDescent="0.3">
      <c r="A650" s="7" t="s">
        <v>2178</v>
      </c>
      <c r="B650" s="8">
        <v>45147</v>
      </c>
      <c r="C650" s="8">
        <v>45153</v>
      </c>
      <c r="D650" s="7" t="s">
        <v>2180</v>
      </c>
      <c r="E650" s="7" t="s">
        <v>1202</v>
      </c>
      <c r="F650" s="7" t="s">
        <v>29</v>
      </c>
      <c r="G650" s="7" t="s">
        <v>30</v>
      </c>
      <c r="H650" s="7" t="s">
        <v>160</v>
      </c>
      <c r="I650" s="6">
        <v>5</v>
      </c>
      <c r="J650" s="10">
        <v>0.05</v>
      </c>
      <c r="K650" s="7" t="s">
        <v>22</v>
      </c>
      <c r="L650" s="7" t="s">
        <v>33</v>
      </c>
      <c r="M650" s="6">
        <v>38</v>
      </c>
      <c r="N650" s="6">
        <v>4</v>
      </c>
      <c r="O650" s="7" t="str">
        <f>VLOOKUP(H650,Product_Master!$A$2:$E$19,2,FALSE)</f>
        <v>Laptop</v>
      </c>
      <c r="P650" s="7" t="str">
        <f>VLOOKUP(H650,Product_Master!$A$2:$E$19,3,FALSE)</f>
        <v>Technology</v>
      </c>
      <c r="Q650" s="17">
        <f>INDEX(Product_Master!$D$2:$D$19,MATCH(H650,Product_Master!$A$2:$A$19,0))</f>
        <v>900</v>
      </c>
      <c r="R650" s="14">
        <f>INDEX(Product_Master!$E$2:$E$19,MATCH(H650,Product_Master!$A$2:$A$19,0))</f>
        <v>669.14</v>
      </c>
      <c r="S650" s="14">
        <f t="shared" si="60"/>
        <v>4275</v>
      </c>
      <c r="T650" s="14">
        <f t="shared" si="61"/>
        <v>3345.7</v>
      </c>
      <c r="U650" s="14">
        <f t="shared" si="62"/>
        <v>929.30000000000018</v>
      </c>
      <c r="V650" s="20">
        <f t="shared" si="63"/>
        <v>0.21738011695906437</v>
      </c>
      <c r="W650" s="7" t="str">
        <f t="shared" si="64"/>
        <v>Profitable</v>
      </c>
      <c r="X650" s="7" t="str">
        <f t="shared" si="65"/>
        <v>Medium</v>
      </c>
    </row>
    <row r="651" spans="1:24" x14ac:dyDescent="0.3">
      <c r="A651" s="7" t="s">
        <v>2181</v>
      </c>
      <c r="B651" s="8">
        <v>45408</v>
      </c>
      <c r="C651" s="8">
        <v>45410</v>
      </c>
      <c r="D651" s="7" t="s">
        <v>88</v>
      </c>
      <c r="E651" s="7" t="s">
        <v>1009</v>
      </c>
      <c r="F651" s="7" t="s">
        <v>39</v>
      </c>
      <c r="G651" s="7" t="s">
        <v>47</v>
      </c>
      <c r="H651" s="7" t="s">
        <v>91</v>
      </c>
      <c r="I651" s="6">
        <v>6</v>
      </c>
      <c r="J651" s="10">
        <v>0.15</v>
      </c>
      <c r="K651" s="7" t="s">
        <v>70</v>
      </c>
      <c r="L651" s="7" t="s">
        <v>50</v>
      </c>
      <c r="M651" s="6">
        <v>63</v>
      </c>
      <c r="N651" s="6">
        <v>4</v>
      </c>
      <c r="O651" s="7" t="str">
        <f>VLOOKUP(H651,Product_Master!$A$2:$E$19,2,FALSE)</f>
        <v>Smartphone</v>
      </c>
      <c r="P651" s="7" t="str">
        <f>VLOOKUP(H651,Product_Master!$A$2:$E$19,3,FALSE)</f>
        <v>Technology</v>
      </c>
      <c r="Q651" s="17">
        <f>INDEX(Product_Master!$D$2:$D$19,MATCH(H651,Product_Master!$A$2:$A$19,0))</f>
        <v>600</v>
      </c>
      <c r="R651" s="14">
        <f>INDEX(Product_Master!$E$2:$E$19,MATCH(H651,Product_Master!$A$2:$A$19,0))</f>
        <v>395.83</v>
      </c>
      <c r="S651" s="14">
        <f t="shared" si="60"/>
        <v>3060</v>
      </c>
      <c r="T651" s="14">
        <f t="shared" si="61"/>
        <v>2374.98</v>
      </c>
      <c r="U651" s="14">
        <f t="shared" si="62"/>
        <v>685.02</v>
      </c>
      <c r="V651" s="20">
        <f t="shared" si="63"/>
        <v>0.22386274509803922</v>
      </c>
      <c r="W651" s="7" t="str">
        <f t="shared" si="64"/>
        <v>Profitable</v>
      </c>
      <c r="X651" s="7" t="str">
        <f t="shared" si="65"/>
        <v>Medium</v>
      </c>
    </row>
    <row r="652" spans="1:24" x14ac:dyDescent="0.3">
      <c r="A652" s="7" t="s">
        <v>2183</v>
      </c>
      <c r="B652" s="8">
        <v>45555</v>
      </c>
      <c r="C652" s="8">
        <v>45560</v>
      </c>
      <c r="D652" s="7" t="s">
        <v>2184</v>
      </c>
      <c r="E652" s="7" t="s">
        <v>865</v>
      </c>
      <c r="F652" s="7" t="s">
        <v>29</v>
      </c>
      <c r="G652" s="7" t="s">
        <v>176</v>
      </c>
      <c r="H652" s="7" t="s">
        <v>241</v>
      </c>
      <c r="I652" s="6">
        <v>8</v>
      </c>
      <c r="J652" s="10">
        <v>0</v>
      </c>
      <c r="K652" s="7" t="s">
        <v>32</v>
      </c>
      <c r="L652" s="7" t="s">
        <v>33</v>
      </c>
      <c r="M652" s="6">
        <v>36</v>
      </c>
      <c r="N652" s="6">
        <v>4</v>
      </c>
      <c r="O652" s="7" t="str">
        <f>VLOOKUP(H652,Product_Master!$A$2:$E$19,2,FALSE)</f>
        <v>Notebook</v>
      </c>
      <c r="P652" s="7" t="str">
        <f>VLOOKUP(H652,Product_Master!$A$2:$E$19,3,FALSE)</f>
        <v>Office Supplies</v>
      </c>
      <c r="Q652" s="17">
        <f>INDEX(Product_Master!$D$2:$D$19,MATCH(H652,Product_Master!$A$2:$A$19,0))</f>
        <v>6</v>
      </c>
      <c r="R652" s="14">
        <f>INDEX(Product_Master!$E$2:$E$19,MATCH(H652,Product_Master!$A$2:$A$19,0))</f>
        <v>4.2699999999999996</v>
      </c>
      <c r="S652" s="14">
        <f t="shared" si="60"/>
        <v>48</v>
      </c>
      <c r="T652" s="14">
        <f t="shared" si="61"/>
        <v>34.159999999999997</v>
      </c>
      <c r="U652" s="14">
        <f t="shared" si="62"/>
        <v>13.840000000000003</v>
      </c>
      <c r="V652" s="20">
        <f t="shared" si="63"/>
        <v>0.28833333333333339</v>
      </c>
      <c r="W652" s="7" t="str">
        <f t="shared" si="64"/>
        <v>Profitable</v>
      </c>
      <c r="X652" s="7" t="str">
        <f t="shared" si="65"/>
        <v>Low</v>
      </c>
    </row>
    <row r="653" spans="1:24" x14ac:dyDescent="0.3">
      <c r="A653" s="7" t="s">
        <v>2185</v>
      </c>
      <c r="B653" s="8">
        <v>45460</v>
      </c>
      <c r="C653" s="8">
        <v>45463</v>
      </c>
      <c r="D653" s="7" t="s">
        <v>720</v>
      </c>
      <c r="E653" s="7" t="s">
        <v>281</v>
      </c>
      <c r="F653" s="7" t="s">
        <v>29</v>
      </c>
      <c r="G653" s="7" t="s">
        <v>30</v>
      </c>
      <c r="H653" s="7" t="s">
        <v>56</v>
      </c>
      <c r="I653" s="6">
        <v>3</v>
      </c>
      <c r="J653" s="10">
        <v>0</v>
      </c>
      <c r="K653" s="7" t="s">
        <v>32</v>
      </c>
      <c r="L653" s="7" t="s">
        <v>33</v>
      </c>
      <c r="M653" s="6">
        <v>22</v>
      </c>
      <c r="N653" s="6">
        <v>3</v>
      </c>
      <c r="O653" s="7" t="str">
        <f>VLOOKUP(H653,Product_Master!$A$2:$E$19,2,FALSE)</f>
        <v>Stapler</v>
      </c>
      <c r="P653" s="7" t="str">
        <f>VLOOKUP(H653,Product_Master!$A$2:$E$19,3,FALSE)</f>
        <v>Office Supplies</v>
      </c>
      <c r="Q653" s="17">
        <f>INDEX(Product_Master!$D$2:$D$19,MATCH(H653,Product_Master!$A$2:$A$19,0))</f>
        <v>15</v>
      </c>
      <c r="R653" s="14">
        <f>INDEX(Product_Master!$E$2:$E$19,MATCH(H653,Product_Master!$A$2:$A$19,0))</f>
        <v>9.91</v>
      </c>
      <c r="S653" s="14">
        <f t="shared" si="60"/>
        <v>45</v>
      </c>
      <c r="T653" s="14">
        <f t="shared" si="61"/>
        <v>29.73</v>
      </c>
      <c r="U653" s="14">
        <f t="shared" si="62"/>
        <v>15.27</v>
      </c>
      <c r="V653" s="20">
        <f t="shared" si="63"/>
        <v>0.33933333333333332</v>
      </c>
      <c r="W653" s="7" t="str">
        <f t="shared" si="64"/>
        <v>Profitable</v>
      </c>
      <c r="X653" s="7" t="str">
        <f t="shared" si="65"/>
        <v>Low</v>
      </c>
    </row>
    <row r="654" spans="1:24" x14ac:dyDescent="0.3">
      <c r="A654" s="7" t="s">
        <v>2186</v>
      </c>
      <c r="B654" s="8">
        <v>45158</v>
      </c>
      <c r="C654" s="8">
        <v>45163</v>
      </c>
      <c r="D654" s="7" t="s">
        <v>2188</v>
      </c>
      <c r="E654" s="7" t="s">
        <v>364</v>
      </c>
      <c r="F654" s="7" t="s">
        <v>29</v>
      </c>
      <c r="G654" s="7" t="s">
        <v>20</v>
      </c>
      <c r="H654" s="7" t="s">
        <v>98</v>
      </c>
      <c r="I654" s="6">
        <v>8</v>
      </c>
      <c r="J654" s="10">
        <v>0</v>
      </c>
      <c r="K654" s="7" t="s">
        <v>32</v>
      </c>
      <c r="L654" s="7" t="s">
        <v>41</v>
      </c>
      <c r="M654" s="6">
        <v>49</v>
      </c>
      <c r="N654" s="6">
        <v>3</v>
      </c>
      <c r="O654" s="7" t="str">
        <f>VLOOKUP(H654,Product_Master!$A$2:$E$19,2,FALSE)</f>
        <v>Office Chair</v>
      </c>
      <c r="P654" s="7" t="str">
        <f>VLOOKUP(H654,Product_Master!$A$2:$E$19,3,FALSE)</f>
        <v>Furniture</v>
      </c>
      <c r="Q654" s="17">
        <f>INDEX(Product_Master!$D$2:$D$19,MATCH(H654,Product_Master!$A$2:$A$19,0))</f>
        <v>150</v>
      </c>
      <c r="R654" s="14">
        <f>INDEX(Product_Master!$E$2:$E$19,MATCH(H654,Product_Master!$A$2:$A$19,0))</f>
        <v>111.98</v>
      </c>
      <c r="S654" s="14">
        <f t="shared" si="60"/>
        <v>1200</v>
      </c>
      <c r="T654" s="14">
        <f t="shared" si="61"/>
        <v>895.84</v>
      </c>
      <c r="U654" s="14">
        <f t="shared" si="62"/>
        <v>304.15999999999997</v>
      </c>
      <c r="V654" s="20">
        <f t="shared" si="63"/>
        <v>0.25346666666666662</v>
      </c>
      <c r="W654" s="7" t="str">
        <f t="shared" si="64"/>
        <v>Profitable</v>
      </c>
      <c r="X654" s="7" t="str">
        <f t="shared" si="65"/>
        <v>Low</v>
      </c>
    </row>
    <row r="655" spans="1:24" x14ac:dyDescent="0.3">
      <c r="A655" s="7" t="s">
        <v>2189</v>
      </c>
      <c r="B655" s="8">
        <v>44939</v>
      </c>
      <c r="C655" s="8">
        <v>44945</v>
      </c>
      <c r="D655" s="7" t="s">
        <v>1226</v>
      </c>
      <c r="E655" s="7" t="s">
        <v>1326</v>
      </c>
      <c r="F655" s="7" t="s">
        <v>19</v>
      </c>
      <c r="G655" s="7" t="s">
        <v>30</v>
      </c>
      <c r="H655" s="7" t="s">
        <v>308</v>
      </c>
      <c r="I655" s="6">
        <v>5</v>
      </c>
      <c r="J655" s="10">
        <v>0.05</v>
      </c>
      <c r="K655" s="7" t="s">
        <v>22</v>
      </c>
      <c r="L655" s="7" t="s">
        <v>41</v>
      </c>
      <c r="M655" s="6">
        <v>58</v>
      </c>
      <c r="N655" s="6">
        <v>3</v>
      </c>
      <c r="O655" s="7" t="str">
        <f>VLOOKUP(H655,Product_Master!$A$2:$E$19,2,FALSE)</f>
        <v>Binder</v>
      </c>
      <c r="P655" s="7" t="str">
        <f>VLOOKUP(H655,Product_Master!$A$2:$E$19,3,FALSE)</f>
        <v>Office Supplies</v>
      </c>
      <c r="Q655" s="17">
        <f>INDEX(Product_Master!$D$2:$D$19,MATCH(H655,Product_Master!$A$2:$A$19,0))</f>
        <v>8</v>
      </c>
      <c r="R655" s="14">
        <f>INDEX(Product_Master!$E$2:$E$19,MATCH(H655,Product_Master!$A$2:$A$19,0))</f>
        <v>5.51</v>
      </c>
      <c r="S655" s="14">
        <f t="shared" si="60"/>
        <v>38</v>
      </c>
      <c r="T655" s="14">
        <f t="shared" si="61"/>
        <v>27.549999999999997</v>
      </c>
      <c r="U655" s="14">
        <f t="shared" si="62"/>
        <v>10.450000000000003</v>
      </c>
      <c r="V655" s="20">
        <f t="shared" si="63"/>
        <v>0.27500000000000008</v>
      </c>
      <c r="W655" s="7" t="str">
        <f t="shared" si="64"/>
        <v>Profitable</v>
      </c>
      <c r="X655" s="7" t="str">
        <f t="shared" si="65"/>
        <v>Low</v>
      </c>
    </row>
    <row r="656" spans="1:24" x14ac:dyDescent="0.3">
      <c r="A656" s="7" t="s">
        <v>2190</v>
      </c>
      <c r="B656" s="8">
        <v>45655</v>
      </c>
      <c r="C656" s="8">
        <v>45658</v>
      </c>
      <c r="D656" s="7" t="s">
        <v>2192</v>
      </c>
      <c r="E656" s="7" t="s">
        <v>435</v>
      </c>
      <c r="F656" s="7" t="s">
        <v>39</v>
      </c>
      <c r="G656" s="7" t="s">
        <v>40</v>
      </c>
      <c r="H656" s="7" t="s">
        <v>63</v>
      </c>
      <c r="I656" s="6">
        <v>6</v>
      </c>
      <c r="J656" s="10">
        <v>0</v>
      </c>
      <c r="K656" s="7" t="s">
        <v>32</v>
      </c>
      <c r="L656" s="7" t="s">
        <v>41</v>
      </c>
      <c r="M656" s="6">
        <v>29</v>
      </c>
      <c r="N656" s="6">
        <v>3</v>
      </c>
      <c r="O656" s="7" t="str">
        <f>VLOOKUP(H656,Product_Master!$A$2:$E$19,2,FALSE)</f>
        <v>Paper Ream</v>
      </c>
      <c r="P656" s="7" t="str">
        <f>VLOOKUP(H656,Product_Master!$A$2:$E$19,3,FALSE)</f>
        <v>Office Supplies</v>
      </c>
      <c r="Q656" s="17">
        <f>INDEX(Product_Master!$D$2:$D$19,MATCH(H656,Product_Master!$A$2:$A$19,0))</f>
        <v>9</v>
      </c>
      <c r="R656" s="14">
        <f>INDEX(Product_Master!$E$2:$E$19,MATCH(H656,Product_Master!$A$2:$A$19,0))</f>
        <v>5.46</v>
      </c>
      <c r="S656" s="14">
        <f t="shared" si="60"/>
        <v>54</v>
      </c>
      <c r="T656" s="14">
        <f t="shared" si="61"/>
        <v>32.76</v>
      </c>
      <c r="U656" s="14">
        <f t="shared" si="62"/>
        <v>21.240000000000002</v>
      </c>
      <c r="V656" s="20">
        <f t="shared" si="63"/>
        <v>0.39333333333333337</v>
      </c>
      <c r="W656" s="7" t="str">
        <f t="shared" si="64"/>
        <v>Profitable</v>
      </c>
      <c r="X656" s="7" t="str">
        <f t="shared" si="65"/>
        <v>Low</v>
      </c>
    </row>
    <row r="657" spans="1:24" x14ac:dyDescent="0.3">
      <c r="A657" s="7" t="s">
        <v>2193</v>
      </c>
      <c r="B657" s="8">
        <v>45568</v>
      </c>
      <c r="C657" s="8">
        <v>45573</v>
      </c>
      <c r="D657" s="7" t="s">
        <v>2195</v>
      </c>
      <c r="E657" s="7" t="s">
        <v>2083</v>
      </c>
      <c r="F657" s="7" t="s">
        <v>29</v>
      </c>
      <c r="G657" s="7" t="s">
        <v>251</v>
      </c>
      <c r="H657" s="7" t="s">
        <v>160</v>
      </c>
      <c r="I657" s="6">
        <v>6</v>
      </c>
      <c r="J657" s="10">
        <v>0.1</v>
      </c>
      <c r="K657" s="7" t="s">
        <v>22</v>
      </c>
      <c r="L657" s="7" t="s">
        <v>23</v>
      </c>
      <c r="M657" s="6">
        <v>34</v>
      </c>
      <c r="N657" s="6">
        <v>3</v>
      </c>
      <c r="O657" s="7" t="str">
        <f>VLOOKUP(H657,Product_Master!$A$2:$E$19,2,FALSE)</f>
        <v>Laptop</v>
      </c>
      <c r="P657" s="7" t="str">
        <f>VLOOKUP(H657,Product_Master!$A$2:$E$19,3,FALSE)</f>
        <v>Technology</v>
      </c>
      <c r="Q657" s="17">
        <f>INDEX(Product_Master!$D$2:$D$19,MATCH(H657,Product_Master!$A$2:$A$19,0))</f>
        <v>900</v>
      </c>
      <c r="R657" s="14">
        <f>INDEX(Product_Master!$E$2:$E$19,MATCH(H657,Product_Master!$A$2:$A$19,0))</f>
        <v>669.14</v>
      </c>
      <c r="S657" s="14">
        <f t="shared" si="60"/>
        <v>4860</v>
      </c>
      <c r="T657" s="14">
        <f t="shared" si="61"/>
        <v>4014.84</v>
      </c>
      <c r="U657" s="14">
        <f t="shared" si="62"/>
        <v>845.15999999999985</v>
      </c>
      <c r="V657" s="20">
        <f t="shared" si="63"/>
        <v>0.17390123456790121</v>
      </c>
      <c r="W657" s="7" t="str">
        <f t="shared" si="64"/>
        <v>Profitable</v>
      </c>
      <c r="X657" s="7" t="str">
        <f t="shared" si="65"/>
        <v>Medium</v>
      </c>
    </row>
    <row r="658" spans="1:24" x14ac:dyDescent="0.3">
      <c r="A658" s="7" t="s">
        <v>2196</v>
      </c>
      <c r="B658" s="8">
        <v>45344</v>
      </c>
      <c r="C658" s="8">
        <v>45351</v>
      </c>
      <c r="D658" s="7" t="s">
        <v>2198</v>
      </c>
      <c r="E658" s="7" t="s">
        <v>298</v>
      </c>
      <c r="F658" s="7" t="s">
        <v>29</v>
      </c>
      <c r="G658" s="7" t="s">
        <v>192</v>
      </c>
      <c r="H658" s="7" t="s">
        <v>91</v>
      </c>
      <c r="I658" s="6">
        <v>9</v>
      </c>
      <c r="J658" s="10">
        <v>0.1</v>
      </c>
      <c r="K658" s="7" t="s">
        <v>222</v>
      </c>
      <c r="L658" s="7" t="s">
        <v>33</v>
      </c>
      <c r="M658" s="6">
        <v>58</v>
      </c>
      <c r="N658" s="6">
        <v>5</v>
      </c>
      <c r="O658" s="7" t="str">
        <f>VLOOKUP(H658,Product_Master!$A$2:$E$19,2,FALSE)</f>
        <v>Smartphone</v>
      </c>
      <c r="P658" s="7" t="str">
        <f>VLOOKUP(H658,Product_Master!$A$2:$E$19,3,FALSE)</f>
        <v>Technology</v>
      </c>
      <c r="Q658" s="17">
        <f>INDEX(Product_Master!$D$2:$D$19,MATCH(H658,Product_Master!$A$2:$A$19,0))</f>
        <v>600</v>
      </c>
      <c r="R658" s="14">
        <f>INDEX(Product_Master!$E$2:$E$19,MATCH(H658,Product_Master!$A$2:$A$19,0))</f>
        <v>395.83</v>
      </c>
      <c r="S658" s="14">
        <f t="shared" si="60"/>
        <v>4860</v>
      </c>
      <c r="T658" s="14">
        <f t="shared" si="61"/>
        <v>3562.47</v>
      </c>
      <c r="U658" s="14">
        <f t="shared" si="62"/>
        <v>1297.5300000000002</v>
      </c>
      <c r="V658" s="20">
        <f t="shared" si="63"/>
        <v>0.26698148148148154</v>
      </c>
      <c r="W658" s="7" t="str">
        <f t="shared" si="64"/>
        <v>Profitable</v>
      </c>
      <c r="X658" s="7" t="str">
        <f t="shared" si="65"/>
        <v>Medium</v>
      </c>
    </row>
    <row r="659" spans="1:24" x14ac:dyDescent="0.3">
      <c r="A659" s="7" t="s">
        <v>2199</v>
      </c>
      <c r="B659" s="8">
        <v>45559</v>
      </c>
      <c r="C659" s="8">
        <v>45560</v>
      </c>
      <c r="D659" s="7" t="s">
        <v>1402</v>
      </c>
      <c r="E659" s="7" t="s">
        <v>103</v>
      </c>
      <c r="F659" s="7" t="s">
        <v>39</v>
      </c>
      <c r="G659" s="7" t="s">
        <v>40</v>
      </c>
      <c r="H659" s="7" t="s">
        <v>160</v>
      </c>
      <c r="I659" s="6">
        <v>7</v>
      </c>
      <c r="J659" s="10">
        <v>0</v>
      </c>
      <c r="K659" s="7" t="s">
        <v>32</v>
      </c>
      <c r="L659" s="7" t="s">
        <v>50</v>
      </c>
      <c r="M659" s="6">
        <v>69</v>
      </c>
      <c r="N659" s="6">
        <v>1</v>
      </c>
      <c r="O659" s="7" t="str">
        <f>VLOOKUP(H659,Product_Master!$A$2:$E$19,2,FALSE)</f>
        <v>Laptop</v>
      </c>
      <c r="P659" s="7" t="str">
        <f>VLOOKUP(H659,Product_Master!$A$2:$E$19,3,FALSE)</f>
        <v>Technology</v>
      </c>
      <c r="Q659" s="17">
        <f>INDEX(Product_Master!$D$2:$D$19,MATCH(H659,Product_Master!$A$2:$A$19,0))</f>
        <v>900</v>
      </c>
      <c r="R659" s="14">
        <f>INDEX(Product_Master!$E$2:$E$19,MATCH(H659,Product_Master!$A$2:$A$19,0))</f>
        <v>669.14</v>
      </c>
      <c r="S659" s="14">
        <f t="shared" si="60"/>
        <v>6300</v>
      </c>
      <c r="T659" s="14">
        <f t="shared" si="61"/>
        <v>4683.9799999999996</v>
      </c>
      <c r="U659" s="14">
        <f t="shared" si="62"/>
        <v>1616.0200000000004</v>
      </c>
      <c r="V659" s="20">
        <f t="shared" si="63"/>
        <v>0.25651111111111119</v>
      </c>
      <c r="W659" s="7" t="str">
        <f t="shared" si="64"/>
        <v>Profitable</v>
      </c>
      <c r="X659" s="7" t="str">
        <f t="shared" si="65"/>
        <v>High</v>
      </c>
    </row>
    <row r="660" spans="1:24" x14ac:dyDescent="0.3">
      <c r="A660" s="7" t="s">
        <v>2200</v>
      </c>
      <c r="B660" s="8">
        <v>45516</v>
      </c>
      <c r="C660" s="8">
        <v>45518</v>
      </c>
      <c r="D660" s="7" t="s">
        <v>2201</v>
      </c>
      <c r="E660" s="7" t="s">
        <v>108</v>
      </c>
      <c r="F660" s="7" t="s">
        <v>39</v>
      </c>
      <c r="G660" s="7" t="s">
        <v>97</v>
      </c>
      <c r="H660" s="7" t="s">
        <v>241</v>
      </c>
      <c r="I660" s="6">
        <v>3</v>
      </c>
      <c r="J660" s="10">
        <v>0</v>
      </c>
      <c r="K660" s="7" t="s">
        <v>22</v>
      </c>
      <c r="L660" s="7" t="s">
        <v>33</v>
      </c>
      <c r="M660" s="6">
        <v>62</v>
      </c>
      <c r="N660" s="6">
        <v>1</v>
      </c>
      <c r="O660" s="7" t="str">
        <f>VLOOKUP(H660,Product_Master!$A$2:$E$19,2,FALSE)</f>
        <v>Notebook</v>
      </c>
      <c r="P660" s="7" t="str">
        <f>VLOOKUP(H660,Product_Master!$A$2:$E$19,3,FALSE)</f>
        <v>Office Supplies</v>
      </c>
      <c r="Q660" s="17">
        <f>INDEX(Product_Master!$D$2:$D$19,MATCH(H660,Product_Master!$A$2:$A$19,0))</f>
        <v>6</v>
      </c>
      <c r="R660" s="14">
        <f>INDEX(Product_Master!$E$2:$E$19,MATCH(H660,Product_Master!$A$2:$A$19,0))</f>
        <v>4.2699999999999996</v>
      </c>
      <c r="S660" s="14">
        <f t="shared" si="60"/>
        <v>18</v>
      </c>
      <c r="T660" s="14">
        <f t="shared" si="61"/>
        <v>12.809999999999999</v>
      </c>
      <c r="U660" s="14">
        <f t="shared" si="62"/>
        <v>5.1900000000000013</v>
      </c>
      <c r="V660" s="20">
        <f t="shared" si="63"/>
        <v>0.28833333333333339</v>
      </c>
      <c r="W660" s="7" t="str">
        <f t="shared" si="64"/>
        <v>Profitable</v>
      </c>
      <c r="X660" s="7" t="str">
        <f t="shared" si="65"/>
        <v>Low</v>
      </c>
    </row>
    <row r="661" spans="1:24" x14ac:dyDescent="0.3">
      <c r="A661" s="7" t="s">
        <v>2202</v>
      </c>
      <c r="B661" s="8">
        <v>44996</v>
      </c>
      <c r="C661" s="8">
        <v>45002</v>
      </c>
      <c r="D661" s="7" t="s">
        <v>2203</v>
      </c>
      <c r="E661" s="7" t="s">
        <v>246</v>
      </c>
      <c r="F661" s="7" t="s">
        <v>29</v>
      </c>
      <c r="G661" s="7" t="s">
        <v>20</v>
      </c>
      <c r="H661" s="7" t="s">
        <v>160</v>
      </c>
      <c r="I661" s="6">
        <v>4</v>
      </c>
      <c r="J661" s="10">
        <v>0.05</v>
      </c>
      <c r="K661" s="7" t="s">
        <v>32</v>
      </c>
      <c r="L661" s="7" t="s">
        <v>23</v>
      </c>
      <c r="M661" s="6">
        <v>28</v>
      </c>
      <c r="N661" s="6">
        <v>5</v>
      </c>
      <c r="O661" s="7" t="str">
        <f>VLOOKUP(H661,Product_Master!$A$2:$E$19,2,FALSE)</f>
        <v>Laptop</v>
      </c>
      <c r="P661" s="7" t="str">
        <f>VLOOKUP(H661,Product_Master!$A$2:$E$19,3,FALSE)</f>
        <v>Technology</v>
      </c>
      <c r="Q661" s="17">
        <f>INDEX(Product_Master!$D$2:$D$19,MATCH(H661,Product_Master!$A$2:$A$19,0))</f>
        <v>900</v>
      </c>
      <c r="R661" s="14">
        <f>INDEX(Product_Master!$E$2:$E$19,MATCH(H661,Product_Master!$A$2:$A$19,0))</f>
        <v>669.14</v>
      </c>
      <c r="S661" s="14">
        <f t="shared" si="60"/>
        <v>3420</v>
      </c>
      <c r="T661" s="14">
        <f t="shared" si="61"/>
        <v>2676.56</v>
      </c>
      <c r="U661" s="14">
        <f t="shared" si="62"/>
        <v>743.44</v>
      </c>
      <c r="V661" s="20">
        <f t="shared" si="63"/>
        <v>0.21738011695906434</v>
      </c>
      <c r="W661" s="7" t="str">
        <f t="shared" si="64"/>
        <v>Profitable</v>
      </c>
      <c r="X661" s="7" t="str">
        <f t="shared" si="65"/>
        <v>Medium</v>
      </c>
    </row>
    <row r="662" spans="1:24" x14ac:dyDescent="0.3">
      <c r="A662" s="7" t="s">
        <v>2204</v>
      </c>
      <c r="B662" s="8">
        <v>45182</v>
      </c>
      <c r="C662" s="8">
        <v>45187</v>
      </c>
      <c r="D662" s="7" t="s">
        <v>963</v>
      </c>
      <c r="E662" s="7" t="s">
        <v>1829</v>
      </c>
      <c r="F662" s="7" t="s">
        <v>29</v>
      </c>
      <c r="G662" s="7" t="s">
        <v>47</v>
      </c>
      <c r="H662" s="7" t="s">
        <v>308</v>
      </c>
      <c r="I662" s="6">
        <v>5</v>
      </c>
      <c r="J662" s="10">
        <v>0.15</v>
      </c>
      <c r="K662" s="7" t="s">
        <v>32</v>
      </c>
      <c r="L662" s="7" t="s">
        <v>50</v>
      </c>
      <c r="M662" s="6">
        <v>62</v>
      </c>
      <c r="N662" s="6">
        <v>3</v>
      </c>
      <c r="O662" s="7" t="str">
        <f>VLOOKUP(H662,Product_Master!$A$2:$E$19,2,FALSE)</f>
        <v>Binder</v>
      </c>
      <c r="P662" s="7" t="str">
        <f>VLOOKUP(H662,Product_Master!$A$2:$E$19,3,FALSE)</f>
        <v>Office Supplies</v>
      </c>
      <c r="Q662" s="17">
        <f>INDEX(Product_Master!$D$2:$D$19,MATCH(H662,Product_Master!$A$2:$A$19,0))</f>
        <v>8</v>
      </c>
      <c r="R662" s="14">
        <f>INDEX(Product_Master!$E$2:$E$19,MATCH(H662,Product_Master!$A$2:$A$19,0))</f>
        <v>5.51</v>
      </c>
      <c r="S662" s="14">
        <f t="shared" si="60"/>
        <v>34</v>
      </c>
      <c r="T662" s="14">
        <f t="shared" si="61"/>
        <v>27.549999999999997</v>
      </c>
      <c r="U662" s="14">
        <f t="shared" si="62"/>
        <v>6.4500000000000028</v>
      </c>
      <c r="V662" s="20">
        <f t="shared" si="63"/>
        <v>0.18970588235294125</v>
      </c>
      <c r="W662" s="7" t="str">
        <f t="shared" si="64"/>
        <v>Profitable</v>
      </c>
      <c r="X662" s="7" t="str">
        <f t="shared" si="65"/>
        <v>Low</v>
      </c>
    </row>
    <row r="663" spans="1:24" x14ac:dyDescent="0.3">
      <c r="A663" s="7" t="s">
        <v>2206</v>
      </c>
      <c r="B663" s="8">
        <v>45207</v>
      </c>
      <c r="C663" s="8">
        <v>45209</v>
      </c>
      <c r="D663" s="7" t="s">
        <v>2207</v>
      </c>
      <c r="E663" s="7" t="s">
        <v>281</v>
      </c>
      <c r="F663" s="7" t="s">
        <v>29</v>
      </c>
      <c r="G663" s="7" t="s">
        <v>293</v>
      </c>
      <c r="H663" s="7" t="s">
        <v>241</v>
      </c>
      <c r="I663" s="6">
        <v>2</v>
      </c>
      <c r="J663" s="10">
        <v>0</v>
      </c>
      <c r="K663" s="7" t="s">
        <v>22</v>
      </c>
      <c r="L663" s="7" t="s">
        <v>50</v>
      </c>
      <c r="M663" s="6">
        <v>25</v>
      </c>
      <c r="N663" s="6">
        <v>1</v>
      </c>
      <c r="O663" s="7" t="str">
        <f>VLOOKUP(H663,Product_Master!$A$2:$E$19,2,FALSE)</f>
        <v>Notebook</v>
      </c>
      <c r="P663" s="7" t="str">
        <f>VLOOKUP(H663,Product_Master!$A$2:$E$19,3,FALSE)</f>
        <v>Office Supplies</v>
      </c>
      <c r="Q663" s="17">
        <f>INDEX(Product_Master!$D$2:$D$19,MATCH(H663,Product_Master!$A$2:$A$19,0))</f>
        <v>6</v>
      </c>
      <c r="R663" s="14">
        <f>INDEX(Product_Master!$E$2:$E$19,MATCH(H663,Product_Master!$A$2:$A$19,0))</f>
        <v>4.2699999999999996</v>
      </c>
      <c r="S663" s="14">
        <f t="shared" si="60"/>
        <v>12</v>
      </c>
      <c r="T663" s="14">
        <f t="shared" si="61"/>
        <v>8.5399999999999991</v>
      </c>
      <c r="U663" s="14">
        <f t="shared" si="62"/>
        <v>3.4600000000000009</v>
      </c>
      <c r="V663" s="20">
        <f t="shared" si="63"/>
        <v>0.28833333333333339</v>
      </c>
      <c r="W663" s="7" t="str">
        <f t="shared" si="64"/>
        <v>Profitable</v>
      </c>
      <c r="X663" s="7" t="str">
        <f t="shared" si="65"/>
        <v>Low</v>
      </c>
    </row>
    <row r="664" spans="1:24" x14ac:dyDescent="0.3">
      <c r="A664" s="7" t="s">
        <v>2208</v>
      </c>
      <c r="B664" s="8">
        <v>45188</v>
      </c>
      <c r="C664" s="8">
        <v>45193</v>
      </c>
      <c r="D664" s="7" t="s">
        <v>2211</v>
      </c>
      <c r="E664" s="7" t="s">
        <v>444</v>
      </c>
      <c r="F664" s="7" t="s">
        <v>29</v>
      </c>
      <c r="G664" s="7" t="s">
        <v>251</v>
      </c>
      <c r="H664" s="7" t="s">
        <v>154</v>
      </c>
      <c r="I664" s="6">
        <v>9</v>
      </c>
      <c r="J664" s="10">
        <v>0</v>
      </c>
      <c r="K664" s="7" t="s">
        <v>32</v>
      </c>
      <c r="L664" s="7" t="s">
        <v>41</v>
      </c>
      <c r="M664" s="6">
        <v>44</v>
      </c>
      <c r="N664" s="6">
        <v>1</v>
      </c>
      <c r="O664" s="7" t="str">
        <f>VLOOKUP(H664,Product_Master!$A$2:$E$19,2,FALSE)</f>
        <v>Filing Cabinet</v>
      </c>
      <c r="P664" s="7" t="str">
        <f>VLOOKUP(H664,Product_Master!$A$2:$E$19,3,FALSE)</f>
        <v>Furniture</v>
      </c>
      <c r="Q664" s="17">
        <f>INDEX(Product_Master!$D$2:$D$19,MATCH(H664,Product_Master!$A$2:$A$19,0))</f>
        <v>130</v>
      </c>
      <c r="R664" s="14">
        <f>INDEX(Product_Master!$E$2:$E$19,MATCH(H664,Product_Master!$A$2:$A$19,0))</f>
        <v>83.55</v>
      </c>
      <c r="S664" s="14">
        <f t="shared" si="60"/>
        <v>1170</v>
      </c>
      <c r="T664" s="14">
        <f t="shared" si="61"/>
        <v>751.94999999999993</v>
      </c>
      <c r="U664" s="14">
        <f t="shared" si="62"/>
        <v>418.05000000000007</v>
      </c>
      <c r="V664" s="20">
        <f t="shared" si="63"/>
        <v>0.35730769230769238</v>
      </c>
      <c r="W664" s="7" t="str">
        <f t="shared" si="64"/>
        <v>Profitable</v>
      </c>
      <c r="X664" s="7" t="str">
        <f t="shared" si="65"/>
        <v>Low</v>
      </c>
    </row>
    <row r="665" spans="1:24" x14ac:dyDescent="0.3">
      <c r="A665" s="7" t="s">
        <v>2212</v>
      </c>
      <c r="B665" s="8">
        <v>44989</v>
      </c>
      <c r="C665" s="8">
        <v>44996</v>
      </c>
      <c r="D665" s="7" t="s">
        <v>1862</v>
      </c>
      <c r="E665" s="7" t="s">
        <v>159</v>
      </c>
      <c r="F665" s="7" t="s">
        <v>39</v>
      </c>
      <c r="G665" s="7" t="s">
        <v>47</v>
      </c>
      <c r="H665" s="7" t="s">
        <v>160</v>
      </c>
      <c r="I665" s="6">
        <v>5</v>
      </c>
      <c r="J665" s="10">
        <v>0.2</v>
      </c>
      <c r="K665" s="7" t="s">
        <v>70</v>
      </c>
      <c r="L665" s="7" t="s">
        <v>50</v>
      </c>
      <c r="M665" s="6">
        <v>20</v>
      </c>
      <c r="N665" s="6">
        <v>2</v>
      </c>
      <c r="O665" s="7" t="str">
        <f>VLOOKUP(H665,Product_Master!$A$2:$E$19,2,FALSE)</f>
        <v>Laptop</v>
      </c>
      <c r="P665" s="7" t="str">
        <f>VLOOKUP(H665,Product_Master!$A$2:$E$19,3,FALSE)</f>
        <v>Technology</v>
      </c>
      <c r="Q665" s="17">
        <f>INDEX(Product_Master!$D$2:$D$19,MATCH(H665,Product_Master!$A$2:$A$19,0))</f>
        <v>900</v>
      </c>
      <c r="R665" s="14">
        <f>INDEX(Product_Master!$E$2:$E$19,MATCH(H665,Product_Master!$A$2:$A$19,0))</f>
        <v>669.14</v>
      </c>
      <c r="S665" s="14">
        <f t="shared" si="60"/>
        <v>3600</v>
      </c>
      <c r="T665" s="14">
        <f t="shared" si="61"/>
        <v>3345.7</v>
      </c>
      <c r="U665" s="14">
        <f t="shared" si="62"/>
        <v>254.30000000000018</v>
      </c>
      <c r="V665" s="20">
        <f t="shared" si="63"/>
        <v>7.0638888888888945E-2</v>
      </c>
      <c r="W665" s="7" t="str">
        <f t="shared" si="64"/>
        <v>Profitable</v>
      </c>
      <c r="X665" s="7" t="str">
        <f t="shared" si="65"/>
        <v>Medium</v>
      </c>
    </row>
    <row r="666" spans="1:24" x14ac:dyDescent="0.3">
      <c r="A666" s="7" t="s">
        <v>2214</v>
      </c>
      <c r="B666" s="8">
        <v>45040</v>
      </c>
      <c r="C666" s="8">
        <v>45043</v>
      </c>
      <c r="D666" s="7" t="s">
        <v>2216</v>
      </c>
      <c r="E666" s="7" t="s">
        <v>347</v>
      </c>
      <c r="F666" s="7" t="s">
        <v>29</v>
      </c>
      <c r="G666" s="7" t="s">
        <v>97</v>
      </c>
      <c r="H666" s="7" t="s">
        <v>48</v>
      </c>
      <c r="I666" s="6">
        <v>7</v>
      </c>
      <c r="J666" s="10">
        <v>0.1</v>
      </c>
      <c r="K666" s="7" t="s">
        <v>32</v>
      </c>
      <c r="L666" s="7" t="s">
        <v>50</v>
      </c>
      <c r="M666" s="6">
        <v>21</v>
      </c>
      <c r="N666" s="6">
        <v>1</v>
      </c>
      <c r="O666" s="7" t="str">
        <f>VLOOKUP(H666,Product_Master!$A$2:$E$19,2,FALSE)</f>
        <v>Monitor</v>
      </c>
      <c r="P666" s="7" t="str">
        <f>VLOOKUP(H666,Product_Master!$A$2:$E$19,3,FALSE)</f>
        <v>Technology</v>
      </c>
      <c r="Q666" s="17">
        <f>INDEX(Product_Master!$D$2:$D$19,MATCH(H666,Product_Master!$A$2:$A$19,0))</f>
        <v>220</v>
      </c>
      <c r="R666" s="14">
        <f>INDEX(Product_Master!$E$2:$E$19,MATCH(H666,Product_Master!$A$2:$A$19,0))</f>
        <v>159.36000000000001</v>
      </c>
      <c r="S666" s="14">
        <f t="shared" si="60"/>
        <v>1386</v>
      </c>
      <c r="T666" s="14">
        <f t="shared" si="61"/>
        <v>1115.52</v>
      </c>
      <c r="U666" s="14">
        <f t="shared" si="62"/>
        <v>270.48</v>
      </c>
      <c r="V666" s="20">
        <f t="shared" si="63"/>
        <v>0.19515151515151516</v>
      </c>
      <c r="W666" s="7" t="str">
        <f t="shared" si="64"/>
        <v>Profitable</v>
      </c>
      <c r="X666" s="7" t="str">
        <f t="shared" si="65"/>
        <v>Low</v>
      </c>
    </row>
    <row r="667" spans="1:24" x14ac:dyDescent="0.3">
      <c r="A667" s="7" t="s">
        <v>2217</v>
      </c>
      <c r="B667" s="8">
        <v>45001</v>
      </c>
      <c r="C667" s="8">
        <v>45006</v>
      </c>
      <c r="D667" s="7" t="s">
        <v>1637</v>
      </c>
      <c r="E667" s="7" t="s">
        <v>55</v>
      </c>
      <c r="F667" s="7" t="s">
        <v>29</v>
      </c>
      <c r="G667" s="7" t="s">
        <v>40</v>
      </c>
      <c r="H667" s="7" t="s">
        <v>21</v>
      </c>
      <c r="I667" s="6">
        <v>4</v>
      </c>
      <c r="J667" s="10">
        <v>0.1</v>
      </c>
      <c r="K667" s="7" t="s">
        <v>22</v>
      </c>
      <c r="L667" s="7" t="s">
        <v>33</v>
      </c>
      <c r="M667" s="6">
        <v>45</v>
      </c>
      <c r="N667" s="6">
        <v>3</v>
      </c>
      <c r="O667" s="7" t="str">
        <f>VLOOKUP(H667,Product_Master!$A$2:$E$19,2,FALSE)</f>
        <v>Pen Set</v>
      </c>
      <c r="P667" s="7" t="str">
        <f>VLOOKUP(H667,Product_Master!$A$2:$E$19,3,FALSE)</f>
        <v>Office Supplies</v>
      </c>
      <c r="Q667" s="17">
        <f>INDEX(Product_Master!$D$2:$D$19,MATCH(H667,Product_Master!$A$2:$A$19,0))</f>
        <v>12</v>
      </c>
      <c r="R667" s="14">
        <f>INDEX(Product_Master!$E$2:$E$19,MATCH(H667,Product_Master!$A$2:$A$19,0))</f>
        <v>9.07</v>
      </c>
      <c r="S667" s="14">
        <f t="shared" si="60"/>
        <v>43.2</v>
      </c>
      <c r="T667" s="14">
        <f t="shared" si="61"/>
        <v>36.28</v>
      </c>
      <c r="U667" s="14">
        <f t="shared" si="62"/>
        <v>6.9200000000000017</v>
      </c>
      <c r="V667" s="20">
        <f t="shared" si="63"/>
        <v>0.16018518518518521</v>
      </c>
      <c r="W667" s="7" t="str">
        <f t="shared" si="64"/>
        <v>Profitable</v>
      </c>
      <c r="X667" s="7" t="str">
        <f t="shared" si="65"/>
        <v>Low</v>
      </c>
    </row>
    <row r="668" spans="1:24" x14ac:dyDescent="0.3">
      <c r="A668" s="7" t="s">
        <v>2219</v>
      </c>
      <c r="B668" s="8">
        <v>45034</v>
      </c>
      <c r="C668" s="8">
        <v>45038</v>
      </c>
      <c r="D668" s="7" t="s">
        <v>1723</v>
      </c>
      <c r="E668" s="7" t="s">
        <v>485</v>
      </c>
      <c r="F668" s="7" t="s">
        <v>29</v>
      </c>
      <c r="G668" s="7" t="s">
        <v>90</v>
      </c>
      <c r="H668" s="7" t="s">
        <v>21</v>
      </c>
      <c r="I668" s="6">
        <v>3</v>
      </c>
      <c r="J668" s="10">
        <v>0.05</v>
      </c>
      <c r="K668" s="7" t="s">
        <v>22</v>
      </c>
      <c r="L668" s="7" t="s">
        <v>41</v>
      </c>
      <c r="M668" s="6">
        <v>52</v>
      </c>
      <c r="N668" s="6">
        <v>3</v>
      </c>
      <c r="O668" s="7" t="str">
        <f>VLOOKUP(H668,Product_Master!$A$2:$E$19,2,FALSE)</f>
        <v>Pen Set</v>
      </c>
      <c r="P668" s="7" t="str">
        <f>VLOOKUP(H668,Product_Master!$A$2:$E$19,3,FALSE)</f>
        <v>Office Supplies</v>
      </c>
      <c r="Q668" s="17">
        <f>INDEX(Product_Master!$D$2:$D$19,MATCH(H668,Product_Master!$A$2:$A$19,0))</f>
        <v>12</v>
      </c>
      <c r="R668" s="14">
        <f>INDEX(Product_Master!$E$2:$E$19,MATCH(H668,Product_Master!$A$2:$A$19,0))</f>
        <v>9.07</v>
      </c>
      <c r="S668" s="14">
        <f t="shared" si="60"/>
        <v>34.199999999999996</v>
      </c>
      <c r="T668" s="14">
        <f t="shared" si="61"/>
        <v>27.21</v>
      </c>
      <c r="U668" s="14">
        <f t="shared" si="62"/>
        <v>6.9899999999999949</v>
      </c>
      <c r="V668" s="20">
        <f t="shared" si="63"/>
        <v>0.20438596491228059</v>
      </c>
      <c r="W668" s="7" t="str">
        <f t="shared" si="64"/>
        <v>Profitable</v>
      </c>
      <c r="X668" s="7" t="str">
        <f t="shared" si="65"/>
        <v>Low</v>
      </c>
    </row>
    <row r="669" spans="1:24" x14ac:dyDescent="0.3">
      <c r="A669" s="7" t="s">
        <v>2220</v>
      </c>
      <c r="B669" s="8">
        <v>45402</v>
      </c>
      <c r="C669" s="8">
        <v>45407</v>
      </c>
      <c r="D669" s="7" t="s">
        <v>2120</v>
      </c>
      <c r="E669" s="7" t="s">
        <v>782</v>
      </c>
      <c r="F669" s="7" t="s">
        <v>19</v>
      </c>
      <c r="G669" s="7" t="s">
        <v>293</v>
      </c>
      <c r="H669" s="7" t="s">
        <v>21</v>
      </c>
      <c r="I669" s="6">
        <v>7</v>
      </c>
      <c r="J669" s="10">
        <v>0.2</v>
      </c>
      <c r="K669" s="7" t="s">
        <v>32</v>
      </c>
      <c r="L669" s="7" t="s">
        <v>41</v>
      </c>
      <c r="M669" s="6">
        <v>63</v>
      </c>
      <c r="N669" s="6">
        <v>4</v>
      </c>
      <c r="O669" s="7" t="str">
        <f>VLOOKUP(H669,Product_Master!$A$2:$E$19,2,FALSE)</f>
        <v>Pen Set</v>
      </c>
      <c r="P669" s="7" t="str">
        <f>VLOOKUP(H669,Product_Master!$A$2:$E$19,3,FALSE)</f>
        <v>Office Supplies</v>
      </c>
      <c r="Q669" s="17">
        <f>INDEX(Product_Master!$D$2:$D$19,MATCH(H669,Product_Master!$A$2:$A$19,0))</f>
        <v>12</v>
      </c>
      <c r="R669" s="14">
        <f>INDEX(Product_Master!$E$2:$E$19,MATCH(H669,Product_Master!$A$2:$A$19,0))</f>
        <v>9.07</v>
      </c>
      <c r="S669" s="14">
        <f t="shared" si="60"/>
        <v>67.2</v>
      </c>
      <c r="T669" s="14">
        <f t="shared" si="61"/>
        <v>63.49</v>
      </c>
      <c r="U669" s="14">
        <f t="shared" si="62"/>
        <v>3.7100000000000009</v>
      </c>
      <c r="V669" s="20">
        <f t="shared" si="63"/>
        <v>5.5208333333333345E-2</v>
      </c>
      <c r="W669" s="7" t="str">
        <f t="shared" si="64"/>
        <v>Profitable</v>
      </c>
      <c r="X669" s="7" t="str">
        <f t="shared" si="65"/>
        <v>Low</v>
      </c>
    </row>
    <row r="670" spans="1:24" x14ac:dyDescent="0.3">
      <c r="A670" s="7" t="s">
        <v>2221</v>
      </c>
      <c r="B670" s="8">
        <v>45469</v>
      </c>
      <c r="C670" s="8">
        <v>45472</v>
      </c>
      <c r="D670" s="7" t="s">
        <v>2222</v>
      </c>
      <c r="E670" s="7" t="s">
        <v>227</v>
      </c>
      <c r="F670" s="7" t="s">
        <v>29</v>
      </c>
      <c r="G670" s="7" t="s">
        <v>47</v>
      </c>
      <c r="H670" s="7" t="s">
        <v>98</v>
      </c>
      <c r="I670" s="6">
        <v>1</v>
      </c>
      <c r="J670" s="10">
        <v>0</v>
      </c>
      <c r="K670" s="7" t="s">
        <v>32</v>
      </c>
      <c r="L670" s="7" t="s">
        <v>23</v>
      </c>
      <c r="M670" s="6">
        <v>25</v>
      </c>
      <c r="N670" s="6">
        <v>5</v>
      </c>
      <c r="O670" s="7" t="str">
        <f>VLOOKUP(H670,Product_Master!$A$2:$E$19,2,FALSE)</f>
        <v>Office Chair</v>
      </c>
      <c r="P670" s="7" t="str">
        <f>VLOOKUP(H670,Product_Master!$A$2:$E$19,3,FALSE)</f>
        <v>Furniture</v>
      </c>
      <c r="Q670" s="17">
        <f>INDEX(Product_Master!$D$2:$D$19,MATCH(H670,Product_Master!$A$2:$A$19,0))</f>
        <v>150</v>
      </c>
      <c r="R670" s="14">
        <f>INDEX(Product_Master!$E$2:$E$19,MATCH(H670,Product_Master!$A$2:$A$19,0))</f>
        <v>111.98</v>
      </c>
      <c r="S670" s="14">
        <f t="shared" si="60"/>
        <v>150</v>
      </c>
      <c r="T670" s="14">
        <f t="shared" si="61"/>
        <v>111.98</v>
      </c>
      <c r="U670" s="14">
        <f t="shared" si="62"/>
        <v>38.019999999999996</v>
      </c>
      <c r="V670" s="20">
        <f t="shared" si="63"/>
        <v>0.25346666666666662</v>
      </c>
      <c r="W670" s="7" t="str">
        <f t="shared" si="64"/>
        <v>Profitable</v>
      </c>
      <c r="X670" s="7" t="str">
        <f t="shared" si="65"/>
        <v>Low</v>
      </c>
    </row>
    <row r="671" spans="1:24" x14ac:dyDescent="0.3">
      <c r="A671" s="7" t="s">
        <v>2223</v>
      </c>
      <c r="B671" s="8">
        <v>45120</v>
      </c>
      <c r="C671" s="8">
        <v>45124</v>
      </c>
      <c r="D671" s="7" t="s">
        <v>1190</v>
      </c>
      <c r="E671" s="7" t="s">
        <v>570</v>
      </c>
      <c r="F671" s="7" t="s">
        <v>29</v>
      </c>
      <c r="G671" s="7" t="s">
        <v>251</v>
      </c>
      <c r="H671" s="7" t="s">
        <v>31</v>
      </c>
      <c r="I671" s="6">
        <v>3</v>
      </c>
      <c r="J671" s="10">
        <v>0.2</v>
      </c>
      <c r="K671" s="7" t="s">
        <v>22</v>
      </c>
      <c r="L671" s="7" t="s">
        <v>41</v>
      </c>
      <c r="M671" s="6">
        <v>49</v>
      </c>
      <c r="N671" s="6">
        <v>4</v>
      </c>
      <c r="O671" s="7" t="str">
        <f>VLOOKUP(H671,Product_Master!$A$2:$E$19,2,FALSE)</f>
        <v>Desk</v>
      </c>
      <c r="P671" s="7" t="str">
        <f>VLOOKUP(H671,Product_Master!$A$2:$E$19,3,FALSE)</f>
        <v>Furniture</v>
      </c>
      <c r="Q671" s="17">
        <f>INDEX(Product_Master!$D$2:$D$19,MATCH(H671,Product_Master!$A$2:$A$19,0))</f>
        <v>320</v>
      </c>
      <c r="R671" s="14">
        <f>INDEX(Product_Master!$E$2:$E$19,MATCH(H671,Product_Master!$A$2:$A$19,0))</f>
        <v>186.25</v>
      </c>
      <c r="S671" s="14">
        <f t="shared" si="60"/>
        <v>768</v>
      </c>
      <c r="T671" s="14">
        <f t="shared" si="61"/>
        <v>558.75</v>
      </c>
      <c r="U671" s="14">
        <f t="shared" si="62"/>
        <v>209.25</v>
      </c>
      <c r="V671" s="20">
        <f t="shared" si="63"/>
        <v>0.2724609375</v>
      </c>
      <c r="W671" s="7" t="str">
        <f t="shared" si="64"/>
        <v>Profitable</v>
      </c>
      <c r="X671" s="7" t="str">
        <f t="shared" si="65"/>
        <v>Low</v>
      </c>
    </row>
    <row r="672" spans="1:24" x14ac:dyDescent="0.3">
      <c r="A672" s="7" t="s">
        <v>2224</v>
      </c>
      <c r="B672" s="8">
        <v>45148</v>
      </c>
      <c r="C672" s="8">
        <v>45149</v>
      </c>
      <c r="D672" s="7" t="s">
        <v>2225</v>
      </c>
      <c r="E672" s="7" t="s">
        <v>364</v>
      </c>
      <c r="F672" s="7" t="s">
        <v>19</v>
      </c>
      <c r="G672" s="7" t="s">
        <v>62</v>
      </c>
      <c r="H672" s="7" t="s">
        <v>177</v>
      </c>
      <c r="I672" s="6">
        <v>3</v>
      </c>
      <c r="J672" s="10">
        <v>0</v>
      </c>
      <c r="K672" s="7" t="s">
        <v>32</v>
      </c>
      <c r="L672" s="7" t="s">
        <v>41</v>
      </c>
      <c r="M672" s="6">
        <v>26</v>
      </c>
      <c r="N672" s="6">
        <v>3</v>
      </c>
      <c r="O672" s="7" t="str">
        <f>VLOOKUP(H672,Product_Master!$A$2:$E$19,2,FALSE)</f>
        <v>Headphones</v>
      </c>
      <c r="P672" s="7" t="str">
        <f>VLOOKUP(H672,Product_Master!$A$2:$E$19,3,FALSE)</f>
        <v>Technology</v>
      </c>
      <c r="Q672" s="17">
        <f>INDEX(Product_Master!$D$2:$D$19,MATCH(H672,Product_Master!$A$2:$A$19,0))</f>
        <v>80</v>
      </c>
      <c r="R672" s="14">
        <f>INDEX(Product_Master!$E$2:$E$19,MATCH(H672,Product_Master!$A$2:$A$19,0))</f>
        <v>45.88</v>
      </c>
      <c r="S672" s="14">
        <f t="shared" si="60"/>
        <v>240</v>
      </c>
      <c r="T672" s="14">
        <f t="shared" si="61"/>
        <v>137.64000000000001</v>
      </c>
      <c r="U672" s="14">
        <f t="shared" si="62"/>
        <v>102.35999999999999</v>
      </c>
      <c r="V672" s="20">
        <f t="shared" si="63"/>
        <v>0.42649999999999993</v>
      </c>
      <c r="W672" s="7" t="str">
        <f t="shared" si="64"/>
        <v>Profitable</v>
      </c>
      <c r="X672" s="7" t="str">
        <f t="shared" si="65"/>
        <v>Low</v>
      </c>
    </row>
    <row r="673" spans="1:24" x14ac:dyDescent="0.3">
      <c r="A673" s="7" t="s">
        <v>2226</v>
      </c>
      <c r="B673" s="8">
        <v>45228</v>
      </c>
      <c r="C673" s="8">
        <v>45232</v>
      </c>
      <c r="D673" s="7" t="s">
        <v>638</v>
      </c>
      <c r="E673" s="7" t="s">
        <v>170</v>
      </c>
      <c r="F673" s="7" t="s">
        <v>29</v>
      </c>
      <c r="G673" s="7" t="s">
        <v>90</v>
      </c>
      <c r="H673" s="7" t="s">
        <v>241</v>
      </c>
      <c r="I673" s="6">
        <v>8</v>
      </c>
      <c r="J673" s="10">
        <v>0</v>
      </c>
      <c r="K673" s="7" t="s">
        <v>32</v>
      </c>
      <c r="L673" s="7" t="s">
        <v>33</v>
      </c>
      <c r="M673" s="6">
        <v>18</v>
      </c>
      <c r="N673" s="6">
        <v>5</v>
      </c>
      <c r="O673" s="7" t="str">
        <f>VLOOKUP(H673,Product_Master!$A$2:$E$19,2,FALSE)</f>
        <v>Notebook</v>
      </c>
      <c r="P673" s="7" t="str">
        <f>VLOOKUP(H673,Product_Master!$A$2:$E$19,3,FALSE)</f>
        <v>Office Supplies</v>
      </c>
      <c r="Q673" s="17">
        <f>INDEX(Product_Master!$D$2:$D$19,MATCH(H673,Product_Master!$A$2:$A$19,0))</f>
        <v>6</v>
      </c>
      <c r="R673" s="14">
        <f>INDEX(Product_Master!$E$2:$E$19,MATCH(H673,Product_Master!$A$2:$A$19,0))</f>
        <v>4.2699999999999996</v>
      </c>
      <c r="S673" s="14">
        <f t="shared" si="60"/>
        <v>48</v>
      </c>
      <c r="T673" s="14">
        <f t="shared" si="61"/>
        <v>34.159999999999997</v>
      </c>
      <c r="U673" s="14">
        <f t="shared" si="62"/>
        <v>13.840000000000003</v>
      </c>
      <c r="V673" s="20">
        <f t="shared" si="63"/>
        <v>0.28833333333333339</v>
      </c>
      <c r="W673" s="7" t="str">
        <f t="shared" si="64"/>
        <v>Profitable</v>
      </c>
      <c r="X673" s="7" t="str">
        <f t="shared" si="65"/>
        <v>Low</v>
      </c>
    </row>
    <row r="674" spans="1:24" x14ac:dyDescent="0.3">
      <c r="A674" s="7" t="s">
        <v>2227</v>
      </c>
      <c r="B674" s="8">
        <v>45340</v>
      </c>
      <c r="C674" s="8">
        <v>45342</v>
      </c>
      <c r="D674" s="7" t="s">
        <v>1542</v>
      </c>
      <c r="E674" s="7" t="s">
        <v>426</v>
      </c>
      <c r="F674" s="7" t="s">
        <v>39</v>
      </c>
      <c r="G674" s="7" t="s">
        <v>176</v>
      </c>
      <c r="H674" s="7" t="s">
        <v>160</v>
      </c>
      <c r="I674" s="6">
        <v>4</v>
      </c>
      <c r="J674" s="10">
        <v>0.05</v>
      </c>
      <c r="K674" s="7" t="s">
        <v>32</v>
      </c>
      <c r="L674" s="7" t="s">
        <v>33</v>
      </c>
      <c r="M674" s="6">
        <v>65</v>
      </c>
      <c r="N674" s="6">
        <v>1</v>
      </c>
      <c r="O674" s="7" t="str">
        <f>VLOOKUP(H674,Product_Master!$A$2:$E$19,2,FALSE)</f>
        <v>Laptop</v>
      </c>
      <c r="P674" s="7" t="str">
        <f>VLOOKUP(H674,Product_Master!$A$2:$E$19,3,FALSE)</f>
        <v>Technology</v>
      </c>
      <c r="Q674" s="17">
        <f>INDEX(Product_Master!$D$2:$D$19,MATCH(H674,Product_Master!$A$2:$A$19,0))</f>
        <v>900</v>
      </c>
      <c r="R674" s="14">
        <f>INDEX(Product_Master!$E$2:$E$19,MATCH(H674,Product_Master!$A$2:$A$19,0))</f>
        <v>669.14</v>
      </c>
      <c r="S674" s="14">
        <f t="shared" si="60"/>
        <v>3420</v>
      </c>
      <c r="T674" s="14">
        <f t="shared" si="61"/>
        <v>2676.56</v>
      </c>
      <c r="U674" s="14">
        <f t="shared" si="62"/>
        <v>743.44</v>
      </c>
      <c r="V674" s="20">
        <f t="shared" si="63"/>
        <v>0.21738011695906434</v>
      </c>
      <c r="W674" s="7" t="str">
        <f t="shared" si="64"/>
        <v>Profitable</v>
      </c>
      <c r="X674" s="7" t="str">
        <f t="shared" si="65"/>
        <v>Medium</v>
      </c>
    </row>
    <row r="675" spans="1:24" x14ac:dyDescent="0.3">
      <c r="A675" s="7" t="s">
        <v>2229</v>
      </c>
      <c r="B675" s="8">
        <v>45056</v>
      </c>
      <c r="C675" s="8">
        <v>45058</v>
      </c>
      <c r="D675" s="7" t="s">
        <v>2074</v>
      </c>
      <c r="E675" s="7" t="s">
        <v>1267</v>
      </c>
      <c r="F675" s="7" t="s">
        <v>19</v>
      </c>
      <c r="G675" s="7" t="s">
        <v>30</v>
      </c>
      <c r="H675" s="7" t="s">
        <v>21</v>
      </c>
      <c r="I675" s="6">
        <v>9</v>
      </c>
      <c r="J675" s="10">
        <v>0</v>
      </c>
      <c r="K675" s="7" t="s">
        <v>70</v>
      </c>
      <c r="L675" s="7" t="s">
        <v>33</v>
      </c>
      <c r="M675" s="6">
        <v>44</v>
      </c>
      <c r="N675" s="6">
        <v>2</v>
      </c>
      <c r="O675" s="7" t="str">
        <f>VLOOKUP(H675,Product_Master!$A$2:$E$19,2,FALSE)</f>
        <v>Pen Set</v>
      </c>
      <c r="P675" s="7" t="str">
        <f>VLOOKUP(H675,Product_Master!$A$2:$E$19,3,FALSE)</f>
        <v>Office Supplies</v>
      </c>
      <c r="Q675" s="17">
        <f>INDEX(Product_Master!$D$2:$D$19,MATCH(H675,Product_Master!$A$2:$A$19,0))</f>
        <v>12</v>
      </c>
      <c r="R675" s="14">
        <f>INDEX(Product_Master!$E$2:$E$19,MATCH(H675,Product_Master!$A$2:$A$19,0))</f>
        <v>9.07</v>
      </c>
      <c r="S675" s="14">
        <f t="shared" si="60"/>
        <v>108</v>
      </c>
      <c r="T675" s="14">
        <f t="shared" si="61"/>
        <v>81.63</v>
      </c>
      <c r="U675" s="14">
        <f t="shared" si="62"/>
        <v>26.370000000000005</v>
      </c>
      <c r="V675" s="20">
        <f t="shared" si="63"/>
        <v>0.2441666666666667</v>
      </c>
      <c r="W675" s="7" t="str">
        <f t="shared" si="64"/>
        <v>Profitable</v>
      </c>
      <c r="X675" s="7" t="str">
        <f t="shared" si="65"/>
        <v>Low</v>
      </c>
    </row>
    <row r="676" spans="1:24" x14ac:dyDescent="0.3">
      <c r="A676" s="7" t="s">
        <v>2230</v>
      </c>
      <c r="B676" s="8">
        <v>44944</v>
      </c>
      <c r="C676" s="8">
        <v>44950</v>
      </c>
      <c r="D676" s="7" t="s">
        <v>2231</v>
      </c>
      <c r="E676" s="7" t="s">
        <v>152</v>
      </c>
      <c r="F676" s="7" t="s">
        <v>29</v>
      </c>
      <c r="G676" s="7" t="s">
        <v>293</v>
      </c>
      <c r="H676" s="7" t="s">
        <v>146</v>
      </c>
      <c r="I676" s="6">
        <v>6</v>
      </c>
      <c r="J676" s="10">
        <v>0</v>
      </c>
      <c r="K676" s="7" t="s">
        <v>70</v>
      </c>
      <c r="L676" s="7" t="s">
        <v>33</v>
      </c>
      <c r="M676" s="6">
        <v>65</v>
      </c>
      <c r="N676" s="6">
        <v>2</v>
      </c>
      <c r="O676" s="7" t="str">
        <f>VLOOKUP(H676,Product_Master!$A$2:$E$19,2,FALSE)</f>
        <v>Standing Desk</v>
      </c>
      <c r="P676" s="7" t="str">
        <f>VLOOKUP(H676,Product_Master!$A$2:$E$19,3,FALSE)</f>
        <v>Furniture</v>
      </c>
      <c r="Q676" s="17">
        <f>INDEX(Product_Master!$D$2:$D$19,MATCH(H676,Product_Master!$A$2:$A$19,0))</f>
        <v>480</v>
      </c>
      <c r="R676" s="14">
        <f>INDEX(Product_Master!$E$2:$E$19,MATCH(H676,Product_Master!$A$2:$A$19,0))</f>
        <v>375.21</v>
      </c>
      <c r="S676" s="14">
        <f t="shared" si="60"/>
        <v>2880</v>
      </c>
      <c r="T676" s="14">
        <f t="shared" si="61"/>
        <v>2251.2599999999998</v>
      </c>
      <c r="U676" s="14">
        <f t="shared" si="62"/>
        <v>628.74000000000024</v>
      </c>
      <c r="V676" s="20">
        <f t="shared" si="63"/>
        <v>0.21831250000000008</v>
      </c>
      <c r="W676" s="7" t="str">
        <f t="shared" si="64"/>
        <v>Profitable</v>
      </c>
      <c r="X676" s="7" t="str">
        <f t="shared" si="65"/>
        <v>Medium</v>
      </c>
    </row>
    <row r="677" spans="1:24" x14ac:dyDescent="0.3">
      <c r="A677" s="7" t="s">
        <v>2232</v>
      </c>
      <c r="B677" s="8">
        <v>45526</v>
      </c>
      <c r="C677" s="8">
        <v>45533</v>
      </c>
      <c r="D677" s="7" t="s">
        <v>1008</v>
      </c>
      <c r="E677" s="7" t="s">
        <v>281</v>
      </c>
      <c r="F677" s="7" t="s">
        <v>39</v>
      </c>
      <c r="G677" s="7" t="s">
        <v>251</v>
      </c>
      <c r="H677" s="7" t="s">
        <v>31</v>
      </c>
      <c r="I677" s="6">
        <v>6</v>
      </c>
      <c r="J677" s="10">
        <v>0</v>
      </c>
      <c r="K677" s="7" t="s">
        <v>32</v>
      </c>
      <c r="L677" s="7" t="s">
        <v>41</v>
      </c>
      <c r="M677" s="6">
        <v>52</v>
      </c>
      <c r="N677" s="6">
        <v>3</v>
      </c>
      <c r="O677" s="7" t="str">
        <f>VLOOKUP(H677,Product_Master!$A$2:$E$19,2,FALSE)</f>
        <v>Desk</v>
      </c>
      <c r="P677" s="7" t="str">
        <f>VLOOKUP(H677,Product_Master!$A$2:$E$19,3,FALSE)</f>
        <v>Furniture</v>
      </c>
      <c r="Q677" s="17">
        <f>INDEX(Product_Master!$D$2:$D$19,MATCH(H677,Product_Master!$A$2:$A$19,0))</f>
        <v>320</v>
      </c>
      <c r="R677" s="14">
        <f>INDEX(Product_Master!$E$2:$E$19,MATCH(H677,Product_Master!$A$2:$A$19,0))</f>
        <v>186.25</v>
      </c>
      <c r="S677" s="14">
        <f t="shared" si="60"/>
        <v>1920</v>
      </c>
      <c r="T677" s="14">
        <f t="shared" si="61"/>
        <v>1117.5</v>
      </c>
      <c r="U677" s="14">
        <f t="shared" si="62"/>
        <v>802.5</v>
      </c>
      <c r="V677" s="20">
        <f t="shared" si="63"/>
        <v>0.41796875</v>
      </c>
      <c r="W677" s="7" t="str">
        <f t="shared" si="64"/>
        <v>Profitable</v>
      </c>
      <c r="X677" s="7" t="str">
        <f t="shared" si="65"/>
        <v>Low</v>
      </c>
    </row>
    <row r="678" spans="1:24" x14ac:dyDescent="0.3">
      <c r="A678" s="7" t="s">
        <v>2234</v>
      </c>
      <c r="B678" s="8">
        <v>45015</v>
      </c>
      <c r="C678" s="8">
        <v>45017</v>
      </c>
      <c r="D678" s="7" t="s">
        <v>765</v>
      </c>
      <c r="E678" s="7" t="s">
        <v>165</v>
      </c>
      <c r="F678" s="7" t="s">
        <v>19</v>
      </c>
      <c r="G678" s="7" t="s">
        <v>97</v>
      </c>
      <c r="H678" s="7" t="s">
        <v>69</v>
      </c>
      <c r="I678" s="6">
        <v>2</v>
      </c>
      <c r="J678" s="10">
        <v>0.05</v>
      </c>
      <c r="K678" s="7" t="s">
        <v>32</v>
      </c>
      <c r="L678" s="7" t="s">
        <v>41</v>
      </c>
      <c r="M678" s="6">
        <v>40</v>
      </c>
      <c r="N678" s="6">
        <v>1</v>
      </c>
      <c r="O678" s="7" t="str">
        <f>VLOOKUP(H678,Product_Master!$A$2:$E$19,2,FALSE)</f>
        <v>Marker Pack</v>
      </c>
      <c r="P678" s="7" t="str">
        <f>VLOOKUP(H678,Product_Master!$A$2:$E$19,3,FALSE)</f>
        <v>Office Supplies</v>
      </c>
      <c r="Q678" s="17">
        <f>INDEX(Product_Master!$D$2:$D$19,MATCH(H678,Product_Master!$A$2:$A$19,0))</f>
        <v>11</v>
      </c>
      <c r="R678" s="14">
        <f>INDEX(Product_Master!$E$2:$E$19,MATCH(H678,Product_Master!$A$2:$A$19,0))</f>
        <v>6.23</v>
      </c>
      <c r="S678" s="14">
        <f t="shared" si="60"/>
        <v>20.9</v>
      </c>
      <c r="T678" s="14">
        <f t="shared" si="61"/>
        <v>12.46</v>
      </c>
      <c r="U678" s="14">
        <f t="shared" si="62"/>
        <v>8.4399999999999977</v>
      </c>
      <c r="V678" s="20">
        <f t="shared" si="63"/>
        <v>0.40382775119617215</v>
      </c>
      <c r="W678" s="7" t="str">
        <f t="shared" si="64"/>
        <v>Profitable</v>
      </c>
      <c r="X678" s="7" t="str">
        <f t="shared" si="65"/>
        <v>Low</v>
      </c>
    </row>
    <row r="679" spans="1:24" x14ac:dyDescent="0.3">
      <c r="A679" s="7" t="s">
        <v>2235</v>
      </c>
      <c r="B679" s="8">
        <v>45530</v>
      </c>
      <c r="C679" s="8">
        <v>45533</v>
      </c>
      <c r="D679" s="7" t="s">
        <v>2236</v>
      </c>
      <c r="E679" s="7" t="s">
        <v>1422</v>
      </c>
      <c r="F679" s="7" t="s">
        <v>29</v>
      </c>
      <c r="G679" s="7" t="s">
        <v>20</v>
      </c>
      <c r="H679" s="7" t="s">
        <v>160</v>
      </c>
      <c r="I679" s="6">
        <v>3</v>
      </c>
      <c r="J679" s="10">
        <v>0.1</v>
      </c>
      <c r="K679" s="7" t="s">
        <v>32</v>
      </c>
      <c r="L679" s="7" t="s">
        <v>50</v>
      </c>
      <c r="M679" s="6">
        <v>67</v>
      </c>
      <c r="N679" s="6">
        <v>3</v>
      </c>
      <c r="O679" s="7" t="str">
        <f>VLOOKUP(H679,Product_Master!$A$2:$E$19,2,FALSE)</f>
        <v>Laptop</v>
      </c>
      <c r="P679" s="7" t="str">
        <f>VLOOKUP(H679,Product_Master!$A$2:$E$19,3,FALSE)</f>
        <v>Technology</v>
      </c>
      <c r="Q679" s="17">
        <f>INDEX(Product_Master!$D$2:$D$19,MATCH(H679,Product_Master!$A$2:$A$19,0))</f>
        <v>900</v>
      </c>
      <c r="R679" s="14">
        <f>INDEX(Product_Master!$E$2:$E$19,MATCH(H679,Product_Master!$A$2:$A$19,0))</f>
        <v>669.14</v>
      </c>
      <c r="S679" s="14">
        <f t="shared" si="60"/>
        <v>2430</v>
      </c>
      <c r="T679" s="14">
        <f t="shared" si="61"/>
        <v>2007.42</v>
      </c>
      <c r="U679" s="14">
        <f t="shared" si="62"/>
        <v>422.57999999999993</v>
      </c>
      <c r="V679" s="20">
        <f t="shared" si="63"/>
        <v>0.17390123456790121</v>
      </c>
      <c r="W679" s="7" t="str">
        <f t="shared" si="64"/>
        <v>Profitable</v>
      </c>
      <c r="X679" s="7" t="str">
        <f t="shared" si="65"/>
        <v>Medium</v>
      </c>
    </row>
    <row r="680" spans="1:24" x14ac:dyDescent="0.3">
      <c r="A680" s="7" t="s">
        <v>2237</v>
      </c>
      <c r="B680" s="8">
        <v>45014</v>
      </c>
      <c r="C680" s="8">
        <v>45016</v>
      </c>
      <c r="D680" s="7" t="s">
        <v>1311</v>
      </c>
      <c r="E680" s="7" t="s">
        <v>75</v>
      </c>
      <c r="F680" s="7" t="s">
        <v>29</v>
      </c>
      <c r="G680" s="7" t="s">
        <v>97</v>
      </c>
      <c r="H680" s="7" t="s">
        <v>31</v>
      </c>
      <c r="I680" s="6">
        <v>4</v>
      </c>
      <c r="J680" s="10">
        <v>0</v>
      </c>
      <c r="K680" s="7" t="s">
        <v>22</v>
      </c>
      <c r="L680" s="7" t="s">
        <v>50</v>
      </c>
      <c r="M680" s="6">
        <v>46</v>
      </c>
      <c r="N680" s="6">
        <v>5</v>
      </c>
      <c r="O680" s="7" t="str">
        <f>VLOOKUP(H680,Product_Master!$A$2:$E$19,2,FALSE)</f>
        <v>Desk</v>
      </c>
      <c r="P680" s="7" t="str">
        <f>VLOOKUP(H680,Product_Master!$A$2:$E$19,3,FALSE)</f>
        <v>Furniture</v>
      </c>
      <c r="Q680" s="17">
        <f>INDEX(Product_Master!$D$2:$D$19,MATCH(H680,Product_Master!$A$2:$A$19,0))</f>
        <v>320</v>
      </c>
      <c r="R680" s="14">
        <f>INDEX(Product_Master!$E$2:$E$19,MATCH(H680,Product_Master!$A$2:$A$19,0))</f>
        <v>186.25</v>
      </c>
      <c r="S680" s="14">
        <f t="shared" si="60"/>
        <v>1280</v>
      </c>
      <c r="T680" s="14">
        <f t="shared" si="61"/>
        <v>745</v>
      </c>
      <c r="U680" s="14">
        <f t="shared" si="62"/>
        <v>535</v>
      </c>
      <c r="V680" s="20">
        <f t="shared" si="63"/>
        <v>0.41796875</v>
      </c>
      <c r="W680" s="7" t="str">
        <f t="shared" si="64"/>
        <v>Profitable</v>
      </c>
      <c r="X680" s="7" t="str">
        <f t="shared" si="65"/>
        <v>Low</v>
      </c>
    </row>
    <row r="681" spans="1:24" x14ac:dyDescent="0.3">
      <c r="A681" s="7" t="s">
        <v>2239</v>
      </c>
      <c r="B681" s="8">
        <v>45170</v>
      </c>
      <c r="C681" s="8">
        <v>45172</v>
      </c>
      <c r="D681" s="7" t="s">
        <v>1671</v>
      </c>
      <c r="E681" s="7" t="s">
        <v>170</v>
      </c>
      <c r="F681" s="7" t="s">
        <v>19</v>
      </c>
      <c r="G681" s="7" t="s">
        <v>30</v>
      </c>
      <c r="H681" s="7" t="s">
        <v>98</v>
      </c>
      <c r="I681" s="6">
        <v>9</v>
      </c>
      <c r="J681" s="10">
        <v>0.15</v>
      </c>
      <c r="K681" s="7" t="s">
        <v>32</v>
      </c>
      <c r="L681" s="7" t="s">
        <v>33</v>
      </c>
      <c r="M681" s="6">
        <v>55</v>
      </c>
      <c r="N681" s="6">
        <v>3</v>
      </c>
      <c r="O681" s="7" t="str">
        <f>VLOOKUP(H681,Product_Master!$A$2:$E$19,2,FALSE)</f>
        <v>Office Chair</v>
      </c>
      <c r="P681" s="7" t="str">
        <f>VLOOKUP(H681,Product_Master!$A$2:$E$19,3,FALSE)</f>
        <v>Furniture</v>
      </c>
      <c r="Q681" s="17">
        <f>INDEX(Product_Master!$D$2:$D$19,MATCH(H681,Product_Master!$A$2:$A$19,0))</f>
        <v>150</v>
      </c>
      <c r="R681" s="14">
        <f>INDEX(Product_Master!$E$2:$E$19,MATCH(H681,Product_Master!$A$2:$A$19,0))</f>
        <v>111.98</v>
      </c>
      <c r="S681" s="14">
        <f t="shared" si="60"/>
        <v>1147.5</v>
      </c>
      <c r="T681" s="14">
        <f t="shared" si="61"/>
        <v>1007.82</v>
      </c>
      <c r="U681" s="14">
        <f t="shared" si="62"/>
        <v>139.67999999999995</v>
      </c>
      <c r="V681" s="20">
        <f t="shared" si="63"/>
        <v>0.12172549019607838</v>
      </c>
      <c r="W681" s="7" t="str">
        <f t="shared" si="64"/>
        <v>Profitable</v>
      </c>
      <c r="X681" s="7" t="str">
        <f t="shared" si="65"/>
        <v>Low</v>
      </c>
    </row>
    <row r="682" spans="1:24" x14ac:dyDescent="0.3">
      <c r="A682" s="7" t="s">
        <v>2240</v>
      </c>
      <c r="B682" s="8">
        <v>45278</v>
      </c>
      <c r="C682" s="8">
        <v>45279</v>
      </c>
      <c r="D682" s="7" t="s">
        <v>2242</v>
      </c>
      <c r="E682" s="7" t="s">
        <v>46</v>
      </c>
      <c r="F682" s="7" t="s">
        <v>29</v>
      </c>
      <c r="G682" s="7" t="s">
        <v>40</v>
      </c>
      <c r="H682" s="7" t="s">
        <v>21</v>
      </c>
      <c r="I682" s="6">
        <v>8</v>
      </c>
      <c r="J682" s="10">
        <v>0.15</v>
      </c>
      <c r="K682" s="7" t="s">
        <v>70</v>
      </c>
      <c r="L682" s="7" t="s">
        <v>41</v>
      </c>
      <c r="M682" s="6">
        <v>49</v>
      </c>
      <c r="N682" s="6">
        <v>5</v>
      </c>
      <c r="O682" s="7" t="str">
        <f>VLOOKUP(H682,Product_Master!$A$2:$E$19,2,FALSE)</f>
        <v>Pen Set</v>
      </c>
      <c r="P682" s="7" t="str">
        <f>VLOOKUP(H682,Product_Master!$A$2:$E$19,3,FALSE)</f>
        <v>Office Supplies</v>
      </c>
      <c r="Q682" s="17">
        <f>INDEX(Product_Master!$D$2:$D$19,MATCH(H682,Product_Master!$A$2:$A$19,0))</f>
        <v>12</v>
      </c>
      <c r="R682" s="14">
        <f>INDEX(Product_Master!$E$2:$E$19,MATCH(H682,Product_Master!$A$2:$A$19,0))</f>
        <v>9.07</v>
      </c>
      <c r="S682" s="14">
        <f t="shared" si="60"/>
        <v>81.599999999999994</v>
      </c>
      <c r="T682" s="14">
        <f t="shared" si="61"/>
        <v>72.56</v>
      </c>
      <c r="U682" s="14">
        <f t="shared" si="62"/>
        <v>9.039999999999992</v>
      </c>
      <c r="V682" s="20">
        <f t="shared" si="63"/>
        <v>0.11078431372549011</v>
      </c>
      <c r="W682" s="7" t="str">
        <f t="shared" si="64"/>
        <v>Profitable</v>
      </c>
      <c r="X682" s="7" t="str">
        <f t="shared" si="65"/>
        <v>Low</v>
      </c>
    </row>
    <row r="683" spans="1:24" x14ac:dyDescent="0.3">
      <c r="A683" s="7" t="s">
        <v>2243</v>
      </c>
      <c r="B683" s="8">
        <v>45363</v>
      </c>
      <c r="C683" s="8">
        <v>45370</v>
      </c>
      <c r="D683" s="7" t="s">
        <v>2244</v>
      </c>
      <c r="E683" s="7" t="s">
        <v>552</v>
      </c>
      <c r="F683" s="7" t="s">
        <v>39</v>
      </c>
      <c r="G683" s="7" t="s">
        <v>251</v>
      </c>
      <c r="H683" s="7" t="s">
        <v>160</v>
      </c>
      <c r="I683" s="6">
        <v>6</v>
      </c>
      <c r="J683" s="10">
        <v>0</v>
      </c>
      <c r="K683" s="7" t="s">
        <v>22</v>
      </c>
      <c r="L683" s="7" t="s">
        <v>23</v>
      </c>
      <c r="M683" s="6">
        <v>21</v>
      </c>
      <c r="N683" s="6">
        <v>4</v>
      </c>
      <c r="O683" s="7" t="str">
        <f>VLOOKUP(H683,Product_Master!$A$2:$E$19,2,FALSE)</f>
        <v>Laptop</v>
      </c>
      <c r="P683" s="7" t="str">
        <f>VLOOKUP(H683,Product_Master!$A$2:$E$19,3,FALSE)</f>
        <v>Technology</v>
      </c>
      <c r="Q683" s="17">
        <f>INDEX(Product_Master!$D$2:$D$19,MATCH(H683,Product_Master!$A$2:$A$19,0))</f>
        <v>900</v>
      </c>
      <c r="R683" s="14">
        <f>INDEX(Product_Master!$E$2:$E$19,MATCH(H683,Product_Master!$A$2:$A$19,0))</f>
        <v>669.14</v>
      </c>
      <c r="S683" s="14">
        <f t="shared" si="60"/>
        <v>5400</v>
      </c>
      <c r="T683" s="14">
        <f t="shared" si="61"/>
        <v>4014.84</v>
      </c>
      <c r="U683" s="14">
        <f t="shared" si="62"/>
        <v>1385.1599999999999</v>
      </c>
      <c r="V683" s="20">
        <f t="shared" si="63"/>
        <v>0.25651111111111108</v>
      </c>
      <c r="W683" s="7" t="str">
        <f t="shared" si="64"/>
        <v>Profitable</v>
      </c>
      <c r="X683" s="7" t="str">
        <f t="shared" si="65"/>
        <v>High</v>
      </c>
    </row>
    <row r="684" spans="1:24" x14ac:dyDescent="0.3">
      <c r="A684" s="7" t="s">
        <v>2245</v>
      </c>
      <c r="B684" s="8">
        <v>45294</v>
      </c>
      <c r="C684" s="8">
        <v>45295</v>
      </c>
      <c r="D684" s="7" t="s">
        <v>1835</v>
      </c>
      <c r="E684" s="7" t="s">
        <v>967</v>
      </c>
      <c r="F684" s="7" t="s">
        <v>29</v>
      </c>
      <c r="G684" s="7" t="s">
        <v>20</v>
      </c>
      <c r="H684" s="7" t="s">
        <v>241</v>
      </c>
      <c r="I684" s="6">
        <v>2</v>
      </c>
      <c r="J684" s="10">
        <v>0</v>
      </c>
      <c r="K684" s="7" t="s">
        <v>32</v>
      </c>
      <c r="L684" s="7" t="s">
        <v>33</v>
      </c>
      <c r="M684" s="6">
        <v>31</v>
      </c>
      <c r="N684" s="6">
        <v>2</v>
      </c>
      <c r="O684" s="7" t="str">
        <f>VLOOKUP(H684,Product_Master!$A$2:$E$19,2,FALSE)</f>
        <v>Notebook</v>
      </c>
      <c r="P684" s="7" t="str">
        <f>VLOOKUP(H684,Product_Master!$A$2:$E$19,3,FALSE)</f>
        <v>Office Supplies</v>
      </c>
      <c r="Q684" s="17">
        <f>INDEX(Product_Master!$D$2:$D$19,MATCH(H684,Product_Master!$A$2:$A$19,0))</f>
        <v>6</v>
      </c>
      <c r="R684" s="14">
        <f>INDEX(Product_Master!$E$2:$E$19,MATCH(H684,Product_Master!$A$2:$A$19,0))</f>
        <v>4.2699999999999996</v>
      </c>
      <c r="S684" s="14">
        <f t="shared" si="60"/>
        <v>12</v>
      </c>
      <c r="T684" s="14">
        <f t="shared" si="61"/>
        <v>8.5399999999999991</v>
      </c>
      <c r="U684" s="14">
        <f t="shared" si="62"/>
        <v>3.4600000000000009</v>
      </c>
      <c r="V684" s="20">
        <f t="shared" si="63"/>
        <v>0.28833333333333339</v>
      </c>
      <c r="W684" s="7" t="str">
        <f t="shared" si="64"/>
        <v>Profitable</v>
      </c>
      <c r="X684" s="7" t="str">
        <f t="shared" si="65"/>
        <v>Low</v>
      </c>
    </row>
    <row r="685" spans="1:24" x14ac:dyDescent="0.3">
      <c r="A685" s="7" t="s">
        <v>2246</v>
      </c>
      <c r="B685" s="8">
        <v>45409</v>
      </c>
      <c r="C685" s="8">
        <v>45414</v>
      </c>
      <c r="D685" s="7" t="s">
        <v>2247</v>
      </c>
      <c r="E685" s="7" t="s">
        <v>591</v>
      </c>
      <c r="F685" s="7" t="s">
        <v>29</v>
      </c>
      <c r="G685" s="7" t="s">
        <v>251</v>
      </c>
      <c r="H685" s="7" t="s">
        <v>69</v>
      </c>
      <c r="I685" s="6">
        <v>4</v>
      </c>
      <c r="J685" s="10">
        <v>0</v>
      </c>
      <c r="K685" s="7" t="s">
        <v>32</v>
      </c>
      <c r="L685" s="7" t="s">
        <v>50</v>
      </c>
      <c r="M685" s="6">
        <v>43</v>
      </c>
      <c r="N685" s="6">
        <v>2</v>
      </c>
      <c r="O685" s="7" t="str">
        <f>VLOOKUP(H685,Product_Master!$A$2:$E$19,2,FALSE)</f>
        <v>Marker Pack</v>
      </c>
      <c r="P685" s="7" t="str">
        <f>VLOOKUP(H685,Product_Master!$A$2:$E$19,3,FALSE)</f>
        <v>Office Supplies</v>
      </c>
      <c r="Q685" s="17">
        <f>INDEX(Product_Master!$D$2:$D$19,MATCH(H685,Product_Master!$A$2:$A$19,0))</f>
        <v>11</v>
      </c>
      <c r="R685" s="14">
        <f>INDEX(Product_Master!$E$2:$E$19,MATCH(H685,Product_Master!$A$2:$A$19,0))</f>
        <v>6.23</v>
      </c>
      <c r="S685" s="14">
        <f t="shared" si="60"/>
        <v>44</v>
      </c>
      <c r="T685" s="14">
        <f t="shared" si="61"/>
        <v>24.92</v>
      </c>
      <c r="U685" s="14">
        <f t="shared" si="62"/>
        <v>19.079999999999998</v>
      </c>
      <c r="V685" s="20">
        <f t="shared" si="63"/>
        <v>0.4336363636363636</v>
      </c>
      <c r="W685" s="7" t="str">
        <f t="shared" si="64"/>
        <v>Profitable</v>
      </c>
      <c r="X685" s="7" t="str">
        <f t="shared" si="65"/>
        <v>Low</v>
      </c>
    </row>
    <row r="686" spans="1:24" x14ac:dyDescent="0.3">
      <c r="A686" s="7" t="s">
        <v>2248</v>
      </c>
      <c r="B686" s="8">
        <v>44988</v>
      </c>
      <c r="C686" s="8">
        <v>44991</v>
      </c>
      <c r="D686" s="7" t="s">
        <v>938</v>
      </c>
      <c r="E686" s="7" t="s">
        <v>591</v>
      </c>
      <c r="F686" s="7" t="s">
        <v>29</v>
      </c>
      <c r="G686" s="7" t="s">
        <v>251</v>
      </c>
      <c r="H686" s="7" t="s">
        <v>69</v>
      </c>
      <c r="I686" s="6">
        <v>8</v>
      </c>
      <c r="J686" s="10">
        <v>0</v>
      </c>
      <c r="K686" s="7" t="s">
        <v>32</v>
      </c>
      <c r="L686" s="7" t="s">
        <v>41</v>
      </c>
      <c r="M686" s="6">
        <v>50</v>
      </c>
      <c r="N686" s="6">
        <v>3</v>
      </c>
      <c r="O686" s="7" t="str">
        <f>VLOOKUP(H686,Product_Master!$A$2:$E$19,2,FALSE)</f>
        <v>Marker Pack</v>
      </c>
      <c r="P686" s="7" t="str">
        <f>VLOOKUP(H686,Product_Master!$A$2:$E$19,3,FALSE)</f>
        <v>Office Supplies</v>
      </c>
      <c r="Q686" s="17">
        <f>INDEX(Product_Master!$D$2:$D$19,MATCH(H686,Product_Master!$A$2:$A$19,0))</f>
        <v>11</v>
      </c>
      <c r="R686" s="14">
        <f>INDEX(Product_Master!$E$2:$E$19,MATCH(H686,Product_Master!$A$2:$A$19,0))</f>
        <v>6.23</v>
      </c>
      <c r="S686" s="14">
        <f t="shared" si="60"/>
        <v>88</v>
      </c>
      <c r="T686" s="14">
        <f t="shared" si="61"/>
        <v>49.84</v>
      </c>
      <c r="U686" s="14">
        <f t="shared" si="62"/>
        <v>38.159999999999997</v>
      </c>
      <c r="V686" s="20">
        <f t="shared" si="63"/>
        <v>0.4336363636363636</v>
      </c>
      <c r="W686" s="7" t="str">
        <f t="shared" si="64"/>
        <v>Profitable</v>
      </c>
      <c r="X686" s="7" t="str">
        <f t="shared" si="65"/>
        <v>Low</v>
      </c>
    </row>
    <row r="687" spans="1:24" x14ac:dyDescent="0.3">
      <c r="A687" s="7" t="s">
        <v>2250</v>
      </c>
      <c r="B687" s="8">
        <v>45572</v>
      </c>
      <c r="C687" s="8">
        <v>45577</v>
      </c>
      <c r="D687" s="7" t="s">
        <v>2251</v>
      </c>
      <c r="E687" s="7" t="s">
        <v>967</v>
      </c>
      <c r="F687" s="7" t="s">
        <v>29</v>
      </c>
      <c r="G687" s="7" t="s">
        <v>192</v>
      </c>
      <c r="H687" s="7" t="s">
        <v>154</v>
      </c>
      <c r="I687" s="6">
        <v>9</v>
      </c>
      <c r="J687" s="10">
        <v>0.15</v>
      </c>
      <c r="K687" s="7" t="s">
        <v>22</v>
      </c>
      <c r="L687" s="7" t="s">
        <v>41</v>
      </c>
      <c r="M687" s="6">
        <v>30</v>
      </c>
      <c r="N687" s="6">
        <v>1</v>
      </c>
      <c r="O687" s="7" t="str">
        <f>VLOOKUP(H687,Product_Master!$A$2:$E$19,2,FALSE)</f>
        <v>Filing Cabinet</v>
      </c>
      <c r="P687" s="7" t="str">
        <f>VLOOKUP(H687,Product_Master!$A$2:$E$19,3,FALSE)</f>
        <v>Furniture</v>
      </c>
      <c r="Q687" s="17">
        <f>INDEX(Product_Master!$D$2:$D$19,MATCH(H687,Product_Master!$A$2:$A$19,0))</f>
        <v>130</v>
      </c>
      <c r="R687" s="14">
        <f>INDEX(Product_Master!$E$2:$E$19,MATCH(H687,Product_Master!$A$2:$A$19,0))</f>
        <v>83.55</v>
      </c>
      <c r="S687" s="14">
        <f t="shared" si="60"/>
        <v>994.5</v>
      </c>
      <c r="T687" s="14">
        <f t="shared" si="61"/>
        <v>751.94999999999993</v>
      </c>
      <c r="U687" s="14">
        <f t="shared" si="62"/>
        <v>242.55000000000007</v>
      </c>
      <c r="V687" s="20">
        <f t="shared" si="63"/>
        <v>0.2438914027149322</v>
      </c>
      <c r="W687" s="7" t="str">
        <f t="shared" si="64"/>
        <v>Profitable</v>
      </c>
      <c r="X687" s="7" t="str">
        <f t="shared" si="65"/>
        <v>Low</v>
      </c>
    </row>
    <row r="688" spans="1:24" x14ac:dyDescent="0.3">
      <c r="A688" s="7" t="s">
        <v>2252</v>
      </c>
      <c r="B688" s="8">
        <v>45389</v>
      </c>
      <c r="C688" s="8">
        <v>45391</v>
      </c>
      <c r="D688" s="7" t="s">
        <v>1637</v>
      </c>
      <c r="E688" s="7" t="s">
        <v>165</v>
      </c>
      <c r="F688" s="7" t="s">
        <v>29</v>
      </c>
      <c r="G688" s="7" t="s">
        <v>20</v>
      </c>
      <c r="H688" s="7" t="s">
        <v>91</v>
      </c>
      <c r="I688" s="6">
        <v>3</v>
      </c>
      <c r="J688" s="10">
        <v>0.1</v>
      </c>
      <c r="K688" s="7" t="s">
        <v>32</v>
      </c>
      <c r="L688" s="7" t="s">
        <v>33</v>
      </c>
      <c r="M688" s="6">
        <v>69</v>
      </c>
      <c r="N688" s="6">
        <v>1</v>
      </c>
      <c r="O688" s="7" t="str">
        <f>VLOOKUP(H688,Product_Master!$A$2:$E$19,2,FALSE)</f>
        <v>Smartphone</v>
      </c>
      <c r="P688" s="7" t="str">
        <f>VLOOKUP(H688,Product_Master!$A$2:$E$19,3,FALSE)</f>
        <v>Technology</v>
      </c>
      <c r="Q688" s="17">
        <f>INDEX(Product_Master!$D$2:$D$19,MATCH(H688,Product_Master!$A$2:$A$19,0))</f>
        <v>600</v>
      </c>
      <c r="R688" s="14">
        <f>INDEX(Product_Master!$E$2:$E$19,MATCH(H688,Product_Master!$A$2:$A$19,0))</f>
        <v>395.83</v>
      </c>
      <c r="S688" s="14">
        <f t="shared" si="60"/>
        <v>1620</v>
      </c>
      <c r="T688" s="14">
        <f t="shared" si="61"/>
        <v>1187.49</v>
      </c>
      <c r="U688" s="14">
        <f t="shared" si="62"/>
        <v>432.51</v>
      </c>
      <c r="V688" s="20">
        <f t="shared" si="63"/>
        <v>0.26698148148148149</v>
      </c>
      <c r="W688" s="7" t="str">
        <f t="shared" si="64"/>
        <v>Profitable</v>
      </c>
      <c r="X688" s="7" t="str">
        <f t="shared" si="65"/>
        <v>Low</v>
      </c>
    </row>
    <row r="689" spans="1:24" x14ac:dyDescent="0.3">
      <c r="A689" s="7" t="s">
        <v>2253</v>
      </c>
      <c r="B689" s="8">
        <v>45403</v>
      </c>
      <c r="C689" s="8">
        <v>45406</v>
      </c>
      <c r="D689" s="7" t="s">
        <v>2255</v>
      </c>
      <c r="E689" s="7" t="s">
        <v>1202</v>
      </c>
      <c r="F689" s="7" t="s">
        <v>29</v>
      </c>
      <c r="G689" s="7" t="s">
        <v>40</v>
      </c>
      <c r="H689" s="7" t="s">
        <v>98</v>
      </c>
      <c r="I689" s="6">
        <v>4</v>
      </c>
      <c r="J689" s="10">
        <v>0</v>
      </c>
      <c r="K689" s="7" t="s">
        <v>22</v>
      </c>
      <c r="L689" s="7" t="s">
        <v>41</v>
      </c>
      <c r="M689" s="6">
        <v>41</v>
      </c>
      <c r="N689" s="6">
        <v>5</v>
      </c>
      <c r="O689" s="7" t="str">
        <f>VLOOKUP(H689,Product_Master!$A$2:$E$19,2,FALSE)</f>
        <v>Office Chair</v>
      </c>
      <c r="P689" s="7" t="str">
        <f>VLOOKUP(H689,Product_Master!$A$2:$E$19,3,FALSE)</f>
        <v>Furniture</v>
      </c>
      <c r="Q689" s="17">
        <f>INDEX(Product_Master!$D$2:$D$19,MATCH(H689,Product_Master!$A$2:$A$19,0))</f>
        <v>150</v>
      </c>
      <c r="R689" s="14">
        <f>INDEX(Product_Master!$E$2:$E$19,MATCH(H689,Product_Master!$A$2:$A$19,0))</f>
        <v>111.98</v>
      </c>
      <c r="S689" s="14">
        <f t="shared" si="60"/>
        <v>600</v>
      </c>
      <c r="T689" s="14">
        <f t="shared" si="61"/>
        <v>447.92</v>
      </c>
      <c r="U689" s="14">
        <f t="shared" si="62"/>
        <v>152.07999999999998</v>
      </c>
      <c r="V689" s="20">
        <f t="shared" si="63"/>
        <v>0.25346666666666662</v>
      </c>
      <c r="W689" s="7" t="str">
        <f t="shared" si="64"/>
        <v>Profitable</v>
      </c>
      <c r="X689" s="7" t="str">
        <f t="shared" si="65"/>
        <v>Low</v>
      </c>
    </row>
    <row r="690" spans="1:24" x14ac:dyDescent="0.3">
      <c r="A690" s="7" t="s">
        <v>2256</v>
      </c>
      <c r="B690" s="8">
        <v>45349</v>
      </c>
      <c r="C690" s="8">
        <v>45350</v>
      </c>
      <c r="D690" s="7" t="s">
        <v>518</v>
      </c>
      <c r="E690" s="7" t="s">
        <v>782</v>
      </c>
      <c r="F690" s="7" t="s">
        <v>29</v>
      </c>
      <c r="G690" s="7" t="s">
        <v>90</v>
      </c>
      <c r="H690" s="7" t="s">
        <v>109</v>
      </c>
      <c r="I690" s="6">
        <v>3</v>
      </c>
      <c r="J690" s="10">
        <v>0</v>
      </c>
      <c r="K690" s="7" t="s">
        <v>32</v>
      </c>
      <c r="L690" s="7" t="s">
        <v>33</v>
      </c>
      <c r="M690" s="6">
        <v>32</v>
      </c>
      <c r="N690" s="6">
        <v>3</v>
      </c>
      <c r="O690" s="7" t="str">
        <f>VLOOKUP(H690,Product_Master!$A$2:$E$19,2,FALSE)</f>
        <v>Printer</v>
      </c>
      <c r="P690" s="7" t="str">
        <f>VLOOKUP(H690,Product_Master!$A$2:$E$19,3,FALSE)</f>
        <v>Technology</v>
      </c>
      <c r="Q690" s="17">
        <f>INDEX(Product_Master!$D$2:$D$19,MATCH(H690,Product_Master!$A$2:$A$19,0))</f>
        <v>180</v>
      </c>
      <c r="R690" s="14">
        <f>INDEX(Product_Master!$E$2:$E$19,MATCH(H690,Product_Master!$A$2:$A$19,0))</f>
        <v>133.25</v>
      </c>
      <c r="S690" s="14">
        <f t="shared" si="60"/>
        <v>540</v>
      </c>
      <c r="T690" s="14">
        <f t="shared" si="61"/>
        <v>399.75</v>
      </c>
      <c r="U690" s="14">
        <f t="shared" si="62"/>
        <v>140.25</v>
      </c>
      <c r="V690" s="20">
        <f t="shared" si="63"/>
        <v>0.25972222222222224</v>
      </c>
      <c r="W690" s="7" t="str">
        <f t="shared" si="64"/>
        <v>Profitable</v>
      </c>
      <c r="X690" s="7" t="str">
        <f t="shared" si="65"/>
        <v>Low</v>
      </c>
    </row>
    <row r="691" spans="1:24" x14ac:dyDescent="0.3">
      <c r="A691" s="7" t="s">
        <v>2258</v>
      </c>
      <c r="B691" s="8">
        <v>45074</v>
      </c>
      <c r="C691" s="8">
        <v>45076</v>
      </c>
      <c r="D691" s="7" t="s">
        <v>2259</v>
      </c>
      <c r="E691" s="7" t="s">
        <v>914</v>
      </c>
      <c r="F691" s="7" t="s">
        <v>39</v>
      </c>
      <c r="G691" s="7" t="s">
        <v>30</v>
      </c>
      <c r="H691" s="7" t="s">
        <v>48</v>
      </c>
      <c r="I691" s="6">
        <v>2</v>
      </c>
      <c r="J691" s="10">
        <v>0</v>
      </c>
      <c r="K691" s="7" t="s">
        <v>222</v>
      </c>
      <c r="L691" s="7" t="s">
        <v>41</v>
      </c>
      <c r="M691" s="6">
        <v>22</v>
      </c>
      <c r="N691" s="6">
        <v>3</v>
      </c>
      <c r="O691" s="7" t="str">
        <f>VLOOKUP(H691,Product_Master!$A$2:$E$19,2,FALSE)</f>
        <v>Monitor</v>
      </c>
      <c r="P691" s="7" t="str">
        <f>VLOOKUP(H691,Product_Master!$A$2:$E$19,3,FALSE)</f>
        <v>Technology</v>
      </c>
      <c r="Q691" s="17">
        <f>INDEX(Product_Master!$D$2:$D$19,MATCH(H691,Product_Master!$A$2:$A$19,0))</f>
        <v>220</v>
      </c>
      <c r="R691" s="14">
        <f>INDEX(Product_Master!$E$2:$E$19,MATCH(H691,Product_Master!$A$2:$A$19,0))</f>
        <v>159.36000000000001</v>
      </c>
      <c r="S691" s="14">
        <f t="shared" si="60"/>
        <v>440</v>
      </c>
      <c r="T691" s="14">
        <f t="shared" si="61"/>
        <v>318.72000000000003</v>
      </c>
      <c r="U691" s="14">
        <f t="shared" si="62"/>
        <v>121.27999999999997</v>
      </c>
      <c r="V691" s="20">
        <f t="shared" si="63"/>
        <v>0.27563636363636357</v>
      </c>
      <c r="W691" s="7" t="str">
        <f t="shared" si="64"/>
        <v>Profitable</v>
      </c>
      <c r="X691" s="7" t="str">
        <f t="shared" si="65"/>
        <v>Low</v>
      </c>
    </row>
    <row r="692" spans="1:24" x14ac:dyDescent="0.3">
      <c r="A692" s="7" t="s">
        <v>2260</v>
      </c>
      <c r="B692" s="8">
        <v>45020</v>
      </c>
      <c r="C692" s="8">
        <v>45026</v>
      </c>
      <c r="D692" s="7" t="s">
        <v>2262</v>
      </c>
      <c r="E692" s="7" t="s">
        <v>221</v>
      </c>
      <c r="F692" s="7" t="s">
        <v>29</v>
      </c>
      <c r="G692" s="7" t="s">
        <v>90</v>
      </c>
      <c r="H692" s="7" t="s">
        <v>91</v>
      </c>
      <c r="I692" s="6">
        <v>5</v>
      </c>
      <c r="J692" s="10">
        <v>0.1</v>
      </c>
      <c r="K692" s="7" t="s">
        <v>222</v>
      </c>
      <c r="L692" s="7" t="s">
        <v>50</v>
      </c>
      <c r="M692" s="6">
        <v>55</v>
      </c>
      <c r="N692" s="6">
        <v>5</v>
      </c>
      <c r="O692" s="7" t="str">
        <f>VLOOKUP(H692,Product_Master!$A$2:$E$19,2,FALSE)</f>
        <v>Smartphone</v>
      </c>
      <c r="P692" s="7" t="str">
        <f>VLOOKUP(H692,Product_Master!$A$2:$E$19,3,FALSE)</f>
        <v>Technology</v>
      </c>
      <c r="Q692" s="17">
        <f>INDEX(Product_Master!$D$2:$D$19,MATCH(H692,Product_Master!$A$2:$A$19,0))</f>
        <v>600</v>
      </c>
      <c r="R692" s="14">
        <f>INDEX(Product_Master!$E$2:$E$19,MATCH(H692,Product_Master!$A$2:$A$19,0))</f>
        <v>395.83</v>
      </c>
      <c r="S692" s="14">
        <f t="shared" si="60"/>
        <v>2700</v>
      </c>
      <c r="T692" s="14">
        <f t="shared" si="61"/>
        <v>1979.1499999999999</v>
      </c>
      <c r="U692" s="14">
        <f t="shared" si="62"/>
        <v>720.85000000000014</v>
      </c>
      <c r="V692" s="20">
        <f t="shared" si="63"/>
        <v>0.26698148148148154</v>
      </c>
      <c r="W692" s="7" t="str">
        <f t="shared" si="64"/>
        <v>Profitable</v>
      </c>
      <c r="X692" s="7" t="str">
        <f t="shared" si="65"/>
        <v>Medium</v>
      </c>
    </row>
    <row r="693" spans="1:24" x14ac:dyDescent="0.3">
      <c r="A693" s="7" t="s">
        <v>2263</v>
      </c>
      <c r="B693" s="8">
        <v>45310</v>
      </c>
      <c r="C693" s="8">
        <v>45315</v>
      </c>
      <c r="D693" s="7" t="s">
        <v>2264</v>
      </c>
      <c r="E693" s="7" t="s">
        <v>1315</v>
      </c>
      <c r="F693" s="7" t="s">
        <v>19</v>
      </c>
      <c r="G693" s="7" t="s">
        <v>30</v>
      </c>
      <c r="H693" s="7" t="s">
        <v>98</v>
      </c>
      <c r="I693" s="6">
        <v>1</v>
      </c>
      <c r="J693" s="10">
        <v>0</v>
      </c>
      <c r="K693" s="7" t="s">
        <v>32</v>
      </c>
      <c r="L693" s="7" t="s">
        <v>23</v>
      </c>
      <c r="M693" s="6">
        <v>56</v>
      </c>
      <c r="N693" s="6">
        <v>3</v>
      </c>
      <c r="O693" s="7" t="str">
        <f>VLOOKUP(H693,Product_Master!$A$2:$E$19,2,FALSE)</f>
        <v>Office Chair</v>
      </c>
      <c r="P693" s="7" t="str">
        <f>VLOOKUP(H693,Product_Master!$A$2:$E$19,3,FALSE)</f>
        <v>Furniture</v>
      </c>
      <c r="Q693" s="17">
        <f>INDEX(Product_Master!$D$2:$D$19,MATCH(H693,Product_Master!$A$2:$A$19,0))</f>
        <v>150</v>
      </c>
      <c r="R693" s="14">
        <f>INDEX(Product_Master!$E$2:$E$19,MATCH(H693,Product_Master!$A$2:$A$19,0))</f>
        <v>111.98</v>
      </c>
      <c r="S693" s="14">
        <f t="shared" si="60"/>
        <v>150</v>
      </c>
      <c r="T693" s="14">
        <f t="shared" si="61"/>
        <v>111.98</v>
      </c>
      <c r="U693" s="14">
        <f t="shared" si="62"/>
        <v>38.019999999999996</v>
      </c>
      <c r="V693" s="20">
        <f t="shared" si="63"/>
        <v>0.25346666666666662</v>
      </c>
      <c r="W693" s="7" t="str">
        <f t="shared" si="64"/>
        <v>Profitable</v>
      </c>
      <c r="X693" s="7" t="str">
        <f t="shared" si="65"/>
        <v>Low</v>
      </c>
    </row>
    <row r="694" spans="1:24" x14ac:dyDescent="0.3">
      <c r="A694" s="7" t="s">
        <v>2265</v>
      </c>
      <c r="B694" s="8">
        <v>45490</v>
      </c>
      <c r="C694" s="8">
        <v>45497</v>
      </c>
      <c r="D694" s="7" t="s">
        <v>2267</v>
      </c>
      <c r="E694" s="7" t="s">
        <v>46</v>
      </c>
      <c r="F694" s="7" t="s">
        <v>39</v>
      </c>
      <c r="G694" s="7" t="s">
        <v>30</v>
      </c>
      <c r="H694" s="7" t="s">
        <v>91</v>
      </c>
      <c r="I694" s="6">
        <v>7</v>
      </c>
      <c r="J694" s="10">
        <v>0</v>
      </c>
      <c r="K694" s="7" t="s">
        <v>32</v>
      </c>
      <c r="L694" s="7" t="s">
        <v>23</v>
      </c>
      <c r="M694" s="6">
        <v>22</v>
      </c>
      <c r="N694" s="6">
        <v>3</v>
      </c>
      <c r="O694" s="7" t="str">
        <f>VLOOKUP(H694,Product_Master!$A$2:$E$19,2,FALSE)</f>
        <v>Smartphone</v>
      </c>
      <c r="P694" s="7" t="str">
        <f>VLOOKUP(H694,Product_Master!$A$2:$E$19,3,FALSE)</f>
        <v>Technology</v>
      </c>
      <c r="Q694" s="17">
        <f>INDEX(Product_Master!$D$2:$D$19,MATCH(H694,Product_Master!$A$2:$A$19,0))</f>
        <v>600</v>
      </c>
      <c r="R694" s="14">
        <f>INDEX(Product_Master!$E$2:$E$19,MATCH(H694,Product_Master!$A$2:$A$19,0))</f>
        <v>395.83</v>
      </c>
      <c r="S694" s="14">
        <f t="shared" si="60"/>
        <v>4200</v>
      </c>
      <c r="T694" s="14">
        <f t="shared" si="61"/>
        <v>2770.81</v>
      </c>
      <c r="U694" s="14">
        <f t="shared" si="62"/>
        <v>1429.19</v>
      </c>
      <c r="V694" s="20">
        <f t="shared" si="63"/>
        <v>0.34028333333333333</v>
      </c>
      <c r="W694" s="7" t="str">
        <f t="shared" si="64"/>
        <v>Profitable</v>
      </c>
      <c r="X694" s="7" t="str">
        <f t="shared" si="65"/>
        <v>Medium</v>
      </c>
    </row>
    <row r="695" spans="1:24" x14ac:dyDescent="0.3">
      <c r="A695" s="7" t="s">
        <v>2268</v>
      </c>
      <c r="B695" s="8">
        <v>45106</v>
      </c>
      <c r="C695" s="8">
        <v>45108</v>
      </c>
      <c r="D695" s="7" t="s">
        <v>1067</v>
      </c>
      <c r="E695" s="7" t="s">
        <v>694</v>
      </c>
      <c r="F695" s="7" t="s">
        <v>39</v>
      </c>
      <c r="G695" s="7" t="s">
        <v>251</v>
      </c>
      <c r="H695" s="7" t="s">
        <v>56</v>
      </c>
      <c r="I695" s="6">
        <v>3</v>
      </c>
      <c r="J695" s="10">
        <v>0.15</v>
      </c>
      <c r="K695" s="7" t="s">
        <v>70</v>
      </c>
      <c r="L695" s="7" t="s">
        <v>33</v>
      </c>
      <c r="M695" s="6">
        <v>26</v>
      </c>
      <c r="N695" s="6">
        <v>5</v>
      </c>
      <c r="O695" s="7" t="str">
        <f>VLOOKUP(H695,Product_Master!$A$2:$E$19,2,FALSE)</f>
        <v>Stapler</v>
      </c>
      <c r="P695" s="7" t="str">
        <f>VLOOKUP(H695,Product_Master!$A$2:$E$19,3,FALSE)</f>
        <v>Office Supplies</v>
      </c>
      <c r="Q695" s="17">
        <f>INDEX(Product_Master!$D$2:$D$19,MATCH(H695,Product_Master!$A$2:$A$19,0))</f>
        <v>15</v>
      </c>
      <c r="R695" s="14">
        <f>INDEX(Product_Master!$E$2:$E$19,MATCH(H695,Product_Master!$A$2:$A$19,0))</f>
        <v>9.91</v>
      </c>
      <c r="S695" s="14">
        <f t="shared" si="60"/>
        <v>38.25</v>
      </c>
      <c r="T695" s="14">
        <f t="shared" si="61"/>
        <v>29.73</v>
      </c>
      <c r="U695" s="14">
        <f t="shared" si="62"/>
        <v>8.52</v>
      </c>
      <c r="V695" s="20">
        <f t="shared" si="63"/>
        <v>0.22274509803921569</v>
      </c>
      <c r="W695" s="7" t="str">
        <f t="shared" si="64"/>
        <v>Profitable</v>
      </c>
      <c r="X695" s="7" t="str">
        <f t="shared" si="65"/>
        <v>Low</v>
      </c>
    </row>
    <row r="696" spans="1:24" x14ac:dyDescent="0.3">
      <c r="A696" s="7" t="s">
        <v>2271</v>
      </c>
      <c r="B696" s="8">
        <v>45136</v>
      </c>
      <c r="C696" s="8">
        <v>45139</v>
      </c>
      <c r="D696" s="7" t="s">
        <v>2272</v>
      </c>
      <c r="E696" s="7" t="s">
        <v>55</v>
      </c>
      <c r="F696" s="7" t="s">
        <v>29</v>
      </c>
      <c r="G696" s="7" t="s">
        <v>115</v>
      </c>
      <c r="H696" s="7" t="s">
        <v>69</v>
      </c>
      <c r="I696" s="6">
        <v>7</v>
      </c>
      <c r="J696" s="10">
        <v>0</v>
      </c>
      <c r="K696" s="7" t="s">
        <v>22</v>
      </c>
      <c r="L696" s="7" t="s">
        <v>33</v>
      </c>
      <c r="M696" s="6">
        <v>36</v>
      </c>
      <c r="N696" s="6">
        <v>3</v>
      </c>
      <c r="O696" s="7" t="str">
        <f>VLOOKUP(H696,Product_Master!$A$2:$E$19,2,FALSE)</f>
        <v>Marker Pack</v>
      </c>
      <c r="P696" s="7" t="str">
        <f>VLOOKUP(H696,Product_Master!$A$2:$E$19,3,FALSE)</f>
        <v>Office Supplies</v>
      </c>
      <c r="Q696" s="17">
        <f>INDEX(Product_Master!$D$2:$D$19,MATCH(H696,Product_Master!$A$2:$A$19,0))</f>
        <v>11</v>
      </c>
      <c r="R696" s="14">
        <f>INDEX(Product_Master!$E$2:$E$19,MATCH(H696,Product_Master!$A$2:$A$19,0))</f>
        <v>6.23</v>
      </c>
      <c r="S696" s="14">
        <f t="shared" si="60"/>
        <v>77</v>
      </c>
      <c r="T696" s="14">
        <f t="shared" si="61"/>
        <v>43.61</v>
      </c>
      <c r="U696" s="14">
        <f t="shared" si="62"/>
        <v>33.39</v>
      </c>
      <c r="V696" s="20">
        <f t="shared" si="63"/>
        <v>0.43363636363636365</v>
      </c>
      <c r="W696" s="7" t="str">
        <f t="shared" si="64"/>
        <v>Profitable</v>
      </c>
      <c r="X696" s="7" t="str">
        <f t="shared" si="65"/>
        <v>Low</v>
      </c>
    </row>
    <row r="697" spans="1:24" x14ac:dyDescent="0.3">
      <c r="A697" s="7" t="s">
        <v>2273</v>
      </c>
      <c r="B697" s="8">
        <v>45115</v>
      </c>
      <c r="C697" s="8">
        <v>45118</v>
      </c>
      <c r="D697" s="7" t="s">
        <v>2275</v>
      </c>
      <c r="E697" s="7" t="s">
        <v>467</v>
      </c>
      <c r="F697" s="7" t="s">
        <v>39</v>
      </c>
      <c r="G697" s="7" t="s">
        <v>115</v>
      </c>
      <c r="H697" s="7" t="s">
        <v>109</v>
      </c>
      <c r="I697" s="6">
        <v>9</v>
      </c>
      <c r="J697" s="10">
        <v>0.15</v>
      </c>
      <c r="K697" s="7" t="s">
        <v>32</v>
      </c>
      <c r="L697" s="7" t="s">
        <v>33</v>
      </c>
      <c r="M697" s="6">
        <v>18</v>
      </c>
      <c r="N697" s="6">
        <v>5</v>
      </c>
      <c r="O697" s="7" t="str">
        <f>VLOOKUP(H697,Product_Master!$A$2:$E$19,2,FALSE)</f>
        <v>Printer</v>
      </c>
      <c r="P697" s="7" t="str">
        <f>VLOOKUP(H697,Product_Master!$A$2:$E$19,3,FALSE)</f>
        <v>Technology</v>
      </c>
      <c r="Q697" s="17">
        <f>INDEX(Product_Master!$D$2:$D$19,MATCH(H697,Product_Master!$A$2:$A$19,0))</f>
        <v>180</v>
      </c>
      <c r="R697" s="14">
        <f>INDEX(Product_Master!$E$2:$E$19,MATCH(H697,Product_Master!$A$2:$A$19,0))</f>
        <v>133.25</v>
      </c>
      <c r="S697" s="14">
        <f t="shared" si="60"/>
        <v>1377</v>
      </c>
      <c r="T697" s="14">
        <f t="shared" si="61"/>
        <v>1199.25</v>
      </c>
      <c r="U697" s="14">
        <f t="shared" si="62"/>
        <v>177.75</v>
      </c>
      <c r="V697" s="20">
        <f t="shared" si="63"/>
        <v>0.12908496732026145</v>
      </c>
      <c r="W697" s="7" t="str">
        <f t="shared" si="64"/>
        <v>Profitable</v>
      </c>
      <c r="X697" s="7" t="str">
        <f t="shared" si="65"/>
        <v>Low</v>
      </c>
    </row>
    <row r="698" spans="1:24" x14ac:dyDescent="0.3">
      <c r="A698" s="7" t="s">
        <v>2276</v>
      </c>
      <c r="B698" s="8">
        <v>45260</v>
      </c>
      <c r="C698" s="8">
        <v>45264</v>
      </c>
      <c r="D698" s="7" t="s">
        <v>2277</v>
      </c>
      <c r="E698" s="7" t="s">
        <v>917</v>
      </c>
      <c r="F698" s="7" t="s">
        <v>29</v>
      </c>
      <c r="G698" s="7" t="s">
        <v>97</v>
      </c>
      <c r="H698" s="7" t="s">
        <v>21</v>
      </c>
      <c r="I698" s="6">
        <v>9</v>
      </c>
      <c r="J698" s="10">
        <v>0</v>
      </c>
      <c r="K698" s="7" t="s">
        <v>222</v>
      </c>
      <c r="L698" s="7" t="s">
        <v>33</v>
      </c>
      <c r="M698" s="6">
        <v>25</v>
      </c>
      <c r="N698" s="6">
        <v>2</v>
      </c>
      <c r="O698" s="7" t="str">
        <f>VLOOKUP(H698,Product_Master!$A$2:$E$19,2,FALSE)</f>
        <v>Pen Set</v>
      </c>
      <c r="P698" s="7" t="str">
        <f>VLOOKUP(H698,Product_Master!$A$2:$E$19,3,FALSE)</f>
        <v>Office Supplies</v>
      </c>
      <c r="Q698" s="17">
        <f>INDEX(Product_Master!$D$2:$D$19,MATCH(H698,Product_Master!$A$2:$A$19,0))</f>
        <v>12</v>
      </c>
      <c r="R698" s="14">
        <f>INDEX(Product_Master!$E$2:$E$19,MATCH(H698,Product_Master!$A$2:$A$19,0))</f>
        <v>9.07</v>
      </c>
      <c r="S698" s="14">
        <f t="shared" si="60"/>
        <v>108</v>
      </c>
      <c r="T698" s="14">
        <f t="shared" si="61"/>
        <v>81.63</v>
      </c>
      <c r="U698" s="14">
        <f t="shared" si="62"/>
        <v>26.370000000000005</v>
      </c>
      <c r="V698" s="20">
        <f t="shared" si="63"/>
        <v>0.2441666666666667</v>
      </c>
      <c r="W698" s="7" t="str">
        <f t="shared" si="64"/>
        <v>Profitable</v>
      </c>
      <c r="X698" s="7" t="str">
        <f t="shared" si="65"/>
        <v>Low</v>
      </c>
    </row>
    <row r="699" spans="1:24" x14ac:dyDescent="0.3">
      <c r="A699" s="7" t="s">
        <v>2278</v>
      </c>
      <c r="B699" s="8">
        <v>45106</v>
      </c>
      <c r="C699" s="8">
        <v>45109</v>
      </c>
      <c r="D699" s="7" t="s">
        <v>2280</v>
      </c>
      <c r="E699" s="7" t="s">
        <v>565</v>
      </c>
      <c r="F699" s="7" t="s">
        <v>39</v>
      </c>
      <c r="G699" s="7" t="s">
        <v>30</v>
      </c>
      <c r="H699" s="7" t="s">
        <v>216</v>
      </c>
      <c r="I699" s="6">
        <v>5</v>
      </c>
      <c r="J699" s="10">
        <v>0.05</v>
      </c>
      <c r="K699" s="7" t="s">
        <v>70</v>
      </c>
      <c r="L699" s="7" t="s">
        <v>33</v>
      </c>
      <c r="M699" s="6">
        <v>47</v>
      </c>
      <c r="N699" s="6">
        <v>4</v>
      </c>
      <c r="O699" s="7" t="str">
        <f>VLOOKUP(H699,Product_Master!$A$2:$E$19,2,FALSE)</f>
        <v>Keyboard</v>
      </c>
      <c r="P699" s="7" t="str">
        <f>VLOOKUP(H699,Product_Master!$A$2:$E$19,3,FALSE)</f>
        <v>Technology</v>
      </c>
      <c r="Q699" s="17">
        <f>INDEX(Product_Master!$D$2:$D$19,MATCH(H699,Product_Master!$A$2:$A$19,0))</f>
        <v>45</v>
      </c>
      <c r="R699" s="14">
        <f>INDEX(Product_Master!$E$2:$E$19,MATCH(H699,Product_Master!$A$2:$A$19,0))</f>
        <v>35.729999999999997</v>
      </c>
      <c r="S699" s="14">
        <f t="shared" si="60"/>
        <v>213.75</v>
      </c>
      <c r="T699" s="14">
        <f t="shared" si="61"/>
        <v>178.64999999999998</v>
      </c>
      <c r="U699" s="14">
        <f t="shared" si="62"/>
        <v>35.100000000000023</v>
      </c>
      <c r="V699" s="20">
        <f t="shared" si="63"/>
        <v>0.16421052631578958</v>
      </c>
      <c r="W699" s="7" t="str">
        <f t="shared" si="64"/>
        <v>Profitable</v>
      </c>
      <c r="X699" s="7" t="str">
        <f t="shared" si="65"/>
        <v>Low</v>
      </c>
    </row>
    <row r="700" spans="1:24" x14ac:dyDescent="0.3">
      <c r="A700" s="7" t="s">
        <v>2281</v>
      </c>
      <c r="B700" s="8">
        <v>45047</v>
      </c>
      <c r="C700" s="8">
        <v>45048</v>
      </c>
      <c r="D700" s="7" t="s">
        <v>1247</v>
      </c>
      <c r="E700" s="7" t="s">
        <v>548</v>
      </c>
      <c r="F700" s="7" t="s">
        <v>19</v>
      </c>
      <c r="G700" s="7" t="s">
        <v>20</v>
      </c>
      <c r="H700" s="7" t="s">
        <v>109</v>
      </c>
      <c r="I700" s="6">
        <v>4</v>
      </c>
      <c r="J700" s="10">
        <v>0.05</v>
      </c>
      <c r="K700" s="7" t="s">
        <v>32</v>
      </c>
      <c r="L700" s="7" t="s">
        <v>50</v>
      </c>
      <c r="M700" s="6">
        <v>63</v>
      </c>
      <c r="N700" s="6">
        <v>1</v>
      </c>
      <c r="O700" s="7" t="str">
        <f>VLOOKUP(H700,Product_Master!$A$2:$E$19,2,FALSE)</f>
        <v>Printer</v>
      </c>
      <c r="P700" s="7" t="str">
        <f>VLOOKUP(H700,Product_Master!$A$2:$E$19,3,FALSE)</f>
        <v>Technology</v>
      </c>
      <c r="Q700" s="17">
        <f>INDEX(Product_Master!$D$2:$D$19,MATCH(H700,Product_Master!$A$2:$A$19,0))</f>
        <v>180</v>
      </c>
      <c r="R700" s="14">
        <f>INDEX(Product_Master!$E$2:$E$19,MATCH(H700,Product_Master!$A$2:$A$19,0))</f>
        <v>133.25</v>
      </c>
      <c r="S700" s="14">
        <f t="shared" si="60"/>
        <v>684</v>
      </c>
      <c r="T700" s="14">
        <f t="shared" si="61"/>
        <v>533</v>
      </c>
      <c r="U700" s="14">
        <f t="shared" si="62"/>
        <v>151</v>
      </c>
      <c r="V700" s="20">
        <f t="shared" si="63"/>
        <v>0.22076023391812866</v>
      </c>
      <c r="W700" s="7" t="str">
        <f t="shared" si="64"/>
        <v>Profitable</v>
      </c>
      <c r="X700" s="7" t="str">
        <f t="shared" si="65"/>
        <v>Low</v>
      </c>
    </row>
    <row r="701" spans="1:24" x14ac:dyDescent="0.3">
      <c r="A701" s="7" t="s">
        <v>2282</v>
      </c>
      <c r="B701" s="8">
        <v>45214</v>
      </c>
      <c r="C701" s="8">
        <v>45221</v>
      </c>
      <c r="D701" s="7" t="s">
        <v>1734</v>
      </c>
      <c r="E701" s="7" t="s">
        <v>782</v>
      </c>
      <c r="F701" s="7" t="s">
        <v>29</v>
      </c>
      <c r="G701" s="7" t="s">
        <v>30</v>
      </c>
      <c r="H701" s="7" t="s">
        <v>98</v>
      </c>
      <c r="I701" s="6">
        <v>8</v>
      </c>
      <c r="J701" s="10">
        <v>0</v>
      </c>
      <c r="K701" s="7" t="s">
        <v>32</v>
      </c>
      <c r="L701" s="7" t="s">
        <v>41</v>
      </c>
      <c r="M701" s="6">
        <v>39</v>
      </c>
      <c r="N701" s="6">
        <v>1</v>
      </c>
      <c r="O701" s="7" t="str">
        <f>VLOOKUP(H701,Product_Master!$A$2:$E$19,2,FALSE)</f>
        <v>Office Chair</v>
      </c>
      <c r="P701" s="7" t="str">
        <f>VLOOKUP(H701,Product_Master!$A$2:$E$19,3,FALSE)</f>
        <v>Furniture</v>
      </c>
      <c r="Q701" s="17">
        <f>INDEX(Product_Master!$D$2:$D$19,MATCH(H701,Product_Master!$A$2:$A$19,0))</f>
        <v>150</v>
      </c>
      <c r="R701" s="14">
        <f>INDEX(Product_Master!$E$2:$E$19,MATCH(H701,Product_Master!$A$2:$A$19,0))</f>
        <v>111.98</v>
      </c>
      <c r="S701" s="14">
        <f t="shared" si="60"/>
        <v>1200</v>
      </c>
      <c r="T701" s="14">
        <f t="shared" si="61"/>
        <v>895.84</v>
      </c>
      <c r="U701" s="14">
        <f t="shared" si="62"/>
        <v>304.15999999999997</v>
      </c>
      <c r="V701" s="20">
        <f t="shared" si="63"/>
        <v>0.25346666666666662</v>
      </c>
      <c r="W701" s="7" t="str">
        <f t="shared" si="64"/>
        <v>Profitable</v>
      </c>
      <c r="X701" s="7" t="str">
        <f t="shared" si="65"/>
        <v>Low</v>
      </c>
    </row>
    <row r="702" spans="1:24" x14ac:dyDescent="0.3">
      <c r="A702" s="7" t="s">
        <v>2284</v>
      </c>
      <c r="B702" s="8">
        <v>45188</v>
      </c>
      <c r="C702" s="8">
        <v>45191</v>
      </c>
      <c r="D702" s="7" t="s">
        <v>2286</v>
      </c>
      <c r="E702" s="7" t="s">
        <v>108</v>
      </c>
      <c r="F702" s="7" t="s">
        <v>29</v>
      </c>
      <c r="G702" s="7" t="s">
        <v>30</v>
      </c>
      <c r="H702" s="7" t="s">
        <v>69</v>
      </c>
      <c r="I702" s="6">
        <v>5</v>
      </c>
      <c r="J702" s="10">
        <v>0</v>
      </c>
      <c r="K702" s="7" t="s">
        <v>222</v>
      </c>
      <c r="L702" s="7" t="s">
        <v>50</v>
      </c>
      <c r="M702" s="6">
        <v>64</v>
      </c>
      <c r="N702" s="6">
        <v>5</v>
      </c>
      <c r="O702" s="7" t="str">
        <f>VLOOKUP(H702,Product_Master!$A$2:$E$19,2,FALSE)</f>
        <v>Marker Pack</v>
      </c>
      <c r="P702" s="7" t="str">
        <f>VLOOKUP(H702,Product_Master!$A$2:$E$19,3,FALSE)</f>
        <v>Office Supplies</v>
      </c>
      <c r="Q702" s="17">
        <f>INDEX(Product_Master!$D$2:$D$19,MATCH(H702,Product_Master!$A$2:$A$19,0))</f>
        <v>11</v>
      </c>
      <c r="R702" s="14">
        <f>INDEX(Product_Master!$E$2:$E$19,MATCH(H702,Product_Master!$A$2:$A$19,0))</f>
        <v>6.23</v>
      </c>
      <c r="S702" s="14">
        <f t="shared" si="60"/>
        <v>55</v>
      </c>
      <c r="T702" s="14">
        <f t="shared" si="61"/>
        <v>31.150000000000002</v>
      </c>
      <c r="U702" s="14">
        <f t="shared" si="62"/>
        <v>23.849999999999998</v>
      </c>
      <c r="V702" s="20">
        <f t="shared" si="63"/>
        <v>0.4336363636363636</v>
      </c>
      <c r="W702" s="7" t="str">
        <f t="shared" si="64"/>
        <v>Profitable</v>
      </c>
      <c r="X702" s="7" t="str">
        <f t="shared" si="65"/>
        <v>Low</v>
      </c>
    </row>
    <row r="703" spans="1:24" x14ac:dyDescent="0.3">
      <c r="A703" s="7" t="s">
        <v>2287</v>
      </c>
      <c r="B703" s="8">
        <v>45445</v>
      </c>
      <c r="C703" s="8">
        <v>45452</v>
      </c>
      <c r="D703" s="7" t="s">
        <v>206</v>
      </c>
      <c r="E703" s="7" t="s">
        <v>120</v>
      </c>
      <c r="F703" s="7" t="s">
        <v>29</v>
      </c>
      <c r="G703" s="7" t="s">
        <v>115</v>
      </c>
      <c r="H703" s="7" t="s">
        <v>91</v>
      </c>
      <c r="I703" s="6">
        <v>2</v>
      </c>
      <c r="J703" s="10">
        <v>0</v>
      </c>
      <c r="K703" s="7" t="s">
        <v>222</v>
      </c>
      <c r="L703" s="7" t="s">
        <v>23</v>
      </c>
      <c r="M703" s="6">
        <v>35</v>
      </c>
      <c r="N703" s="6">
        <v>3</v>
      </c>
      <c r="O703" s="7" t="str">
        <f>VLOOKUP(H703,Product_Master!$A$2:$E$19,2,FALSE)</f>
        <v>Smartphone</v>
      </c>
      <c r="P703" s="7" t="str">
        <f>VLOOKUP(H703,Product_Master!$A$2:$E$19,3,FALSE)</f>
        <v>Technology</v>
      </c>
      <c r="Q703" s="17">
        <f>INDEX(Product_Master!$D$2:$D$19,MATCH(H703,Product_Master!$A$2:$A$19,0))</f>
        <v>600</v>
      </c>
      <c r="R703" s="14">
        <f>INDEX(Product_Master!$E$2:$E$19,MATCH(H703,Product_Master!$A$2:$A$19,0))</f>
        <v>395.83</v>
      </c>
      <c r="S703" s="14">
        <f t="shared" si="60"/>
        <v>1200</v>
      </c>
      <c r="T703" s="14">
        <f t="shared" si="61"/>
        <v>791.66</v>
      </c>
      <c r="U703" s="14">
        <f t="shared" si="62"/>
        <v>408.34000000000003</v>
      </c>
      <c r="V703" s="20">
        <f t="shared" si="63"/>
        <v>0.34028333333333338</v>
      </c>
      <c r="W703" s="7" t="str">
        <f t="shared" si="64"/>
        <v>Profitable</v>
      </c>
      <c r="X703" s="7" t="str">
        <f t="shared" si="65"/>
        <v>Low</v>
      </c>
    </row>
    <row r="704" spans="1:24" x14ac:dyDescent="0.3">
      <c r="A704" s="7" t="s">
        <v>2288</v>
      </c>
      <c r="B704" s="8">
        <v>44984</v>
      </c>
      <c r="C704" s="8">
        <v>44989</v>
      </c>
      <c r="D704" s="7" t="s">
        <v>2290</v>
      </c>
      <c r="E704" s="7" t="s">
        <v>191</v>
      </c>
      <c r="F704" s="7" t="s">
        <v>29</v>
      </c>
      <c r="G704" s="7" t="s">
        <v>97</v>
      </c>
      <c r="H704" s="7" t="s">
        <v>76</v>
      </c>
      <c r="I704" s="6">
        <v>2</v>
      </c>
      <c r="J704" s="10">
        <v>0.15</v>
      </c>
      <c r="K704" s="7" t="s">
        <v>32</v>
      </c>
      <c r="L704" s="7" t="s">
        <v>23</v>
      </c>
      <c r="M704" s="6">
        <v>19</v>
      </c>
      <c r="N704" s="6">
        <v>1</v>
      </c>
      <c r="O704" s="7" t="str">
        <f>VLOOKUP(H704,Product_Master!$A$2:$E$19,2,FALSE)</f>
        <v>Tablet</v>
      </c>
      <c r="P704" s="7" t="str">
        <f>VLOOKUP(H704,Product_Master!$A$2:$E$19,3,FALSE)</f>
        <v>Technology</v>
      </c>
      <c r="Q704" s="17">
        <f>INDEX(Product_Master!$D$2:$D$19,MATCH(H704,Product_Master!$A$2:$A$19,0))</f>
        <v>350</v>
      </c>
      <c r="R704" s="14">
        <f>INDEX(Product_Master!$E$2:$E$19,MATCH(H704,Product_Master!$A$2:$A$19,0))</f>
        <v>267.63</v>
      </c>
      <c r="S704" s="14">
        <f t="shared" si="60"/>
        <v>595</v>
      </c>
      <c r="T704" s="14">
        <f t="shared" si="61"/>
        <v>535.26</v>
      </c>
      <c r="U704" s="14">
        <f t="shared" si="62"/>
        <v>59.740000000000009</v>
      </c>
      <c r="V704" s="20">
        <f t="shared" si="63"/>
        <v>0.10040336134453783</v>
      </c>
      <c r="W704" s="7" t="str">
        <f t="shared" si="64"/>
        <v>Profitable</v>
      </c>
      <c r="X704" s="7" t="str">
        <f t="shared" si="65"/>
        <v>Low</v>
      </c>
    </row>
    <row r="705" spans="1:24" x14ac:dyDescent="0.3">
      <c r="A705" s="7" t="s">
        <v>2291</v>
      </c>
      <c r="B705" s="8">
        <v>45390</v>
      </c>
      <c r="C705" s="8">
        <v>45396</v>
      </c>
      <c r="D705" s="7" t="s">
        <v>2294</v>
      </c>
      <c r="E705" s="7" t="s">
        <v>347</v>
      </c>
      <c r="F705" s="7" t="s">
        <v>29</v>
      </c>
      <c r="G705" s="7" t="s">
        <v>97</v>
      </c>
      <c r="H705" s="7" t="s">
        <v>84</v>
      </c>
      <c r="I705" s="6">
        <v>8</v>
      </c>
      <c r="J705" s="10">
        <v>0.15</v>
      </c>
      <c r="K705" s="7" t="s">
        <v>22</v>
      </c>
      <c r="L705" s="7" t="s">
        <v>41</v>
      </c>
      <c r="M705" s="6">
        <v>39</v>
      </c>
      <c r="N705" s="6">
        <v>2</v>
      </c>
      <c r="O705" s="7" t="str">
        <f>VLOOKUP(H705,Product_Master!$A$2:$E$19,2,FALSE)</f>
        <v>Bookcase</v>
      </c>
      <c r="P705" s="7" t="str">
        <f>VLOOKUP(H705,Product_Master!$A$2:$E$19,3,FALSE)</f>
        <v>Furniture</v>
      </c>
      <c r="Q705" s="17">
        <f>INDEX(Product_Master!$D$2:$D$19,MATCH(H705,Product_Master!$A$2:$A$19,0))</f>
        <v>210</v>
      </c>
      <c r="R705" s="14">
        <f>INDEX(Product_Master!$E$2:$E$19,MATCH(H705,Product_Master!$A$2:$A$19,0))</f>
        <v>139.15</v>
      </c>
      <c r="S705" s="14">
        <f t="shared" si="60"/>
        <v>1428</v>
      </c>
      <c r="T705" s="14">
        <f t="shared" si="61"/>
        <v>1113.2</v>
      </c>
      <c r="U705" s="14">
        <f t="shared" si="62"/>
        <v>314.79999999999995</v>
      </c>
      <c r="V705" s="20">
        <f t="shared" si="63"/>
        <v>0.22044817927170865</v>
      </c>
      <c r="W705" s="7" t="str">
        <f t="shared" si="64"/>
        <v>Profitable</v>
      </c>
      <c r="X705" s="7" t="str">
        <f t="shared" si="65"/>
        <v>Low</v>
      </c>
    </row>
    <row r="706" spans="1:24" x14ac:dyDescent="0.3">
      <c r="A706" s="7" t="s">
        <v>2295</v>
      </c>
      <c r="B706" s="8">
        <v>45010</v>
      </c>
      <c r="C706" s="8">
        <v>45013</v>
      </c>
      <c r="D706" s="7" t="s">
        <v>2297</v>
      </c>
      <c r="E706" s="7" t="s">
        <v>627</v>
      </c>
      <c r="F706" s="7" t="s">
        <v>19</v>
      </c>
      <c r="G706" s="7" t="s">
        <v>97</v>
      </c>
      <c r="H706" s="7" t="s">
        <v>69</v>
      </c>
      <c r="I706" s="6">
        <v>4</v>
      </c>
      <c r="J706" s="10">
        <v>0.2</v>
      </c>
      <c r="K706" s="7" t="s">
        <v>32</v>
      </c>
      <c r="L706" s="7" t="s">
        <v>23</v>
      </c>
      <c r="M706" s="6">
        <v>43</v>
      </c>
      <c r="N706" s="6">
        <v>1</v>
      </c>
      <c r="O706" s="7" t="str">
        <f>VLOOKUP(H706,Product_Master!$A$2:$E$19,2,FALSE)</f>
        <v>Marker Pack</v>
      </c>
      <c r="P706" s="7" t="str">
        <f>VLOOKUP(H706,Product_Master!$A$2:$E$19,3,FALSE)</f>
        <v>Office Supplies</v>
      </c>
      <c r="Q706" s="17">
        <f>INDEX(Product_Master!$D$2:$D$19,MATCH(H706,Product_Master!$A$2:$A$19,0))</f>
        <v>11</v>
      </c>
      <c r="R706" s="14">
        <f>INDEX(Product_Master!$E$2:$E$19,MATCH(H706,Product_Master!$A$2:$A$19,0))</f>
        <v>6.23</v>
      </c>
      <c r="S706" s="14">
        <f t="shared" ref="S706:S769" si="66">I706*Q706*(1-J706)</f>
        <v>35.200000000000003</v>
      </c>
      <c r="T706" s="14">
        <f t="shared" ref="T706:T769" si="67">I706*R706</f>
        <v>24.92</v>
      </c>
      <c r="U706" s="14">
        <f t="shared" ref="U706:U769" si="68">S706-T706</f>
        <v>10.280000000000001</v>
      </c>
      <c r="V706" s="20">
        <f t="shared" ref="V706:V769" si="69">IFERROR(U706/S706,0)</f>
        <v>0.29204545454545455</v>
      </c>
      <c r="W706" s="7" t="str">
        <f t="shared" ref="W706:W769" si="70">IF(U706&gt;0,"Profitable","Loss")</f>
        <v>Profitable</v>
      </c>
      <c r="X706" s="7" t="str">
        <f t="shared" ref="X706:X769" si="71">IF(S706&gt;=5000,"High",IF(S706&gt;=2000,"Medium","Low"))</f>
        <v>Low</v>
      </c>
    </row>
    <row r="707" spans="1:24" x14ac:dyDescent="0.3">
      <c r="A707" s="7" t="s">
        <v>2298</v>
      </c>
      <c r="B707" s="8">
        <v>45200</v>
      </c>
      <c r="C707" s="8">
        <v>45207</v>
      </c>
      <c r="D707" s="7" t="s">
        <v>2299</v>
      </c>
      <c r="E707" s="7" t="s">
        <v>18</v>
      </c>
      <c r="F707" s="7" t="s">
        <v>39</v>
      </c>
      <c r="G707" s="7" t="s">
        <v>293</v>
      </c>
      <c r="H707" s="7" t="s">
        <v>241</v>
      </c>
      <c r="I707" s="6">
        <v>1</v>
      </c>
      <c r="J707" s="10">
        <v>0</v>
      </c>
      <c r="K707" s="7" t="s">
        <v>32</v>
      </c>
      <c r="L707" s="7" t="s">
        <v>23</v>
      </c>
      <c r="M707" s="6">
        <v>19</v>
      </c>
      <c r="N707" s="6">
        <v>5</v>
      </c>
      <c r="O707" s="7" t="str">
        <f>VLOOKUP(H707,Product_Master!$A$2:$E$19,2,FALSE)</f>
        <v>Notebook</v>
      </c>
      <c r="P707" s="7" t="str">
        <f>VLOOKUP(H707,Product_Master!$A$2:$E$19,3,FALSE)</f>
        <v>Office Supplies</v>
      </c>
      <c r="Q707" s="17">
        <f>INDEX(Product_Master!$D$2:$D$19,MATCH(H707,Product_Master!$A$2:$A$19,0))</f>
        <v>6</v>
      </c>
      <c r="R707" s="14">
        <f>INDEX(Product_Master!$E$2:$E$19,MATCH(H707,Product_Master!$A$2:$A$19,0))</f>
        <v>4.2699999999999996</v>
      </c>
      <c r="S707" s="14">
        <f t="shared" si="66"/>
        <v>6</v>
      </c>
      <c r="T707" s="14">
        <f t="shared" si="67"/>
        <v>4.2699999999999996</v>
      </c>
      <c r="U707" s="14">
        <f t="shared" si="68"/>
        <v>1.7300000000000004</v>
      </c>
      <c r="V707" s="20">
        <f t="shared" si="69"/>
        <v>0.28833333333333339</v>
      </c>
      <c r="W707" s="7" t="str">
        <f t="shared" si="70"/>
        <v>Profitable</v>
      </c>
      <c r="X707" s="7" t="str">
        <f t="shared" si="71"/>
        <v>Low</v>
      </c>
    </row>
    <row r="708" spans="1:24" x14ac:dyDescent="0.3">
      <c r="A708" s="7" t="s">
        <v>2300</v>
      </c>
      <c r="B708" s="8">
        <v>45160</v>
      </c>
      <c r="C708" s="8">
        <v>45162</v>
      </c>
      <c r="D708" s="7" t="s">
        <v>2302</v>
      </c>
      <c r="E708" s="7" t="s">
        <v>46</v>
      </c>
      <c r="F708" s="7" t="s">
        <v>29</v>
      </c>
      <c r="G708" s="7" t="s">
        <v>251</v>
      </c>
      <c r="H708" s="7" t="s">
        <v>177</v>
      </c>
      <c r="I708" s="6">
        <v>9</v>
      </c>
      <c r="J708" s="10">
        <v>0</v>
      </c>
      <c r="K708" s="7" t="s">
        <v>222</v>
      </c>
      <c r="L708" s="7" t="s">
        <v>23</v>
      </c>
      <c r="M708" s="6">
        <v>36</v>
      </c>
      <c r="N708" s="6">
        <v>1</v>
      </c>
      <c r="O708" s="7" t="str">
        <f>VLOOKUP(H708,Product_Master!$A$2:$E$19,2,FALSE)</f>
        <v>Headphones</v>
      </c>
      <c r="P708" s="7" t="str">
        <f>VLOOKUP(H708,Product_Master!$A$2:$E$19,3,FALSE)</f>
        <v>Technology</v>
      </c>
      <c r="Q708" s="17">
        <f>INDEX(Product_Master!$D$2:$D$19,MATCH(H708,Product_Master!$A$2:$A$19,0))</f>
        <v>80</v>
      </c>
      <c r="R708" s="14">
        <f>INDEX(Product_Master!$E$2:$E$19,MATCH(H708,Product_Master!$A$2:$A$19,0))</f>
        <v>45.88</v>
      </c>
      <c r="S708" s="14">
        <f t="shared" si="66"/>
        <v>720</v>
      </c>
      <c r="T708" s="14">
        <f t="shared" si="67"/>
        <v>412.92</v>
      </c>
      <c r="U708" s="14">
        <f t="shared" si="68"/>
        <v>307.08</v>
      </c>
      <c r="V708" s="20">
        <f t="shared" si="69"/>
        <v>0.42649999999999999</v>
      </c>
      <c r="W708" s="7" t="str">
        <f t="shared" si="70"/>
        <v>Profitable</v>
      </c>
      <c r="X708" s="7" t="str">
        <f t="shared" si="71"/>
        <v>Low</v>
      </c>
    </row>
    <row r="709" spans="1:24" x14ac:dyDescent="0.3">
      <c r="A709" s="7" t="s">
        <v>2303</v>
      </c>
      <c r="B709" s="8">
        <v>45271</v>
      </c>
      <c r="C709" s="8">
        <v>45278</v>
      </c>
      <c r="D709" s="7" t="s">
        <v>2304</v>
      </c>
      <c r="E709" s="7" t="s">
        <v>28</v>
      </c>
      <c r="F709" s="7" t="s">
        <v>29</v>
      </c>
      <c r="G709" s="7" t="s">
        <v>20</v>
      </c>
      <c r="H709" s="7" t="s">
        <v>21</v>
      </c>
      <c r="I709" s="6">
        <v>9</v>
      </c>
      <c r="J709" s="10">
        <v>0</v>
      </c>
      <c r="K709" s="7" t="s">
        <v>32</v>
      </c>
      <c r="L709" s="7" t="s">
        <v>33</v>
      </c>
      <c r="M709" s="6">
        <v>18</v>
      </c>
      <c r="N709" s="6">
        <v>3</v>
      </c>
      <c r="O709" s="7" t="str">
        <f>VLOOKUP(H709,Product_Master!$A$2:$E$19,2,FALSE)</f>
        <v>Pen Set</v>
      </c>
      <c r="P709" s="7" t="str">
        <f>VLOOKUP(H709,Product_Master!$A$2:$E$19,3,FALSE)</f>
        <v>Office Supplies</v>
      </c>
      <c r="Q709" s="17">
        <f>INDEX(Product_Master!$D$2:$D$19,MATCH(H709,Product_Master!$A$2:$A$19,0))</f>
        <v>12</v>
      </c>
      <c r="R709" s="14">
        <f>INDEX(Product_Master!$E$2:$E$19,MATCH(H709,Product_Master!$A$2:$A$19,0))</f>
        <v>9.07</v>
      </c>
      <c r="S709" s="14">
        <f t="shared" si="66"/>
        <v>108</v>
      </c>
      <c r="T709" s="14">
        <f t="shared" si="67"/>
        <v>81.63</v>
      </c>
      <c r="U709" s="14">
        <f t="shared" si="68"/>
        <v>26.370000000000005</v>
      </c>
      <c r="V709" s="20">
        <f t="shared" si="69"/>
        <v>0.2441666666666667</v>
      </c>
      <c r="W709" s="7" t="str">
        <f t="shared" si="70"/>
        <v>Profitable</v>
      </c>
      <c r="X709" s="7" t="str">
        <f t="shared" si="71"/>
        <v>Low</v>
      </c>
    </row>
    <row r="710" spans="1:24" x14ac:dyDescent="0.3">
      <c r="A710" s="7" t="s">
        <v>2305</v>
      </c>
      <c r="B710" s="8">
        <v>45408</v>
      </c>
      <c r="C710" s="8">
        <v>45413</v>
      </c>
      <c r="D710" s="7" t="s">
        <v>634</v>
      </c>
      <c r="E710" s="7" t="s">
        <v>46</v>
      </c>
      <c r="F710" s="7" t="s">
        <v>39</v>
      </c>
      <c r="G710" s="7" t="s">
        <v>5734</v>
      </c>
      <c r="H710" s="7" t="s">
        <v>216</v>
      </c>
      <c r="I710" s="6">
        <v>6</v>
      </c>
      <c r="J710" s="10">
        <v>0.1</v>
      </c>
      <c r="K710" s="7" t="s">
        <v>32</v>
      </c>
      <c r="L710" s="7" t="s">
        <v>23</v>
      </c>
      <c r="M710" s="6">
        <v>37</v>
      </c>
      <c r="N710" s="6">
        <v>5</v>
      </c>
      <c r="O710" s="7" t="str">
        <f>VLOOKUP(H710,Product_Master!$A$2:$E$19,2,FALSE)</f>
        <v>Keyboard</v>
      </c>
      <c r="P710" s="7" t="str">
        <f>VLOOKUP(H710,Product_Master!$A$2:$E$19,3,FALSE)</f>
        <v>Technology</v>
      </c>
      <c r="Q710" s="17">
        <f>INDEX(Product_Master!$D$2:$D$19,MATCH(H710,Product_Master!$A$2:$A$19,0))</f>
        <v>45</v>
      </c>
      <c r="R710" s="14">
        <f>INDEX(Product_Master!$E$2:$E$19,MATCH(H710,Product_Master!$A$2:$A$19,0))</f>
        <v>35.729999999999997</v>
      </c>
      <c r="S710" s="14">
        <f t="shared" si="66"/>
        <v>243</v>
      </c>
      <c r="T710" s="14">
        <f t="shared" si="67"/>
        <v>214.38</v>
      </c>
      <c r="U710" s="14">
        <f t="shared" si="68"/>
        <v>28.620000000000005</v>
      </c>
      <c r="V710" s="20">
        <f t="shared" si="69"/>
        <v>0.1177777777777778</v>
      </c>
      <c r="W710" s="7" t="str">
        <f t="shared" si="70"/>
        <v>Profitable</v>
      </c>
      <c r="X710" s="7" t="str">
        <f t="shared" si="71"/>
        <v>Low</v>
      </c>
    </row>
    <row r="711" spans="1:24" x14ac:dyDescent="0.3">
      <c r="A711" s="7" t="s">
        <v>2306</v>
      </c>
      <c r="B711" s="8">
        <v>45466</v>
      </c>
      <c r="C711" s="8">
        <v>45470</v>
      </c>
      <c r="D711" s="7" t="s">
        <v>2307</v>
      </c>
      <c r="E711" s="7" t="s">
        <v>140</v>
      </c>
      <c r="F711" s="7" t="s">
        <v>29</v>
      </c>
      <c r="G711" s="7" t="s">
        <v>176</v>
      </c>
      <c r="H711" s="7" t="s">
        <v>56</v>
      </c>
      <c r="I711" s="6">
        <v>1</v>
      </c>
      <c r="J711" s="10">
        <v>0</v>
      </c>
      <c r="K711" s="7" t="s">
        <v>32</v>
      </c>
      <c r="L711" s="7" t="s">
        <v>50</v>
      </c>
      <c r="M711" s="6">
        <v>35</v>
      </c>
      <c r="N711" s="6">
        <v>4</v>
      </c>
      <c r="O711" s="7" t="str">
        <f>VLOOKUP(H711,Product_Master!$A$2:$E$19,2,FALSE)</f>
        <v>Stapler</v>
      </c>
      <c r="P711" s="7" t="str">
        <f>VLOOKUP(H711,Product_Master!$A$2:$E$19,3,FALSE)</f>
        <v>Office Supplies</v>
      </c>
      <c r="Q711" s="17">
        <f>INDEX(Product_Master!$D$2:$D$19,MATCH(H711,Product_Master!$A$2:$A$19,0))</f>
        <v>15</v>
      </c>
      <c r="R711" s="14">
        <f>INDEX(Product_Master!$E$2:$E$19,MATCH(H711,Product_Master!$A$2:$A$19,0))</f>
        <v>9.91</v>
      </c>
      <c r="S711" s="14">
        <f t="shared" si="66"/>
        <v>15</v>
      </c>
      <c r="T711" s="14">
        <f t="shared" si="67"/>
        <v>9.91</v>
      </c>
      <c r="U711" s="14">
        <f t="shared" si="68"/>
        <v>5.09</v>
      </c>
      <c r="V711" s="20">
        <f t="shared" si="69"/>
        <v>0.33933333333333332</v>
      </c>
      <c r="W711" s="7" t="str">
        <f t="shared" si="70"/>
        <v>Profitable</v>
      </c>
      <c r="X711" s="7" t="str">
        <f t="shared" si="71"/>
        <v>Low</v>
      </c>
    </row>
    <row r="712" spans="1:24" x14ac:dyDescent="0.3">
      <c r="A712" s="7" t="s">
        <v>2308</v>
      </c>
      <c r="B712" s="8">
        <v>45421</v>
      </c>
      <c r="C712" s="8">
        <v>45423</v>
      </c>
      <c r="D712" s="7" t="s">
        <v>2310</v>
      </c>
      <c r="E712" s="7" t="s">
        <v>326</v>
      </c>
      <c r="F712" s="7" t="s">
        <v>39</v>
      </c>
      <c r="G712" s="7" t="s">
        <v>90</v>
      </c>
      <c r="H712" s="7" t="s">
        <v>98</v>
      </c>
      <c r="I712" s="6">
        <v>7</v>
      </c>
      <c r="J712" s="10">
        <v>0.1</v>
      </c>
      <c r="K712" s="7" t="s">
        <v>22</v>
      </c>
      <c r="L712" s="7" t="s">
        <v>23</v>
      </c>
      <c r="M712" s="6">
        <v>29</v>
      </c>
      <c r="N712" s="6">
        <v>4</v>
      </c>
      <c r="O712" s="7" t="str">
        <f>VLOOKUP(H712,Product_Master!$A$2:$E$19,2,FALSE)</f>
        <v>Office Chair</v>
      </c>
      <c r="P712" s="7" t="str">
        <f>VLOOKUP(H712,Product_Master!$A$2:$E$19,3,FALSE)</f>
        <v>Furniture</v>
      </c>
      <c r="Q712" s="17">
        <f>INDEX(Product_Master!$D$2:$D$19,MATCH(H712,Product_Master!$A$2:$A$19,0))</f>
        <v>150</v>
      </c>
      <c r="R712" s="14">
        <f>INDEX(Product_Master!$E$2:$E$19,MATCH(H712,Product_Master!$A$2:$A$19,0))</f>
        <v>111.98</v>
      </c>
      <c r="S712" s="14">
        <f t="shared" si="66"/>
        <v>945</v>
      </c>
      <c r="T712" s="14">
        <f t="shared" si="67"/>
        <v>783.86</v>
      </c>
      <c r="U712" s="14">
        <f t="shared" si="68"/>
        <v>161.13999999999999</v>
      </c>
      <c r="V712" s="20">
        <f t="shared" si="69"/>
        <v>0.17051851851851851</v>
      </c>
      <c r="W712" s="7" t="str">
        <f t="shared" si="70"/>
        <v>Profitable</v>
      </c>
      <c r="X712" s="7" t="str">
        <f t="shared" si="71"/>
        <v>Low</v>
      </c>
    </row>
    <row r="713" spans="1:24" x14ac:dyDescent="0.3">
      <c r="A713" s="7" t="s">
        <v>2311</v>
      </c>
      <c r="B713" s="8">
        <v>45268</v>
      </c>
      <c r="C713" s="8">
        <v>45273</v>
      </c>
      <c r="D713" s="7" t="s">
        <v>2313</v>
      </c>
      <c r="E713" s="7" t="s">
        <v>882</v>
      </c>
      <c r="F713" s="7" t="s">
        <v>29</v>
      </c>
      <c r="G713" s="7" t="s">
        <v>47</v>
      </c>
      <c r="H713" s="7" t="s">
        <v>98</v>
      </c>
      <c r="I713" s="6">
        <v>3</v>
      </c>
      <c r="J713" s="10">
        <v>0.2</v>
      </c>
      <c r="K713" s="7" t="s">
        <v>32</v>
      </c>
      <c r="L713" s="7" t="s">
        <v>41</v>
      </c>
      <c r="M713" s="6">
        <v>55</v>
      </c>
      <c r="N713" s="6">
        <v>3</v>
      </c>
      <c r="O713" s="7" t="str">
        <f>VLOOKUP(H713,Product_Master!$A$2:$E$19,2,FALSE)</f>
        <v>Office Chair</v>
      </c>
      <c r="P713" s="7" t="str">
        <f>VLOOKUP(H713,Product_Master!$A$2:$E$19,3,FALSE)</f>
        <v>Furniture</v>
      </c>
      <c r="Q713" s="17">
        <f>INDEX(Product_Master!$D$2:$D$19,MATCH(H713,Product_Master!$A$2:$A$19,0))</f>
        <v>150</v>
      </c>
      <c r="R713" s="14">
        <f>INDEX(Product_Master!$E$2:$E$19,MATCH(H713,Product_Master!$A$2:$A$19,0))</f>
        <v>111.98</v>
      </c>
      <c r="S713" s="14">
        <f t="shared" si="66"/>
        <v>360</v>
      </c>
      <c r="T713" s="14">
        <f t="shared" si="67"/>
        <v>335.94</v>
      </c>
      <c r="U713" s="14">
        <f t="shared" si="68"/>
        <v>24.060000000000002</v>
      </c>
      <c r="V713" s="20">
        <f t="shared" si="69"/>
        <v>6.6833333333333342E-2</v>
      </c>
      <c r="W713" s="7" t="str">
        <f t="shared" si="70"/>
        <v>Profitable</v>
      </c>
      <c r="X713" s="7" t="str">
        <f t="shared" si="71"/>
        <v>Low</v>
      </c>
    </row>
    <row r="714" spans="1:24" x14ac:dyDescent="0.3">
      <c r="A714" s="7" t="s">
        <v>2314</v>
      </c>
      <c r="B714" s="8">
        <v>45003</v>
      </c>
      <c r="C714" s="8">
        <v>45008</v>
      </c>
      <c r="D714" s="7" t="s">
        <v>820</v>
      </c>
      <c r="E714" s="7" t="s">
        <v>1422</v>
      </c>
      <c r="F714" s="7" t="s">
        <v>29</v>
      </c>
      <c r="G714" s="7" t="s">
        <v>115</v>
      </c>
      <c r="H714" s="7" t="s">
        <v>98</v>
      </c>
      <c r="I714" s="6">
        <v>6</v>
      </c>
      <c r="J714" s="10">
        <v>0</v>
      </c>
      <c r="K714" s="7" t="s">
        <v>32</v>
      </c>
      <c r="L714" s="7" t="s">
        <v>23</v>
      </c>
      <c r="M714" s="6">
        <v>66</v>
      </c>
      <c r="N714" s="6">
        <v>2</v>
      </c>
      <c r="O714" s="7" t="str">
        <f>VLOOKUP(H714,Product_Master!$A$2:$E$19,2,FALSE)</f>
        <v>Office Chair</v>
      </c>
      <c r="P714" s="7" t="str">
        <f>VLOOKUP(H714,Product_Master!$A$2:$E$19,3,FALSE)</f>
        <v>Furniture</v>
      </c>
      <c r="Q714" s="17">
        <f>INDEX(Product_Master!$D$2:$D$19,MATCH(H714,Product_Master!$A$2:$A$19,0))</f>
        <v>150</v>
      </c>
      <c r="R714" s="14">
        <f>INDEX(Product_Master!$E$2:$E$19,MATCH(H714,Product_Master!$A$2:$A$19,0))</f>
        <v>111.98</v>
      </c>
      <c r="S714" s="14">
        <f t="shared" si="66"/>
        <v>900</v>
      </c>
      <c r="T714" s="14">
        <f t="shared" si="67"/>
        <v>671.88</v>
      </c>
      <c r="U714" s="14">
        <f t="shared" si="68"/>
        <v>228.12</v>
      </c>
      <c r="V714" s="20">
        <f t="shared" si="69"/>
        <v>0.25346666666666667</v>
      </c>
      <c r="W714" s="7" t="str">
        <f t="shared" si="70"/>
        <v>Profitable</v>
      </c>
      <c r="X714" s="7" t="str">
        <f t="shared" si="71"/>
        <v>Low</v>
      </c>
    </row>
    <row r="715" spans="1:24" x14ac:dyDescent="0.3">
      <c r="A715" s="7" t="s">
        <v>2316</v>
      </c>
      <c r="B715" s="8">
        <v>45247</v>
      </c>
      <c r="C715" s="8">
        <v>45251</v>
      </c>
      <c r="D715" s="7" t="s">
        <v>2317</v>
      </c>
      <c r="E715" s="7" t="s">
        <v>298</v>
      </c>
      <c r="F715" s="7" t="s">
        <v>39</v>
      </c>
      <c r="G715" s="7" t="s">
        <v>30</v>
      </c>
      <c r="H715" s="7" t="s">
        <v>21</v>
      </c>
      <c r="I715" s="6">
        <v>5</v>
      </c>
      <c r="J715" s="10">
        <v>0.1</v>
      </c>
      <c r="K715" s="7" t="s">
        <v>32</v>
      </c>
      <c r="L715" s="7" t="s">
        <v>33</v>
      </c>
      <c r="M715" s="6">
        <v>20</v>
      </c>
      <c r="N715" s="6">
        <v>2</v>
      </c>
      <c r="O715" s="7" t="str">
        <f>VLOOKUP(H715,Product_Master!$A$2:$E$19,2,FALSE)</f>
        <v>Pen Set</v>
      </c>
      <c r="P715" s="7" t="str">
        <f>VLOOKUP(H715,Product_Master!$A$2:$E$19,3,FALSE)</f>
        <v>Office Supplies</v>
      </c>
      <c r="Q715" s="17">
        <f>INDEX(Product_Master!$D$2:$D$19,MATCH(H715,Product_Master!$A$2:$A$19,0))</f>
        <v>12</v>
      </c>
      <c r="R715" s="14">
        <f>INDEX(Product_Master!$E$2:$E$19,MATCH(H715,Product_Master!$A$2:$A$19,0))</f>
        <v>9.07</v>
      </c>
      <c r="S715" s="14">
        <f t="shared" si="66"/>
        <v>54</v>
      </c>
      <c r="T715" s="14">
        <f t="shared" si="67"/>
        <v>45.35</v>
      </c>
      <c r="U715" s="14">
        <f t="shared" si="68"/>
        <v>8.6499999999999986</v>
      </c>
      <c r="V715" s="20">
        <f t="shared" si="69"/>
        <v>0.16018518518518515</v>
      </c>
      <c r="W715" s="7" t="str">
        <f t="shared" si="70"/>
        <v>Profitable</v>
      </c>
      <c r="X715" s="7" t="str">
        <f t="shared" si="71"/>
        <v>Low</v>
      </c>
    </row>
    <row r="716" spans="1:24" x14ac:dyDescent="0.3">
      <c r="A716" s="7" t="s">
        <v>2318</v>
      </c>
      <c r="B716" s="8">
        <v>45102</v>
      </c>
      <c r="C716" s="8">
        <v>45105</v>
      </c>
      <c r="D716" s="7" t="s">
        <v>1244</v>
      </c>
      <c r="E716" s="7" t="s">
        <v>1829</v>
      </c>
      <c r="F716" s="7" t="s">
        <v>29</v>
      </c>
      <c r="G716" s="7" t="s">
        <v>97</v>
      </c>
      <c r="H716" s="7" t="s">
        <v>84</v>
      </c>
      <c r="I716" s="6">
        <v>9</v>
      </c>
      <c r="J716" s="10">
        <v>0.1</v>
      </c>
      <c r="K716" s="7" t="s">
        <v>32</v>
      </c>
      <c r="L716" s="7" t="s">
        <v>50</v>
      </c>
      <c r="M716" s="6">
        <v>64</v>
      </c>
      <c r="N716" s="6">
        <v>4</v>
      </c>
      <c r="O716" s="7" t="str">
        <f>VLOOKUP(H716,Product_Master!$A$2:$E$19,2,FALSE)</f>
        <v>Bookcase</v>
      </c>
      <c r="P716" s="7" t="str">
        <f>VLOOKUP(H716,Product_Master!$A$2:$E$19,3,FALSE)</f>
        <v>Furniture</v>
      </c>
      <c r="Q716" s="17">
        <f>INDEX(Product_Master!$D$2:$D$19,MATCH(H716,Product_Master!$A$2:$A$19,0))</f>
        <v>210</v>
      </c>
      <c r="R716" s="14">
        <f>INDEX(Product_Master!$E$2:$E$19,MATCH(H716,Product_Master!$A$2:$A$19,0))</f>
        <v>139.15</v>
      </c>
      <c r="S716" s="14">
        <f t="shared" si="66"/>
        <v>1701</v>
      </c>
      <c r="T716" s="14">
        <f t="shared" si="67"/>
        <v>1252.3500000000001</v>
      </c>
      <c r="U716" s="14">
        <f t="shared" si="68"/>
        <v>448.64999999999986</v>
      </c>
      <c r="V716" s="20">
        <f t="shared" si="69"/>
        <v>0.26375661375661369</v>
      </c>
      <c r="W716" s="7" t="str">
        <f t="shared" si="70"/>
        <v>Profitable</v>
      </c>
      <c r="X716" s="7" t="str">
        <f t="shared" si="71"/>
        <v>Low</v>
      </c>
    </row>
    <row r="717" spans="1:24" x14ac:dyDescent="0.3">
      <c r="A717" s="7" t="s">
        <v>2320</v>
      </c>
      <c r="B717" s="8">
        <v>44979</v>
      </c>
      <c r="C717" s="8">
        <v>44985</v>
      </c>
      <c r="D717" s="7" t="s">
        <v>2322</v>
      </c>
      <c r="E717" s="7" t="s">
        <v>281</v>
      </c>
      <c r="F717" s="7" t="s">
        <v>19</v>
      </c>
      <c r="G717" s="7" t="s">
        <v>115</v>
      </c>
      <c r="H717" s="7" t="s">
        <v>84</v>
      </c>
      <c r="I717" s="6">
        <v>5</v>
      </c>
      <c r="J717" s="10">
        <v>0</v>
      </c>
      <c r="K717" s="7" t="s">
        <v>32</v>
      </c>
      <c r="L717" s="7" t="s">
        <v>23</v>
      </c>
      <c r="M717" s="6">
        <v>19</v>
      </c>
      <c r="N717" s="6">
        <v>5</v>
      </c>
      <c r="O717" s="7" t="str">
        <f>VLOOKUP(H717,Product_Master!$A$2:$E$19,2,FALSE)</f>
        <v>Bookcase</v>
      </c>
      <c r="P717" s="7" t="str">
        <f>VLOOKUP(H717,Product_Master!$A$2:$E$19,3,FALSE)</f>
        <v>Furniture</v>
      </c>
      <c r="Q717" s="17">
        <f>INDEX(Product_Master!$D$2:$D$19,MATCH(H717,Product_Master!$A$2:$A$19,0))</f>
        <v>210</v>
      </c>
      <c r="R717" s="14">
        <f>INDEX(Product_Master!$E$2:$E$19,MATCH(H717,Product_Master!$A$2:$A$19,0))</f>
        <v>139.15</v>
      </c>
      <c r="S717" s="14">
        <f t="shared" si="66"/>
        <v>1050</v>
      </c>
      <c r="T717" s="14">
        <f t="shared" si="67"/>
        <v>695.75</v>
      </c>
      <c r="U717" s="14">
        <f t="shared" si="68"/>
        <v>354.25</v>
      </c>
      <c r="V717" s="20">
        <f t="shared" si="69"/>
        <v>0.33738095238095239</v>
      </c>
      <c r="W717" s="7" t="str">
        <f t="shared" si="70"/>
        <v>Profitable</v>
      </c>
      <c r="X717" s="7" t="str">
        <f t="shared" si="71"/>
        <v>Low</v>
      </c>
    </row>
    <row r="718" spans="1:24" x14ac:dyDescent="0.3">
      <c r="A718" s="7" t="s">
        <v>2323</v>
      </c>
      <c r="B718" s="8">
        <v>45419</v>
      </c>
      <c r="C718" s="8">
        <v>45421</v>
      </c>
      <c r="D718" s="7" t="s">
        <v>743</v>
      </c>
      <c r="E718" s="7" t="s">
        <v>281</v>
      </c>
      <c r="F718" s="7" t="s">
        <v>19</v>
      </c>
      <c r="G718" s="7" t="s">
        <v>115</v>
      </c>
      <c r="H718" s="7" t="s">
        <v>48</v>
      </c>
      <c r="I718" s="6">
        <v>8</v>
      </c>
      <c r="J718" s="10">
        <v>0.1</v>
      </c>
      <c r="K718" s="7" t="s">
        <v>32</v>
      </c>
      <c r="L718" s="7" t="s">
        <v>33</v>
      </c>
      <c r="M718" s="6">
        <v>61</v>
      </c>
      <c r="N718" s="6">
        <v>3</v>
      </c>
      <c r="O718" s="7" t="str">
        <f>VLOOKUP(H718,Product_Master!$A$2:$E$19,2,FALSE)</f>
        <v>Monitor</v>
      </c>
      <c r="P718" s="7" t="str">
        <f>VLOOKUP(H718,Product_Master!$A$2:$E$19,3,FALSE)</f>
        <v>Technology</v>
      </c>
      <c r="Q718" s="17">
        <f>INDEX(Product_Master!$D$2:$D$19,MATCH(H718,Product_Master!$A$2:$A$19,0))</f>
        <v>220</v>
      </c>
      <c r="R718" s="14">
        <f>INDEX(Product_Master!$E$2:$E$19,MATCH(H718,Product_Master!$A$2:$A$19,0))</f>
        <v>159.36000000000001</v>
      </c>
      <c r="S718" s="14">
        <f t="shared" si="66"/>
        <v>1584</v>
      </c>
      <c r="T718" s="14">
        <f t="shared" si="67"/>
        <v>1274.8800000000001</v>
      </c>
      <c r="U718" s="14">
        <f t="shared" si="68"/>
        <v>309.11999999999989</v>
      </c>
      <c r="V718" s="20">
        <f t="shared" si="69"/>
        <v>0.19515151515151508</v>
      </c>
      <c r="W718" s="7" t="str">
        <f t="shared" si="70"/>
        <v>Profitable</v>
      </c>
      <c r="X718" s="7" t="str">
        <f t="shared" si="71"/>
        <v>Low</v>
      </c>
    </row>
    <row r="719" spans="1:24" x14ac:dyDescent="0.3">
      <c r="A719" s="7" t="s">
        <v>2324</v>
      </c>
      <c r="B719" s="8">
        <v>45517</v>
      </c>
      <c r="C719" s="8">
        <v>45518</v>
      </c>
      <c r="D719" s="7" t="s">
        <v>2325</v>
      </c>
      <c r="E719" s="7" t="s">
        <v>202</v>
      </c>
      <c r="F719" s="7" t="s">
        <v>29</v>
      </c>
      <c r="G719" s="7" t="s">
        <v>30</v>
      </c>
      <c r="H719" s="7" t="s">
        <v>109</v>
      </c>
      <c r="I719" s="6">
        <v>2</v>
      </c>
      <c r="J719" s="10">
        <v>0</v>
      </c>
      <c r="K719" s="7" t="s">
        <v>32</v>
      </c>
      <c r="L719" s="7" t="s">
        <v>23</v>
      </c>
      <c r="M719" s="6">
        <v>39</v>
      </c>
      <c r="N719" s="6">
        <v>1</v>
      </c>
      <c r="O719" s="7" t="str">
        <f>VLOOKUP(H719,Product_Master!$A$2:$E$19,2,FALSE)</f>
        <v>Printer</v>
      </c>
      <c r="P719" s="7" t="str">
        <f>VLOOKUP(H719,Product_Master!$A$2:$E$19,3,FALSE)</f>
        <v>Technology</v>
      </c>
      <c r="Q719" s="17">
        <f>INDEX(Product_Master!$D$2:$D$19,MATCH(H719,Product_Master!$A$2:$A$19,0))</f>
        <v>180</v>
      </c>
      <c r="R719" s="14">
        <f>INDEX(Product_Master!$E$2:$E$19,MATCH(H719,Product_Master!$A$2:$A$19,0))</f>
        <v>133.25</v>
      </c>
      <c r="S719" s="14">
        <f t="shared" si="66"/>
        <v>360</v>
      </c>
      <c r="T719" s="14">
        <f t="shared" si="67"/>
        <v>266.5</v>
      </c>
      <c r="U719" s="14">
        <f t="shared" si="68"/>
        <v>93.5</v>
      </c>
      <c r="V719" s="20">
        <f t="shared" si="69"/>
        <v>0.25972222222222224</v>
      </c>
      <c r="W719" s="7" t="str">
        <f t="shared" si="70"/>
        <v>Profitable</v>
      </c>
      <c r="X719" s="7" t="str">
        <f t="shared" si="71"/>
        <v>Low</v>
      </c>
    </row>
    <row r="720" spans="1:24" x14ac:dyDescent="0.3">
      <c r="A720" s="7" t="s">
        <v>2326</v>
      </c>
      <c r="B720" s="8">
        <v>45301</v>
      </c>
      <c r="C720" s="8">
        <v>45308</v>
      </c>
      <c r="D720" s="7" t="s">
        <v>139</v>
      </c>
      <c r="E720" s="7" t="s">
        <v>1169</v>
      </c>
      <c r="F720" s="7" t="s">
        <v>29</v>
      </c>
      <c r="G720" s="7" t="s">
        <v>20</v>
      </c>
      <c r="H720" s="7" t="s">
        <v>177</v>
      </c>
      <c r="I720" s="6">
        <v>1</v>
      </c>
      <c r="J720" s="10">
        <v>0.15</v>
      </c>
      <c r="K720" s="7" t="s">
        <v>32</v>
      </c>
      <c r="L720" s="7" t="s">
        <v>33</v>
      </c>
      <c r="M720" s="6">
        <v>57</v>
      </c>
      <c r="N720" s="6">
        <v>4</v>
      </c>
      <c r="O720" s="7" t="str">
        <f>VLOOKUP(H720,Product_Master!$A$2:$E$19,2,FALSE)</f>
        <v>Headphones</v>
      </c>
      <c r="P720" s="7" t="str">
        <f>VLOOKUP(H720,Product_Master!$A$2:$E$19,3,FALSE)</f>
        <v>Technology</v>
      </c>
      <c r="Q720" s="17">
        <f>INDEX(Product_Master!$D$2:$D$19,MATCH(H720,Product_Master!$A$2:$A$19,0))</f>
        <v>80</v>
      </c>
      <c r="R720" s="14">
        <f>INDEX(Product_Master!$E$2:$E$19,MATCH(H720,Product_Master!$A$2:$A$19,0))</f>
        <v>45.88</v>
      </c>
      <c r="S720" s="14">
        <f t="shared" si="66"/>
        <v>68</v>
      </c>
      <c r="T720" s="14">
        <f t="shared" si="67"/>
        <v>45.88</v>
      </c>
      <c r="U720" s="14">
        <f t="shared" si="68"/>
        <v>22.119999999999997</v>
      </c>
      <c r="V720" s="20">
        <f t="shared" si="69"/>
        <v>0.32529411764705879</v>
      </c>
      <c r="W720" s="7" t="str">
        <f t="shared" si="70"/>
        <v>Profitable</v>
      </c>
      <c r="X720" s="7" t="str">
        <f t="shared" si="71"/>
        <v>Low</v>
      </c>
    </row>
    <row r="721" spans="1:24" x14ac:dyDescent="0.3">
      <c r="A721" s="7" t="s">
        <v>2328</v>
      </c>
      <c r="B721" s="8">
        <v>45618</v>
      </c>
      <c r="C721" s="8">
        <v>45623</v>
      </c>
      <c r="D721" s="7" t="s">
        <v>2079</v>
      </c>
      <c r="E721" s="7" t="s">
        <v>28</v>
      </c>
      <c r="F721" s="7" t="s">
        <v>29</v>
      </c>
      <c r="G721" s="7" t="s">
        <v>47</v>
      </c>
      <c r="H721" s="7" t="s">
        <v>146</v>
      </c>
      <c r="I721" s="6">
        <v>2</v>
      </c>
      <c r="J721" s="10">
        <v>0.05</v>
      </c>
      <c r="K721" s="7" t="s">
        <v>70</v>
      </c>
      <c r="L721" s="7" t="s">
        <v>41</v>
      </c>
      <c r="M721" s="6">
        <v>53</v>
      </c>
      <c r="N721" s="6">
        <v>4</v>
      </c>
      <c r="O721" s="7" t="str">
        <f>VLOOKUP(H721,Product_Master!$A$2:$E$19,2,FALSE)</f>
        <v>Standing Desk</v>
      </c>
      <c r="P721" s="7" t="str">
        <f>VLOOKUP(H721,Product_Master!$A$2:$E$19,3,FALSE)</f>
        <v>Furniture</v>
      </c>
      <c r="Q721" s="17">
        <f>INDEX(Product_Master!$D$2:$D$19,MATCH(H721,Product_Master!$A$2:$A$19,0))</f>
        <v>480</v>
      </c>
      <c r="R721" s="14">
        <f>INDEX(Product_Master!$E$2:$E$19,MATCH(H721,Product_Master!$A$2:$A$19,0))</f>
        <v>375.21</v>
      </c>
      <c r="S721" s="14">
        <f t="shared" si="66"/>
        <v>912</v>
      </c>
      <c r="T721" s="14">
        <f t="shared" si="67"/>
        <v>750.42</v>
      </c>
      <c r="U721" s="14">
        <f t="shared" si="68"/>
        <v>161.58000000000004</v>
      </c>
      <c r="V721" s="20">
        <f t="shared" si="69"/>
        <v>0.17717105263157898</v>
      </c>
      <c r="W721" s="7" t="str">
        <f t="shared" si="70"/>
        <v>Profitable</v>
      </c>
      <c r="X721" s="7" t="str">
        <f t="shared" si="71"/>
        <v>Low</v>
      </c>
    </row>
    <row r="722" spans="1:24" x14ac:dyDescent="0.3">
      <c r="A722" s="7" t="s">
        <v>2330</v>
      </c>
      <c r="B722" s="8">
        <v>45131</v>
      </c>
      <c r="C722" s="8">
        <v>45133</v>
      </c>
      <c r="D722" s="7" t="s">
        <v>2149</v>
      </c>
      <c r="E722" s="7" t="s">
        <v>467</v>
      </c>
      <c r="F722" s="7" t="s">
        <v>29</v>
      </c>
      <c r="G722" s="7" t="s">
        <v>115</v>
      </c>
      <c r="H722" s="7" t="s">
        <v>56</v>
      </c>
      <c r="I722" s="6">
        <v>7</v>
      </c>
      <c r="J722" s="10">
        <v>0.05</v>
      </c>
      <c r="K722" s="7" t="s">
        <v>32</v>
      </c>
      <c r="L722" s="7" t="s">
        <v>50</v>
      </c>
      <c r="M722" s="6">
        <v>46</v>
      </c>
      <c r="N722" s="6">
        <v>3</v>
      </c>
      <c r="O722" s="7" t="str">
        <f>VLOOKUP(H722,Product_Master!$A$2:$E$19,2,FALSE)</f>
        <v>Stapler</v>
      </c>
      <c r="P722" s="7" t="str">
        <f>VLOOKUP(H722,Product_Master!$A$2:$E$19,3,FALSE)</f>
        <v>Office Supplies</v>
      </c>
      <c r="Q722" s="17">
        <f>INDEX(Product_Master!$D$2:$D$19,MATCH(H722,Product_Master!$A$2:$A$19,0))</f>
        <v>15</v>
      </c>
      <c r="R722" s="14">
        <f>INDEX(Product_Master!$E$2:$E$19,MATCH(H722,Product_Master!$A$2:$A$19,0))</f>
        <v>9.91</v>
      </c>
      <c r="S722" s="14">
        <f t="shared" si="66"/>
        <v>99.75</v>
      </c>
      <c r="T722" s="14">
        <f t="shared" si="67"/>
        <v>69.37</v>
      </c>
      <c r="U722" s="14">
        <f t="shared" si="68"/>
        <v>30.379999999999995</v>
      </c>
      <c r="V722" s="20">
        <f t="shared" si="69"/>
        <v>0.30456140350877187</v>
      </c>
      <c r="W722" s="7" t="str">
        <f t="shared" si="70"/>
        <v>Profitable</v>
      </c>
      <c r="X722" s="7" t="str">
        <f t="shared" si="71"/>
        <v>Low</v>
      </c>
    </row>
    <row r="723" spans="1:24" x14ac:dyDescent="0.3">
      <c r="A723" s="7" t="s">
        <v>2331</v>
      </c>
      <c r="B723" s="8">
        <v>45240</v>
      </c>
      <c r="C723" s="8">
        <v>45246</v>
      </c>
      <c r="D723" s="7" t="s">
        <v>81</v>
      </c>
      <c r="E723" s="7" t="s">
        <v>186</v>
      </c>
      <c r="F723" s="7" t="s">
        <v>39</v>
      </c>
      <c r="G723" s="7" t="s">
        <v>62</v>
      </c>
      <c r="H723" s="7" t="s">
        <v>91</v>
      </c>
      <c r="I723" s="6">
        <v>3</v>
      </c>
      <c r="J723" s="10">
        <v>0</v>
      </c>
      <c r="K723" s="7" t="s">
        <v>222</v>
      </c>
      <c r="L723" s="7" t="s">
        <v>23</v>
      </c>
      <c r="M723" s="6">
        <v>38</v>
      </c>
      <c r="N723" s="6">
        <v>5</v>
      </c>
      <c r="O723" s="7" t="str">
        <f>VLOOKUP(H723,Product_Master!$A$2:$E$19,2,FALSE)</f>
        <v>Smartphone</v>
      </c>
      <c r="P723" s="7" t="str">
        <f>VLOOKUP(H723,Product_Master!$A$2:$E$19,3,FALSE)</f>
        <v>Technology</v>
      </c>
      <c r="Q723" s="17">
        <f>INDEX(Product_Master!$D$2:$D$19,MATCH(H723,Product_Master!$A$2:$A$19,0))</f>
        <v>600</v>
      </c>
      <c r="R723" s="14">
        <f>INDEX(Product_Master!$E$2:$E$19,MATCH(H723,Product_Master!$A$2:$A$19,0))</f>
        <v>395.83</v>
      </c>
      <c r="S723" s="14">
        <f t="shared" si="66"/>
        <v>1800</v>
      </c>
      <c r="T723" s="14">
        <f t="shared" si="67"/>
        <v>1187.49</v>
      </c>
      <c r="U723" s="14">
        <f t="shared" si="68"/>
        <v>612.51</v>
      </c>
      <c r="V723" s="20">
        <f t="shared" si="69"/>
        <v>0.34028333333333333</v>
      </c>
      <c r="W723" s="7" t="str">
        <f t="shared" si="70"/>
        <v>Profitable</v>
      </c>
      <c r="X723" s="7" t="str">
        <f t="shared" si="71"/>
        <v>Low</v>
      </c>
    </row>
    <row r="724" spans="1:24" x14ac:dyDescent="0.3">
      <c r="A724" s="7" t="s">
        <v>2332</v>
      </c>
      <c r="B724" s="8">
        <v>45264</v>
      </c>
      <c r="C724" s="8">
        <v>45268</v>
      </c>
      <c r="D724" s="7" t="s">
        <v>2334</v>
      </c>
      <c r="E724" s="7" t="s">
        <v>882</v>
      </c>
      <c r="F724" s="7" t="s">
        <v>29</v>
      </c>
      <c r="G724" s="7" t="s">
        <v>97</v>
      </c>
      <c r="H724" s="7" t="s">
        <v>31</v>
      </c>
      <c r="I724" s="6">
        <v>8</v>
      </c>
      <c r="J724" s="10">
        <v>0.15</v>
      </c>
      <c r="K724" s="7" t="s">
        <v>32</v>
      </c>
      <c r="L724" s="7" t="s">
        <v>41</v>
      </c>
      <c r="M724" s="6">
        <v>29</v>
      </c>
      <c r="N724" s="6">
        <v>5</v>
      </c>
      <c r="O724" s="7" t="str">
        <f>VLOOKUP(H724,Product_Master!$A$2:$E$19,2,FALSE)</f>
        <v>Desk</v>
      </c>
      <c r="P724" s="7" t="str">
        <f>VLOOKUP(H724,Product_Master!$A$2:$E$19,3,FALSE)</f>
        <v>Furniture</v>
      </c>
      <c r="Q724" s="17">
        <f>INDEX(Product_Master!$D$2:$D$19,MATCH(H724,Product_Master!$A$2:$A$19,0))</f>
        <v>320</v>
      </c>
      <c r="R724" s="14">
        <f>INDEX(Product_Master!$E$2:$E$19,MATCH(H724,Product_Master!$A$2:$A$19,0))</f>
        <v>186.25</v>
      </c>
      <c r="S724" s="14">
        <f t="shared" si="66"/>
        <v>2176</v>
      </c>
      <c r="T724" s="14">
        <f t="shared" si="67"/>
        <v>1490</v>
      </c>
      <c r="U724" s="14">
        <f t="shared" si="68"/>
        <v>686</v>
      </c>
      <c r="V724" s="20">
        <f t="shared" si="69"/>
        <v>0.31525735294117646</v>
      </c>
      <c r="W724" s="7" t="str">
        <f t="shared" si="70"/>
        <v>Profitable</v>
      </c>
      <c r="X724" s="7" t="str">
        <f t="shared" si="71"/>
        <v>Medium</v>
      </c>
    </row>
    <row r="725" spans="1:24" x14ac:dyDescent="0.3">
      <c r="A725" s="7" t="s">
        <v>2335</v>
      </c>
      <c r="B725" s="8">
        <v>45476</v>
      </c>
      <c r="C725" s="8">
        <v>45483</v>
      </c>
      <c r="D725" s="7" t="s">
        <v>2337</v>
      </c>
      <c r="E725" s="7" t="s">
        <v>152</v>
      </c>
      <c r="F725" s="7" t="s">
        <v>39</v>
      </c>
      <c r="G725" s="7" t="s">
        <v>40</v>
      </c>
      <c r="H725" s="7" t="s">
        <v>160</v>
      </c>
      <c r="I725" s="6">
        <v>6</v>
      </c>
      <c r="J725" s="10">
        <v>0.1</v>
      </c>
      <c r="K725" s="7" t="s">
        <v>222</v>
      </c>
      <c r="L725" s="7" t="s">
        <v>41</v>
      </c>
      <c r="M725" s="6">
        <v>35</v>
      </c>
      <c r="N725" s="6">
        <v>5</v>
      </c>
      <c r="O725" s="7" t="str">
        <f>VLOOKUP(H725,Product_Master!$A$2:$E$19,2,FALSE)</f>
        <v>Laptop</v>
      </c>
      <c r="P725" s="7" t="str">
        <f>VLOOKUP(H725,Product_Master!$A$2:$E$19,3,FALSE)</f>
        <v>Technology</v>
      </c>
      <c r="Q725" s="17">
        <f>INDEX(Product_Master!$D$2:$D$19,MATCH(H725,Product_Master!$A$2:$A$19,0))</f>
        <v>900</v>
      </c>
      <c r="R725" s="14">
        <f>INDEX(Product_Master!$E$2:$E$19,MATCH(H725,Product_Master!$A$2:$A$19,0))</f>
        <v>669.14</v>
      </c>
      <c r="S725" s="14">
        <f t="shared" si="66"/>
        <v>4860</v>
      </c>
      <c r="T725" s="14">
        <f t="shared" si="67"/>
        <v>4014.84</v>
      </c>
      <c r="U725" s="14">
        <f t="shared" si="68"/>
        <v>845.15999999999985</v>
      </c>
      <c r="V725" s="20">
        <f t="shared" si="69"/>
        <v>0.17390123456790121</v>
      </c>
      <c r="W725" s="7" t="str">
        <f t="shared" si="70"/>
        <v>Profitable</v>
      </c>
      <c r="X725" s="7" t="str">
        <f t="shared" si="71"/>
        <v>Medium</v>
      </c>
    </row>
    <row r="726" spans="1:24" x14ac:dyDescent="0.3">
      <c r="A726" s="7" t="s">
        <v>2338</v>
      </c>
      <c r="B726" s="8">
        <v>45121</v>
      </c>
      <c r="C726" s="8">
        <v>45124</v>
      </c>
      <c r="D726" s="7" t="s">
        <v>1832</v>
      </c>
      <c r="E726" s="7" t="s">
        <v>935</v>
      </c>
      <c r="F726" s="7" t="s">
        <v>39</v>
      </c>
      <c r="G726" s="7" t="s">
        <v>192</v>
      </c>
      <c r="H726" s="7" t="s">
        <v>109</v>
      </c>
      <c r="I726" s="6">
        <v>4</v>
      </c>
      <c r="J726" s="10">
        <v>0.05</v>
      </c>
      <c r="K726" s="7" t="s">
        <v>32</v>
      </c>
      <c r="L726" s="7" t="s">
        <v>23</v>
      </c>
      <c r="M726" s="6">
        <v>59</v>
      </c>
      <c r="N726" s="6">
        <v>2</v>
      </c>
      <c r="O726" s="7" t="str">
        <f>VLOOKUP(H726,Product_Master!$A$2:$E$19,2,FALSE)</f>
        <v>Printer</v>
      </c>
      <c r="P726" s="7" t="str">
        <f>VLOOKUP(H726,Product_Master!$A$2:$E$19,3,FALSE)</f>
        <v>Technology</v>
      </c>
      <c r="Q726" s="17">
        <f>INDEX(Product_Master!$D$2:$D$19,MATCH(H726,Product_Master!$A$2:$A$19,0))</f>
        <v>180</v>
      </c>
      <c r="R726" s="14">
        <f>INDEX(Product_Master!$E$2:$E$19,MATCH(H726,Product_Master!$A$2:$A$19,0))</f>
        <v>133.25</v>
      </c>
      <c r="S726" s="14">
        <f t="shared" si="66"/>
        <v>684</v>
      </c>
      <c r="T726" s="14">
        <f t="shared" si="67"/>
        <v>533</v>
      </c>
      <c r="U726" s="14">
        <f t="shared" si="68"/>
        <v>151</v>
      </c>
      <c r="V726" s="20">
        <f t="shared" si="69"/>
        <v>0.22076023391812866</v>
      </c>
      <c r="W726" s="7" t="str">
        <f t="shared" si="70"/>
        <v>Profitable</v>
      </c>
      <c r="X726" s="7" t="str">
        <f t="shared" si="71"/>
        <v>Low</v>
      </c>
    </row>
    <row r="727" spans="1:24" x14ac:dyDescent="0.3">
      <c r="A727" s="7" t="s">
        <v>2340</v>
      </c>
      <c r="B727" s="8">
        <v>45030</v>
      </c>
      <c r="C727" s="8">
        <v>45036</v>
      </c>
      <c r="D727" s="7" t="s">
        <v>2342</v>
      </c>
      <c r="E727" s="7" t="s">
        <v>1372</v>
      </c>
      <c r="F727" s="7" t="s">
        <v>29</v>
      </c>
      <c r="G727" s="7" t="s">
        <v>62</v>
      </c>
      <c r="H727" s="7" t="s">
        <v>84</v>
      </c>
      <c r="I727" s="6">
        <v>3</v>
      </c>
      <c r="J727" s="10">
        <v>0.05</v>
      </c>
      <c r="K727" s="7" t="s">
        <v>22</v>
      </c>
      <c r="L727" s="7" t="s">
        <v>23</v>
      </c>
      <c r="M727" s="6">
        <v>57</v>
      </c>
      <c r="N727" s="6">
        <v>5</v>
      </c>
      <c r="O727" s="7" t="str">
        <f>VLOOKUP(H727,Product_Master!$A$2:$E$19,2,FALSE)</f>
        <v>Bookcase</v>
      </c>
      <c r="P727" s="7" t="str">
        <f>VLOOKUP(H727,Product_Master!$A$2:$E$19,3,FALSE)</f>
        <v>Furniture</v>
      </c>
      <c r="Q727" s="17">
        <f>INDEX(Product_Master!$D$2:$D$19,MATCH(H727,Product_Master!$A$2:$A$19,0))</f>
        <v>210</v>
      </c>
      <c r="R727" s="14">
        <f>INDEX(Product_Master!$E$2:$E$19,MATCH(H727,Product_Master!$A$2:$A$19,0))</f>
        <v>139.15</v>
      </c>
      <c r="S727" s="14">
        <f t="shared" si="66"/>
        <v>598.5</v>
      </c>
      <c r="T727" s="14">
        <f t="shared" si="67"/>
        <v>417.45000000000005</v>
      </c>
      <c r="U727" s="14">
        <f t="shared" si="68"/>
        <v>181.04999999999995</v>
      </c>
      <c r="V727" s="20">
        <f t="shared" si="69"/>
        <v>0.30250626566416033</v>
      </c>
      <c r="W727" s="7" t="str">
        <f t="shared" si="70"/>
        <v>Profitable</v>
      </c>
      <c r="X727" s="7" t="str">
        <f t="shared" si="71"/>
        <v>Low</v>
      </c>
    </row>
    <row r="728" spans="1:24" x14ac:dyDescent="0.3">
      <c r="A728" s="7" t="s">
        <v>2343</v>
      </c>
      <c r="B728" s="8">
        <v>45472</v>
      </c>
      <c r="C728" s="8">
        <v>45475</v>
      </c>
      <c r="D728" s="7" t="s">
        <v>1637</v>
      </c>
      <c r="E728" s="7" t="s">
        <v>191</v>
      </c>
      <c r="F728" s="7" t="s">
        <v>29</v>
      </c>
      <c r="G728" s="7" t="s">
        <v>293</v>
      </c>
      <c r="H728" s="7" t="s">
        <v>56</v>
      </c>
      <c r="I728" s="6">
        <v>2</v>
      </c>
      <c r="J728" s="10">
        <v>0</v>
      </c>
      <c r="K728" s="7" t="s">
        <v>222</v>
      </c>
      <c r="L728" s="7" t="s">
        <v>41</v>
      </c>
      <c r="M728" s="6">
        <v>46</v>
      </c>
      <c r="N728" s="6">
        <v>4</v>
      </c>
      <c r="O728" s="7" t="str">
        <f>VLOOKUP(H728,Product_Master!$A$2:$E$19,2,FALSE)</f>
        <v>Stapler</v>
      </c>
      <c r="P728" s="7" t="str">
        <f>VLOOKUP(H728,Product_Master!$A$2:$E$19,3,FALSE)</f>
        <v>Office Supplies</v>
      </c>
      <c r="Q728" s="17">
        <f>INDEX(Product_Master!$D$2:$D$19,MATCH(H728,Product_Master!$A$2:$A$19,0))</f>
        <v>15</v>
      </c>
      <c r="R728" s="14">
        <f>INDEX(Product_Master!$E$2:$E$19,MATCH(H728,Product_Master!$A$2:$A$19,0))</f>
        <v>9.91</v>
      </c>
      <c r="S728" s="14">
        <f t="shared" si="66"/>
        <v>30</v>
      </c>
      <c r="T728" s="14">
        <f t="shared" si="67"/>
        <v>19.82</v>
      </c>
      <c r="U728" s="14">
        <f t="shared" si="68"/>
        <v>10.18</v>
      </c>
      <c r="V728" s="20">
        <f t="shared" si="69"/>
        <v>0.33933333333333332</v>
      </c>
      <c r="W728" s="7" t="str">
        <f t="shared" si="70"/>
        <v>Profitable</v>
      </c>
      <c r="X728" s="7" t="str">
        <f t="shared" si="71"/>
        <v>Low</v>
      </c>
    </row>
    <row r="729" spans="1:24" x14ac:dyDescent="0.3">
      <c r="A729" s="7" t="s">
        <v>2344</v>
      </c>
      <c r="B729" s="8">
        <v>45546</v>
      </c>
      <c r="C729" s="8">
        <v>45549</v>
      </c>
      <c r="D729" s="7" t="s">
        <v>2346</v>
      </c>
      <c r="E729" s="7" t="s">
        <v>453</v>
      </c>
      <c r="F729" s="7" t="s">
        <v>39</v>
      </c>
      <c r="G729" s="7" t="s">
        <v>293</v>
      </c>
      <c r="H729" s="7" t="s">
        <v>160</v>
      </c>
      <c r="I729" s="6">
        <v>1</v>
      </c>
      <c r="J729" s="10">
        <v>0</v>
      </c>
      <c r="K729" s="7" t="s">
        <v>32</v>
      </c>
      <c r="L729" s="7" t="s">
        <v>41</v>
      </c>
      <c r="M729" s="6">
        <v>22</v>
      </c>
      <c r="N729" s="6">
        <v>1</v>
      </c>
      <c r="O729" s="7" t="str">
        <f>VLOOKUP(H729,Product_Master!$A$2:$E$19,2,FALSE)</f>
        <v>Laptop</v>
      </c>
      <c r="P729" s="7" t="str">
        <f>VLOOKUP(H729,Product_Master!$A$2:$E$19,3,FALSE)</f>
        <v>Technology</v>
      </c>
      <c r="Q729" s="17">
        <f>INDEX(Product_Master!$D$2:$D$19,MATCH(H729,Product_Master!$A$2:$A$19,0))</f>
        <v>900</v>
      </c>
      <c r="R729" s="14">
        <f>INDEX(Product_Master!$E$2:$E$19,MATCH(H729,Product_Master!$A$2:$A$19,0))</f>
        <v>669.14</v>
      </c>
      <c r="S729" s="14">
        <f t="shared" si="66"/>
        <v>900</v>
      </c>
      <c r="T729" s="14">
        <f t="shared" si="67"/>
        <v>669.14</v>
      </c>
      <c r="U729" s="14">
        <f t="shared" si="68"/>
        <v>230.86</v>
      </c>
      <c r="V729" s="20">
        <f t="shared" si="69"/>
        <v>0.25651111111111113</v>
      </c>
      <c r="W729" s="7" t="str">
        <f t="shared" si="70"/>
        <v>Profitable</v>
      </c>
      <c r="X729" s="7" t="str">
        <f t="shared" si="71"/>
        <v>Low</v>
      </c>
    </row>
    <row r="730" spans="1:24" x14ac:dyDescent="0.3">
      <c r="A730" s="7" t="s">
        <v>2347</v>
      </c>
      <c r="B730" s="8">
        <v>45283</v>
      </c>
      <c r="C730" s="8">
        <v>45284</v>
      </c>
      <c r="D730" s="7" t="s">
        <v>2348</v>
      </c>
      <c r="E730" s="7" t="s">
        <v>108</v>
      </c>
      <c r="F730" s="7" t="s">
        <v>19</v>
      </c>
      <c r="G730" s="7" t="s">
        <v>97</v>
      </c>
      <c r="H730" s="7" t="s">
        <v>146</v>
      </c>
      <c r="I730" s="6">
        <v>9</v>
      </c>
      <c r="J730" s="10">
        <v>0.2</v>
      </c>
      <c r="K730" s="7" t="s">
        <v>32</v>
      </c>
      <c r="L730" s="7" t="s">
        <v>50</v>
      </c>
      <c r="M730" s="6">
        <v>44</v>
      </c>
      <c r="N730" s="6">
        <v>4</v>
      </c>
      <c r="O730" s="7" t="str">
        <f>VLOOKUP(H730,Product_Master!$A$2:$E$19,2,FALSE)</f>
        <v>Standing Desk</v>
      </c>
      <c r="P730" s="7" t="str">
        <f>VLOOKUP(H730,Product_Master!$A$2:$E$19,3,FALSE)</f>
        <v>Furniture</v>
      </c>
      <c r="Q730" s="17">
        <f>INDEX(Product_Master!$D$2:$D$19,MATCH(H730,Product_Master!$A$2:$A$19,0))</f>
        <v>480</v>
      </c>
      <c r="R730" s="14">
        <f>INDEX(Product_Master!$E$2:$E$19,MATCH(H730,Product_Master!$A$2:$A$19,0))</f>
        <v>375.21</v>
      </c>
      <c r="S730" s="14">
        <f t="shared" si="66"/>
        <v>3456</v>
      </c>
      <c r="T730" s="14">
        <f t="shared" si="67"/>
        <v>3376.89</v>
      </c>
      <c r="U730" s="14">
        <f t="shared" si="68"/>
        <v>79.110000000000127</v>
      </c>
      <c r="V730" s="20">
        <f t="shared" si="69"/>
        <v>2.2890625000000036E-2</v>
      </c>
      <c r="W730" s="7" t="str">
        <f t="shared" si="70"/>
        <v>Profitable</v>
      </c>
      <c r="X730" s="7" t="str">
        <f t="shared" si="71"/>
        <v>Medium</v>
      </c>
    </row>
    <row r="731" spans="1:24" x14ac:dyDescent="0.3">
      <c r="A731" s="7" t="s">
        <v>2349</v>
      </c>
      <c r="B731" s="8">
        <v>45523</v>
      </c>
      <c r="C731" s="8">
        <v>45527</v>
      </c>
      <c r="D731" s="7" t="s">
        <v>2352</v>
      </c>
      <c r="E731" s="7" t="s">
        <v>28</v>
      </c>
      <c r="F731" s="7" t="s">
        <v>39</v>
      </c>
      <c r="G731" s="7" t="s">
        <v>115</v>
      </c>
      <c r="H731" s="7" t="s">
        <v>56</v>
      </c>
      <c r="I731" s="6">
        <v>2</v>
      </c>
      <c r="J731" s="10">
        <v>0.1</v>
      </c>
      <c r="K731" s="7" t="s">
        <v>22</v>
      </c>
      <c r="L731" s="7" t="s">
        <v>23</v>
      </c>
      <c r="M731" s="6">
        <v>39</v>
      </c>
      <c r="N731" s="6">
        <v>3</v>
      </c>
      <c r="O731" s="7" t="str">
        <f>VLOOKUP(H731,Product_Master!$A$2:$E$19,2,FALSE)</f>
        <v>Stapler</v>
      </c>
      <c r="P731" s="7" t="str">
        <f>VLOOKUP(H731,Product_Master!$A$2:$E$19,3,FALSE)</f>
        <v>Office Supplies</v>
      </c>
      <c r="Q731" s="17">
        <f>INDEX(Product_Master!$D$2:$D$19,MATCH(H731,Product_Master!$A$2:$A$19,0))</f>
        <v>15</v>
      </c>
      <c r="R731" s="14">
        <f>INDEX(Product_Master!$E$2:$E$19,MATCH(H731,Product_Master!$A$2:$A$19,0))</f>
        <v>9.91</v>
      </c>
      <c r="S731" s="14">
        <f t="shared" si="66"/>
        <v>27</v>
      </c>
      <c r="T731" s="14">
        <f t="shared" si="67"/>
        <v>19.82</v>
      </c>
      <c r="U731" s="14">
        <f t="shared" si="68"/>
        <v>7.18</v>
      </c>
      <c r="V731" s="20">
        <f t="shared" si="69"/>
        <v>0.2659259259259259</v>
      </c>
      <c r="W731" s="7" t="str">
        <f t="shared" si="70"/>
        <v>Profitable</v>
      </c>
      <c r="X731" s="7" t="str">
        <f t="shared" si="71"/>
        <v>Low</v>
      </c>
    </row>
    <row r="732" spans="1:24" x14ac:dyDescent="0.3">
      <c r="A732" s="7" t="s">
        <v>2353</v>
      </c>
      <c r="B732" s="8">
        <v>45556</v>
      </c>
      <c r="C732" s="8">
        <v>45560</v>
      </c>
      <c r="D732" s="7" t="s">
        <v>1396</v>
      </c>
      <c r="E732" s="7" t="s">
        <v>347</v>
      </c>
      <c r="F732" s="7" t="s">
        <v>29</v>
      </c>
      <c r="G732" s="7" t="s">
        <v>251</v>
      </c>
      <c r="H732" s="7" t="s">
        <v>84</v>
      </c>
      <c r="I732" s="6">
        <v>6</v>
      </c>
      <c r="J732" s="10">
        <v>0</v>
      </c>
      <c r="K732" s="7" t="s">
        <v>32</v>
      </c>
      <c r="L732" s="7" t="s">
        <v>41</v>
      </c>
      <c r="M732" s="6">
        <v>18</v>
      </c>
      <c r="N732" s="6">
        <v>1</v>
      </c>
      <c r="O732" s="7" t="str">
        <f>VLOOKUP(H732,Product_Master!$A$2:$E$19,2,FALSE)</f>
        <v>Bookcase</v>
      </c>
      <c r="P732" s="7" t="str">
        <f>VLOOKUP(H732,Product_Master!$A$2:$E$19,3,FALSE)</f>
        <v>Furniture</v>
      </c>
      <c r="Q732" s="17">
        <f>INDEX(Product_Master!$D$2:$D$19,MATCH(H732,Product_Master!$A$2:$A$19,0))</f>
        <v>210</v>
      </c>
      <c r="R732" s="14">
        <f>INDEX(Product_Master!$E$2:$E$19,MATCH(H732,Product_Master!$A$2:$A$19,0))</f>
        <v>139.15</v>
      </c>
      <c r="S732" s="14">
        <f t="shared" si="66"/>
        <v>1260</v>
      </c>
      <c r="T732" s="14">
        <f t="shared" si="67"/>
        <v>834.90000000000009</v>
      </c>
      <c r="U732" s="14">
        <f t="shared" si="68"/>
        <v>425.09999999999991</v>
      </c>
      <c r="V732" s="20">
        <f t="shared" si="69"/>
        <v>0.33738095238095228</v>
      </c>
      <c r="W732" s="7" t="str">
        <f t="shared" si="70"/>
        <v>Profitable</v>
      </c>
      <c r="X732" s="7" t="str">
        <f t="shared" si="71"/>
        <v>Low</v>
      </c>
    </row>
    <row r="733" spans="1:24" x14ac:dyDescent="0.3">
      <c r="A733" s="7" t="s">
        <v>2355</v>
      </c>
      <c r="B733" s="8">
        <v>45373</v>
      </c>
      <c r="C733" s="8">
        <v>45376</v>
      </c>
      <c r="D733" s="7" t="s">
        <v>2357</v>
      </c>
      <c r="E733" s="7" t="s">
        <v>1202</v>
      </c>
      <c r="F733" s="7" t="s">
        <v>29</v>
      </c>
      <c r="G733" s="7" t="s">
        <v>62</v>
      </c>
      <c r="H733" s="7" t="s">
        <v>84</v>
      </c>
      <c r="I733" s="6">
        <v>3</v>
      </c>
      <c r="J733" s="10">
        <v>0.05</v>
      </c>
      <c r="K733" s="7" t="s">
        <v>32</v>
      </c>
      <c r="L733" s="7" t="s">
        <v>23</v>
      </c>
      <c r="M733" s="6">
        <v>42</v>
      </c>
      <c r="N733" s="6">
        <v>3</v>
      </c>
      <c r="O733" s="7" t="str">
        <f>VLOOKUP(H733,Product_Master!$A$2:$E$19,2,FALSE)</f>
        <v>Bookcase</v>
      </c>
      <c r="P733" s="7" t="str">
        <f>VLOOKUP(H733,Product_Master!$A$2:$E$19,3,FALSE)</f>
        <v>Furniture</v>
      </c>
      <c r="Q733" s="17">
        <f>INDEX(Product_Master!$D$2:$D$19,MATCH(H733,Product_Master!$A$2:$A$19,0))</f>
        <v>210</v>
      </c>
      <c r="R733" s="14">
        <f>INDEX(Product_Master!$E$2:$E$19,MATCH(H733,Product_Master!$A$2:$A$19,0))</f>
        <v>139.15</v>
      </c>
      <c r="S733" s="14">
        <f t="shared" si="66"/>
        <v>598.5</v>
      </c>
      <c r="T733" s="14">
        <f t="shared" si="67"/>
        <v>417.45000000000005</v>
      </c>
      <c r="U733" s="14">
        <f t="shared" si="68"/>
        <v>181.04999999999995</v>
      </c>
      <c r="V733" s="20">
        <f t="shared" si="69"/>
        <v>0.30250626566416033</v>
      </c>
      <c r="W733" s="7" t="str">
        <f t="shared" si="70"/>
        <v>Profitable</v>
      </c>
      <c r="X733" s="7" t="str">
        <f t="shared" si="71"/>
        <v>Low</v>
      </c>
    </row>
    <row r="734" spans="1:24" x14ac:dyDescent="0.3">
      <c r="A734" s="7" t="s">
        <v>2358</v>
      </c>
      <c r="B734" s="8">
        <v>45442</v>
      </c>
      <c r="C734" s="8">
        <v>45446</v>
      </c>
      <c r="D734" s="7" t="s">
        <v>2360</v>
      </c>
      <c r="E734" s="7" t="s">
        <v>694</v>
      </c>
      <c r="F734" s="7" t="s">
        <v>29</v>
      </c>
      <c r="G734" s="7" t="s">
        <v>47</v>
      </c>
      <c r="H734" s="7" t="s">
        <v>241</v>
      </c>
      <c r="I734" s="6">
        <v>1</v>
      </c>
      <c r="J734" s="10">
        <v>0.1</v>
      </c>
      <c r="K734" s="7" t="s">
        <v>70</v>
      </c>
      <c r="L734" s="7" t="s">
        <v>41</v>
      </c>
      <c r="M734" s="6">
        <v>63</v>
      </c>
      <c r="N734" s="6">
        <v>1</v>
      </c>
      <c r="O734" s="7" t="str">
        <f>VLOOKUP(H734,Product_Master!$A$2:$E$19,2,FALSE)</f>
        <v>Notebook</v>
      </c>
      <c r="P734" s="7" t="str">
        <f>VLOOKUP(H734,Product_Master!$A$2:$E$19,3,FALSE)</f>
        <v>Office Supplies</v>
      </c>
      <c r="Q734" s="17">
        <f>INDEX(Product_Master!$D$2:$D$19,MATCH(H734,Product_Master!$A$2:$A$19,0))</f>
        <v>6</v>
      </c>
      <c r="R734" s="14">
        <f>INDEX(Product_Master!$E$2:$E$19,MATCH(H734,Product_Master!$A$2:$A$19,0))</f>
        <v>4.2699999999999996</v>
      </c>
      <c r="S734" s="14">
        <f t="shared" si="66"/>
        <v>5.4</v>
      </c>
      <c r="T734" s="14">
        <f t="shared" si="67"/>
        <v>4.2699999999999996</v>
      </c>
      <c r="U734" s="14">
        <f t="shared" si="68"/>
        <v>1.1300000000000008</v>
      </c>
      <c r="V734" s="20">
        <f t="shared" si="69"/>
        <v>0.20925925925925939</v>
      </c>
      <c r="W734" s="7" t="str">
        <f t="shared" si="70"/>
        <v>Profitable</v>
      </c>
      <c r="X734" s="7" t="str">
        <f t="shared" si="71"/>
        <v>Low</v>
      </c>
    </row>
    <row r="735" spans="1:24" x14ac:dyDescent="0.3">
      <c r="A735" s="7" t="s">
        <v>2361</v>
      </c>
      <c r="B735" s="8">
        <v>45214</v>
      </c>
      <c r="C735" s="8">
        <v>45221</v>
      </c>
      <c r="D735" s="7" t="s">
        <v>2107</v>
      </c>
      <c r="E735" s="7" t="s">
        <v>140</v>
      </c>
      <c r="F735" s="7" t="s">
        <v>29</v>
      </c>
      <c r="G735" s="7" t="s">
        <v>40</v>
      </c>
      <c r="H735" s="7" t="s">
        <v>216</v>
      </c>
      <c r="I735" s="6">
        <v>3</v>
      </c>
      <c r="J735" s="10">
        <v>0</v>
      </c>
      <c r="K735" s="7" t="s">
        <v>222</v>
      </c>
      <c r="L735" s="7" t="s">
        <v>41</v>
      </c>
      <c r="M735" s="6">
        <v>49</v>
      </c>
      <c r="N735" s="6">
        <v>4</v>
      </c>
      <c r="O735" s="7" t="str">
        <f>VLOOKUP(H735,Product_Master!$A$2:$E$19,2,FALSE)</f>
        <v>Keyboard</v>
      </c>
      <c r="P735" s="7" t="str">
        <f>VLOOKUP(H735,Product_Master!$A$2:$E$19,3,FALSE)</f>
        <v>Technology</v>
      </c>
      <c r="Q735" s="17">
        <f>INDEX(Product_Master!$D$2:$D$19,MATCH(H735,Product_Master!$A$2:$A$19,0))</f>
        <v>45</v>
      </c>
      <c r="R735" s="14">
        <f>INDEX(Product_Master!$E$2:$E$19,MATCH(H735,Product_Master!$A$2:$A$19,0))</f>
        <v>35.729999999999997</v>
      </c>
      <c r="S735" s="14">
        <f t="shared" si="66"/>
        <v>135</v>
      </c>
      <c r="T735" s="14">
        <f t="shared" si="67"/>
        <v>107.19</v>
      </c>
      <c r="U735" s="14">
        <f t="shared" si="68"/>
        <v>27.810000000000002</v>
      </c>
      <c r="V735" s="20">
        <f t="shared" si="69"/>
        <v>0.20600000000000002</v>
      </c>
      <c r="W735" s="7" t="str">
        <f t="shared" si="70"/>
        <v>Profitable</v>
      </c>
      <c r="X735" s="7" t="str">
        <f t="shared" si="71"/>
        <v>Low</v>
      </c>
    </row>
    <row r="736" spans="1:24" x14ac:dyDescent="0.3">
      <c r="A736" s="7" t="s">
        <v>2362</v>
      </c>
      <c r="B736" s="8">
        <v>45336</v>
      </c>
      <c r="C736" s="8">
        <v>45337</v>
      </c>
      <c r="D736" s="7" t="s">
        <v>2272</v>
      </c>
      <c r="E736" s="7" t="s">
        <v>917</v>
      </c>
      <c r="F736" s="7" t="s">
        <v>29</v>
      </c>
      <c r="G736" s="7" t="s">
        <v>20</v>
      </c>
      <c r="H736" s="7" t="s">
        <v>56</v>
      </c>
      <c r="I736" s="6">
        <v>4</v>
      </c>
      <c r="J736" s="10">
        <v>0.15</v>
      </c>
      <c r="K736" s="7" t="s">
        <v>32</v>
      </c>
      <c r="L736" s="7" t="s">
        <v>50</v>
      </c>
      <c r="M736" s="6">
        <v>43</v>
      </c>
      <c r="N736" s="6">
        <v>3</v>
      </c>
      <c r="O736" s="7" t="str">
        <f>VLOOKUP(H736,Product_Master!$A$2:$E$19,2,FALSE)</f>
        <v>Stapler</v>
      </c>
      <c r="P736" s="7" t="str">
        <f>VLOOKUP(H736,Product_Master!$A$2:$E$19,3,FALSE)</f>
        <v>Office Supplies</v>
      </c>
      <c r="Q736" s="17">
        <f>INDEX(Product_Master!$D$2:$D$19,MATCH(H736,Product_Master!$A$2:$A$19,0))</f>
        <v>15</v>
      </c>
      <c r="R736" s="14">
        <f>INDEX(Product_Master!$E$2:$E$19,MATCH(H736,Product_Master!$A$2:$A$19,0))</f>
        <v>9.91</v>
      </c>
      <c r="S736" s="14">
        <f t="shared" si="66"/>
        <v>51</v>
      </c>
      <c r="T736" s="14">
        <f t="shared" si="67"/>
        <v>39.64</v>
      </c>
      <c r="U736" s="14">
        <f t="shared" si="68"/>
        <v>11.36</v>
      </c>
      <c r="V736" s="20">
        <f t="shared" si="69"/>
        <v>0.22274509803921569</v>
      </c>
      <c r="W736" s="7" t="str">
        <f t="shared" si="70"/>
        <v>Profitable</v>
      </c>
      <c r="X736" s="7" t="str">
        <f t="shared" si="71"/>
        <v>Low</v>
      </c>
    </row>
    <row r="737" spans="1:24" x14ac:dyDescent="0.3">
      <c r="A737" s="7" t="s">
        <v>2363</v>
      </c>
      <c r="B737" s="8">
        <v>45477</v>
      </c>
      <c r="C737" s="8">
        <v>45480</v>
      </c>
      <c r="D737" s="7" t="s">
        <v>1696</v>
      </c>
      <c r="E737" s="7" t="s">
        <v>302</v>
      </c>
      <c r="F737" s="7" t="s">
        <v>29</v>
      </c>
      <c r="G737" s="7" t="s">
        <v>5734</v>
      </c>
      <c r="H737" s="7" t="s">
        <v>63</v>
      </c>
      <c r="I737" s="6">
        <v>3</v>
      </c>
      <c r="J737" s="10">
        <v>0</v>
      </c>
      <c r="K737" s="7" t="s">
        <v>22</v>
      </c>
      <c r="L737" s="7" t="s">
        <v>33</v>
      </c>
      <c r="M737" s="6">
        <v>50</v>
      </c>
      <c r="N737" s="6">
        <v>3</v>
      </c>
      <c r="O737" s="7" t="str">
        <f>VLOOKUP(H737,Product_Master!$A$2:$E$19,2,FALSE)</f>
        <v>Paper Ream</v>
      </c>
      <c r="P737" s="7" t="str">
        <f>VLOOKUP(H737,Product_Master!$A$2:$E$19,3,FALSE)</f>
        <v>Office Supplies</v>
      </c>
      <c r="Q737" s="17">
        <f>INDEX(Product_Master!$D$2:$D$19,MATCH(H737,Product_Master!$A$2:$A$19,0))</f>
        <v>9</v>
      </c>
      <c r="R737" s="14">
        <f>INDEX(Product_Master!$E$2:$E$19,MATCH(H737,Product_Master!$A$2:$A$19,0))</f>
        <v>5.46</v>
      </c>
      <c r="S737" s="14">
        <f t="shared" si="66"/>
        <v>27</v>
      </c>
      <c r="T737" s="14">
        <f t="shared" si="67"/>
        <v>16.38</v>
      </c>
      <c r="U737" s="14">
        <f t="shared" si="68"/>
        <v>10.620000000000001</v>
      </c>
      <c r="V737" s="20">
        <f t="shared" si="69"/>
        <v>0.39333333333333337</v>
      </c>
      <c r="W737" s="7" t="str">
        <f t="shared" si="70"/>
        <v>Profitable</v>
      </c>
      <c r="X737" s="7" t="str">
        <f t="shared" si="71"/>
        <v>Low</v>
      </c>
    </row>
    <row r="738" spans="1:24" x14ac:dyDescent="0.3">
      <c r="A738" s="7" t="s">
        <v>2365</v>
      </c>
      <c r="B738" s="8">
        <v>45270</v>
      </c>
      <c r="C738" s="8">
        <v>45273</v>
      </c>
      <c r="D738" s="7" t="s">
        <v>2367</v>
      </c>
      <c r="E738" s="7" t="s">
        <v>68</v>
      </c>
      <c r="F738" s="7" t="s">
        <v>19</v>
      </c>
      <c r="G738" s="7" t="s">
        <v>90</v>
      </c>
      <c r="H738" s="7" t="s">
        <v>84</v>
      </c>
      <c r="I738" s="6">
        <v>1</v>
      </c>
      <c r="J738" s="10">
        <v>0</v>
      </c>
      <c r="K738" s="7" t="s">
        <v>22</v>
      </c>
      <c r="L738" s="7" t="s">
        <v>33</v>
      </c>
      <c r="M738" s="6">
        <v>43</v>
      </c>
      <c r="N738" s="6">
        <v>2</v>
      </c>
      <c r="O738" s="7" t="str">
        <f>VLOOKUP(H738,Product_Master!$A$2:$E$19,2,FALSE)</f>
        <v>Bookcase</v>
      </c>
      <c r="P738" s="7" t="str">
        <f>VLOOKUP(H738,Product_Master!$A$2:$E$19,3,FALSE)</f>
        <v>Furniture</v>
      </c>
      <c r="Q738" s="17">
        <f>INDEX(Product_Master!$D$2:$D$19,MATCH(H738,Product_Master!$A$2:$A$19,0))</f>
        <v>210</v>
      </c>
      <c r="R738" s="14">
        <f>INDEX(Product_Master!$E$2:$E$19,MATCH(H738,Product_Master!$A$2:$A$19,0))</f>
        <v>139.15</v>
      </c>
      <c r="S738" s="14">
        <f t="shared" si="66"/>
        <v>210</v>
      </c>
      <c r="T738" s="14">
        <f t="shared" si="67"/>
        <v>139.15</v>
      </c>
      <c r="U738" s="14">
        <f t="shared" si="68"/>
        <v>70.849999999999994</v>
      </c>
      <c r="V738" s="20">
        <f t="shared" si="69"/>
        <v>0.33738095238095234</v>
      </c>
      <c r="W738" s="7" t="str">
        <f t="shared" si="70"/>
        <v>Profitable</v>
      </c>
      <c r="X738" s="7" t="str">
        <f t="shared" si="71"/>
        <v>Low</v>
      </c>
    </row>
    <row r="739" spans="1:24" x14ac:dyDescent="0.3">
      <c r="A739" s="7" t="s">
        <v>2368</v>
      </c>
      <c r="B739" s="8">
        <v>44997</v>
      </c>
      <c r="C739" s="8">
        <v>45003</v>
      </c>
      <c r="D739" s="7" t="s">
        <v>2267</v>
      </c>
      <c r="E739" s="7" t="s">
        <v>369</v>
      </c>
      <c r="F739" s="7" t="s">
        <v>29</v>
      </c>
      <c r="G739" s="7" t="s">
        <v>176</v>
      </c>
      <c r="H739" s="7" t="s">
        <v>216</v>
      </c>
      <c r="I739" s="6">
        <v>5</v>
      </c>
      <c r="J739" s="10">
        <v>0.05</v>
      </c>
      <c r="K739" s="7" t="s">
        <v>22</v>
      </c>
      <c r="L739" s="7" t="s">
        <v>33</v>
      </c>
      <c r="M739" s="6">
        <v>58</v>
      </c>
      <c r="N739" s="6">
        <v>4</v>
      </c>
      <c r="O739" s="7" t="str">
        <f>VLOOKUP(H739,Product_Master!$A$2:$E$19,2,FALSE)</f>
        <v>Keyboard</v>
      </c>
      <c r="P739" s="7" t="str">
        <f>VLOOKUP(H739,Product_Master!$A$2:$E$19,3,FALSE)</f>
        <v>Technology</v>
      </c>
      <c r="Q739" s="17">
        <f>INDEX(Product_Master!$D$2:$D$19,MATCH(H739,Product_Master!$A$2:$A$19,0))</f>
        <v>45</v>
      </c>
      <c r="R739" s="14">
        <f>INDEX(Product_Master!$E$2:$E$19,MATCH(H739,Product_Master!$A$2:$A$19,0))</f>
        <v>35.729999999999997</v>
      </c>
      <c r="S739" s="14">
        <f t="shared" si="66"/>
        <v>213.75</v>
      </c>
      <c r="T739" s="14">
        <f t="shared" si="67"/>
        <v>178.64999999999998</v>
      </c>
      <c r="U739" s="14">
        <f t="shared" si="68"/>
        <v>35.100000000000023</v>
      </c>
      <c r="V739" s="20">
        <f t="shared" si="69"/>
        <v>0.16421052631578958</v>
      </c>
      <c r="W739" s="7" t="str">
        <f t="shared" si="70"/>
        <v>Profitable</v>
      </c>
      <c r="X739" s="7" t="str">
        <f t="shared" si="71"/>
        <v>Low</v>
      </c>
    </row>
    <row r="740" spans="1:24" x14ac:dyDescent="0.3">
      <c r="A740" s="7" t="s">
        <v>2369</v>
      </c>
      <c r="B740" s="8">
        <v>45269</v>
      </c>
      <c r="C740" s="8">
        <v>45270</v>
      </c>
      <c r="D740" s="7" t="s">
        <v>2370</v>
      </c>
      <c r="E740" s="7" t="s">
        <v>298</v>
      </c>
      <c r="F740" s="7" t="s">
        <v>29</v>
      </c>
      <c r="G740" s="7" t="s">
        <v>176</v>
      </c>
      <c r="H740" s="7" t="s">
        <v>56</v>
      </c>
      <c r="I740" s="6">
        <v>5</v>
      </c>
      <c r="J740" s="10">
        <v>0</v>
      </c>
      <c r="K740" s="7" t="s">
        <v>32</v>
      </c>
      <c r="L740" s="7" t="s">
        <v>23</v>
      </c>
      <c r="M740" s="6">
        <v>41</v>
      </c>
      <c r="N740" s="6">
        <v>4</v>
      </c>
      <c r="O740" s="7" t="str">
        <f>VLOOKUP(H740,Product_Master!$A$2:$E$19,2,FALSE)</f>
        <v>Stapler</v>
      </c>
      <c r="P740" s="7" t="str">
        <f>VLOOKUP(H740,Product_Master!$A$2:$E$19,3,FALSE)</f>
        <v>Office Supplies</v>
      </c>
      <c r="Q740" s="17">
        <f>INDEX(Product_Master!$D$2:$D$19,MATCH(H740,Product_Master!$A$2:$A$19,0))</f>
        <v>15</v>
      </c>
      <c r="R740" s="14">
        <f>INDEX(Product_Master!$E$2:$E$19,MATCH(H740,Product_Master!$A$2:$A$19,0))</f>
        <v>9.91</v>
      </c>
      <c r="S740" s="14">
        <f t="shared" si="66"/>
        <v>75</v>
      </c>
      <c r="T740" s="14">
        <f t="shared" si="67"/>
        <v>49.55</v>
      </c>
      <c r="U740" s="14">
        <f t="shared" si="68"/>
        <v>25.450000000000003</v>
      </c>
      <c r="V740" s="20">
        <f t="shared" si="69"/>
        <v>0.33933333333333338</v>
      </c>
      <c r="W740" s="7" t="str">
        <f t="shared" si="70"/>
        <v>Profitable</v>
      </c>
      <c r="X740" s="7" t="str">
        <f t="shared" si="71"/>
        <v>Low</v>
      </c>
    </row>
    <row r="741" spans="1:24" x14ac:dyDescent="0.3">
      <c r="A741" s="7" t="s">
        <v>2371</v>
      </c>
      <c r="B741" s="8">
        <v>45628</v>
      </c>
      <c r="C741" s="8">
        <v>45631</v>
      </c>
      <c r="D741" s="7" t="s">
        <v>2198</v>
      </c>
      <c r="E741" s="7" t="s">
        <v>1133</v>
      </c>
      <c r="F741" s="7" t="s">
        <v>39</v>
      </c>
      <c r="G741" s="7" t="s">
        <v>40</v>
      </c>
      <c r="H741" s="7" t="s">
        <v>109</v>
      </c>
      <c r="I741" s="6">
        <v>9</v>
      </c>
      <c r="J741" s="10">
        <v>0.05</v>
      </c>
      <c r="K741" s="7" t="s">
        <v>32</v>
      </c>
      <c r="L741" s="7" t="s">
        <v>33</v>
      </c>
      <c r="M741" s="6">
        <v>51</v>
      </c>
      <c r="N741" s="6">
        <v>2</v>
      </c>
      <c r="O741" s="7" t="str">
        <f>VLOOKUP(H741,Product_Master!$A$2:$E$19,2,FALSE)</f>
        <v>Printer</v>
      </c>
      <c r="P741" s="7" t="str">
        <f>VLOOKUP(H741,Product_Master!$A$2:$E$19,3,FALSE)</f>
        <v>Technology</v>
      </c>
      <c r="Q741" s="17">
        <f>INDEX(Product_Master!$D$2:$D$19,MATCH(H741,Product_Master!$A$2:$A$19,0))</f>
        <v>180</v>
      </c>
      <c r="R741" s="14">
        <f>INDEX(Product_Master!$E$2:$E$19,MATCH(H741,Product_Master!$A$2:$A$19,0))</f>
        <v>133.25</v>
      </c>
      <c r="S741" s="14">
        <f t="shared" si="66"/>
        <v>1539</v>
      </c>
      <c r="T741" s="14">
        <f t="shared" si="67"/>
        <v>1199.25</v>
      </c>
      <c r="U741" s="14">
        <f t="shared" si="68"/>
        <v>339.75</v>
      </c>
      <c r="V741" s="20">
        <f t="shared" si="69"/>
        <v>0.22076023391812866</v>
      </c>
      <c r="W741" s="7" t="str">
        <f t="shared" si="70"/>
        <v>Profitable</v>
      </c>
      <c r="X741" s="7" t="str">
        <f t="shared" si="71"/>
        <v>Low</v>
      </c>
    </row>
    <row r="742" spans="1:24" x14ac:dyDescent="0.3">
      <c r="A742" s="7" t="s">
        <v>2372</v>
      </c>
      <c r="B742" s="8">
        <v>45629</v>
      </c>
      <c r="C742" s="8">
        <v>45630</v>
      </c>
      <c r="D742" s="7" t="s">
        <v>1867</v>
      </c>
      <c r="E742" s="7" t="s">
        <v>683</v>
      </c>
      <c r="F742" s="7" t="s">
        <v>39</v>
      </c>
      <c r="G742" s="7" t="s">
        <v>293</v>
      </c>
      <c r="H742" s="7" t="s">
        <v>63</v>
      </c>
      <c r="I742" s="6">
        <v>1</v>
      </c>
      <c r="J742" s="10">
        <v>0</v>
      </c>
      <c r="K742" s="7" t="s">
        <v>22</v>
      </c>
      <c r="L742" s="7" t="s">
        <v>50</v>
      </c>
      <c r="M742" s="6">
        <v>66</v>
      </c>
      <c r="N742" s="6">
        <v>5</v>
      </c>
      <c r="O742" s="7" t="str">
        <f>VLOOKUP(H742,Product_Master!$A$2:$E$19,2,FALSE)</f>
        <v>Paper Ream</v>
      </c>
      <c r="P742" s="7" t="str">
        <f>VLOOKUP(H742,Product_Master!$A$2:$E$19,3,FALSE)</f>
        <v>Office Supplies</v>
      </c>
      <c r="Q742" s="17">
        <f>INDEX(Product_Master!$D$2:$D$19,MATCH(H742,Product_Master!$A$2:$A$19,0))</f>
        <v>9</v>
      </c>
      <c r="R742" s="14">
        <f>INDEX(Product_Master!$E$2:$E$19,MATCH(H742,Product_Master!$A$2:$A$19,0))</f>
        <v>5.46</v>
      </c>
      <c r="S742" s="14">
        <f t="shared" si="66"/>
        <v>9</v>
      </c>
      <c r="T742" s="14">
        <f t="shared" si="67"/>
        <v>5.46</v>
      </c>
      <c r="U742" s="14">
        <f t="shared" si="68"/>
        <v>3.54</v>
      </c>
      <c r="V742" s="20">
        <f t="shared" si="69"/>
        <v>0.39333333333333331</v>
      </c>
      <c r="W742" s="7" t="str">
        <f t="shared" si="70"/>
        <v>Profitable</v>
      </c>
      <c r="X742" s="7" t="str">
        <f t="shared" si="71"/>
        <v>Low</v>
      </c>
    </row>
    <row r="743" spans="1:24" x14ac:dyDescent="0.3">
      <c r="A743" s="7" t="s">
        <v>2373</v>
      </c>
      <c r="B743" s="8">
        <v>45138</v>
      </c>
      <c r="C743" s="8">
        <v>45144</v>
      </c>
      <c r="D743" s="7" t="s">
        <v>2374</v>
      </c>
      <c r="E743" s="7" t="s">
        <v>1315</v>
      </c>
      <c r="F743" s="7" t="s">
        <v>39</v>
      </c>
      <c r="G743" s="7" t="s">
        <v>62</v>
      </c>
      <c r="H743" s="7" t="s">
        <v>56</v>
      </c>
      <c r="I743" s="6">
        <v>1</v>
      </c>
      <c r="J743" s="10">
        <v>0.05</v>
      </c>
      <c r="K743" s="7" t="s">
        <v>32</v>
      </c>
      <c r="L743" s="7" t="s">
        <v>50</v>
      </c>
      <c r="M743" s="6">
        <v>31</v>
      </c>
      <c r="N743" s="6">
        <v>3</v>
      </c>
      <c r="O743" s="7" t="str">
        <f>VLOOKUP(H743,Product_Master!$A$2:$E$19,2,FALSE)</f>
        <v>Stapler</v>
      </c>
      <c r="P743" s="7" t="str">
        <f>VLOOKUP(H743,Product_Master!$A$2:$E$19,3,FALSE)</f>
        <v>Office Supplies</v>
      </c>
      <c r="Q743" s="17">
        <f>INDEX(Product_Master!$D$2:$D$19,MATCH(H743,Product_Master!$A$2:$A$19,0))</f>
        <v>15</v>
      </c>
      <c r="R743" s="14">
        <f>INDEX(Product_Master!$E$2:$E$19,MATCH(H743,Product_Master!$A$2:$A$19,0))</f>
        <v>9.91</v>
      </c>
      <c r="S743" s="14">
        <f t="shared" si="66"/>
        <v>14.25</v>
      </c>
      <c r="T743" s="14">
        <f t="shared" si="67"/>
        <v>9.91</v>
      </c>
      <c r="U743" s="14">
        <f t="shared" si="68"/>
        <v>4.34</v>
      </c>
      <c r="V743" s="20">
        <f t="shared" si="69"/>
        <v>0.30456140350877192</v>
      </c>
      <c r="W743" s="7" t="str">
        <f t="shared" si="70"/>
        <v>Profitable</v>
      </c>
      <c r="X743" s="7" t="str">
        <f t="shared" si="71"/>
        <v>Low</v>
      </c>
    </row>
    <row r="744" spans="1:24" x14ac:dyDescent="0.3">
      <c r="A744" s="7" t="s">
        <v>2375</v>
      </c>
      <c r="B744" s="8">
        <v>45138</v>
      </c>
      <c r="C744" s="8">
        <v>45144</v>
      </c>
      <c r="D744" s="7" t="s">
        <v>657</v>
      </c>
      <c r="E744" s="7" t="s">
        <v>1009</v>
      </c>
      <c r="F744" s="7" t="s">
        <v>29</v>
      </c>
      <c r="G744" s="7" t="s">
        <v>115</v>
      </c>
      <c r="H744" s="7" t="s">
        <v>76</v>
      </c>
      <c r="I744" s="6">
        <v>3</v>
      </c>
      <c r="J744" s="10">
        <v>0.2</v>
      </c>
      <c r="K744" s="7" t="s">
        <v>22</v>
      </c>
      <c r="L744" s="7" t="s">
        <v>33</v>
      </c>
      <c r="M744" s="6">
        <v>29</v>
      </c>
      <c r="N744" s="6">
        <v>5</v>
      </c>
      <c r="O744" s="7" t="str">
        <f>VLOOKUP(H744,Product_Master!$A$2:$E$19,2,FALSE)</f>
        <v>Tablet</v>
      </c>
      <c r="P744" s="7" t="str">
        <f>VLOOKUP(H744,Product_Master!$A$2:$E$19,3,FALSE)</f>
        <v>Technology</v>
      </c>
      <c r="Q744" s="17">
        <f>INDEX(Product_Master!$D$2:$D$19,MATCH(H744,Product_Master!$A$2:$A$19,0))</f>
        <v>350</v>
      </c>
      <c r="R744" s="14">
        <f>INDEX(Product_Master!$E$2:$E$19,MATCH(H744,Product_Master!$A$2:$A$19,0))</f>
        <v>267.63</v>
      </c>
      <c r="S744" s="14">
        <f t="shared" si="66"/>
        <v>840</v>
      </c>
      <c r="T744" s="14">
        <f t="shared" si="67"/>
        <v>802.89</v>
      </c>
      <c r="U744" s="14">
        <f t="shared" si="68"/>
        <v>37.110000000000014</v>
      </c>
      <c r="V744" s="20">
        <f t="shared" si="69"/>
        <v>4.4178571428571442E-2</v>
      </c>
      <c r="W744" s="7" t="str">
        <f t="shared" si="70"/>
        <v>Profitable</v>
      </c>
      <c r="X744" s="7" t="str">
        <f t="shared" si="71"/>
        <v>Low</v>
      </c>
    </row>
    <row r="745" spans="1:24" x14ac:dyDescent="0.3">
      <c r="A745" s="7" t="s">
        <v>2376</v>
      </c>
      <c r="B745" s="8">
        <v>45341</v>
      </c>
      <c r="C745" s="8">
        <v>45342</v>
      </c>
      <c r="D745" s="7" t="s">
        <v>2377</v>
      </c>
      <c r="E745" s="7" t="s">
        <v>453</v>
      </c>
      <c r="F745" s="7" t="s">
        <v>29</v>
      </c>
      <c r="G745" s="7" t="s">
        <v>251</v>
      </c>
      <c r="H745" s="7" t="s">
        <v>63</v>
      </c>
      <c r="I745" s="6">
        <v>3</v>
      </c>
      <c r="J745" s="10">
        <v>0.05</v>
      </c>
      <c r="K745" s="7" t="s">
        <v>32</v>
      </c>
      <c r="L745" s="7" t="s">
        <v>33</v>
      </c>
      <c r="M745" s="6">
        <v>22</v>
      </c>
      <c r="N745" s="6">
        <v>3</v>
      </c>
      <c r="O745" s="7" t="str">
        <f>VLOOKUP(H745,Product_Master!$A$2:$E$19,2,FALSE)</f>
        <v>Paper Ream</v>
      </c>
      <c r="P745" s="7" t="str">
        <f>VLOOKUP(H745,Product_Master!$A$2:$E$19,3,FALSE)</f>
        <v>Office Supplies</v>
      </c>
      <c r="Q745" s="17">
        <f>INDEX(Product_Master!$D$2:$D$19,MATCH(H745,Product_Master!$A$2:$A$19,0))</f>
        <v>9</v>
      </c>
      <c r="R745" s="14">
        <f>INDEX(Product_Master!$E$2:$E$19,MATCH(H745,Product_Master!$A$2:$A$19,0))</f>
        <v>5.46</v>
      </c>
      <c r="S745" s="14">
        <f t="shared" si="66"/>
        <v>25.65</v>
      </c>
      <c r="T745" s="14">
        <f t="shared" si="67"/>
        <v>16.38</v>
      </c>
      <c r="U745" s="14">
        <f t="shared" si="68"/>
        <v>9.27</v>
      </c>
      <c r="V745" s="20">
        <f t="shared" si="69"/>
        <v>0.36140350877192984</v>
      </c>
      <c r="W745" s="7" t="str">
        <f t="shared" si="70"/>
        <v>Profitable</v>
      </c>
      <c r="X745" s="7" t="str">
        <f t="shared" si="71"/>
        <v>Low</v>
      </c>
    </row>
    <row r="746" spans="1:24" x14ac:dyDescent="0.3">
      <c r="A746" s="7" t="s">
        <v>2378</v>
      </c>
      <c r="B746" s="8">
        <v>45317</v>
      </c>
      <c r="C746" s="8">
        <v>45320</v>
      </c>
      <c r="D746" s="7" t="s">
        <v>291</v>
      </c>
      <c r="E746" s="7" t="s">
        <v>326</v>
      </c>
      <c r="F746" s="7" t="s">
        <v>29</v>
      </c>
      <c r="G746" s="7" t="s">
        <v>97</v>
      </c>
      <c r="H746" s="7" t="s">
        <v>146</v>
      </c>
      <c r="I746" s="6">
        <v>8</v>
      </c>
      <c r="J746" s="10">
        <v>0.05</v>
      </c>
      <c r="K746" s="7" t="s">
        <v>32</v>
      </c>
      <c r="L746" s="7" t="s">
        <v>41</v>
      </c>
      <c r="M746" s="6">
        <v>54</v>
      </c>
      <c r="N746" s="6">
        <v>4</v>
      </c>
      <c r="O746" s="7" t="str">
        <f>VLOOKUP(H746,Product_Master!$A$2:$E$19,2,FALSE)</f>
        <v>Standing Desk</v>
      </c>
      <c r="P746" s="7" t="str">
        <f>VLOOKUP(H746,Product_Master!$A$2:$E$19,3,FALSE)</f>
        <v>Furniture</v>
      </c>
      <c r="Q746" s="17">
        <f>INDEX(Product_Master!$D$2:$D$19,MATCH(H746,Product_Master!$A$2:$A$19,0))</f>
        <v>480</v>
      </c>
      <c r="R746" s="14">
        <f>INDEX(Product_Master!$E$2:$E$19,MATCH(H746,Product_Master!$A$2:$A$19,0))</f>
        <v>375.21</v>
      </c>
      <c r="S746" s="14">
        <f t="shared" si="66"/>
        <v>3648</v>
      </c>
      <c r="T746" s="14">
        <f t="shared" si="67"/>
        <v>3001.68</v>
      </c>
      <c r="U746" s="14">
        <f t="shared" si="68"/>
        <v>646.32000000000016</v>
      </c>
      <c r="V746" s="20">
        <f t="shared" si="69"/>
        <v>0.17717105263157898</v>
      </c>
      <c r="W746" s="7" t="str">
        <f t="shared" si="70"/>
        <v>Profitable</v>
      </c>
      <c r="X746" s="7" t="str">
        <f t="shared" si="71"/>
        <v>Medium</v>
      </c>
    </row>
    <row r="747" spans="1:24" x14ac:dyDescent="0.3">
      <c r="A747" s="7" t="s">
        <v>2379</v>
      </c>
      <c r="B747" s="8">
        <v>45124</v>
      </c>
      <c r="C747" s="8">
        <v>45126</v>
      </c>
      <c r="D747" s="7" t="s">
        <v>2381</v>
      </c>
      <c r="E747" s="7" t="s">
        <v>1202</v>
      </c>
      <c r="F747" s="7" t="s">
        <v>39</v>
      </c>
      <c r="G747" s="7" t="s">
        <v>293</v>
      </c>
      <c r="H747" s="7" t="s">
        <v>154</v>
      </c>
      <c r="I747" s="6">
        <v>4</v>
      </c>
      <c r="J747" s="10">
        <v>0</v>
      </c>
      <c r="K747" s="7" t="s">
        <v>32</v>
      </c>
      <c r="L747" s="7" t="s">
        <v>33</v>
      </c>
      <c r="M747" s="6">
        <v>42</v>
      </c>
      <c r="N747" s="6">
        <v>2</v>
      </c>
      <c r="O747" s="7" t="str">
        <f>VLOOKUP(H747,Product_Master!$A$2:$E$19,2,FALSE)</f>
        <v>Filing Cabinet</v>
      </c>
      <c r="P747" s="7" t="str">
        <f>VLOOKUP(H747,Product_Master!$A$2:$E$19,3,FALSE)</f>
        <v>Furniture</v>
      </c>
      <c r="Q747" s="17">
        <f>INDEX(Product_Master!$D$2:$D$19,MATCH(H747,Product_Master!$A$2:$A$19,0))</f>
        <v>130</v>
      </c>
      <c r="R747" s="14">
        <f>INDEX(Product_Master!$E$2:$E$19,MATCH(H747,Product_Master!$A$2:$A$19,0))</f>
        <v>83.55</v>
      </c>
      <c r="S747" s="14">
        <f t="shared" si="66"/>
        <v>520</v>
      </c>
      <c r="T747" s="14">
        <f t="shared" si="67"/>
        <v>334.2</v>
      </c>
      <c r="U747" s="14">
        <f t="shared" si="68"/>
        <v>185.8</v>
      </c>
      <c r="V747" s="20">
        <f t="shared" si="69"/>
        <v>0.35730769230769233</v>
      </c>
      <c r="W747" s="7" t="str">
        <f t="shared" si="70"/>
        <v>Profitable</v>
      </c>
      <c r="X747" s="7" t="str">
        <f t="shared" si="71"/>
        <v>Low</v>
      </c>
    </row>
    <row r="748" spans="1:24" x14ac:dyDescent="0.3">
      <c r="A748" s="7" t="s">
        <v>2382</v>
      </c>
      <c r="B748" s="8">
        <v>45411</v>
      </c>
      <c r="C748" s="8">
        <v>45414</v>
      </c>
      <c r="D748" s="7" t="s">
        <v>776</v>
      </c>
      <c r="E748" s="7" t="s">
        <v>38</v>
      </c>
      <c r="F748" s="7" t="s">
        <v>39</v>
      </c>
      <c r="G748" s="7" t="s">
        <v>40</v>
      </c>
      <c r="H748" s="7" t="s">
        <v>21</v>
      </c>
      <c r="I748" s="6">
        <v>3</v>
      </c>
      <c r="J748" s="10">
        <v>0.1</v>
      </c>
      <c r="K748" s="7" t="s">
        <v>222</v>
      </c>
      <c r="L748" s="7" t="s">
        <v>33</v>
      </c>
      <c r="M748" s="6">
        <v>67</v>
      </c>
      <c r="N748" s="6">
        <v>1</v>
      </c>
      <c r="O748" s="7" t="str">
        <f>VLOOKUP(H748,Product_Master!$A$2:$E$19,2,FALSE)</f>
        <v>Pen Set</v>
      </c>
      <c r="P748" s="7" t="str">
        <f>VLOOKUP(H748,Product_Master!$A$2:$E$19,3,FALSE)</f>
        <v>Office Supplies</v>
      </c>
      <c r="Q748" s="17">
        <f>INDEX(Product_Master!$D$2:$D$19,MATCH(H748,Product_Master!$A$2:$A$19,0))</f>
        <v>12</v>
      </c>
      <c r="R748" s="14">
        <f>INDEX(Product_Master!$E$2:$E$19,MATCH(H748,Product_Master!$A$2:$A$19,0))</f>
        <v>9.07</v>
      </c>
      <c r="S748" s="14">
        <f t="shared" si="66"/>
        <v>32.4</v>
      </c>
      <c r="T748" s="14">
        <f t="shared" si="67"/>
        <v>27.21</v>
      </c>
      <c r="U748" s="14">
        <f t="shared" si="68"/>
        <v>5.1899999999999977</v>
      </c>
      <c r="V748" s="20">
        <f t="shared" si="69"/>
        <v>0.16018518518518512</v>
      </c>
      <c r="W748" s="7" t="str">
        <f t="shared" si="70"/>
        <v>Profitable</v>
      </c>
      <c r="X748" s="7" t="str">
        <f t="shared" si="71"/>
        <v>Low</v>
      </c>
    </row>
    <row r="749" spans="1:24" x14ac:dyDescent="0.3">
      <c r="A749" s="7" t="s">
        <v>2383</v>
      </c>
      <c r="B749" s="8">
        <v>45138</v>
      </c>
      <c r="C749" s="8">
        <v>45143</v>
      </c>
      <c r="D749" s="7" t="s">
        <v>2294</v>
      </c>
      <c r="E749" s="7" t="s">
        <v>485</v>
      </c>
      <c r="F749" s="7" t="s">
        <v>29</v>
      </c>
      <c r="G749" s="7" t="s">
        <v>192</v>
      </c>
      <c r="H749" s="7" t="s">
        <v>69</v>
      </c>
      <c r="I749" s="6">
        <v>7</v>
      </c>
      <c r="J749" s="10">
        <v>0.05</v>
      </c>
      <c r="K749" s="7" t="s">
        <v>32</v>
      </c>
      <c r="L749" s="7" t="s">
        <v>33</v>
      </c>
      <c r="M749" s="6">
        <v>35</v>
      </c>
      <c r="N749" s="6">
        <v>5</v>
      </c>
      <c r="O749" s="7" t="str">
        <f>VLOOKUP(H749,Product_Master!$A$2:$E$19,2,FALSE)</f>
        <v>Marker Pack</v>
      </c>
      <c r="P749" s="7" t="str">
        <f>VLOOKUP(H749,Product_Master!$A$2:$E$19,3,FALSE)</f>
        <v>Office Supplies</v>
      </c>
      <c r="Q749" s="17">
        <f>INDEX(Product_Master!$D$2:$D$19,MATCH(H749,Product_Master!$A$2:$A$19,0))</f>
        <v>11</v>
      </c>
      <c r="R749" s="14">
        <f>INDEX(Product_Master!$E$2:$E$19,MATCH(H749,Product_Master!$A$2:$A$19,0))</f>
        <v>6.23</v>
      </c>
      <c r="S749" s="14">
        <f t="shared" si="66"/>
        <v>73.149999999999991</v>
      </c>
      <c r="T749" s="14">
        <f t="shared" si="67"/>
        <v>43.61</v>
      </c>
      <c r="U749" s="14">
        <f t="shared" si="68"/>
        <v>29.539999999999992</v>
      </c>
      <c r="V749" s="20">
        <f t="shared" si="69"/>
        <v>0.4038277511961722</v>
      </c>
      <c r="W749" s="7" t="str">
        <f t="shared" si="70"/>
        <v>Profitable</v>
      </c>
      <c r="X749" s="7" t="str">
        <f t="shared" si="71"/>
        <v>Low</v>
      </c>
    </row>
    <row r="750" spans="1:24" x14ac:dyDescent="0.3">
      <c r="A750" s="7" t="s">
        <v>2384</v>
      </c>
      <c r="B750" s="8">
        <v>45278</v>
      </c>
      <c r="C750" s="8">
        <v>45279</v>
      </c>
      <c r="D750" s="7" t="s">
        <v>1853</v>
      </c>
      <c r="E750" s="7" t="s">
        <v>1267</v>
      </c>
      <c r="F750" s="7" t="s">
        <v>39</v>
      </c>
      <c r="G750" s="7" t="s">
        <v>97</v>
      </c>
      <c r="H750" s="7" t="s">
        <v>216</v>
      </c>
      <c r="I750" s="6">
        <v>6</v>
      </c>
      <c r="J750" s="10">
        <v>0.05</v>
      </c>
      <c r="K750" s="7" t="s">
        <v>70</v>
      </c>
      <c r="L750" s="7" t="s">
        <v>33</v>
      </c>
      <c r="M750" s="6">
        <v>61</v>
      </c>
      <c r="N750" s="6">
        <v>1</v>
      </c>
      <c r="O750" s="7" t="str">
        <f>VLOOKUP(H750,Product_Master!$A$2:$E$19,2,FALSE)</f>
        <v>Keyboard</v>
      </c>
      <c r="P750" s="7" t="str">
        <f>VLOOKUP(H750,Product_Master!$A$2:$E$19,3,FALSE)</f>
        <v>Technology</v>
      </c>
      <c r="Q750" s="17">
        <f>INDEX(Product_Master!$D$2:$D$19,MATCH(H750,Product_Master!$A$2:$A$19,0))</f>
        <v>45</v>
      </c>
      <c r="R750" s="14">
        <f>INDEX(Product_Master!$E$2:$E$19,MATCH(H750,Product_Master!$A$2:$A$19,0))</f>
        <v>35.729999999999997</v>
      </c>
      <c r="S750" s="14">
        <f t="shared" si="66"/>
        <v>256.5</v>
      </c>
      <c r="T750" s="14">
        <f t="shared" si="67"/>
        <v>214.38</v>
      </c>
      <c r="U750" s="14">
        <f t="shared" si="68"/>
        <v>42.120000000000005</v>
      </c>
      <c r="V750" s="20">
        <f t="shared" si="69"/>
        <v>0.1642105263157895</v>
      </c>
      <c r="W750" s="7" t="str">
        <f t="shared" si="70"/>
        <v>Profitable</v>
      </c>
      <c r="X750" s="7" t="str">
        <f t="shared" si="71"/>
        <v>Low</v>
      </c>
    </row>
    <row r="751" spans="1:24" x14ac:dyDescent="0.3">
      <c r="A751" s="7" t="s">
        <v>2386</v>
      </c>
      <c r="B751" s="8">
        <v>45435</v>
      </c>
      <c r="C751" s="8">
        <v>45441</v>
      </c>
      <c r="D751" s="7" t="s">
        <v>2387</v>
      </c>
      <c r="E751" s="7" t="s">
        <v>46</v>
      </c>
      <c r="F751" s="7" t="s">
        <v>39</v>
      </c>
      <c r="G751" s="7" t="s">
        <v>293</v>
      </c>
      <c r="H751" s="7" t="s">
        <v>63</v>
      </c>
      <c r="I751" s="6">
        <v>8</v>
      </c>
      <c r="J751" s="10">
        <v>0.1</v>
      </c>
      <c r="K751" s="7" t="s">
        <v>32</v>
      </c>
      <c r="L751" s="7" t="s">
        <v>50</v>
      </c>
      <c r="M751" s="6">
        <v>43</v>
      </c>
      <c r="N751" s="6">
        <v>3</v>
      </c>
      <c r="O751" s="7" t="str">
        <f>VLOOKUP(H751,Product_Master!$A$2:$E$19,2,FALSE)</f>
        <v>Paper Ream</v>
      </c>
      <c r="P751" s="7" t="str">
        <f>VLOOKUP(H751,Product_Master!$A$2:$E$19,3,FALSE)</f>
        <v>Office Supplies</v>
      </c>
      <c r="Q751" s="17">
        <f>INDEX(Product_Master!$D$2:$D$19,MATCH(H751,Product_Master!$A$2:$A$19,0))</f>
        <v>9</v>
      </c>
      <c r="R751" s="14">
        <f>INDEX(Product_Master!$E$2:$E$19,MATCH(H751,Product_Master!$A$2:$A$19,0))</f>
        <v>5.46</v>
      </c>
      <c r="S751" s="14">
        <f t="shared" si="66"/>
        <v>64.8</v>
      </c>
      <c r="T751" s="14">
        <f t="shared" si="67"/>
        <v>43.68</v>
      </c>
      <c r="U751" s="14">
        <f t="shared" si="68"/>
        <v>21.119999999999997</v>
      </c>
      <c r="V751" s="20">
        <f t="shared" si="69"/>
        <v>0.3259259259259259</v>
      </c>
      <c r="W751" s="7" t="str">
        <f t="shared" si="70"/>
        <v>Profitable</v>
      </c>
      <c r="X751" s="7" t="str">
        <f t="shared" si="71"/>
        <v>Low</v>
      </c>
    </row>
    <row r="752" spans="1:24" x14ac:dyDescent="0.3">
      <c r="A752" s="7" t="s">
        <v>2388</v>
      </c>
      <c r="B752" s="8">
        <v>45416</v>
      </c>
      <c r="C752" s="8">
        <v>45418</v>
      </c>
      <c r="D752" s="7" t="s">
        <v>1053</v>
      </c>
      <c r="E752" s="7" t="s">
        <v>28</v>
      </c>
      <c r="F752" s="7" t="s">
        <v>39</v>
      </c>
      <c r="G752" s="7" t="s">
        <v>293</v>
      </c>
      <c r="H752" s="7" t="s">
        <v>98</v>
      </c>
      <c r="I752" s="6">
        <v>5</v>
      </c>
      <c r="J752" s="10">
        <v>0</v>
      </c>
      <c r="K752" s="7" t="s">
        <v>32</v>
      </c>
      <c r="L752" s="7" t="s">
        <v>23</v>
      </c>
      <c r="M752" s="6">
        <v>69</v>
      </c>
      <c r="N752" s="6">
        <v>2</v>
      </c>
      <c r="O752" s="7" t="str">
        <f>VLOOKUP(H752,Product_Master!$A$2:$E$19,2,FALSE)</f>
        <v>Office Chair</v>
      </c>
      <c r="P752" s="7" t="str">
        <f>VLOOKUP(H752,Product_Master!$A$2:$E$19,3,FALSE)</f>
        <v>Furniture</v>
      </c>
      <c r="Q752" s="17">
        <f>INDEX(Product_Master!$D$2:$D$19,MATCH(H752,Product_Master!$A$2:$A$19,0))</f>
        <v>150</v>
      </c>
      <c r="R752" s="14">
        <f>INDEX(Product_Master!$E$2:$E$19,MATCH(H752,Product_Master!$A$2:$A$19,0))</f>
        <v>111.98</v>
      </c>
      <c r="S752" s="14">
        <f t="shared" si="66"/>
        <v>750</v>
      </c>
      <c r="T752" s="14">
        <f t="shared" si="67"/>
        <v>559.9</v>
      </c>
      <c r="U752" s="14">
        <f t="shared" si="68"/>
        <v>190.10000000000002</v>
      </c>
      <c r="V752" s="20">
        <f t="shared" si="69"/>
        <v>0.25346666666666667</v>
      </c>
      <c r="W752" s="7" t="str">
        <f t="shared" si="70"/>
        <v>Profitable</v>
      </c>
      <c r="X752" s="7" t="str">
        <f t="shared" si="71"/>
        <v>Low</v>
      </c>
    </row>
    <row r="753" spans="1:24" x14ac:dyDescent="0.3">
      <c r="A753" s="7" t="s">
        <v>2389</v>
      </c>
      <c r="B753" s="8">
        <v>45637</v>
      </c>
      <c r="C753" s="8">
        <v>45640</v>
      </c>
      <c r="D753" s="7" t="s">
        <v>963</v>
      </c>
      <c r="E753" s="7" t="s">
        <v>215</v>
      </c>
      <c r="F753" s="7" t="s">
        <v>39</v>
      </c>
      <c r="G753" s="7" t="s">
        <v>293</v>
      </c>
      <c r="H753" s="7" t="s">
        <v>98</v>
      </c>
      <c r="I753" s="6">
        <v>9</v>
      </c>
      <c r="J753" s="10">
        <v>0</v>
      </c>
      <c r="K753" s="7" t="s">
        <v>70</v>
      </c>
      <c r="L753" s="7" t="s">
        <v>41</v>
      </c>
      <c r="M753" s="6">
        <v>44</v>
      </c>
      <c r="N753" s="6">
        <v>5</v>
      </c>
      <c r="O753" s="7" t="str">
        <f>VLOOKUP(H753,Product_Master!$A$2:$E$19,2,FALSE)</f>
        <v>Office Chair</v>
      </c>
      <c r="P753" s="7" t="str">
        <f>VLOOKUP(H753,Product_Master!$A$2:$E$19,3,FALSE)</f>
        <v>Furniture</v>
      </c>
      <c r="Q753" s="17">
        <f>INDEX(Product_Master!$D$2:$D$19,MATCH(H753,Product_Master!$A$2:$A$19,0))</f>
        <v>150</v>
      </c>
      <c r="R753" s="14">
        <f>INDEX(Product_Master!$E$2:$E$19,MATCH(H753,Product_Master!$A$2:$A$19,0))</f>
        <v>111.98</v>
      </c>
      <c r="S753" s="14">
        <f t="shared" si="66"/>
        <v>1350</v>
      </c>
      <c r="T753" s="14">
        <f t="shared" si="67"/>
        <v>1007.82</v>
      </c>
      <c r="U753" s="14">
        <f t="shared" si="68"/>
        <v>342.17999999999995</v>
      </c>
      <c r="V753" s="20">
        <f t="shared" si="69"/>
        <v>0.25346666666666662</v>
      </c>
      <c r="W753" s="7" t="str">
        <f t="shared" si="70"/>
        <v>Profitable</v>
      </c>
      <c r="X753" s="7" t="str">
        <f t="shared" si="71"/>
        <v>Low</v>
      </c>
    </row>
    <row r="754" spans="1:24" x14ac:dyDescent="0.3">
      <c r="A754" s="7" t="s">
        <v>2391</v>
      </c>
      <c r="B754" s="8">
        <v>45163</v>
      </c>
      <c r="C754" s="8">
        <v>45165</v>
      </c>
      <c r="D754" s="7" t="s">
        <v>2009</v>
      </c>
      <c r="E754" s="7" t="s">
        <v>1315</v>
      </c>
      <c r="F754" s="7" t="s">
        <v>29</v>
      </c>
      <c r="G754" s="7" t="s">
        <v>40</v>
      </c>
      <c r="H754" s="7" t="s">
        <v>56</v>
      </c>
      <c r="I754" s="6">
        <v>8</v>
      </c>
      <c r="J754" s="10">
        <v>0.05</v>
      </c>
      <c r="K754" s="7" t="s">
        <v>32</v>
      </c>
      <c r="L754" s="7" t="s">
        <v>23</v>
      </c>
      <c r="M754" s="6">
        <v>29</v>
      </c>
      <c r="N754" s="6">
        <v>2</v>
      </c>
      <c r="O754" s="7" t="str">
        <f>VLOOKUP(H754,Product_Master!$A$2:$E$19,2,FALSE)</f>
        <v>Stapler</v>
      </c>
      <c r="P754" s="7" t="str">
        <f>VLOOKUP(H754,Product_Master!$A$2:$E$19,3,FALSE)</f>
        <v>Office Supplies</v>
      </c>
      <c r="Q754" s="17">
        <f>INDEX(Product_Master!$D$2:$D$19,MATCH(H754,Product_Master!$A$2:$A$19,0))</f>
        <v>15</v>
      </c>
      <c r="R754" s="14">
        <f>INDEX(Product_Master!$E$2:$E$19,MATCH(H754,Product_Master!$A$2:$A$19,0))</f>
        <v>9.91</v>
      </c>
      <c r="S754" s="14">
        <f t="shared" si="66"/>
        <v>114</v>
      </c>
      <c r="T754" s="14">
        <f t="shared" si="67"/>
        <v>79.28</v>
      </c>
      <c r="U754" s="14">
        <f t="shared" si="68"/>
        <v>34.72</v>
      </c>
      <c r="V754" s="20">
        <f t="shared" si="69"/>
        <v>0.30456140350877192</v>
      </c>
      <c r="W754" s="7" t="str">
        <f t="shared" si="70"/>
        <v>Profitable</v>
      </c>
      <c r="X754" s="7" t="str">
        <f t="shared" si="71"/>
        <v>Low</v>
      </c>
    </row>
    <row r="755" spans="1:24" x14ac:dyDescent="0.3">
      <c r="A755" s="7" t="s">
        <v>2392</v>
      </c>
      <c r="B755" s="8">
        <v>45062</v>
      </c>
      <c r="C755" s="8">
        <v>45068</v>
      </c>
      <c r="D755" s="7" t="s">
        <v>824</v>
      </c>
      <c r="E755" s="7" t="s">
        <v>1014</v>
      </c>
      <c r="F755" s="7" t="s">
        <v>29</v>
      </c>
      <c r="G755" s="7" t="s">
        <v>251</v>
      </c>
      <c r="H755" s="7" t="s">
        <v>56</v>
      </c>
      <c r="I755" s="6">
        <v>1</v>
      </c>
      <c r="J755" s="10">
        <v>0.1</v>
      </c>
      <c r="K755" s="7" t="s">
        <v>32</v>
      </c>
      <c r="L755" s="7" t="s">
        <v>50</v>
      </c>
      <c r="M755" s="6">
        <v>44</v>
      </c>
      <c r="N755" s="6">
        <v>3</v>
      </c>
      <c r="O755" s="7" t="str">
        <f>VLOOKUP(H755,Product_Master!$A$2:$E$19,2,FALSE)</f>
        <v>Stapler</v>
      </c>
      <c r="P755" s="7" t="str">
        <f>VLOOKUP(H755,Product_Master!$A$2:$E$19,3,FALSE)</f>
        <v>Office Supplies</v>
      </c>
      <c r="Q755" s="17">
        <f>INDEX(Product_Master!$D$2:$D$19,MATCH(H755,Product_Master!$A$2:$A$19,0))</f>
        <v>15</v>
      </c>
      <c r="R755" s="14">
        <f>INDEX(Product_Master!$E$2:$E$19,MATCH(H755,Product_Master!$A$2:$A$19,0))</f>
        <v>9.91</v>
      </c>
      <c r="S755" s="14">
        <f t="shared" si="66"/>
        <v>13.5</v>
      </c>
      <c r="T755" s="14">
        <f t="shared" si="67"/>
        <v>9.91</v>
      </c>
      <c r="U755" s="14">
        <f t="shared" si="68"/>
        <v>3.59</v>
      </c>
      <c r="V755" s="20">
        <f t="shared" si="69"/>
        <v>0.2659259259259259</v>
      </c>
      <c r="W755" s="7" t="str">
        <f t="shared" si="70"/>
        <v>Profitable</v>
      </c>
      <c r="X755" s="7" t="str">
        <f t="shared" si="71"/>
        <v>Low</v>
      </c>
    </row>
    <row r="756" spans="1:24" x14ac:dyDescent="0.3">
      <c r="A756" s="7" t="s">
        <v>2394</v>
      </c>
      <c r="B756" s="8">
        <v>45629</v>
      </c>
      <c r="C756" s="8">
        <v>45630</v>
      </c>
      <c r="D756" s="7" t="s">
        <v>2395</v>
      </c>
      <c r="E756" s="7" t="s">
        <v>82</v>
      </c>
      <c r="F756" s="7" t="s">
        <v>39</v>
      </c>
      <c r="G756" s="7" t="s">
        <v>40</v>
      </c>
      <c r="H756" s="7" t="s">
        <v>31</v>
      </c>
      <c r="I756" s="6">
        <v>1</v>
      </c>
      <c r="J756" s="10">
        <v>0.1</v>
      </c>
      <c r="K756" s="7" t="s">
        <v>32</v>
      </c>
      <c r="L756" s="7" t="s">
        <v>41</v>
      </c>
      <c r="M756" s="6">
        <v>55</v>
      </c>
      <c r="N756" s="6">
        <v>2</v>
      </c>
      <c r="O756" s="7" t="str">
        <f>VLOOKUP(H756,Product_Master!$A$2:$E$19,2,FALSE)</f>
        <v>Desk</v>
      </c>
      <c r="P756" s="7" t="str">
        <f>VLOOKUP(H756,Product_Master!$A$2:$E$19,3,FALSE)</f>
        <v>Furniture</v>
      </c>
      <c r="Q756" s="17">
        <f>INDEX(Product_Master!$D$2:$D$19,MATCH(H756,Product_Master!$A$2:$A$19,0))</f>
        <v>320</v>
      </c>
      <c r="R756" s="14">
        <f>INDEX(Product_Master!$E$2:$E$19,MATCH(H756,Product_Master!$A$2:$A$19,0))</f>
        <v>186.25</v>
      </c>
      <c r="S756" s="14">
        <f t="shared" si="66"/>
        <v>288</v>
      </c>
      <c r="T756" s="14">
        <f t="shared" si="67"/>
        <v>186.25</v>
      </c>
      <c r="U756" s="14">
        <f t="shared" si="68"/>
        <v>101.75</v>
      </c>
      <c r="V756" s="20">
        <f t="shared" si="69"/>
        <v>0.3532986111111111</v>
      </c>
      <c r="W756" s="7" t="str">
        <f t="shared" si="70"/>
        <v>Profitable</v>
      </c>
      <c r="X756" s="7" t="str">
        <f t="shared" si="71"/>
        <v>Low</v>
      </c>
    </row>
    <row r="757" spans="1:24" x14ac:dyDescent="0.3">
      <c r="A757" s="7" t="s">
        <v>2396</v>
      </c>
      <c r="B757" s="8">
        <v>45608</v>
      </c>
      <c r="C757" s="8">
        <v>45609</v>
      </c>
      <c r="D757" s="7" t="s">
        <v>1664</v>
      </c>
      <c r="E757" s="7" t="s">
        <v>221</v>
      </c>
      <c r="F757" s="7" t="s">
        <v>39</v>
      </c>
      <c r="G757" s="7" t="s">
        <v>40</v>
      </c>
      <c r="H757" s="7" t="s">
        <v>63</v>
      </c>
      <c r="I757" s="6">
        <v>5</v>
      </c>
      <c r="J757" s="10">
        <v>0.15</v>
      </c>
      <c r="K757" s="7" t="s">
        <v>22</v>
      </c>
      <c r="L757" s="7" t="s">
        <v>23</v>
      </c>
      <c r="M757" s="6">
        <v>63</v>
      </c>
      <c r="N757" s="6">
        <v>4</v>
      </c>
      <c r="O757" s="7" t="str">
        <f>VLOOKUP(H757,Product_Master!$A$2:$E$19,2,FALSE)</f>
        <v>Paper Ream</v>
      </c>
      <c r="P757" s="7" t="str">
        <f>VLOOKUP(H757,Product_Master!$A$2:$E$19,3,FALSE)</f>
        <v>Office Supplies</v>
      </c>
      <c r="Q757" s="17">
        <f>INDEX(Product_Master!$D$2:$D$19,MATCH(H757,Product_Master!$A$2:$A$19,0))</f>
        <v>9</v>
      </c>
      <c r="R757" s="14">
        <f>INDEX(Product_Master!$E$2:$E$19,MATCH(H757,Product_Master!$A$2:$A$19,0))</f>
        <v>5.46</v>
      </c>
      <c r="S757" s="14">
        <f t="shared" si="66"/>
        <v>38.25</v>
      </c>
      <c r="T757" s="14">
        <f t="shared" si="67"/>
        <v>27.3</v>
      </c>
      <c r="U757" s="14">
        <f t="shared" si="68"/>
        <v>10.95</v>
      </c>
      <c r="V757" s="20">
        <f t="shared" si="69"/>
        <v>0.28627450980392155</v>
      </c>
      <c r="W757" s="7" t="str">
        <f t="shared" si="70"/>
        <v>Profitable</v>
      </c>
      <c r="X757" s="7" t="str">
        <f t="shared" si="71"/>
        <v>Low</v>
      </c>
    </row>
    <row r="758" spans="1:24" x14ac:dyDescent="0.3">
      <c r="A758" s="7" t="s">
        <v>2398</v>
      </c>
      <c r="B758" s="8">
        <v>45550</v>
      </c>
      <c r="C758" s="8">
        <v>45553</v>
      </c>
      <c r="D758" s="7" t="s">
        <v>2399</v>
      </c>
      <c r="E758" s="7" t="s">
        <v>477</v>
      </c>
      <c r="F758" s="7" t="s">
        <v>29</v>
      </c>
      <c r="G758" s="7" t="s">
        <v>30</v>
      </c>
      <c r="H758" s="7" t="s">
        <v>154</v>
      </c>
      <c r="I758" s="6">
        <v>2</v>
      </c>
      <c r="J758" s="10">
        <v>0.2</v>
      </c>
      <c r="K758" s="7" t="s">
        <v>70</v>
      </c>
      <c r="L758" s="7" t="s">
        <v>33</v>
      </c>
      <c r="M758" s="6">
        <v>19</v>
      </c>
      <c r="N758" s="6">
        <v>4</v>
      </c>
      <c r="O758" s="7" t="str">
        <f>VLOOKUP(H758,Product_Master!$A$2:$E$19,2,FALSE)</f>
        <v>Filing Cabinet</v>
      </c>
      <c r="P758" s="7" t="str">
        <f>VLOOKUP(H758,Product_Master!$A$2:$E$19,3,FALSE)</f>
        <v>Furniture</v>
      </c>
      <c r="Q758" s="17">
        <f>INDEX(Product_Master!$D$2:$D$19,MATCH(H758,Product_Master!$A$2:$A$19,0))</f>
        <v>130</v>
      </c>
      <c r="R758" s="14">
        <f>INDEX(Product_Master!$E$2:$E$19,MATCH(H758,Product_Master!$A$2:$A$19,0))</f>
        <v>83.55</v>
      </c>
      <c r="S758" s="14">
        <f t="shared" si="66"/>
        <v>208</v>
      </c>
      <c r="T758" s="14">
        <f t="shared" si="67"/>
        <v>167.1</v>
      </c>
      <c r="U758" s="14">
        <f t="shared" si="68"/>
        <v>40.900000000000006</v>
      </c>
      <c r="V758" s="20">
        <f t="shared" si="69"/>
        <v>0.19663461538461541</v>
      </c>
      <c r="W758" s="7" t="str">
        <f t="shared" si="70"/>
        <v>Profitable</v>
      </c>
      <c r="X758" s="7" t="str">
        <f t="shared" si="71"/>
        <v>Low</v>
      </c>
    </row>
    <row r="759" spans="1:24" x14ac:dyDescent="0.3">
      <c r="A759" s="7" t="s">
        <v>2400</v>
      </c>
      <c r="B759" s="8">
        <v>45004</v>
      </c>
      <c r="C759" s="8">
        <v>45006</v>
      </c>
      <c r="D759" s="7" t="s">
        <v>2195</v>
      </c>
      <c r="E759" s="7" t="s">
        <v>643</v>
      </c>
      <c r="F759" s="7" t="s">
        <v>29</v>
      </c>
      <c r="G759" s="7" t="s">
        <v>20</v>
      </c>
      <c r="H759" s="7" t="s">
        <v>216</v>
      </c>
      <c r="I759" s="6">
        <v>4</v>
      </c>
      <c r="J759" s="10">
        <v>0.15</v>
      </c>
      <c r="K759" s="7" t="s">
        <v>32</v>
      </c>
      <c r="L759" s="7" t="s">
        <v>50</v>
      </c>
      <c r="M759" s="6">
        <v>38</v>
      </c>
      <c r="N759" s="6">
        <v>5</v>
      </c>
      <c r="O759" s="7" t="str">
        <f>VLOOKUP(H759,Product_Master!$A$2:$E$19,2,FALSE)</f>
        <v>Keyboard</v>
      </c>
      <c r="P759" s="7" t="str">
        <f>VLOOKUP(H759,Product_Master!$A$2:$E$19,3,FALSE)</f>
        <v>Technology</v>
      </c>
      <c r="Q759" s="17">
        <f>INDEX(Product_Master!$D$2:$D$19,MATCH(H759,Product_Master!$A$2:$A$19,0))</f>
        <v>45</v>
      </c>
      <c r="R759" s="14">
        <f>INDEX(Product_Master!$E$2:$E$19,MATCH(H759,Product_Master!$A$2:$A$19,0))</f>
        <v>35.729999999999997</v>
      </c>
      <c r="S759" s="14">
        <f t="shared" si="66"/>
        <v>153</v>
      </c>
      <c r="T759" s="14">
        <f t="shared" si="67"/>
        <v>142.91999999999999</v>
      </c>
      <c r="U759" s="14">
        <f t="shared" si="68"/>
        <v>10.080000000000013</v>
      </c>
      <c r="V759" s="20">
        <f t="shared" si="69"/>
        <v>6.5882352941176558E-2</v>
      </c>
      <c r="W759" s="7" t="str">
        <f t="shared" si="70"/>
        <v>Profitable</v>
      </c>
      <c r="X759" s="7" t="str">
        <f t="shared" si="71"/>
        <v>Low</v>
      </c>
    </row>
    <row r="760" spans="1:24" x14ac:dyDescent="0.3">
      <c r="A760" s="7" t="s">
        <v>2402</v>
      </c>
      <c r="B760" s="8">
        <v>45058</v>
      </c>
      <c r="C760" s="8">
        <v>45059</v>
      </c>
      <c r="D760" s="7" t="s">
        <v>2403</v>
      </c>
      <c r="E760" s="7" t="s">
        <v>359</v>
      </c>
      <c r="F760" s="7" t="s">
        <v>19</v>
      </c>
      <c r="G760" s="7" t="s">
        <v>90</v>
      </c>
      <c r="H760" s="7" t="s">
        <v>84</v>
      </c>
      <c r="I760" s="6">
        <v>1</v>
      </c>
      <c r="J760" s="10">
        <v>0.2</v>
      </c>
      <c r="K760" s="7" t="s">
        <v>222</v>
      </c>
      <c r="L760" s="7" t="s">
        <v>23</v>
      </c>
      <c r="M760" s="6">
        <v>36</v>
      </c>
      <c r="N760" s="6">
        <v>4</v>
      </c>
      <c r="O760" s="7" t="str">
        <f>VLOOKUP(H760,Product_Master!$A$2:$E$19,2,FALSE)</f>
        <v>Bookcase</v>
      </c>
      <c r="P760" s="7" t="str">
        <f>VLOOKUP(H760,Product_Master!$A$2:$E$19,3,FALSE)</f>
        <v>Furniture</v>
      </c>
      <c r="Q760" s="17">
        <f>INDEX(Product_Master!$D$2:$D$19,MATCH(H760,Product_Master!$A$2:$A$19,0))</f>
        <v>210</v>
      </c>
      <c r="R760" s="14">
        <f>INDEX(Product_Master!$E$2:$E$19,MATCH(H760,Product_Master!$A$2:$A$19,0))</f>
        <v>139.15</v>
      </c>
      <c r="S760" s="14">
        <f t="shared" si="66"/>
        <v>168</v>
      </c>
      <c r="T760" s="14">
        <f t="shared" si="67"/>
        <v>139.15</v>
      </c>
      <c r="U760" s="14">
        <f t="shared" si="68"/>
        <v>28.849999999999994</v>
      </c>
      <c r="V760" s="20">
        <f t="shared" si="69"/>
        <v>0.17172619047619045</v>
      </c>
      <c r="W760" s="7" t="str">
        <f t="shared" si="70"/>
        <v>Profitable</v>
      </c>
      <c r="X760" s="7" t="str">
        <f t="shared" si="71"/>
        <v>Low</v>
      </c>
    </row>
    <row r="761" spans="1:24" x14ac:dyDescent="0.3">
      <c r="A761" s="7" t="s">
        <v>2404</v>
      </c>
      <c r="B761" s="8">
        <v>45255</v>
      </c>
      <c r="C761" s="8">
        <v>45257</v>
      </c>
      <c r="D761" s="7" t="s">
        <v>2405</v>
      </c>
      <c r="E761" s="7" t="s">
        <v>1009</v>
      </c>
      <c r="F761" s="7" t="s">
        <v>29</v>
      </c>
      <c r="G761" s="7" t="s">
        <v>97</v>
      </c>
      <c r="H761" s="7" t="s">
        <v>308</v>
      </c>
      <c r="I761" s="6">
        <v>5</v>
      </c>
      <c r="J761" s="10">
        <v>0.05</v>
      </c>
      <c r="K761" s="7" t="s">
        <v>222</v>
      </c>
      <c r="L761" s="7" t="s">
        <v>41</v>
      </c>
      <c r="M761" s="6">
        <v>20</v>
      </c>
      <c r="N761" s="6">
        <v>3</v>
      </c>
      <c r="O761" s="7" t="str">
        <f>VLOOKUP(H761,Product_Master!$A$2:$E$19,2,FALSE)</f>
        <v>Binder</v>
      </c>
      <c r="P761" s="7" t="str">
        <f>VLOOKUP(H761,Product_Master!$A$2:$E$19,3,FALSE)</f>
        <v>Office Supplies</v>
      </c>
      <c r="Q761" s="17">
        <f>INDEX(Product_Master!$D$2:$D$19,MATCH(H761,Product_Master!$A$2:$A$19,0))</f>
        <v>8</v>
      </c>
      <c r="R761" s="14">
        <f>INDEX(Product_Master!$E$2:$E$19,MATCH(H761,Product_Master!$A$2:$A$19,0))</f>
        <v>5.51</v>
      </c>
      <c r="S761" s="14">
        <f t="shared" si="66"/>
        <v>38</v>
      </c>
      <c r="T761" s="14">
        <f t="shared" si="67"/>
        <v>27.549999999999997</v>
      </c>
      <c r="U761" s="14">
        <f t="shared" si="68"/>
        <v>10.450000000000003</v>
      </c>
      <c r="V761" s="20">
        <f t="shared" si="69"/>
        <v>0.27500000000000008</v>
      </c>
      <c r="W761" s="7" t="str">
        <f t="shared" si="70"/>
        <v>Profitable</v>
      </c>
      <c r="X761" s="7" t="str">
        <f t="shared" si="71"/>
        <v>Low</v>
      </c>
    </row>
    <row r="762" spans="1:24" x14ac:dyDescent="0.3">
      <c r="A762" s="7" t="s">
        <v>2406</v>
      </c>
      <c r="B762" s="8">
        <v>45572</v>
      </c>
      <c r="C762" s="8">
        <v>45575</v>
      </c>
      <c r="D762" s="7" t="s">
        <v>2407</v>
      </c>
      <c r="E762" s="7" t="s">
        <v>619</v>
      </c>
      <c r="F762" s="7" t="s">
        <v>39</v>
      </c>
      <c r="G762" s="7" t="s">
        <v>176</v>
      </c>
      <c r="H762" s="7" t="s">
        <v>84</v>
      </c>
      <c r="I762" s="6">
        <v>1</v>
      </c>
      <c r="J762" s="10">
        <v>0.05</v>
      </c>
      <c r="K762" s="7" t="s">
        <v>70</v>
      </c>
      <c r="L762" s="7" t="s">
        <v>33</v>
      </c>
      <c r="M762" s="6">
        <v>27</v>
      </c>
      <c r="N762" s="6">
        <v>3</v>
      </c>
      <c r="O762" s="7" t="str">
        <f>VLOOKUP(H762,Product_Master!$A$2:$E$19,2,FALSE)</f>
        <v>Bookcase</v>
      </c>
      <c r="P762" s="7" t="str">
        <f>VLOOKUP(H762,Product_Master!$A$2:$E$19,3,FALSE)</f>
        <v>Furniture</v>
      </c>
      <c r="Q762" s="17">
        <f>INDEX(Product_Master!$D$2:$D$19,MATCH(H762,Product_Master!$A$2:$A$19,0))</f>
        <v>210</v>
      </c>
      <c r="R762" s="14">
        <f>INDEX(Product_Master!$E$2:$E$19,MATCH(H762,Product_Master!$A$2:$A$19,0))</f>
        <v>139.15</v>
      </c>
      <c r="S762" s="14">
        <f t="shared" si="66"/>
        <v>199.5</v>
      </c>
      <c r="T762" s="14">
        <f t="shared" si="67"/>
        <v>139.15</v>
      </c>
      <c r="U762" s="14">
        <f t="shared" si="68"/>
        <v>60.349999999999994</v>
      </c>
      <c r="V762" s="20">
        <f t="shared" si="69"/>
        <v>0.30250626566416039</v>
      </c>
      <c r="W762" s="7" t="str">
        <f t="shared" si="70"/>
        <v>Profitable</v>
      </c>
      <c r="X762" s="7" t="str">
        <f t="shared" si="71"/>
        <v>Low</v>
      </c>
    </row>
    <row r="763" spans="1:24" x14ac:dyDescent="0.3">
      <c r="A763" s="7" t="s">
        <v>2408</v>
      </c>
      <c r="B763" s="8">
        <v>45062</v>
      </c>
      <c r="C763" s="8">
        <v>45064</v>
      </c>
      <c r="D763" s="7" t="s">
        <v>934</v>
      </c>
      <c r="E763" s="7" t="s">
        <v>967</v>
      </c>
      <c r="F763" s="7" t="s">
        <v>39</v>
      </c>
      <c r="G763" s="7" t="s">
        <v>115</v>
      </c>
      <c r="H763" s="7" t="s">
        <v>241</v>
      </c>
      <c r="I763" s="6">
        <v>7</v>
      </c>
      <c r="J763" s="10">
        <v>0</v>
      </c>
      <c r="K763" s="7" t="s">
        <v>70</v>
      </c>
      <c r="L763" s="7" t="s">
        <v>50</v>
      </c>
      <c r="M763" s="6">
        <v>21</v>
      </c>
      <c r="N763" s="6">
        <v>3</v>
      </c>
      <c r="O763" s="7" t="str">
        <f>VLOOKUP(H763,Product_Master!$A$2:$E$19,2,FALSE)</f>
        <v>Notebook</v>
      </c>
      <c r="P763" s="7" t="str">
        <f>VLOOKUP(H763,Product_Master!$A$2:$E$19,3,FALSE)</f>
        <v>Office Supplies</v>
      </c>
      <c r="Q763" s="17">
        <f>INDEX(Product_Master!$D$2:$D$19,MATCH(H763,Product_Master!$A$2:$A$19,0))</f>
        <v>6</v>
      </c>
      <c r="R763" s="14">
        <f>INDEX(Product_Master!$E$2:$E$19,MATCH(H763,Product_Master!$A$2:$A$19,0))</f>
        <v>4.2699999999999996</v>
      </c>
      <c r="S763" s="14">
        <f t="shared" si="66"/>
        <v>42</v>
      </c>
      <c r="T763" s="14">
        <f t="shared" si="67"/>
        <v>29.889999999999997</v>
      </c>
      <c r="U763" s="14">
        <f t="shared" si="68"/>
        <v>12.110000000000003</v>
      </c>
      <c r="V763" s="20">
        <f t="shared" si="69"/>
        <v>0.28833333333333339</v>
      </c>
      <c r="W763" s="7" t="str">
        <f t="shared" si="70"/>
        <v>Profitable</v>
      </c>
      <c r="X763" s="7" t="str">
        <f t="shared" si="71"/>
        <v>Low</v>
      </c>
    </row>
    <row r="764" spans="1:24" x14ac:dyDescent="0.3">
      <c r="A764" s="7" t="s">
        <v>2409</v>
      </c>
      <c r="B764" s="8">
        <v>45483</v>
      </c>
      <c r="C764" s="8">
        <v>45489</v>
      </c>
      <c r="D764" s="7" t="s">
        <v>2412</v>
      </c>
      <c r="E764" s="7" t="s">
        <v>731</v>
      </c>
      <c r="F764" s="7" t="s">
        <v>19</v>
      </c>
      <c r="G764" s="7" t="s">
        <v>47</v>
      </c>
      <c r="H764" s="7" t="s">
        <v>63</v>
      </c>
      <c r="I764" s="6">
        <v>3</v>
      </c>
      <c r="J764" s="10">
        <v>0</v>
      </c>
      <c r="K764" s="7" t="s">
        <v>32</v>
      </c>
      <c r="L764" s="7" t="s">
        <v>23</v>
      </c>
      <c r="M764" s="6">
        <v>56</v>
      </c>
      <c r="N764" s="6">
        <v>1</v>
      </c>
      <c r="O764" s="7" t="str">
        <f>VLOOKUP(H764,Product_Master!$A$2:$E$19,2,FALSE)</f>
        <v>Paper Ream</v>
      </c>
      <c r="P764" s="7" t="str">
        <f>VLOOKUP(H764,Product_Master!$A$2:$E$19,3,FALSE)</f>
        <v>Office Supplies</v>
      </c>
      <c r="Q764" s="17">
        <f>INDEX(Product_Master!$D$2:$D$19,MATCH(H764,Product_Master!$A$2:$A$19,0))</f>
        <v>9</v>
      </c>
      <c r="R764" s="14">
        <f>INDEX(Product_Master!$E$2:$E$19,MATCH(H764,Product_Master!$A$2:$A$19,0))</f>
        <v>5.46</v>
      </c>
      <c r="S764" s="14">
        <f t="shared" si="66"/>
        <v>27</v>
      </c>
      <c r="T764" s="14">
        <f t="shared" si="67"/>
        <v>16.38</v>
      </c>
      <c r="U764" s="14">
        <f t="shared" si="68"/>
        <v>10.620000000000001</v>
      </c>
      <c r="V764" s="20">
        <f t="shared" si="69"/>
        <v>0.39333333333333337</v>
      </c>
      <c r="W764" s="7" t="str">
        <f t="shared" si="70"/>
        <v>Profitable</v>
      </c>
      <c r="X764" s="7" t="str">
        <f t="shared" si="71"/>
        <v>Low</v>
      </c>
    </row>
    <row r="765" spans="1:24" x14ac:dyDescent="0.3">
      <c r="A765" s="7" t="s">
        <v>2413</v>
      </c>
      <c r="B765" s="8">
        <v>45205</v>
      </c>
      <c r="C765" s="8">
        <v>45206</v>
      </c>
      <c r="D765" s="7" t="s">
        <v>1334</v>
      </c>
      <c r="E765" s="7" t="s">
        <v>1058</v>
      </c>
      <c r="F765" s="7" t="s">
        <v>29</v>
      </c>
      <c r="G765" s="7" t="s">
        <v>192</v>
      </c>
      <c r="H765" s="7" t="s">
        <v>216</v>
      </c>
      <c r="I765" s="6">
        <v>3</v>
      </c>
      <c r="J765" s="10">
        <v>0.15</v>
      </c>
      <c r="K765" s="7" t="s">
        <v>222</v>
      </c>
      <c r="L765" s="7" t="s">
        <v>33</v>
      </c>
      <c r="M765" s="6">
        <v>67</v>
      </c>
      <c r="N765" s="6">
        <v>3</v>
      </c>
      <c r="O765" s="7" t="str">
        <f>VLOOKUP(H765,Product_Master!$A$2:$E$19,2,FALSE)</f>
        <v>Keyboard</v>
      </c>
      <c r="P765" s="7" t="str">
        <f>VLOOKUP(H765,Product_Master!$A$2:$E$19,3,FALSE)</f>
        <v>Technology</v>
      </c>
      <c r="Q765" s="17">
        <f>INDEX(Product_Master!$D$2:$D$19,MATCH(H765,Product_Master!$A$2:$A$19,0))</f>
        <v>45</v>
      </c>
      <c r="R765" s="14">
        <f>INDEX(Product_Master!$E$2:$E$19,MATCH(H765,Product_Master!$A$2:$A$19,0))</f>
        <v>35.729999999999997</v>
      </c>
      <c r="S765" s="14">
        <f t="shared" si="66"/>
        <v>114.75</v>
      </c>
      <c r="T765" s="14">
        <f t="shared" si="67"/>
        <v>107.19</v>
      </c>
      <c r="U765" s="14">
        <f t="shared" si="68"/>
        <v>7.5600000000000023</v>
      </c>
      <c r="V765" s="20">
        <f t="shared" si="69"/>
        <v>6.5882352941176489E-2</v>
      </c>
      <c r="W765" s="7" t="str">
        <f t="shared" si="70"/>
        <v>Profitable</v>
      </c>
      <c r="X765" s="7" t="str">
        <f t="shared" si="71"/>
        <v>Low</v>
      </c>
    </row>
    <row r="766" spans="1:24" x14ac:dyDescent="0.3">
      <c r="A766" s="7" t="s">
        <v>2415</v>
      </c>
      <c r="B766" s="8">
        <v>45161</v>
      </c>
      <c r="C766" s="8">
        <v>45165</v>
      </c>
      <c r="D766" s="7" t="s">
        <v>129</v>
      </c>
      <c r="E766" s="7" t="s">
        <v>359</v>
      </c>
      <c r="F766" s="7" t="s">
        <v>29</v>
      </c>
      <c r="G766" s="7" t="s">
        <v>62</v>
      </c>
      <c r="H766" s="7" t="s">
        <v>154</v>
      </c>
      <c r="I766" s="6">
        <v>8</v>
      </c>
      <c r="J766" s="10">
        <v>0.1</v>
      </c>
      <c r="K766" s="7" t="s">
        <v>32</v>
      </c>
      <c r="L766" s="7" t="s">
        <v>41</v>
      </c>
      <c r="M766" s="6">
        <v>44</v>
      </c>
      <c r="N766" s="6">
        <v>1</v>
      </c>
      <c r="O766" s="7" t="str">
        <f>VLOOKUP(H766,Product_Master!$A$2:$E$19,2,FALSE)</f>
        <v>Filing Cabinet</v>
      </c>
      <c r="P766" s="7" t="str">
        <f>VLOOKUP(H766,Product_Master!$A$2:$E$19,3,FALSE)</f>
        <v>Furniture</v>
      </c>
      <c r="Q766" s="17">
        <f>INDEX(Product_Master!$D$2:$D$19,MATCH(H766,Product_Master!$A$2:$A$19,0))</f>
        <v>130</v>
      </c>
      <c r="R766" s="14">
        <f>INDEX(Product_Master!$E$2:$E$19,MATCH(H766,Product_Master!$A$2:$A$19,0))</f>
        <v>83.55</v>
      </c>
      <c r="S766" s="14">
        <f t="shared" si="66"/>
        <v>936</v>
      </c>
      <c r="T766" s="14">
        <f t="shared" si="67"/>
        <v>668.4</v>
      </c>
      <c r="U766" s="14">
        <f t="shared" si="68"/>
        <v>267.60000000000002</v>
      </c>
      <c r="V766" s="20">
        <f t="shared" si="69"/>
        <v>0.28589743589743594</v>
      </c>
      <c r="W766" s="7" t="str">
        <f t="shared" si="70"/>
        <v>Profitable</v>
      </c>
      <c r="X766" s="7" t="str">
        <f t="shared" si="71"/>
        <v>Low</v>
      </c>
    </row>
    <row r="767" spans="1:24" x14ac:dyDescent="0.3">
      <c r="A767" s="7" t="s">
        <v>2417</v>
      </c>
      <c r="B767" s="8">
        <v>45482</v>
      </c>
      <c r="C767" s="8">
        <v>45486</v>
      </c>
      <c r="D767" s="7" t="s">
        <v>678</v>
      </c>
      <c r="E767" s="7" t="s">
        <v>606</v>
      </c>
      <c r="F767" s="7" t="s">
        <v>19</v>
      </c>
      <c r="G767" s="7" t="s">
        <v>30</v>
      </c>
      <c r="H767" s="7" t="s">
        <v>98</v>
      </c>
      <c r="I767" s="6">
        <v>6</v>
      </c>
      <c r="J767" s="10">
        <v>0.05</v>
      </c>
      <c r="K767" s="7" t="s">
        <v>32</v>
      </c>
      <c r="L767" s="7" t="s">
        <v>41</v>
      </c>
      <c r="M767" s="6">
        <v>64</v>
      </c>
      <c r="N767" s="6">
        <v>2</v>
      </c>
      <c r="O767" s="7" t="str">
        <f>VLOOKUP(H767,Product_Master!$A$2:$E$19,2,FALSE)</f>
        <v>Office Chair</v>
      </c>
      <c r="P767" s="7" t="str">
        <f>VLOOKUP(H767,Product_Master!$A$2:$E$19,3,FALSE)</f>
        <v>Furniture</v>
      </c>
      <c r="Q767" s="17">
        <f>INDEX(Product_Master!$D$2:$D$19,MATCH(H767,Product_Master!$A$2:$A$19,0))</f>
        <v>150</v>
      </c>
      <c r="R767" s="14">
        <f>INDEX(Product_Master!$E$2:$E$19,MATCH(H767,Product_Master!$A$2:$A$19,0))</f>
        <v>111.98</v>
      </c>
      <c r="S767" s="14">
        <f t="shared" si="66"/>
        <v>855</v>
      </c>
      <c r="T767" s="14">
        <f t="shared" si="67"/>
        <v>671.88</v>
      </c>
      <c r="U767" s="14">
        <f t="shared" si="68"/>
        <v>183.12</v>
      </c>
      <c r="V767" s="20">
        <f t="shared" si="69"/>
        <v>0.21417543859649124</v>
      </c>
      <c r="W767" s="7" t="str">
        <f t="shared" si="70"/>
        <v>Profitable</v>
      </c>
      <c r="X767" s="7" t="str">
        <f t="shared" si="71"/>
        <v>Low</v>
      </c>
    </row>
    <row r="768" spans="1:24" x14ac:dyDescent="0.3">
      <c r="A768" s="7" t="s">
        <v>2420</v>
      </c>
      <c r="B768" s="8">
        <v>45372</v>
      </c>
      <c r="C768" s="8">
        <v>45377</v>
      </c>
      <c r="D768" s="7" t="s">
        <v>1368</v>
      </c>
      <c r="E768" s="7" t="s">
        <v>347</v>
      </c>
      <c r="F768" s="7" t="s">
        <v>29</v>
      </c>
      <c r="G768" s="7" t="s">
        <v>47</v>
      </c>
      <c r="H768" s="7" t="s">
        <v>91</v>
      </c>
      <c r="I768" s="6">
        <v>8</v>
      </c>
      <c r="J768" s="10">
        <v>0.15</v>
      </c>
      <c r="K768" s="7" t="s">
        <v>32</v>
      </c>
      <c r="L768" s="7" t="s">
        <v>50</v>
      </c>
      <c r="M768" s="6">
        <v>44</v>
      </c>
      <c r="N768" s="6">
        <v>1</v>
      </c>
      <c r="O768" s="7" t="str">
        <f>VLOOKUP(H768,Product_Master!$A$2:$E$19,2,FALSE)</f>
        <v>Smartphone</v>
      </c>
      <c r="P768" s="7" t="str">
        <f>VLOOKUP(H768,Product_Master!$A$2:$E$19,3,FALSE)</f>
        <v>Technology</v>
      </c>
      <c r="Q768" s="17">
        <f>INDEX(Product_Master!$D$2:$D$19,MATCH(H768,Product_Master!$A$2:$A$19,0))</f>
        <v>600</v>
      </c>
      <c r="R768" s="14">
        <f>INDEX(Product_Master!$E$2:$E$19,MATCH(H768,Product_Master!$A$2:$A$19,0))</f>
        <v>395.83</v>
      </c>
      <c r="S768" s="14">
        <f t="shared" si="66"/>
        <v>4080</v>
      </c>
      <c r="T768" s="14">
        <f t="shared" si="67"/>
        <v>3166.64</v>
      </c>
      <c r="U768" s="14">
        <f t="shared" si="68"/>
        <v>913.36000000000013</v>
      </c>
      <c r="V768" s="20">
        <f t="shared" si="69"/>
        <v>0.22386274509803925</v>
      </c>
      <c r="W768" s="7" t="str">
        <f t="shared" si="70"/>
        <v>Profitable</v>
      </c>
      <c r="X768" s="7" t="str">
        <f t="shared" si="71"/>
        <v>Medium</v>
      </c>
    </row>
    <row r="769" spans="1:24" x14ac:dyDescent="0.3">
      <c r="A769" s="7" t="s">
        <v>2421</v>
      </c>
      <c r="B769" s="8">
        <v>45388</v>
      </c>
      <c r="C769" s="8">
        <v>45393</v>
      </c>
      <c r="D769" s="7" t="s">
        <v>2422</v>
      </c>
      <c r="E769" s="7" t="s">
        <v>1009</v>
      </c>
      <c r="F769" s="7" t="s">
        <v>29</v>
      </c>
      <c r="G769" s="7" t="s">
        <v>30</v>
      </c>
      <c r="H769" s="7" t="s">
        <v>56</v>
      </c>
      <c r="I769" s="6">
        <v>1</v>
      </c>
      <c r="J769" s="10">
        <v>0.05</v>
      </c>
      <c r="K769" s="7" t="s">
        <v>22</v>
      </c>
      <c r="L769" s="7" t="s">
        <v>41</v>
      </c>
      <c r="M769" s="6">
        <v>30</v>
      </c>
      <c r="N769" s="6">
        <v>5</v>
      </c>
      <c r="O769" s="7" t="str">
        <f>VLOOKUP(H769,Product_Master!$A$2:$E$19,2,FALSE)</f>
        <v>Stapler</v>
      </c>
      <c r="P769" s="7" t="str">
        <f>VLOOKUP(H769,Product_Master!$A$2:$E$19,3,FALSE)</f>
        <v>Office Supplies</v>
      </c>
      <c r="Q769" s="17">
        <f>INDEX(Product_Master!$D$2:$D$19,MATCH(H769,Product_Master!$A$2:$A$19,0))</f>
        <v>15</v>
      </c>
      <c r="R769" s="14">
        <f>INDEX(Product_Master!$E$2:$E$19,MATCH(H769,Product_Master!$A$2:$A$19,0))</f>
        <v>9.91</v>
      </c>
      <c r="S769" s="14">
        <f t="shared" si="66"/>
        <v>14.25</v>
      </c>
      <c r="T769" s="14">
        <f t="shared" si="67"/>
        <v>9.91</v>
      </c>
      <c r="U769" s="14">
        <f t="shared" si="68"/>
        <v>4.34</v>
      </c>
      <c r="V769" s="20">
        <f t="shared" si="69"/>
        <v>0.30456140350877192</v>
      </c>
      <c r="W769" s="7" t="str">
        <f t="shared" si="70"/>
        <v>Profitable</v>
      </c>
      <c r="X769" s="7" t="str">
        <f t="shared" si="71"/>
        <v>Low</v>
      </c>
    </row>
    <row r="770" spans="1:24" x14ac:dyDescent="0.3">
      <c r="A770" s="7" t="s">
        <v>2423</v>
      </c>
      <c r="B770" s="8">
        <v>45624</v>
      </c>
      <c r="C770" s="8">
        <v>45629</v>
      </c>
      <c r="D770" s="7" t="s">
        <v>209</v>
      </c>
      <c r="E770" s="7" t="s">
        <v>954</v>
      </c>
      <c r="F770" s="7" t="s">
        <v>19</v>
      </c>
      <c r="G770" s="7" t="s">
        <v>47</v>
      </c>
      <c r="H770" s="7" t="s">
        <v>109</v>
      </c>
      <c r="I770" s="6">
        <v>4</v>
      </c>
      <c r="J770" s="10">
        <v>0</v>
      </c>
      <c r="K770" s="7" t="s">
        <v>32</v>
      </c>
      <c r="L770" s="7" t="s">
        <v>50</v>
      </c>
      <c r="M770" s="6">
        <v>37</v>
      </c>
      <c r="N770" s="6">
        <v>3</v>
      </c>
      <c r="O770" s="7" t="str">
        <f>VLOOKUP(H770,Product_Master!$A$2:$E$19,2,FALSE)</f>
        <v>Printer</v>
      </c>
      <c r="P770" s="7" t="str">
        <f>VLOOKUP(H770,Product_Master!$A$2:$E$19,3,FALSE)</f>
        <v>Technology</v>
      </c>
      <c r="Q770" s="17">
        <f>INDEX(Product_Master!$D$2:$D$19,MATCH(H770,Product_Master!$A$2:$A$19,0))</f>
        <v>180</v>
      </c>
      <c r="R770" s="14">
        <f>INDEX(Product_Master!$E$2:$E$19,MATCH(H770,Product_Master!$A$2:$A$19,0))</f>
        <v>133.25</v>
      </c>
      <c r="S770" s="14">
        <f t="shared" ref="S770:S833" si="72">I770*Q770*(1-J770)</f>
        <v>720</v>
      </c>
      <c r="T770" s="14">
        <f t="shared" ref="T770:T833" si="73">I770*R770</f>
        <v>533</v>
      </c>
      <c r="U770" s="14">
        <f t="shared" ref="U770:U833" si="74">S770-T770</f>
        <v>187</v>
      </c>
      <c r="V770" s="20">
        <f t="shared" ref="V770:V833" si="75">IFERROR(U770/S770,0)</f>
        <v>0.25972222222222224</v>
      </c>
      <c r="W770" s="7" t="str">
        <f t="shared" ref="W770:W833" si="76">IF(U770&gt;0,"Profitable","Loss")</f>
        <v>Profitable</v>
      </c>
      <c r="X770" s="7" t="str">
        <f t="shared" ref="X770:X833" si="77">IF(S770&gt;=5000,"High",IF(S770&gt;=2000,"Medium","Low"))</f>
        <v>Low</v>
      </c>
    </row>
    <row r="771" spans="1:24" x14ac:dyDescent="0.3">
      <c r="A771" s="7" t="s">
        <v>2424</v>
      </c>
      <c r="B771" s="8">
        <v>45504</v>
      </c>
      <c r="C771" s="8">
        <v>45508</v>
      </c>
      <c r="D771" s="7" t="s">
        <v>2425</v>
      </c>
      <c r="E771" s="7" t="s">
        <v>38</v>
      </c>
      <c r="F771" s="7" t="s">
        <v>39</v>
      </c>
      <c r="G771" s="7" t="s">
        <v>40</v>
      </c>
      <c r="H771" s="7" t="s">
        <v>69</v>
      </c>
      <c r="I771" s="6">
        <v>3</v>
      </c>
      <c r="J771" s="10">
        <v>0</v>
      </c>
      <c r="K771" s="7" t="s">
        <v>32</v>
      </c>
      <c r="L771" s="7" t="s">
        <v>50</v>
      </c>
      <c r="M771" s="6">
        <v>42</v>
      </c>
      <c r="N771" s="6">
        <v>3</v>
      </c>
      <c r="O771" s="7" t="str">
        <f>VLOOKUP(H771,Product_Master!$A$2:$E$19,2,FALSE)</f>
        <v>Marker Pack</v>
      </c>
      <c r="P771" s="7" t="str">
        <f>VLOOKUP(H771,Product_Master!$A$2:$E$19,3,FALSE)</f>
        <v>Office Supplies</v>
      </c>
      <c r="Q771" s="17">
        <f>INDEX(Product_Master!$D$2:$D$19,MATCH(H771,Product_Master!$A$2:$A$19,0))</f>
        <v>11</v>
      </c>
      <c r="R771" s="14">
        <f>INDEX(Product_Master!$E$2:$E$19,MATCH(H771,Product_Master!$A$2:$A$19,0))</f>
        <v>6.23</v>
      </c>
      <c r="S771" s="14">
        <f t="shared" si="72"/>
        <v>33</v>
      </c>
      <c r="T771" s="14">
        <f t="shared" si="73"/>
        <v>18.690000000000001</v>
      </c>
      <c r="U771" s="14">
        <f t="shared" si="74"/>
        <v>14.309999999999999</v>
      </c>
      <c r="V771" s="20">
        <f t="shared" si="75"/>
        <v>0.4336363636363636</v>
      </c>
      <c r="W771" s="7" t="str">
        <f t="shared" si="76"/>
        <v>Profitable</v>
      </c>
      <c r="X771" s="7" t="str">
        <f t="shared" si="77"/>
        <v>Low</v>
      </c>
    </row>
    <row r="772" spans="1:24" x14ac:dyDescent="0.3">
      <c r="A772" s="7" t="s">
        <v>2427</v>
      </c>
      <c r="B772" s="8">
        <v>45556</v>
      </c>
      <c r="C772" s="8">
        <v>45558</v>
      </c>
      <c r="D772" s="7" t="s">
        <v>2429</v>
      </c>
      <c r="E772" s="7" t="s">
        <v>570</v>
      </c>
      <c r="F772" s="7" t="s">
        <v>29</v>
      </c>
      <c r="G772" s="7" t="s">
        <v>90</v>
      </c>
      <c r="H772" s="7" t="s">
        <v>48</v>
      </c>
      <c r="I772" s="6">
        <v>4</v>
      </c>
      <c r="J772" s="10">
        <v>0</v>
      </c>
      <c r="K772" s="7" t="s">
        <v>32</v>
      </c>
      <c r="L772" s="7" t="s">
        <v>41</v>
      </c>
      <c r="M772" s="6">
        <v>27</v>
      </c>
      <c r="N772" s="6">
        <v>3</v>
      </c>
      <c r="O772" s="7" t="str">
        <f>VLOOKUP(H772,Product_Master!$A$2:$E$19,2,FALSE)</f>
        <v>Monitor</v>
      </c>
      <c r="P772" s="7" t="str">
        <f>VLOOKUP(H772,Product_Master!$A$2:$E$19,3,FALSE)</f>
        <v>Technology</v>
      </c>
      <c r="Q772" s="17">
        <f>INDEX(Product_Master!$D$2:$D$19,MATCH(H772,Product_Master!$A$2:$A$19,0))</f>
        <v>220</v>
      </c>
      <c r="R772" s="14">
        <f>INDEX(Product_Master!$E$2:$E$19,MATCH(H772,Product_Master!$A$2:$A$19,0))</f>
        <v>159.36000000000001</v>
      </c>
      <c r="S772" s="14">
        <f t="shared" si="72"/>
        <v>880</v>
      </c>
      <c r="T772" s="14">
        <f t="shared" si="73"/>
        <v>637.44000000000005</v>
      </c>
      <c r="U772" s="14">
        <f t="shared" si="74"/>
        <v>242.55999999999995</v>
      </c>
      <c r="V772" s="20">
        <f t="shared" si="75"/>
        <v>0.27563636363636357</v>
      </c>
      <c r="W772" s="7" t="str">
        <f t="shared" si="76"/>
        <v>Profitable</v>
      </c>
      <c r="X772" s="7" t="str">
        <f t="shared" si="77"/>
        <v>Low</v>
      </c>
    </row>
    <row r="773" spans="1:24" x14ac:dyDescent="0.3">
      <c r="A773" s="7" t="s">
        <v>2430</v>
      </c>
      <c r="B773" s="8">
        <v>44999</v>
      </c>
      <c r="C773" s="8">
        <v>45006</v>
      </c>
      <c r="D773" s="7" t="s">
        <v>1530</v>
      </c>
      <c r="E773" s="7" t="s">
        <v>635</v>
      </c>
      <c r="F773" s="7" t="s">
        <v>29</v>
      </c>
      <c r="G773" s="7" t="s">
        <v>115</v>
      </c>
      <c r="H773" s="7" t="s">
        <v>91</v>
      </c>
      <c r="I773" s="6">
        <v>1</v>
      </c>
      <c r="J773" s="10">
        <v>0.1</v>
      </c>
      <c r="K773" s="7" t="s">
        <v>32</v>
      </c>
      <c r="L773" s="7" t="s">
        <v>50</v>
      </c>
      <c r="M773" s="6">
        <v>22</v>
      </c>
      <c r="N773" s="6">
        <v>5</v>
      </c>
      <c r="O773" s="7" t="str">
        <f>VLOOKUP(H773,Product_Master!$A$2:$E$19,2,FALSE)</f>
        <v>Smartphone</v>
      </c>
      <c r="P773" s="7" t="str">
        <f>VLOOKUP(H773,Product_Master!$A$2:$E$19,3,FALSE)</f>
        <v>Technology</v>
      </c>
      <c r="Q773" s="17">
        <f>INDEX(Product_Master!$D$2:$D$19,MATCH(H773,Product_Master!$A$2:$A$19,0))</f>
        <v>600</v>
      </c>
      <c r="R773" s="14">
        <f>INDEX(Product_Master!$E$2:$E$19,MATCH(H773,Product_Master!$A$2:$A$19,0))</f>
        <v>395.83</v>
      </c>
      <c r="S773" s="14">
        <f t="shared" si="72"/>
        <v>540</v>
      </c>
      <c r="T773" s="14">
        <f t="shared" si="73"/>
        <v>395.83</v>
      </c>
      <c r="U773" s="14">
        <f t="shared" si="74"/>
        <v>144.17000000000002</v>
      </c>
      <c r="V773" s="20">
        <f t="shared" si="75"/>
        <v>0.26698148148148149</v>
      </c>
      <c r="W773" s="7" t="str">
        <f t="shared" si="76"/>
        <v>Profitable</v>
      </c>
      <c r="X773" s="7" t="str">
        <f t="shared" si="77"/>
        <v>Low</v>
      </c>
    </row>
    <row r="774" spans="1:24" x14ac:dyDescent="0.3">
      <c r="A774" s="7" t="s">
        <v>2433</v>
      </c>
      <c r="B774" s="8">
        <v>45351</v>
      </c>
      <c r="C774" s="8">
        <v>45352</v>
      </c>
      <c r="D774" s="7" t="s">
        <v>2436</v>
      </c>
      <c r="E774" s="7" t="s">
        <v>298</v>
      </c>
      <c r="F774" s="7" t="s">
        <v>39</v>
      </c>
      <c r="G774" s="7" t="s">
        <v>97</v>
      </c>
      <c r="H774" s="7" t="s">
        <v>177</v>
      </c>
      <c r="I774" s="6">
        <v>2</v>
      </c>
      <c r="J774" s="10">
        <v>0.05</v>
      </c>
      <c r="K774" s="7" t="s">
        <v>32</v>
      </c>
      <c r="L774" s="7" t="s">
        <v>50</v>
      </c>
      <c r="M774" s="6">
        <v>33</v>
      </c>
      <c r="N774" s="6">
        <v>1</v>
      </c>
      <c r="O774" s="7" t="str">
        <f>VLOOKUP(H774,Product_Master!$A$2:$E$19,2,FALSE)</f>
        <v>Headphones</v>
      </c>
      <c r="P774" s="7" t="str">
        <f>VLOOKUP(H774,Product_Master!$A$2:$E$19,3,FALSE)</f>
        <v>Technology</v>
      </c>
      <c r="Q774" s="17">
        <f>INDEX(Product_Master!$D$2:$D$19,MATCH(H774,Product_Master!$A$2:$A$19,0))</f>
        <v>80</v>
      </c>
      <c r="R774" s="14">
        <f>INDEX(Product_Master!$E$2:$E$19,MATCH(H774,Product_Master!$A$2:$A$19,0))</f>
        <v>45.88</v>
      </c>
      <c r="S774" s="14">
        <f t="shared" si="72"/>
        <v>152</v>
      </c>
      <c r="T774" s="14">
        <f t="shared" si="73"/>
        <v>91.76</v>
      </c>
      <c r="U774" s="14">
        <f t="shared" si="74"/>
        <v>60.239999999999995</v>
      </c>
      <c r="V774" s="20">
        <f t="shared" si="75"/>
        <v>0.39631578947368418</v>
      </c>
      <c r="W774" s="7" t="str">
        <f t="shared" si="76"/>
        <v>Profitable</v>
      </c>
      <c r="X774" s="7" t="str">
        <f t="shared" si="77"/>
        <v>Low</v>
      </c>
    </row>
    <row r="775" spans="1:24" x14ac:dyDescent="0.3">
      <c r="A775" s="7" t="s">
        <v>2437</v>
      </c>
      <c r="B775" s="8">
        <v>45490</v>
      </c>
      <c r="C775" s="8">
        <v>45493</v>
      </c>
      <c r="D775" s="7" t="s">
        <v>2439</v>
      </c>
      <c r="E775" s="7" t="s">
        <v>1009</v>
      </c>
      <c r="F775" s="7" t="s">
        <v>19</v>
      </c>
      <c r="G775" s="7" t="s">
        <v>192</v>
      </c>
      <c r="H775" s="7" t="s">
        <v>98</v>
      </c>
      <c r="I775" s="6">
        <v>1</v>
      </c>
      <c r="J775" s="10">
        <v>0</v>
      </c>
      <c r="K775" s="7" t="s">
        <v>32</v>
      </c>
      <c r="L775" s="7" t="s">
        <v>41</v>
      </c>
      <c r="M775" s="6">
        <v>62</v>
      </c>
      <c r="N775" s="6">
        <v>4</v>
      </c>
      <c r="O775" s="7" t="str">
        <f>VLOOKUP(H775,Product_Master!$A$2:$E$19,2,FALSE)</f>
        <v>Office Chair</v>
      </c>
      <c r="P775" s="7" t="str">
        <f>VLOOKUP(H775,Product_Master!$A$2:$E$19,3,FALSE)</f>
        <v>Furniture</v>
      </c>
      <c r="Q775" s="17">
        <f>INDEX(Product_Master!$D$2:$D$19,MATCH(H775,Product_Master!$A$2:$A$19,0))</f>
        <v>150</v>
      </c>
      <c r="R775" s="14">
        <f>INDEX(Product_Master!$E$2:$E$19,MATCH(H775,Product_Master!$A$2:$A$19,0))</f>
        <v>111.98</v>
      </c>
      <c r="S775" s="14">
        <f t="shared" si="72"/>
        <v>150</v>
      </c>
      <c r="T775" s="14">
        <f t="shared" si="73"/>
        <v>111.98</v>
      </c>
      <c r="U775" s="14">
        <f t="shared" si="74"/>
        <v>38.019999999999996</v>
      </c>
      <c r="V775" s="20">
        <f t="shared" si="75"/>
        <v>0.25346666666666662</v>
      </c>
      <c r="W775" s="7" t="str">
        <f t="shared" si="76"/>
        <v>Profitable</v>
      </c>
      <c r="X775" s="7" t="str">
        <f t="shared" si="77"/>
        <v>Low</v>
      </c>
    </row>
    <row r="776" spans="1:24" x14ac:dyDescent="0.3">
      <c r="A776" s="7" t="s">
        <v>2440</v>
      </c>
      <c r="B776" s="8">
        <v>45622</v>
      </c>
      <c r="C776" s="8">
        <v>45625</v>
      </c>
      <c r="D776" s="7" t="s">
        <v>1270</v>
      </c>
      <c r="E776" s="7" t="s">
        <v>108</v>
      </c>
      <c r="F776" s="7" t="s">
        <v>19</v>
      </c>
      <c r="G776" s="7" t="s">
        <v>30</v>
      </c>
      <c r="H776" s="7" t="s">
        <v>31</v>
      </c>
      <c r="I776" s="6">
        <v>4</v>
      </c>
      <c r="J776" s="10">
        <v>0.1</v>
      </c>
      <c r="K776" s="7" t="s">
        <v>32</v>
      </c>
      <c r="L776" s="7" t="s">
        <v>50</v>
      </c>
      <c r="M776" s="6">
        <v>44</v>
      </c>
      <c r="N776" s="6">
        <v>1</v>
      </c>
      <c r="O776" s="7" t="str">
        <f>VLOOKUP(H776,Product_Master!$A$2:$E$19,2,FALSE)</f>
        <v>Desk</v>
      </c>
      <c r="P776" s="7" t="str">
        <f>VLOOKUP(H776,Product_Master!$A$2:$E$19,3,FALSE)</f>
        <v>Furniture</v>
      </c>
      <c r="Q776" s="17">
        <f>INDEX(Product_Master!$D$2:$D$19,MATCH(H776,Product_Master!$A$2:$A$19,0))</f>
        <v>320</v>
      </c>
      <c r="R776" s="14">
        <f>INDEX(Product_Master!$E$2:$E$19,MATCH(H776,Product_Master!$A$2:$A$19,0))</f>
        <v>186.25</v>
      </c>
      <c r="S776" s="14">
        <f t="shared" si="72"/>
        <v>1152</v>
      </c>
      <c r="T776" s="14">
        <f t="shared" si="73"/>
        <v>745</v>
      </c>
      <c r="U776" s="14">
        <f t="shared" si="74"/>
        <v>407</v>
      </c>
      <c r="V776" s="20">
        <f t="shared" si="75"/>
        <v>0.3532986111111111</v>
      </c>
      <c r="W776" s="7" t="str">
        <f t="shared" si="76"/>
        <v>Profitable</v>
      </c>
      <c r="X776" s="7" t="str">
        <f t="shared" si="77"/>
        <v>Low</v>
      </c>
    </row>
    <row r="777" spans="1:24" x14ac:dyDescent="0.3">
      <c r="A777" s="7" t="s">
        <v>2441</v>
      </c>
      <c r="B777" s="8">
        <v>45550</v>
      </c>
      <c r="C777" s="8">
        <v>45556</v>
      </c>
      <c r="D777" s="7" t="s">
        <v>2442</v>
      </c>
      <c r="E777" s="7" t="s">
        <v>145</v>
      </c>
      <c r="F777" s="7" t="s">
        <v>29</v>
      </c>
      <c r="G777" s="7" t="s">
        <v>47</v>
      </c>
      <c r="H777" s="7" t="s">
        <v>63</v>
      </c>
      <c r="I777" s="6">
        <v>4</v>
      </c>
      <c r="J777" s="10">
        <v>0.05</v>
      </c>
      <c r="K777" s="7" t="s">
        <v>22</v>
      </c>
      <c r="L777" s="7" t="s">
        <v>50</v>
      </c>
      <c r="M777" s="6">
        <v>57</v>
      </c>
      <c r="N777" s="6">
        <v>2</v>
      </c>
      <c r="O777" s="7" t="str">
        <f>VLOOKUP(H777,Product_Master!$A$2:$E$19,2,FALSE)</f>
        <v>Paper Ream</v>
      </c>
      <c r="P777" s="7" t="str">
        <f>VLOOKUP(H777,Product_Master!$A$2:$E$19,3,FALSE)</f>
        <v>Office Supplies</v>
      </c>
      <c r="Q777" s="17">
        <f>INDEX(Product_Master!$D$2:$D$19,MATCH(H777,Product_Master!$A$2:$A$19,0))</f>
        <v>9</v>
      </c>
      <c r="R777" s="14">
        <f>INDEX(Product_Master!$E$2:$E$19,MATCH(H777,Product_Master!$A$2:$A$19,0))</f>
        <v>5.46</v>
      </c>
      <c r="S777" s="14">
        <f t="shared" si="72"/>
        <v>34.199999999999996</v>
      </c>
      <c r="T777" s="14">
        <f t="shared" si="73"/>
        <v>21.84</v>
      </c>
      <c r="U777" s="14">
        <f t="shared" si="74"/>
        <v>12.359999999999996</v>
      </c>
      <c r="V777" s="20">
        <f t="shared" si="75"/>
        <v>0.36140350877192973</v>
      </c>
      <c r="W777" s="7" t="str">
        <f t="shared" si="76"/>
        <v>Profitable</v>
      </c>
      <c r="X777" s="7" t="str">
        <f t="shared" si="77"/>
        <v>Low</v>
      </c>
    </row>
    <row r="778" spans="1:24" x14ac:dyDescent="0.3">
      <c r="A778" s="7" t="s">
        <v>2443</v>
      </c>
      <c r="B778" s="8">
        <v>45231</v>
      </c>
      <c r="C778" s="8">
        <v>45232</v>
      </c>
      <c r="D778" s="7" t="s">
        <v>2444</v>
      </c>
      <c r="E778" s="7" t="s">
        <v>1422</v>
      </c>
      <c r="F778" s="7" t="s">
        <v>29</v>
      </c>
      <c r="G778" s="7" t="s">
        <v>176</v>
      </c>
      <c r="H778" s="7" t="s">
        <v>177</v>
      </c>
      <c r="I778" s="6">
        <v>3</v>
      </c>
      <c r="J778" s="10">
        <v>0.05</v>
      </c>
      <c r="K778" s="7" t="s">
        <v>32</v>
      </c>
      <c r="L778" s="7" t="s">
        <v>23</v>
      </c>
      <c r="M778" s="6">
        <v>46</v>
      </c>
      <c r="N778" s="6">
        <v>5</v>
      </c>
      <c r="O778" s="7" t="str">
        <f>VLOOKUP(H778,Product_Master!$A$2:$E$19,2,FALSE)</f>
        <v>Headphones</v>
      </c>
      <c r="P778" s="7" t="str">
        <f>VLOOKUP(H778,Product_Master!$A$2:$E$19,3,FALSE)</f>
        <v>Technology</v>
      </c>
      <c r="Q778" s="17">
        <f>INDEX(Product_Master!$D$2:$D$19,MATCH(H778,Product_Master!$A$2:$A$19,0))</f>
        <v>80</v>
      </c>
      <c r="R778" s="14">
        <f>INDEX(Product_Master!$E$2:$E$19,MATCH(H778,Product_Master!$A$2:$A$19,0))</f>
        <v>45.88</v>
      </c>
      <c r="S778" s="14">
        <f t="shared" si="72"/>
        <v>228</v>
      </c>
      <c r="T778" s="14">
        <f t="shared" si="73"/>
        <v>137.64000000000001</v>
      </c>
      <c r="U778" s="14">
        <f t="shared" si="74"/>
        <v>90.359999999999985</v>
      </c>
      <c r="V778" s="20">
        <f t="shared" si="75"/>
        <v>0.39631578947368412</v>
      </c>
      <c r="W778" s="7" t="str">
        <f t="shared" si="76"/>
        <v>Profitable</v>
      </c>
      <c r="X778" s="7" t="str">
        <f t="shared" si="77"/>
        <v>Low</v>
      </c>
    </row>
    <row r="779" spans="1:24" x14ac:dyDescent="0.3">
      <c r="A779" s="7" t="s">
        <v>2445</v>
      </c>
      <c r="B779" s="8">
        <v>45260</v>
      </c>
      <c r="C779" s="8">
        <v>45261</v>
      </c>
      <c r="D779" s="7" t="s">
        <v>144</v>
      </c>
      <c r="E779" s="7" t="s">
        <v>1315</v>
      </c>
      <c r="F779" s="7" t="s">
        <v>39</v>
      </c>
      <c r="G779" s="7" t="s">
        <v>20</v>
      </c>
      <c r="H779" s="7" t="s">
        <v>56</v>
      </c>
      <c r="I779" s="6">
        <v>3</v>
      </c>
      <c r="J779" s="10">
        <v>0</v>
      </c>
      <c r="K779" s="7" t="s">
        <v>32</v>
      </c>
      <c r="L779" s="7" t="s">
        <v>41</v>
      </c>
      <c r="M779" s="6">
        <v>44</v>
      </c>
      <c r="N779" s="6">
        <v>3</v>
      </c>
      <c r="O779" s="7" t="str">
        <f>VLOOKUP(H779,Product_Master!$A$2:$E$19,2,FALSE)</f>
        <v>Stapler</v>
      </c>
      <c r="P779" s="7" t="str">
        <f>VLOOKUP(H779,Product_Master!$A$2:$E$19,3,FALSE)</f>
        <v>Office Supplies</v>
      </c>
      <c r="Q779" s="17">
        <f>INDEX(Product_Master!$D$2:$D$19,MATCH(H779,Product_Master!$A$2:$A$19,0))</f>
        <v>15</v>
      </c>
      <c r="R779" s="14">
        <f>INDEX(Product_Master!$E$2:$E$19,MATCH(H779,Product_Master!$A$2:$A$19,0))</f>
        <v>9.91</v>
      </c>
      <c r="S779" s="14">
        <f t="shared" si="72"/>
        <v>45</v>
      </c>
      <c r="T779" s="14">
        <f t="shared" si="73"/>
        <v>29.73</v>
      </c>
      <c r="U779" s="14">
        <f t="shared" si="74"/>
        <v>15.27</v>
      </c>
      <c r="V779" s="20">
        <f t="shared" si="75"/>
        <v>0.33933333333333332</v>
      </c>
      <c r="W779" s="7" t="str">
        <f t="shared" si="76"/>
        <v>Profitable</v>
      </c>
      <c r="X779" s="7" t="str">
        <f t="shared" si="77"/>
        <v>Low</v>
      </c>
    </row>
    <row r="780" spans="1:24" x14ac:dyDescent="0.3">
      <c r="A780" s="7" t="s">
        <v>2446</v>
      </c>
      <c r="B780" s="8">
        <v>45031</v>
      </c>
      <c r="C780" s="8">
        <v>45032</v>
      </c>
      <c r="D780" s="7" t="s">
        <v>2448</v>
      </c>
      <c r="E780" s="7" t="s">
        <v>2083</v>
      </c>
      <c r="F780" s="7" t="s">
        <v>39</v>
      </c>
      <c r="G780" s="7" t="s">
        <v>115</v>
      </c>
      <c r="H780" s="7" t="s">
        <v>241</v>
      </c>
      <c r="I780" s="6">
        <v>1</v>
      </c>
      <c r="J780" s="10">
        <v>0.05</v>
      </c>
      <c r="K780" s="7" t="s">
        <v>22</v>
      </c>
      <c r="L780" s="7" t="s">
        <v>50</v>
      </c>
      <c r="M780" s="6">
        <v>48</v>
      </c>
      <c r="N780" s="6">
        <v>1</v>
      </c>
      <c r="O780" s="7" t="str">
        <f>VLOOKUP(H780,Product_Master!$A$2:$E$19,2,FALSE)</f>
        <v>Notebook</v>
      </c>
      <c r="P780" s="7" t="str">
        <f>VLOOKUP(H780,Product_Master!$A$2:$E$19,3,FALSE)</f>
        <v>Office Supplies</v>
      </c>
      <c r="Q780" s="17">
        <f>INDEX(Product_Master!$D$2:$D$19,MATCH(H780,Product_Master!$A$2:$A$19,0))</f>
        <v>6</v>
      </c>
      <c r="R780" s="14">
        <f>INDEX(Product_Master!$E$2:$E$19,MATCH(H780,Product_Master!$A$2:$A$19,0))</f>
        <v>4.2699999999999996</v>
      </c>
      <c r="S780" s="14">
        <f t="shared" si="72"/>
        <v>5.6999999999999993</v>
      </c>
      <c r="T780" s="14">
        <f t="shared" si="73"/>
        <v>4.2699999999999996</v>
      </c>
      <c r="U780" s="14">
        <f t="shared" si="74"/>
        <v>1.4299999999999997</v>
      </c>
      <c r="V780" s="20">
        <f t="shared" si="75"/>
        <v>0.25087719298245614</v>
      </c>
      <c r="W780" s="7" t="str">
        <f t="shared" si="76"/>
        <v>Profitable</v>
      </c>
      <c r="X780" s="7" t="str">
        <f t="shared" si="77"/>
        <v>Low</v>
      </c>
    </row>
    <row r="781" spans="1:24" x14ac:dyDescent="0.3">
      <c r="A781" s="7" t="s">
        <v>2449</v>
      </c>
      <c r="B781" s="8">
        <v>45064</v>
      </c>
      <c r="C781" s="8">
        <v>45069</v>
      </c>
      <c r="D781" s="7" t="s">
        <v>2452</v>
      </c>
      <c r="E781" s="7" t="s">
        <v>397</v>
      </c>
      <c r="F781" s="7" t="s">
        <v>39</v>
      </c>
      <c r="G781" s="7" t="s">
        <v>192</v>
      </c>
      <c r="H781" s="7" t="s">
        <v>160</v>
      </c>
      <c r="I781" s="6">
        <v>3</v>
      </c>
      <c r="J781" s="10">
        <v>0</v>
      </c>
      <c r="K781" s="7" t="s">
        <v>32</v>
      </c>
      <c r="L781" s="7" t="s">
        <v>41</v>
      </c>
      <c r="M781" s="6">
        <v>67</v>
      </c>
      <c r="N781" s="6">
        <v>1</v>
      </c>
      <c r="O781" s="7" t="str">
        <f>VLOOKUP(H781,Product_Master!$A$2:$E$19,2,FALSE)</f>
        <v>Laptop</v>
      </c>
      <c r="P781" s="7" t="str">
        <f>VLOOKUP(H781,Product_Master!$A$2:$E$19,3,FALSE)</f>
        <v>Technology</v>
      </c>
      <c r="Q781" s="17">
        <f>INDEX(Product_Master!$D$2:$D$19,MATCH(H781,Product_Master!$A$2:$A$19,0))</f>
        <v>900</v>
      </c>
      <c r="R781" s="14">
        <f>INDEX(Product_Master!$E$2:$E$19,MATCH(H781,Product_Master!$A$2:$A$19,0))</f>
        <v>669.14</v>
      </c>
      <c r="S781" s="14">
        <f t="shared" si="72"/>
        <v>2700</v>
      </c>
      <c r="T781" s="14">
        <f t="shared" si="73"/>
        <v>2007.42</v>
      </c>
      <c r="U781" s="14">
        <f t="shared" si="74"/>
        <v>692.57999999999993</v>
      </c>
      <c r="V781" s="20">
        <f t="shared" si="75"/>
        <v>0.25651111111111108</v>
      </c>
      <c r="W781" s="7" t="str">
        <f t="shared" si="76"/>
        <v>Profitable</v>
      </c>
      <c r="X781" s="7" t="str">
        <f t="shared" si="77"/>
        <v>Medium</v>
      </c>
    </row>
    <row r="782" spans="1:24" x14ac:dyDescent="0.3">
      <c r="A782" s="7" t="s">
        <v>2453</v>
      </c>
      <c r="B782" s="8">
        <v>45622</v>
      </c>
      <c r="C782" s="8">
        <v>45624</v>
      </c>
      <c r="D782" s="7" t="s">
        <v>1371</v>
      </c>
      <c r="E782" s="7" t="s">
        <v>266</v>
      </c>
      <c r="F782" s="7" t="s">
        <v>19</v>
      </c>
      <c r="G782" s="7" t="s">
        <v>251</v>
      </c>
      <c r="H782" s="7" t="s">
        <v>160</v>
      </c>
      <c r="I782" s="6">
        <v>4</v>
      </c>
      <c r="J782" s="10">
        <v>0.15</v>
      </c>
      <c r="K782" s="7" t="s">
        <v>32</v>
      </c>
      <c r="L782" s="7" t="s">
        <v>33</v>
      </c>
      <c r="M782" s="6">
        <v>59</v>
      </c>
      <c r="N782" s="6">
        <v>3</v>
      </c>
      <c r="O782" s="7" t="str">
        <f>VLOOKUP(H782,Product_Master!$A$2:$E$19,2,FALSE)</f>
        <v>Laptop</v>
      </c>
      <c r="P782" s="7" t="str">
        <f>VLOOKUP(H782,Product_Master!$A$2:$E$19,3,FALSE)</f>
        <v>Technology</v>
      </c>
      <c r="Q782" s="17">
        <f>INDEX(Product_Master!$D$2:$D$19,MATCH(H782,Product_Master!$A$2:$A$19,0))</f>
        <v>900</v>
      </c>
      <c r="R782" s="14">
        <f>INDEX(Product_Master!$E$2:$E$19,MATCH(H782,Product_Master!$A$2:$A$19,0))</f>
        <v>669.14</v>
      </c>
      <c r="S782" s="14">
        <f t="shared" si="72"/>
        <v>3060</v>
      </c>
      <c r="T782" s="14">
        <f t="shared" si="73"/>
        <v>2676.56</v>
      </c>
      <c r="U782" s="14">
        <f t="shared" si="74"/>
        <v>383.44000000000005</v>
      </c>
      <c r="V782" s="20">
        <f t="shared" si="75"/>
        <v>0.12530718954248368</v>
      </c>
      <c r="W782" s="7" t="str">
        <f t="shared" si="76"/>
        <v>Profitable</v>
      </c>
      <c r="X782" s="7" t="str">
        <f t="shared" si="77"/>
        <v>Medium</v>
      </c>
    </row>
    <row r="783" spans="1:24" x14ac:dyDescent="0.3">
      <c r="A783" s="7" t="s">
        <v>2455</v>
      </c>
      <c r="B783" s="8">
        <v>45141</v>
      </c>
      <c r="C783" s="8">
        <v>45145</v>
      </c>
      <c r="D783" s="7" t="s">
        <v>2456</v>
      </c>
      <c r="E783" s="7" t="s">
        <v>870</v>
      </c>
      <c r="F783" s="7" t="s">
        <v>39</v>
      </c>
      <c r="G783" s="7" t="s">
        <v>47</v>
      </c>
      <c r="H783" s="7" t="s">
        <v>91</v>
      </c>
      <c r="I783" s="6">
        <v>7</v>
      </c>
      <c r="J783" s="10">
        <v>0</v>
      </c>
      <c r="K783" s="7" t="s">
        <v>32</v>
      </c>
      <c r="L783" s="7" t="s">
        <v>50</v>
      </c>
      <c r="M783" s="6">
        <v>47</v>
      </c>
      <c r="N783" s="6">
        <v>4</v>
      </c>
      <c r="O783" s="7" t="str">
        <f>VLOOKUP(H783,Product_Master!$A$2:$E$19,2,FALSE)</f>
        <v>Smartphone</v>
      </c>
      <c r="P783" s="7" t="str">
        <f>VLOOKUP(H783,Product_Master!$A$2:$E$19,3,FALSE)</f>
        <v>Technology</v>
      </c>
      <c r="Q783" s="17">
        <f>INDEX(Product_Master!$D$2:$D$19,MATCH(H783,Product_Master!$A$2:$A$19,0))</f>
        <v>600</v>
      </c>
      <c r="R783" s="14">
        <f>INDEX(Product_Master!$E$2:$E$19,MATCH(H783,Product_Master!$A$2:$A$19,0))</f>
        <v>395.83</v>
      </c>
      <c r="S783" s="14">
        <f t="shared" si="72"/>
        <v>4200</v>
      </c>
      <c r="T783" s="14">
        <f t="shared" si="73"/>
        <v>2770.81</v>
      </c>
      <c r="U783" s="14">
        <f t="shared" si="74"/>
        <v>1429.19</v>
      </c>
      <c r="V783" s="20">
        <f t="shared" si="75"/>
        <v>0.34028333333333333</v>
      </c>
      <c r="W783" s="7" t="str">
        <f t="shared" si="76"/>
        <v>Profitable</v>
      </c>
      <c r="X783" s="7" t="str">
        <f t="shared" si="77"/>
        <v>Medium</v>
      </c>
    </row>
    <row r="784" spans="1:24" x14ac:dyDescent="0.3">
      <c r="A784" s="7" t="s">
        <v>2457</v>
      </c>
      <c r="B784" s="8">
        <v>45382</v>
      </c>
      <c r="C784" s="8">
        <v>45388</v>
      </c>
      <c r="D784" s="7" t="s">
        <v>388</v>
      </c>
      <c r="E784" s="7" t="s">
        <v>453</v>
      </c>
      <c r="F784" s="7" t="s">
        <v>39</v>
      </c>
      <c r="G784" s="7" t="s">
        <v>115</v>
      </c>
      <c r="H784" s="7" t="s">
        <v>154</v>
      </c>
      <c r="I784" s="6">
        <v>6</v>
      </c>
      <c r="J784" s="10">
        <v>0.05</v>
      </c>
      <c r="K784" s="7" t="s">
        <v>32</v>
      </c>
      <c r="L784" s="7" t="s">
        <v>50</v>
      </c>
      <c r="M784" s="6">
        <v>54</v>
      </c>
      <c r="N784" s="6">
        <v>1</v>
      </c>
      <c r="O784" s="7" t="str">
        <f>VLOOKUP(H784,Product_Master!$A$2:$E$19,2,FALSE)</f>
        <v>Filing Cabinet</v>
      </c>
      <c r="P784" s="7" t="str">
        <f>VLOOKUP(H784,Product_Master!$A$2:$E$19,3,FALSE)</f>
        <v>Furniture</v>
      </c>
      <c r="Q784" s="17">
        <f>INDEX(Product_Master!$D$2:$D$19,MATCH(H784,Product_Master!$A$2:$A$19,0))</f>
        <v>130</v>
      </c>
      <c r="R784" s="14">
        <f>INDEX(Product_Master!$E$2:$E$19,MATCH(H784,Product_Master!$A$2:$A$19,0))</f>
        <v>83.55</v>
      </c>
      <c r="S784" s="14">
        <f t="shared" si="72"/>
        <v>741</v>
      </c>
      <c r="T784" s="14">
        <f t="shared" si="73"/>
        <v>501.29999999999995</v>
      </c>
      <c r="U784" s="14">
        <f t="shared" si="74"/>
        <v>239.70000000000005</v>
      </c>
      <c r="V784" s="20">
        <f t="shared" si="75"/>
        <v>0.32348178137651828</v>
      </c>
      <c r="W784" s="7" t="str">
        <f t="shared" si="76"/>
        <v>Profitable</v>
      </c>
      <c r="X784" s="7" t="str">
        <f t="shared" si="77"/>
        <v>Low</v>
      </c>
    </row>
    <row r="785" spans="1:24" x14ac:dyDescent="0.3">
      <c r="A785" s="7" t="s">
        <v>2459</v>
      </c>
      <c r="B785" s="8">
        <v>45243</v>
      </c>
      <c r="C785" s="8">
        <v>45248</v>
      </c>
      <c r="D785" s="7" t="s">
        <v>2074</v>
      </c>
      <c r="E785" s="7" t="s">
        <v>426</v>
      </c>
      <c r="F785" s="7" t="s">
        <v>39</v>
      </c>
      <c r="G785" s="7" t="s">
        <v>90</v>
      </c>
      <c r="H785" s="7" t="s">
        <v>146</v>
      </c>
      <c r="I785" s="6">
        <v>8</v>
      </c>
      <c r="J785" s="10">
        <v>0</v>
      </c>
      <c r="K785" s="7" t="s">
        <v>32</v>
      </c>
      <c r="L785" s="7" t="s">
        <v>23</v>
      </c>
      <c r="M785" s="6">
        <v>66</v>
      </c>
      <c r="N785" s="6">
        <v>1</v>
      </c>
      <c r="O785" s="7" t="str">
        <f>VLOOKUP(H785,Product_Master!$A$2:$E$19,2,FALSE)</f>
        <v>Standing Desk</v>
      </c>
      <c r="P785" s="7" t="str">
        <f>VLOOKUP(H785,Product_Master!$A$2:$E$19,3,FALSE)</f>
        <v>Furniture</v>
      </c>
      <c r="Q785" s="17">
        <f>INDEX(Product_Master!$D$2:$D$19,MATCH(H785,Product_Master!$A$2:$A$19,0))</f>
        <v>480</v>
      </c>
      <c r="R785" s="14">
        <f>INDEX(Product_Master!$E$2:$E$19,MATCH(H785,Product_Master!$A$2:$A$19,0))</f>
        <v>375.21</v>
      </c>
      <c r="S785" s="14">
        <f t="shared" si="72"/>
        <v>3840</v>
      </c>
      <c r="T785" s="14">
        <f t="shared" si="73"/>
        <v>3001.68</v>
      </c>
      <c r="U785" s="14">
        <f t="shared" si="74"/>
        <v>838.32000000000016</v>
      </c>
      <c r="V785" s="20">
        <f t="shared" si="75"/>
        <v>0.21831250000000005</v>
      </c>
      <c r="W785" s="7" t="str">
        <f t="shared" si="76"/>
        <v>Profitable</v>
      </c>
      <c r="X785" s="7" t="str">
        <f t="shared" si="77"/>
        <v>Medium</v>
      </c>
    </row>
    <row r="786" spans="1:24" x14ac:dyDescent="0.3">
      <c r="A786" s="7" t="s">
        <v>2460</v>
      </c>
      <c r="B786" s="8">
        <v>45290</v>
      </c>
      <c r="C786" s="8">
        <v>45294</v>
      </c>
      <c r="D786" s="7" t="s">
        <v>2461</v>
      </c>
      <c r="E786" s="7" t="s">
        <v>731</v>
      </c>
      <c r="F786" s="7" t="s">
        <v>39</v>
      </c>
      <c r="G786" s="7" t="s">
        <v>30</v>
      </c>
      <c r="H786" s="7" t="s">
        <v>216</v>
      </c>
      <c r="I786" s="6">
        <v>9</v>
      </c>
      <c r="J786" s="10">
        <v>0</v>
      </c>
      <c r="K786" s="7" t="s">
        <v>32</v>
      </c>
      <c r="L786" s="7" t="s">
        <v>23</v>
      </c>
      <c r="M786" s="6">
        <v>44</v>
      </c>
      <c r="N786" s="6">
        <v>3</v>
      </c>
      <c r="O786" s="7" t="str">
        <f>VLOOKUP(H786,Product_Master!$A$2:$E$19,2,FALSE)</f>
        <v>Keyboard</v>
      </c>
      <c r="P786" s="7" t="str">
        <f>VLOOKUP(H786,Product_Master!$A$2:$E$19,3,FALSE)</f>
        <v>Technology</v>
      </c>
      <c r="Q786" s="17">
        <f>INDEX(Product_Master!$D$2:$D$19,MATCH(H786,Product_Master!$A$2:$A$19,0))</f>
        <v>45</v>
      </c>
      <c r="R786" s="14">
        <f>INDEX(Product_Master!$E$2:$E$19,MATCH(H786,Product_Master!$A$2:$A$19,0))</f>
        <v>35.729999999999997</v>
      </c>
      <c r="S786" s="14">
        <f t="shared" si="72"/>
        <v>405</v>
      </c>
      <c r="T786" s="14">
        <f t="shared" si="73"/>
        <v>321.57</v>
      </c>
      <c r="U786" s="14">
        <f t="shared" si="74"/>
        <v>83.43</v>
      </c>
      <c r="V786" s="20">
        <f t="shared" si="75"/>
        <v>0.20600000000000002</v>
      </c>
      <c r="W786" s="7" t="str">
        <f t="shared" si="76"/>
        <v>Profitable</v>
      </c>
      <c r="X786" s="7" t="str">
        <f t="shared" si="77"/>
        <v>Low</v>
      </c>
    </row>
    <row r="787" spans="1:24" x14ac:dyDescent="0.3">
      <c r="A787" s="7" t="s">
        <v>2462</v>
      </c>
      <c r="B787" s="8">
        <v>45083</v>
      </c>
      <c r="C787" s="8">
        <v>45089</v>
      </c>
      <c r="D787" s="7" t="s">
        <v>2463</v>
      </c>
      <c r="E787" s="7" t="s">
        <v>587</v>
      </c>
      <c r="F787" s="7" t="s">
        <v>29</v>
      </c>
      <c r="G787" s="7" t="s">
        <v>90</v>
      </c>
      <c r="H787" s="7" t="s">
        <v>177</v>
      </c>
      <c r="I787" s="6">
        <v>8</v>
      </c>
      <c r="J787" s="10">
        <v>0.05</v>
      </c>
      <c r="K787" s="7" t="s">
        <v>222</v>
      </c>
      <c r="L787" s="7" t="s">
        <v>33</v>
      </c>
      <c r="M787" s="6">
        <v>39</v>
      </c>
      <c r="N787" s="6">
        <v>3</v>
      </c>
      <c r="O787" s="7" t="str">
        <f>VLOOKUP(H787,Product_Master!$A$2:$E$19,2,FALSE)</f>
        <v>Headphones</v>
      </c>
      <c r="P787" s="7" t="str">
        <f>VLOOKUP(H787,Product_Master!$A$2:$E$19,3,FALSE)</f>
        <v>Technology</v>
      </c>
      <c r="Q787" s="17">
        <f>INDEX(Product_Master!$D$2:$D$19,MATCH(H787,Product_Master!$A$2:$A$19,0))</f>
        <v>80</v>
      </c>
      <c r="R787" s="14">
        <f>INDEX(Product_Master!$E$2:$E$19,MATCH(H787,Product_Master!$A$2:$A$19,0))</f>
        <v>45.88</v>
      </c>
      <c r="S787" s="14">
        <f t="shared" si="72"/>
        <v>608</v>
      </c>
      <c r="T787" s="14">
        <f t="shared" si="73"/>
        <v>367.04</v>
      </c>
      <c r="U787" s="14">
        <f t="shared" si="74"/>
        <v>240.95999999999998</v>
      </c>
      <c r="V787" s="20">
        <f t="shared" si="75"/>
        <v>0.39631578947368418</v>
      </c>
      <c r="W787" s="7" t="str">
        <f t="shared" si="76"/>
        <v>Profitable</v>
      </c>
      <c r="X787" s="7" t="str">
        <f t="shared" si="77"/>
        <v>Low</v>
      </c>
    </row>
    <row r="788" spans="1:24" x14ac:dyDescent="0.3">
      <c r="A788" s="7" t="s">
        <v>2464</v>
      </c>
      <c r="B788" s="8">
        <v>45229</v>
      </c>
      <c r="C788" s="8">
        <v>45236</v>
      </c>
      <c r="D788" s="7" t="s">
        <v>1330</v>
      </c>
      <c r="E788" s="7" t="s">
        <v>630</v>
      </c>
      <c r="F788" s="7" t="s">
        <v>39</v>
      </c>
      <c r="G788" s="7" t="s">
        <v>251</v>
      </c>
      <c r="H788" s="7" t="s">
        <v>241</v>
      </c>
      <c r="I788" s="6">
        <v>5</v>
      </c>
      <c r="J788" s="10">
        <v>0.05</v>
      </c>
      <c r="K788" s="7" t="s">
        <v>22</v>
      </c>
      <c r="L788" s="7" t="s">
        <v>41</v>
      </c>
      <c r="M788" s="6">
        <v>58</v>
      </c>
      <c r="N788" s="6">
        <v>5</v>
      </c>
      <c r="O788" s="7" t="str">
        <f>VLOOKUP(H788,Product_Master!$A$2:$E$19,2,FALSE)</f>
        <v>Notebook</v>
      </c>
      <c r="P788" s="7" t="str">
        <f>VLOOKUP(H788,Product_Master!$A$2:$E$19,3,FALSE)</f>
        <v>Office Supplies</v>
      </c>
      <c r="Q788" s="17">
        <f>INDEX(Product_Master!$D$2:$D$19,MATCH(H788,Product_Master!$A$2:$A$19,0))</f>
        <v>6</v>
      </c>
      <c r="R788" s="14">
        <f>INDEX(Product_Master!$E$2:$E$19,MATCH(H788,Product_Master!$A$2:$A$19,0))</f>
        <v>4.2699999999999996</v>
      </c>
      <c r="S788" s="14">
        <f t="shared" si="72"/>
        <v>28.5</v>
      </c>
      <c r="T788" s="14">
        <f t="shared" si="73"/>
        <v>21.349999999999998</v>
      </c>
      <c r="U788" s="14">
        <f t="shared" si="74"/>
        <v>7.1500000000000021</v>
      </c>
      <c r="V788" s="20">
        <f t="shared" si="75"/>
        <v>0.2508771929824562</v>
      </c>
      <c r="W788" s="7" t="str">
        <f t="shared" si="76"/>
        <v>Profitable</v>
      </c>
      <c r="X788" s="7" t="str">
        <f t="shared" si="77"/>
        <v>Low</v>
      </c>
    </row>
    <row r="789" spans="1:24" x14ac:dyDescent="0.3">
      <c r="A789" s="7" t="s">
        <v>2466</v>
      </c>
      <c r="B789" s="8">
        <v>45448</v>
      </c>
      <c r="C789" s="8">
        <v>45452</v>
      </c>
      <c r="D789" s="7" t="s">
        <v>2468</v>
      </c>
      <c r="E789" s="7" t="s">
        <v>1142</v>
      </c>
      <c r="F789" s="7" t="s">
        <v>29</v>
      </c>
      <c r="G789" s="7" t="s">
        <v>20</v>
      </c>
      <c r="H789" s="7" t="s">
        <v>308</v>
      </c>
      <c r="I789" s="6">
        <v>6</v>
      </c>
      <c r="J789" s="10">
        <v>0</v>
      </c>
      <c r="K789" s="7" t="s">
        <v>32</v>
      </c>
      <c r="L789" s="7" t="s">
        <v>23</v>
      </c>
      <c r="M789" s="6">
        <v>30</v>
      </c>
      <c r="N789" s="6">
        <v>2</v>
      </c>
      <c r="O789" s="7" t="str">
        <f>VLOOKUP(H789,Product_Master!$A$2:$E$19,2,FALSE)</f>
        <v>Binder</v>
      </c>
      <c r="P789" s="7" t="str">
        <f>VLOOKUP(H789,Product_Master!$A$2:$E$19,3,FALSE)</f>
        <v>Office Supplies</v>
      </c>
      <c r="Q789" s="17">
        <f>INDEX(Product_Master!$D$2:$D$19,MATCH(H789,Product_Master!$A$2:$A$19,0))</f>
        <v>8</v>
      </c>
      <c r="R789" s="14">
        <f>INDEX(Product_Master!$E$2:$E$19,MATCH(H789,Product_Master!$A$2:$A$19,0))</f>
        <v>5.51</v>
      </c>
      <c r="S789" s="14">
        <f t="shared" si="72"/>
        <v>48</v>
      </c>
      <c r="T789" s="14">
        <f t="shared" si="73"/>
        <v>33.06</v>
      </c>
      <c r="U789" s="14">
        <f t="shared" si="74"/>
        <v>14.939999999999998</v>
      </c>
      <c r="V789" s="20">
        <f t="shared" si="75"/>
        <v>0.31124999999999997</v>
      </c>
      <c r="W789" s="7" t="str">
        <f t="shared" si="76"/>
        <v>Profitable</v>
      </c>
      <c r="X789" s="7" t="str">
        <f t="shared" si="77"/>
        <v>Low</v>
      </c>
    </row>
    <row r="790" spans="1:24" x14ac:dyDescent="0.3">
      <c r="A790" s="7" t="s">
        <v>2470</v>
      </c>
      <c r="B790" s="8">
        <v>45357</v>
      </c>
      <c r="C790" s="8">
        <v>45364</v>
      </c>
      <c r="D790" s="7" t="s">
        <v>462</v>
      </c>
      <c r="E790" s="7" t="s">
        <v>159</v>
      </c>
      <c r="F790" s="7" t="s">
        <v>39</v>
      </c>
      <c r="G790" s="7" t="s">
        <v>251</v>
      </c>
      <c r="H790" s="7" t="s">
        <v>56</v>
      </c>
      <c r="I790" s="6">
        <v>4</v>
      </c>
      <c r="J790" s="10">
        <v>0</v>
      </c>
      <c r="K790" s="7" t="s">
        <v>32</v>
      </c>
      <c r="L790" s="7" t="s">
        <v>33</v>
      </c>
      <c r="M790" s="6">
        <v>67</v>
      </c>
      <c r="N790" s="6">
        <v>5</v>
      </c>
      <c r="O790" s="7" t="str">
        <f>VLOOKUP(H790,Product_Master!$A$2:$E$19,2,FALSE)</f>
        <v>Stapler</v>
      </c>
      <c r="P790" s="7" t="str">
        <f>VLOOKUP(H790,Product_Master!$A$2:$E$19,3,FALSE)</f>
        <v>Office Supplies</v>
      </c>
      <c r="Q790" s="17">
        <f>INDEX(Product_Master!$D$2:$D$19,MATCH(H790,Product_Master!$A$2:$A$19,0))</f>
        <v>15</v>
      </c>
      <c r="R790" s="14">
        <f>INDEX(Product_Master!$E$2:$E$19,MATCH(H790,Product_Master!$A$2:$A$19,0))</f>
        <v>9.91</v>
      </c>
      <c r="S790" s="14">
        <f t="shared" si="72"/>
        <v>60</v>
      </c>
      <c r="T790" s="14">
        <f t="shared" si="73"/>
        <v>39.64</v>
      </c>
      <c r="U790" s="14">
        <f t="shared" si="74"/>
        <v>20.36</v>
      </c>
      <c r="V790" s="20">
        <f t="shared" si="75"/>
        <v>0.33933333333333332</v>
      </c>
      <c r="W790" s="7" t="str">
        <f t="shared" si="76"/>
        <v>Profitable</v>
      </c>
      <c r="X790" s="7" t="str">
        <f t="shared" si="77"/>
        <v>Low</v>
      </c>
    </row>
    <row r="791" spans="1:24" x14ac:dyDescent="0.3">
      <c r="A791" s="7" t="s">
        <v>2472</v>
      </c>
      <c r="B791" s="8">
        <v>45008</v>
      </c>
      <c r="C791" s="8">
        <v>45014</v>
      </c>
      <c r="D791" s="7" t="s">
        <v>2463</v>
      </c>
      <c r="E791" s="7" t="s">
        <v>870</v>
      </c>
      <c r="F791" s="7" t="s">
        <v>19</v>
      </c>
      <c r="G791" s="7" t="s">
        <v>115</v>
      </c>
      <c r="H791" s="7" t="s">
        <v>56</v>
      </c>
      <c r="I791" s="6">
        <v>3</v>
      </c>
      <c r="J791" s="10">
        <v>0.05</v>
      </c>
      <c r="K791" s="7" t="s">
        <v>70</v>
      </c>
      <c r="L791" s="7" t="s">
        <v>33</v>
      </c>
      <c r="M791" s="6">
        <v>63</v>
      </c>
      <c r="N791" s="6">
        <v>5</v>
      </c>
      <c r="O791" s="7" t="str">
        <f>VLOOKUP(H791,Product_Master!$A$2:$E$19,2,FALSE)</f>
        <v>Stapler</v>
      </c>
      <c r="P791" s="7" t="str">
        <f>VLOOKUP(H791,Product_Master!$A$2:$E$19,3,FALSE)</f>
        <v>Office Supplies</v>
      </c>
      <c r="Q791" s="17">
        <f>INDEX(Product_Master!$D$2:$D$19,MATCH(H791,Product_Master!$A$2:$A$19,0))</f>
        <v>15</v>
      </c>
      <c r="R791" s="14">
        <f>INDEX(Product_Master!$E$2:$E$19,MATCH(H791,Product_Master!$A$2:$A$19,0))</f>
        <v>9.91</v>
      </c>
      <c r="S791" s="14">
        <f t="shared" si="72"/>
        <v>42.75</v>
      </c>
      <c r="T791" s="14">
        <f t="shared" si="73"/>
        <v>29.73</v>
      </c>
      <c r="U791" s="14">
        <f t="shared" si="74"/>
        <v>13.02</v>
      </c>
      <c r="V791" s="20">
        <f t="shared" si="75"/>
        <v>0.30456140350877192</v>
      </c>
      <c r="W791" s="7" t="str">
        <f t="shared" si="76"/>
        <v>Profitable</v>
      </c>
      <c r="X791" s="7" t="str">
        <f t="shared" si="77"/>
        <v>Low</v>
      </c>
    </row>
    <row r="792" spans="1:24" x14ac:dyDescent="0.3">
      <c r="A792" s="7" t="s">
        <v>2474</v>
      </c>
      <c r="B792" s="8">
        <v>45622</v>
      </c>
      <c r="C792" s="8">
        <v>45628</v>
      </c>
      <c r="D792" s="7" t="s">
        <v>2475</v>
      </c>
      <c r="E792" s="7" t="s">
        <v>782</v>
      </c>
      <c r="F792" s="7" t="s">
        <v>29</v>
      </c>
      <c r="G792" s="7" t="s">
        <v>176</v>
      </c>
      <c r="H792" s="7" t="s">
        <v>48</v>
      </c>
      <c r="I792" s="6">
        <v>6</v>
      </c>
      <c r="J792" s="10">
        <v>0.2</v>
      </c>
      <c r="K792" s="7" t="s">
        <v>222</v>
      </c>
      <c r="L792" s="7" t="s">
        <v>50</v>
      </c>
      <c r="M792" s="6">
        <v>24</v>
      </c>
      <c r="N792" s="6">
        <v>2</v>
      </c>
      <c r="O792" s="7" t="str">
        <f>VLOOKUP(H792,Product_Master!$A$2:$E$19,2,FALSE)</f>
        <v>Monitor</v>
      </c>
      <c r="P792" s="7" t="str">
        <f>VLOOKUP(H792,Product_Master!$A$2:$E$19,3,FALSE)</f>
        <v>Technology</v>
      </c>
      <c r="Q792" s="17">
        <f>INDEX(Product_Master!$D$2:$D$19,MATCH(H792,Product_Master!$A$2:$A$19,0))</f>
        <v>220</v>
      </c>
      <c r="R792" s="14">
        <f>INDEX(Product_Master!$E$2:$E$19,MATCH(H792,Product_Master!$A$2:$A$19,0))</f>
        <v>159.36000000000001</v>
      </c>
      <c r="S792" s="14">
        <f t="shared" si="72"/>
        <v>1056</v>
      </c>
      <c r="T792" s="14">
        <f t="shared" si="73"/>
        <v>956.16000000000008</v>
      </c>
      <c r="U792" s="14">
        <f t="shared" si="74"/>
        <v>99.839999999999918</v>
      </c>
      <c r="V792" s="20">
        <f t="shared" si="75"/>
        <v>9.4545454545454474E-2</v>
      </c>
      <c r="W792" s="7" t="str">
        <f t="shared" si="76"/>
        <v>Profitable</v>
      </c>
      <c r="X792" s="7" t="str">
        <f t="shared" si="77"/>
        <v>Low</v>
      </c>
    </row>
    <row r="793" spans="1:24" x14ac:dyDescent="0.3">
      <c r="A793" s="7" t="s">
        <v>2476</v>
      </c>
      <c r="B793" s="8">
        <v>45105</v>
      </c>
      <c r="C793" s="8">
        <v>45112</v>
      </c>
      <c r="D793" s="7" t="s">
        <v>1417</v>
      </c>
      <c r="E793" s="7" t="s">
        <v>357</v>
      </c>
      <c r="F793" s="7" t="s">
        <v>39</v>
      </c>
      <c r="G793" s="7" t="s">
        <v>20</v>
      </c>
      <c r="H793" s="7" t="s">
        <v>109</v>
      </c>
      <c r="I793" s="6">
        <v>3</v>
      </c>
      <c r="J793" s="10">
        <v>0</v>
      </c>
      <c r="K793" s="7" t="s">
        <v>32</v>
      </c>
      <c r="L793" s="7" t="s">
        <v>33</v>
      </c>
      <c r="M793" s="6">
        <v>40</v>
      </c>
      <c r="N793" s="6">
        <v>4</v>
      </c>
      <c r="O793" s="7" t="str">
        <f>VLOOKUP(H793,Product_Master!$A$2:$E$19,2,FALSE)</f>
        <v>Printer</v>
      </c>
      <c r="P793" s="7" t="str">
        <f>VLOOKUP(H793,Product_Master!$A$2:$E$19,3,FALSE)</f>
        <v>Technology</v>
      </c>
      <c r="Q793" s="17">
        <f>INDEX(Product_Master!$D$2:$D$19,MATCH(H793,Product_Master!$A$2:$A$19,0))</f>
        <v>180</v>
      </c>
      <c r="R793" s="14">
        <f>INDEX(Product_Master!$E$2:$E$19,MATCH(H793,Product_Master!$A$2:$A$19,0))</f>
        <v>133.25</v>
      </c>
      <c r="S793" s="14">
        <f t="shared" si="72"/>
        <v>540</v>
      </c>
      <c r="T793" s="14">
        <f t="shared" si="73"/>
        <v>399.75</v>
      </c>
      <c r="U793" s="14">
        <f t="shared" si="74"/>
        <v>140.25</v>
      </c>
      <c r="V793" s="20">
        <f t="shared" si="75"/>
        <v>0.25972222222222224</v>
      </c>
      <c r="W793" s="7" t="str">
        <f t="shared" si="76"/>
        <v>Profitable</v>
      </c>
      <c r="X793" s="7" t="str">
        <f t="shared" si="77"/>
        <v>Low</v>
      </c>
    </row>
    <row r="794" spans="1:24" x14ac:dyDescent="0.3">
      <c r="A794" s="7" t="s">
        <v>2477</v>
      </c>
      <c r="B794" s="8">
        <v>45330</v>
      </c>
      <c r="C794" s="8">
        <v>45332</v>
      </c>
      <c r="D794" s="7" t="s">
        <v>2478</v>
      </c>
      <c r="E794" s="7" t="s">
        <v>197</v>
      </c>
      <c r="F794" s="7" t="s">
        <v>29</v>
      </c>
      <c r="G794" s="7" t="s">
        <v>176</v>
      </c>
      <c r="H794" s="7" t="s">
        <v>177</v>
      </c>
      <c r="I794" s="6">
        <v>9</v>
      </c>
      <c r="J794" s="10">
        <v>0</v>
      </c>
      <c r="K794" s="7" t="s">
        <v>32</v>
      </c>
      <c r="L794" s="7" t="s">
        <v>33</v>
      </c>
      <c r="M794" s="6">
        <v>33</v>
      </c>
      <c r="N794" s="6">
        <v>3</v>
      </c>
      <c r="O794" s="7" t="str">
        <f>VLOOKUP(H794,Product_Master!$A$2:$E$19,2,FALSE)</f>
        <v>Headphones</v>
      </c>
      <c r="P794" s="7" t="str">
        <f>VLOOKUP(H794,Product_Master!$A$2:$E$19,3,FALSE)</f>
        <v>Technology</v>
      </c>
      <c r="Q794" s="17">
        <f>INDEX(Product_Master!$D$2:$D$19,MATCH(H794,Product_Master!$A$2:$A$19,0))</f>
        <v>80</v>
      </c>
      <c r="R794" s="14">
        <f>INDEX(Product_Master!$E$2:$E$19,MATCH(H794,Product_Master!$A$2:$A$19,0))</f>
        <v>45.88</v>
      </c>
      <c r="S794" s="14">
        <f t="shared" si="72"/>
        <v>720</v>
      </c>
      <c r="T794" s="14">
        <f t="shared" si="73"/>
        <v>412.92</v>
      </c>
      <c r="U794" s="14">
        <f t="shared" si="74"/>
        <v>307.08</v>
      </c>
      <c r="V794" s="20">
        <f t="shared" si="75"/>
        <v>0.42649999999999999</v>
      </c>
      <c r="W794" s="7" t="str">
        <f t="shared" si="76"/>
        <v>Profitable</v>
      </c>
      <c r="X794" s="7" t="str">
        <f t="shared" si="77"/>
        <v>Low</v>
      </c>
    </row>
    <row r="795" spans="1:24" x14ac:dyDescent="0.3">
      <c r="A795" s="7" t="s">
        <v>2479</v>
      </c>
      <c r="B795" s="8">
        <v>45527</v>
      </c>
      <c r="C795" s="8">
        <v>45528</v>
      </c>
      <c r="D795" s="7" t="s">
        <v>2481</v>
      </c>
      <c r="E795" s="7" t="s">
        <v>46</v>
      </c>
      <c r="F795" s="7" t="s">
        <v>29</v>
      </c>
      <c r="G795" s="7" t="s">
        <v>62</v>
      </c>
      <c r="H795" s="7" t="s">
        <v>69</v>
      </c>
      <c r="I795" s="6">
        <v>4</v>
      </c>
      <c r="J795" s="10">
        <v>0.1</v>
      </c>
      <c r="K795" s="7" t="s">
        <v>222</v>
      </c>
      <c r="L795" s="7" t="s">
        <v>50</v>
      </c>
      <c r="M795" s="6">
        <v>27</v>
      </c>
      <c r="N795" s="6">
        <v>1</v>
      </c>
      <c r="O795" s="7" t="str">
        <f>VLOOKUP(H795,Product_Master!$A$2:$E$19,2,FALSE)</f>
        <v>Marker Pack</v>
      </c>
      <c r="P795" s="7" t="str">
        <f>VLOOKUP(H795,Product_Master!$A$2:$E$19,3,FALSE)</f>
        <v>Office Supplies</v>
      </c>
      <c r="Q795" s="17">
        <f>INDEX(Product_Master!$D$2:$D$19,MATCH(H795,Product_Master!$A$2:$A$19,0))</f>
        <v>11</v>
      </c>
      <c r="R795" s="14">
        <f>INDEX(Product_Master!$E$2:$E$19,MATCH(H795,Product_Master!$A$2:$A$19,0))</f>
        <v>6.23</v>
      </c>
      <c r="S795" s="14">
        <f t="shared" si="72"/>
        <v>39.6</v>
      </c>
      <c r="T795" s="14">
        <f t="shared" si="73"/>
        <v>24.92</v>
      </c>
      <c r="U795" s="14">
        <f t="shared" si="74"/>
        <v>14.68</v>
      </c>
      <c r="V795" s="20">
        <f t="shared" si="75"/>
        <v>0.37070707070707071</v>
      </c>
      <c r="W795" s="7" t="str">
        <f t="shared" si="76"/>
        <v>Profitable</v>
      </c>
      <c r="X795" s="7" t="str">
        <f t="shared" si="77"/>
        <v>Low</v>
      </c>
    </row>
    <row r="796" spans="1:24" x14ac:dyDescent="0.3">
      <c r="A796" s="7" t="s">
        <v>2482</v>
      </c>
      <c r="B796" s="8">
        <v>45175</v>
      </c>
      <c r="C796" s="8">
        <v>45182</v>
      </c>
      <c r="D796" s="7" t="s">
        <v>457</v>
      </c>
      <c r="E796" s="7" t="s">
        <v>560</v>
      </c>
      <c r="F796" s="7" t="s">
        <v>29</v>
      </c>
      <c r="G796" s="7" t="s">
        <v>40</v>
      </c>
      <c r="H796" s="7" t="s">
        <v>216</v>
      </c>
      <c r="I796" s="6">
        <v>9</v>
      </c>
      <c r="J796" s="10">
        <v>0.05</v>
      </c>
      <c r="K796" s="7" t="s">
        <v>32</v>
      </c>
      <c r="L796" s="7" t="s">
        <v>50</v>
      </c>
      <c r="M796" s="6">
        <v>51</v>
      </c>
      <c r="N796" s="6">
        <v>3</v>
      </c>
      <c r="O796" s="7" t="str">
        <f>VLOOKUP(H796,Product_Master!$A$2:$E$19,2,FALSE)</f>
        <v>Keyboard</v>
      </c>
      <c r="P796" s="7" t="str">
        <f>VLOOKUP(H796,Product_Master!$A$2:$E$19,3,FALSE)</f>
        <v>Technology</v>
      </c>
      <c r="Q796" s="17">
        <f>INDEX(Product_Master!$D$2:$D$19,MATCH(H796,Product_Master!$A$2:$A$19,0))</f>
        <v>45</v>
      </c>
      <c r="R796" s="14">
        <f>INDEX(Product_Master!$E$2:$E$19,MATCH(H796,Product_Master!$A$2:$A$19,0))</f>
        <v>35.729999999999997</v>
      </c>
      <c r="S796" s="14">
        <f t="shared" si="72"/>
        <v>384.75</v>
      </c>
      <c r="T796" s="14">
        <f t="shared" si="73"/>
        <v>321.57</v>
      </c>
      <c r="U796" s="14">
        <f t="shared" si="74"/>
        <v>63.180000000000007</v>
      </c>
      <c r="V796" s="20">
        <f t="shared" si="75"/>
        <v>0.1642105263157895</v>
      </c>
      <c r="W796" s="7" t="str">
        <f t="shared" si="76"/>
        <v>Profitable</v>
      </c>
      <c r="X796" s="7" t="str">
        <f t="shared" si="77"/>
        <v>Low</v>
      </c>
    </row>
    <row r="797" spans="1:24" x14ac:dyDescent="0.3">
      <c r="A797" s="7" t="s">
        <v>2484</v>
      </c>
      <c r="B797" s="8">
        <v>45251</v>
      </c>
      <c r="C797" s="8">
        <v>45256</v>
      </c>
      <c r="D797" s="7" t="s">
        <v>1168</v>
      </c>
      <c r="E797" s="7" t="s">
        <v>281</v>
      </c>
      <c r="F797" s="7" t="s">
        <v>29</v>
      </c>
      <c r="G797" s="7" t="s">
        <v>293</v>
      </c>
      <c r="H797" s="7" t="s">
        <v>308</v>
      </c>
      <c r="I797" s="6">
        <v>5</v>
      </c>
      <c r="J797" s="10">
        <v>0.2</v>
      </c>
      <c r="K797" s="7" t="s">
        <v>32</v>
      </c>
      <c r="L797" s="7" t="s">
        <v>33</v>
      </c>
      <c r="M797" s="6">
        <v>66</v>
      </c>
      <c r="N797" s="6">
        <v>1</v>
      </c>
      <c r="O797" s="7" t="str">
        <f>VLOOKUP(H797,Product_Master!$A$2:$E$19,2,FALSE)</f>
        <v>Binder</v>
      </c>
      <c r="P797" s="7" t="str">
        <f>VLOOKUP(H797,Product_Master!$A$2:$E$19,3,FALSE)</f>
        <v>Office Supplies</v>
      </c>
      <c r="Q797" s="17">
        <f>INDEX(Product_Master!$D$2:$D$19,MATCH(H797,Product_Master!$A$2:$A$19,0))</f>
        <v>8</v>
      </c>
      <c r="R797" s="14">
        <f>INDEX(Product_Master!$E$2:$E$19,MATCH(H797,Product_Master!$A$2:$A$19,0))</f>
        <v>5.51</v>
      </c>
      <c r="S797" s="14">
        <f t="shared" si="72"/>
        <v>32</v>
      </c>
      <c r="T797" s="14">
        <f t="shared" si="73"/>
        <v>27.549999999999997</v>
      </c>
      <c r="U797" s="14">
        <f t="shared" si="74"/>
        <v>4.4500000000000028</v>
      </c>
      <c r="V797" s="20">
        <f t="shared" si="75"/>
        <v>0.13906250000000009</v>
      </c>
      <c r="W797" s="7" t="str">
        <f t="shared" si="76"/>
        <v>Profitable</v>
      </c>
      <c r="X797" s="7" t="str">
        <f t="shared" si="77"/>
        <v>Low</v>
      </c>
    </row>
    <row r="798" spans="1:24" x14ac:dyDescent="0.3">
      <c r="A798" s="7" t="s">
        <v>2485</v>
      </c>
      <c r="B798" s="8">
        <v>45261</v>
      </c>
      <c r="C798" s="8">
        <v>45263</v>
      </c>
      <c r="D798" s="7" t="s">
        <v>2043</v>
      </c>
      <c r="E798" s="7" t="s">
        <v>312</v>
      </c>
      <c r="F798" s="7" t="s">
        <v>19</v>
      </c>
      <c r="G798" s="7" t="s">
        <v>40</v>
      </c>
      <c r="H798" s="7" t="s">
        <v>177</v>
      </c>
      <c r="I798" s="6">
        <v>7</v>
      </c>
      <c r="J798" s="10">
        <v>0</v>
      </c>
      <c r="K798" s="7" t="s">
        <v>22</v>
      </c>
      <c r="L798" s="7" t="s">
        <v>41</v>
      </c>
      <c r="M798" s="6">
        <v>68</v>
      </c>
      <c r="N798" s="6">
        <v>3</v>
      </c>
      <c r="O798" s="7" t="str">
        <f>VLOOKUP(H798,Product_Master!$A$2:$E$19,2,FALSE)</f>
        <v>Headphones</v>
      </c>
      <c r="P798" s="7" t="str">
        <f>VLOOKUP(H798,Product_Master!$A$2:$E$19,3,FALSE)</f>
        <v>Technology</v>
      </c>
      <c r="Q798" s="17">
        <f>INDEX(Product_Master!$D$2:$D$19,MATCH(H798,Product_Master!$A$2:$A$19,0))</f>
        <v>80</v>
      </c>
      <c r="R798" s="14">
        <f>INDEX(Product_Master!$E$2:$E$19,MATCH(H798,Product_Master!$A$2:$A$19,0))</f>
        <v>45.88</v>
      </c>
      <c r="S798" s="14">
        <f t="shared" si="72"/>
        <v>560</v>
      </c>
      <c r="T798" s="14">
        <f t="shared" si="73"/>
        <v>321.16000000000003</v>
      </c>
      <c r="U798" s="14">
        <f t="shared" si="74"/>
        <v>238.83999999999997</v>
      </c>
      <c r="V798" s="20">
        <f t="shared" si="75"/>
        <v>0.42649999999999993</v>
      </c>
      <c r="W798" s="7" t="str">
        <f t="shared" si="76"/>
        <v>Profitable</v>
      </c>
      <c r="X798" s="7" t="str">
        <f t="shared" si="77"/>
        <v>Low</v>
      </c>
    </row>
    <row r="799" spans="1:24" x14ac:dyDescent="0.3">
      <c r="A799" s="7" t="s">
        <v>2486</v>
      </c>
      <c r="B799" s="8">
        <v>45471</v>
      </c>
      <c r="C799" s="8">
        <v>45472</v>
      </c>
      <c r="D799" s="7" t="s">
        <v>1138</v>
      </c>
      <c r="E799" s="7" t="s">
        <v>1422</v>
      </c>
      <c r="F799" s="7" t="s">
        <v>19</v>
      </c>
      <c r="G799" s="7" t="s">
        <v>30</v>
      </c>
      <c r="H799" s="7" t="s">
        <v>177</v>
      </c>
      <c r="I799" s="6">
        <v>3</v>
      </c>
      <c r="J799" s="10">
        <v>0.1</v>
      </c>
      <c r="K799" s="7" t="s">
        <v>22</v>
      </c>
      <c r="L799" s="7" t="s">
        <v>33</v>
      </c>
      <c r="M799" s="6">
        <v>22</v>
      </c>
      <c r="N799" s="6">
        <v>5</v>
      </c>
      <c r="O799" s="7" t="str">
        <f>VLOOKUP(H799,Product_Master!$A$2:$E$19,2,FALSE)</f>
        <v>Headphones</v>
      </c>
      <c r="P799" s="7" t="str">
        <f>VLOOKUP(H799,Product_Master!$A$2:$E$19,3,FALSE)</f>
        <v>Technology</v>
      </c>
      <c r="Q799" s="17">
        <f>INDEX(Product_Master!$D$2:$D$19,MATCH(H799,Product_Master!$A$2:$A$19,0))</f>
        <v>80</v>
      </c>
      <c r="R799" s="14">
        <f>INDEX(Product_Master!$E$2:$E$19,MATCH(H799,Product_Master!$A$2:$A$19,0))</f>
        <v>45.88</v>
      </c>
      <c r="S799" s="14">
        <f t="shared" si="72"/>
        <v>216</v>
      </c>
      <c r="T799" s="14">
        <f t="shared" si="73"/>
        <v>137.64000000000001</v>
      </c>
      <c r="U799" s="14">
        <f t="shared" si="74"/>
        <v>78.359999999999985</v>
      </c>
      <c r="V799" s="20">
        <f t="shared" si="75"/>
        <v>0.3627777777777777</v>
      </c>
      <c r="W799" s="7" t="str">
        <f t="shared" si="76"/>
        <v>Profitable</v>
      </c>
      <c r="X799" s="7" t="str">
        <f t="shared" si="77"/>
        <v>Low</v>
      </c>
    </row>
    <row r="800" spans="1:24" x14ac:dyDescent="0.3">
      <c r="A800" s="7" t="s">
        <v>2487</v>
      </c>
      <c r="B800" s="8">
        <v>44962</v>
      </c>
      <c r="C800" s="8">
        <v>44964</v>
      </c>
      <c r="D800" s="7" t="s">
        <v>2488</v>
      </c>
      <c r="E800" s="7" t="s">
        <v>627</v>
      </c>
      <c r="F800" s="7" t="s">
        <v>29</v>
      </c>
      <c r="G800" s="7" t="s">
        <v>40</v>
      </c>
      <c r="H800" s="7" t="s">
        <v>154</v>
      </c>
      <c r="I800" s="6">
        <v>2</v>
      </c>
      <c r="J800" s="10">
        <v>0</v>
      </c>
      <c r="K800" s="7" t="s">
        <v>32</v>
      </c>
      <c r="L800" s="7" t="s">
        <v>50</v>
      </c>
      <c r="M800" s="6">
        <v>61</v>
      </c>
      <c r="N800" s="6">
        <v>5</v>
      </c>
      <c r="O800" s="7" t="str">
        <f>VLOOKUP(H800,Product_Master!$A$2:$E$19,2,FALSE)</f>
        <v>Filing Cabinet</v>
      </c>
      <c r="P800" s="7" t="str">
        <f>VLOOKUP(H800,Product_Master!$A$2:$E$19,3,FALSE)</f>
        <v>Furniture</v>
      </c>
      <c r="Q800" s="17">
        <f>INDEX(Product_Master!$D$2:$D$19,MATCH(H800,Product_Master!$A$2:$A$19,0))</f>
        <v>130</v>
      </c>
      <c r="R800" s="14">
        <f>INDEX(Product_Master!$E$2:$E$19,MATCH(H800,Product_Master!$A$2:$A$19,0))</f>
        <v>83.55</v>
      </c>
      <c r="S800" s="14">
        <f t="shared" si="72"/>
        <v>260</v>
      </c>
      <c r="T800" s="14">
        <f t="shared" si="73"/>
        <v>167.1</v>
      </c>
      <c r="U800" s="14">
        <f t="shared" si="74"/>
        <v>92.9</v>
      </c>
      <c r="V800" s="20">
        <f t="shared" si="75"/>
        <v>0.35730769230769233</v>
      </c>
      <c r="W800" s="7" t="str">
        <f t="shared" si="76"/>
        <v>Profitable</v>
      </c>
      <c r="X800" s="7" t="str">
        <f t="shared" si="77"/>
        <v>Low</v>
      </c>
    </row>
    <row r="801" spans="1:24" x14ac:dyDescent="0.3">
      <c r="A801" s="7" t="s">
        <v>2489</v>
      </c>
      <c r="B801" s="8">
        <v>45511</v>
      </c>
      <c r="C801" s="8">
        <v>45518</v>
      </c>
      <c r="D801" s="7" t="s">
        <v>1582</v>
      </c>
      <c r="E801" s="7" t="s">
        <v>326</v>
      </c>
      <c r="F801" s="7" t="s">
        <v>39</v>
      </c>
      <c r="G801" s="7" t="s">
        <v>47</v>
      </c>
      <c r="H801" s="7" t="s">
        <v>216</v>
      </c>
      <c r="I801" s="6">
        <v>3</v>
      </c>
      <c r="J801" s="10">
        <v>0.2</v>
      </c>
      <c r="K801" s="7" t="s">
        <v>22</v>
      </c>
      <c r="L801" s="7" t="s">
        <v>23</v>
      </c>
      <c r="M801" s="6">
        <v>61</v>
      </c>
      <c r="N801" s="6">
        <v>3</v>
      </c>
      <c r="O801" s="7" t="str">
        <f>VLOOKUP(H801,Product_Master!$A$2:$E$19,2,FALSE)</f>
        <v>Keyboard</v>
      </c>
      <c r="P801" s="7" t="str">
        <f>VLOOKUP(H801,Product_Master!$A$2:$E$19,3,FALSE)</f>
        <v>Technology</v>
      </c>
      <c r="Q801" s="17">
        <f>INDEX(Product_Master!$D$2:$D$19,MATCH(H801,Product_Master!$A$2:$A$19,0))</f>
        <v>45</v>
      </c>
      <c r="R801" s="14">
        <f>INDEX(Product_Master!$E$2:$E$19,MATCH(H801,Product_Master!$A$2:$A$19,0))</f>
        <v>35.729999999999997</v>
      </c>
      <c r="S801" s="14">
        <f t="shared" si="72"/>
        <v>108</v>
      </c>
      <c r="T801" s="14">
        <f t="shared" si="73"/>
        <v>107.19</v>
      </c>
      <c r="U801" s="14">
        <f t="shared" si="74"/>
        <v>0.81000000000000227</v>
      </c>
      <c r="V801" s="20">
        <f t="shared" si="75"/>
        <v>7.5000000000000214E-3</v>
      </c>
      <c r="W801" s="7" t="str">
        <f t="shared" si="76"/>
        <v>Profitable</v>
      </c>
      <c r="X801" s="7" t="str">
        <f t="shared" si="77"/>
        <v>Low</v>
      </c>
    </row>
    <row r="802" spans="1:24" x14ac:dyDescent="0.3">
      <c r="A802" s="7" t="s">
        <v>2490</v>
      </c>
      <c r="B802" s="8">
        <v>44975</v>
      </c>
      <c r="C802" s="8">
        <v>44978</v>
      </c>
      <c r="D802" s="7" t="s">
        <v>2492</v>
      </c>
      <c r="E802" s="7" t="s">
        <v>55</v>
      </c>
      <c r="F802" s="7" t="s">
        <v>39</v>
      </c>
      <c r="G802" s="7" t="s">
        <v>47</v>
      </c>
      <c r="H802" s="7" t="s">
        <v>31</v>
      </c>
      <c r="I802" s="6">
        <v>7</v>
      </c>
      <c r="J802" s="10">
        <v>0.05</v>
      </c>
      <c r="K802" s="7" t="s">
        <v>32</v>
      </c>
      <c r="L802" s="7" t="s">
        <v>23</v>
      </c>
      <c r="M802" s="6">
        <v>41</v>
      </c>
      <c r="N802" s="6">
        <v>3</v>
      </c>
      <c r="O802" s="7" t="str">
        <f>VLOOKUP(H802,Product_Master!$A$2:$E$19,2,FALSE)</f>
        <v>Desk</v>
      </c>
      <c r="P802" s="7" t="str">
        <f>VLOOKUP(H802,Product_Master!$A$2:$E$19,3,FALSE)</f>
        <v>Furniture</v>
      </c>
      <c r="Q802" s="17">
        <f>INDEX(Product_Master!$D$2:$D$19,MATCH(H802,Product_Master!$A$2:$A$19,0))</f>
        <v>320</v>
      </c>
      <c r="R802" s="14">
        <f>INDEX(Product_Master!$E$2:$E$19,MATCH(H802,Product_Master!$A$2:$A$19,0))</f>
        <v>186.25</v>
      </c>
      <c r="S802" s="14">
        <f t="shared" si="72"/>
        <v>2128</v>
      </c>
      <c r="T802" s="14">
        <f t="shared" si="73"/>
        <v>1303.75</v>
      </c>
      <c r="U802" s="14">
        <f t="shared" si="74"/>
        <v>824.25</v>
      </c>
      <c r="V802" s="20">
        <f t="shared" si="75"/>
        <v>0.38733552631578949</v>
      </c>
      <c r="W802" s="7" t="str">
        <f t="shared" si="76"/>
        <v>Profitable</v>
      </c>
      <c r="X802" s="7" t="str">
        <f t="shared" si="77"/>
        <v>Medium</v>
      </c>
    </row>
    <row r="803" spans="1:24" x14ac:dyDescent="0.3">
      <c r="A803" s="7" t="s">
        <v>2493</v>
      </c>
      <c r="B803" s="8">
        <v>45525</v>
      </c>
      <c r="C803" s="8">
        <v>45528</v>
      </c>
      <c r="D803" s="7" t="s">
        <v>2496</v>
      </c>
      <c r="E803" s="7" t="s">
        <v>583</v>
      </c>
      <c r="F803" s="7" t="s">
        <v>39</v>
      </c>
      <c r="G803" s="7" t="s">
        <v>97</v>
      </c>
      <c r="H803" s="7" t="s">
        <v>109</v>
      </c>
      <c r="I803" s="6">
        <v>3</v>
      </c>
      <c r="J803" s="10">
        <v>0.15</v>
      </c>
      <c r="K803" s="7" t="s">
        <v>70</v>
      </c>
      <c r="L803" s="7" t="s">
        <v>23</v>
      </c>
      <c r="M803" s="6">
        <v>44</v>
      </c>
      <c r="N803" s="6">
        <v>3</v>
      </c>
      <c r="O803" s="7" t="str">
        <f>VLOOKUP(H803,Product_Master!$A$2:$E$19,2,FALSE)</f>
        <v>Printer</v>
      </c>
      <c r="P803" s="7" t="str">
        <f>VLOOKUP(H803,Product_Master!$A$2:$E$19,3,FALSE)</f>
        <v>Technology</v>
      </c>
      <c r="Q803" s="17">
        <f>INDEX(Product_Master!$D$2:$D$19,MATCH(H803,Product_Master!$A$2:$A$19,0))</f>
        <v>180</v>
      </c>
      <c r="R803" s="14">
        <f>INDEX(Product_Master!$E$2:$E$19,MATCH(H803,Product_Master!$A$2:$A$19,0))</f>
        <v>133.25</v>
      </c>
      <c r="S803" s="14">
        <f t="shared" si="72"/>
        <v>459</v>
      </c>
      <c r="T803" s="14">
        <f t="shared" si="73"/>
        <v>399.75</v>
      </c>
      <c r="U803" s="14">
        <f t="shared" si="74"/>
        <v>59.25</v>
      </c>
      <c r="V803" s="20">
        <f t="shared" si="75"/>
        <v>0.12908496732026145</v>
      </c>
      <c r="W803" s="7" t="str">
        <f t="shared" si="76"/>
        <v>Profitable</v>
      </c>
      <c r="X803" s="7" t="str">
        <f t="shared" si="77"/>
        <v>Low</v>
      </c>
    </row>
    <row r="804" spans="1:24" x14ac:dyDescent="0.3">
      <c r="A804" s="7" t="s">
        <v>2497</v>
      </c>
      <c r="B804" s="8">
        <v>45535</v>
      </c>
      <c r="C804" s="8">
        <v>45536</v>
      </c>
      <c r="D804" s="7" t="s">
        <v>2499</v>
      </c>
      <c r="E804" s="7" t="s">
        <v>276</v>
      </c>
      <c r="F804" s="7" t="s">
        <v>29</v>
      </c>
      <c r="G804" s="7" t="s">
        <v>115</v>
      </c>
      <c r="H804" s="7" t="s">
        <v>241</v>
      </c>
      <c r="I804" s="6">
        <v>4</v>
      </c>
      <c r="J804" s="10">
        <v>0</v>
      </c>
      <c r="K804" s="7" t="s">
        <v>222</v>
      </c>
      <c r="L804" s="7" t="s">
        <v>33</v>
      </c>
      <c r="M804" s="6">
        <v>19</v>
      </c>
      <c r="N804" s="6">
        <v>3</v>
      </c>
      <c r="O804" s="7" t="str">
        <f>VLOOKUP(H804,Product_Master!$A$2:$E$19,2,FALSE)</f>
        <v>Notebook</v>
      </c>
      <c r="P804" s="7" t="str">
        <f>VLOOKUP(H804,Product_Master!$A$2:$E$19,3,FALSE)</f>
        <v>Office Supplies</v>
      </c>
      <c r="Q804" s="17">
        <f>INDEX(Product_Master!$D$2:$D$19,MATCH(H804,Product_Master!$A$2:$A$19,0))</f>
        <v>6</v>
      </c>
      <c r="R804" s="14">
        <f>INDEX(Product_Master!$E$2:$E$19,MATCH(H804,Product_Master!$A$2:$A$19,0))</f>
        <v>4.2699999999999996</v>
      </c>
      <c r="S804" s="14">
        <f t="shared" si="72"/>
        <v>24</v>
      </c>
      <c r="T804" s="14">
        <f t="shared" si="73"/>
        <v>17.079999999999998</v>
      </c>
      <c r="U804" s="14">
        <f t="shared" si="74"/>
        <v>6.9200000000000017</v>
      </c>
      <c r="V804" s="20">
        <f t="shared" si="75"/>
        <v>0.28833333333333339</v>
      </c>
      <c r="W804" s="7" t="str">
        <f t="shared" si="76"/>
        <v>Profitable</v>
      </c>
      <c r="X804" s="7" t="str">
        <f t="shared" si="77"/>
        <v>Low</v>
      </c>
    </row>
    <row r="805" spans="1:24" x14ac:dyDescent="0.3">
      <c r="A805" s="7" t="s">
        <v>2500</v>
      </c>
      <c r="B805" s="8">
        <v>45465</v>
      </c>
      <c r="C805" s="8">
        <v>45471</v>
      </c>
      <c r="D805" s="7" t="s">
        <v>1723</v>
      </c>
      <c r="E805" s="7" t="s">
        <v>1000</v>
      </c>
      <c r="F805" s="7" t="s">
        <v>39</v>
      </c>
      <c r="G805" s="7" t="s">
        <v>30</v>
      </c>
      <c r="H805" s="7" t="s">
        <v>109</v>
      </c>
      <c r="I805" s="6">
        <v>7</v>
      </c>
      <c r="J805" s="10">
        <v>0</v>
      </c>
      <c r="K805" s="7" t="s">
        <v>32</v>
      </c>
      <c r="L805" s="7" t="s">
        <v>33</v>
      </c>
      <c r="M805" s="6">
        <v>44</v>
      </c>
      <c r="N805" s="6">
        <v>5</v>
      </c>
      <c r="O805" s="7" t="str">
        <f>VLOOKUP(H805,Product_Master!$A$2:$E$19,2,FALSE)</f>
        <v>Printer</v>
      </c>
      <c r="P805" s="7" t="str">
        <f>VLOOKUP(H805,Product_Master!$A$2:$E$19,3,FALSE)</f>
        <v>Technology</v>
      </c>
      <c r="Q805" s="17">
        <f>INDEX(Product_Master!$D$2:$D$19,MATCH(H805,Product_Master!$A$2:$A$19,0))</f>
        <v>180</v>
      </c>
      <c r="R805" s="14">
        <f>INDEX(Product_Master!$E$2:$E$19,MATCH(H805,Product_Master!$A$2:$A$19,0))</f>
        <v>133.25</v>
      </c>
      <c r="S805" s="14">
        <f t="shared" si="72"/>
        <v>1260</v>
      </c>
      <c r="T805" s="14">
        <f t="shared" si="73"/>
        <v>932.75</v>
      </c>
      <c r="U805" s="14">
        <f t="shared" si="74"/>
        <v>327.25</v>
      </c>
      <c r="V805" s="20">
        <f t="shared" si="75"/>
        <v>0.25972222222222224</v>
      </c>
      <c r="W805" s="7" t="str">
        <f t="shared" si="76"/>
        <v>Profitable</v>
      </c>
      <c r="X805" s="7" t="str">
        <f t="shared" si="77"/>
        <v>Low</v>
      </c>
    </row>
    <row r="806" spans="1:24" x14ac:dyDescent="0.3">
      <c r="A806" s="7" t="s">
        <v>2502</v>
      </c>
      <c r="B806" s="8">
        <v>45151</v>
      </c>
      <c r="C806" s="8">
        <v>45156</v>
      </c>
      <c r="D806" s="7" t="s">
        <v>765</v>
      </c>
      <c r="E806" s="7" t="s">
        <v>583</v>
      </c>
      <c r="F806" s="7" t="s">
        <v>39</v>
      </c>
      <c r="G806" s="7" t="s">
        <v>62</v>
      </c>
      <c r="H806" s="7" t="s">
        <v>98</v>
      </c>
      <c r="I806" s="6">
        <v>2</v>
      </c>
      <c r="J806" s="10">
        <v>0.05</v>
      </c>
      <c r="K806" s="7" t="s">
        <v>22</v>
      </c>
      <c r="L806" s="7" t="s">
        <v>23</v>
      </c>
      <c r="M806" s="6">
        <v>50</v>
      </c>
      <c r="N806" s="6">
        <v>1</v>
      </c>
      <c r="O806" s="7" t="str">
        <f>VLOOKUP(H806,Product_Master!$A$2:$E$19,2,FALSE)</f>
        <v>Office Chair</v>
      </c>
      <c r="P806" s="7" t="str">
        <f>VLOOKUP(H806,Product_Master!$A$2:$E$19,3,FALSE)</f>
        <v>Furniture</v>
      </c>
      <c r="Q806" s="17">
        <f>INDEX(Product_Master!$D$2:$D$19,MATCH(H806,Product_Master!$A$2:$A$19,0))</f>
        <v>150</v>
      </c>
      <c r="R806" s="14">
        <f>INDEX(Product_Master!$E$2:$E$19,MATCH(H806,Product_Master!$A$2:$A$19,0))</f>
        <v>111.98</v>
      </c>
      <c r="S806" s="14">
        <f t="shared" si="72"/>
        <v>285</v>
      </c>
      <c r="T806" s="14">
        <f t="shared" si="73"/>
        <v>223.96</v>
      </c>
      <c r="U806" s="14">
        <f t="shared" si="74"/>
        <v>61.039999999999992</v>
      </c>
      <c r="V806" s="20">
        <f t="shared" si="75"/>
        <v>0.21417543859649121</v>
      </c>
      <c r="W806" s="7" t="str">
        <f t="shared" si="76"/>
        <v>Profitable</v>
      </c>
      <c r="X806" s="7" t="str">
        <f t="shared" si="77"/>
        <v>Low</v>
      </c>
    </row>
    <row r="807" spans="1:24" x14ac:dyDescent="0.3">
      <c r="A807" s="7" t="s">
        <v>2504</v>
      </c>
      <c r="B807" s="8">
        <v>45255</v>
      </c>
      <c r="C807" s="8">
        <v>45257</v>
      </c>
      <c r="D807" s="7" t="s">
        <v>2403</v>
      </c>
      <c r="E807" s="7" t="s">
        <v>1372</v>
      </c>
      <c r="F807" s="7" t="s">
        <v>29</v>
      </c>
      <c r="G807" s="7" t="s">
        <v>90</v>
      </c>
      <c r="H807" s="7" t="s">
        <v>241</v>
      </c>
      <c r="I807" s="6">
        <v>7</v>
      </c>
      <c r="J807" s="10">
        <v>0.1</v>
      </c>
      <c r="K807" s="7" t="s">
        <v>32</v>
      </c>
      <c r="L807" s="7" t="s">
        <v>41</v>
      </c>
      <c r="M807" s="6">
        <v>60</v>
      </c>
      <c r="N807" s="6">
        <v>1</v>
      </c>
      <c r="O807" s="7" t="str">
        <f>VLOOKUP(H807,Product_Master!$A$2:$E$19,2,FALSE)</f>
        <v>Notebook</v>
      </c>
      <c r="P807" s="7" t="str">
        <f>VLOOKUP(H807,Product_Master!$A$2:$E$19,3,FALSE)</f>
        <v>Office Supplies</v>
      </c>
      <c r="Q807" s="17">
        <f>INDEX(Product_Master!$D$2:$D$19,MATCH(H807,Product_Master!$A$2:$A$19,0))</f>
        <v>6</v>
      </c>
      <c r="R807" s="14">
        <f>INDEX(Product_Master!$E$2:$E$19,MATCH(H807,Product_Master!$A$2:$A$19,0))</f>
        <v>4.2699999999999996</v>
      </c>
      <c r="S807" s="14">
        <f t="shared" si="72"/>
        <v>37.800000000000004</v>
      </c>
      <c r="T807" s="14">
        <f t="shared" si="73"/>
        <v>29.889999999999997</v>
      </c>
      <c r="U807" s="14">
        <f t="shared" si="74"/>
        <v>7.9100000000000072</v>
      </c>
      <c r="V807" s="20">
        <f t="shared" si="75"/>
        <v>0.20925925925925942</v>
      </c>
      <c r="W807" s="7" t="str">
        <f t="shared" si="76"/>
        <v>Profitable</v>
      </c>
      <c r="X807" s="7" t="str">
        <f t="shared" si="77"/>
        <v>Low</v>
      </c>
    </row>
    <row r="808" spans="1:24" x14ac:dyDescent="0.3">
      <c r="A808" s="7" t="s">
        <v>2505</v>
      </c>
      <c r="B808" s="8">
        <v>45279</v>
      </c>
      <c r="C808" s="8">
        <v>45280</v>
      </c>
      <c r="D808" s="7" t="s">
        <v>2304</v>
      </c>
      <c r="E808" s="7" t="s">
        <v>68</v>
      </c>
      <c r="F808" s="7" t="s">
        <v>29</v>
      </c>
      <c r="G808" s="7" t="s">
        <v>90</v>
      </c>
      <c r="H808" s="7" t="s">
        <v>308</v>
      </c>
      <c r="I808" s="6">
        <v>4</v>
      </c>
      <c r="J808" s="10">
        <v>0.1</v>
      </c>
      <c r="K808" s="7" t="s">
        <v>32</v>
      </c>
      <c r="L808" s="7" t="s">
        <v>23</v>
      </c>
      <c r="M808" s="6">
        <v>34</v>
      </c>
      <c r="N808" s="6">
        <v>4</v>
      </c>
      <c r="O808" s="7" t="str">
        <f>VLOOKUP(H808,Product_Master!$A$2:$E$19,2,FALSE)</f>
        <v>Binder</v>
      </c>
      <c r="P808" s="7" t="str">
        <f>VLOOKUP(H808,Product_Master!$A$2:$E$19,3,FALSE)</f>
        <v>Office Supplies</v>
      </c>
      <c r="Q808" s="17">
        <f>INDEX(Product_Master!$D$2:$D$19,MATCH(H808,Product_Master!$A$2:$A$19,0))</f>
        <v>8</v>
      </c>
      <c r="R808" s="14">
        <f>INDEX(Product_Master!$E$2:$E$19,MATCH(H808,Product_Master!$A$2:$A$19,0))</f>
        <v>5.51</v>
      </c>
      <c r="S808" s="14">
        <f t="shared" si="72"/>
        <v>28.8</v>
      </c>
      <c r="T808" s="14">
        <f t="shared" si="73"/>
        <v>22.04</v>
      </c>
      <c r="U808" s="14">
        <f t="shared" si="74"/>
        <v>6.7600000000000016</v>
      </c>
      <c r="V808" s="20">
        <f t="shared" si="75"/>
        <v>0.23472222222222228</v>
      </c>
      <c r="W808" s="7" t="str">
        <f t="shared" si="76"/>
        <v>Profitable</v>
      </c>
      <c r="X808" s="7" t="str">
        <f t="shared" si="77"/>
        <v>Low</v>
      </c>
    </row>
    <row r="809" spans="1:24" x14ac:dyDescent="0.3">
      <c r="A809" s="7" t="s">
        <v>2506</v>
      </c>
      <c r="B809" s="8">
        <v>45469</v>
      </c>
      <c r="C809" s="8">
        <v>45471</v>
      </c>
      <c r="D809" s="7" t="s">
        <v>2507</v>
      </c>
      <c r="E809" s="7" t="s">
        <v>232</v>
      </c>
      <c r="F809" s="7" t="s">
        <v>29</v>
      </c>
      <c r="G809" s="7" t="s">
        <v>251</v>
      </c>
      <c r="H809" s="7" t="s">
        <v>91</v>
      </c>
      <c r="I809" s="6">
        <v>9</v>
      </c>
      <c r="J809" s="10">
        <v>0.1</v>
      </c>
      <c r="K809" s="7" t="s">
        <v>22</v>
      </c>
      <c r="L809" s="7" t="s">
        <v>23</v>
      </c>
      <c r="M809" s="6">
        <v>23</v>
      </c>
      <c r="N809" s="6">
        <v>4</v>
      </c>
      <c r="O809" s="7" t="str">
        <f>VLOOKUP(H809,Product_Master!$A$2:$E$19,2,FALSE)</f>
        <v>Smartphone</v>
      </c>
      <c r="P809" s="7" t="str">
        <f>VLOOKUP(H809,Product_Master!$A$2:$E$19,3,FALSE)</f>
        <v>Technology</v>
      </c>
      <c r="Q809" s="17">
        <f>INDEX(Product_Master!$D$2:$D$19,MATCH(H809,Product_Master!$A$2:$A$19,0))</f>
        <v>600</v>
      </c>
      <c r="R809" s="14">
        <f>INDEX(Product_Master!$E$2:$E$19,MATCH(H809,Product_Master!$A$2:$A$19,0))</f>
        <v>395.83</v>
      </c>
      <c r="S809" s="14">
        <f t="shared" si="72"/>
        <v>4860</v>
      </c>
      <c r="T809" s="14">
        <f t="shared" si="73"/>
        <v>3562.47</v>
      </c>
      <c r="U809" s="14">
        <f t="shared" si="74"/>
        <v>1297.5300000000002</v>
      </c>
      <c r="V809" s="20">
        <f t="shared" si="75"/>
        <v>0.26698148148148154</v>
      </c>
      <c r="W809" s="7" t="str">
        <f t="shared" si="76"/>
        <v>Profitable</v>
      </c>
      <c r="X809" s="7" t="str">
        <f t="shared" si="77"/>
        <v>Medium</v>
      </c>
    </row>
    <row r="810" spans="1:24" x14ac:dyDescent="0.3">
      <c r="A810" s="7" t="s">
        <v>2508</v>
      </c>
      <c r="B810" s="8">
        <v>44995</v>
      </c>
      <c r="C810" s="8">
        <v>44996</v>
      </c>
      <c r="D810" s="7" t="s">
        <v>2325</v>
      </c>
      <c r="E810" s="7" t="s">
        <v>840</v>
      </c>
      <c r="F810" s="7" t="s">
        <v>29</v>
      </c>
      <c r="G810" s="7" t="s">
        <v>47</v>
      </c>
      <c r="H810" s="7" t="s">
        <v>63</v>
      </c>
      <c r="I810" s="6">
        <v>7</v>
      </c>
      <c r="J810" s="10">
        <v>0.05</v>
      </c>
      <c r="K810" s="7" t="s">
        <v>32</v>
      </c>
      <c r="L810" s="7" t="s">
        <v>33</v>
      </c>
      <c r="M810" s="6">
        <v>39</v>
      </c>
      <c r="N810" s="6">
        <v>3</v>
      </c>
      <c r="O810" s="7" t="str">
        <f>VLOOKUP(H810,Product_Master!$A$2:$E$19,2,FALSE)</f>
        <v>Paper Ream</v>
      </c>
      <c r="P810" s="7" t="str">
        <f>VLOOKUP(H810,Product_Master!$A$2:$E$19,3,FALSE)</f>
        <v>Office Supplies</v>
      </c>
      <c r="Q810" s="17">
        <f>INDEX(Product_Master!$D$2:$D$19,MATCH(H810,Product_Master!$A$2:$A$19,0))</f>
        <v>9</v>
      </c>
      <c r="R810" s="14">
        <f>INDEX(Product_Master!$E$2:$E$19,MATCH(H810,Product_Master!$A$2:$A$19,0))</f>
        <v>5.46</v>
      </c>
      <c r="S810" s="14">
        <f t="shared" si="72"/>
        <v>59.849999999999994</v>
      </c>
      <c r="T810" s="14">
        <f t="shared" si="73"/>
        <v>38.22</v>
      </c>
      <c r="U810" s="14">
        <f t="shared" si="74"/>
        <v>21.629999999999995</v>
      </c>
      <c r="V810" s="20">
        <f t="shared" si="75"/>
        <v>0.36140350877192978</v>
      </c>
      <c r="W810" s="7" t="str">
        <f t="shared" si="76"/>
        <v>Profitable</v>
      </c>
      <c r="X810" s="7" t="str">
        <f t="shared" si="77"/>
        <v>Low</v>
      </c>
    </row>
    <row r="811" spans="1:24" x14ac:dyDescent="0.3">
      <c r="A811" s="7" t="s">
        <v>2510</v>
      </c>
      <c r="B811" s="8">
        <v>45102</v>
      </c>
      <c r="C811" s="8">
        <v>45107</v>
      </c>
      <c r="D811" s="7" t="s">
        <v>1136</v>
      </c>
      <c r="E811" s="7" t="s">
        <v>135</v>
      </c>
      <c r="F811" s="7" t="s">
        <v>29</v>
      </c>
      <c r="G811" s="7" t="s">
        <v>192</v>
      </c>
      <c r="H811" s="7" t="s">
        <v>154</v>
      </c>
      <c r="I811" s="6">
        <v>9</v>
      </c>
      <c r="J811" s="10">
        <v>0.2</v>
      </c>
      <c r="K811" s="7" t="s">
        <v>32</v>
      </c>
      <c r="L811" s="7" t="s">
        <v>41</v>
      </c>
      <c r="M811" s="6">
        <v>21</v>
      </c>
      <c r="N811" s="6">
        <v>5</v>
      </c>
      <c r="O811" s="7" t="str">
        <f>VLOOKUP(H811,Product_Master!$A$2:$E$19,2,FALSE)</f>
        <v>Filing Cabinet</v>
      </c>
      <c r="P811" s="7" t="str">
        <f>VLOOKUP(H811,Product_Master!$A$2:$E$19,3,FALSE)</f>
        <v>Furniture</v>
      </c>
      <c r="Q811" s="17">
        <f>INDEX(Product_Master!$D$2:$D$19,MATCH(H811,Product_Master!$A$2:$A$19,0))</f>
        <v>130</v>
      </c>
      <c r="R811" s="14">
        <f>INDEX(Product_Master!$E$2:$E$19,MATCH(H811,Product_Master!$A$2:$A$19,0))</f>
        <v>83.55</v>
      </c>
      <c r="S811" s="14">
        <f t="shared" si="72"/>
        <v>936</v>
      </c>
      <c r="T811" s="14">
        <f t="shared" si="73"/>
        <v>751.94999999999993</v>
      </c>
      <c r="U811" s="14">
        <f t="shared" si="74"/>
        <v>184.05000000000007</v>
      </c>
      <c r="V811" s="20">
        <f t="shared" si="75"/>
        <v>0.19663461538461546</v>
      </c>
      <c r="W811" s="7" t="str">
        <f t="shared" si="76"/>
        <v>Profitable</v>
      </c>
      <c r="X811" s="7" t="str">
        <f t="shared" si="77"/>
        <v>Low</v>
      </c>
    </row>
    <row r="812" spans="1:24" x14ac:dyDescent="0.3">
      <c r="A812" s="7" t="s">
        <v>2511</v>
      </c>
      <c r="B812" s="8">
        <v>45544</v>
      </c>
      <c r="C812" s="8">
        <v>45549</v>
      </c>
      <c r="D812" s="7" t="s">
        <v>2192</v>
      </c>
      <c r="E812" s="7" t="s">
        <v>683</v>
      </c>
      <c r="F812" s="7" t="s">
        <v>39</v>
      </c>
      <c r="G812" s="7" t="s">
        <v>47</v>
      </c>
      <c r="H812" s="7" t="s">
        <v>146</v>
      </c>
      <c r="I812" s="6">
        <v>8</v>
      </c>
      <c r="J812" s="10">
        <v>0</v>
      </c>
      <c r="K812" s="7" t="s">
        <v>32</v>
      </c>
      <c r="L812" s="7" t="s">
        <v>50</v>
      </c>
      <c r="M812" s="6">
        <v>20</v>
      </c>
      <c r="N812" s="6">
        <v>2</v>
      </c>
      <c r="O812" s="7" t="str">
        <f>VLOOKUP(H812,Product_Master!$A$2:$E$19,2,FALSE)</f>
        <v>Standing Desk</v>
      </c>
      <c r="P812" s="7" t="str">
        <f>VLOOKUP(H812,Product_Master!$A$2:$E$19,3,FALSE)</f>
        <v>Furniture</v>
      </c>
      <c r="Q812" s="17">
        <f>INDEX(Product_Master!$D$2:$D$19,MATCH(H812,Product_Master!$A$2:$A$19,0))</f>
        <v>480</v>
      </c>
      <c r="R812" s="14">
        <f>INDEX(Product_Master!$E$2:$E$19,MATCH(H812,Product_Master!$A$2:$A$19,0))</f>
        <v>375.21</v>
      </c>
      <c r="S812" s="14">
        <f t="shared" si="72"/>
        <v>3840</v>
      </c>
      <c r="T812" s="14">
        <f t="shared" si="73"/>
        <v>3001.68</v>
      </c>
      <c r="U812" s="14">
        <f t="shared" si="74"/>
        <v>838.32000000000016</v>
      </c>
      <c r="V812" s="20">
        <f t="shared" si="75"/>
        <v>0.21831250000000005</v>
      </c>
      <c r="W812" s="7" t="str">
        <f t="shared" si="76"/>
        <v>Profitable</v>
      </c>
      <c r="X812" s="7" t="str">
        <f t="shared" si="77"/>
        <v>Medium</v>
      </c>
    </row>
    <row r="813" spans="1:24" x14ac:dyDescent="0.3">
      <c r="A813" s="7" t="s">
        <v>2513</v>
      </c>
      <c r="B813" s="8">
        <v>45339</v>
      </c>
      <c r="C813" s="8">
        <v>45341</v>
      </c>
      <c r="D813" s="7" t="s">
        <v>2514</v>
      </c>
      <c r="E813" s="7" t="s">
        <v>426</v>
      </c>
      <c r="F813" s="7" t="s">
        <v>39</v>
      </c>
      <c r="G813" s="7" t="s">
        <v>90</v>
      </c>
      <c r="H813" s="7" t="s">
        <v>31</v>
      </c>
      <c r="I813" s="6">
        <v>6</v>
      </c>
      <c r="J813" s="10">
        <v>0</v>
      </c>
      <c r="K813" s="7" t="s">
        <v>70</v>
      </c>
      <c r="L813" s="7" t="s">
        <v>33</v>
      </c>
      <c r="M813" s="6">
        <v>67</v>
      </c>
      <c r="N813" s="6">
        <v>4</v>
      </c>
      <c r="O813" s="7" t="str">
        <f>VLOOKUP(H813,Product_Master!$A$2:$E$19,2,FALSE)</f>
        <v>Desk</v>
      </c>
      <c r="P813" s="7" t="str">
        <f>VLOOKUP(H813,Product_Master!$A$2:$E$19,3,FALSE)</f>
        <v>Furniture</v>
      </c>
      <c r="Q813" s="17">
        <f>INDEX(Product_Master!$D$2:$D$19,MATCH(H813,Product_Master!$A$2:$A$19,0))</f>
        <v>320</v>
      </c>
      <c r="R813" s="14">
        <f>INDEX(Product_Master!$E$2:$E$19,MATCH(H813,Product_Master!$A$2:$A$19,0))</f>
        <v>186.25</v>
      </c>
      <c r="S813" s="14">
        <f t="shared" si="72"/>
        <v>1920</v>
      </c>
      <c r="T813" s="14">
        <f t="shared" si="73"/>
        <v>1117.5</v>
      </c>
      <c r="U813" s="14">
        <f t="shared" si="74"/>
        <v>802.5</v>
      </c>
      <c r="V813" s="20">
        <f t="shared" si="75"/>
        <v>0.41796875</v>
      </c>
      <c r="W813" s="7" t="str">
        <f t="shared" si="76"/>
        <v>Profitable</v>
      </c>
      <c r="X813" s="7" t="str">
        <f t="shared" si="77"/>
        <v>Low</v>
      </c>
    </row>
    <row r="814" spans="1:24" x14ac:dyDescent="0.3">
      <c r="A814" s="7" t="s">
        <v>2516</v>
      </c>
      <c r="B814" s="8">
        <v>44930</v>
      </c>
      <c r="C814" s="8">
        <v>44933</v>
      </c>
      <c r="D814" s="7" t="s">
        <v>2518</v>
      </c>
      <c r="E814" s="7" t="s">
        <v>1770</v>
      </c>
      <c r="F814" s="7" t="s">
        <v>29</v>
      </c>
      <c r="G814" s="7" t="s">
        <v>176</v>
      </c>
      <c r="H814" s="7" t="s">
        <v>308</v>
      </c>
      <c r="I814" s="6">
        <v>5</v>
      </c>
      <c r="J814" s="10">
        <v>0</v>
      </c>
      <c r="K814" s="7" t="s">
        <v>32</v>
      </c>
      <c r="L814" s="7" t="s">
        <v>33</v>
      </c>
      <c r="M814" s="6">
        <v>45</v>
      </c>
      <c r="N814" s="6">
        <v>3</v>
      </c>
      <c r="O814" s="7" t="str">
        <f>VLOOKUP(H814,Product_Master!$A$2:$E$19,2,FALSE)</f>
        <v>Binder</v>
      </c>
      <c r="P814" s="7" t="str">
        <f>VLOOKUP(H814,Product_Master!$A$2:$E$19,3,FALSE)</f>
        <v>Office Supplies</v>
      </c>
      <c r="Q814" s="17">
        <f>INDEX(Product_Master!$D$2:$D$19,MATCH(H814,Product_Master!$A$2:$A$19,0))</f>
        <v>8</v>
      </c>
      <c r="R814" s="14">
        <f>INDEX(Product_Master!$E$2:$E$19,MATCH(H814,Product_Master!$A$2:$A$19,0))</f>
        <v>5.51</v>
      </c>
      <c r="S814" s="14">
        <f t="shared" si="72"/>
        <v>40</v>
      </c>
      <c r="T814" s="14">
        <f t="shared" si="73"/>
        <v>27.549999999999997</v>
      </c>
      <c r="U814" s="14">
        <f t="shared" si="74"/>
        <v>12.450000000000003</v>
      </c>
      <c r="V814" s="20">
        <f t="shared" si="75"/>
        <v>0.31125000000000008</v>
      </c>
      <c r="W814" s="7" t="str">
        <f t="shared" si="76"/>
        <v>Profitable</v>
      </c>
      <c r="X814" s="7" t="str">
        <f t="shared" si="77"/>
        <v>Low</v>
      </c>
    </row>
    <row r="815" spans="1:24" x14ac:dyDescent="0.3">
      <c r="A815" s="7" t="s">
        <v>2519</v>
      </c>
      <c r="B815" s="8">
        <v>45392</v>
      </c>
      <c r="C815" s="8">
        <v>45399</v>
      </c>
      <c r="D815" s="7" t="s">
        <v>1218</v>
      </c>
      <c r="E815" s="7" t="s">
        <v>911</v>
      </c>
      <c r="F815" s="7" t="s">
        <v>29</v>
      </c>
      <c r="G815" s="7" t="s">
        <v>40</v>
      </c>
      <c r="H815" s="7" t="s">
        <v>76</v>
      </c>
      <c r="I815" s="6">
        <v>7</v>
      </c>
      <c r="J815" s="10">
        <v>0.1</v>
      </c>
      <c r="K815" s="7" t="s">
        <v>222</v>
      </c>
      <c r="L815" s="7" t="s">
        <v>23</v>
      </c>
      <c r="M815" s="6">
        <v>56</v>
      </c>
      <c r="N815" s="6">
        <v>1</v>
      </c>
      <c r="O815" s="7" t="str">
        <f>VLOOKUP(H815,Product_Master!$A$2:$E$19,2,FALSE)</f>
        <v>Tablet</v>
      </c>
      <c r="P815" s="7" t="str">
        <f>VLOOKUP(H815,Product_Master!$A$2:$E$19,3,FALSE)</f>
        <v>Technology</v>
      </c>
      <c r="Q815" s="17">
        <f>INDEX(Product_Master!$D$2:$D$19,MATCH(H815,Product_Master!$A$2:$A$19,0))</f>
        <v>350</v>
      </c>
      <c r="R815" s="14">
        <f>INDEX(Product_Master!$E$2:$E$19,MATCH(H815,Product_Master!$A$2:$A$19,0))</f>
        <v>267.63</v>
      </c>
      <c r="S815" s="14">
        <f t="shared" si="72"/>
        <v>2205</v>
      </c>
      <c r="T815" s="14">
        <f t="shared" si="73"/>
        <v>1873.4099999999999</v>
      </c>
      <c r="U815" s="14">
        <f t="shared" si="74"/>
        <v>331.59000000000015</v>
      </c>
      <c r="V815" s="20">
        <f t="shared" si="75"/>
        <v>0.15038095238095245</v>
      </c>
      <c r="W815" s="7" t="str">
        <f t="shared" si="76"/>
        <v>Profitable</v>
      </c>
      <c r="X815" s="7" t="str">
        <f t="shared" si="77"/>
        <v>Medium</v>
      </c>
    </row>
    <row r="816" spans="1:24" x14ac:dyDescent="0.3">
      <c r="A816" s="7" t="s">
        <v>2521</v>
      </c>
      <c r="B816" s="8">
        <v>45181</v>
      </c>
      <c r="C816" s="8">
        <v>45187</v>
      </c>
      <c r="D816" s="7" t="s">
        <v>1482</v>
      </c>
      <c r="E816" s="7" t="s">
        <v>453</v>
      </c>
      <c r="F816" s="7" t="s">
        <v>39</v>
      </c>
      <c r="G816" s="7" t="s">
        <v>30</v>
      </c>
      <c r="H816" s="7" t="s">
        <v>160</v>
      </c>
      <c r="I816" s="6">
        <v>3</v>
      </c>
      <c r="J816" s="10">
        <v>0</v>
      </c>
      <c r="K816" s="7" t="s">
        <v>32</v>
      </c>
      <c r="L816" s="7" t="s">
        <v>50</v>
      </c>
      <c r="M816" s="6">
        <v>26</v>
      </c>
      <c r="N816" s="6">
        <v>3</v>
      </c>
      <c r="O816" s="7" t="str">
        <f>VLOOKUP(H816,Product_Master!$A$2:$E$19,2,FALSE)</f>
        <v>Laptop</v>
      </c>
      <c r="P816" s="7" t="str">
        <f>VLOOKUP(H816,Product_Master!$A$2:$E$19,3,FALSE)</f>
        <v>Technology</v>
      </c>
      <c r="Q816" s="17">
        <f>INDEX(Product_Master!$D$2:$D$19,MATCH(H816,Product_Master!$A$2:$A$19,0))</f>
        <v>900</v>
      </c>
      <c r="R816" s="14">
        <f>INDEX(Product_Master!$E$2:$E$19,MATCH(H816,Product_Master!$A$2:$A$19,0))</f>
        <v>669.14</v>
      </c>
      <c r="S816" s="14">
        <f t="shared" si="72"/>
        <v>2700</v>
      </c>
      <c r="T816" s="14">
        <f t="shared" si="73"/>
        <v>2007.42</v>
      </c>
      <c r="U816" s="14">
        <f t="shared" si="74"/>
        <v>692.57999999999993</v>
      </c>
      <c r="V816" s="20">
        <f t="shared" si="75"/>
        <v>0.25651111111111108</v>
      </c>
      <c r="W816" s="7" t="str">
        <f t="shared" si="76"/>
        <v>Profitable</v>
      </c>
      <c r="X816" s="7" t="str">
        <f t="shared" si="77"/>
        <v>Medium</v>
      </c>
    </row>
    <row r="817" spans="1:24" x14ac:dyDescent="0.3">
      <c r="A817" s="7" t="s">
        <v>2523</v>
      </c>
      <c r="B817" s="8">
        <v>45309</v>
      </c>
      <c r="C817" s="8">
        <v>45315</v>
      </c>
      <c r="D817" s="7" t="s">
        <v>2525</v>
      </c>
      <c r="E817" s="7" t="s">
        <v>408</v>
      </c>
      <c r="F817" s="7" t="s">
        <v>29</v>
      </c>
      <c r="G817" s="7" t="s">
        <v>62</v>
      </c>
      <c r="H817" s="7" t="s">
        <v>91</v>
      </c>
      <c r="I817" s="6">
        <v>9</v>
      </c>
      <c r="J817" s="10">
        <v>0.2</v>
      </c>
      <c r="K817" s="7" t="s">
        <v>222</v>
      </c>
      <c r="L817" s="7" t="s">
        <v>50</v>
      </c>
      <c r="M817" s="6">
        <v>37</v>
      </c>
      <c r="N817" s="6">
        <v>4</v>
      </c>
      <c r="O817" s="7" t="str">
        <f>VLOOKUP(H817,Product_Master!$A$2:$E$19,2,FALSE)</f>
        <v>Smartphone</v>
      </c>
      <c r="P817" s="7" t="str">
        <f>VLOOKUP(H817,Product_Master!$A$2:$E$19,3,FALSE)</f>
        <v>Technology</v>
      </c>
      <c r="Q817" s="17">
        <f>INDEX(Product_Master!$D$2:$D$19,MATCH(H817,Product_Master!$A$2:$A$19,0))</f>
        <v>600</v>
      </c>
      <c r="R817" s="14">
        <f>INDEX(Product_Master!$E$2:$E$19,MATCH(H817,Product_Master!$A$2:$A$19,0))</f>
        <v>395.83</v>
      </c>
      <c r="S817" s="14">
        <f t="shared" si="72"/>
        <v>4320</v>
      </c>
      <c r="T817" s="14">
        <f t="shared" si="73"/>
        <v>3562.47</v>
      </c>
      <c r="U817" s="14">
        <f t="shared" si="74"/>
        <v>757.5300000000002</v>
      </c>
      <c r="V817" s="20">
        <f t="shared" si="75"/>
        <v>0.1753541666666667</v>
      </c>
      <c r="W817" s="7" t="str">
        <f t="shared" si="76"/>
        <v>Profitable</v>
      </c>
      <c r="X817" s="7" t="str">
        <f t="shared" si="77"/>
        <v>Medium</v>
      </c>
    </row>
    <row r="818" spans="1:24" x14ac:dyDescent="0.3">
      <c r="A818" s="7" t="s">
        <v>2526</v>
      </c>
      <c r="B818" s="8">
        <v>45341</v>
      </c>
      <c r="C818" s="8">
        <v>45342</v>
      </c>
      <c r="D818" s="7" t="s">
        <v>2527</v>
      </c>
      <c r="E818" s="7" t="s">
        <v>453</v>
      </c>
      <c r="F818" s="7" t="s">
        <v>39</v>
      </c>
      <c r="G818" s="7" t="s">
        <v>97</v>
      </c>
      <c r="H818" s="7" t="s">
        <v>63</v>
      </c>
      <c r="I818" s="6">
        <v>8</v>
      </c>
      <c r="J818" s="10">
        <v>0.1</v>
      </c>
      <c r="K818" s="7" t="s">
        <v>32</v>
      </c>
      <c r="L818" s="7" t="s">
        <v>50</v>
      </c>
      <c r="M818" s="6">
        <v>44</v>
      </c>
      <c r="N818" s="6">
        <v>2</v>
      </c>
      <c r="O818" s="7" t="str">
        <f>VLOOKUP(H818,Product_Master!$A$2:$E$19,2,FALSE)</f>
        <v>Paper Ream</v>
      </c>
      <c r="P818" s="7" t="str">
        <f>VLOOKUP(H818,Product_Master!$A$2:$E$19,3,FALSE)</f>
        <v>Office Supplies</v>
      </c>
      <c r="Q818" s="17">
        <f>INDEX(Product_Master!$D$2:$D$19,MATCH(H818,Product_Master!$A$2:$A$19,0))</f>
        <v>9</v>
      </c>
      <c r="R818" s="14">
        <f>INDEX(Product_Master!$E$2:$E$19,MATCH(H818,Product_Master!$A$2:$A$19,0))</f>
        <v>5.46</v>
      </c>
      <c r="S818" s="14">
        <f t="shared" si="72"/>
        <v>64.8</v>
      </c>
      <c r="T818" s="14">
        <f t="shared" si="73"/>
        <v>43.68</v>
      </c>
      <c r="U818" s="14">
        <f t="shared" si="74"/>
        <v>21.119999999999997</v>
      </c>
      <c r="V818" s="20">
        <f t="shared" si="75"/>
        <v>0.3259259259259259</v>
      </c>
      <c r="W818" s="7" t="str">
        <f t="shared" si="76"/>
        <v>Profitable</v>
      </c>
      <c r="X818" s="7" t="str">
        <f t="shared" si="77"/>
        <v>Low</v>
      </c>
    </row>
    <row r="819" spans="1:24" x14ac:dyDescent="0.3">
      <c r="A819" s="7" t="s">
        <v>2528</v>
      </c>
      <c r="B819" s="8">
        <v>45068</v>
      </c>
      <c r="C819" s="8">
        <v>45072</v>
      </c>
      <c r="D819" s="7" t="s">
        <v>2117</v>
      </c>
      <c r="E819" s="7" t="s">
        <v>417</v>
      </c>
      <c r="F819" s="7" t="s">
        <v>19</v>
      </c>
      <c r="G819" s="7" t="s">
        <v>90</v>
      </c>
      <c r="H819" s="7" t="s">
        <v>69</v>
      </c>
      <c r="I819" s="6">
        <v>1</v>
      </c>
      <c r="J819" s="10">
        <v>0.2</v>
      </c>
      <c r="K819" s="7" t="s">
        <v>32</v>
      </c>
      <c r="L819" s="7" t="s">
        <v>33</v>
      </c>
      <c r="M819" s="6">
        <v>39</v>
      </c>
      <c r="N819" s="6">
        <v>4</v>
      </c>
      <c r="O819" s="7" t="str">
        <f>VLOOKUP(H819,Product_Master!$A$2:$E$19,2,FALSE)</f>
        <v>Marker Pack</v>
      </c>
      <c r="P819" s="7" t="str">
        <f>VLOOKUP(H819,Product_Master!$A$2:$E$19,3,FALSE)</f>
        <v>Office Supplies</v>
      </c>
      <c r="Q819" s="17">
        <f>INDEX(Product_Master!$D$2:$D$19,MATCH(H819,Product_Master!$A$2:$A$19,0))</f>
        <v>11</v>
      </c>
      <c r="R819" s="14">
        <f>INDEX(Product_Master!$E$2:$E$19,MATCH(H819,Product_Master!$A$2:$A$19,0))</f>
        <v>6.23</v>
      </c>
      <c r="S819" s="14">
        <f t="shared" si="72"/>
        <v>8.8000000000000007</v>
      </c>
      <c r="T819" s="14">
        <f t="shared" si="73"/>
        <v>6.23</v>
      </c>
      <c r="U819" s="14">
        <f t="shared" si="74"/>
        <v>2.5700000000000003</v>
      </c>
      <c r="V819" s="20">
        <f t="shared" si="75"/>
        <v>0.29204545454545455</v>
      </c>
      <c r="W819" s="7" t="str">
        <f t="shared" si="76"/>
        <v>Profitable</v>
      </c>
      <c r="X819" s="7" t="str">
        <f t="shared" si="77"/>
        <v>Low</v>
      </c>
    </row>
    <row r="820" spans="1:24" x14ac:dyDescent="0.3">
      <c r="A820" s="7" t="s">
        <v>2529</v>
      </c>
      <c r="B820" s="8">
        <v>45209</v>
      </c>
      <c r="C820" s="8">
        <v>45210</v>
      </c>
      <c r="D820" s="7" t="s">
        <v>1980</v>
      </c>
      <c r="E820" s="7" t="s">
        <v>38</v>
      </c>
      <c r="F820" s="7" t="s">
        <v>39</v>
      </c>
      <c r="G820" s="7" t="s">
        <v>97</v>
      </c>
      <c r="H820" s="7" t="s">
        <v>308</v>
      </c>
      <c r="I820" s="6">
        <v>9</v>
      </c>
      <c r="J820" s="10">
        <v>0</v>
      </c>
      <c r="K820" s="7" t="s">
        <v>32</v>
      </c>
      <c r="L820" s="7" t="s">
        <v>33</v>
      </c>
      <c r="M820" s="6">
        <v>65</v>
      </c>
      <c r="N820" s="6">
        <v>4</v>
      </c>
      <c r="O820" s="7" t="str">
        <f>VLOOKUP(H820,Product_Master!$A$2:$E$19,2,FALSE)</f>
        <v>Binder</v>
      </c>
      <c r="P820" s="7" t="str">
        <f>VLOOKUP(H820,Product_Master!$A$2:$E$19,3,FALSE)</f>
        <v>Office Supplies</v>
      </c>
      <c r="Q820" s="17">
        <f>INDEX(Product_Master!$D$2:$D$19,MATCH(H820,Product_Master!$A$2:$A$19,0))</f>
        <v>8</v>
      </c>
      <c r="R820" s="14">
        <f>INDEX(Product_Master!$E$2:$E$19,MATCH(H820,Product_Master!$A$2:$A$19,0))</f>
        <v>5.51</v>
      </c>
      <c r="S820" s="14">
        <f t="shared" si="72"/>
        <v>72</v>
      </c>
      <c r="T820" s="14">
        <f t="shared" si="73"/>
        <v>49.589999999999996</v>
      </c>
      <c r="U820" s="14">
        <f t="shared" si="74"/>
        <v>22.410000000000004</v>
      </c>
      <c r="V820" s="20">
        <f t="shared" si="75"/>
        <v>0.31125000000000003</v>
      </c>
      <c r="W820" s="7" t="str">
        <f t="shared" si="76"/>
        <v>Profitable</v>
      </c>
      <c r="X820" s="7" t="str">
        <f t="shared" si="77"/>
        <v>Low</v>
      </c>
    </row>
    <row r="821" spans="1:24" x14ac:dyDescent="0.3">
      <c r="A821" s="7" t="s">
        <v>2530</v>
      </c>
      <c r="B821" s="8">
        <v>45252</v>
      </c>
      <c r="C821" s="8">
        <v>45259</v>
      </c>
      <c r="D821" s="7" t="s">
        <v>2532</v>
      </c>
      <c r="E821" s="7" t="s">
        <v>485</v>
      </c>
      <c r="F821" s="7" t="s">
        <v>19</v>
      </c>
      <c r="G821" s="7" t="s">
        <v>90</v>
      </c>
      <c r="H821" s="7" t="s">
        <v>76</v>
      </c>
      <c r="I821" s="6">
        <v>1</v>
      </c>
      <c r="J821" s="10">
        <v>0.1</v>
      </c>
      <c r="K821" s="7" t="s">
        <v>32</v>
      </c>
      <c r="L821" s="7" t="s">
        <v>33</v>
      </c>
      <c r="M821" s="6">
        <v>22</v>
      </c>
      <c r="N821" s="6">
        <v>4</v>
      </c>
      <c r="O821" s="7" t="str">
        <f>VLOOKUP(H821,Product_Master!$A$2:$E$19,2,FALSE)</f>
        <v>Tablet</v>
      </c>
      <c r="P821" s="7" t="str">
        <f>VLOOKUP(H821,Product_Master!$A$2:$E$19,3,FALSE)</f>
        <v>Technology</v>
      </c>
      <c r="Q821" s="17">
        <f>INDEX(Product_Master!$D$2:$D$19,MATCH(H821,Product_Master!$A$2:$A$19,0))</f>
        <v>350</v>
      </c>
      <c r="R821" s="14">
        <f>INDEX(Product_Master!$E$2:$E$19,MATCH(H821,Product_Master!$A$2:$A$19,0))</f>
        <v>267.63</v>
      </c>
      <c r="S821" s="14">
        <f t="shared" si="72"/>
        <v>315</v>
      </c>
      <c r="T821" s="14">
        <f t="shared" si="73"/>
        <v>267.63</v>
      </c>
      <c r="U821" s="14">
        <f t="shared" si="74"/>
        <v>47.370000000000005</v>
      </c>
      <c r="V821" s="20">
        <f t="shared" si="75"/>
        <v>0.15038095238095239</v>
      </c>
      <c r="W821" s="7" t="str">
        <f t="shared" si="76"/>
        <v>Profitable</v>
      </c>
      <c r="X821" s="7" t="str">
        <f t="shared" si="77"/>
        <v>Low</v>
      </c>
    </row>
    <row r="822" spans="1:24" x14ac:dyDescent="0.3">
      <c r="A822" s="7" t="s">
        <v>2533</v>
      </c>
      <c r="B822" s="8">
        <v>45593</v>
      </c>
      <c r="C822" s="8">
        <v>45598</v>
      </c>
      <c r="D822" s="7" t="s">
        <v>2535</v>
      </c>
      <c r="E822" s="7" t="s">
        <v>159</v>
      </c>
      <c r="F822" s="7" t="s">
        <v>19</v>
      </c>
      <c r="G822" s="7" t="s">
        <v>40</v>
      </c>
      <c r="H822" s="7" t="s">
        <v>216</v>
      </c>
      <c r="I822" s="6">
        <v>2</v>
      </c>
      <c r="J822" s="10">
        <v>0</v>
      </c>
      <c r="K822" s="7" t="s">
        <v>32</v>
      </c>
      <c r="L822" s="7" t="s">
        <v>41</v>
      </c>
      <c r="M822" s="6">
        <v>25</v>
      </c>
      <c r="N822" s="6">
        <v>2</v>
      </c>
      <c r="O822" s="7" t="str">
        <f>VLOOKUP(H822,Product_Master!$A$2:$E$19,2,FALSE)</f>
        <v>Keyboard</v>
      </c>
      <c r="P822" s="7" t="str">
        <f>VLOOKUP(H822,Product_Master!$A$2:$E$19,3,FALSE)</f>
        <v>Technology</v>
      </c>
      <c r="Q822" s="17">
        <f>INDEX(Product_Master!$D$2:$D$19,MATCH(H822,Product_Master!$A$2:$A$19,0))</f>
        <v>45</v>
      </c>
      <c r="R822" s="14">
        <f>INDEX(Product_Master!$E$2:$E$19,MATCH(H822,Product_Master!$A$2:$A$19,0))</f>
        <v>35.729999999999997</v>
      </c>
      <c r="S822" s="14">
        <f t="shared" si="72"/>
        <v>90</v>
      </c>
      <c r="T822" s="14">
        <f t="shared" si="73"/>
        <v>71.459999999999994</v>
      </c>
      <c r="U822" s="14">
        <f t="shared" si="74"/>
        <v>18.540000000000006</v>
      </c>
      <c r="V822" s="20">
        <f t="shared" si="75"/>
        <v>0.20600000000000007</v>
      </c>
      <c r="W822" s="7" t="str">
        <f t="shared" si="76"/>
        <v>Profitable</v>
      </c>
      <c r="X822" s="7" t="str">
        <f t="shared" si="77"/>
        <v>Low</v>
      </c>
    </row>
    <row r="823" spans="1:24" x14ac:dyDescent="0.3">
      <c r="A823" s="7" t="s">
        <v>2536</v>
      </c>
      <c r="B823" s="8">
        <v>45120</v>
      </c>
      <c r="C823" s="8">
        <v>45124</v>
      </c>
      <c r="D823" s="7" t="s">
        <v>2537</v>
      </c>
      <c r="E823" s="7" t="s">
        <v>1202</v>
      </c>
      <c r="F823" s="7" t="s">
        <v>39</v>
      </c>
      <c r="G823" s="7" t="s">
        <v>192</v>
      </c>
      <c r="H823" s="7" t="s">
        <v>56</v>
      </c>
      <c r="I823" s="6">
        <v>3</v>
      </c>
      <c r="J823" s="10">
        <v>0</v>
      </c>
      <c r="K823" s="7" t="s">
        <v>32</v>
      </c>
      <c r="L823" s="7" t="s">
        <v>23</v>
      </c>
      <c r="M823" s="6">
        <v>59</v>
      </c>
      <c r="N823" s="6">
        <v>5</v>
      </c>
      <c r="O823" s="7" t="str">
        <f>VLOOKUP(H823,Product_Master!$A$2:$E$19,2,FALSE)</f>
        <v>Stapler</v>
      </c>
      <c r="P823" s="7" t="str">
        <f>VLOOKUP(H823,Product_Master!$A$2:$E$19,3,FALSE)</f>
        <v>Office Supplies</v>
      </c>
      <c r="Q823" s="17">
        <f>INDEX(Product_Master!$D$2:$D$19,MATCH(H823,Product_Master!$A$2:$A$19,0))</f>
        <v>15</v>
      </c>
      <c r="R823" s="14">
        <f>INDEX(Product_Master!$E$2:$E$19,MATCH(H823,Product_Master!$A$2:$A$19,0))</f>
        <v>9.91</v>
      </c>
      <c r="S823" s="14">
        <f t="shared" si="72"/>
        <v>45</v>
      </c>
      <c r="T823" s="14">
        <f t="shared" si="73"/>
        <v>29.73</v>
      </c>
      <c r="U823" s="14">
        <f t="shared" si="74"/>
        <v>15.27</v>
      </c>
      <c r="V823" s="20">
        <f t="shared" si="75"/>
        <v>0.33933333333333332</v>
      </c>
      <c r="W823" s="7" t="str">
        <f t="shared" si="76"/>
        <v>Profitable</v>
      </c>
      <c r="X823" s="7" t="str">
        <f t="shared" si="77"/>
        <v>Low</v>
      </c>
    </row>
    <row r="824" spans="1:24" x14ac:dyDescent="0.3">
      <c r="A824" s="7" t="s">
        <v>2538</v>
      </c>
      <c r="B824" s="8">
        <v>45041</v>
      </c>
      <c r="C824" s="8">
        <v>45047</v>
      </c>
      <c r="D824" s="7" t="s">
        <v>2539</v>
      </c>
      <c r="E824" s="7" t="s">
        <v>197</v>
      </c>
      <c r="F824" s="7" t="s">
        <v>19</v>
      </c>
      <c r="G824" s="7" t="s">
        <v>47</v>
      </c>
      <c r="H824" s="7" t="s">
        <v>216</v>
      </c>
      <c r="I824" s="6">
        <v>5</v>
      </c>
      <c r="J824" s="10">
        <v>0.1</v>
      </c>
      <c r="K824" s="7" t="s">
        <v>22</v>
      </c>
      <c r="L824" s="7" t="s">
        <v>50</v>
      </c>
      <c r="M824" s="6">
        <v>51</v>
      </c>
      <c r="N824" s="6">
        <v>3</v>
      </c>
      <c r="O824" s="7" t="str">
        <f>VLOOKUP(H824,Product_Master!$A$2:$E$19,2,FALSE)</f>
        <v>Keyboard</v>
      </c>
      <c r="P824" s="7" t="str">
        <f>VLOOKUP(H824,Product_Master!$A$2:$E$19,3,FALSE)</f>
        <v>Technology</v>
      </c>
      <c r="Q824" s="17">
        <f>INDEX(Product_Master!$D$2:$D$19,MATCH(H824,Product_Master!$A$2:$A$19,0))</f>
        <v>45</v>
      </c>
      <c r="R824" s="14">
        <f>INDEX(Product_Master!$E$2:$E$19,MATCH(H824,Product_Master!$A$2:$A$19,0))</f>
        <v>35.729999999999997</v>
      </c>
      <c r="S824" s="14">
        <f t="shared" si="72"/>
        <v>202.5</v>
      </c>
      <c r="T824" s="14">
        <f t="shared" si="73"/>
        <v>178.64999999999998</v>
      </c>
      <c r="U824" s="14">
        <f t="shared" si="74"/>
        <v>23.850000000000023</v>
      </c>
      <c r="V824" s="20">
        <f t="shared" si="75"/>
        <v>0.11777777777777788</v>
      </c>
      <c r="W824" s="7" t="str">
        <f t="shared" si="76"/>
        <v>Profitable</v>
      </c>
      <c r="X824" s="7" t="str">
        <f t="shared" si="77"/>
        <v>Low</v>
      </c>
    </row>
    <row r="825" spans="1:24" x14ac:dyDescent="0.3">
      <c r="A825" s="7" t="s">
        <v>2540</v>
      </c>
      <c r="B825" s="8">
        <v>45194</v>
      </c>
      <c r="C825" s="8">
        <v>45197</v>
      </c>
      <c r="D825" s="7" t="s">
        <v>2542</v>
      </c>
      <c r="E825" s="7" t="s">
        <v>417</v>
      </c>
      <c r="F825" s="7" t="s">
        <v>29</v>
      </c>
      <c r="G825" s="7" t="s">
        <v>97</v>
      </c>
      <c r="H825" s="7" t="s">
        <v>160</v>
      </c>
      <c r="I825" s="6">
        <v>7</v>
      </c>
      <c r="J825" s="10">
        <v>0.1</v>
      </c>
      <c r="K825" s="7" t="s">
        <v>22</v>
      </c>
      <c r="L825" s="7" t="s">
        <v>50</v>
      </c>
      <c r="M825" s="6">
        <v>47</v>
      </c>
      <c r="N825" s="6">
        <v>3</v>
      </c>
      <c r="O825" s="7" t="str">
        <f>VLOOKUP(H825,Product_Master!$A$2:$E$19,2,FALSE)</f>
        <v>Laptop</v>
      </c>
      <c r="P825" s="7" t="str">
        <f>VLOOKUP(H825,Product_Master!$A$2:$E$19,3,FALSE)</f>
        <v>Technology</v>
      </c>
      <c r="Q825" s="17">
        <f>INDEX(Product_Master!$D$2:$D$19,MATCH(H825,Product_Master!$A$2:$A$19,0))</f>
        <v>900</v>
      </c>
      <c r="R825" s="14">
        <f>INDEX(Product_Master!$E$2:$E$19,MATCH(H825,Product_Master!$A$2:$A$19,0))</f>
        <v>669.14</v>
      </c>
      <c r="S825" s="14">
        <f t="shared" si="72"/>
        <v>5670</v>
      </c>
      <c r="T825" s="14">
        <f t="shared" si="73"/>
        <v>4683.9799999999996</v>
      </c>
      <c r="U825" s="14">
        <f t="shared" si="74"/>
        <v>986.02000000000044</v>
      </c>
      <c r="V825" s="20">
        <f t="shared" si="75"/>
        <v>0.17390123456790132</v>
      </c>
      <c r="W825" s="7" t="str">
        <f t="shared" si="76"/>
        <v>Profitable</v>
      </c>
      <c r="X825" s="7" t="str">
        <f t="shared" si="77"/>
        <v>High</v>
      </c>
    </row>
    <row r="826" spans="1:24" x14ac:dyDescent="0.3">
      <c r="A826" s="7" t="s">
        <v>2543</v>
      </c>
      <c r="B826" s="8">
        <v>45308</v>
      </c>
      <c r="C826" s="8">
        <v>45309</v>
      </c>
      <c r="D826" s="7" t="s">
        <v>2545</v>
      </c>
      <c r="E826" s="7" t="s">
        <v>221</v>
      </c>
      <c r="F826" s="7" t="s">
        <v>29</v>
      </c>
      <c r="G826" s="7" t="s">
        <v>40</v>
      </c>
      <c r="H826" s="7" t="s">
        <v>98</v>
      </c>
      <c r="I826" s="6">
        <v>7</v>
      </c>
      <c r="J826" s="10">
        <v>0</v>
      </c>
      <c r="K826" s="7" t="s">
        <v>32</v>
      </c>
      <c r="L826" s="7" t="s">
        <v>33</v>
      </c>
      <c r="M826" s="6">
        <v>47</v>
      </c>
      <c r="N826" s="6">
        <v>4</v>
      </c>
      <c r="O826" s="7" t="str">
        <f>VLOOKUP(H826,Product_Master!$A$2:$E$19,2,FALSE)</f>
        <v>Office Chair</v>
      </c>
      <c r="P826" s="7" t="str">
        <f>VLOOKUP(H826,Product_Master!$A$2:$E$19,3,FALSE)</f>
        <v>Furniture</v>
      </c>
      <c r="Q826" s="17">
        <f>INDEX(Product_Master!$D$2:$D$19,MATCH(H826,Product_Master!$A$2:$A$19,0))</f>
        <v>150</v>
      </c>
      <c r="R826" s="14">
        <f>INDEX(Product_Master!$E$2:$E$19,MATCH(H826,Product_Master!$A$2:$A$19,0))</f>
        <v>111.98</v>
      </c>
      <c r="S826" s="14">
        <f t="shared" si="72"/>
        <v>1050</v>
      </c>
      <c r="T826" s="14">
        <f t="shared" si="73"/>
        <v>783.86</v>
      </c>
      <c r="U826" s="14">
        <f t="shared" si="74"/>
        <v>266.14</v>
      </c>
      <c r="V826" s="20">
        <f t="shared" si="75"/>
        <v>0.25346666666666667</v>
      </c>
      <c r="W826" s="7" t="str">
        <f t="shared" si="76"/>
        <v>Profitable</v>
      </c>
      <c r="X826" s="7" t="str">
        <f t="shared" si="77"/>
        <v>Low</v>
      </c>
    </row>
    <row r="827" spans="1:24" x14ac:dyDescent="0.3">
      <c r="A827" s="7" t="s">
        <v>2546</v>
      </c>
      <c r="B827" s="8">
        <v>44982</v>
      </c>
      <c r="C827" s="8">
        <v>44983</v>
      </c>
      <c r="D827" s="7" t="s">
        <v>2547</v>
      </c>
      <c r="E827" s="7" t="s">
        <v>246</v>
      </c>
      <c r="F827" s="7" t="s">
        <v>39</v>
      </c>
      <c r="G827" s="7" t="s">
        <v>47</v>
      </c>
      <c r="H827" s="7" t="s">
        <v>98</v>
      </c>
      <c r="I827" s="6">
        <v>2</v>
      </c>
      <c r="J827" s="10">
        <v>0</v>
      </c>
      <c r="K827" s="7" t="s">
        <v>32</v>
      </c>
      <c r="L827" s="7" t="s">
        <v>33</v>
      </c>
      <c r="M827" s="6">
        <v>52</v>
      </c>
      <c r="N827" s="6">
        <v>5</v>
      </c>
      <c r="O827" s="7" t="str">
        <f>VLOOKUP(H827,Product_Master!$A$2:$E$19,2,FALSE)</f>
        <v>Office Chair</v>
      </c>
      <c r="P827" s="7" t="str">
        <f>VLOOKUP(H827,Product_Master!$A$2:$E$19,3,FALSE)</f>
        <v>Furniture</v>
      </c>
      <c r="Q827" s="17">
        <f>INDEX(Product_Master!$D$2:$D$19,MATCH(H827,Product_Master!$A$2:$A$19,0))</f>
        <v>150</v>
      </c>
      <c r="R827" s="14">
        <f>INDEX(Product_Master!$E$2:$E$19,MATCH(H827,Product_Master!$A$2:$A$19,0))</f>
        <v>111.98</v>
      </c>
      <c r="S827" s="14">
        <f t="shared" si="72"/>
        <v>300</v>
      </c>
      <c r="T827" s="14">
        <f t="shared" si="73"/>
        <v>223.96</v>
      </c>
      <c r="U827" s="14">
        <f t="shared" si="74"/>
        <v>76.039999999999992</v>
      </c>
      <c r="V827" s="20">
        <f t="shared" si="75"/>
        <v>0.25346666666666662</v>
      </c>
      <c r="W827" s="7" t="str">
        <f t="shared" si="76"/>
        <v>Profitable</v>
      </c>
      <c r="X827" s="7" t="str">
        <f t="shared" si="77"/>
        <v>Low</v>
      </c>
    </row>
    <row r="828" spans="1:24" x14ac:dyDescent="0.3">
      <c r="A828" s="7" t="s">
        <v>2548</v>
      </c>
      <c r="B828" s="8">
        <v>45215</v>
      </c>
      <c r="C828" s="8">
        <v>45219</v>
      </c>
      <c r="D828" s="7" t="s">
        <v>2549</v>
      </c>
      <c r="E828" s="7" t="s">
        <v>256</v>
      </c>
      <c r="F828" s="7" t="s">
        <v>19</v>
      </c>
      <c r="G828" s="7" t="s">
        <v>47</v>
      </c>
      <c r="H828" s="7" t="s">
        <v>154</v>
      </c>
      <c r="I828" s="6">
        <v>2</v>
      </c>
      <c r="J828" s="10">
        <v>0</v>
      </c>
      <c r="K828" s="7" t="s">
        <v>32</v>
      </c>
      <c r="L828" s="7" t="s">
        <v>41</v>
      </c>
      <c r="M828" s="6">
        <v>45</v>
      </c>
      <c r="N828" s="6">
        <v>4</v>
      </c>
      <c r="O828" s="7" t="str">
        <f>VLOOKUP(H828,Product_Master!$A$2:$E$19,2,FALSE)</f>
        <v>Filing Cabinet</v>
      </c>
      <c r="P828" s="7" t="str">
        <f>VLOOKUP(H828,Product_Master!$A$2:$E$19,3,FALSE)</f>
        <v>Furniture</v>
      </c>
      <c r="Q828" s="17">
        <f>INDEX(Product_Master!$D$2:$D$19,MATCH(H828,Product_Master!$A$2:$A$19,0))</f>
        <v>130</v>
      </c>
      <c r="R828" s="14">
        <f>INDEX(Product_Master!$E$2:$E$19,MATCH(H828,Product_Master!$A$2:$A$19,0))</f>
        <v>83.55</v>
      </c>
      <c r="S828" s="14">
        <f t="shared" si="72"/>
        <v>260</v>
      </c>
      <c r="T828" s="14">
        <f t="shared" si="73"/>
        <v>167.1</v>
      </c>
      <c r="U828" s="14">
        <f t="shared" si="74"/>
        <v>92.9</v>
      </c>
      <c r="V828" s="20">
        <f t="shared" si="75"/>
        <v>0.35730769230769233</v>
      </c>
      <c r="W828" s="7" t="str">
        <f t="shared" si="76"/>
        <v>Profitable</v>
      </c>
      <c r="X828" s="7" t="str">
        <f t="shared" si="77"/>
        <v>Low</v>
      </c>
    </row>
    <row r="829" spans="1:24" x14ac:dyDescent="0.3">
      <c r="A829" s="7" t="s">
        <v>2550</v>
      </c>
      <c r="B829" s="8">
        <v>45286</v>
      </c>
      <c r="C829" s="8">
        <v>45287</v>
      </c>
      <c r="D829" s="7" t="s">
        <v>2551</v>
      </c>
      <c r="E829" s="7" t="s">
        <v>197</v>
      </c>
      <c r="F829" s="7" t="s">
        <v>29</v>
      </c>
      <c r="G829" s="7" t="s">
        <v>90</v>
      </c>
      <c r="H829" s="7" t="s">
        <v>216</v>
      </c>
      <c r="I829" s="6">
        <v>8</v>
      </c>
      <c r="J829" s="10">
        <v>0</v>
      </c>
      <c r="K829" s="7" t="s">
        <v>70</v>
      </c>
      <c r="L829" s="7" t="s">
        <v>41</v>
      </c>
      <c r="M829" s="6">
        <v>27</v>
      </c>
      <c r="N829" s="6">
        <v>5</v>
      </c>
      <c r="O829" s="7" t="str">
        <f>VLOOKUP(H829,Product_Master!$A$2:$E$19,2,FALSE)</f>
        <v>Keyboard</v>
      </c>
      <c r="P829" s="7" t="str">
        <f>VLOOKUP(H829,Product_Master!$A$2:$E$19,3,FALSE)</f>
        <v>Technology</v>
      </c>
      <c r="Q829" s="17">
        <f>INDEX(Product_Master!$D$2:$D$19,MATCH(H829,Product_Master!$A$2:$A$19,0))</f>
        <v>45</v>
      </c>
      <c r="R829" s="14">
        <f>INDEX(Product_Master!$E$2:$E$19,MATCH(H829,Product_Master!$A$2:$A$19,0))</f>
        <v>35.729999999999997</v>
      </c>
      <c r="S829" s="14">
        <f t="shared" si="72"/>
        <v>360</v>
      </c>
      <c r="T829" s="14">
        <f t="shared" si="73"/>
        <v>285.83999999999997</v>
      </c>
      <c r="U829" s="14">
        <f t="shared" si="74"/>
        <v>74.160000000000025</v>
      </c>
      <c r="V829" s="20">
        <f t="shared" si="75"/>
        <v>0.20600000000000007</v>
      </c>
      <c r="W829" s="7" t="str">
        <f t="shared" si="76"/>
        <v>Profitable</v>
      </c>
      <c r="X829" s="7" t="str">
        <f t="shared" si="77"/>
        <v>Low</v>
      </c>
    </row>
    <row r="830" spans="1:24" x14ac:dyDescent="0.3">
      <c r="A830" s="7" t="s">
        <v>2552</v>
      </c>
      <c r="B830" s="8">
        <v>45642</v>
      </c>
      <c r="C830" s="8">
        <v>45648</v>
      </c>
      <c r="D830" s="7" t="s">
        <v>260</v>
      </c>
      <c r="E830" s="7" t="s">
        <v>805</v>
      </c>
      <c r="F830" s="7" t="s">
        <v>29</v>
      </c>
      <c r="G830" s="7" t="s">
        <v>293</v>
      </c>
      <c r="H830" s="7" t="s">
        <v>154</v>
      </c>
      <c r="I830" s="6">
        <v>4</v>
      </c>
      <c r="J830" s="10">
        <v>0.2</v>
      </c>
      <c r="K830" s="7" t="s">
        <v>22</v>
      </c>
      <c r="L830" s="7" t="s">
        <v>41</v>
      </c>
      <c r="M830" s="6">
        <v>42</v>
      </c>
      <c r="N830" s="6">
        <v>2</v>
      </c>
      <c r="O830" s="7" t="str">
        <f>VLOOKUP(H830,Product_Master!$A$2:$E$19,2,FALSE)</f>
        <v>Filing Cabinet</v>
      </c>
      <c r="P830" s="7" t="str">
        <f>VLOOKUP(H830,Product_Master!$A$2:$E$19,3,FALSE)</f>
        <v>Furniture</v>
      </c>
      <c r="Q830" s="17">
        <f>INDEX(Product_Master!$D$2:$D$19,MATCH(H830,Product_Master!$A$2:$A$19,0))</f>
        <v>130</v>
      </c>
      <c r="R830" s="14">
        <f>INDEX(Product_Master!$E$2:$E$19,MATCH(H830,Product_Master!$A$2:$A$19,0))</f>
        <v>83.55</v>
      </c>
      <c r="S830" s="14">
        <f t="shared" si="72"/>
        <v>416</v>
      </c>
      <c r="T830" s="14">
        <f t="shared" si="73"/>
        <v>334.2</v>
      </c>
      <c r="U830" s="14">
        <f t="shared" si="74"/>
        <v>81.800000000000011</v>
      </c>
      <c r="V830" s="20">
        <f t="shared" si="75"/>
        <v>0.19663461538461541</v>
      </c>
      <c r="W830" s="7" t="str">
        <f t="shared" si="76"/>
        <v>Profitable</v>
      </c>
      <c r="X830" s="7" t="str">
        <f t="shared" si="77"/>
        <v>Low</v>
      </c>
    </row>
    <row r="831" spans="1:24" x14ac:dyDescent="0.3">
      <c r="A831" s="7" t="s">
        <v>2555</v>
      </c>
      <c r="B831" s="8">
        <v>45617</v>
      </c>
      <c r="C831" s="8">
        <v>45623</v>
      </c>
      <c r="D831" s="7" t="s">
        <v>2557</v>
      </c>
      <c r="E831" s="7" t="s">
        <v>369</v>
      </c>
      <c r="F831" s="7" t="s">
        <v>29</v>
      </c>
      <c r="G831" s="7" t="s">
        <v>90</v>
      </c>
      <c r="H831" s="7" t="s">
        <v>98</v>
      </c>
      <c r="I831" s="6">
        <v>5</v>
      </c>
      <c r="J831" s="10">
        <v>0.05</v>
      </c>
      <c r="K831" s="7" t="s">
        <v>22</v>
      </c>
      <c r="L831" s="7" t="s">
        <v>33</v>
      </c>
      <c r="M831" s="6">
        <v>34</v>
      </c>
      <c r="N831" s="6">
        <v>1</v>
      </c>
      <c r="O831" s="7" t="str">
        <f>VLOOKUP(H831,Product_Master!$A$2:$E$19,2,FALSE)</f>
        <v>Office Chair</v>
      </c>
      <c r="P831" s="7" t="str">
        <f>VLOOKUP(H831,Product_Master!$A$2:$E$19,3,FALSE)</f>
        <v>Furniture</v>
      </c>
      <c r="Q831" s="17">
        <f>INDEX(Product_Master!$D$2:$D$19,MATCH(H831,Product_Master!$A$2:$A$19,0))</f>
        <v>150</v>
      </c>
      <c r="R831" s="14">
        <f>INDEX(Product_Master!$E$2:$E$19,MATCH(H831,Product_Master!$A$2:$A$19,0))</f>
        <v>111.98</v>
      </c>
      <c r="S831" s="14">
        <f t="shared" si="72"/>
        <v>712.5</v>
      </c>
      <c r="T831" s="14">
        <f t="shared" si="73"/>
        <v>559.9</v>
      </c>
      <c r="U831" s="14">
        <f t="shared" si="74"/>
        <v>152.60000000000002</v>
      </c>
      <c r="V831" s="20">
        <f t="shared" si="75"/>
        <v>0.21417543859649127</v>
      </c>
      <c r="W831" s="7" t="str">
        <f t="shared" si="76"/>
        <v>Profitable</v>
      </c>
      <c r="X831" s="7" t="str">
        <f t="shared" si="77"/>
        <v>Low</v>
      </c>
    </row>
    <row r="832" spans="1:24" x14ac:dyDescent="0.3">
      <c r="A832" s="7" t="s">
        <v>2558</v>
      </c>
      <c r="B832" s="8">
        <v>45422</v>
      </c>
      <c r="C832" s="8">
        <v>45425</v>
      </c>
      <c r="D832" s="7" t="s">
        <v>2456</v>
      </c>
      <c r="E832" s="7" t="s">
        <v>1169</v>
      </c>
      <c r="F832" s="7" t="s">
        <v>19</v>
      </c>
      <c r="G832" s="7" t="s">
        <v>293</v>
      </c>
      <c r="H832" s="7" t="s">
        <v>69</v>
      </c>
      <c r="I832" s="6">
        <v>1</v>
      </c>
      <c r="J832" s="10">
        <v>0</v>
      </c>
      <c r="K832" s="7" t="s">
        <v>32</v>
      </c>
      <c r="L832" s="7" t="s">
        <v>50</v>
      </c>
      <c r="M832" s="6">
        <v>56</v>
      </c>
      <c r="N832" s="6">
        <v>1</v>
      </c>
      <c r="O832" s="7" t="str">
        <f>VLOOKUP(H832,Product_Master!$A$2:$E$19,2,FALSE)</f>
        <v>Marker Pack</v>
      </c>
      <c r="P832" s="7" t="str">
        <f>VLOOKUP(H832,Product_Master!$A$2:$E$19,3,FALSE)</f>
        <v>Office Supplies</v>
      </c>
      <c r="Q832" s="17">
        <f>INDEX(Product_Master!$D$2:$D$19,MATCH(H832,Product_Master!$A$2:$A$19,0))</f>
        <v>11</v>
      </c>
      <c r="R832" s="14">
        <f>INDEX(Product_Master!$E$2:$E$19,MATCH(H832,Product_Master!$A$2:$A$19,0))</f>
        <v>6.23</v>
      </c>
      <c r="S832" s="14">
        <f t="shared" si="72"/>
        <v>11</v>
      </c>
      <c r="T832" s="14">
        <f t="shared" si="73"/>
        <v>6.23</v>
      </c>
      <c r="U832" s="14">
        <f t="shared" si="74"/>
        <v>4.7699999999999996</v>
      </c>
      <c r="V832" s="20">
        <f t="shared" si="75"/>
        <v>0.4336363636363636</v>
      </c>
      <c r="W832" s="7" t="str">
        <f t="shared" si="76"/>
        <v>Profitable</v>
      </c>
      <c r="X832" s="7" t="str">
        <f t="shared" si="77"/>
        <v>Low</v>
      </c>
    </row>
    <row r="833" spans="1:24" x14ac:dyDescent="0.3">
      <c r="A833" s="7" t="s">
        <v>2560</v>
      </c>
      <c r="B833" s="8">
        <v>45511</v>
      </c>
      <c r="C833" s="8">
        <v>45518</v>
      </c>
      <c r="D833" s="7" t="s">
        <v>2561</v>
      </c>
      <c r="E833" s="7" t="s">
        <v>911</v>
      </c>
      <c r="F833" s="7" t="s">
        <v>39</v>
      </c>
      <c r="G833" s="7" t="s">
        <v>47</v>
      </c>
      <c r="H833" s="7" t="s">
        <v>109</v>
      </c>
      <c r="I833" s="6">
        <v>2</v>
      </c>
      <c r="J833" s="10">
        <v>0.05</v>
      </c>
      <c r="K833" s="7" t="s">
        <v>22</v>
      </c>
      <c r="L833" s="7" t="s">
        <v>33</v>
      </c>
      <c r="M833" s="6">
        <v>60</v>
      </c>
      <c r="N833" s="6">
        <v>5</v>
      </c>
      <c r="O833" s="7" t="str">
        <f>VLOOKUP(H833,Product_Master!$A$2:$E$19,2,FALSE)</f>
        <v>Printer</v>
      </c>
      <c r="P833" s="7" t="str">
        <f>VLOOKUP(H833,Product_Master!$A$2:$E$19,3,FALSE)</f>
        <v>Technology</v>
      </c>
      <c r="Q833" s="17">
        <f>INDEX(Product_Master!$D$2:$D$19,MATCH(H833,Product_Master!$A$2:$A$19,0))</f>
        <v>180</v>
      </c>
      <c r="R833" s="14">
        <f>INDEX(Product_Master!$E$2:$E$19,MATCH(H833,Product_Master!$A$2:$A$19,0))</f>
        <v>133.25</v>
      </c>
      <c r="S833" s="14">
        <f t="shared" si="72"/>
        <v>342</v>
      </c>
      <c r="T833" s="14">
        <f t="shared" si="73"/>
        <v>266.5</v>
      </c>
      <c r="U833" s="14">
        <f t="shared" si="74"/>
        <v>75.5</v>
      </c>
      <c r="V833" s="20">
        <f t="shared" si="75"/>
        <v>0.22076023391812866</v>
      </c>
      <c r="W833" s="7" t="str">
        <f t="shared" si="76"/>
        <v>Profitable</v>
      </c>
      <c r="X833" s="7" t="str">
        <f t="shared" si="77"/>
        <v>Low</v>
      </c>
    </row>
    <row r="834" spans="1:24" x14ac:dyDescent="0.3">
      <c r="A834" s="7" t="s">
        <v>2562</v>
      </c>
      <c r="B834" s="8">
        <v>45240</v>
      </c>
      <c r="C834" s="8">
        <v>45243</v>
      </c>
      <c r="D834" s="7" t="s">
        <v>2563</v>
      </c>
      <c r="E834" s="7" t="s">
        <v>359</v>
      </c>
      <c r="F834" s="7" t="s">
        <v>29</v>
      </c>
      <c r="G834" s="7" t="s">
        <v>115</v>
      </c>
      <c r="H834" s="7" t="s">
        <v>109</v>
      </c>
      <c r="I834" s="6">
        <v>2</v>
      </c>
      <c r="J834" s="10">
        <v>0</v>
      </c>
      <c r="K834" s="7" t="s">
        <v>222</v>
      </c>
      <c r="L834" s="7" t="s">
        <v>23</v>
      </c>
      <c r="M834" s="6">
        <v>40</v>
      </c>
      <c r="N834" s="6">
        <v>3</v>
      </c>
      <c r="O834" s="7" t="str">
        <f>VLOOKUP(H834,Product_Master!$A$2:$E$19,2,FALSE)</f>
        <v>Printer</v>
      </c>
      <c r="P834" s="7" t="str">
        <f>VLOOKUP(H834,Product_Master!$A$2:$E$19,3,FALSE)</f>
        <v>Technology</v>
      </c>
      <c r="Q834" s="17">
        <f>INDEX(Product_Master!$D$2:$D$19,MATCH(H834,Product_Master!$A$2:$A$19,0))</f>
        <v>180</v>
      </c>
      <c r="R834" s="14">
        <f>INDEX(Product_Master!$E$2:$E$19,MATCH(H834,Product_Master!$A$2:$A$19,0))</f>
        <v>133.25</v>
      </c>
      <c r="S834" s="14">
        <f t="shared" ref="S834:S897" si="78">I834*Q834*(1-J834)</f>
        <v>360</v>
      </c>
      <c r="T834" s="14">
        <f t="shared" ref="T834:T897" si="79">I834*R834</f>
        <v>266.5</v>
      </c>
      <c r="U834" s="14">
        <f t="shared" ref="U834:U897" si="80">S834-T834</f>
        <v>93.5</v>
      </c>
      <c r="V834" s="20">
        <f t="shared" ref="V834:V897" si="81">IFERROR(U834/S834,0)</f>
        <v>0.25972222222222224</v>
      </c>
      <c r="W834" s="7" t="str">
        <f t="shared" ref="W834:W897" si="82">IF(U834&gt;0,"Profitable","Loss")</f>
        <v>Profitable</v>
      </c>
      <c r="X834" s="7" t="str">
        <f t="shared" ref="X834:X897" si="83">IF(S834&gt;=5000,"High",IF(S834&gt;=2000,"Medium","Low"))</f>
        <v>Low</v>
      </c>
    </row>
    <row r="835" spans="1:24" x14ac:dyDescent="0.3">
      <c r="A835" s="7" t="s">
        <v>2564</v>
      </c>
      <c r="B835" s="8">
        <v>45565</v>
      </c>
      <c r="C835" s="8">
        <v>45570</v>
      </c>
      <c r="D835" s="7" t="s">
        <v>642</v>
      </c>
      <c r="E835" s="7" t="s">
        <v>334</v>
      </c>
      <c r="F835" s="7" t="s">
        <v>29</v>
      </c>
      <c r="G835" s="7" t="s">
        <v>97</v>
      </c>
      <c r="H835" s="7" t="s">
        <v>84</v>
      </c>
      <c r="I835" s="6">
        <v>2</v>
      </c>
      <c r="J835" s="10">
        <v>0</v>
      </c>
      <c r="K835" s="7" t="s">
        <v>32</v>
      </c>
      <c r="L835" s="7" t="s">
        <v>41</v>
      </c>
      <c r="M835" s="6">
        <v>66</v>
      </c>
      <c r="N835" s="6">
        <v>1</v>
      </c>
      <c r="O835" s="7" t="str">
        <f>VLOOKUP(H835,Product_Master!$A$2:$E$19,2,FALSE)</f>
        <v>Bookcase</v>
      </c>
      <c r="P835" s="7" t="str">
        <f>VLOOKUP(H835,Product_Master!$A$2:$E$19,3,FALSE)</f>
        <v>Furniture</v>
      </c>
      <c r="Q835" s="17">
        <f>INDEX(Product_Master!$D$2:$D$19,MATCH(H835,Product_Master!$A$2:$A$19,0))</f>
        <v>210</v>
      </c>
      <c r="R835" s="14">
        <f>INDEX(Product_Master!$E$2:$E$19,MATCH(H835,Product_Master!$A$2:$A$19,0))</f>
        <v>139.15</v>
      </c>
      <c r="S835" s="14">
        <f t="shared" si="78"/>
        <v>420</v>
      </c>
      <c r="T835" s="14">
        <f t="shared" si="79"/>
        <v>278.3</v>
      </c>
      <c r="U835" s="14">
        <f t="shared" si="80"/>
        <v>141.69999999999999</v>
      </c>
      <c r="V835" s="20">
        <f t="shared" si="81"/>
        <v>0.33738095238095234</v>
      </c>
      <c r="W835" s="7" t="str">
        <f t="shared" si="82"/>
        <v>Profitable</v>
      </c>
      <c r="X835" s="7" t="str">
        <f t="shared" si="83"/>
        <v>Low</v>
      </c>
    </row>
    <row r="836" spans="1:24" x14ac:dyDescent="0.3">
      <c r="A836" s="7" t="s">
        <v>2565</v>
      </c>
      <c r="B836" s="8">
        <v>45000</v>
      </c>
      <c r="C836" s="8">
        <v>45006</v>
      </c>
      <c r="D836" s="7" t="s">
        <v>2566</v>
      </c>
      <c r="E836" s="7" t="s">
        <v>359</v>
      </c>
      <c r="F836" s="7" t="s">
        <v>39</v>
      </c>
      <c r="G836" s="7" t="s">
        <v>293</v>
      </c>
      <c r="H836" s="7" t="s">
        <v>160</v>
      </c>
      <c r="I836" s="6">
        <v>4</v>
      </c>
      <c r="J836" s="10">
        <v>0.1</v>
      </c>
      <c r="K836" s="7" t="s">
        <v>70</v>
      </c>
      <c r="L836" s="7" t="s">
        <v>50</v>
      </c>
      <c r="M836" s="6">
        <v>55</v>
      </c>
      <c r="N836" s="6">
        <v>1</v>
      </c>
      <c r="O836" s="7" t="str">
        <f>VLOOKUP(H836,Product_Master!$A$2:$E$19,2,FALSE)</f>
        <v>Laptop</v>
      </c>
      <c r="P836" s="7" t="str">
        <f>VLOOKUP(H836,Product_Master!$A$2:$E$19,3,FALSE)</f>
        <v>Technology</v>
      </c>
      <c r="Q836" s="17">
        <f>INDEX(Product_Master!$D$2:$D$19,MATCH(H836,Product_Master!$A$2:$A$19,0))</f>
        <v>900</v>
      </c>
      <c r="R836" s="14">
        <f>INDEX(Product_Master!$E$2:$E$19,MATCH(H836,Product_Master!$A$2:$A$19,0))</f>
        <v>669.14</v>
      </c>
      <c r="S836" s="14">
        <f t="shared" si="78"/>
        <v>3240</v>
      </c>
      <c r="T836" s="14">
        <f t="shared" si="79"/>
        <v>2676.56</v>
      </c>
      <c r="U836" s="14">
        <f t="shared" si="80"/>
        <v>563.44000000000005</v>
      </c>
      <c r="V836" s="20">
        <f t="shared" si="81"/>
        <v>0.17390123456790124</v>
      </c>
      <c r="W836" s="7" t="str">
        <f t="shared" si="82"/>
        <v>Profitable</v>
      </c>
      <c r="X836" s="7" t="str">
        <f t="shared" si="83"/>
        <v>Medium</v>
      </c>
    </row>
    <row r="837" spans="1:24" x14ac:dyDescent="0.3">
      <c r="A837" s="7" t="s">
        <v>2567</v>
      </c>
      <c r="B837" s="8">
        <v>44993</v>
      </c>
      <c r="C837" s="8">
        <v>44999</v>
      </c>
      <c r="D837" s="7" t="s">
        <v>881</v>
      </c>
      <c r="E837" s="7" t="s">
        <v>46</v>
      </c>
      <c r="F837" s="7" t="s">
        <v>39</v>
      </c>
      <c r="G837" s="7" t="s">
        <v>90</v>
      </c>
      <c r="H837" s="7" t="s">
        <v>91</v>
      </c>
      <c r="I837" s="6">
        <v>4</v>
      </c>
      <c r="J837" s="10">
        <v>0.2</v>
      </c>
      <c r="K837" s="7" t="s">
        <v>222</v>
      </c>
      <c r="L837" s="7" t="s">
        <v>23</v>
      </c>
      <c r="M837" s="6">
        <v>29</v>
      </c>
      <c r="N837" s="6">
        <v>5</v>
      </c>
      <c r="O837" s="7" t="str">
        <f>VLOOKUP(H837,Product_Master!$A$2:$E$19,2,FALSE)</f>
        <v>Smartphone</v>
      </c>
      <c r="P837" s="7" t="str">
        <f>VLOOKUP(H837,Product_Master!$A$2:$E$19,3,FALSE)</f>
        <v>Technology</v>
      </c>
      <c r="Q837" s="17">
        <f>INDEX(Product_Master!$D$2:$D$19,MATCH(H837,Product_Master!$A$2:$A$19,0))</f>
        <v>600</v>
      </c>
      <c r="R837" s="14">
        <f>INDEX(Product_Master!$E$2:$E$19,MATCH(H837,Product_Master!$A$2:$A$19,0))</f>
        <v>395.83</v>
      </c>
      <c r="S837" s="14">
        <f t="shared" si="78"/>
        <v>1920</v>
      </c>
      <c r="T837" s="14">
        <f t="shared" si="79"/>
        <v>1583.32</v>
      </c>
      <c r="U837" s="14">
        <f t="shared" si="80"/>
        <v>336.68000000000006</v>
      </c>
      <c r="V837" s="20">
        <f t="shared" si="81"/>
        <v>0.1753541666666667</v>
      </c>
      <c r="W837" s="7" t="str">
        <f t="shared" si="82"/>
        <v>Profitable</v>
      </c>
      <c r="X837" s="7" t="str">
        <f t="shared" si="83"/>
        <v>Low</v>
      </c>
    </row>
    <row r="838" spans="1:24" x14ac:dyDescent="0.3">
      <c r="A838" s="7" t="s">
        <v>2569</v>
      </c>
      <c r="B838" s="8">
        <v>45298</v>
      </c>
      <c r="C838" s="8">
        <v>45300</v>
      </c>
      <c r="D838" s="7" t="s">
        <v>2571</v>
      </c>
      <c r="E838" s="7" t="s">
        <v>630</v>
      </c>
      <c r="F838" s="7" t="s">
        <v>29</v>
      </c>
      <c r="G838" s="7" t="s">
        <v>192</v>
      </c>
      <c r="H838" s="7" t="s">
        <v>31</v>
      </c>
      <c r="I838" s="6">
        <v>7</v>
      </c>
      <c r="J838" s="10">
        <v>0.05</v>
      </c>
      <c r="K838" s="7" t="s">
        <v>32</v>
      </c>
      <c r="L838" s="7" t="s">
        <v>33</v>
      </c>
      <c r="M838" s="6">
        <v>42</v>
      </c>
      <c r="N838" s="6">
        <v>3</v>
      </c>
      <c r="O838" s="7" t="str">
        <f>VLOOKUP(H838,Product_Master!$A$2:$E$19,2,FALSE)</f>
        <v>Desk</v>
      </c>
      <c r="P838" s="7" t="str">
        <f>VLOOKUP(H838,Product_Master!$A$2:$E$19,3,FALSE)</f>
        <v>Furniture</v>
      </c>
      <c r="Q838" s="17">
        <f>INDEX(Product_Master!$D$2:$D$19,MATCH(H838,Product_Master!$A$2:$A$19,0))</f>
        <v>320</v>
      </c>
      <c r="R838" s="14">
        <f>INDEX(Product_Master!$E$2:$E$19,MATCH(H838,Product_Master!$A$2:$A$19,0))</f>
        <v>186.25</v>
      </c>
      <c r="S838" s="14">
        <f t="shared" si="78"/>
        <v>2128</v>
      </c>
      <c r="T838" s="14">
        <f t="shared" si="79"/>
        <v>1303.75</v>
      </c>
      <c r="U838" s="14">
        <f t="shared" si="80"/>
        <v>824.25</v>
      </c>
      <c r="V838" s="20">
        <f t="shared" si="81"/>
        <v>0.38733552631578949</v>
      </c>
      <c r="W838" s="7" t="str">
        <f t="shared" si="82"/>
        <v>Profitable</v>
      </c>
      <c r="X838" s="7" t="str">
        <f t="shared" si="83"/>
        <v>Medium</v>
      </c>
    </row>
    <row r="839" spans="1:24" x14ac:dyDescent="0.3">
      <c r="A839" s="7" t="s">
        <v>2572</v>
      </c>
      <c r="B839" s="8">
        <v>45511</v>
      </c>
      <c r="C839" s="8">
        <v>45513</v>
      </c>
      <c r="D839" s="7" t="s">
        <v>2573</v>
      </c>
      <c r="E839" s="7" t="s">
        <v>643</v>
      </c>
      <c r="F839" s="7" t="s">
        <v>19</v>
      </c>
      <c r="G839" s="7" t="s">
        <v>30</v>
      </c>
      <c r="H839" s="7" t="s">
        <v>154</v>
      </c>
      <c r="I839" s="6">
        <v>6</v>
      </c>
      <c r="J839" s="10">
        <v>0.15</v>
      </c>
      <c r="K839" s="7" t="s">
        <v>32</v>
      </c>
      <c r="L839" s="7" t="s">
        <v>33</v>
      </c>
      <c r="M839" s="6">
        <v>61</v>
      </c>
      <c r="N839" s="6">
        <v>4</v>
      </c>
      <c r="O839" s="7" t="str">
        <f>VLOOKUP(H839,Product_Master!$A$2:$E$19,2,FALSE)</f>
        <v>Filing Cabinet</v>
      </c>
      <c r="P839" s="7" t="str">
        <f>VLOOKUP(H839,Product_Master!$A$2:$E$19,3,FALSE)</f>
        <v>Furniture</v>
      </c>
      <c r="Q839" s="17">
        <f>INDEX(Product_Master!$D$2:$D$19,MATCH(H839,Product_Master!$A$2:$A$19,0))</f>
        <v>130</v>
      </c>
      <c r="R839" s="14">
        <f>INDEX(Product_Master!$E$2:$E$19,MATCH(H839,Product_Master!$A$2:$A$19,0))</f>
        <v>83.55</v>
      </c>
      <c r="S839" s="14">
        <f t="shared" si="78"/>
        <v>663</v>
      </c>
      <c r="T839" s="14">
        <f t="shared" si="79"/>
        <v>501.29999999999995</v>
      </c>
      <c r="U839" s="14">
        <f t="shared" si="80"/>
        <v>161.70000000000005</v>
      </c>
      <c r="V839" s="20">
        <f t="shared" si="81"/>
        <v>0.2438914027149322</v>
      </c>
      <c r="W839" s="7" t="str">
        <f t="shared" si="82"/>
        <v>Profitable</v>
      </c>
      <c r="X839" s="7" t="str">
        <f t="shared" si="83"/>
        <v>Low</v>
      </c>
    </row>
    <row r="840" spans="1:24" x14ac:dyDescent="0.3">
      <c r="A840" s="7" t="s">
        <v>2574</v>
      </c>
      <c r="B840" s="8">
        <v>45013</v>
      </c>
      <c r="C840" s="8">
        <v>45016</v>
      </c>
      <c r="D840" s="7" t="s">
        <v>2575</v>
      </c>
      <c r="E840" s="7" t="s">
        <v>805</v>
      </c>
      <c r="F840" s="7" t="s">
        <v>29</v>
      </c>
      <c r="G840" s="7" t="s">
        <v>115</v>
      </c>
      <c r="H840" s="7" t="s">
        <v>146</v>
      </c>
      <c r="I840" s="6">
        <v>5</v>
      </c>
      <c r="J840" s="10">
        <v>0</v>
      </c>
      <c r="K840" s="7" t="s">
        <v>32</v>
      </c>
      <c r="L840" s="7" t="s">
        <v>41</v>
      </c>
      <c r="M840" s="6">
        <v>19</v>
      </c>
      <c r="N840" s="6">
        <v>2</v>
      </c>
      <c r="O840" s="7" t="str">
        <f>VLOOKUP(H840,Product_Master!$A$2:$E$19,2,FALSE)</f>
        <v>Standing Desk</v>
      </c>
      <c r="P840" s="7" t="str">
        <f>VLOOKUP(H840,Product_Master!$A$2:$E$19,3,FALSE)</f>
        <v>Furniture</v>
      </c>
      <c r="Q840" s="17">
        <f>INDEX(Product_Master!$D$2:$D$19,MATCH(H840,Product_Master!$A$2:$A$19,0))</f>
        <v>480</v>
      </c>
      <c r="R840" s="14">
        <f>INDEX(Product_Master!$E$2:$E$19,MATCH(H840,Product_Master!$A$2:$A$19,0))</f>
        <v>375.21</v>
      </c>
      <c r="S840" s="14">
        <f t="shared" si="78"/>
        <v>2400</v>
      </c>
      <c r="T840" s="14">
        <f t="shared" si="79"/>
        <v>1876.05</v>
      </c>
      <c r="U840" s="14">
        <f t="shared" si="80"/>
        <v>523.95000000000005</v>
      </c>
      <c r="V840" s="20">
        <f t="shared" si="81"/>
        <v>0.21831250000000002</v>
      </c>
      <c r="W840" s="7" t="str">
        <f t="shared" si="82"/>
        <v>Profitable</v>
      </c>
      <c r="X840" s="7" t="str">
        <f t="shared" si="83"/>
        <v>Medium</v>
      </c>
    </row>
    <row r="841" spans="1:24" x14ac:dyDescent="0.3">
      <c r="A841" s="7" t="s">
        <v>2576</v>
      </c>
      <c r="B841" s="8">
        <v>45499</v>
      </c>
      <c r="C841" s="8">
        <v>45506</v>
      </c>
      <c r="D841" s="7" t="s">
        <v>2577</v>
      </c>
      <c r="E841" s="7" t="s">
        <v>1422</v>
      </c>
      <c r="F841" s="7" t="s">
        <v>29</v>
      </c>
      <c r="G841" s="7" t="s">
        <v>20</v>
      </c>
      <c r="H841" s="7" t="s">
        <v>56</v>
      </c>
      <c r="I841" s="6">
        <v>3</v>
      </c>
      <c r="J841" s="10">
        <v>0.05</v>
      </c>
      <c r="K841" s="7" t="s">
        <v>32</v>
      </c>
      <c r="L841" s="7" t="s">
        <v>33</v>
      </c>
      <c r="M841" s="6">
        <v>69</v>
      </c>
      <c r="N841" s="6">
        <v>5</v>
      </c>
      <c r="O841" s="7" t="str">
        <f>VLOOKUP(H841,Product_Master!$A$2:$E$19,2,FALSE)</f>
        <v>Stapler</v>
      </c>
      <c r="P841" s="7" t="str">
        <f>VLOOKUP(H841,Product_Master!$A$2:$E$19,3,FALSE)</f>
        <v>Office Supplies</v>
      </c>
      <c r="Q841" s="17">
        <f>INDEX(Product_Master!$D$2:$D$19,MATCH(H841,Product_Master!$A$2:$A$19,0))</f>
        <v>15</v>
      </c>
      <c r="R841" s="14">
        <f>INDEX(Product_Master!$E$2:$E$19,MATCH(H841,Product_Master!$A$2:$A$19,0))</f>
        <v>9.91</v>
      </c>
      <c r="S841" s="14">
        <f t="shared" si="78"/>
        <v>42.75</v>
      </c>
      <c r="T841" s="14">
        <f t="shared" si="79"/>
        <v>29.73</v>
      </c>
      <c r="U841" s="14">
        <f t="shared" si="80"/>
        <v>13.02</v>
      </c>
      <c r="V841" s="20">
        <f t="shared" si="81"/>
        <v>0.30456140350877192</v>
      </c>
      <c r="W841" s="7" t="str">
        <f t="shared" si="82"/>
        <v>Profitable</v>
      </c>
      <c r="X841" s="7" t="str">
        <f t="shared" si="83"/>
        <v>Low</v>
      </c>
    </row>
    <row r="842" spans="1:24" x14ac:dyDescent="0.3">
      <c r="A842" s="7" t="s">
        <v>2578</v>
      </c>
      <c r="B842" s="8">
        <v>45400</v>
      </c>
      <c r="C842" s="8">
        <v>45402</v>
      </c>
      <c r="D842" s="7" t="s">
        <v>2580</v>
      </c>
      <c r="E842" s="7" t="s">
        <v>583</v>
      </c>
      <c r="F842" s="7" t="s">
        <v>29</v>
      </c>
      <c r="G842" s="7" t="s">
        <v>97</v>
      </c>
      <c r="H842" s="7" t="s">
        <v>48</v>
      </c>
      <c r="I842" s="6">
        <v>2</v>
      </c>
      <c r="J842" s="10">
        <v>0</v>
      </c>
      <c r="K842" s="7" t="s">
        <v>32</v>
      </c>
      <c r="L842" s="7" t="s">
        <v>23</v>
      </c>
      <c r="M842" s="6">
        <v>44</v>
      </c>
      <c r="N842" s="6">
        <v>3</v>
      </c>
      <c r="O842" s="7" t="str">
        <f>VLOOKUP(H842,Product_Master!$A$2:$E$19,2,FALSE)</f>
        <v>Monitor</v>
      </c>
      <c r="P842" s="7" t="str">
        <f>VLOOKUP(H842,Product_Master!$A$2:$E$19,3,FALSE)</f>
        <v>Technology</v>
      </c>
      <c r="Q842" s="17">
        <f>INDEX(Product_Master!$D$2:$D$19,MATCH(H842,Product_Master!$A$2:$A$19,0))</f>
        <v>220</v>
      </c>
      <c r="R842" s="14">
        <f>INDEX(Product_Master!$E$2:$E$19,MATCH(H842,Product_Master!$A$2:$A$19,0))</f>
        <v>159.36000000000001</v>
      </c>
      <c r="S842" s="14">
        <f t="shared" si="78"/>
        <v>440</v>
      </c>
      <c r="T842" s="14">
        <f t="shared" si="79"/>
        <v>318.72000000000003</v>
      </c>
      <c r="U842" s="14">
        <f t="shared" si="80"/>
        <v>121.27999999999997</v>
      </c>
      <c r="V842" s="20">
        <f t="shared" si="81"/>
        <v>0.27563636363636357</v>
      </c>
      <c r="W842" s="7" t="str">
        <f t="shared" si="82"/>
        <v>Profitable</v>
      </c>
      <c r="X842" s="7" t="str">
        <f t="shared" si="83"/>
        <v>Low</v>
      </c>
    </row>
    <row r="843" spans="1:24" x14ac:dyDescent="0.3">
      <c r="A843" s="7" t="s">
        <v>2581</v>
      </c>
      <c r="B843" s="8">
        <v>45143</v>
      </c>
      <c r="C843" s="8">
        <v>45144</v>
      </c>
      <c r="D843" s="7" t="s">
        <v>402</v>
      </c>
      <c r="E843" s="7" t="s">
        <v>170</v>
      </c>
      <c r="F843" s="7" t="s">
        <v>39</v>
      </c>
      <c r="G843" s="7" t="s">
        <v>90</v>
      </c>
      <c r="H843" s="7" t="s">
        <v>48</v>
      </c>
      <c r="I843" s="6">
        <v>6</v>
      </c>
      <c r="J843" s="10">
        <v>0.1</v>
      </c>
      <c r="K843" s="7" t="s">
        <v>222</v>
      </c>
      <c r="L843" s="7" t="s">
        <v>50</v>
      </c>
      <c r="M843" s="6">
        <v>49</v>
      </c>
      <c r="N843" s="6">
        <v>4</v>
      </c>
      <c r="O843" s="7" t="str">
        <f>VLOOKUP(H843,Product_Master!$A$2:$E$19,2,FALSE)</f>
        <v>Monitor</v>
      </c>
      <c r="P843" s="7" t="str">
        <f>VLOOKUP(H843,Product_Master!$A$2:$E$19,3,FALSE)</f>
        <v>Technology</v>
      </c>
      <c r="Q843" s="17">
        <f>INDEX(Product_Master!$D$2:$D$19,MATCH(H843,Product_Master!$A$2:$A$19,0))</f>
        <v>220</v>
      </c>
      <c r="R843" s="14">
        <f>INDEX(Product_Master!$E$2:$E$19,MATCH(H843,Product_Master!$A$2:$A$19,0))</f>
        <v>159.36000000000001</v>
      </c>
      <c r="S843" s="14">
        <f t="shared" si="78"/>
        <v>1188</v>
      </c>
      <c r="T843" s="14">
        <f t="shared" si="79"/>
        <v>956.16000000000008</v>
      </c>
      <c r="U843" s="14">
        <f t="shared" si="80"/>
        <v>231.83999999999992</v>
      </c>
      <c r="V843" s="20">
        <f t="shared" si="81"/>
        <v>0.19515151515151508</v>
      </c>
      <c r="W843" s="7" t="str">
        <f t="shared" si="82"/>
        <v>Profitable</v>
      </c>
      <c r="X843" s="7" t="str">
        <f t="shared" si="83"/>
        <v>Low</v>
      </c>
    </row>
    <row r="844" spans="1:24" x14ac:dyDescent="0.3">
      <c r="A844" s="7" t="s">
        <v>2582</v>
      </c>
      <c r="B844" s="8">
        <v>44983</v>
      </c>
      <c r="C844" s="8">
        <v>44988</v>
      </c>
      <c r="D844" s="7" t="s">
        <v>265</v>
      </c>
      <c r="E844" s="7" t="s">
        <v>1014</v>
      </c>
      <c r="F844" s="7" t="s">
        <v>29</v>
      </c>
      <c r="G844" s="7" t="s">
        <v>176</v>
      </c>
      <c r="H844" s="7" t="s">
        <v>98</v>
      </c>
      <c r="I844" s="6">
        <v>5</v>
      </c>
      <c r="J844" s="10">
        <v>0.15</v>
      </c>
      <c r="K844" s="7" t="s">
        <v>32</v>
      </c>
      <c r="L844" s="7" t="s">
        <v>41</v>
      </c>
      <c r="M844" s="6">
        <v>20</v>
      </c>
      <c r="N844" s="6">
        <v>4</v>
      </c>
      <c r="O844" s="7" t="str">
        <f>VLOOKUP(H844,Product_Master!$A$2:$E$19,2,FALSE)</f>
        <v>Office Chair</v>
      </c>
      <c r="P844" s="7" t="str">
        <f>VLOOKUP(H844,Product_Master!$A$2:$E$19,3,FALSE)</f>
        <v>Furniture</v>
      </c>
      <c r="Q844" s="17">
        <f>INDEX(Product_Master!$D$2:$D$19,MATCH(H844,Product_Master!$A$2:$A$19,0))</f>
        <v>150</v>
      </c>
      <c r="R844" s="14">
        <f>INDEX(Product_Master!$E$2:$E$19,MATCH(H844,Product_Master!$A$2:$A$19,0))</f>
        <v>111.98</v>
      </c>
      <c r="S844" s="14">
        <f t="shared" si="78"/>
        <v>637.5</v>
      </c>
      <c r="T844" s="14">
        <f t="shared" si="79"/>
        <v>559.9</v>
      </c>
      <c r="U844" s="14">
        <f t="shared" si="80"/>
        <v>77.600000000000023</v>
      </c>
      <c r="V844" s="20">
        <f t="shared" si="81"/>
        <v>0.12172549019607846</v>
      </c>
      <c r="W844" s="7" t="str">
        <f t="shared" si="82"/>
        <v>Profitable</v>
      </c>
      <c r="X844" s="7" t="str">
        <f t="shared" si="83"/>
        <v>Low</v>
      </c>
    </row>
    <row r="845" spans="1:24" x14ac:dyDescent="0.3">
      <c r="A845" s="7" t="s">
        <v>2583</v>
      </c>
      <c r="B845" s="8">
        <v>45243</v>
      </c>
      <c r="C845" s="8">
        <v>45248</v>
      </c>
      <c r="D845" s="7" t="s">
        <v>1832</v>
      </c>
      <c r="E845" s="7" t="s">
        <v>145</v>
      </c>
      <c r="F845" s="7" t="s">
        <v>29</v>
      </c>
      <c r="G845" s="7" t="s">
        <v>293</v>
      </c>
      <c r="H845" s="7" t="s">
        <v>76</v>
      </c>
      <c r="I845" s="6">
        <v>7</v>
      </c>
      <c r="J845" s="10">
        <v>0.2</v>
      </c>
      <c r="K845" s="7" t="s">
        <v>32</v>
      </c>
      <c r="L845" s="7" t="s">
        <v>50</v>
      </c>
      <c r="M845" s="6">
        <v>51</v>
      </c>
      <c r="N845" s="6">
        <v>5</v>
      </c>
      <c r="O845" s="7" t="str">
        <f>VLOOKUP(H845,Product_Master!$A$2:$E$19,2,FALSE)</f>
        <v>Tablet</v>
      </c>
      <c r="P845" s="7" t="str">
        <f>VLOOKUP(H845,Product_Master!$A$2:$E$19,3,FALSE)</f>
        <v>Technology</v>
      </c>
      <c r="Q845" s="17">
        <f>INDEX(Product_Master!$D$2:$D$19,MATCH(H845,Product_Master!$A$2:$A$19,0))</f>
        <v>350</v>
      </c>
      <c r="R845" s="14">
        <f>INDEX(Product_Master!$E$2:$E$19,MATCH(H845,Product_Master!$A$2:$A$19,0))</f>
        <v>267.63</v>
      </c>
      <c r="S845" s="14">
        <f t="shared" si="78"/>
        <v>1960</v>
      </c>
      <c r="T845" s="14">
        <f t="shared" si="79"/>
        <v>1873.4099999999999</v>
      </c>
      <c r="U845" s="14">
        <f t="shared" si="80"/>
        <v>86.590000000000146</v>
      </c>
      <c r="V845" s="20">
        <f t="shared" si="81"/>
        <v>4.4178571428571504E-2</v>
      </c>
      <c r="W845" s="7" t="str">
        <f t="shared" si="82"/>
        <v>Profitable</v>
      </c>
      <c r="X845" s="7" t="str">
        <f t="shared" si="83"/>
        <v>Low</v>
      </c>
    </row>
    <row r="846" spans="1:24" x14ac:dyDescent="0.3">
      <c r="A846" s="7" t="s">
        <v>2584</v>
      </c>
      <c r="B846" s="8">
        <v>44940</v>
      </c>
      <c r="C846" s="8">
        <v>44947</v>
      </c>
      <c r="D846" s="7" t="s">
        <v>1622</v>
      </c>
      <c r="E846" s="7" t="s">
        <v>731</v>
      </c>
      <c r="F846" s="7" t="s">
        <v>29</v>
      </c>
      <c r="G846" s="7" t="s">
        <v>293</v>
      </c>
      <c r="H846" s="7" t="s">
        <v>109</v>
      </c>
      <c r="I846" s="6">
        <v>3</v>
      </c>
      <c r="J846" s="10">
        <v>0.2</v>
      </c>
      <c r="K846" s="7" t="s">
        <v>32</v>
      </c>
      <c r="L846" s="7" t="s">
        <v>23</v>
      </c>
      <c r="M846" s="6">
        <v>23</v>
      </c>
      <c r="N846" s="6">
        <v>4</v>
      </c>
      <c r="O846" s="7" t="str">
        <f>VLOOKUP(H846,Product_Master!$A$2:$E$19,2,FALSE)</f>
        <v>Printer</v>
      </c>
      <c r="P846" s="7" t="str">
        <f>VLOOKUP(H846,Product_Master!$A$2:$E$19,3,FALSE)</f>
        <v>Technology</v>
      </c>
      <c r="Q846" s="17">
        <f>INDEX(Product_Master!$D$2:$D$19,MATCH(H846,Product_Master!$A$2:$A$19,0))</f>
        <v>180</v>
      </c>
      <c r="R846" s="14">
        <f>INDEX(Product_Master!$E$2:$E$19,MATCH(H846,Product_Master!$A$2:$A$19,0))</f>
        <v>133.25</v>
      </c>
      <c r="S846" s="14">
        <f t="shared" si="78"/>
        <v>432</v>
      </c>
      <c r="T846" s="14">
        <f t="shared" si="79"/>
        <v>399.75</v>
      </c>
      <c r="U846" s="14">
        <f t="shared" si="80"/>
        <v>32.25</v>
      </c>
      <c r="V846" s="20">
        <f t="shared" si="81"/>
        <v>7.4652777777777776E-2</v>
      </c>
      <c r="W846" s="7" t="str">
        <f t="shared" si="82"/>
        <v>Profitable</v>
      </c>
      <c r="X846" s="7" t="str">
        <f t="shared" si="83"/>
        <v>Low</v>
      </c>
    </row>
    <row r="847" spans="1:24" x14ac:dyDescent="0.3">
      <c r="A847" s="7" t="s">
        <v>2585</v>
      </c>
      <c r="B847" s="8">
        <v>45088</v>
      </c>
      <c r="C847" s="8">
        <v>45092</v>
      </c>
      <c r="D847" s="7" t="s">
        <v>2587</v>
      </c>
      <c r="E847" s="7" t="s">
        <v>805</v>
      </c>
      <c r="F847" s="7" t="s">
        <v>39</v>
      </c>
      <c r="G847" s="7" t="s">
        <v>192</v>
      </c>
      <c r="H847" s="7" t="s">
        <v>98</v>
      </c>
      <c r="I847" s="6">
        <v>6</v>
      </c>
      <c r="J847" s="10">
        <v>0</v>
      </c>
      <c r="K847" s="7" t="s">
        <v>222</v>
      </c>
      <c r="L847" s="7" t="s">
        <v>41</v>
      </c>
      <c r="M847" s="6">
        <v>28</v>
      </c>
      <c r="N847" s="6">
        <v>3</v>
      </c>
      <c r="O847" s="7" t="str">
        <f>VLOOKUP(H847,Product_Master!$A$2:$E$19,2,FALSE)</f>
        <v>Office Chair</v>
      </c>
      <c r="P847" s="7" t="str">
        <f>VLOOKUP(H847,Product_Master!$A$2:$E$19,3,FALSE)</f>
        <v>Furniture</v>
      </c>
      <c r="Q847" s="17">
        <f>INDEX(Product_Master!$D$2:$D$19,MATCH(H847,Product_Master!$A$2:$A$19,0))</f>
        <v>150</v>
      </c>
      <c r="R847" s="14">
        <f>INDEX(Product_Master!$E$2:$E$19,MATCH(H847,Product_Master!$A$2:$A$19,0))</f>
        <v>111.98</v>
      </c>
      <c r="S847" s="14">
        <f t="shared" si="78"/>
        <v>900</v>
      </c>
      <c r="T847" s="14">
        <f t="shared" si="79"/>
        <v>671.88</v>
      </c>
      <c r="U847" s="14">
        <f t="shared" si="80"/>
        <v>228.12</v>
      </c>
      <c r="V847" s="20">
        <f t="shared" si="81"/>
        <v>0.25346666666666667</v>
      </c>
      <c r="W847" s="7" t="str">
        <f t="shared" si="82"/>
        <v>Profitable</v>
      </c>
      <c r="X847" s="7" t="str">
        <f t="shared" si="83"/>
        <v>Low</v>
      </c>
    </row>
    <row r="848" spans="1:24" x14ac:dyDescent="0.3">
      <c r="A848" s="7" t="s">
        <v>2588</v>
      </c>
      <c r="B848" s="8">
        <v>45568</v>
      </c>
      <c r="C848" s="8">
        <v>45573</v>
      </c>
      <c r="D848" s="7" t="s">
        <v>1437</v>
      </c>
      <c r="E848" s="7" t="s">
        <v>165</v>
      </c>
      <c r="F848" s="7" t="s">
        <v>19</v>
      </c>
      <c r="G848" s="7" t="s">
        <v>176</v>
      </c>
      <c r="H848" s="7" t="s">
        <v>31</v>
      </c>
      <c r="I848" s="6">
        <v>8</v>
      </c>
      <c r="J848" s="10">
        <v>0</v>
      </c>
      <c r="K848" s="7" t="s">
        <v>32</v>
      </c>
      <c r="L848" s="7" t="s">
        <v>41</v>
      </c>
      <c r="M848" s="6">
        <v>28</v>
      </c>
      <c r="N848" s="6">
        <v>3</v>
      </c>
      <c r="O848" s="7" t="str">
        <f>VLOOKUP(H848,Product_Master!$A$2:$E$19,2,FALSE)</f>
        <v>Desk</v>
      </c>
      <c r="P848" s="7" t="str">
        <f>VLOOKUP(H848,Product_Master!$A$2:$E$19,3,FALSE)</f>
        <v>Furniture</v>
      </c>
      <c r="Q848" s="17">
        <f>INDEX(Product_Master!$D$2:$D$19,MATCH(H848,Product_Master!$A$2:$A$19,0))</f>
        <v>320</v>
      </c>
      <c r="R848" s="14">
        <f>INDEX(Product_Master!$E$2:$E$19,MATCH(H848,Product_Master!$A$2:$A$19,0))</f>
        <v>186.25</v>
      </c>
      <c r="S848" s="14">
        <f t="shared" si="78"/>
        <v>2560</v>
      </c>
      <c r="T848" s="14">
        <f t="shared" si="79"/>
        <v>1490</v>
      </c>
      <c r="U848" s="14">
        <f t="shared" si="80"/>
        <v>1070</v>
      </c>
      <c r="V848" s="20">
        <f t="shared" si="81"/>
        <v>0.41796875</v>
      </c>
      <c r="W848" s="7" t="str">
        <f t="shared" si="82"/>
        <v>Profitable</v>
      </c>
      <c r="X848" s="7" t="str">
        <f t="shared" si="83"/>
        <v>Medium</v>
      </c>
    </row>
    <row r="849" spans="1:24" x14ac:dyDescent="0.3">
      <c r="A849" s="7" t="s">
        <v>2589</v>
      </c>
      <c r="B849" s="8">
        <v>45124</v>
      </c>
      <c r="C849" s="8">
        <v>45128</v>
      </c>
      <c r="D849" s="7" t="s">
        <v>2590</v>
      </c>
      <c r="E849" s="7" t="s">
        <v>298</v>
      </c>
      <c r="F849" s="7" t="s">
        <v>29</v>
      </c>
      <c r="G849" s="7" t="s">
        <v>62</v>
      </c>
      <c r="H849" s="7" t="s">
        <v>146</v>
      </c>
      <c r="I849" s="6">
        <v>7</v>
      </c>
      <c r="J849" s="10">
        <v>0.2</v>
      </c>
      <c r="K849" s="7" t="s">
        <v>22</v>
      </c>
      <c r="L849" s="7" t="s">
        <v>41</v>
      </c>
      <c r="M849" s="6">
        <v>57</v>
      </c>
      <c r="N849" s="6">
        <v>5</v>
      </c>
      <c r="O849" s="7" t="str">
        <f>VLOOKUP(H849,Product_Master!$A$2:$E$19,2,FALSE)</f>
        <v>Standing Desk</v>
      </c>
      <c r="P849" s="7" t="str">
        <f>VLOOKUP(H849,Product_Master!$A$2:$E$19,3,FALSE)</f>
        <v>Furniture</v>
      </c>
      <c r="Q849" s="17">
        <f>INDEX(Product_Master!$D$2:$D$19,MATCH(H849,Product_Master!$A$2:$A$19,0))</f>
        <v>480</v>
      </c>
      <c r="R849" s="14">
        <f>INDEX(Product_Master!$E$2:$E$19,MATCH(H849,Product_Master!$A$2:$A$19,0))</f>
        <v>375.21</v>
      </c>
      <c r="S849" s="14">
        <f t="shared" si="78"/>
        <v>2688</v>
      </c>
      <c r="T849" s="14">
        <f t="shared" si="79"/>
        <v>2626.47</v>
      </c>
      <c r="U849" s="14">
        <f t="shared" si="80"/>
        <v>61.5300000000002</v>
      </c>
      <c r="V849" s="20">
        <f t="shared" si="81"/>
        <v>2.2890625000000074E-2</v>
      </c>
      <c r="W849" s="7" t="str">
        <f t="shared" si="82"/>
        <v>Profitable</v>
      </c>
      <c r="X849" s="7" t="str">
        <f t="shared" si="83"/>
        <v>Medium</v>
      </c>
    </row>
    <row r="850" spans="1:24" x14ac:dyDescent="0.3">
      <c r="A850" s="7" t="s">
        <v>2591</v>
      </c>
      <c r="B850" s="8">
        <v>45450</v>
      </c>
      <c r="C850" s="8">
        <v>45457</v>
      </c>
      <c r="D850" s="7" t="s">
        <v>2593</v>
      </c>
      <c r="E850" s="7" t="s">
        <v>694</v>
      </c>
      <c r="F850" s="7" t="s">
        <v>39</v>
      </c>
      <c r="G850" s="7" t="s">
        <v>192</v>
      </c>
      <c r="H850" s="7" t="s">
        <v>21</v>
      </c>
      <c r="I850" s="6">
        <v>9</v>
      </c>
      <c r="J850" s="10">
        <v>0</v>
      </c>
      <c r="K850" s="7" t="s">
        <v>222</v>
      </c>
      <c r="L850" s="7" t="s">
        <v>41</v>
      </c>
      <c r="M850" s="6">
        <v>61</v>
      </c>
      <c r="N850" s="6">
        <v>1</v>
      </c>
      <c r="O850" s="7" t="str">
        <f>VLOOKUP(H850,Product_Master!$A$2:$E$19,2,FALSE)</f>
        <v>Pen Set</v>
      </c>
      <c r="P850" s="7" t="str">
        <f>VLOOKUP(H850,Product_Master!$A$2:$E$19,3,FALSE)</f>
        <v>Office Supplies</v>
      </c>
      <c r="Q850" s="17">
        <f>INDEX(Product_Master!$D$2:$D$19,MATCH(H850,Product_Master!$A$2:$A$19,0))</f>
        <v>12</v>
      </c>
      <c r="R850" s="14">
        <f>INDEX(Product_Master!$E$2:$E$19,MATCH(H850,Product_Master!$A$2:$A$19,0))</f>
        <v>9.07</v>
      </c>
      <c r="S850" s="14">
        <f t="shared" si="78"/>
        <v>108</v>
      </c>
      <c r="T850" s="14">
        <f t="shared" si="79"/>
        <v>81.63</v>
      </c>
      <c r="U850" s="14">
        <f t="shared" si="80"/>
        <v>26.370000000000005</v>
      </c>
      <c r="V850" s="20">
        <f t="shared" si="81"/>
        <v>0.2441666666666667</v>
      </c>
      <c r="W850" s="7" t="str">
        <f t="shared" si="82"/>
        <v>Profitable</v>
      </c>
      <c r="X850" s="7" t="str">
        <f t="shared" si="83"/>
        <v>Low</v>
      </c>
    </row>
    <row r="851" spans="1:24" x14ac:dyDescent="0.3">
      <c r="A851" s="7" t="s">
        <v>2594</v>
      </c>
      <c r="B851" s="8">
        <v>44949</v>
      </c>
      <c r="C851" s="8">
        <v>44954</v>
      </c>
      <c r="D851" s="7" t="s">
        <v>95</v>
      </c>
      <c r="E851" s="7" t="s">
        <v>1315</v>
      </c>
      <c r="F851" s="7" t="s">
        <v>39</v>
      </c>
      <c r="G851" s="7" t="s">
        <v>62</v>
      </c>
      <c r="H851" s="7" t="s">
        <v>98</v>
      </c>
      <c r="I851" s="6">
        <v>1</v>
      </c>
      <c r="J851" s="10">
        <v>0</v>
      </c>
      <c r="K851" s="7" t="s">
        <v>32</v>
      </c>
      <c r="L851" s="7" t="s">
        <v>50</v>
      </c>
      <c r="M851" s="6">
        <v>32</v>
      </c>
      <c r="N851" s="6">
        <v>3</v>
      </c>
      <c r="O851" s="7" t="str">
        <f>VLOOKUP(H851,Product_Master!$A$2:$E$19,2,FALSE)</f>
        <v>Office Chair</v>
      </c>
      <c r="P851" s="7" t="str">
        <f>VLOOKUP(H851,Product_Master!$A$2:$E$19,3,FALSE)</f>
        <v>Furniture</v>
      </c>
      <c r="Q851" s="17">
        <f>INDEX(Product_Master!$D$2:$D$19,MATCH(H851,Product_Master!$A$2:$A$19,0))</f>
        <v>150</v>
      </c>
      <c r="R851" s="14">
        <f>INDEX(Product_Master!$E$2:$E$19,MATCH(H851,Product_Master!$A$2:$A$19,0))</f>
        <v>111.98</v>
      </c>
      <c r="S851" s="14">
        <f t="shared" si="78"/>
        <v>150</v>
      </c>
      <c r="T851" s="14">
        <f t="shared" si="79"/>
        <v>111.98</v>
      </c>
      <c r="U851" s="14">
        <f t="shared" si="80"/>
        <v>38.019999999999996</v>
      </c>
      <c r="V851" s="20">
        <f t="shared" si="81"/>
        <v>0.25346666666666662</v>
      </c>
      <c r="W851" s="7" t="str">
        <f t="shared" si="82"/>
        <v>Profitable</v>
      </c>
      <c r="X851" s="7" t="str">
        <f t="shared" si="83"/>
        <v>Low</v>
      </c>
    </row>
    <row r="852" spans="1:24" x14ac:dyDescent="0.3">
      <c r="A852" s="7" t="s">
        <v>2595</v>
      </c>
      <c r="B852" s="8">
        <v>44988</v>
      </c>
      <c r="C852" s="8">
        <v>44992</v>
      </c>
      <c r="D852" s="7" t="s">
        <v>1814</v>
      </c>
      <c r="E852" s="7" t="s">
        <v>38</v>
      </c>
      <c r="F852" s="7" t="s">
        <v>29</v>
      </c>
      <c r="G852" s="7" t="s">
        <v>251</v>
      </c>
      <c r="H852" s="7" t="s">
        <v>21</v>
      </c>
      <c r="I852" s="6">
        <v>3</v>
      </c>
      <c r="J852" s="10">
        <v>0</v>
      </c>
      <c r="K852" s="7" t="s">
        <v>32</v>
      </c>
      <c r="L852" s="7" t="s">
        <v>41</v>
      </c>
      <c r="M852" s="6">
        <v>64</v>
      </c>
      <c r="N852" s="6">
        <v>1</v>
      </c>
      <c r="O852" s="7" t="str">
        <f>VLOOKUP(H852,Product_Master!$A$2:$E$19,2,FALSE)</f>
        <v>Pen Set</v>
      </c>
      <c r="P852" s="7" t="str">
        <f>VLOOKUP(H852,Product_Master!$A$2:$E$19,3,FALSE)</f>
        <v>Office Supplies</v>
      </c>
      <c r="Q852" s="17">
        <f>INDEX(Product_Master!$D$2:$D$19,MATCH(H852,Product_Master!$A$2:$A$19,0))</f>
        <v>12</v>
      </c>
      <c r="R852" s="14">
        <f>INDEX(Product_Master!$E$2:$E$19,MATCH(H852,Product_Master!$A$2:$A$19,0))</f>
        <v>9.07</v>
      </c>
      <c r="S852" s="14">
        <f t="shared" si="78"/>
        <v>36</v>
      </c>
      <c r="T852" s="14">
        <f t="shared" si="79"/>
        <v>27.21</v>
      </c>
      <c r="U852" s="14">
        <f t="shared" si="80"/>
        <v>8.7899999999999991</v>
      </c>
      <c r="V852" s="20">
        <f t="shared" si="81"/>
        <v>0.24416666666666664</v>
      </c>
      <c r="W852" s="7" t="str">
        <f t="shared" si="82"/>
        <v>Profitable</v>
      </c>
      <c r="X852" s="7" t="str">
        <f t="shared" si="83"/>
        <v>Low</v>
      </c>
    </row>
    <row r="853" spans="1:24" x14ac:dyDescent="0.3">
      <c r="A853" s="7" t="s">
        <v>2596</v>
      </c>
      <c r="B853" s="8">
        <v>45068</v>
      </c>
      <c r="C853" s="8">
        <v>45073</v>
      </c>
      <c r="D853" s="7" t="s">
        <v>2598</v>
      </c>
      <c r="E853" s="7" t="s">
        <v>583</v>
      </c>
      <c r="F853" s="7" t="s">
        <v>19</v>
      </c>
      <c r="G853" s="7" t="s">
        <v>90</v>
      </c>
      <c r="H853" s="7" t="s">
        <v>69</v>
      </c>
      <c r="I853" s="6">
        <v>4</v>
      </c>
      <c r="J853" s="10">
        <v>0.1</v>
      </c>
      <c r="K853" s="7" t="s">
        <v>22</v>
      </c>
      <c r="L853" s="7" t="s">
        <v>33</v>
      </c>
      <c r="M853" s="6">
        <v>34</v>
      </c>
      <c r="N853" s="6">
        <v>3</v>
      </c>
      <c r="O853" s="7" t="str">
        <f>VLOOKUP(H853,Product_Master!$A$2:$E$19,2,FALSE)</f>
        <v>Marker Pack</v>
      </c>
      <c r="P853" s="7" t="str">
        <f>VLOOKUP(H853,Product_Master!$A$2:$E$19,3,FALSE)</f>
        <v>Office Supplies</v>
      </c>
      <c r="Q853" s="17">
        <f>INDEX(Product_Master!$D$2:$D$19,MATCH(H853,Product_Master!$A$2:$A$19,0))</f>
        <v>11</v>
      </c>
      <c r="R853" s="14">
        <f>INDEX(Product_Master!$E$2:$E$19,MATCH(H853,Product_Master!$A$2:$A$19,0))</f>
        <v>6.23</v>
      </c>
      <c r="S853" s="14">
        <f t="shared" si="78"/>
        <v>39.6</v>
      </c>
      <c r="T853" s="14">
        <f t="shared" si="79"/>
        <v>24.92</v>
      </c>
      <c r="U853" s="14">
        <f t="shared" si="80"/>
        <v>14.68</v>
      </c>
      <c r="V853" s="20">
        <f t="shared" si="81"/>
        <v>0.37070707070707071</v>
      </c>
      <c r="W853" s="7" t="str">
        <f t="shared" si="82"/>
        <v>Profitable</v>
      </c>
      <c r="X853" s="7" t="str">
        <f t="shared" si="83"/>
        <v>Low</v>
      </c>
    </row>
    <row r="854" spans="1:24" x14ac:dyDescent="0.3">
      <c r="A854" s="7" t="s">
        <v>2599</v>
      </c>
      <c r="B854" s="8">
        <v>45284</v>
      </c>
      <c r="C854" s="8">
        <v>45286</v>
      </c>
      <c r="D854" s="7" t="s">
        <v>1967</v>
      </c>
      <c r="E854" s="7" t="s">
        <v>232</v>
      </c>
      <c r="F854" s="7" t="s">
        <v>39</v>
      </c>
      <c r="G854" s="7" t="s">
        <v>47</v>
      </c>
      <c r="H854" s="7" t="s">
        <v>69</v>
      </c>
      <c r="I854" s="6">
        <v>6</v>
      </c>
      <c r="J854" s="10">
        <v>0</v>
      </c>
      <c r="K854" s="7" t="s">
        <v>32</v>
      </c>
      <c r="L854" s="7" t="s">
        <v>33</v>
      </c>
      <c r="M854" s="6">
        <v>25</v>
      </c>
      <c r="N854" s="6">
        <v>2</v>
      </c>
      <c r="O854" s="7" t="str">
        <f>VLOOKUP(H854,Product_Master!$A$2:$E$19,2,FALSE)</f>
        <v>Marker Pack</v>
      </c>
      <c r="P854" s="7" t="str">
        <f>VLOOKUP(H854,Product_Master!$A$2:$E$19,3,FALSE)</f>
        <v>Office Supplies</v>
      </c>
      <c r="Q854" s="17">
        <f>INDEX(Product_Master!$D$2:$D$19,MATCH(H854,Product_Master!$A$2:$A$19,0))</f>
        <v>11</v>
      </c>
      <c r="R854" s="14">
        <f>INDEX(Product_Master!$E$2:$E$19,MATCH(H854,Product_Master!$A$2:$A$19,0))</f>
        <v>6.23</v>
      </c>
      <c r="S854" s="14">
        <f t="shared" si="78"/>
        <v>66</v>
      </c>
      <c r="T854" s="14">
        <f t="shared" si="79"/>
        <v>37.380000000000003</v>
      </c>
      <c r="U854" s="14">
        <f t="shared" si="80"/>
        <v>28.619999999999997</v>
      </c>
      <c r="V854" s="20">
        <f t="shared" si="81"/>
        <v>0.4336363636363636</v>
      </c>
      <c r="W854" s="7" t="str">
        <f t="shared" si="82"/>
        <v>Profitable</v>
      </c>
      <c r="X854" s="7" t="str">
        <f t="shared" si="83"/>
        <v>Low</v>
      </c>
    </row>
    <row r="855" spans="1:24" x14ac:dyDescent="0.3">
      <c r="A855" s="7" t="s">
        <v>2600</v>
      </c>
      <c r="B855" s="8">
        <v>44959</v>
      </c>
      <c r="C855" s="8">
        <v>44960</v>
      </c>
      <c r="D855" s="7" t="s">
        <v>2575</v>
      </c>
      <c r="E855" s="7" t="s">
        <v>840</v>
      </c>
      <c r="F855" s="7" t="s">
        <v>29</v>
      </c>
      <c r="G855" s="7" t="s">
        <v>20</v>
      </c>
      <c r="H855" s="7" t="s">
        <v>76</v>
      </c>
      <c r="I855" s="6">
        <v>8</v>
      </c>
      <c r="J855" s="10">
        <v>0.2</v>
      </c>
      <c r="K855" s="7" t="s">
        <v>32</v>
      </c>
      <c r="L855" s="7" t="s">
        <v>23</v>
      </c>
      <c r="M855" s="6">
        <v>57</v>
      </c>
      <c r="N855" s="6">
        <v>1</v>
      </c>
      <c r="O855" s="7" t="str">
        <f>VLOOKUP(H855,Product_Master!$A$2:$E$19,2,FALSE)</f>
        <v>Tablet</v>
      </c>
      <c r="P855" s="7" t="str">
        <f>VLOOKUP(H855,Product_Master!$A$2:$E$19,3,FALSE)</f>
        <v>Technology</v>
      </c>
      <c r="Q855" s="17">
        <f>INDEX(Product_Master!$D$2:$D$19,MATCH(H855,Product_Master!$A$2:$A$19,0))</f>
        <v>350</v>
      </c>
      <c r="R855" s="14">
        <f>INDEX(Product_Master!$E$2:$E$19,MATCH(H855,Product_Master!$A$2:$A$19,0))</f>
        <v>267.63</v>
      </c>
      <c r="S855" s="14">
        <f t="shared" si="78"/>
        <v>2240</v>
      </c>
      <c r="T855" s="14">
        <f t="shared" si="79"/>
        <v>2141.04</v>
      </c>
      <c r="U855" s="14">
        <f t="shared" si="80"/>
        <v>98.960000000000036</v>
      </c>
      <c r="V855" s="20">
        <f t="shared" si="81"/>
        <v>4.4178571428571442E-2</v>
      </c>
      <c r="W855" s="7" t="str">
        <f t="shared" si="82"/>
        <v>Profitable</v>
      </c>
      <c r="X855" s="7" t="str">
        <f t="shared" si="83"/>
        <v>Medium</v>
      </c>
    </row>
    <row r="856" spans="1:24" x14ac:dyDescent="0.3">
      <c r="A856" s="7" t="s">
        <v>2601</v>
      </c>
      <c r="B856" s="8">
        <v>45120</v>
      </c>
      <c r="C856" s="8">
        <v>45126</v>
      </c>
      <c r="D856" s="7" t="s">
        <v>820</v>
      </c>
      <c r="E856" s="7" t="s">
        <v>152</v>
      </c>
      <c r="F856" s="7" t="s">
        <v>39</v>
      </c>
      <c r="G856" s="7" t="s">
        <v>47</v>
      </c>
      <c r="H856" s="7" t="s">
        <v>241</v>
      </c>
      <c r="I856" s="6">
        <v>5</v>
      </c>
      <c r="J856" s="10">
        <v>0.15</v>
      </c>
      <c r="K856" s="7" t="s">
        <v>70</v>
      </c>
      <c r="L856" s="7" t="s">
        <v>41</v>
      </c>
      <c r="M856" s="6">
        <v>54</v>
      </c>
      <c r="N856" s="6">
        <v>3</v>
      </c>
      <c r="O856" s="7" t="str">
        <f>VLOOKUP(H856,Product_Master!$A$2:$E$19,2,FALSE)</f>
        <v>Notebook</v>
      </c>
      <c r="P856" s="7" t="str">
        <f>VLOOKUP(H856,Product_Master!$A$2:$E$19,3,FALSE)</f>
        <v>Office Supplies</v>
      </c>
      <c r="Q856" s="17">
        <f>INDEX(Product_Master!$D$2:$D$19,MATCH(H856,Product_Master!$A$2:$A$19,0))</f>
        <v>6</v>
      </c>
      <c r="R856" s="14">
        <f>INDEX(Product_Master!$E$2:$E$19,MATCH(H856,Product_Master!$A$2:$A$19,0))</f>
        <v>4.2699999999999996</v>
      </c>
      <c r="S856" s="14">
        <f t="shared" si="78"/>
        <v>25.5</v>
      </c>
      <c r="T856" s="14">
        <f t="shared" si="79"/>
        <v>21.349999999999998</v>
      </c>
      <c r="U856" s="14">
        <f t="shared" si="80"/>
        <v>4.1500000000000021</v>
      </c>
      <c r="V856" s="20">
        <f t="shared" si="81"/>
        <v>0.16274509803921577</v>
      </c>
      <c r="W856" s="7" t="str">
        <f t="shared" si="82"/>
        <v>Profitable</v>
      </c>
      <c r="X856" s="7" t="str">
        <f t="shared" si="83"/>
        <v>Low</v>
      </c>
    </row>
    <row r="857" spans="1:24" x14ac:dyDescent="0.3">
      <c r="A857" s="7" t="s">
        <v>2602</v>
      </c>
      <c r="B857" s="8">
        <v>45499</v>
      </c>
      <c r="C857" s="8">
        <v>45505</v>
      </c>
      <c r="D857" s="7" t="s">
        <v>2117</v>
      </c>
      <c r="E857" s="7" t="s">
        <v>453</v>
      </c>
      <c r="F857" s="7" t="s">
        <v>19</v>
      </c>
      <c r="G857" s="7" t="s">
        <v>176</v>
      </c>
      <c r="H857" s="7" t="s">
        <v>76</v>
      </c>
      <c r="I857" s="6">
        <v>2</v>
      </c>
      <c r="J857" s="10">
        <v>0.2</v>
      </c>
      <c r="K857" s="7" t="s">
        <v>222</v>
      </c>
      <c r="L857" s="7" t="s">
        <v>41</v>
      </c>
      <c r="M857" s="6">
        <v>29</v>
      </c>
      <c r="N857" s="6">
        <v>3</v>
      </c>
      <c r="O857" s="7" t="str">
        <f>VLOOKUP(H857,Product_Master!$A$2:$E$19,2,FALSE)</f>
        <v>Tablet</v>
      </c>
      <c r="P857" s="7" t="str">
        <f>VLOOKUP(H857,Product_Master!$A$2:$E$19,3,FALSE)</f>
        <v>Technology</v>
      </c>
      <c r="Q857" s="17">
        <f>INDEX(Product_Master!$D$2:$D$19,MATCH(H857,Product_Master!$A$2:$A$19,0))</f>
        <v>350</v>
      </c>
      <c r="R857" s="14">
        <f>INDEX(Product_Master!$E$2:$E$19,MATCH(H857,Product_Master!$A$2:$A$19,0))</f>
        <v>267.63</v>
      </c>
      <c r="S857" s="14">
        <f t="shared" si="78"/>
        <v>560</v>
      </c>
      <c r="T857" s="14">
        <f t="shared" si="79"/>
        <v>535.26</v>
      </c>
      <c r="U857" s="14">
        <f t="shared" si="80"/>
        <v>24.740000000000009</v>
      </c>
      <c r="V857" s="20">
        <f t="shared" si="81"/>
        <v>4.4178571428571442E-2</v>
      </c>
      <c r="W857" s="7" t="str">
        <f t="shared" si="82"/>
        <v>Profitable</v>
      </c>
      <c r="X857" s="7" t="str">
        <f t="shared" si="83"/>
        <v>Low</v>
      </c>
    </row>
    <row r="858" spans="1:24" x14ac:dyDescent="0.3">
      <c r="A858" s="7" t="s">
        <v>2603</v>
      </c>
      <c r="B858" s="8">
        <v>45255</v>
      </c>
      <c r="C858" s="8">
        <v>45260</v>
      </c>
      <c r="D858" s="7" t="s">
        <v>2604</v>
      </c>
      <c r="E858" s="7" t="s">
        <v>627</v>
      </c>
      <c r="F858" s="7" t="s">
        <v>29</v>
      </c>
      <c r="G858" s="7" t="s">
        <v>47</v>
      </c>
      <c r="H858" s="7" t="s">
        <v>154</v>
      </c>
      <c r="I858" s="6">
        <v>8</v>
      </c>
      <c r="J858" s="10">
        <v>0</v>
      </c>
      <c r="K858" s="7" t="s">
        <v>22</v>
      </c>
      <c r="L858" s="7" t="s">
        <v>33</v>
      </c>
      <c r="M858" s="6">
        <v>18</v>
      </c>
      <c r="N858" s="6">
        <v>4</v>
      </c>
      <c r="O858" s="7" t="str">
        <f>VLOOKUP(H858,Product_Master!$A$2:$E$19,2,FALSE)</f>
        <v>Filing Cabinet</v>
      </c>
      <c r="P858" s="7" t="str">
        <f>VLOOKUP(H858,Product_Master!$A$2:$E$19,3,FALSE)</f>
        <v>Furniture</v>
      </c>
      <c r="Q858" s="17">
        <f>INDEX(Product_Master!$D$2:$D$19,MATCH(H858,Product_Master!$A$2:$A$19,0))</f>
        <v>130</v>
      </c>
      <c r="R858" s="14">
        <f>INDEX(Product_Master!$E$2:$E$19,MATCH(H858,Product_Master!$A$2:$A$19,0))</f>
        <v>83.55</v>
      </c>
      <c r="S858" s="14">
        <f t="shared" si="78"/>
        <v>1040</v>
      </c>
      <c r="T858" s="14">
        <f t="shared" si="79"/>
        <v>668.4</v>
      </c>
      <c r="U858" s="14">
        <f t="shared" si="80"/>
        <v>371.6</v>
      </c>
      <c r="V858" s="20">
        <f t="shared" si="81"/>
        <v>0.35730769230769233</v>
      </c>
      <c r="W858" s="7" t="str">
        <f t="shared" si="82"/>
        <v>Profitable</v>
      </c>
      <c r="X858" s="7" t="str">
        <f t="shared" si="83"/>
        <v>Low</v>
      </c>
    </row>
    <row r="859" spans="1:24" x14ac:dyDescent="0.3">
      <c r="A859" s="7" t="s">
        <v>2605</v>
      </c>
      <c r="B859" s="8">
        <v>45614</v>
      </c>
      <c r="C859" s="8">
        <v>45619</v>
      </c>
      <c r="D859" s="7" t="s">
        <v>2606</v>
      </c>
      <c r="E859" s="7" t="s">
        <v>135</v>
      </c>
      <c r="F859" s="7" t="s">
        <v>29</v>
      </c>
      <c r="G859" s="7" t="s">
        <v>251</v>
      </c>
      <c r="H859" s="7" t="s">
        <v>84</v>
      </c>
      <c r="I859" s="6">
        <v>4</v>
      </c>
      <c r="J859" s="10">
        <v>0</v>
      </c>
      <c r="K859" s="7" t="s">
        <v>22</v>
      </c>
      <c r="L859" s="7" t="s">
        <v>50</v>
      </c>
      <c r="M859" s="6">
        <v>53</v>
      </c>
      <c r="N859" s="6">
        <v>4</v>
      </c>
      <c r="O859" s="7" t="str">
        <f>VLOOKUP(H859,Product_Master!$A$2:$E$19,2,FALSE)</f>
        <v>Bookcase</v>
      </c>
      <c r="P859" s="7" t="str">
        <f>VLOOKUP(H859,Product_Master!$A$2:$E$19,3,FALSE)</f>
        <v>Furniture</v>
      </c>
      <c r="Q859" s="17">
        <f>INDEX(Product_Master!$D$2:$D$19,MATCH(H859,Product_Master!$A$2:$A$19,0))</f>
        <v>210</v>
      </c>
      <c r="R859" s="14">
        <f>INDEX(Product_Master!$E$2:$E$19,MATCH(H859,Product_Master!$A$2:$A$19,0))</f>
        <v>139.15</v>
      </c>
      <c r="S859" s="14">
        <f t="shared" si="78"/>
        <v>840</v>
      </c>
      <c r="T859" s="14">
        <f t="shared" si="79"/>
        <v>556.6</v>
      </c>
      <c r="U859" s="14">
        <f t="shared" si="80"/>
        <v>283.39999999999998</v>
      </c>
      <c r="V859" s="20">
        <f t="shared" si="81"/>
        <v>0.33738095238095234</v>
      </c>
      <c r="W859" s="7" t="str">
        <f t="shared" si="82"/>
        <v>Profitable</v>
      </c>
      <c r="X859" s="7" t="str">
        <f t="shared" si="83"/>
        <v>Low</v>
      </c>
    </row>
    <row r="860" spans="1:24" x14ac:dyDescent="0.3">
      <c r="A860" s="7" t="s">
        <v>2607</v>
      </c>
      <c r="B860" s="8">
        <v>45190</v>
      </c>
      <c r="C860" s="8">
        <v>45194</v>
      </c>
      <c r="D860" s="7" t="s">
        <v>1534</v>
      </c>
      <c r="E860" s="7" t="s">
        <v>165</v>
      </c>
      <c r="F860" s="7" t="s">
        <v>39</v>
      </c>
      <c r="G860" s="7" t="s">
        <v>115</v>
      </c>
      <c r="H860" s="7" t="s">
        <v>154</v>
      </c>
      <c r="I860" s="6">
        <v>8</v>
      </c>
      <c r="J860" s="10">
        <v>0</v>
      </c>
      <c r="K860" s="7" t="s">
        <v>32</v>
      </c>
      <c r="L860" s="7" t="s">
        <v>50</v>
      </c>
      <c r="M860" s="6">
        <v>51</v>
      </c>
      <c r="N860" s="6">
        <v>3</v>
      </c>
      <c r="O860" s="7" t="str">
        <f>VLOOKUP(H860,Product_Master!$A$2:$E$19,2,FALSE)</f>
        <v>Filing Cabinet</v>
      </c>
      <c r="P860" s="7" t="str">
        <f>VLOOKUP(H860,Product_Master!$A$2:$E$19,3,FALSE)</f>
        <v>Furniture</v>
      </c>
      <c r="Q860" s="17">
        <f>INDEX(Product_Master!$D$2:$D$19,MATCH(H860,Product_Master!$A$2:$A$19,0))</f>
        <v>130</v>
      </c>
      <c r="R860" s="14">
        <f>INDEX(Product_Master!$E$2:$E$19,MATCH(H860,Product_Master!$A$2:$A$19,0))</f>
        <v>83.55</v>
      </c>
      <c r="S860" s="14">
        <f t="shared" si="78"/>
        <v>1040</v>
      </c>
      <c r="T860" s="14">
        <f t="shared" si="79"/>
        <v>668.4</v>
      </c>
      <c r="U860" s="14">
        <f t="shared" si="80"/>
        <v>371.6</v>
      </c>
      <c r="V860" s="20">
        <f t="shared" si="81"/>
        <v>0.35730769230769233</v>
      </c>
      <c r="W860" s="7" t="str">
        <f t="shared" si="82"/>
        <v>Profitable</v>
      </c>
      <c r="X860" s="7" t="str">
        <f t="shared" si="83"/>
        <v>Low</v>
      </c>
    </row>
    <row r="861" spans="1:24" x14ac:dyDescent="0.3">
      <c r="A861" s="7" t="s">
        <v>2608</v>
      </c>
      <c r="B861" s="8">
        <v>45403</v>
      </c>
      <c r="C861" s="8">
        <v>45404</v>
      </c>
      <c r="D861" s="7" t="s">
        <v>1122</v>
      </c>
      <c r="E861" s="7" t="s">
        <v>18</v>
      </c>
      <c r="F861" s="7" t="s">
        <v>29</v>
      </c>
      <c r="G861" s="7" t="s">
        <v>176</v>
      </c>
      <c r="H861" s="7" t="s">
        <v>84</v>
      </c>
      <c r="I861" s="6">
        <v>7</v>
      </c>
      <c r="J861" s="10">
        <v>0.2</v>
      </c>
      <c r="K861" s="7" t="s">
        <v>32</v>
      </c>
      <c r="L861" s="7" t="s">
        <v>50</v>
      </c>
      <c r="M861" s="6">
        <v>48</v>
      </c>
      <c r="N861" s="6">
        <v>1</v>
      </c>
      <c r="O861" s="7" t="str">
        <f>VLOOKUP(H861,Product_Master!$A$2:$E$19,2,FALSE)</f>
        <v>Bookcase</v>
      </c>
      <c r="P861" s="7" t="str">
        <f>VLOOKUP(H861,Product_Master!$A$2:$E$19,3,FALSE)</f>
        <v>Furniture</v>
      </c>
      <c r="Q861" s="17">
        <f>INDEX(Product_Master!$D$2:$D$19,MATCH(H861,Product_Master!$A$2:$A$19,0))</f>
        <v>210</v>
      </c>
      <c r="R861" s="14">
        <f>INDEX(Product_Master!$E$2:$E$19,MATCH(H861,Product_Master!$A$2:$A$19,0))</f>
        <v>139.15</v>
      </c>
      <c r="S861" s="14">
        <f t="shared" si="78"/>
        <v>1176</v>
      </c>
      <c r="T861" s="14">
        <f t="shared" si="79"/>
        <v>974.05000000000007</v>
      </c>
      <c r="U861" s="14">
        <f t="shared" si="80"/>
        <v>201.94999999999993</v>
      </c>
      <c r="V861" s="20">
        <f t="shared" si="81"/>
        <v>0.17172619047619042</v>
      </c>
      <c r="W861" s="7" t="str">
        <f t="shared" si="82"/>
        <v>Profitable</v>
      </c>
      <c r="X861" s="7" t="str">
        <f t="shared" si="83"/>
        <v>Low</v>
      </c>
    </row>
    <row r="862" spans="1:24" x14ac:dyDescent="0.3">
      <c r="A862" s="7" t="s">
        <v>2611</v>
      </c>
      <c r="B862" s="8">
        <v>45456</v>
      </c>
      <c r="C862" s="8">
        <v>45458</v>
      </c>
      <c r="D862" s="7" t="s">
        <v>726</v>
      </c>
      <c r="E862" s="7" t="s">
        <v>75</v>
      </c>
      <c r="F862" s="7" t="s">
        <v>29</v>
      </c>
      <c r="G862" s="7" t="s">
        <v>20</v>
      </c>
      <c r="H862" s="7" t="s">
        <v>241</v>
      </c>
      <c r="I862" s="6">
        <v>6</v>
      </c>
      <c r="J862" s="10">
        <v>0</v>
      </c>
      <c r="K862" s="7" t="s">
        <v>22</v>
      </c>
      <c r="L862" s="7" t="s">
        <v>50</v>
      </c>
      <c r="M862" s="6">
        <v>40</v>
      </c>
      <c r="N862" s="6">
        <v>1</v>
      </c>
      <c r="O862" s="7" t="str">
        <f>VLOOKUP(H862,Product_Master!$A$2:$E$19,2,FALSE)</f>
        <v>Notebook</v>
      </c>
      <c r="P862" s="7" t="str">
        <f>VLOOKUP(H862,Product_Master!$A$2:$E$19,3,FALSE)</f>
        <v>Office Supplies</v>
      </c>
      <c r="Q862" s="17">
        <f>INDEX(Product_Master!$D$2:$D$19,MATCH(H862,Product_Master!$A$2:$A$19,0))</f>
        <v>6</v>
      </c>
      <c r="R862" s="14">
        <f>INDEX(Product_Master!$E$2:$E$19,MATCH(H862,Product_Master!$A$2:$A$19,0))</f>
        <v>4.2699999999999996</v>
      </c>
      <c r="S862" s="14">
        <f t="shared" si="78"/>
        <v>36</v>
      </c>
      <c r="T862" s="14">
        <f t="shared" si="79"/>
        <v>25.619999999999997</v>
      </c>
      <c r="U862" s="14">
        <f t="shared" si="80"/>
        <v>10.380000000000003</v>
      </c>
      <c r="V862" s="20">
        <f t="shared" si="81"/>
        <v>0.28833333333333339</v>
      </c>
      <c r="W862" s="7" t="str">
        <f t="shared" si="82"/>
        <v>Profitable</v>
      </c>
      <c r="X862" s="7" t="str">
        <f t="shared" si="83"/>
        <v>Low</v>
      </c>
    </row>
    <row r="863" spans="1:24" x14ac:dyDescent="0.3">
      <c r="A863" s="7" t="s">
        <v>2613</v>
      </c>
      <c r="B863" s="8">
        <v>45427</v>
      </c>
      <c r="C863" s="8">
        <v>45428</v>
      </c>
      <c r="D863" s="7" t="s">
        <v>2016</v>
      </c>
      <c r="E863" s="7" t="s">
        <v>152</v>
      </c>
      <c r="F863" s="7" t="s">
        <v>29</v>
      </c>
      <c r="G863" s="7" t="s">
        <v>115</v>
      </c>
      <c r="H863" s="7" t="s">
        <v>308</v>
      </c>
      <c r="I863" s="6">
        <v>4</v>
      </c>
      <c r="J863" s="10">
        <v>0.05</v>
      </c>
      <c r="K863" s="7" t="s">
        <v>32</v>
      </c>
      <c r="L863" s="7" t="s">
        <v>50</v>
      </c>
      <c r="M863" s="6">
        <v>44</v>
      </c>
      <c r="N863" s="6">
        <v>5</v>
      </c>
      <c r="O863" s="7" t="str">
        <f>VLOOKUP(H863,Product_Master!$A$2:$E$19,2,FALSE)</f>
        <v>Binder</v>
      </c>
      <c r="P863" s="7" t="str">
        <f>VLOOKUP(H863,Product_Master!$A$2:$E$19,3,FALSE)</f>
        <v>Office Supplies</v>
      </c>
      <c r="Q863" s="17">
        <f>INDEX(Product_Master!$D$2:$D$19,MATCH(H863,Product_Master!$A$2:$A$19,0))</f>
        <v>8</v>
      </c>
      <c r="R863" s="14">
        <f>INDEX(Product_Master!$E$2:$E$19,MATCH(H863,Product_Master!$A$2:$A$19,0))</f>
        <v>5.51</v>
      </c>
      <c r="S863" s="14">
        <f t="shared" si="78"/>
        <v>30.4</v>
      </c>
      <c r="T863" s="14">
        <f t="shared" si="79"/>
        <v>22.04</v>
      </c>
      <c r="U863" s="14">
        <f t="shared" si="80"/>
        <v>8.36</v>
      </c>
      <c r="V863" s="20">
        <f t="shared" si="81"/>
        <v>0.27499999999999997</v>
      </c>
      <c r="W863" s="7" t="str">
        <f t="shared" si="82"/>
        <v>Profitable</v>
      </c>
      <c r="X863" s="7" t="str">
        <f t="shared" si="83"/>
        <v>Low</v>
      </c>
    </row>
    <row r="864" spans="1:24" x14ac:dyDescent="0.3">
      <c r="A864" s="7" t="s">
        <v>2615</v>
      </c>
      <c r="B864" s="8">
        <v>45601</v>
      </c>
      <c r="C864" s="8">
        <v>45602</v>
      </c>
      <c r="D864" s="7" t="s">
        <v>2617</v>
      </c>
      <c r="E864" s="7" t="s">
        <v>485</v>
      </c>
      <c r="F864" s="7" t="s">
        <v>19</v>
      </c>
      <c r="G864" s="7" t="s">
        <v>20</v>
      </c>
      <c r="H864" s="7" t="s">
        <v>98</v>
      </c>
      <c r="I864" s="6">
        <v>6</v>
      </c>
      <c r="J864" s="10">
        <v>0.05</v>
      </c>
      <c r="K864" s="7" t="s">
        <v>32</v>
      </c>
      <c r="L864" s="7" t="s">
        <v>41</v>
      </c>
      <c r="M864" s="6">
        <v>18</v>
      </c>
      <c r="N864" s="6">
        <v>4</v>
      </c>
      <c r="O864" s="7" t="str">
        <f>VLOOKUP(H864,Product_Master!$A$2:$E$19,2,FALSE)</f>
        <v>Office Chair</v>
      </c>
      <c r="P864" s="7" t="str">
        <f>VLOOKUP(H864,Product_Master!$A$2:$E$19,3,FALSE)</f>
        <v>Furniture</v>
      </c>
      <c r="Q864" s="17">
        <f>INDEX(Product_Master!$D$2:$D$19,MATCH(H864,Product_Master!$A$2:$A$19,0))</f>
        <v>150</v>
      </c>
      <c r="R864" s="14">
        <f>INDEX(Product_Master!$E$2:$E$19,MATCH(H864,Product_Master!$A$2:$A$19,0))</f>
        <v>111.98</v>
      </c>
      <c r="S864" s="14">
        <f t="shared" si="78"/>
        <v>855</v>
      </c>
      <c r="T864" s="14">
        <f t="shared" si="79"/>
        <v>671.88</v>
      </c>
      <c r="U864" s="14">
        <f t="shared" si="80"/>
        <v>183.12</v>
      </c>
      <c r="V864" s="20">
        <f t="shared" si="81"/>
        <v>0.21417543859649124</v>
      </c>
      <c r="W864" s="7" t="str">
        <f t="shared" si="82"/>
        <v>Profitable</v>
      </c>
      <c r="X864" s="7" t="str">
        <f t="shared" si="83"/>
        <v>Low</v>
      </c>
    </row>
    <row r="865" spans="1:24" x14ac:dyDescent="0.3">
      <c r="A865" s="7" t="s">
        <v>2618</v>
      </c>
      <c r="B865" s="8">
        <v>45230</v>
      </c>
      <c r="C865" s="8">
        <v>45235</v>
      </c>
      <c r="D865" s="7" t="s">
        <v>462</v>
      </c>
      <c r="E865" s="7" t="s">
        <v>435</v>
      </c>
      <c r="F865" s="7" t="s">
        <v>29</v>
      </c>
      <c r="G865" s="7" t="s">
        <v>62</v>
      </c>
      <c r="H865" s="7" t="s">
        <v>216</v>
      </c>
      <c r="I865" s="6">
        <v>7</v>
      </c>
      <c r="J865" s="10">
        <v>0.05</v>
      </c>
      <c r="K865" s="7" t="s">
        <v>70</v>
      </c>
      <c r="L865" s="7" t="s">
        <v>33</v>
      </c>
      <c r="M865" s="6">
        <v>66</v>
      </c>
      <c r="N865" s="6">
        <v>3</v>
      </c>
      <c r="O865" s="7" t="str">
        <f>VLOOKUP(H865,Product_Master!$A$2:$E$19,2,FALSE)</f>
        <v>Keyboard</v>
      </c>
      <c r="P865" s="7" t="str">
        <f>VLOOKUP(H865,Product_Master!$A$2:$E$19,3,FALSE)</f>
        <v>Technology</v>
      </c>
      <c r="Q865" s="17">
        <f>INDEX(Product_Master!$D$2:$D$19,MATCH(H865,Product_Master!$A$2:$A$19,0))</f>
        <v>45</v>
      </c>
      <c r="R865" s="14">
        <f>INDEX(Product_Master!$E$2:$E$19,MATCH(H865,Product_Master!$A$2:$A$19,0))</f>
        <v>35.729999999999997</v>
      </c>
      <c r="S865" s="14">
        <f t="shared" si="78"/>
        <v>299.25</v>
      </c>
      <c r="T865" s="14">
        <f t="shared" si="79"/>
        <v>250.10999999999999</v>
      </c>
      <c r="U865" s="14">
        <f t="shared" si="80"/>
        <v>49.140000000000015</v>
      </c>
      <c r="V865" s="20">
        <f t="shared" si="81"/>
        <v>0.16421052631578953</v>
      </c>
      <c r="W865" s="7" t="str">
        <f t="shared" si="82"/>
        <v>Profitable</v>
      </c>
      <c r="X865" s="7" t="str">
        <f t="shared" si="83"/>
        <v>Low</v>
      </c>
    </row>
    <row r="866" spans="1:24" x14ac:dyDescent="0.3">
      <c r="A866" s="7" t="s">
        <v>2621</v>
      </c>
      <c r="B866" s="8">
        <v>44935</v>
      </c>
      <c r="C866" s="8">
        <v>44941</v>
      </c>
      <c r="D866" s="7" t="s">
        <v>1482</v>
      </c>
      <c r="E866" s="7" t="s">
        <v>790</v>
      </c>
      <c r="F866" s="7" t="s">
        <v>29</v>
      </c>
      <c r="G866" s="7" t="s">
        <v>192</v>
      </c>
      <c r="H866" s="7" t="s">
        <v>154</v>
      </c>
      <c r="I866" s="6">
        <v>2</v>
      </c>
      <c r="J866" s="10">
        <v>0.15</v>
      </c>
      <c r="K866" s="7" t="s">
        <v>222</v>
      </c>
      <c r="L866" s="7" t="s">
        <v>23</v>
      </c>
      <c r="M866" s="6">
        <v>22</v>
      </c>
      <c r="N866" s="6">
        <v>1</v>
      </c>
      <c r="O866" s="7" t="str">
        <f>VLOOKUP(H866,Product_Master!$A$2:$E$19,2,FALSE)</f>
        <v>Filing Cabinet</v>
      </c>
      <c r="P866" s="7" t="str">
        <f>VLOOKUP(H866,Product_Master!$A$2:$E$19,3,FALSE)</f>
        <v>Furniture</v>
      </c>
      <c r="Q866" s="17">
        <f>INDEX(Product_Master!$D$2:$D$19,MATCH(H866,Product_Master!$A$2:$A$19,0))</f>
        <v>130</v>
      </c>
      <c r="R866" s="14">
        <f>INDEX(Product_Master!$E$2:$E$19,MATCH(H866,Product_Master!$A$2:$A$19,0))</f>
        <v>83.55</v>
      </c>
      <c r="S866" s="14">
        <f t="shared" si="78"/>
        <v>221</v>
      </c>
      <c r="T866" s="14">
        <f t="shared" si="79"/>
        <v>167.1</v>
      </c>
      <c r="U866" s="14">
        <f t="shared" si="80"/>
        <v>53.900000000000006</v>
      </c>
      <c r="V866" s="20">
        <f t="shared" si="81"/>
        <v>0.24389140271493215</v>
      </c>
      <c r="W866" s="7" t="str">
        <f t="shared" si="82"/>
        <v>Profitable</v>
      </c>
      <c r="X866" s="7" t="str">
        <f t="shared" si="83"/>
        <v>Low</v>
      </c>
    </row>
    <row r="867" spans="1:24" x14ac:dyDescent="0.3">
      <c r="A867" s="7" t="s">
        <v>2624</v>
      </c>
      <c r="B867" s="8">
        <v>45505</v>
      </c>
      <c r="C867" s="8">
        <v>45508</v>
      </c>
      <c r="D867" s="7" t="s">
        <v>2626</v>
      </c>
      <c r="E867" s="7" t="s">
        <v>359</v>
      </c>
      <c r="F867" s="7" t="s">
        <v>29</v>
      </c>
      <c r="G867" s="7" t="s">
        <v>97</v>
      </c>
      <c r="H867" s="7" t="s">
        <v>160</v>
      </c>
      <c r="I867" s="6">
        <v>1</v>
      </c>
      <c r="J867" s="10">
        <v>0.15</v>
      </c>
      <c r="K867" s="7" t="s">
        <v>22</v>
      </c>
      <c r="L867" s="7" t="s">
        <v>33</v>
      </c>
      <c r="M867" s="6">
        <v>55</v>
      </c>
      <c r="N867" s="6">
        <v>4</v>
      </c>
      <c r="O867" s="7" t="str">
        <f>VLOOKUP(H867,Product_Master!$A$2:$E$19,2,FALSE)</f>
        <v>Laptop</v>
      </c>
      <c r="P867" s="7" t="str">
        <f>VLOOKUP(H867,Product_Master!$A$2:$E$19,3,FALSE)</f>
        <v>Technology</v>
      </c>
      <c r="Q867" s="17">
        <f>INDEX(Product_Master!$D$2:$D$19,MATCH(H867,Product_Master!$A$2:$A$19,0))</f>
        <v>900</v>
      </c>
      <c r="R867" s="14">
        <f>INDEX(Product_Master!$E$2:$E$19,MATCH(H867,Product_Master!$A$2:$A$19,0))</f>
        <v>669.14</v>
      </c>
      <c r="S867" s="14">
        <f t="shared" si="78"/>
        <v>765</v>
      </c>
      <c r="T867" s="14">
        <f t="shared" si="79"/>
        <v>669.14</v>
      </c>
      <c r="U867" s="14">
        <f t="shared" si="80"/>
        <v>95.860000000000014</v>
      </c>
      <c r="V867" s="20">
        <f t="shared" si="81"/>
        <v>0.12530718954248368</v>
      </c>
      <c r="W867" s="7" t="str">
        <f t="shared" si="82"/>
        <v>Profitable</v>
      </c>
      <c r="X867" s="7" t="str">
        <f t="shared" si="83"/>
        <v>Low</v>
      </c>
    </row>
    <row r="868" spans="1:24" x14ac:dyDescent="0.3">
      <c r="A868" s="7" t="s">
        <v>2627</v>
      </c>
      <c r="B868" s="8">
        <v>45231</v>
      </c>
      <c r="C868" s="8">
        <v>45235</v>
      </c>
      <c r="D868" s="7" t="s">
        <v>1171</v>
      </c>
      <c r="E868" s="7" t="s">
        <v>103</v>
      </c>
      <c r="F868" s="7" t="s">
        <v>29</v>
      </c>
      <c r="G868" s="7" t="s">
        <v>115</v>
      </c>
      <c r="H868" s="7" t="s">
        <v>56</v>
      </c>
      <c r="I868" s="6">
        <v>4</v>
      </c>
      <c r="J868" s="10">
        <v>0</v>
      </c>
      <c r="K868" s="7" t="s">
        <v>70</v>
      </c>
      <c r="L868" s="7" t="s">
        <v>50</v>
      </c>
      <c r="M868" s="6">
        <v>23</v>
      </c>
      <c r="N868" s="6">
        <v>1</v>
      </c>
      <c r="O868" s="7" t="str">
        <f>VLOOKUP(H868,Product_Master!$A$2:$E$19,2,FALSE)</f>
        <v>Stapler</v>
      </c>
      <c r="P868" s="7" t="str">
        <f>VLOOKUP(H868,Product_Master!$A$2:$E$19,3,FALSE)</f>
        <v>Office Supplies</v>
      </c>
      <c r="Q868" s="17">
        <f>INDEX(Product_Master!$D$2:$D$19,MATCH(H868,Product_Master!$A$2:$A$19,0))</f>
        <v>15</v>
      </c>
      <c r="R868" s="14">
        <f>INDEX(Product_Master!$E$2:$E$19,MATCH(H868,Product_Master!$A$2:$A$19,0))</f>
        <v>9.91</v>
      </c>
      <c r="S868" s="14">
        <f t="shared" si="78"/>
        <v>60</v>
      </c>
      <c r="T868" s="14">
        <f t="shared" si="79"/>
        <v>39.64</v>
      </c>
      <c r="U868" s="14">
        <f t="shared" si="80"/>
        <v>20.36</v>
      </c>
      <c r="V868" s="20">
        <f t="shared" si="81"/>
        <v>0.33933333333333332</v>
      </c>
      <c r="W868" s="7" t="str">
        <f t="shared" si="82"/>
        <v>Profitable</v>
      </c>
      <c r="X868" s="7" t="str">
        <f t="shared" si="83"/>
        <v>Low</v>
      </c>
    </row>
    <row r="869" spans="1:24" x14ac:dyDescent="0.3">
      <c r="A869" s="7" t="s">
        <v>2628</v>
      </c>
      <c r="B869" s="8">
        <v>45255</v>
      </c>
      <c r="C869" s="8">
        <v>45262</v>
      </c>
      <c r="D869" s="7" t="s">
        <v>2629</v>
      </c>
      <c r="E869" s="7" t="s">
        <v>731</v>
      </c>
      <c r="F869" s="7" t="s">
        <v>19</v>
      </c>
      <c r="G869" s="7" t="s">
        <v>90</v>
      </c>
      <c r="H869" s="7" t="s">
        <v>21</v>
      </c>
      <c r="I869" s="6">
        <v>3</v>
      </c>
      <c r="J869" s="10">
        <v>0.2</v>
      </c>
      <c r="K869" s="7" t="s">
        <v>22</v>
      </c>
      <c r="L869" s="7" t="s">
        <v>50</v>
      </c>
      <c r="M869" s="6">
        <v>40</v>
      </c>
      <c r="N869" s="6">
        <v>1</v>
      </c>
      <c r="O869" s="7" t="str">
        <f>VLOOKUP(H869,Product_Master!$A$2:$E$19,2,FALSE)</f>
        <v>Pen Set</v>
      </c>
      <c r="P869" s="7" t="str">
        <f>VLOOKUP(H869,Product_Master!$A$2:$E$19,3,FALSE)</f>
        <v>Office Supplies</v>
      </c>
      <c r="Q869" s="17">
        <f>INDEX(Product_Master!$D$2:$D$19,MATCH(H869,Product_Master!$A$2:$A$19,0))</f>
        <v>12</v>
      </c>
      <c r="R869" s="14">
        <f>INDEX(Product_Master!$E$2:$E$19,MATCH(H869,Product_Master!$A$2:$A$19,0))</f>
        <v>9.07</v>
      </c>
      <c r="S869" s="14">
        <f t="shared" si="78"/>
        <v>28.8</v>
      </c>
      <c r="T869" s="14">
        <f t="shared" si="79"/>
        <v>27.21</v>
      </c>
      <c r="U869" s="14">
        <f t="shared" si="80"/>
        <v>1.5899999999999999</v>
      </c>
      <c r="V869" s="20">
        <f t="shared" si="81"/>
        <v>5.5208333333333325E-2</v>
      </c>
      <c r="W869" s="7" t="str">
        <f t="shared" si="82"/>
        <v>Profitable</v>
      </c>
      <c r="X869" s="7" t="str">
        <f t="shared" si="83"/>
        <v>Low</v>
      </c>
    </row>
    <row r="870" spans="1:24" x14ac:dyDescent="0.3">
      <c r="A870" s="7" t="s">
        <v>2630</v>
      </c>
      <c r="B870" s="8">
        <v>45585</v>
      </c>
      <c r="C870" s="8">
        <v>45589</v>
      </c>
      <c r="D870" s="7" t="s">
        <v>1350</v>
      </c>
      <c r="E870" s="7" t="s">
        <v>565</v>
      </c>
      <c r="F870" s="7" t="s">
        <v>29</v>
      </c>
      <c r="G870" s="7" t="s">
        <v>47</v>
      </c>
      <c r="H870" s="7" t="s">
        <v>109</v>
      </c>
      <c r="I870" s="6">
        <v>5</v>
      </c>
      <c r="J870" s="10">
        <v>0</v>
      </c>
      <c r="K870" s="7" t="s">
        <v>32</v>
      </c>
      <c r="L870" s="7" t="s">
        <v>23</v>
      </c>
      <c r="M870" s="6">
        <v>35</v>
      </c>
      <c r="N870" s="6">
        <v>2</v>
      </c>
      <c r="O870" s="7" t="str">
        <f>VLOOKUP(H870,Product_Master!$A$2:$E$19,2,FALSE)</f>
        <v>Printer</v>
      </c>
      <c r="P870" s="7" t="str">
        <f>VLOOKUP(H870,Product_Master!$A$2:$E$19,3,FALSE)</f>
        <v>Technology</v>
      </c>
      <c r="Q870" s="17">
        <f>INDEX(Product_Master!$D$2:$D$19,MATCH(H870,Product_Master!$A$2:$A$19,0))</f>
        <v>180</v>
      </c>
      <c r="R870" s="14">
        <f>INDEX(Product_Master!$E$2:$E$19,MATCH(H870,Product_Master!$A$2:$A$19,0))</f>
        <v>133.25</v>
      </c>
      <c r="S870" s="14">
        <f t="shared" si="78"/>
        <v>900</v>
      </c>
      <c r="T870" s="14">
        <f t="shared" si="79"/>
        <v>666.25</v>
      </c>
      <c r="U870" s="14">
        <f t="shared" si="80"/>
        <v>233.75</v>
      </c>
      <c r="V870" s="20">
        <f t="shared" si="81"/>
        <v>0.25972222222222224</v>
      </c>
      <c r="W870" s="7" t="str">
        <f t="shared" si="82"/>
        <v>Profitable</v>
      </c>
      <c r="X870" s="7" t="str">
        <f t="shared" si="83"/>
        <v>Low</v>
      </c>
    </row>
    <row r="871" spans="1:24" x14ac:dyDescent="0.3">
      <c r="A871" s="7" t="s">
        <v>2632</v>
      </c>
      <c r="B871" s="8">
        <v>45322</v>
      </c>
      <c r="C871" s="8">
        <v>45325</v>
      </c>
      <c r="D871" s="7" t="s">
        <v>2098</v>
      </c>
      <c r="E871" s="7" t="s">
        <v>426</v>
      </c>
      <c r="F871" s="7" t="s">
        <v>19</v>
      </c>
      <c r="G871" s="7" t="s">
        <v>293</v>
      </c>
      <c r="H871" s="7" t="s">
        <v>56</v>
      </c>
      <c r="I871" s="6">
        <v>1</v>
      </c>
      <c r="J871" s="10">
        <v>0.1</v>
      </c>
      <c r="K871" s="7" t="s">
        <v>32</v>
      </c>
      <c r="L871" s="7" t="s">
        <v>33</v>
      </c>
      <c r="M871" s="6">
        <v>21</v>
      </c>
      <c r="N871" s="6">
        <v>3</v>
      </c>
      <c r="O871" s="7" t="str">
        <f>VLOOKUP(H871,Product_Master!$A$2:$E$19,2,FALSE)</f>
        <v>Stapler</v>
      </c>
      <c r="P871" s="7" t="str">
        <f>VLOOKUP(H871,Product_Master!$A$2:$E$19,3,FALSE)</f>
        <v>Office Supplies</v>
      </c>
      <c r="Q871" s="17">
        <f>INDEX(Product_Master!$D$2:$D$19,MATCH(H871,Product_Master!$A$2:$A$19,0))</f>
        <v>15</v>
      </c>
      <c r="R871" s="14">
        <f>INDEX(Product_Master!$E$2:$E$19,MATCH(H871,Product_Master!$A$2:$A$19,0))</f>
        <v>9.91</v>
      </c>
      <c r="S871" s="14">
        <f t="shared" si="78"/>
        <v>13.5</v>
      </c>
      <c r="T871" s="14">
        <f t="shared" si="79"/>
        <v>9.91</v>
      </c>
      <c r="U871" s="14">
        <f t="shared" si="80"/>
        <v>3.59</v>
      </c>
      <c r="V871" s="20">
        <f t="shared" si="81"/>
        <v>0.2659259259259259</v>
      </c>
      <c r="W871" s="7" t="str">
        <f t="shared" si="82"/>
        <v>Profitable</v>
      </c>
      <c r="X871" s="7" t="str">
        <f t="shared" si="83"/>
        <v>Low</v>
      </c>
    </row>
    <row r="872" spans="1:24" x14ac:dyDescent="0.3">
      <c r="A872" s="7" t="s">
        <v>2634</v>
      </c>
      <c r="B872" s="8">
        <v>45225</v>
      </c>
      <c r="C872" s="8">
        <v>45228</v>
      </c>
      <c r="D872" s="7" t="s">
        <v>2134</v>
      </c>
      <c r="E872" s="7" t="s">
        <v>643</v>
      </c>
      <c r="F872" s="7" t="s">
        <v>39</v>
      </c>
      <c r="G872" s="7" t="s">
        <v>176</v>
      </c>
      <c r="H872" s="7" t="s">
        <v>216</v>
      </c>
      <c r="I872" s="6">
        <v>1</v>
      </c>
      <c r="J872" s="10">
        <v>0</v>
      </c>
      <c r="K872" s="7" t="s">
        <v>22</v>
      </c>
      <c r="L872" s="7" t="s">
        <v>33</v>
      </c>
      <c r="M872" s="6">
        <v>29</v>
      </c>
      <c r="N872" s="6">
        <v>3</v>
      </c>
      <c r="O872" s="7" t="str">
        <f>VLOOKUP(H872,Product_Master!$A$2:$E$19,2,FALSE)</f>
        <v>Keyboard</v>
      </c>
      <c r="P872" s="7" t="str">
        <f>VLOOKUP(H872,Product_Master!$A$2:$E$19,3,FALSE)</f>
        <v>Technology</v>
      </c>
      <c r="Q872" s="17">
        <f>INDEX(Product_Master!$D$2:$D$19,MATCH(H872,Product_Master!$A$2:$A$19,0))</f>
        <v>45</v>
      </c>
      <c r="R872" s="14">
        <f>INDEX(Product_Master!$E$2:$E$19,MATCH(H872,Product_Master!$A$2:$A$19,0))</f>
        <v>35.729999999999997</v>
      </c>
      <c r="S872" s="14">
        <f t="shared" si="78"/>
        <v>45</v>
      </c>
      <c r="T872" s="14">
        <f t="shared" si="79"/>
        <v>35.729999999999997</v>
      </c>
      <c r="U872" s="14">
        <f t="shared" si="80"/>
        <v>9.2700000000000031</v>
      </c>
      <c r="V872" s="20">
        <f t="shared" si="81"/>
        <v>0.20600000000000007</v>
      </c>
      <c r="W872" s="7" t="str">
        <f t="shared" si="82"/>
        <v>Profitable</v>
      </c>
      <c r="X872" s="7" t="str">
        <f t="shared" si="83"/>
        <v>Low</v>
      </c>
    </row>
    <row r="873" spans="1:24" x14ac:dyDescent="0.3">
      <c r="A873" s="7" t="s">
        <v>2636</v>
      </c>
      <c r="B873" s="8">
        <v>45229</v>
      </c>
      <c r="C873" s="8">
        <v>45230</v>
      </c>
      <c r="D873" s="7" t="s">
        <v>843</v>
      </c>
      <c r="E873" s="7" t="s">
        <v>256</v>
      </c>
      <c r="F873" s="7" t="s">
        <v>39</v>
      </c>
      <c r="G873" s="7" t="s">
        <v>62</v>
      </c>
      <c r="H873" s="7" t="s">
        <v>146</v>
      </c>
      <c r="I873" s="6">
        <v>1</v>
      </c>
      <c r="J873" s="10">
        <v>0</v>
      </c>
      <c r="K873" s="7" t="s">
        <v>32</v>
      </c>
      <c r="L873" s="7" t="s">
        <v>23</v>
      </c>
      <c r="M873" s="6">
        <v>45</v>
      </c>
      <c r="N873" s="6">
        <v>3</v>
      </c>
      <c r="O873" s="7" t="str">
        <f>VLOOKUP(H873,Product_Master!$A$2:$E$19,2,FALSE)</f>
        <v>Standing Desk</v>
      </c>
      <c r="P873" s="7" t="str">
        <f>VLOOKUP(H873,Product_Master!$A$2:$E$19,3,FALSE)</f>
        <v>Furniture</v>
      </c>
      <c r="Q873" s="17">
        <f>INDEX(Product_Master!$D$2:$D$19,MATCH(H873,Product_Master!$A$2:$A$19,0))</f>
        <v>480</v>
      </c>
      <c r="R873" s="14">
        <f>INDEX(Product_Master!$E$2:$E$19,MATCH(H873,Product_Master!$A$2:$A$19,0))</f>
        <v>375.21</v>
      </c>
      <c r="S873" s="14">
        <f t="shared" si="78"/>
        <v>480</v>
      </c>
      <c r="T873" s="14">
        <f t="shared" si="79"/>
        <v>375.21</v>
      </c>
      <c r="U873" s="14">
        <f t="shared" si="80"/>
        <v>104.79000000000002</v>
      </c>
      <c r="V873" s="20">
        <f t="shared" si="81"/>
        <v>0.21831250000000005</v>
      </c>
      <c r="W873" s="7" t="str">
        <f t="shared" si="82"/>
        <v>Profitable</v>
      </c>
      <c r="X873" s="7" t="str">
        <f t="shared" si="83"/>
        <v>Low</v>
      </c>
    </row>
    <row r="874" spans="1:24" x14ac:dyDescent="0.3">
      <c r="A874" s="7" t="s">
        <v>2637</v>
      </c>
      <c r="B874" s="8">
        <v>45291</v>
      </c>
      <c r="C874" s="8">
        <v>45295</v>
      </c>
      <c r="D874" s="7" t="s">
        <v>2638</v>
      </c>
      <c r="E874" s="7" t="s">
        <v>426</v>
      </c>
      <c r="F874" s="7" t="s">
        <v>29</v>
      </c>
      <c r="G874" s="7" t="s">
        <v>20</v>
      </c>
      <c r="H874" s="7" t="s">
        <v>216</v>
      </c>
      <c r="I874" s="6">
        <v>9</v>
      </c>
      <c r="J874" s="10">
        <v>0</v>
      </c>
      <c r="K874" s="7" t="s">
        <v>32</v>
      </c>
      <c r="L874" s="7" t="s">
        <v>23</v>
      </c>
      <c r="M874" s="6">
        <v>57</v>
      </c>
      <c r="N874" s="6">
        <v>5</v>
      </c>
      <c r="O874" s="7" t="str">
        <f>VLOOKUP(H874,Product_Master!$A$2:$E$19,2,FALSE)</f>
        <v>Keyboard</v>
      </c>
      <c r="P874" s="7" t="str">
        <f>VLOOKUP(H874,Product_Master!$A$2:$E$19,3,FALSE)</f>
        <v>Technology</v>
      </c>
      <c r="Q874" s="17">
        <f>INDEX(Product_Master!$D$2:$D$19,MATCH(H874,Product_Master!$A$2:$A$19,0))</f>
        <v>45</v>
      </c>
      <c r="R874" s="14">
        <f>INDEX(Product_Master!$E$2:$E$19,MATCH(H874,Product_Master!$A$2:$A$19,0))</f>
        <v>35.729999999999997</v>
      </c>
      <c r="S874" s="14">
        <f t="shared" si="78"/>
        <v>405</v>
      </c>
      <c r="T874" s="14">
        <f t="shared" si="79"/>
        <v>321.57</v>
      </c>
      <c r="U874" s="14">
        <f t="shared" si="80"/>
        <v>83.43</v>
      </c>
      <c r="V874" s="20">
        <f t="shared" si="81"/>
        <v>0.20600000000000002</v>
      </c>
      <c r="W874" s="7" t="str">
        <f t="shared" si="82"/>
        <v>Profitable</v>
      </c>
      <c r="X874" s="7" t="str">
        <f t="shared" si="83"/>
        <v>Low</v>
      </c>
    </row>
    <row r="875" spans="1:24" x14ac:dyDescent="0.3">
      <c r="A875" s="7" t="s">
        <v>2639</v>
      </c>
      <c r="B875" s="8">
        <v>45052</v>
      </c>
      <c r="C875" s="8">
        <v>45053</v>
      </c>
      <c r="D875" s="7" t="s">
        <v>2043</v>
      </c>
      <c r="E875" s="7" t="s">
        <v>246</v>
      </c>
      <c r="F875" s="7" t="s">
        <v>39</v>
      </c>
      <c r="G875" s="7" t="s">
        <v>62</v>
      </c>
      <c r="H875" s="7" t="s">
        <v>98</v>
      </c>
      <c r="I875" s="6">
        <v>3</v>
      </c>
      <c r="J875" s="10">
        <v>0.1</v>
      </c>
      <c r="K875" s="7" t="s">
        <v>32</v>
      </c>
      <c r="L875" s="7" t="s">
        <v>41</v>
      </c>
      <c r="M875" s="6">
        <v>63</v>
      </c>
      <c r="N875" s="6">
        <v>4</v>
      </c>
      <c r="O875" s="7" t="str">
        <f>VLOOKUP(H875,Product_Master!$A$2:$E$19,2,FALSE)</f>
        <v>Office Chair</v>
      </c>
      <c r="P875" s="7" t="str">
        <f>VLOOKUP(H875,Product_Master!$A$2:$E$19,3,FALSE)</f>
        <v>Furniture</v>
      </c>
      <c r="Q875" s="17">
        <f>INDEX(Product_Master!$D$2:$D$19,MATCH(H875,Product_Master!$A$2:$A$19,0))</f>
        <v>150</v>
      </c>
      <c r="R875" s="14">
        <f>INDEX(Product_Master!$E$2:$E$19,MATCH(H875,Product_Master!$A$2:$A$19,0))</f>
        <v>111.98</v>
      </c>
      <c r="S875" s="14">
        <f t="shared" si="78"/>
        <v>405</v>
      </c>
      <c r="T875" s="14">
        <f t="shared" si="79"/>
        <v>335.94</v>
      </c>
      <c r="U875" s="14">
        <f t="shared" si="80"/>
        <v>69.06</v>
      </c>
      <c r="V875" s="20">
        <f t="shared" si="81"/>
        <v>0.17051851851851851</v>
      </c>
      <c r="W875" s="7" t="str">
        <f t="shared" si="82"/>
        <v>Profitable</v>
      </c>
      <c r="X875" s="7" t="str">
        <f t="shared" si="83"/>
        <v>Low</v>
      </c>
    </row>
    <row r="876" spans="1:24" x14ac:dyDescent="0.3">
      <c r="A876" s="7" t="s">
        <v>2642</v>
      </c>
      <c r="B876" s="8">
        <v>45174</v>
      </c>
      <c r="C876" s="8">
        <v>45176</v>
      </c>
      <c r="D876" s="7" t="s">
        <v>2643</v>
      </c>
      <c r="E876" s="7" t="s">
        <v>221</v>
      </c>
      <c r="F876" s="7" t="s">
        <v>29</v>
      </c>
      <c r="G876" s="7" t="s">
        <v>20</v>
      </c>
      <c r="H876" s="7" t="s">
        <v>98</v>
      </c>
      <c r="I876" s="6">
        <v>7</v>
      </c>
      <c r="J876" s="10">
        <v>0.15</v>
      </c>
      <c r="K876" s="7" t="s">
        <v>222</v>
      </c>
      <c r="L876" s="7" t="s">
        <v>23</v>
      </c>
      <c r="M876" s="6">
        <v>24</v>
      </c>
      <c r="N876" s="6">
        <v>3</v>
      </c>
      <c r="O876" s="7" t="str">
        <f>VLOOKUP(H876,Product_Master!$A$2:$E$19,2,FALSE)</f>
        <v>Office Chair</v>
      </c>
      <c r="P876" s="7" t="str">
        <f>VLOOKUP(H876,Product_Master!$A$2:$E$19,3,FALSE)</f>
        <v>Furniture</v>
      </c>
      <c r="Q876" s="17">
        <f>INDEX(Product_Master!$D$2:$D$19,MATCH(H876,Product_Master!$A$2:$A$19,0))</f>
        <v>150</v>
      </c>
      <c r="R876" s="14">
        <f>INDEX(Product_Master!$E$2:$E$19,MATCH(H876,Product_Master!$A$2:$A$19,0))</f>
        <v>111.98</v>
      </c>
      <c r="S876" s="14">
        <f t="shared" si="78"/>
        <v>892.5</v>
      </c>
      <c r="T876" s="14">
        <f t="shared" si="79"/>
        <v>783.86</v>
      </c>
      <c r="U876" s="14">
        <f t="shared" si="80"/>
        <v>108.63999999999999</v>
      </c>
      <c r="V876" s="20">
        <f t="shared" si="81"/>
        <v>0.12172549019607842</v>
      </c>
      <c r="W876" s="7" t="str">
        <f t="shared" si="82"/>
        <v>Profitable</v>
      </c>
      <c r="X876" s="7" t="str">
        <f t="shared" si="83"/>
        <v>Low</v>
      </c>
    </row>
    <row r="877" spans="1:24" x14ac:dyDescent="0.3">
      <c r="A877" s="7" t="s">
        <v>2644</v>
      </c>
      <c r="B877" s="8">
        <v>45351</v>
      </c>
      <c r="C877" s="8">
        <v>45356</v>
      </c>
      <c r="D877" s="7" t="s">
        <v>1161</v>
      </c>
      <c r="E877" s="7" t="s">
        <v>426</v>
      </c>
      <c r="F877" s="7" t="s">
        <v>29</v>
      </c>
      <c r="G877" s="7" t="s">
        <v>90</v>
      </c>
      <c r="H877" s="7" t="s">
        <v>308</v>
      </c>
      <c r="I877" s="6">
        <v>5</v>
      </c>
      <c r="J877" s="10">
        <v>0.15</v>
      </c>
      <c r="K877" s="7" t="s">
        <v>32</v>
      </c>
      <c r="L877" s="7" t="s">
        <v>50</v>
      </c>
      <c r="M877" s="6">
        <v>54</v>
      </c>
      <c r="N877" s="6">
        <v>1</v>
      </c>
      <c r="O877" s="7" t="str">
        <f>VLOOKUP(H877,Product_Master!$A$2:$E$19,2,FALSE)</f>
        <v>Binder</v>
      </c>
      <c r="P877" s="7" t="str">
        <f>VLOOKUP(H877,Product_Master!$A$2:$E$19,3,FALSE)</f>
        <v>Office Supplies</v>
      </c>
      <c r="Q877" s="17">
        <f>INDEX(Product_Master!$D$2:$D$19,MATCH(H877,Product_Master!$A$2:$A$19,0))</f>
        <v>8</v>
      </c>
      <c r="R877" s="14">
        <f>INDEX(Product_Master!$E$2:$E$19,MATCH(H877,Product_Master!$A$2:$A$19,0))</f>
        <v>5.51</v>
      </c>
      <c r="S877" s="14">
        <f t="shared" si="78"/>
        <v>34</v>
      </c>
      <c r="T877" s="14">
        <f t="shared" si="79"/>
        <v>27.549999999999997</v>
      </c>
      <c r="U877" s="14">
        <f t="shared" si="80"/>
        <v>6.4500000000000028</v>
      </c>
      <c r="V877" s="20">
        <f t="shared" si="81"/>
        <v>0.18970588235294125</v>
      </c>
      <c r="W877" s="7" t="str">
        <f t="shared" si="82"/>
        <v>Profitable</v>
      </c>
      <c r="X877" s="7" t="str">
        <f t="shared" si="83"/>
        <v>Low</v>
      </c>
    </row>
    <row r="878" spans="1:24" x14ac:dyDescent="0.3">
      <c r="A878" s="7" t="s">
        <v>2645</v>
      </c>
      <c r="B878" s="8">
        <v>44959</v>
      </c>
      <c r="C878" s="8">
        <v>44965</v>
      </c>
      <c r="D878" s="7" t="s">
        <v>2647</v>
      </c>
      <c r="E878" s="7" t="s">
        <v>666</v>
      </c>
      <c r="F878" s="7" t="s">
        <v>29</v>
      </c>
      <c r="G878" s="7" t="s">
        <v>176</v>
      </c>
      <c r="H878" s="7" t="s">
        <v>160</v>
      </c>
      <c r="I878" s="6">
        <v>4</v>
      </c>
      <c r="J878" s="10">
        <v>0</v>
      </c>
      <c r="K878" s="7" t="s">
        <v>22</v>
      </c>
      <c r="L878" s="7" t="s">
        <v>50</v>
      </c>
      <c r="M878" s="6">
        <v>56</v>
      </c>
      <c r="N878" s="6">
        <v>3</v>
      </c>
      <c r="O878" s="7" t="str">
        <f>VLOOKUP(H878,Product_Master!$A$2:$E$19,2,FALSE)</f>
        <v>Laptop</v>
      </c>
      <c r="P878" s="7" t="str">
        <f>VLOOKUP(H878,Product_Master!$A$2:$E$19,3,FALSE)</f>
        <v>Technology</v>
      </c>
      <c r="Q878" s="17">
        <f>INDEX(Product_Master!$D$2:$D$19,MATCH(H878,Product_Master!$A$2:$A$19,0))</f>
        <v>900</v>
      </c>
      <c r="R878" s="14">
        <f>INDEX(Product_Master!$E$2:$E$19,MATCH(H878,Product_Master!$A$2:$A$19,0))</f>
        <v>669.14</v>
      </c>
      <c r="S878" s="14">
        <f t="shared" si="78"/>
        <v>3600</v>
      </c>
      <c r="T878" s="14">
        <f t="shared" si="79"/>
        <v>2676.56</v>
      </c>
      <c r="U878" s="14">
        <f t="shared" si="80"/>
        <v>923.44</v>
      </c>
      <c r="V878" s="20">
        <f t="shared" si="81"/>
        <v>0.25651111111111113</v>
      </c>
      <c r="W878" s="7" t="str">
        <f t="shared" si="82"/>
        <v>Profitable</v>
      </c>
      <c r="X878" s="7" t="str">
        <f t="shared" si="83"/>
        <v>Medium</v>
      </c>
    </row>
    <row r="879" spans="1:24" x14ac:dyDescent="0.3">
      <c r="A879" s="7" t="s">
        <v>2648</v>
      </c>
      <c r="B879" s="8">
        <v>45385</v>
      </c>
      <c r="C879" s="8">
        <v>45388</v>
      </c>
      <c r="D879" s="7" t="s">
        <v>2649</v>
      </c>
      <c r="E879" s="7" t="s">
        <v>643</v>
      </c>
      <c r="F879" s="7" t="s">
        <v>29</v>
      </c>
      <c r="G879" s="7" t="s">
        <v>5734</v>
      </c>
      <c r="H879" s="7" t="s">
        <v>56</v>
      </c>
      <c r="I879" s="6">
        <v>5</v>
      </c>
      <c r="J879" s="10">
        <v>0</v>
      </c>
      <c r="K879" s="7" t="s">
        <v>70</v>
      </c>
      <c r="L879" s="7" t="s">
        <v>23</v>
      </c>
      <c r="M879" s="6">
        <v>63</v>
      </c>
      <c r="N879" s="6">
        <v>1</v>
      </c>
      <c r="O879" s="7" t="str">
        <f>VLOOKUP(H879,Product_Master!$A$2:$E$19,2,FALSE)</f>
        <v>Stapler</v>
      </c>
      <c r="P879" s="7" t="str">
        <f>VLOOKUP(H879,Product_Master!$A$2:$E$19,3,FALSE)</f>
        <v>Office Supplies</v>
      </c>
      <c r="Q879" s="17">
        <f>INDEX(Product_Master!$D$2:$D$19,MATCH(H879,Product_Master!$A$2:$A$19,0))</f>
        <v>15</v>
      </c>
      <c r="R879" s="14">
        <f>INDEX(Product_Master!$E$2:$E$19,MATCH(H879,Product_Master!$A$2:$A$19,0))</f>
        <v>9.91</v>
      </c>
      <c r="S879" s="14">
        <f t="shared" si="78"/>
        <v>75</v>
      </c>
      <c r="T879" s="14">
        <f t="shared" si="79"/>
        <v>49.55</v>
      </c>
      <c r="U879" s="14">
        <f t="shared" si="80"/>
        <v>25.450000000000003</v>
      </c>
      <c r="V879" s="20">
        <f t="shared" si="81"/>
        <v>0.33933333333333338</v>
      </c>
      <c r="W879" s="7" t="str">
        <f t="shared" si="82"/>
        <v>Profitable</v>
      </c>
      <c r="X879" s="7" t="str">
        <f t="shared" si="83"/>
        <v>Low</v>
      </c>
    </row>
    <row r="880" spans="1:24" x14ac:dyDescent="0.3">
      <c r="A880" s="7" t="s">
        <v>2650</v>
      </c>
      <c r="B880" s="8">
        <v>45477</v>
      </c>
      <c r="C880" s="8">
        <v>45481</v>
      </c>
      <c r="D880" s="7" t="s">
        <v>772</v>
      </c>
      <c r="E880" s="7" t="s">
        <v>1550</v>
      </c>
      <c r="F880" s="7" t="s">
        <v>29</v>
      </c>
      <c r="G880" s="7" t="s">
        <v>47</v>
      </c>
      <c r="H880" s="7" t="s">
        <v>48</v>
      </c>
      <c r="I880" s="6">
        <v>3</v>
      </c>
      <c r="J880" s="10">
        <v>0</v>
      </c>
      <c r="K880" s="7" t="s">
        <v>32</v>
      </c>
      <c r="L880" s="7" t="s">
        <v>23</v>
      </c>
      <c r="M880" s="6">
        <v>25</v>
      </c>
      <c r="N880" s="6">
        <v>2</v>
      </c>
      <c r="O880" s="7" t="str">
        <f>VLOOKUP(H880,Product_Master!$A$2:$E$19,2,FALSE)</f>
        <v>Monitor</v>
      </c>
      <c r="P880" s="7" t="str">
        <f>VLOOKUP(H880,Product_Master!$A$2:$E$19,3,FALSE)</f>
        <v>Technology</v>
      </c>
      <c r="Q880" s="17">
        <f>INDEX(Product_Master!$D$2:$D$19,MATCH(H880,Product_Master!$A$2:$A$19,0))</f>
        <v>220</v>
      </c>
      <c r="R880" s="14">
        <f>INDEX(Product_Master!$E$2:$E$19,MATCH(H880,Product_Master!$A$2:$A$19,0))</f>
        <v>159.36000000000001</v>
      </c>
      <c r="S880" s="14">
        <f t="shared" si="78"/>
        <v>660</v>
      </c>
      <c r="T880" s="14">
        <f t="shared" si="79"/>
        <v>478.08000000000004</v>
      </c>
      <c r="U880" s="14">
        <f t="shared" si="80"/>
        <v>181.91999999999996</v>
      </c>
      <c r="V880" s="20">
        <f t="shared" si="81"/>
        <v>0.27563636363636357</v>
      </c>
      <c r="W880" s="7" t="str">
        <f t="shared" si="82"/>
        <v>Profitable</v>
      </c>
      <c r="X880" s="7" t="str">
        <f t="shared" si="83"/>
        <v>Low</v>
      </c>
    </row>
    <row r="881" spans="1:24" x14ac:dyDescent="0.3">
      <c r="A881" s="7" t="s">
        <v>2652</v>
      </c>
      <c r="B881" s="8">
        <v>45624</v>
      </c>
      <c r="C881" s="8">
        <v>45630</v>
      </c>
      <c r="D881" s="7" t="s">
        <v>17</v>
      </c>
      <c r="E881" s="7" t="s">
        <v>627</v>
      </c>
      <c r="F881" s="7" t="s">
        <v>29</v>
      </c>
      <c r="G881" s="7" t="s">
        <v>20</v>
      </c>
      <c r="H881" s="7" t="s">
        <v>160</v>
      </c>
      <c r="I881" s="6">
        <v>9</v>
      </c>
      <c r="J881" s="10">
        <v>0.1</v>
      </c>
      <c r="K881" s="7" t="s">
        <v>22</v>
      </c>
      <c r="L881" s="7" t="s">
        <v>41</v>
      </c>
      <c r="M881" s="6">
        <v>45</v>
      </c>
      <c r="N881" s="6">
        <v>4</v>
      </c>
      <c r="O881" s="7" t="str">
        <f>VLOOKUP(H881,Product_Master!$A$2:$E$19,2,FALSE)</f>
        <v>Laptop</v>
      </c>
      <c r="P881" s="7" t="str">
        <f>VLOOKUP(H881,Product_Master!$A$2:$E$19,3,FALSE)</f>
        <v>Technology</v>
      </c>
      <c r="Q881" s="17">
        <f>INDEX(Product_Master!$D$2:$D$19,MATCH(H881,Product_Master!$A$2:$A$19,0))</f>
        <v>900</v>
      </c>
      <c r="R881" s="14">
        <f>INDEX(Product_Master!$E$2:$E$19,MATCH(H881,Product_Master!$A$2:$A$19,0))</f>
        <v>669.14</v>
      </c>
      <c r="S881" s="14">
        <f t="shared" si="78"/>
        <v>7290</v>
      </c>
      <c r="T881" s="14">
        <f t="shared" si="79"/>
        <v>6022.26</v>
      </c>
      <c r="U881" s="14">
        <f t="shared" si="80"/>
        <v>1267.7399999999998</v>
      </c>
      <c r="V881" s="20">
        <f t="shared" si="81"/>
        <v>0.17390123456790121</v>
      </c>
      <c r="W881" s="7" t="str">
        <f t="shared" si="82"/>
        <v>Profitable</v>
      </c>
      <c r="X881" s="7" t="str">
        <f t="shared" si="83"/>
        <v>High</v>
      </c>
    </row>
    <row r="882" spans="1:24" x14ac:dyDescent="0.3">
      <c r="A882" s="7" t="s">
        <v>2653</v>
      </c>
      <c r="B882" s="8">
        <v>45475</v>
      </c>
      <c r="C882" s="8">
        <v>45476</v>
      </c>
      <c r="D882" s="7" t="s">
        <v>2655</v>
      </c>
      <c r="E882" s="7" t="s">
        <v>232</v>
      </c>
      <c r="F882" s="7" t="s">
        <v>29</v>
      </c>
      <c r="G882" s="7" t="s">
        <v>192</v>
      </c>
      <c r="H882" s="7" t="s">
        <v>84</v>
      </c>
      <c r="I882" s="6">
        <v>3</v>
      </c>
      <c r="J882" s="10">
        <v>0.05</v>
      </c>
      <c r="K882" s="7" t="s">
        <v>222</v>
      </c>
      <c r="L882" s="7" t="s">
        <v>23</v>
      </c>
      <c r="M882" s="6">
        <v>53</v>
      </c>
      <c r="N882" s="6">
        <v>5</v>
      </c>
      <c r="O882" s="7" t="str">
        <f>VLOOKUP(H882,Product_Master!$A$2:$E$19,2,FALSE)</f>
        <v>Bookcase</v>
      </c>
      <c r="P882" s="7" t="str">
        <f>VLOOKUP(H882,Product_Master!$A$2:$E$19,3,FALSE)</f>
        <v>Furniture</v>
      </c>
      <c r="Q882" s="17">
        <f>INDEX(Product_Master!$D$2:$D$19,MATCH(H882,Product_Master!$A$2:$A$19,0))</f>
        <v>210</v>
      </c>
      <c r="R882" s="14">
        <f>INDEX(Product_Master!$E$2:$E$19,MATCH(H882,Product_Master!$A$2:$A$19,0))</f>
        <v>139.15</v>
      </c>
      <c r="S882" s="14">
        <f t="shared" si="78"/>
        <v>598.5</v>
      </c>
      <c r="T882" s="14">
        <f t="shared" si="79"/>
        <v>417.45000000000005</v>
      </c>
      <c r="U882" s="14">
        <f t="shared" si="80"/>
        <v>181.04999999999995</v>
      </c>
      <c r="V882" s="20">
        <f t="shared" si="81"/>
        <v>0.30250626566416033</v>
      </c>
      <c r="W882" s="7" t="str">
        <f t="shared" si="82"/>
        <v>Profitable</v>
      </c>
      <c r="X882" s="7" t="str">
        <f t="shared" si="83"/>
        <v>Low</v>
      </c>
    </row>
    <row r="883" spans="1:24" x14ac:dyDescent="0.3">
      <c r="A883" s="7" t="s">
        <v>2656</v>
      </c>
      <c r="B883" s="8">
        <v>45455</v>
      </c>
      <c r="C883" s="8">
        <v>45462</v>
      </c>
      <c r="D883" s="7" t="s">
        <v>2658</v>
      </c>
      <c r="E883" s="7" t="s">
        <v>435</v>
      </c>
      <c r="F883" s="7" t="s">
        <v>29</v>
      </c>
      <c r="G883" s="7" t="s">
        <v>47</v>
      </c>
      <c r="H883" s="7" t="s">
        <v>48</v>
      </c>
      <c r="I883" s="6">
        <v>6</v>
      </c>
      <c r="J883" s="10">
        <v>0</v>
      </c>
      <c r="K883" s="7" t="s">
        <v>222</v>
      </c>
      <c r="L883" s="7" t="s">
        <v>33</v>
      </c>
      <c r="M883" s="6">
        <v>37</v>
      </c>
      <c r="N883" s="6">
        <v>4</v>
      </c>
      <c r="O883" s="7" t="str">
        <f>VLOOKUP(H883,Product_Master!$A$2:$E$19,2,FALSE)</f>
        <v>Monitor</v>
      </c>
      <c r="P883" s="7" t="str">
        <f>VLOOKUP(H883,Product_Master!$A$2:$E$19,3,FALSE)</f>
        <v>Technology</v>
      </c>
      <c r="Q883" s="17">
        <f>INDEX(Product_Master!$D$2:$D$19,MATCH(H883,Product_Master!$A$2:$A$19,0))</f>
        <v>220</v>
      </c>
      <c r="R883" s="14">
        <f>INDEX(Product_Master!$E$2:$E$19,MATCH(H883,Product_Master!$A$2:$A$19,0))</f>
        <v>159.36000000000001</v>
      </c>
      <c r="S883" s="14">
        <f t="shared" si="78"/>
        <v>1320</v>
      </c>
      <c r="T883" s="14">
        <f t="shared" si="79"/>
        <v>956.16000000000008</v>
      </c>
      <c r="U883" s="14">
        <f t="shared" si="80"/>
        <v>363.83999999999992</v>
      </c>
      <c r="V883" s="20">
        <f t="shared" si="81"/>
        <v>0.27563636363636357</v>
      </c>
      <c r="W883" s="7" t="str">
        <f t="shared" si="82"/>
        <v>Profitable</v>
      </c>
      <c r="X883" s="7" t="str">
        <f t="shared" si="83"/>
        <v>Low</v>
      </c>
    </row>
    <row r="884" spans="1:24" x14ac:dyDescent="0.3">
      <c r="A884" s="7" t="s">
        <v>2659</v>
      </c>
      <c r="B884" s="8">
        <v>45396</v>
      </c>
      <c r="C884" s="8">
        <v>45397</v>
      </c>
      <c r="D884" s="7" t="s">
        <v>402</v>
      </c>
      <c r="E884" s="7" t="s">
        <v>467</v>
      </c>
      <c r="F884" s="7" t="s">
        <v>29</v>
      </c>
      <c r="G884" s="7" t="s">
        <v>97</v>
      </c>
      <c r="H884" s="7" t="s">
        <v>48</v>
      </c>
      <c r="I884" s="6">
        <v>8</v>
      </c>
      <c r="J884" s="10">
        <v>0.1</v>
      </c>
      <c r="K884" s="7" t="s">
        <v>32</v>
      </c>
      <c r="L884" s="7" t="s">
        <v>23</v>
      </c>
      <c r="M884" s="6">
        <v>27</v>
      </c>
      <c r="N884" s="6">
        <v>1</v>
      </c>
      <c r="O884" s="7" t="str">
        <f>VLOOKUP(H884,Product_Master!$A$2:$E$19,2,FALSE)</f>
        <v>Monitor</v>
      </c>
      <c r="P884" s="7" t="str">
        <f>VLOOKUP(H884,Product_Master!$A$2:$E$19,3,FALSE)</f>
        <v>Technology</v>
      </c>
      <c r="Q884" s="17">
        <f>INDEX(Product_Master!$D$2:$D$19,MATCH(H884,Product_Master!$A$2:$A$19,0))</f>
        <v>220</v>
      </c>
      <c r="R884" s="14">
        <f>INDEX(Product_Master!$E$2:$E$19,MATCH(H884,Product_Master!$A$2:$A$19,0))</f>
        <v>159.36000000000001</v>
      </c>
      <c r="S884" s="14">
        <f t="shared" si="78"/>
        <v>1584</v>
      </c>
      <c r="T884" s="14">
        <f t="shared" si="79"/>
        <v>1274.8800000000001</v>
      </c>
      <c r="U884" s="14">
        <f t="shared" si="80"/>
        <v>309.11999999999989</v>
      </c>
      <c r="V884" s="20">
        <f t="shared" si="81"/>
        <v>0.19515151515151508</v>
      </c>
      <c r="W884" s="7" t="str">
        <f t="shared" si="82"/>
        <v>Profitable</v>
      </c>
      <c r="X884" s="7" t="str">
        <f t="shared" si="83"/>
        <v>Low</v>
      </c>
    </row>
    <row r="885" spans="1:24" x14ac:dyDescent="0.3">
      <c r="A885" s="7" t="s">
        <v>2661</v>
      </c>
      <c r="B885" s="8">
        <v>45455</v>
      </c>
      <c r="C885" s="8">
        <v>45461</v>
      </c>
      <c r="D885" s="7" t="s">
        <v>1090</v>
      </c>
      <c r="E885" s="7" t="s">
        <v>935</v>
      </c>
      <c r="F885" s="7" t="s">
        <v>39</v>
      </c>
      <c r="G885" s="7" t="s">
        <v>97</v>
      </c>
      <c r="H885" s="7" t="s">
        <v>31</v>
      </c>
      <c r="I885" s="6">
        <v>6</v>
      </c>
      <c r="J885" s="10">
        <v>0.05</v>
      </c>
      <c r="K885" s="7" t="s">
        <v>32</v>
      </c>
      <c r="L885" s="7" t="s">
        <v>33</v>
      </c>
      <c r="M885" s="6">
        <v>29</v>
      </c>
      <c r="N885" s="6">
        <v>4</v>
      </c>
      <c r="O885" s="7" t="str">
        <f>VLOOKUP(H885,Product_Master!$A$2:$E$19,2,FALSE)</f>
        <v>Desk</v>
      </c>
      <c r="P885" s="7" t="str">
        <f>VLOOKUP(H885,Product_Master!$A$2:$E$19,3,FALSE)</f>
        <v>Furniture</v>
      </c>
      <c r="Q885" s="17">
        <f>INDEX(Product_Master!$D$2:$D$19,MATCH(H885,Product_Master!$A$2:$A$19,0))</f>
        <v>320</v>
      </c>
      <c r="R885" s="14">
        <f>INDEX(Product_Master!$E$2:$E$19,MATCH(H885,Product_Master!$A$2:$A$19,0))</f>
        <v>186.25</v>
      </c>
      <c r="S885" s="14">
        <f t="shared" si="78"/>
        <v>1824</v>
      </c>
      <c r="T885" s="14">
        <f t="shared" si="79"/>
        <v>1117.5</v>
      </c>
      <c r="U885" s="14">
        <f t="shared" si="80"/>
        <v>706.5</v>
      </c>
      <c r="V885" s="20">
        <f t="shared" si="81"/>
        <v>0.38733552631578949</v>
      </c>
      <c r="W885" s="7" t="str">
        <f t="shared" si="82"/>
        <v>Profitable</v>
      </c>
      <c r="X885" s="7" t="str">
        <f t="shared" si="83"/>
        <v>Low</v>
      </c>
    </row>
    <row r="886" spans="1:24" x14ac:dyDescent="0.3">
      <c r="A886" s="7" t="s">
        <v>2663</v>
      </c>
      <c r="B886" s="8">
        <v>45136</v>
      </c>
      <c r="C886" s="8">
        <v>45141</v>
      </c>
      <c r="D886" s="7" t="s">
        <v>1061</v>
      </c>
      <c r="E886" s="7" t="s">
        <v>140</v>
      </c>
      <c r="F886" s="7" t="s">
        <v>29</v>
      </c>
      <c r="G886" s="7" t="s">
        <v>176</v>
      </c>
      <c r="H886" s="7" t="s">
        <v>160</v>
      </c>
      <c r="I886" s="6">
        <v>4</v>
      </c>
      <c r="J886" s="10">
        <v>0</v>
      </c>
      <c r="K886" s="7" t="s">
        <v>32</v>
      </c>
      <c r="L886" s="7" t="s">
        <v>41</v>
      </c>
      <c r="M886" s="6">
        <v>67</v>
      </c>
      <c r="N886" s="6">
        <v>2</v>
      </c>
      <c r="O886" s="7" t="str">
        <f>VLOOKUP(H886,Product_Master!$A$2:$E$19,2,FALSE)</f>
        <v>Laptop</v>
      </c>
      <c r="P886" s="7" t="str">
        <f>VLOOKUP(H886,Product_Master!$A$2:$E$19,3,FALSE)</f>
        <v>Technology</v>
      </c>
      <c r="Q886" s="17">
        <f>INDEX(Product_Master!$D$2:$D$19,MATCH(H886,Product_Master!$A$2:$A$19,0))</f>
        <v>900</v>
      </c>
      <c r="R886" s="14">
        <f>INDEX(Product_Master!$E$2:$E$19,MATCH(H886,Product_Master!$A$2:$A$19,0))</f>
        <v>669.14</v>
      </c>
      <c r="S886" s="14">
        <f t="shared" si="78"/>
        <v>3600</v>
      </c>
      <c r="T886" s="14">
        <f t="shared" si="79"/>
        <v>2676.56</v>
      </c>
      <c r="U886" s="14">
        <f t="shared" si="80"/>
        <v>923.44</v>
      </c>
      <c r="V886" s="20">
        <f t="shared" si="81"/>
        <v>0.25651111111111113</v>
      </c>
      <c r="W886" s="7" t="str">
        <f t="shared" si="82"/>
        <v>Profitable</v>
      </c>
      <c r="X886" s="7" t="str">
        <f t="shared" si="83"/>
        <v>Medium</v>
      </c>
    </row>
    <row r="887" spans="1:24" x14ac:dyDescent="0.3">
      <c r="A887" s="7" t="s">
        <v>2664</v>
      </c>
      <c r="B887" s="8">
        <v>45177</v>
      </c>
      <c r="C887" s="8">
        <v>45183</v>
      </c>
      <c r="D887" s="7" t="s">
        <v>2665</v>
      </c>
      <c r="E887" s="7" t="s">
        <v>298</v>
      </c>
      <c r="F887" s="7" t="s">
        <v>29</v>
      </c>
      <c r="G887" s="7" t="s">
        <v>20</v>
      </c>
      <c r="H887" s="7" t="s">
        <v>146</v>
      </c>
      <c r="I887" s="6">
        <v>2</v>
      </c>
      <c r="J887" s="10">
        <v>0.05</v>
      </c>
      <c r="K887" s="7" t="s">
        <v>22</v>
      </c>
      <c r="L887" s="7" t="s">
        <v>33</v>
      </c>
      <c r="M887" s="6">
        <v>44</v>
      </c>
      <c r="N887" s="6">
        <v>4</v>
      </c>
      <c r="O887" s="7" t="str">
        <f>VLOOKUP(H887,Product_Master!$A$2:$E$19,2,FALSE)</f>
        <v>Standing Desk</v>
      </c>
      <c r="P887" s="7" t="str">
        <f>VLOOKUP(H887,Product_Master!$A$2:$E$19,3,FALSE)</f>
        <v>Furniture</v>
      </c>
      <c r="Q887" s="17">
        <f>INDEX(Product_Master!$D$2:$D$19,MATCH(H887,Product_Master!$A$2:$A$19,0))</f>
        <v>480</v>
      </c>
      <c r="R887" s="14">
        <f>INDEX(Product_Master!$E$2:$E$19,MATCH(H887,Product_Master!$A$2:$A$19,0))</f>
        <v>375.21</v>
      </c>
      <c r="S887" s="14">
        <f t="shared" si="78"/>
        <v>912</v>
      </c>
      <c r="T887" s="14">
        <f t="shared" si="79"/>
        <v>750.42</v>
      </c>
      <c r="U887" s="14">
        <f t="shared" si="80"/>
        <v>161.58000000000004</v>
      </c>
      <c r="V887" s="20">
        <f t="shared" si="81"/>
        <v>0.17717105263157898</v>
      </c>
      <c r="W887" s="7" t="str">
        <f t="shared" si="82"/>
        <v>Profitable</v>
      </c>
      <c r="X887" s="7" t="str">
        <f t="shared" si="83"/>
        <v>Low</v>
      </c>
    </row>
    <row r="888" spans="1:24" x14ac:dyDescent="0.3">
      <c r="A888" s="7" t="s">
        <v>2666</v>
      </c>
      <c r="B888" s="8">
        <v>45282</v>
      </c>
      <c r="C888" s="8">
        <v>45284</v>
      </c>
      <c r="D888" s="7" t="s">
        <v>1622</v>
      </c>
      <c r="E888" s="7" t="s">
        <v>458</v>
      </c>
      <c r="F888" s="7" t="s">
        <v>19</v>
      </c>
      <c r="G888" s="7" t="s">
        <v>47</v>
      </c>
      <c r="H888" s="7" t="s">
        <v>109</v>
      </c>
      <c r="I888" s="6">
        <v>4</v>
      </c>
      <c r="J888" s="10">
        <v>0</v>
      </c>
      <c r="K888" s="7" t="s">
        <v>22</v>
      </c>
      <c r="L888" s="7" t="s">
        <v>33</v>
      </c>
      <c r="M888" s="6">
        <v>45</v>
      </c>
      <c r="N888" s="6">
        <v>4</v>
      </c>
      <c r="O888" s="7" t="str">
        <f>VLOOKUP(H888,Product_Master!$A$2:$E$19,2,FALSE)</f>
        <v>Printer</v>
      </c>
      <c r="P888" s="7" t="str">
        <f>VLOOKUP(H888,Product_Master!$A$2:$E$19,3,FALSE)</f>
        <v>Technology</v>
      </c>
      <c r="Q888" s="17">
        <f>INDEX(Product_Master!$D$2:$D$19,MATCH(H888,Product_Master!$A$2:$A$19,0))</f>
        <v>180</v>
      </c>
      <c r="R888" s="14">
        <f>INDEX(Product_Master!$E$2:$E$19,MATCH(H888,Product_Master!$A$2:$A$19,0))</f>
        <v>133.25</v>
      </c>
      <c r="S888" s="14">
        <f t="shared" si="78"/>
        <v>720</v>
      </c>
      <c r="T888" s="14">
        <f t="shared" si="79"/>
        <v>533</v>
      </c>
      <c r="U888" s="14">
        <f t="shared" si="80"/>
        <v>187</v>
      </c>
      <c r="V888" s="20">
        <f t="shared" si="81"/>
        <v>0.25972222222222224</v>
      </c>
      <c r="W888" s="7" t="str">
        <f t="shared" si="82"/>
        <v>Profitable</v>
      </c>
      <c r="X888" s="7" t="str">
        <f t="shared" si="83"/>
        <v>Low</v>
      </c>
    </row>
    <row r="889" spans="1:24" x14ac:dyDescent="0.3">
      <c r="A889" s="7" t="s">
        <v>2668</v>
      </c>
      <c r="B889" s="8">
        <v>45039</v>
      </c>
      <c r="C889" s="8">
        <v>45043</v>
      </c>
      <c r="D889" s="7" t="s">
        <v>2669</v>
      </c>
      <c r="E889" s="7" t="s">
        <v>1959</v>
      </c>
      <c r="F889" s="7" t="s">
        <v>39</v>
      </c>
      <c r="G889" s="7" t="s">
        <v>62</v>
      </c>
      <c r="H889" s="7" t="s">
        <v>216</v>
      </c>
      <c r="I889" s="6">
        <v>1</v>
      </c>
      <c r="J889" s="10">
        <v>0.1</v>
      </c>
      <c r="K889" s="7" t="s">
        <v>32</v>
      </c>
      <c r="L889" s="7" t="s">
        <v>23</v>
      </c>
      <c r="M889" s="6">
        <v>32</v>
      </c>
      <c r="N889" s="6">
        <v>2</v>
      </c>
      <c r="O889" s="7" t="str">
        <f>VLOOKUP(H889,Product_Master!$A$2:$E$19,2,FALSE)</f>
        <v>Keyboard</v>
      </c>
      <c r="P889" s="7" t="str">
        <f>VLOOKUP(H889,Product_Master!$A$2:$E$19,3,FALSE)</f>
        <v>Technology</v>
      </c>
      <c r="Q889" s="17">
        <f>INDEX(Product_Master!$D$2:$D$19,MATCH(H889,Product_Master!$A$2:$A$19,0))</f>
        <v>45</v>
      </c>
      <c r="R889" s="14">
        <f>INDEX(Product_Master!$E$2:$E$19,MATCH(H889,Product_Master!$A$2:$A$19,0))</f>
        <v>35.729999999999997</v>
      </c>
      <c r="S889" s="14">
        <f t="shared" si="78"/>
        <v>40.5</v>
      </c>
      <c r="T889" s="14">
        <f t="shared" si="79"/>
        <v>35.729999999999997</v>
      </c>
      <c r="U889" s="14">
        <f t="shared" si="80"/>
        <v>4.7700000000000031</v>
      </c>
      <c r="V889" s="20">
        <f t="shared" si="81"/>
        <v>0.11777777777777786</v>
      </c>
      <c r="W889" s="7" t="str">
        <f t="shared" si="82"/>
        <v>Profitable</v>
      </c>
      <c r="X889" s="7" t="str">
        <f t="shared" si="83"/>
        <v>Low</v>
      </c>
    </row>
    <row r="890" spans="1:24" x14ac:dyDescent="0.3">
      <c r="A890" s="7" t="s">
        <v>2670</v>
      </c>
      <c r="B890" s="8">
        <v>45444</v>
      </c>
      <c r="C890" s="8">
        <v>45451</v>
      </c>
      <c r="D890" s="7" t="s">
        <v>2672</v>
      </c>
      <c r="E890" s="7" t="s">
        <v>227</v>
      </c>
      <c r="F890" s="7" t="s">
        <v>29</v>
      </c>
      <c r="G890" s="7" t="s">
        <v>90</v>
      </c>
      <c r="H890" s="7" t="s">
        <v>177</v>
      </c>
      <c r="I890" s="6">
        <v>4</v>
      </c>
      <c r="J890" s="10">
        <v>0.05</v>
      </c>
      <c r="K890" s="7" t="s">
        <v>32</v>
      </c>
      <c r="L890" s="7" t="s">
        <v>41</v>
      </c>
      <c r="M890" s="6">
        <v>52</v>
      </c>
      <c r="N890" s="6">
        <v>2</v>
      </c>
      <c r="O890" s="7" t="str">
        <f>VLOOKUP(H890,Product_Master!$A$2:$E$19,2,FALSE)</f>
        <v>Headphones</v>
      </c>
      <c r="P890" s="7" t="str">
        <f>VLOOKUP(H890,Product_Master!$A$2:$E$19,3,FALSE)</f>
        <v>Technology</v>
      </c>
      <c r="Q890" s="17">
        <f>INDEX(Product_Master!$D$2:$D$19,MATCH(H890,Product_Master!$A$2:$A$19,0))</f>
        <v>80</v>
      </c>
      <c r="R890" s="14">
        <f>INDEX(Product_Master!$E$2:$E$19,MATCH(H890,Product_Master!$A$2:$A$19,0))</f>
        <v>45.88</v>
      </c>
      <c r="S890" s="14">
        <f t="shared" si="78"/>
        <v>304</v>
      </c>
      <c r="T890" s="14">
        <f t="shared" si="79"/>
        <v>183.52</v>
      </c>
      <c r="U890" s="14">
        <f t="shared" si="80"/>
        <v>120.47999999999999</v>
      </c>
      <c r="V890" s="20">
        <f t="shared" si="81"/>
        <v>0.39631578947368418</v>
      </c>
      <c r="W890" s="7" t="str">
        <f t="shared" si="82"/>
        <v>Profitable</v>
      </c>
      <c r="X890" s="7" t="str">
        <f t="shared" si="83"/>
        <v>Low</v>
      </c>
    </row>
    <row r="891" spans="1:24" x14ac:dyDescent="0.3">
      <c r="A891" s="7" t="s">
        <v>2673</v>
      </c>
      <c r="B891" s="8">
        <v>45274</v>
      </c>
      <c r="C891" s="8">
        <v>45280</v>
      </c>
      <c r="D891" s="7" t="s">
        <v>2499</v>
      </c>
      <c r="E891" s="7" t="s">
        <v>215</v>
      </c>
      <c r="F891" s="7" t="s">
        <v>29</v>
      </c>
      <c r="G891" s="7" t="s">
        <v>192</v>
      </c>
      <c r="H891" s="7" t="s">
        <v>21</v>
      </c>
      <c r="I891" s="6">
        <v>3</v>
      </c>
      <c r="J891" s="10">
        <v>0</v>
      </c>
      <c r="K891" s="7" t="s">
        <v>222</v>
      </c>
      <c r="L891" s="7" t="s">
        <v>23</v>
      </c>
      <c r="M891" s="6">
        <v>49</v>
      </c>
      <c r="N891" s="6">
        <v>3</v>
      </c>
      <c r="O891" s="7" t="str">
        <f>VLOOKUP(H891,Product_Master!$A$2:$E$19,2,FALSE)</f>
        <v>Pen Set</v>
      </c>
      <c r="P891" s="7" t="str">
        <f>VLOOKUP(H891,Product_Master!$A$2:$E$19,3,FALSE)</f>
        <v>Office Supplies</v>
      </c>
      <c r="Q891" s="17">
        <f>INDEX(Product_Master!$D$2:$D$19,MATCH(H891,Product_Master!$A$2:$A$19,0))</f>
        <v>12</v>
      </c>
      <c r="R891" s="14">
        <f>INDEX(Product_Master!$E$2:$E$19,MATCH(H891,Product_Master!$A$2:$A$19,0))</f>
        <v>9.07</v>
      </c>
      <c r="S891" s="14">
        <f t="shared" si="78"/>
        <v>36</v>
      </c>
      <c r="T891" s="14">
        <f t="shared" si="79"/>
        <v>27.21</v>
      </c>
      <c r="U891" s="14">
        <f t="shared" si="80"/>
        <v>8.7899999999999991</v>
      </c>
      <c r="V891" s="20">
        <f t="shared" si="81"/>
        <v>0.24416666666666664</v>
      </c>
      <c r="W891" s="7" t="str">
        <f t="shared" si="82"/>
        <v>Profitable</v>
      </c>
      <c r="X891" s="7" t="str">
        <f t="shared" si="83"/>
        <v>Low</v>
      </c>
    </row>
    <row r="892" spans="1:24" x14ac:dyDescent="0.3">
      <c r="A892" s="7" t="s">
        <v>2674</v>
      </c>
      <c r="B892" s="8">
        <v>45442</v>
      </c>
      <c r="C892" s="8">
        <v>45449</v>
      </c>
      <c r="D892" s="7" t="s">
        <v>2676</v>
      </c>
      <c r="E892" s="7" t="s">
        <v>281</v>
      </c>
      <c r="F892" s="7" t="s">
        <v>29</v>
      </c>
      <c r="G892" s="7" t="s">
        <v>115</v>
      </c>
      <c r="H892" s="7" t="s">
        <v>109</v>
      </c>
      <c r="I892" s="6">
        <v>4</v>
      </c>
      <c r="J892" s="10">
        <v>0.15</v>
      </c>
      <c r="K892" s="7" t="s">
        <v>32</v>
      </c>
      <c r="L892" s="7" t="s">
        <v>33</v>
      </c>
      <c r="M892" s="6">
        <v>44</v>
      </c>
      <c r="N892" s="6">
        <v>2</v>
      </c>
      <c r="O892" s="7" t="str">
        <f>VLOOKUP(H892,Product_Master!$A$2:$E$19,2,FALSE)</f>
        <v>Printer</v>
      </c>
      <c r="P892" s="7" t="str">
        <f>VLOOKUP(H892,Product_Master!$A$2:$E$19,3,FALSE)</f>
        <v>Technology</v>
      </c>
      <c r="Q892" s="17">
        <f>INDEX(Product_Master!$D$2:$D$19,MATCH(H892,Product_Master!$A$2:$A$19,0))</f>
        <v>180</v>
      </c>
      <c r="R892" s="14">
        <f>INDEX(Product_Master!$E$2:$E$19,MATCH(H892,Product_Master!$A$2:$A$19,0))</f>
        <v>133.25</v>
      </c>
      <c r="S892" s="14">
        <f t="shared" si="78"/>
        <v>612</v>
      </c>
      <c r="T892" s="14">
        <f t="shared" si="79"/>
        <v>533</v>
      </c>
      <c r="U892" s="14">
        <f t="shared" si="80"/>
        <v>79</v>
      </c>
      <c r="V892" s="20">
        <f t="shared" si="81"/>
        <v>0.12908496732026145</v>
      </c>
      <c r="W892" s="7" t="str">
        <f t="shared" si="82"/>
        <v>Profitable</v>
      </c>
      <c r="X892" s="7" t="str">
        <f t="shared" si="83"/>
        <v>Low</v>
      </c>
    </row>
    <row r="893" spans="1:24" x14ac:dyDescent="0.3">
      <c r="A893" s="7" t="s">
        <v>2677</v>
      </c>
      <c r="B893" s="8">
        <v>44954</v>
      </c>
      <c r="C893" s="8">
        <v>44959</v>
      </c>
      <c r="D893" s="7" t="s">
        <v>2313</v>
      </c>
      <c r="E893" s="7" t="s">
        <v>321</v>
      </c>
      <c r="F893" s="7" t="s">
        <v>29</v>
      </c>
      <c r="G893" s="7" t="s">
        <v>30</v>
      </c>
      <c r="H893" s="7" t="s">
        <v>146</v>
      </c>
      <c r="I893" s="6">
        <v>3</v>
      </c>
      <c r="J893" s="10">
        <v>0.05</v>
      </c>
      <c r="K893" s="7" t="s">
        <v>22</v>
      </c>
      <c r="L893" s="7" t="s">
        <v>33</v>
      </c>
      <c r="M893" s="6">
        <v>22</v>
      </c>
      <c r="N893" s="6">
        <v>4</v>
      </c>
      <c r="O893" s="7" t="str">
        <f>VLOOKUP(H893,Product_Master!$A$2:$E$19,2,FALSE)</f>
        <v>Standing Desk</v>
      </c>
      <c r="P893" s="7" t="str">
        <f>VLOOKUP(H893,Product_Master!$A$2:$E$19,3,FALSE)</f>
        <v>Furniture</v>
      </c>
      <c r="Q893" s="17">
        <f>INDEX(Product_Master!$D$2:$D$19,MATCH(H893,Product_Master!$A$2:$A$19,0))</f>
        <v>480</v>
      </c>
      <c r="R893" s="14">
        <f>INDEX(Product_Master!$E$2:$E$19,MATCH(H893,Product_Master!$A$2:$A$19,0))</f>
        <v>375.21</v>
      </c>
      <c r="S893" s="14">
        <f t="shared" si="78"/>
        <v>1368</v>
      </c>
      <c r="T893" s="14">
        <f t="shared" si="79"/>
        <v>1125.6299999999999</v>
      </c>
      <c r="U893" s="14">
        <f t="shared" si="80"/>
        <v>242.37000000000012</v>
      </c>
      <c r="V893" s="20">
        <f t="shared" si="81"/>
        <v>0.17717105263157903</v>
      </c>
      <c r="W893" s="7" t="str">
        <f t="shared" si="82"/>
        <v>Profitable</v>
      </c>
      <c r="X893" s="7" t="str">
        <f t="shared" si="83"/>
        <v>Low</v>
      </c>
    </row>
    <row r="894" spans="1:24" x14ac:dyDescent="0.3">
      <c r="A894" s="7" t="s">
        <v>2680</v>
      </c>
      <c r="B894" s="8">
        <v>45620</v>
      </c>
      <c r="C894" s="8">
        <v>45625</v>
      </c>
      <c r="D894" s="7" t="s">
        <v>2681</v>
      </c>
      <c r="E894" s="7" t="s">
        <v>82</v>
      </c>
      <c r="F894" s="7" t="s">
        <v>19</v>
      </c>
      <c r="G894" s="7" t="s">
        <v>47</v>
      </c>
      <c r="H894" s="7" t="s">
        <v>216</v>
      </c>
      <c r="I894" s="6">
        <v>1</v>
      </c>
      <c r="J894" s="10">
        <v>0.1</v>
      </c>
      <c r="K894" s="7" t="s">
        <v>22</v>
      </c>
      <c r="L894" s="7" t="s">
        <v>50</v>
      </c>
      <c r="M894" s="6">
        <v>65</v>
      </c>
      <c r="N894" s="6">
        <v>2</v>
      </c>
      <c r="O894" s="7" t="str">
        <f>VLOOKUP(H894,Product_Master!$A$2:$E$19,2,FALSE)</f>
        <v>Keyboard</v>
      </c>
      <c r="P894" s="7" t="str">
        <f>VLOOKUP(H894,Product_Master!$A$2:$E$19,3,FALSE)</f>
        <v>Technology</v>
      </c>
      <c r="Q894" s="17">
        <f>INDEX(Product_Master!$D$2:$D$19,MATCH(H894,Product_Master!$A$2:$A$19,0))</f>
        <v>45</v>
      </c>
      <c r="R894" s="14">
        <f>INDEX(Product_Master!$E$2:$E$19,MATCH(H894,Product_Master!$A$2:$A$19,0))</f>
        <v>35.729999999999997</v>
      </c>
      <c r="S894" s="14">
        <f t="shared" si="78"/>
        <v>40.5</v>
      </c>
      <c r="T894" s="14">
        <f t="shared" si="79"/>
        <v>35.729999999999997</v>
      </c>
      <c r="U894" s="14">
        <f t="shared" si="80"/>
        <v>4.7700000000000031</v>
      </c>
      <c r="V894" s="20">
        <f t="shared" si="81"/>
        <v>0.11777777777777786</v>
      </c>
      <c r="W894" s="7" t="str">
        <f t="shared" si="82"/>
        <v>Profitable</v>
      </c>
      <c r="X894" s="7" t="str">
        <f t="shared" si="83"/>
        <v>Low</v>
      </c>
    </row>
    <row r="895" spans="1:24" x14ac:dyDescent="0.3">
      <c r="A895" s="7" t="s">
        <v>2682</v>
      </c>
      <c r="B895" s="8">
        <v>45044</v>
      </c>
      <c r="C895" s="8">
        <v>45048</v>
      </c>
      <c r="D895" s="7" t="s">
        <v>1937</v>
      </c>
      <c r="E895" s="7" t="s">
        <v>114</v>
      </c>
      <c r="F895" s="7" t="s">
        <v>29</v>
      </c>
      <c r="G895" s="7" t="s">
        <v>115</v>
      </c>
      <c r="H895" s="7" t="s">
        <v>31</v>
      </c>
      <c r="I895" s="6">
        <v>8</v>
      </c>
      <c r="J895" s="10">
        <v>0.1</v>
      </c>
      <c r="K895" s="7" t="s">
        <v>22</v>
      </c>
      <c r="L895" s="7" t="s">
        <v>33</v>
      </c>
      <c r="M895" s="6">
        <v>68</v>
      </c>
      <c r="N895" s="6">
        <v>2</v>
      </c>
      <c r="O895" s="7" t="str">
        <f>VLOOKUP(H895,Product_Master!$A$2:$E$19,2,FALSE)</f>
        <v>Desk</v>
      </c>
      <c r="P895" s="7" t="str">
        <f>VLOOKUP(H895,Product_Master!$A$2:$E$19,3,FALSE)</f>
        <v>Furniture</v>
      </c>
      <c r="Q895" s="17">
        <f>INDEX(Product_Master!$D$2:$D$19,MATCH(H895,Product_Master!$A$2:$A$19,0))</f>
        <v>320</v>
      </c>
      <c r="R895" s="14">
        <f>INDEX(Product_Master!$E$2:$E$19,MATCH(H895,Product_Master!$A$2:$A$19,0))</f>
        <v>186.25</v>
      </c>
      <c r="S895" s="14">
        <f t="shared" si="78"/>
        <v>2304</v>
      </c>
      <c r="T895" s="14">
        <f t="shared" si="79"/>
        <v>1490</v>
      </c>
      <c r="U895" s="14">
        <f t="shared" si="80"/>
        <v>814</v>
      </c>
      <c r="V895" s="20">
        <f t="shared" si="81"/>
        <v>0.3532986111111111</v>
      </c>
      <c r="W895" s="7" t="str">
        <f t="shared" si="82"/>
        <v>Profitable</v>
      </c>
      <c r="X895" s="7" t="str">
        <f t="shared" si="83"/>
        <v>Medium</v>
      </c>
    </row>
    <row r="896" spans="1:24" x14ac:dyDescent="0.3">
      <c r="A896" s="7" t="s">
        <v>2684</v>
      </c>
      <c r="B896" s="8">
        <v>45476</v>
      </c>
      <c r="C896" s="8">
        <v>45482</v>
      </c>
      <c r="D896" s="7" t="s">
        <v>2686</v>
      </c>
      <c r="E896" s="7" t="s">
        <v>467</v>
      </c>
      <c r="F896" s="7" t="s">
        <v>29</v>
      </c>
      <c r="G896" s="7" t="s">
        <v>20</v>
      </c>
      <c r="H896" s="7" t="s">
        <v>160</v>
      </c>
      <c r="I896" s="6">
        <v>9</v>
      </c>
      <c r="J896" s="10">
        <v>0.05</v>
      </c>
      <c r="K896" s="7" t="s">
        <v>32</v>
      </c>
      <c r="L896" s="7" t="s">
        <v>41</v>
      </c>
      <c r="M896" s="6">
        <v>40</v>
      </c>
      <c r="N896" s="6">
        <v>3</v>
      </c>
      <c r="O896" s="7" t="str">
        <f>VLOOKUP(H896,Product_Master!$A$2:$E$19,2,FALSE)</f>
        <v>Laptop</v>
      </c>
      <c r="P896" s="7" t="str">
        <f>VLOOKUP(H896,Product_Master!$A$2:$E$19,3,FALSE)</f>
        <v>Technology</v>
      </c>
      <c r="Q896" s="17">
        <f>INDEX(Product_Master!$D$2:$D$19,MATCH(H896,Product_Master!$A$2:$A$19,0))</f>
        <v>900</v>
      </c>
      <c r="R896" s="14">
        <f>INDEX(Product_Master!$E$2:$E$19,MATCH(H896,Product_Master!$A$2:$A$19,0))</f>
        <v>669.14</v>
      </c>
      <c r="S896" s="14">
        <f t="shared" si="78"/>
        <v>7695</v>
      </c>
      <c r="T896" s="14">
        <f t="shared" si="79"/>
        <v>6022.26</v>
      </c>
      <c r="U896" s="14">
        <f t="shared" si="80"/>
        <v>1672.7399999999998</v>
      </c>
      <c r="V896" s="20">
        <f t="shared" si="81"/>
        <v>0.21738011695906431</v>
      </c>
      <c r="W896" s="7" t="str">
        <f t="shared" si="82"/>
        <v>Profitable</v>
      </c>
      <c r="X896" s="7" t="str">
        <f t="shared" si="83"/>
        <v>High</v>
      </c>
    </row>
    <row r="897" spans="1:24" x14ac:dyDescent="0.3">
      <c r="A897" s="7" t="s">
        <v>2687</v>
      </c>
      <c r="B897" s="8">
        <v>45074</v>
      </c>
      <c r="C897" s="8">
        <v>45077</v>
      </c>
      <c r="D897" s="7" t="s">
        <v>1258</v>
      </c>
      <c r="E897" s="7" t="s">
        <v>369</v>
      </c>
      <c r="F897" s="7" t="s">
        <v>19</v>
      </c>
      <c r="G897" s="7" t="s">
        <v>20</v>
      </c>
      <c r="H897" s="7" t="s">
        <v>177</v>
      </c>
      <c r="I897" s="6">
        <v>9</v>
      </c>
      <c r="J897" s="10">
        <v>0</v>
      </c>
      <c r="K897" s="7" t="s">
        <v>32</v>
      </c>
      <c r="L897" s="7" t="s">
        <v>41</v>
      </c>
      <c r="M897" s="6">
        <v>68</v>
      </c>
      <c r="N897" s="6">
        <v>3</v>
      </c>
      <c r="O897" s="7" t="str">
        <f>VLOOKUP(H897,Product_Master!$A$2:$E$19,2,FALSE)</f>
        <v>Headphones</v>
      </c>
      <c r="P897" s="7" t="str">
        <f>VLOOKUP(H897,Product_Master!$A$2:$E$19,3,FALSE)</f>
        <v>Technology</v>
      </c>
      <c r="Q897" s="17">
        <f>INDEX(Product_Master!$D$2:$D$19,MATCH(H897,Product_Master!$A$2:$A$19,0))</f>
        <v>80</v>
      </c>
      <c r="R897" s="14">
        <f>INDEX(Product_Master!$E$2:$E$19,MATCH(H897,Product_Master!$A$2:$A$19,0))</f>
        <v>45.88</v>
      </c>
      <c r="S897" s="14">
        <f t="shared" si="78"/>
        <v>720</v>
      </c>
      <c r="T897" s="14">
        <f t="shared" si="79"/>
        <v>412.92</v>
      </c>
      <c r="U897" s="14">
        <f t="shared" si="80"/>
        <v>307.08</v>
      </c>
      <c r="V897" s="20">
        <f t="shared" si="81"/>
        <v>0.42649999999999999</v>
      </c>
      <c r="W897" s="7" t="str">
        <f t="shared" si="82"/>
        <v>Profitable</v>
      </c>
      <c r="X897" s="7" t="str">
        <f t="shared" si="83"/>
        <v>Low</v>
      </c>
    </row>
    <row r="898" spans="1:24" x14ac:dyDescent="0.3">
      <c r="A898" s="7" t="s">
        <v>2689</v>
      </c>
      <c r="B898" s="8">
        <v>45573</v>
      </c>
      <c r="C898" s="8">
        <v>45579</v>
      </c>
      <c r="D898" s="7" t="s">
        <v>2690</v>
      </c>
      <c r="E898" s="7" t="s">
        <v>453</v>
      </c>
      <c r="F898" s="7" t="s">
        <v>29</v>
      </c>
      <c r="G898" s="7" t="s">
        <v>47</v>
      </c>
      <c r="H898" s="7" t="s">
        <v>48</v>
      </c>
      <c r="I898" s="6">
        <v>5</v>
      </c>
      <c r="J898" s="10">
        <v>0.15</v>
      </c>
      <c r="K898" s="7" t="s">
        <v>32</v>
      </c>
      <c r="L898" s="7" t="s">
        <v>41</v>
      </c>
      <c r="M898" s="6">
        <v>30</v>
      </c>
      <c r="N898" s="6">
        <v>4</v>
      </c>
      <c r="O898" s="7" t="str">
        <f>VLOOKUP(H898,Product_Master!$A$2:$E$19,2,FALSE)</f>
        <v>Monitor</v>
      </c>
      <c r="P898" s="7" t="str">
        <f>VLOOKUP(H898,Product_Master!$A$2:$E$19,3,FALSE)</f>
        <v>Technology</v>
      </c>
      <c r="Q898" s="17">
        <f>INDEX(Product_Master!$D$2:$D$19,MATCH(H898,Product_Master!$A$2:$A$19,0))</f>
        <v>220</v>
      </c>
      <c r="R898" s="14">
        <f>INDEX(Product_Master!$E$2:$E$19,MATCH(H898,Product_Master!$A$2:$A$19,0))</f>
        <v>159.36000000000001</v>
      </c>
      <c r="S898" s="14">
        <f t="shared" ref="S898:S961" si="84">I898*Q898*(1-J898)</f>
        <v>935</v>
      </c>
      <c r="T898" s="14">
        <f t="shared" ref="T898:T961" si="85">I898*R898</f>
        <v>796.80000000000007</v>
      </c>
      <c r="U898" s="14">
        <f t="shared" ref="U898:U961" si="86">S898-T898</f>
        <v>138.19999999999993</v>
      </c>
      <c r="V898" s="20">
        <f t="shared" ref="V898:V961" si="87">IFERROR(U898/S898,0)</f>
        <v>0.14780748663101598</v>
      </c>
      <c r="W898" s="7" t="str">
        <f t="shared" ref="W898:W961" si="88">IF(U898&gt;0,"Profitable","Loss")</f>
        <v>Profitable</v>
      </c>
      <c r="X898" s="7" t="str">
        <f t="shared" ref="X898:X961" si="89">IF(S898&gt;=5000,"High",IF(S898&gt;=2000,"Medium","Low"))</f>
        <v>Low</v>
      </c>
    </row>
    <row r="899" spans="1:24" x14ac:dyDescent="0.3">
      <c r="A899" s="7" t="s">
        <v>2691</v>
      </c>
      <c r="B899" s="8">
        <v>45477</v>
      </c>
      <c r="C899" s="8">
        <v>45480</v>
      </c>
      <c r="D899" s="7" t="s">
        <v>1530</v>
      </c>
      <c r="E899" s="7" t="s">
        <v>627</v>
      </c>
      <c r="F899" s="7" t="s">
        <v>19</v>
      </c>
      <c r="G899" s="7" t="s">
        <v>62</v>
      </c>
      <c r="H899" s="7" t="s">
        <v>109</v>
      </c>
      <c r="I899" s="6">
        <v>5</v>
      </c>
      <c r="J899" s="10">
        <v>0</v>
      </c>
      <c r="K899" s="7" t="s">
        <v>22</v>
      </c>
      <c r="L899" s="7" t="s">
        <v>33</v>
      </c>
      <c r="M899" s="6">
        <v>38</v>
      </c>
      <c r="N899" s="6">
        <v>2</v>
      </c>
      <c r="O899" s="7" t="str">
        <f>VLOOKUP(H899,Product_Master!$A$2:$E$19,2,FALSE)</f>
        <v>Printer</v>
      </c>
      <c r="P899" s="7" t="str">
        <f>VLOOKUP(H899,Product_Master!$A$2:$E$19,3,FALSE)</f>
        <v>Technology</v>
      </c>
      <c r="Q899" s="17">
        <f>INDEX(Product_Master!$D$2:$D$19,MATCH(H899,Product_Master!$A$2:$A$19,0))</f>
        <v>180</v>
      </c>
      <c r="R899" s="14">
        <f>INDEX(Product_Master!$E$2:$E$19,MATCH(H899,Product_Master!$A$2:$A$19,0))</f>
        <v>133.25</v>
      </c>
      <c r="S899" s="14">
        <f t="shared" si="84"/>
        <v>900</v>
      </c>
      <c r="T899" s="14">
        <f t="shared" si="85"/>
        <v>666.25</v>
      </c>
      <c r="U899" s="14">
        <f t="shared" si="86"/>
        <v>233.75</v>
      </c>
      <c r="V899" s="20">
        <f t="shared" si="87"/>
        <v>0.25972222222222224</v>
      </c>
      <c r="W899" s="7" t="str">
        <f t="shared" si="88"/>
        <v>Profitable</v>
      </c>
      <c r="X899" s="7" t="str">
        <f t="shared" si="89"/>
        <v>Low</v>
      </c>
    </row>
    <row r="900" spans="1:24" x14ac:dyDescent="0.3">
      <c r="A900" s="7" t="s">
        <v>2692</v>
      </c>
      <c r="B900" s="8">
        <v>45653</v>
      </c>
      <c r="C900" s="8">
        <v>45657</v>
      </c>
      <c r="D900" s="7" t="s">
        <v>2694</v>
      </c>
      <c r="E900" s="7" t="s">
        <v>46</v>
      </c>
      <c r="F900" s="7" t="s">
        <v>29</v>
      </c>
      <c r="G900" s="7" t="s">
        <v>20</v>
      </c>
      <c r="H900" s="7" t="s">
        <v>98</v>
      </c>
      <c r="I900" s="6">
        <v>9</v>
      </c>
      <c r="J900" s="10">
        <v>0.1</v>
      </c>
      <c r="K900" s="7" t="s">
        <v>32</v>
      </c>
      <c r="L900" s="7" t="s">
        <v>41</v>
      </c>
      <c r="M900" s="6">
        <v>24</v>
      </c>
      <c r="N900" s="6">
        <v>5</v>
      </c>
      <c r="O900" s="7" t="str">
        <f>VLOOKUP(H900,Product_Master!$A$2:$E$19,2,FALSE)</f>
        <v>Office Chair</v>
      </c>
      <c r="P900" s="7" t="str">
        <f>VLOOKUP(H900,Product_Master!$A$2:$E$19,3,FALSE)</f>
        <v>Furniture</v>
      </c>
      <c r="Q900" s="17">
        <f>INDEX(Product_Master!$D$2:$D$19,MATCH(H900,Product_Master!$A$2:$A$19,0))</f>
        <v>150</v>
      </c>
      <c r="R900" s="14">
        <f>INDEX(Product_Master!$E$2:$E$19,MATCH(H900,Product_Master!$A$2:$A$19,0))</f>
        <v>111.98</v>
      </c>
      <c r="S900" s="14">
        <f t="shared" si="84"/>
        <v>1215</v>
      </c>
      <c r="T900" s="14">
        <f t="shared" si="85"/>
        <v>1007.82</v>
      </c>
      <c r="U900" s="14">
        <f t="shared" si="86"/>
        <v>207.17999999999995</v>
      </c>
      <c r="V900" s="20">
        <f t="shared" si="87"/>
        <v>0.17051851851851849</v>
      </c>
      <c r="W900" s="7" t="str">
        <f t="shared" si="88"/>
        <v>Profitable</v>
      </c>
      <c r="X900" s="7" t="str">
        <f t="shared" si="89"/>
        <v>Low</v>
      </c>
    </row>
    <row r="901" spans="1:24" x14ac:dyDescent="0.3">
      <c r="A901" s="7" t="s">
        <v>2695</v>
      </c>
      <c r="B901" s="8">
        <v>45484</v>
      </c>
      <c r="C901" s="8">
        <v>45485</v>
      </c>
      <c r="D901" s="7" t="s">
        <v>1631</v>
      </c>
      <c r="E901" s="7" t="s">
        <v>683</v>
      </c>
      <c r="F901" s="7" t="s">
        <v>29</v>
      </c>
      <c r="G901" s="7" t="s">
        <v>47</v>
      </c>
      <c r="H901" s="7" t="s">
        <v>160</v>
      </c>
      <c r="I901" s="6">
        <v>7</v>
      </c>
      <c r="J901" s="10">
        <v>0.2</v>
      </c>
      <c r="K901" s="7" t="s">
        <v>32</v>
      </c>
      <c r="L901" s="7" t="s">
        <v>33</v>
      </c>
      <c r="M901" s="6">
        <v>56</v>
      </c>
      <c r="N901" s="6">
        <v>3</v>
      </c>
      <c r="O901" s="7" t="str">
        <f>VLOOKUP(H901,Product_Master!$A$2:$E$19,2,FALSE)</f>
        <v>Laptop</v>
      </c>
      <c r="P901" s="7" t="str">
        <f>VLOOKUP(H901,Product_Master!$A$2:$E$19,3,FALSE)</f>
        <v>Technology</v>
      </c>
      <c r="Q901" s="17">
        <f>INDEX(Product_Master!$D$2:$D$19,MATCH(H901,Product_Master!$A$2:$A$19,0))</f>
        <v>900</v>
      </c>
      <c r="R901" s="14">
        <f>INDEX(Product_Master!$E$2:$E$19,MATCH(H901,Product_Master!$A$2:$A$19,0))</f>
        <v>669.14</v>
      </c>
      <c r="S901" s="14">
        <f t="shared" si="84"/>
        <v>5040</v>
      </c>
      <c r="T901" s="14">
        <f t="shared" si="85"/>
        <v>4683.9799999999996</v>
      </c>
      <c r="U901" s="14">
        <f t="shared" si="86"/>
        <v>356.02000000000044</v>
      </c>
      <c r="V901" s="20">
        <f t="shared" si="87"/>
        <v>7.0638888888888973E-2</v>
      </c>
      <c r="W901" s="7" t="str">
        <f t="shared" si="88"/>
        <v>Profitable</v>
      </c>
      <c r="X901" s="7" t="str">
        <f t="shared" si="89"/>
        <v>High</v>
      </c>
    </row>
    <row r="902" spans="1:24" x14ac:dyDescent="0.3">
      <c r="A902" s="7" t="s">
        <v>2696</v>
      </c>
      <c r="B902" s="8">
        <v>45109</v>
      </c>
      <c r="C902" s="8">
        <v>45112</v>
      </c>
      <c r="D902" s="7" t="s">
        <v>2697</v>
      </c>
      <c r="E902" s="7" t="s">
        <v>805</v>
      </c>
      <c r="F902" s="7" t="s">
        <v>39</v>
      </c>
      <c r="G902" s="7" t="s">
        <v>293</v>
      </c>
      <c r="H902" s="7" t="s">
        <v>154</v>
      </c>
      <c r="I902" s="6">
        <v>1</v>
      </c>
      <c r="J902" s="10">
        <v>0</v>
      </c>
      <c r="K902" s="7" t="s">
        <v>22</v>
      </c>
      <c r="L902" s="7" t="s">
        <v>23</v>
      </c>
      <c r="M902" s="6">
        <v>49</v>
      </c>
      <c r="N902" s="6">
        <v>3</v>
      </c>
      <c r="O902" s="7" t="str">
        <f>VLOOKUP(H902,Product_Master!$A$2:$E$19,2,FALSE)</f>
        <v>Filing Cabinet</v>
      </c>
      <c r="P902" s="7" t="str">
        <f>VLOOKUP(H902,Product_Master!$A$2:$E$19,3,FALSE)</f>
        <v>Furniture</v>
      </c>
      <c r="Q902" s="17">
        <f>INDEX(Product_Master!$D$2:$D$19,MATCH(H902,Product_Master!$A$2:$A$19,0))</f>
        <v>130</v>
      </c>
      <c r="R902" s="14">
        <f>INDEX(Product_Master!$E$2:$E$19,MATCH(H902,Product_Master!$A$2:$A$19,0))</f>
        <v>83.55</v>
      </c>
      <c r="S902" s="14">
        <f t="shared" si="84"/>
        <v>130</v>
      </c>
      <c r="T902" s="14">
        <f t="shared" si="85"/>
        <v>83.55</v>
      </c>
      <c r="U902" s="14">
        <f t="shared" si="86"/>
        <v>46.45</v>
      </c>
      <c r="V902" s="20">
        <f t="shared" si="87"/>
        <v>0.35730769230769233</v>
      </c>
      <c r="W902" s="7" t="str">
        <f t="shared" si="88"/>
        <v>Profitable</v>
      </c>
      <c r="X902" s="7" t="str">
        <f t="shared" si="89"/>
        <v>Low</v>
      </c>
    </row>
    <row r="903" spans="1:24" x14ac:dyDescent="0.3">
      <c r="A903" s="7" t="s">
        <v>2698</v>
      </c>
      <c r="B903" s="8">
        <v>44968</v>
      </c>
      <c r="C903" s="8">
        <v>44975</v>
      </c>
      <c r="D903" s="7" t="s">
        <v>2700</v>
      </c>
      <c r="E903" s="7" t="s">
        <v>683</v>
      </c>
      <c r="F903" s="7" t="s">
        <v>19</v>
      </c>
      <c r="G903" s="7" t="s">
        <v>40</v>
      </c>
      <c r="H903" s="7" t="s">
        <v>154</v>
      </c>
      <c r="I903" s="6">
        <v>4</v>
      </c>
      <c r="J903" s="10">
        <v>0</v>
      </c>
      <c r="K903" s="7" t="s">
        <v>32</v>
      </c>
      <c r="L903" s="7" t="s">
        <v>23</v>
      </c>
      <c r="M903" s="6">
        <v>57</v>
      </c>
      <c r="N903" s="6">
        <v>2</v>
      </c>
      <c r="O903" s="7" t="str">
        <f>VLOOKUP(H903,Product_Master!$A$2:$E$19,2,FALSE)</f>
        <v>Filing Cabinet</v>
      </c>
      <c r="P903" s="7" t="str">
        <f>VLOOKUP(H903,Product_Master!$A$2:$E$19,3,FALSE)</f>
        <v>Furniture</v>
      </c>
      <c r="Q903" s="17">
        <f>INDEX(Product_Master!$D$2:$D$19,MATCH(H903,Product_Master!$A$2:$A$19,0))</f>
        <v>130</v>
      </c>
      <c r="R903" s="14">
        <f>INDEX(Product_Master!$E$2:$E$19,MATCH(H903,Product_Master!$A$2:$A$19,0))</f>
        <v>83.55</v>
      </c>
      <c r="S903" s="14">
        <f t="shared" si="84"/>
        <v>520</v>
      </c>
      <c r="T903" s="14">
        <f t="shared" si="85"/>
        <v>334.2</v>
      </c>
      <c r="U903" s="14">
        <f t="shared" si="86"/>
        <v>185.8</v>
      </c>
      <c r="V903" s="20">
        <f t="shared" si="87"/>
        <v>0.35730769230769233</v>
      </c>
      <c r="W903" s="7" t="str">
        <f t="shared" si="88"/>
        <v>Profitable</v>
      </c>
      <c r="X903" s="7" t="str">
        <f t="shared" si="89"/>
        <v>Low</v>
      </c>
    </row>
    <row r="904" spans="1:24" x14ac:dyDescent="0.3">
      <c r="A904" s="7" t="s">
        <v>2701</v>
      </c>
      <c r="B904" s="8">
        <v>45053</v>
      </c>
      <c r="C904" s="8">
        <v>45056</v>
      </c>
      <c r="D904" s="7" t="s">
        <v>2702</v>
      </c>
      <c r="E904" s="7" t="s">
        <v>281</v>
      </c>
      <c r="F904" s="7" t="s">
        <v>29</v>
      </c>
      <c r="G904" s="7" t="s">
        <v>176</v>
      </c>
      <c r="H904" s="7" t="s">
        <v>160</v>
      </c>
      <c r="I904" s="6">
        <v>6</v>
      </c>
      <c r="J904" s="10">
        <v>0.05</v>
      </c>
      <c r="K904" s="7" t="s">
        <v>32</v>
      </c>
      <c r="L904" s="7" t="s">
        <v>23</v>
      </c>
      <c r="M904" s="6">
        <v>51</v>
      </c>
      <c r="N904" s="6">
        <v>1</v>
      </c>
      <c r="O904" s="7" t="str">
        <f>VLOOKUP(H904,Product_Master!$A$2:$E$19,2,FALSE)</f>
        <v>Laptop</v>
      </c>
      <c r="P904" s="7" t="str">
        <f>VLOOKUP(H904,Product_Master!$A$2:$E$19,3,FALSE)</f>
        <v>Technology</v>
      </c>
      <c r="Q904" s="17">
        <f>INDEX(Product_Master!$D$2:$D$19,MATCH(H904,Product_Master!$A$2:$A$19,0))</f>
        <v>900</v>
      </c>
      <c r="R904" s="14">
        <f>INDEX(Product_Master!$E$2:$E$19,MATCH(H904,Product_Master!$A$2:$A$19,0))</f>
        <v>669.14</v>
      </c>
      <c r="S904" s="14">
        <f t="shared" si="84"/>
        <v>5130</v>
      </c>
      <c r="T904" s="14">
        <f t="shared" si="85"/>
        <v>4014.84</v>
      </c>
      <c r="U904" s="14">
        <f t="shared" si="86"/>
        <v>1115.1599999999999</v>
      </c>
      <c r="V904" s="20">
        <f t="shared" si="87"/>
        <v>0.21738011695906431</v>
      </c>
      <c r="W904" s="7" t="str">
        <f t="shared" si="88"/>
        <v>Profitable</v>
      </c>
      <c r="X904" s="7" t="str">
        <f t="shared" si="89"/>
        <v>High</v>
      </c>
    </row>
    <row r="905" spans="1:24" x14ac:dyDescent="0.3">
      <c r="A905" s="7" t="s">
        <v>2703</v>
      </c>
      <c r="B905" s="8">
        <v>45606</v>
      </c>
      <c r="C905" s="8">
        <v>45613</v>
      </c>
      <c r="D905" s="7" t="s">
        <v>979</v>
      </c>
      <c r="E905" s="7" t="s">
        <v>882</v>
      </c>
      <c r="F905" s="7" t="s">
        <v>19</v>
      </c>
      <c r="G905" s="7" t="s">
        <v>293</v>
      </c>
      <c r="H905" s="7" t="s">
        <v>56</v>
      </c>
      <c r="I905" s="6">
        <v>5</v>
      </c>
      <c r="J905" s="10">
        <v>0.1</v>
      </c>
      <c r="K905" s="7" t="s">
        <v>222</v>
      </c>
      <c r="L905" s="7" t="s">
        <v>33</v>
      </c>
      <c r="M905" s="6">
        <v>44</v>
      </c>
      <c r="N905" s="6">
        <v>4</v>
      </c>
      <c r="O905" s="7" t="str">
        <f>VLOOKUP(H905,Product_Master!$A$2:$E$19,2,FALSE)</f>
        <v>Stapler</v>
      </c>
      <c r="P905" s="7" t="str">
        <f>VLOOKUP(H905,Product_Master!$A$2:$E$19,3,FALSE)</f>
        <v>Office Supplies</v>
      </c>
      <c r="Q905" s="17">
        <f>INDEX(Product_Master!$D$2:$D$19,MATCH(H905,Product_Master!$A$2:$A$19,0))</f>
        <v>15</v>
      </c>
      <c r="R905" s="14">
        <f>INDEX(Product_Master!$E$2:$E$19,MATCH(H905,Product_Master!$A$2:$A$19,0))</f>
        <v>9.91</v>
      </c>
      <c r="S905" s="14">
        <f t="shared" si="84"/>
        <v>67.5</v>
      </c>
      <c r="T905" s="14">
        <f t="shared" si="85"/>
        <v>49.55</v>
      </c>
      <c r="U905" s="14">
        <f t="shared" si="86"/>
        <v>17.950000000000003</v>
      </c>
      <c r="V905" s="20">
        <f t="shared" si="87"/>
        <v>0.26592592592592595</v>
      </c>
      <c r="W905" s="7" t="str">
        <f t="shared" si="88"/>
        <v>Profitable</v>
      </c>
      <c r="X905" s="7" t="str">
        <f t="shared" si="89"/>
        <v>Low</v>
      </c>
    </row>
    <row r="906" spans="1:24" x14ac:dyDescent="0.3">
      <c r="A906" s="7" t="s">
        <v>2704</v>
      </c>
      <c r="B906" s="8">
        <v>45191</v>
      </c>
      <c r="C906" s="8">
        <v>45196</v>
      </c>
      <c r="D906" s="7" t="s">
        <v>761</v>
      </c>
      <c r="E906" s="7" t="s">
        <v>326</v>
      </c>
      <c r="F906" s="7" t="s">
        <v>29</v>
      </c>
      <c r="G906" s="7" t="s">
        <v>40</v>
      </c>
      <c r="H906" s="7" t="s">
        <v>308</v>
      </c>
      <c r="I906" s="6">
        <v>1</v>
      </c>
      <c r="J906" s="10">
        <v>0.05</v>
      </c>
      <c r="K906" s="7" t="s">
        <v>32</v>
      </c>
      <c r="L906" s="7" t="s">
        <v>23</v>
      </c>
      <c r="M906" s="6">
        <v>51</v>
      </c>
      <c r="N906" s="6">
        <v>3</v>
      </c>
      <c r="O906" s="7" t="str">
        <f>VLOOKUP(H906,Product_Master!$A$2:$E$19,2,FALSE)</f>
        <v>Binder</v>
      </c>
      <c r="P906" s="7" t="str">
        <f>VLOOKUP(H906,Product_Master!$A$2:$E$19,3,FALSE)</f>
        <v>Office Supplies</v>
      </c>
      <c r="Q906" s="17">
        <f>INDEX(Product_Master!$D$2:$D$19,MATCH(H906,Product_Master!$A$2:$A$19,0))</f>
        <v>8</v>
      </c>
      <c r="R906" s="14">
        <f>INDEX(Product_Master!$E$2:$E$19,MATCH(H906,Product_Master!$A$2:$A$19,0))</f>
        <v>5.51</v>
      </c>
      <c r="S906" s="14">
        <f t="shared" si="84"/>
        <v>7.6</v>
      </c>
      <c r="T906" s="14">
        <f t="shared" si="85"/>
        <v>5.51</v>
      </c>
      <c r="U906" s="14">
        <f t="shared" si="86"/>
        <v>2.09</v>
      </c>
      <c r="V906" s="20">
        <f t="shared" si="87"/>
        <v>0.27499999999999997</v>
      </c>
      <c r="W906" s="7" t="str">
        <f t="shared" si="88"/>
        <v>Profitable</v>
      </c>
      <c r="X906" s="7" t="str">
        <f t="shared" si="89"/>
        <v>Low</v>
      </c>
    </row>
    <row r="907" spans="1:24" x14ac:dyDescent="0.3">
      <c r="A907" s="7" t="s">
        <v>2707</v>
      </c>
      <c r="B907" s="8">
        <v>45250</v>
      </c>
      <c r="C907" s="8">
        <v>45257</v>
      </c>
      <c r="D907" s="7" t="s">
        <v>2709</v>
      </c>
      <c r="E907" s="7" t="s">
        <v>215</v>
      </c>
      <c r="F907" s="7" t="s">
        <v>29</v>
      </c>
      <c r="G907" s="7" t="s">
        <v>20</v>
      </c>
      <c r="H907" s="7" t="s">
        <v>63</v>
      </c>
      <c r="I907" s="6">
        <v>2</v>
      </c>
      <c r="J907" s="10">
        <v>0</v>
      </c>
      <c r="K907" s="7" t="s">
        <v>32</v>
      </c>
      <c r="L907" s="7" t="s">
        <v>50</v>
      </c>
      <c r="M907" s="6">
        <v>47</v>
      </c>
      <c r="N907" s="6">
        <v>3</v>
      </c>
      <c r="O907" s="7" t="str">
        <f>VLOOKUP(H907,Product_Master!$A$2:$E$19,2,FALSE)</f>
        <v>Paper Ream</v>
      </c>
      <c r="P907" s="7" t="str">
        <f>VLOOKUP(H907,Product_Master!$A$2:$E$19,3,FALSE)</f>
        <v>Office Supplies</v>
      </c>
      <c r="Q907" s="17">
        <f>INDEX(Product_Master!$D$2:$D$19,MATCH(H907,Product_Master!$A$2:$A$19,0))</f>
        <v>9</v>
      </c>
      <c r="R907" s="14">
        <f>INDEX(Product_Master!$E$2:$E$19,MATCH(H907,Product_Master!$A$2:$A$19,0))</f>
        <v>5.46</v>
      </c>
      <c r="S907" s="14">
        <f t="shared" si="84"/>
        <v>18</v>
      </c>
      <c r="T907" s="14">
        <f t="shared" si="85"/>
        <v>10.92</v>
      </c>
      <c r="U907" s="14">
        <f t="shared" si="86"/>
        <v>7.08</v>
      </c>
      <c r="V907" s="20">
        <f t="shared" si="87"/>
        <v>0.39333333333333331</v>
      </c>
      <c r="W907" s="7" t="str">
        <f t="shared" si="88"/>
        <v>Profitable</v>
      </c>
      <c r="X907" s="7" t="str">
        <f t="shared" si="89"/>
        <v>Low</v>
      </c>
    </row>
    <row r="908" spans="1:24" x14ac:dyDescent="0.3">
      <c r="A908" s="7" t="s">
        <v>2710</v>
      </c>
      <c r="B908" s="8">
        <v>45355</v>
      </c>
      <c r="C908" s="8">
        <v>45356</v>
      </c>
      <c r="D908" s="7" t="s">
        <v>2112</v>
      </c>
      <c r="E908" s="7" t="s">
        <v>68</v>
      </c>
      <c r="F908" s="7" t="s">
        <v>39</v>
      </c>
      <c r="G908" s="7" t="s">
        <v>97</v>
      </c>
      <c r="H908" s="7" t="s">
        <v>98</v>
      </c>
      <c r="I908" s="6">
        <v>5</v>
      </c>
      <c r="J908" s="10">
        <v>0</v>
      </c>
      <c r="K908" s="7" t="s">
        <v>70</v>
      </c>
      <c r="L908" s="7" t="s">
        <v>50</v>
      </c>
      <c r="M908" s="6">
        <v>31</v>
      </c>
      <c r="N908" s="6">
        <v>3</v>
      </c>
      <c r="O908" s="7" t="str">
        <f>VLOOKUP(H908,Product_Master!$A$2:$E$19,2,FALSE)</f>
        <v>Office Chair</v>
      </c>
      <c r="P908" s="7" t="str">
        <f>VLOOKUP(H908,Product_Master!$A$2:$E$19,3,FALSE)</f>
        <v>Furniture</v>
      </c>
      <c r="Q908" s="17">
        <f>INDEX(Product_Master!$D$2:$D$19,MATCH(H908,Product_Master!$A$2:$A$19,0))</f>
        <v>150</v>
      </c>
      <c r="R908" s="14">
        <f>INDEX(Product_Master!$E$2:$E$19,MATCH(H908,Product_Master!$A$2:$A$19,0))</f>
        <v>111.98</v>
      </c>
      <c r="S908" s="14">
        <f t="shared" si="84"/>
        <v>750</v>
      </c>
      <c r="T908" s="14">
        <f t="shared" si="85"/>
        <v>559.9</v>
      </c>
      <c r="U908" s="14">
        <f t="shared" si="86"/>
        <v>190.10000000000002</v>
      </c>
      <c r="V908" s="20">
        <f t="shared" si="87"/>
        <v>0.25346666666666667</v>
      </c>
      <c r="W908" s="7" t="str">
        <f t="shared" si="88"/>
        <v>Profitable</v>
      </c>
      <c r="X908" s="7" t="str">
        <f t="shared" si="89"/>
        <v>Low</v>
      </c>
    </row>
    <row r="909" spans="1:24" x14ac:dyDescent="0.3">
      <c r="A909" s="7" t="s">
        <v>2712</v>
      </c>
      <c r="B909" s="8">
        <v>45521</v>
      </c>
      <c r="C909" s="8">
        <v>45523</v>
      </c>
      <c r="D909" s="7" t="s">
        <v>2713</v>
      </c>
      <c r="E909" s="7" t="s">
        <v>911</v>
      </c>
      <c r="F909" s="7" t="s">
        <v>39</v>
      </c>
      <c r="G909" s="7" t="s">
        <v>251</v>
      </c>
      <c r="H909" s="7" t="s">
        <v>216</v>
      </c>
      <c r="I909" s="6">
        <v>3</v>
      </c>
      <c r="J909" s="10">
        <v>0</v>
      </c>
      <c r="K909" s="7" t="s">
        <v>32</v>
      </c>
      <c r="L909" s="7" t="s">
        <v>33</v>
      </c>
      <c r="M909" s="6">
        <v>22</v>
      </c>
      <c r="N909" s="6">
        <v>2</v>
      </c>
      <c r="O909" s="7" t="str">
        <f>VLOOKUP(H909,Product_Master!$A$2:$E$19,2,FALSE)</f>
        <v>Keyboard</v>
      </c>
      <c r="P909" s="7" t="str">
        <f>VLOOKUP(H909,Product_Master!$A$2:$E$19,3,FALSE)</f>
        <v>Technology</v>
      </c>
      <c r="Q909" s="17">
        <f>INDEX(Product_Master!$D$2:$D$19,MATCH(H909,Product_Master!$A$2:$A$19,0))</f>
        <v>45</v>
      </c>
      <c r="R909" s="14">
        <f>INDEX(Product_Master!$E$2:$E$19,MATCH(H909,Product_Master!$A$2:$A$19,0))</f>
        <v>35.729999999999997</v>
      </c>
      <c r="S909" s="14">
        <f t="shared" si="84"/>
        <v>135</v>
      </c>
      <c r="T909" s="14">
        <f t="shared" si="85"/>
        <v>107.19</v>
      </c>
      <c r="U909" s="14">
        <f t="shared" si="86"/>
        <v>27.810000000000002</v>
      </c>
      <c r="V909" s="20">
        <f t="shared" si="87"/>
        <v>0.20600000000000002</v>
      </c>
      <c r="W909" s="7" t="str">
        <f t="shared" si="88"/>
        <v>Profitable</v>
      </c>
      <c r="X909" s="7" t="str">
        <f t="shared" si="89"/>
        <v>Low</v>
      </c>
    </row>
    <row r="910" spans="1:24" x14ac:dyDescent="0.3">
      <c r="A910" s="7" t="s">
        <v>2714</v>
      </c>
      <c r="B910" s="8">
        <v>44976</v>
      </c>
      <c r="C910" s="8">
        <v>44977</v>
      </c>
      <c r="D910" s="7" t="s">
        <v>2717</v>
      </c>
      <c r="E910" s="7" t="s">
        <v>408</v>
      </c>
      <c r="F910" s="7" t="s">
        <v>19</v>
      </c>
      <c r="G910" s="7" t="s">
        <v>192</v>
      </c>
      <c r="H910" s="7" t="s">
        <v>98</v>
      </c>
      <c r="I910" s="6">
        <v>8</v>
      </c>
      <c r="J910" s="10">
        <v>0</v>
      </c>
      <c r="K910" s="7" t="s">
        <v>22</v>
      </c>
      <c r="L910" s="7" t="s">
        <v>41</v>
      </c>
      <c r="M910" s="6">
        <v>57</v>
      </c>
      <c r="N910" s="6">
        <v>3</v>
      </c>
      <c r="O910" s="7" t="str">
        <f>VLOOKUP(H910,Product_Master!$A$2:$E$19,2,FALSE)</f>
        <v>Office Chair</v>
      </c>
      <c r="P910" s="7" t="str">
        <f>VLOOKUP(H910,Product_Master!$A$2:$E$19,3,FALSE)</f>
        <v>Furniture</v>
      </c>
      <c r="Q910" s="17">
        <f>INDEX(Product_Master!$D$2:$D$19,MATCH(H910,Product_Master!$A$2:$A$19,0))</f>
        <v>150</v>
      </c>
      <c r="R910" s="14">
        <f>INDEX(Product_Master!$E$2:$E$19,MATCH(H910,Product_Master!$A$2:$A$19,0))</f>
        <v>111.98</v>
      </c>
      <c r="S910" s="14">
        <f t="shared" si="84"/>
        <v>1200</v>
      </c>
      <c r="T910" s="14">
        <f t="shared" si="85"/>
        <v>895.84</v>
      </c>
      <c r="U910" s="14">
        <f t="shared" si="86"/>
        <v>304.15999999999997</v>
      </c>
      <c r="V910" s="20">
        <f t="shared" si="87"/>
        <v>0.25346666666666662</v>
      </c>
      <c r="W910" s="7" t="str">
        <f t="shared" si="88"/>
        <v>Profitable</v>
      </c>
      <c r="X910" s="7" t="str">
        <f t="shared" si="89"/>
        <v>Low</v>
      </c>
    </row>
    <row r="911" spans="1:24" x14ac:dyDescent="0.3">
      <c r="A911" s="7" t="s">
        <v>2718</v>
      </c>
      <c r="B911" s="8">
        <v>45502</v>
      </c>
      <c r="C911" s="8">
        <v>45508</v>
      </c>
      <c r="D911" s="7" t="s">
        <v>1368</v>
      </c>
      <c r="E911" s="7" t="s">
        <v>1422</v>
      </c>
      <c r="F911" s="7" t="s">
        <v>39</v>
      </c>
      <c r="G911" s="7" t="s">
        <v>192</v>
      </c>
      <c r="H911" s="7" t="s">
        <v>160</v>
      </c>
      <c r="I911" s="6">
        <v>4</v>
      </c>
      <c r="J911" s="10">
        <v>0</v>
      </c>
      <c r="K911" s="7" t="s">
        <v>32</v>
      </c>
      <c r="L911" s="7" t="s">
        <v>50</v>
      </c>
      <c r="M911" s="6">
        <v>44</v>
      </c>
      <c r="N911" s="6">
        <v>3</v>
      </c>
      <c r="O911" s="7" t="str">
        <f>VLOOKUP(H911,Product_Master!$A$2:$E$19,2,FALSE)</f>
        <v>Laptop</v>
      </c>
      <c r="P911" s="7" t="str">
        <f>VLOOKUP(H911,Product_Master!$A$2:$E$19,3,FALSE)</f>
        <v>Technology</v>
      </c>
      <c r="Q911" s="17">
        <f>INDEX(Product_Master!$D$2:$D$19,MATCH(H911,Product_Master!$A$2:$A$19,0))</f>
        <v>900</v>
      </c>
      <c r="R911" s="14">
        <f>INDEX(Product_Master!$E$2:$E$19,MATCH(H911,Product_Master!$A$2:$A$19,0))</f>
        <v>669.14</v>
      </c>
      <c r="S911" s="14">
        <f t="shared" si="84"/>
        <v>3600</v>
      </c>
      <c r="T911" s="14">
        <f t="shared" si="85"/>
        <v>2676.56</v>
      </c>
      <c r="U911" s="14">
        <f t="shared" si="86"/>
        <v>923.44</v>
      </c>
      <c r="V911" s="20">
        <f t="shared" si="87"/>
        <v>0.25651111111111113</v>
      </c>
      <c r="W911" s="7" t="str">
        <f t="shared" si="88"/>
        <v>Profitable</v>
      </c>
      <c r="X911" s="7" t="str">
        <f t="shared" si="89"/>
        <v>Medium</v>
      </c>
    </row>
    <row r="912" spans="1:24" x14ac:dyDescent="0.3">
      <c r="A912" s="7" t="s">
        <v>2719</v>
      </c>
      <c r="B912" s="8">
        <v>45092</v>
      </c>
      <c r="C912" s="8">
        <v>45094</v>
      </c>
      <c r="D912" s="7" t="s">
        <v>2542</v>
      </c>
      <c r="E912" s="7" t="s">
        <v>627</v>
      </c>
      <c r="F912" s="7" t="s">
        <v>19</v>
      </c>
      <c r="G912" s="7" t="s">
        <v>62</v>
      </c>
      <c r="H912" s="7" t="s">
        <v>69</v>
      </c>
      <c r="I912" s="6">
        <v>6</v>
      </c>
      <c r="J912" s="10">
        <v>0.1</v>
      </c>
      <c r="K912" s="7" t="s">
        <v>222</v>
      </c>
      <c r="L912" s="7" t="s">
        <v>23</v>
      </c>
      <c r="M912" s="6">
        <v>51</v>
      </c>
      <c r="N912" s="6">
        <v>2</v>
      </c>
      <c r="O912" s="7" t="str">
        <f>VLOOKUP(H912,Product_Master!$A$2:$E$19,2,FALSE)</f>
        <v>Marker Pack</v>
      </c>
      <c r="P912" s="7" t="str">
        <f>VLOOKUP(H912,Product_Master!$A$2:$E$19,3,FALSE)</f>
        <v>Office Supplies</v>
      </c>
      <c r="Q912" s="17">
        <f>INDEX(Product_Master!$D$2:$D$19,MATCH(H912,Product_Master!$A$2:$A$19,0))</f>
        <v>11</v>
      </c>
      <c r="R912" s="14">
        <f>INDEX(Product_Master!$E$2:$E$19,MATCH(H912,Product_Master!$A$2:$A$19,0))</f>
        <v>6.23</v>
      </c>
      <c r="S912" s="14">
        <f t="shared" si="84"/>
        <v>59.4</v>
      </c>
      <c r="T912" s="14">
        <f t="shared" si="85"/>
        <v>37.380000000000003</v>
      </c>
      <c r="U912" s="14">
        <f t="shared" si="86"/>
        <v>22.019999999999996</v>
      </c>
      <c r="V912" s="20">
        <f t="shared" si="87"/>
        <v>0.37070707070707065</v>
      </c>
      <c r="W912" s="7" t="str">
        <f t="shared" si="88"/>
        <v>Profitable</v>
      </c>
      <c r="X912" s="7" t="str">
        <f t="shared" si="89"/>
        <v>Low</v>
      </c>
    </row>
    <row r="913" spans="1:24" x14ac:dyDescent="0.3">
      <c r="A913" s="7" t="s">
        <v>2721</v>
      </c>
      <c r="B913" s="8">
        <v>44997</v>
      </c>
      <c r="C913" s="8">
        <v>45002</v>
      </c>
      <c r="D913" s="7" t="s">
        <v>2722</v>
      </c>
      <c r="E913" s="7" t="s">
        <v>619</v>
      </c>
      <c r="F913" s="7" t="s">
        <v>39</v>
      </c>
      <c r="G913" s="7" t="s">
        <v>40</v>
      </c>
      <c r="H913" s="7" t="s">
        <v>160</v>
      </c>
      <c r="I913" s="6">
        <v>2</v>
      </c>
      <c r="J913" s="10">
        <v>0.1</v>
      </c>
      <c r="K913" s="7" t="s">
        <v>32</v>
      </c>
      <c r="L913" s="7" t="s">
        <v>50</v>
      </c>
      <c r="M913" s="6">
        <v>30</v>
      </c>
      <c r="N913" s="6">
        <v>3</v>
      </c>
      <c r="O913" s="7" t="str">
        <f>VLOOKUP(H913,Product_Master!$A$2:$E$19,2,FALSE)</f>
        <v>Laptop</v>
      </c>
      <c r="P913" s="7" t="str">
        <f>VLOOKUP(H913,Product_Master!$A$2:$E$19,3,FALSE)</f>
        <v>Technology</v>
      </c>
      <c r="Q913" s="17">
        <f>INDEX(Product_Master!$D$2:$D$19,MATCH(H913,Product_Master!$A$2:$A$19,0))</f>
        <v>900</v>
      </c>
      <c r="R913" s="14">
        <f>INDEX(Product_Master!$E$2:$E$19,MATCH(H913,Product_Master!$A$2:$A$19,0))</f>
        <v>669.14</v>
      </c>
      <c r="S913" s="14">
        <f t="shared" si="84"/>
        <v>1620</v>
      </c>
      <c r="T913" s="14">
        <f t="shared" si="85"/>
        <v>1338.28</v>
      </c>
      <c r="U913" s="14">
        <f t="shared" si="86"/>
        <v>281.72000000000003</v>
      </c>
      <c r="V913" s="20">
        <f t="shared" si="87"/>
        <v>0.17390123456790124</v>
      </c>
      <c r="W913" s="7" t="str">
        <f t="shared" si="88"/>
        <v>Profitable</v>
      </c>
      <c r="X913" s="7" t="str">
        <f t="shared" si="89"/>
        <v>Low</v>
      </c>
    </row>
    <row r="914" spans="1:24" x14ac:dyDescent="0.3">
      <c r="A914" s="7" t="s">
        <v>2723</v>
      </c>
      <c r="B914" s="8">
        <v>45529</v>
      </c>
      <c r="C914" s="8">
        <v>45534</v>
      </c>
      <c r="D914" s="7" t="s">
        <v>2725</v>
      </c>
      <c r="E914" s="7" t="s">
        <v>467</v>
      </c>
      <c r="F914" s="7" t="s">
        <v>19</v>
      </c>
      <c r="G914" s="7" t="s">
        <v>115</v>
      </c>
      <c r="H914" s="7" t="s">
        <v>160</v>
      </c>
      <c r="I914" s="6">
        <v>9</v>
      </c>
      <c r="J914" s="10">
        <v>0.05</v>
      </c>
      <c r="K914" s="7" t="s">
        <v>32</v>
      </c>
      <c r="L914" s="7" t="s">
        <v>23</v>
      </c>
      <c r="M914" s="6">
        <v>42</v>
      </c>
      <c r="N914" s="6">
        <v>1</v>
      </c>
      <c r="O914" s="7" t="str">
        <f>VLOOKUP(H914,Product_Master!$A$2:$E$19,2,FALSE)</f>
        <v>Laptop</v>
      </c>
      <c r="P914" s="7" t="str">
        <f>VLOOKUP(H914,Product_Master!$A$2:$E$19,3,FALSE)</f>
        <v>Technology</v>
      </c>
      <c r="Q914" s="17">
        <f>INDEX(Product_Master!$D$2:$D$19,MATCH(H914,Product_Master!$A$2:$A$19,0))</f>
        <v>900</v>
      </c>
      <c r="R914" s="14">
        <f>INDEX(Product_Master!$E$2:$E$19,MATCH(H914,Product_Master!$A$2:$A$19,0))</f>
        <v>669.14</v>
      </c>
      <c r="S914" s="14">
        <f t="shared" si="84"/>
        <v>7695</v>
      </c>
      <c r="T914" s="14">
        <f t="shared" si="85"/>
        <v>6022.26</v>
      </c>
      <c r="U914" s="14">
        <f t="shared" si="86"/>
        <v>1672.7399999999998</v>
      </c>
      <c r="V914" s="20">
        <f t="shared" si="87"/>
        <v>0.21738011695906431</v>
      </c>
      <c r="W914" s="7" t="str">
        <f t="shared" si="88"/>
        <v>Profitable</v>
      </c>
      <c r="X914" s="7" t="str">
        <f t="shared" si="89"/>
        <v>High</v>
      </c>
    </row>
    <row r="915" spans="1:24" x14ac:dyDescent="0.3">
      <c r="A915" s="7" t="s">
        <v>2726</v>
      </c>
      <c r="B915" s="8">
        <v>45304</v>
      </c>
      <c r="C915" s="8">
        <v>45308</v>
      </c>
      <c r="D915" s="7" t="s">
        <v>2727</v>
      </c>
      <c r="E915" s="7" t="s">
        <v>643</v>
      </c>
      <c r="F915" s="7" t="s">
        <v>29</v>
      </c>
      <c r="G915" s="7" t="s">
        <v>20</v>
      </c>
      <c r="H915" s="7" t="s">
        <v>241</v>
      </c>
      <c r="I915" s="6">
        <v>1</v>
      </c>
      <c r="J915" s="10">
        <v>0</v>
      </c>
      <c r="K915" s="7" t="s">
        <v>222</v>
      </c>
      <c r="L915" s="7" t="s">
        <v>23</v>
      </c>
      <c r="M915" s="6">
        <v>62</v>
      </c>
      <c r="N915" s="6">
        <v>1</v>
      </c>
      <c r="O915" s="7" t="str">
        <f>VLOOKUP(H915,Product_Master!$A$2:$E$19,2,FALSE)</f>
        <v>Notebook</v>
      </c>
      <c r="P915" s="7" t="str">
        <f>VLOOKUP(H915,Product_Master!$A$2:$E$19,3,FALSE)</f>
        <v>Office Supplies</v>
      </c>
      <c r="Q915" s="17">
        <f>INDEX(Product_Master!$D$2:$D$19,MATCH(H915,Product_Master!$A$2:$A$19,0))</f>
        <v>6</v>
      </c>
      <c r="R915" s="14">
        <f>INDEX(Product_Master!$E$2:$E$19,MATCH(H915,Product_Master!$A$2:$A$19,0))</f>
        <v>4.2699999999999996</v>
      </c>
      <c r="S915" s="14">
        <f t="shared" si="84"/>
        <v>6</v>
      </c>
      <c r="T915" s="14">
        <f t="shared" si="85"/>
        <v>4.2699999999999996</v>
      </c>
      <c r="U915" s="14">
        <f t="shared" si="86"/>
        <v>1.7300000000000004</v>
      </c>
      <c r="V915" s="20">
        <f t="shared" si="87"/>
        <v>0.28833333333333339</v>
      </c>
      <c r="W915" s="7" t="str">
        <f t="shared" si="88"/>
        <v>Profitable</v>
      </c>
      <c r="X915" s="7" t="str">
        <f t="shared" si="89"/>
        <v>Low</v>
      </c>
    </row>
    <row r="916" spans="1:24" x14ac:dyDescent="0.3">
      <c r="A916" s="7" t="s">
        <v>2728</v>
      </c>
      <c r="B916" s="8">
        <v>45547</v>
      </c>
      <c r="C916" s="8">
        <v>45550</v>
      </c>
      <c r="D916" s="7" t="s">
        <v>657</v>
      </c>
      <c r="E916" s="7" t="s">
        <v>426</v>
      </c>
      <c r="F916" s="7" t="s">
        <v>29</v>
      </c>
      <c r="G916" s="7" t="s">
        <v>62</v>
      </c>
      <c r="H916" s="7" t="s">
        <v>160</v>
      </c>
      <c r="I916" s="6">
        <v>1</v>
      </c>
      <c r="J916" s="10">
        <v>0.1</v>
      </c>
      <c r="K916" s="7" t="s">
        <v>22</v>
      </c>
      <c r="L916" s="7" t="s">
        <v>33</v>
      </c>
      <c r="M916" s="6">
        <v>52</v>
      </c>
      <c r="N916" s="6">
        <v>1</v>
      </c>
      <c r="O916" s="7" t="str">
        <f>VLOOKUP(H916,Product_Master!$A$2:$E$19,2,FALSE)</f>
        <v>Laptop</v>
      </c>
      <c r="P916" s="7" t="str">
        <f>VLOOKUP(H916,Product_Master!$A$2:$E$19,3,FALSE)</f>
        <v>Technology</v>
      </c>
      <c r="Q916" s="17">
        <f>INDEX(Product_Master!$D$2:$D$19,MATCH(H916,Product_Master!$A$2:$A$19,0))</f>
        <v>900</v>
      </c>
      <c r="R916" s="14">
        <f>INDEX(Product_Master!$E$2:$E$19,MATCH(H916,Product_Master!$A$2:$A$19,0))</f>
        <v>669.14</v>
      </c>
      <c r="S916" s="14">
        <f t="shared" si="84"/>
        <v>810</v>
      </c>
      <c r="T916" s="14">
        <f t="shared" si="85"/>
        <v>669.14</v>
      </c>
      <c r="U916" s="14">
        <f t="shared" si="86"/>
        <v>140.86000000000001</v>
      </c>
      <c r="V916" s="20">
        <f t="shared" si="87"/>
        <v>0.17390123456790124</v>
      </c>
      <c r="W916" s="7" t="str">
        <f t="shared" si="88"/>
        <v>Profitable</v>
      </c>
      <c r="X916" s="7" t="str">
        <f t="shared" si="89"/>
        <v>Low</v>
      </c>
    </row>
    <row r="917" spans="1:24" x14ac:dyDescent="0.3">
      <c r="A917" s="7" t="s">
        <v>2729</v>
      </c>
      <c r="B917" s="8">
        <v>45028</v>
      </c>
      <c r="C917" s="8">
        <v>45030</v>
      </c>
      <c r="D917" s="7" t="s">
        <v>701</v>
      </c>
      <c r="E917" s="7" t="s">
        <v>103</v>
      </c>
      <c r="F917" s="7" t="s">
        <v>39</v>
      </c>
      <c r="G917" s="7" t="s">
        <v>192</v>
      </c>
      <c r="H917" s="7" t="s">
        <v>56</v>
      </c>
      <c r="I917" s="6">
        <v>5</v>
      </c>
      <c r="J917" s="10">
        <v>0.1</v>
      </c>
      <c r="K917" s="7" t="s">
        <v>32</v>
      </c>
      <c r="L917" s="7" t="s">
        <v>33</v>
      </c>
      <c r="M917" s="6">
        <v>22</v>
      </c>
      <c r="N917" s="6">
        <v>3</v>
      </c>
      <c r="O917" s="7" t="str">
        <f>VLOOKUP(H917,Product_Master!$A$2:$E$19,2,FALSE)</f>
        <v>Stapler</v>
      </c>
      <c r="P917" s="7" t="str">
        <f>VLOOKUP(H917,Product_Master!$A$2:$E$19,3,FALSE)</f>
        <v>Office Supplies</v>
      </c>
      <c r="Q917" s="17">
        <f>INDEX(Product_Master!$D$2:$D$19,MATCH(H917,Product_Master!$A$2:$A$19,0))</f>
        <v>15</v>
      </c>
      <c r="R917" s="14">
        <f>INDEX(Product_Master!$E$2:$E$19,MATCH(H917,Product_Master!$A$2:$A$19,0))</f>
        <v>9.91</v>
      </c>
      <c r="S917" s="14">
        <f t="shared" si="84"/>
        <v>67.5</v>
      </c>
      <c r="T917" s="14">
        <f t="shared" si="85"/>
        <v>49.55</v>
      </c>
      <c r="U917" s="14">
        <f t="shared" si="86"/>
        <v>17.950000000000003</v>
      </c>
      <c r="V917" s="20">
        <f t="shared" si="87"/>
        <v>0.26592592592592595</v>
      </c>
      <c r="W917" s="7" t="str">
        <f t="shared" si="88"/>
        <v>Profitable</v>
      </c>
      <c r="X917" s="7" t="str">
        <f t="shared" si="89"/>
        <v>Low</v>
      </c>
    </row>
    <row r="918" spans="1:24" x14ac:dyDescent="0.3">
      <c r="A918" s="7" t="s">
        <v>2730</v>
      </c>
      <c r="B918" s="8">
        <v>44930</v>
      </c>
      <c r="C918" s="8">
        <v>44934</v>
      </c>
      <c r="D918" s="7" t="s">
        <v>1712</v>
      </c>
      <c r="E918" s="7" t="s">
        <v>935</v>
      </c>
      <c r="F918" s="7" t="s">
        <v>39</v>
      </c>
      <c r="G918" s="7" t="s">
        <v>20</v>
      </c>
      <c r="H918" s="7" t="s">
        <v>31</v>
      </c>
      <c r="I918" s="6">
        <v>4</v>
      </c>
      <c r="J918" s="10">
        <v>0</v>
      </c>
      <c r="K918" s="7" t="s">
        <v>32</v>
      </c>
      <c r="L918" s="7" t="s">
        <v>23</v>
      </c>
      <c r="M918" s="6">
        <v>26</v>
      </c>
      <c r="N918" s="6">
        <v>1</v>
      </c>
      <c r="O918" s="7" t="str">
        <f>VLOOKUP(H918,Product_Master!$A$2:$E$19,2,FALSE)</f>
        <v>Desk</v>
      </c>
      <c r="P918" s="7" t="str">
        <f>VLOOKUP(H918,Product_Master!$A$2:$E$19,3,FALSE)</f>
        <v>Furniture</v>
      </c>
      <c r="Q918" s="17">
        <f>INDEX(Product_Master!$D$2:$D$19,MATCH(H918,Product_Master!$A$2:$A$19,0))</f>
        <v>320</v>
      </c>
      <c r="R918" s="14">
        <f>INDEX(Product_Master!$E$2:$E$19,MATCH(H918,Product_Master!$A$2:$A$19,0))</f>
        <v>186.25</v>
      </c>
      <c r="S918" s="14">
        <f t="shared" si="84"/>
        <v>1280</v>
      </c>
      <c r="T918" s="14">
        <f t="shared" si="85"/>
        <v>745</v>
      </c>
      <c r="U918" s="14">
        <f t="shared" si="86"/>
        <v>535</v>
      </c>
      <c r="V918" s="20">
        <f t="shared" si="87"/>
        <v>0.41796875</v>
      </c>
      <c r="W918" s="7" t="str">
        <f t="shared" si="88"/>
        <v>Profitable</v>
      </c>
      <c r="X918" s="7" t="str">
        <f t="shared" si="89"/>
        <v>Low</v>
      </c>
    </row>
    <row r="919" spans="1:24" x14ac:dyDescent="0.3">
      <c r="A919" s="7" t="s">
        <v>2731</v>
      </c>
      <c r="B919" s="8">
        <v>45597</v>
      </c>
      <c r="C919" s="8">
        <v>45604</v>
      </c>
      <c r="D919" s="7" t="s">
        <v>2573</v>
      </c>
      <c r="E919" s="7" t="s">
        <v>435</v>
      </c>
      <c r="F919" s="7" t="s">
        <v>29</v>
      </c>
      <c r="G919" s="7" t="s">
        <v>97</v>
      </c>
      <c r="H919" s="7" t="s">
        <v>160</v>
      </c>
      <c r="I919" s="6">
        <v>7</v>
      </c>
      <c r="J919" s="10">
        <v>0.05</v>
      </c>
      <c r="K919" s="7" t="s">
        <v>22</v>
      </c>
      <c r="L919" s="7" t="s">
        <v>50</v>
      </c>
      <c r="M919" s="6">
        <v>42</v>
      </c>
      <c r="N919" s="6">
        <v>2</v>
      </c>
      <c r="O919" s="7" t="str">
        <f>VLOOKUP(H919,Product_Master!$A$2:$E$19,2,FALSE)</f>
        <v>Laptop</v>
      </c>
      <c r="P919" s="7" t="str">
        <f>VLOOKUP(H919,Product_Master!$A$2:$E$19,3,FALSE)</f>
        <v>Technology</v>
      </c>
      <c r="Q919" s="17">
        <f>INDEX(Product_Master!$D$2:$D$19,MATCH(H919,Product_Master!$A$2:$A$19,0))</f>
        <v>900</v>
      </c>
      <c r="R919" s="14">
        <f>INDEX(Product_Master!$E$2:$E$19,MATCH(H919,Product_Master!$A$2:$A$19,0))</f>
        <v>669.14</v>
      </c>
      <c r="S919" s="14">
        <f t="shared" si="84"/>
        <v>5985</v>
      </c>
      <c r="T919" s="14">
        <f t="shared" si="85"/>
        <v>4683.9799999999996</v>
      </c>
      <c r="U919" s="14">
        <f t="shared" si="86"/>
        <v>1301.0200000000004</v>
      </c>
      <c r="V919" s="20">
        <f t="shared" si="87"/>
        <v>0.2173801169590644</v>
      </c>
      <c r="W919" s="7" t="str">
        <f t="shared" si="88"/>
        <v>Profitable</v>
      </c>
      <c r="X919" s="7" t="str">
        <f t="shared" si="89"/>
        <v>High</v>
      </c>
    </row>
    <row r="920" spans="1:24" x14ac:dyDescent="0.3">
      <c r="A920" s="7" t="s">
        <v>2732</v>
      </c>
      <c r="B920" s="8">
        <v>44937</v>
      </c>
      <c r="C920" s="8">
        <v>44942</v>
      </c>
      <c r="D920" s="7" t="s">
        <v>301</v>
      </c>
      <c r="E920" s="7" t="s">
        <v>435</v>
      </c>
      <c r="F920" s="7" t="s">
        <v>29</v>
      </c>
      <c r="G920" s="7" t="s">
        <v>40</v>
      </c>
      <c r="H920" s="7" t="s">
        <v>308</v>
      </c>
      <c r="I920" s="6">
        <v>9</v>
      </c>
      <c r="J920" s="10">
        <v>0.1</v>
      </c>
      <c r="K920" s="7" t="s">
        <v>22</v>
      </c>
      <c r="L920" s="7" t="s">
        <v>41</v>
      </c>
      <c r="M920" s="6">
        <v>50</v>
      </c>
      <c r="N920" s="6">
        <v>1</v>
      </c>
      <c r="O920" s="7" t="str">
        <f>VLOOKUP(H920,Product_Master!$A$2:$E$19,2,FALSE)</f>
        <v>Binder</v>
      </c>
      <c r="P920" s="7" t="str">
        <f>VLOOKUP(H920,Product_Master!$A$2:$E$19,3,FALSE)</f>
        <v>Office Supplies</v>
      </c>
      <c r="Q920" s="17">
        <f>INDEX(Product_Master!$D$2:$D$19,MATCH(H920,Product_Master!$A$2:$A$19,0))</f>
        <v>8</v>
      </c>
      <c r="R920" s="14">
        <f>INDEX(Product_Master!$E$2:$E$19,MATCH(H920,Product_Master!$A$2:$A$19,0))</f>
        <v>5.51</v>
      </c>
      <c r="S920" s="14">
        <f t="shared" si="84"/>
        <v>64.8</v>
      </c>
      <c r="T920" s="14">
        <f t="shared" si="85"/>
        <v>49.589999999999996</v>
      </c>
      <c r="U920" s="14">
        <f t="shared" si="86"/>
        <v>15.21</v>
      </c>
      <c r="V920" s="20">
        <f t="shared" si="87"/>
        <v>0.23472222222222225</v>
      </c>
      <c r="W920" s="7" t="str">
        <f t="shared" si="88"/>
        <v>Profitable</v>
      </c>
      <c r="X920" s="7" t="str">
        <f t="shared" si="89"/>
        <v>Low</v>
      </c>
    </row>
    <row r="921" spans="1:24" x14ac:dyDescent="0.3">
      <c r="A921" s="7" t="s">
        <v>2734</v>
      </c>
      <c r="B921" s="8">
        <v>45002</v>
      </c>
      <c r="C921" s="8">
        <v>45008</v>
      </c>
      <c r="D921" s="7" t="s">
        <v>190</v>
      </c>
      <c r="E921" s="7" t="s">
        <v>694</v>
      </c>
      <c r="F921" s="7" t="s">
        <v>39</v>
      </c>
      <c r="G921" s="7" t="s">
        <v>115</v>
      </c>
      <c r="H921" s="7" t="s">
        <v>146</v>
      </c>
      <c r="I921" s="6">
        <v>7</v>
      </c>
      <c r="J921" s="10">
        <v>0</v>
      </c>
      <c r="K921" s="7" t="s">
        <v>70</v>
      </c>
      <c r="L921" s="7" t="s">
        <v>41</v>
      </c>
      <c r="M921" s="6">
        <v>20</v>
      </c>
      <c r="N921" s="6">
        <v>2</v>
      </c>
      <c r="O921" s="7" t="str">
        <f>VLOOKUP(H921,Product_Master!$A$2:$E$19,2,FALSE)</f>
        <v>Standing Desk</v>
      </c>
      <c r="P921" s="7" t="str">
        <f>VLOOKUP(H921,Product_Master!$A$2:$E$19,3,FALSE)</f>
        <v>Furniture</v>
      </c>
      <c r="Q921" s="17">
        <f>INDEX(Product_Master!$D$2:$D$19,MATCH(H921,Product_Master!$A$2:$A$19,0))</f>
        <v>480</v>
      </c>
      <c r="R921" s="14">
        <f>INDEX(Product_Master!$E$2:$E$19,MATCH(H921,Product_Master!$A$2:$A$19,0))</f>
        <v>375.21</v>
      </c>
      <c r="S921" s="14">
        <f t="shared" si="84"/>
        <v>3360</v>
      </c>
      <c r="T921" s="14">
        <f t="shared" si="85"/>
        <v>2626.47</v>
      </c>
      <c r="U921" s="14">
        <f t="shared" si="86"/>
        <v>733.5300000000002</v>
      </c>
      <c r="V921" s="20">
        <f t="shared" si="87"/>
        <v>0.21831250000000005</v>
      </c>
      <c r="W921" s="7" t="str">
        <f t="shared" si="88"/>
        <v>Profitable</v>
      </c>
      <c r="X921" s="7" t="str">
        <f t="shared" si="89"/>
        <v>Medium</v>
      </c>
    </row>
    <row r="922" spans="1:24" x14ac:dyDescent="0.3">
      <c r="A922" s="7" t="s">
        <v>2735</v>
      </c>
      <c r="B922" s="8">
        <v>45597</v>
      </c>
      <c r="C922" s="8">
        <v>45601</v>
      </c>
      <c r="D922" s="7" t="s">
        <v>1493</v>
      </c>
      <c r="E922" s="7" t="s">
        <v>357</v>
      </c>
      <c r="F922" s="7" t="s">
        <v>39</v>
      </c>
      <c r="G922" s="7" t="s">
        <v>40</v>
      </c>
      <c r="H922" s="7" t="s">
        <v>146</v>
      </c>
      <c r="I922" s="6">
        <v>2</v>
      </c>
      <c r="J922" s="10">
        <v>0</v>
      </c>
      <c r="K922" s="7" t="s">
        <v>32</v>
      </c>
      <c r="L922" s="7" t="s">
        <v>41</v>
      </c>
      <c r="M922" s="6">
        <v>29</v>
      </c>
      <c r="N922" s="6">
        <v>2</v>
      </c>
      <c r="O922" s="7" t="str">
        <f>VLOOKUP(H922,Product_Master!$A$2:$E$19,2,FALSE)</f>
        <v>Standing Desk</v>
      </c>
      <c r="P922" s="7" t="str">
        <f>VLOOKUP(H922,Product_Master!$A$2:$E$19,3,FALSE)</f>
        <v>Furniture</v>
      </c>
      <c r="Q922" s="17">
        <f>INDEX(Product_Master!$D$2:$D$19,MATCH(H922,Product_Master!$A$2:$A$19,0))</f>
        <v>480</v>
      </c>
      <c r="R922" s="14">
        <f>INDEX(Product_Master!$E$2:$E$19,MATCH(H922,Product_Master!$A$2:$A$19,0))</f>
        <v>375.21</v>
      </c>
      <c r="S922" s="14">
        <f t="shared" si="84"/>
        <v>960</v>
      </c>
      <c r="T922" s="14">
        <f t="shared" si="85"/>
        <v>750.42</v>
      </c>
      <c r="U922" s="14">
        <f t="shared" si="86"/>
        <v>209.58000000000004</v>
      </c>
      <c r="V922" s="20">
        <f t="shared" si="87"/>
        <v>0.21831250000000005</v>
      </c>
      <c r="W922" s="7" t="str">
        <f t="shared" si="88"/>
        <v>Profitable</v>
      </c>
      <c r="X922" s="7" t="str">
        <f t="shared" si="89"/>
        <v>Low</v>
      </c>
    </row>
    <row r="923" spans="1:24" x14ac:dyDescent="0.3">
      <c r="A923" s="7" t="s">
        <v>2736</v>
      </c>
      <c r="B923" s="8">
        <v>45414</v>
      </c>
      <c r="C923" s="8">
        <v>45419</v>
      </c>
      <c r="D923" s="7" t="s">
        <v>2737</v>
      </c>
      <c r="E923" s="7" t="s">
        <v>630</v>
      </c>
      <c r="F923" s="7" t="s">
        <v>39</v>
      </c>
      <c r="G923" s="7" t="s">
        <v>192</v>
      </c>
      <c r="H923" s="7" t="s">
        <v>48</v>
      </c>
      <c r="I923" s="6">
        <v>7</v>
      </c>
      <c r="J923" s="10">
        <v>0</v>
      </c>
      <c r="K923" s="7" t="s">
        <v>32</v>
      </c>
      <c r="L923" s="7" t="s">
        <v>50</v>
      </c>
      <c r="M923" s="6">
        <v>44</v>
      </c>
      <c r="N923" s="6">
        <v>3</v>
      </c>
      <c r="O923" s="7" t="str">
        <f>VLOOKUP(H923,Product_Master!$A$2:$E$19,2,FALSE)</f>
        <v>Monitor</v>
      </c>
      <c r="P923" s="7" t="str">
        <f>VLOOKUP(H923,Product_Master!$A$2:$E$19,3,FALSE)</f>
        <v>Technology</v>
      </c>
      <c r="Q923" s="17">
        <f>INDEX(Product_Master!$D$2:$D$19,MATCH(H923,Product_Master!$A$2:$A$19,0))</f>
        <v>220</v>
      </c>
      <c r="R923" s="14">
        <f>INDEX(Product_Master!$E$2:$E$19,MATCH(H923,Product_Master!$A$2:$A$19,0))</f>
        <v>159.36000000000001</v>
      </c>
      <c r="S923" s="14">
        <f t="shared" si="84"/>
        <v>1540</v>
      </c>
      <c r="T923" s="14">
        <f t="shared" si="85"/>
        <v>1115.52</v>
      </c>
      <c r="U923" s="14">
        <f t="shared" si="86"/>
        <v>424.48</v>
      </c>
      <c r="V923" s="20">
        <f t="shared" si="87"/>
        <v>0.27563636363636362</v>
      </c>
      <c r="W923" s="7" t="str">
        <f t="shared" si="88"/>
        <v>Profitable</v>
      </c>
      <c r="X923" s="7" t="str">
        <f t="shared" si="89"/>
        <v>Low</v>
      </c>
    </row>
    <row r="924" spans="1:24" x14ac:dyDescent="0.3">
      <c r="A924" s="7" t="s">
        <v>2738</v>
      </c>
      <c r="B924" s="8">
        <v>45055</v>
      </c>
      <c r="C924" s="8">
        <v>45059</v>
      </c>
      <c r="D924" s="7" t="s">
        <v>2739</v>
      </c>
      <c r="E924" s="7" t="s">
        <v>197</v>
      </c>
      <c r="F924" s="7" t="s">
        <v>39</v>
      </c>
      <c r="G924" s="7" t="s">
        <v>90</v>
      </c>
      <c r="H924" s="7" t="s">
        <v>308</v>
      </c>
      <c r="I924" s="6">
        <v>8</v>
      </c>
      <c r="J924" s="10">
        <v>0</v>
      </c>
      <c r="K924" s="7" t="s">
        <v>22</v>
      </c>
      <c r="L924" s="7" t="s">
        <v>41</v>
      </c>
      <c r="M924" s="6">
        <v>64</v>
      </c>
      <c r="N924" s="6">
        <v>1</v>
      </c>
      <c r="O924" s="7" t="str">
        <f>VLOOKUP(H924,Product_Master!$A$2:$E$19,2,FALSE)</f>
        <v>Binder</v>
      </c>
      <c r="P924" s="7" t="str">
        <f>VLOOKUP(H924,Product_Master!$A$2:$E$19,3,FALSE)</f>
        <v>Office Supplies</v>
      </c>
      <c r="Q924" s="17">
        <f>INDEX(Product_Master!$D$2:$D$19,MATCH(H924,Product_Master!$A$2:$A$19,0))</f>
        <v>8</v>
      </c>
      <c r="R924" s="14">
        <f>INDEX(Product_Master!$E$2:$E$19,MATCH(H924,Product_Master!$A$2:$A$19,0))</f>
        <v>5.51</v>
      </c>
      <c r="S924" s="14">
        <f t="shared" si="84"/>
        <v>64</v>
      </c>
      <c r="T924" s="14">
        <f t="shared" si="85"/>
        <v>44.08</v>
      </c>
      <c r="U924" s="14">
        <f t="shared" si="86"/>
        <v>19.920000000000002</v>
      </c>
      <c r="V924" s="20">
        <f t="shared" si="87"/>
        <v>0.31125000000000003</v>
      </c>
      <c r="W924" s="7" t="str">
        <f t="shared" si="88"/>
        <v>Profitable</v>
      </c>
      <c r="X924" s="7" t="str">
        <f t="shared" si="89"/>
        <v>Low</v>
      </c>
    </row>
    <row r="925" spans="1:24" x14ac:dyDescent="0.3">
      <c r="A925" s="7" t="s">
        <v>2740</v>
      </c>
      <c r="B925" s="8">
        <v>45611</v>
      </c>
      <c r="C925" s="8">
        <v>45615</v>
      </c>
      <c r="D925" s="7" t="s">
        <v>934</v>
      </c>
      <c r="E925" s="7" t="s">
        <v>782</v>
      </c>
      <c r="F925" s="7" t="s">
        <v>39</v>
      </c>
      <c r="G925" s="7" t="s">
        <v>47</v>
      </c>
      <c r="H925" s="7" t="s">
        <v>146</v>
      </c>
      <c r="I925" s="6">
        <v>7</v>
      </c>
      <c r="J925" s="10">
        <v>0.1</v>
      </c>
      <c r="K925" s="7" t="s">
        <v>32</v>
      </c>
      <c r="L925" s="7" t="s">
        <v>33</v>
      </c>
      <c r="M925" s="6">
        <v>29</v>
      </c>
      <c r="N925" s="6">
        <v>2</v>
      </c>
      <c r="O925" s="7" t="str">
        <f>VLOOKUP(H925,Product_Master!$A$2:$E$19,2,FALSE)</f>
        <v>Standing Desk</v>
      </c>
      <c r="P925" s="7" t="str">
        <f>VLOOKUP(H925,Product_Master!$A$2:$E$19,3,FALSE)</f>
        <v>Furniture</v>
      </c>
      <c r="Q925" s="17">
        <f>INDEX(Product_Master!$D$2:$D$19,MATCH(H925,Product_Master!$A$2:$A$19,0))</f>
        <v>480</v>
      </c>
      <c r="R925" s="14">
        <f>INDEX(Product_Master!$E$2:$E$19,MATCH(H925,Product_Master!$A$2:$A$19,0))</f>
        <v>375.21</v>
      </c>
      <c r="S925" s="14">
        <f t="shared" si="84"/>
        <v>3024</v>
      </c>
      <c r="T925" s="14">
        <f t="shared" si="85"/>
        <v>2626.47</v>
      </c>
      <c r="U925" s="14">
        <f t="shared" si="86"/>
        <v>397.5300000000002</v>
      </c>
      <c r="V925" s="20">
        <f t="shared" si="87"/>
        <v>0.1314583333333334</v>
      </c>
      <c r="W925" s="7" t="str">
        <f t="shared" si="88"/>
        <v>Profitable</v>
      </c>
      <c r="X925" s="7" t="str">
        <f t="shared" si="89"/>
        <v>Medium</v>
      </c>
    </row>
    <row r="926" spans="1:24" x14ac:dyDescent="0.3">
      <c r="A926" s="7" t="s">
        <v>2741</v>
      </c>
      <c r="B926" s="8">
        <v>44971</v>
      </c>
      <c r="C926" s="8">
        <v>44972</v>
      </c>
      <c r="D926" s="7" t="s">
        <v>2580</v>
      </c>
      <c r="E926" s="7" t="s">
        <v>458</v>
      </c>
      <c r="F926" s="7" t="s">
        <v>29</v>
      </c>
      <c r="G926" s="7" t="s">
        <v>176</v>
      </c>
      <c r="H926" s="7" t="s">
        <v>308</v>
      </c>
      <c r="I926" s="6">
        <v>6</v>
      </c>
      <c r="J926" s="10">
        <v>0.15</v>
      </c>
      <c r="K926" s="7" t="s">
        <v>32</v>
      </c>
      <c r="L926" s="7" t="s">
        <v>23</v>
      </c>
      <c r="M926" s="6">
        <v>32</v>
      </c>
      <c r="N926" s="6">
        <v>1</v>
      </c>
      <c r="O926" s="7" t="str">
        <f>VLOOKUP(H926,Product_Master!$A$2:$E$19,2,FALSE)</f>
        <v>Binder</v>
      </c>
      <c r="P926" s="7" t="str">
        <f>VLOOKUP(H926,Product_Master!$A$2:$E$19,3,FALSE)</f>
        <v>Office Supplies</v>
      </c>
      <c r="Q926" s="17">
        <f>INDEX(Product_Master!$D$2:$D$19,MATCH(H926,Product_Master!$A$2:$A$19,0))</f>
        <v>8</v>
      </c>
      <c r="R926" s="14">
        <f>INDEX(Product_Master!$E$2:$E$19,MATCH(H926,Product_Master!$A$2:$A$19,0))</f>
        <v>5.51</v>
      </c>
      <c r="S926" s="14">
        <f t="shared" si="84"/>
        <v>40.799999999999997</v>
      </c>
      <c r="T926" s="14">
        <f t="shared" si="85"/>
        <v>33.06</v>
      </c>
      <c r="U926" s="14">
        <f t="shared" si="86"/>
        <v>7.7399999999999949</v>
      </c>
      <c r="V926" s="20">
        <f t="shared" si="87"/>
        <v>0.18970588235294106</v>
      </c>
      <c r="W926" s="7" t="str">
        <f t="shared" si="88"/>
        <v>Profitable</v>
      </c>
      <c r="X926" s="7" t="str">
        <f t="shared" si="89"/>
        <v>Low</v>
      </c>
    </row>
    <row r="927" spans="1:24" x14ac:dyDescent="0.3">
      <c r="A927" s="7" t="s">
        <v>2742</v>
      </c>
      <c r="B927" s="8">
        <v>45423</v>
      </c>
      <c r="C927" s="8">
        <v>45426</v>
      </c>
      <c r="D927" s="7" t="s">
        <v>1779</v>
      </c>
      <c r="E927" s="7" t="s">
        <v>805</v>
      </c>
      <c r="F927" s="7" t="s">
        <v>19</v>
      </c>
      <c r="G927" s="7" t="s">
        <v>40</v>
      </c>
      <c r="H927" s="7" t="s">
        <v>177</v>
      </c>
      <c r="I927" s="6">
        <v>9</v>
      </c>
      <c r="J927" s="10">
        <v>0</v>
      </c>
      <c r="K927" s="7" t="s">
        <v>22</v>
      </c>
      <c r="L927" s="7" t="s">
        <v>33</v>
      </c>
      <c r="M927" s="6">
        <v>19</v>
      </c>
      <c r="N927" s="6">
        <v>1</v>
      </c>
      <c r="O927" s="7" t="str">
        <f>VLOOKUP(H927,Product_Master!$A$2:$E$19,2,FALSE)</f>
        <v>Headphones</v>
      </c>
      <c r="P927" s="7" t="str">
        <f>VLOOKUP(H927,Product_Master!$A$2:$E$19,3,FALSE)</f>
        <v>Technology</v>
      </c>
      <c r="Q927" s="17">
        <f>INDEX(Product_Master!$D$2:$D$19,MATCH(H927,Product_Master!$A$2:$A$19,0))</f>
        <v>80</v>
      </c>
      <c r="R927" s="14">
        <f>INDEX(Product_Master!$E$2:$E$19,MATCH(H927,Product_Master!$A$2:$A$19,0))</f>
        <v>45.88</v>
      </c>
      <c r="S927" s="14">
        <f t="shared" si="84"/>
        <v>720</v>
      </c>
      <c r="T927" s="14">
        <f t="shared" si="85"/>
        <v>412.92</v>
      </c>
      <c r="U927" s="14">
        <f t="shared" si="86"/>
        <v>307.08</v>
      </c>
      <c r="V927" s="20">
        <f t="shared" si="87"/>
        <v>0.42649999999999999</v>
      </c>
      <c r="W927" s="7" t="str">
        <f t="shared" si="88"/>
        <v>Profitable</v>
      </c>
      <c r="X927" s="7" t="str">
        <f t="shared" si="89"/>
        <v>Low</v>
      </c>
    </row>
    <row r="928" spans="1:24" x14ac:dyDescent="0.3">
      <c r="A928" s="7" t="s">
        <v>2743</v>
      </c>
      <c r="B928" s="8">
        <v>45053</v>
      </c>
      <c r="C928" s="8">
        <v>45054</v>
      </c>
      <c r="D928" s="7" t="s">
        <v>2745</v>
      </c>
      <c r="E928" s="7" t="s">
        <v>731</v>
      </c>
      <c r="F928" s="7" t="s">
        <v>19</v>
      </c>
      <c r="G928" s="7" t="s">
        <v>115</v>
      </c>
      <c r="H928" s="7" t="s">
        <v>146</v>
      </c>
      <c r="I928" s="6">
        <v>7</v>
      </c>
      <c r="J928" s="10">
        <v>0</v>
      </c>
      <c r="K928" s="7" t="s">
        <v>32</v>
      </c>
      <c r="L928" s="7" t="s">
        <v>41</v>
      </c>
      <c r="M928" s="6">
        <v>39</v>
      </c>
      <c r="N928" s="6">
        <v>3</v>
      </c>
      <c r="O928" s="7" t="str">
        <f>VLOOKUP(H928,Product_Master!$A$2:$E$19,2,FALSE)</f>
        <v>Standing Desk</v>
      </c>
      <c r="P928" s="7" t="str">
        <f>VLOOKUP(H928,Product_Master!$A$2:$E$19,3,FALSE)</f>
        <v>Furniture</v>
      </c>
      <c r="Q928" s="17">
        <f>INDEX(Product_Master!$D$2:$D$19,MATCH(H928,Product_Master!$A$2:$A$19,0))</f>
        <v>480</v>
      </c>
      <c r="R928" s="14">
        <f>INDEX(Product_Master!$E$2:$E$19,MATCH(H928,Product_Master!$A$2:$A$19,0))</f>
        <v>375.21</v>
      </c>
      <c r="S928" s="14">
        <f t="shared" si="84"/>
        <v>3360</v>
      </c>
      <c r="T928" s="14">
        <f t="shared" si="85"/>
        <v>2626.47</v>
      </c>
      <c r="U928" s="14">
        <f t="shared" si="86"/>
        <v>733.5300000000002</v>
      </c>
      <c r="V928" s="20">
        <f t="shared" si="87"/>
        <v>0.21831250000000005</v>
      </c>
      <c r="W928" s="7" t="str">
        <f t="shared" si="88"/>
        <v>Profitable</v>
      </c>
      <c r="X928" s="7" t="str">
        <f t="shared" si="89"/>
        <v>Medium</v>
      </c>
    </row>
    <row r="929" spans="1:24" x14ac:dyDescent="0.3">
      <c r="A929" s="7" t="s">
        <v>2746</v>
      </c>
      <c r="B929" s="8">
        <v>45045</v>
      </c>
      <c r="C929" s="8">
        <v>45051</v>
      </c>
      <c r="D929" s="7" t="s">
        <v>657</v>
      </c>
      <c r="E929" s="7" t="s">
        <v>426</v>
      </c>
      <c r="F929" s="7" t="s">
        <v>29</v>
      </c>
      <c r="G929" s="7" t="s">
        <v>251</v>
      </c>
      <c r="H929" s="7" t="s">
        <v>98</v>
      </c>
      <c r="I929" s="6">
        <v>9</v>
      </c>
      <c r="J929" s="10">
        <v>0.05</v>
      </c>
      <c r="K929" s="7" t="s">
        <v>32</v>
      </c>
      <c r="L929" s="7" t="s">
        <v>41</v>
      </c>
      <c r="M929" s="6">
        <v>53</v>
      </c>
      <c r="N929" s="6">
        <v>3</v>
      </c>
      <c r="O929" s="7" t="str">
        <f>VLOOKUP(H929,Product_Master!$A$2:$E$19,2,FALSE)</f>
        <v>Office Chair</v>
      </c>
      <c r="P929" s="7" t="str">
        <f>VLOOKUP(H929,Product_Master!$A$2:$E$19,3,FALSE)</f>
        <v>Furniture</v>
      </c>
      <c r="Q929" s="17">
        <f>INDEX(Product_Master!$D$2:$D$19,MATCH(H929,Product_Master!$A$2:$A$19,0))</f>
        <v>150</v>
      </c>
      <c r="R929" s="14">
        <f>INDEX(Product_Master!$E$2:$E$19,MATCH(H929,Product_Master!$A$2:$A$19,0))</f>
        <v>111.98</v>
      </c>
      <c r="S929" s="14">
        <f t="shared" si="84"/>
        <v>1282.5</v>
      </c>
      <c r="T929" s="14">
        <f t="shared" si="85"/>
        <v>1007.82</v>
      </c>
      <c r="U929" s="14">
        <f t="shared" si="86"/>
        <v>274.67999999999995</v>
      </c>
      <c r="V929" s="20">
        <f t="shared" si="87"/>
        <v>0.21417543859649119</v>
      </c>
      <c r="W929" s="7" t="str">
        <f t="shared" si="88"/>
        <v>Profitable</v>
      </c>
      <c r="X929" s="7" t="str">
        <f t="shared" si="89"/>
        <v>Low</v>
      </c>
    </row>
    <row r="930" spans="1:24" x14ac:dyDescent="0.3">
      <c r="A930" s="7" t="s">
        <v>2747</v>
      </c>
      <c r="B930" s="8">
        <v>45608</v>
      </c>
      <c r="C930" s="8">
        <v>45613</v>
      </c>
      <c r="D930" s="7" t="s">
        <v>907</v>
      </c>
      <c r="E930" s="7" t="s">
        <v>281</v>
      </c>
      <c r="F930" s="7" t="s">
        <v>19</v>
      </c>
      <c r="G930" s="7" t="s">
        <v>30</v>
      </c>
      <c r="H930" s="7" t="s">
        <v>91</v>
      </c>
      <c r="I930" s="6">
        <v>6</v>
      </c>
      <c r="J930" s="10">
        <v>0</v>
      </c>
      <c r="K930" s="7" t="s">
        <v>32</v>
      </c>
      <c r="L930" s="7" t="s">
        <v>41</v>
      </c>
      <c r="M930" s="6">
        <v>52</v>
      </c>
      <c r="N930" s="6">
        <v>4</v>
      </c>
      <c r="O930" s="7" t="str">
        <f>VLOOKUP(H930,Product_Master!$A$2:$E$19,2,FALSE)</f>
        <v>Smartphone</v>
      </c>
      <c r="P930" s="7" t="str">
        <f>VLOOKUP(H930,Product_Master!$A$2:$E$19,3,FALSE)</f>
        <v>Technology</v>
      </c>
      <c r="Q930" s="17">
        <f>INDEX(Product_Master!$D$2:$D$19,MATCH(H930,Product_Master!$A$2:$A$19,0))</f>
        <v>600</v>
      </c>
      <c r="R930" s="14">
        <f>INDEX(Product_Master!$E$2:$E$19,MATCH(H930,Product_Master!$A$2:$A$19,0))</f>
        <v>395.83</v>
      </c>
      <c r="S930" s="14">
        <f t="shared" si="84"/>
        <v>3600</v>
      </c>
      <c r="T930" s="14">
        <f t="shared" si="85"/>
        <v>2374.98</v>
      </c>
      <c r="U930" s="14">
        <f t="shared" si="86"/>
        <v>1225.02</v>
      </c>
      <c r="V930" s="20">
        <f t="shared" si="87"/>
        <v>0.34028333333333333</v>
      </c>
      <c r="W930" s="7" t="str">
        <f t="shared" si="88"/>
        <v>Profitable</v>
      </c>
      <c r="X930" s="7" t="str">
        <f t="shared" si="89"/>
        <v>Medium</v>
      </c>
    </row>
    <row r="931" spans="1:24" x14ac:dyDescent="0.3">
      <c r="A931" s="7" t="s">
        <v>2749</v>
      </c>
      <c r="B931" s="8">
        <v>45568</v>
      </c>
      <c r="C931" s="8">
        <v>45574</v>
      </c>
      <c r="D931" s="7" t="s">
        <v>2750</v>
      </c>
      <c r="E931" s="7" t="s">
        <v>911</v>
      </c>
      <c r="F931" s="7" t="s">
        <v>29</v>
      </c>
      <c r="G931" s="7" t="s">
        <v>97</v>
      </c>
      <c r="H931" s="7" t="s">
        <v>31</v>
      </c>
      <c r="I931" s="6">
        <v>6</v>
      </c>
      <c r="J931" s="10">
        <v>0.2</v>
      </c>
      <c r="K931" s="7" t="s">
        <v>70</v>
      </c>
      <c r="L931" s="7" t="s">
        <v>50</v>
      </c>
      <c r="M931" s="6">
        <v>35</v>
      </c>
      <c r="N931" s="6">
        <v>3</v>
      </c>
      <c r="O931" s="7" t="str">
        <f>VLOOKUP(H931,Product_Master!$A$2:$E$19,2,FALSE)</f>
        <v>Desk</v>
      </c>
      <c r="P931" s="7" t="str">
        <f>VLOOKUP(H931,Product_Master!$A$2:$E$19,3,FALSE)</f>
        <v>Furniture</v>
      </c>
      <c r="Q931" s="17">
        <f>INDEX(Product_Master!$D$2:$D$19,MATCH(H931,Product_Master!$A$2:$A$19,0))</f>
        <v>320</v>
      </c>
      <c r="R931" s="14">
        <f>INDEX(Product_Master!$E$2:$E$19,MATCH(H931,Product_Master!$A$2:$A$19,0))</f>
        <v>186.25</v>
      </c>
      <c r="S931" s="14">
        <f t="shared" si="84"/>
        <v>1536</v>
      </c>
      <c r="T931" s="14">
        <f t="shared" si="85"/>
        <v>1117.5</v>
      </c>
      <c r="U931" s="14">
        <f t="shared" si="86"/>
        <v>418.5</v>
      </c>
      <c r="V931" s="20">
        <f t="shared" si="87"/>
        <v>0.2724609375</v>
      </c>
      <c r="W931" s="7" t="str">
        <f t="shared" si="88"/>
        <v>Profitable</v>
      </c>
      <c r="X931" s="7" t="str">
        <f t="shared" si="89"/>
        <v>Low</v>
      </c>
    </row>
    <row r="932" spans="1:24" x14ac:dyDescent="0.3">
      <c r="A932" s="7" t="s">
        <v>2751</v>
      </c>
      <c r="B932" s="8">
        <v>45317</v>
      </c>
      <c r="C932" s="8">
        <v>45319</v>
      </c>
      <c r="D932" s="7" t="s">
        <v>1076</v>
      </c>
      <c r="E932" s="7" t="s">
        <v>256</v>
      </c>
      <c r="F932" s="7" t="s">
        <v>29</v>
      </c>
      <c r="G932" s="7" t="s">
        <v>251</v>
      </c>
      <c r="H932" s="7" t="s">
        <v>160</v>
      </c>
      <c r="I932" s="6">
        <v>2</v>
      </c>
      <c r="J932" s="10">
        <v>0.15</v>
      </c>
      <c r="K932" s="7" t="s">
        <v>32</v>
      </c>
      <c r="L932" s="7" t="s">
        <v>41</v>
      </c>
      <c r="M932" s="6">
        <v>39</v>
      </c>
      <c r="N932" s="6">
        <v>4</v>
      </c>
      <c r="O932" s="7" t="str">
        <f>VLOOKUP(H932,Product_Master!$A$2:$E$19,2,FALSE)</f>
        <v>Laptop</v>
      </c>
      <c r="P932" s="7" t="str">
        <f>VLOOKUP(H932,Product_Master!$A$2:$E$19,3,FALSE)</f>
        <v>Technology</v>
      </c>
      <c r="Q932" s="17">
        <f>INDEX(Product_Master!$D$2:$D$19,MATCH(H932,Product_Master!$A$2:$A$19,0))</f>
        <v>900</v>
      </c>
      <c r="R932" s="14">
        <f>INDEX(Product_Master!$E$2:$E$19,MATCH(H932,Product_Master!$A$2:$A$19,0))</f>
        <v>669.14</v>
      </c>
      <c r="S932" s="14">
        <f t="shared" si="84"/>
        <v>1530</v>
      </c>
      <c r="T932" s="14">
        <f t="shared" si="85"/>
        <v>1338.28</v>
      </c>
      <c r="U932" s="14">
        <f t="shared" si="86"/>
        <v>191.72000000000003</v>
      </c>
      <c r="V932" s="20">
        <f t="shared" si="87"/>
        <v>0.12530718954248368</v>
      </c>
      <c r="W932" s="7" t="str">
        <f t="shared" si="88"/>
        <v>Profitable</v>
      </c>
      <c r="X932" s="7" t="str">
        <f t="shared" si="89"/>
        <v>Low</v>
      </c>
    </row>
    <row r="933" spans="1:24" x14ac:dyDescent="0.3">
      <c r="A933" s="7" t="s">
        <v>2753</v>
      </c>
      <c r="B933" s="8">
        <v>45057</v>
      </c>
      <c r="C933" s="8">
        <v>45058</v>
      </c>
      <c r="D933" s="7" t="s">
        <v>2694</v>
      </c>
      <c r="E933" s="7" t="s">
        <v>1058</v>
      </c>
      <c r="F933" s="7" t="s">
        <v>19</v>
      </c>
      <c r="G933" s="7" t="s">
        <v>20</v>
      </c>
      <c r="H933" s="7" t="s">
        <v>31</v>
      </c>
      <c r="I933" s="6">
        <v>6</v>
      </c>
      <c r="J933" s="10">
        <v>0.1</v>
      </c>
      <c r="K933" s="7" t="s">
        <v>32</v>
      </c>
      <c r="L933" s="7" t="s">
        <v>50</v>
      </c>
      <c r="M933" s="6">
        <v>62</v>
      </c>
      <c r="N933" s="6">
        <v>4</v>
      </c>
      <c r="O933" s="7" t="str">
        <f>VLOOKUP(H933,Product_Master!$A$2:$E$19,2,FALSE)</f>
        <v>Desk</v>
      </c>
      <c r="P933" s="7" t="str">
        <f>VLOOKUP(H933,Product_Master!$A$2:$E$19,3,FALSE)</f>
        <v>Furniture</v>
      </c>
      <c r="Q933" s="17">
        <f>INDEX(Product_Master!$D$2:$D$19,MATCH(H933,Product_Master!$A$2:$A$19,0))</f>
        <v>320</v>
      </c>
      <c r="R933" s="14">
        <f>INDEX(Product_Master!$E$2:$E$19,MATCH(H933,Product_Master!$A$2:$A$19,0))</f>
        <v>186.25</v>
      </c>
      <c r="S933" s="14">
        <f t="shared" si="84"/>
        <v>1728</v>
      </c>
      <c r="T933" s="14">
        <f t="shared" si="85"/>
        <v>1117.5</v>
      </c>
      <c r="U933" s="14">
        <f t="shared" si="86"/>
        <v>610.5</v>
      </c>
      <c r="V933" s="20">
        <f t="shared" si="87"/>
        <v>0.3532986111111111</v>
      </c>
      <c r="W933" s="7" t="str">
        <f t="shared" si="88"/>
        <v>Profitable</v>
      </c>
      <c r="X933" s="7" t="str">
        <f t="shared" si="89"/>
        <v>Low</v>
      </c>
    </row>
    <row r="934" spans="1:24" x14ac:dyDescent="0.3">
      <c r="A934" s="7" t="s">
        <v>2755</v>
      </c>
      <c r="B934" s="8">
        <v>44958</v>
      </c>
      <c r="C934" s="8">
        <v>44961</v>
      </c>
      <c r="D934" s="7" t="s">
        <v>2348</v>
      </c>
      <c r="E934" s="7" t="s">
        <v>46</v>
      </c>
      <c r="F934" s="7" t="s">
        <v>29</v>
      </c>
      <c r="G934" s="7" t="s">
        <v>47</v>
      </c>
      <c r="H934" s="7" t="s">
        <v>63</v>
      </c>
      <c r="I934" s="6">
        <v>8</v>
      </c>
      <c r="J934" s="10">
        <v>0</v>
      </c>
      <c r="K934" s="7" t="s">
        <v>70</v>
      </c>
      <c r="L934" s="7" t="s">
        <v>41</v>
      </c>
      <c r="M934" s="6">
        <v>20</v>
      </c>
      <c r="N934" s="6">
        <v>5</v>
      </c>
      <c r="O934" s="7" t="str">
        <f>VLOOKUP(H934,Product_Master!$A$2:$E$19,2,FALSE)</f>
        <v>Paper Ream</v>
      </c>
      <c r="P934" s="7" t="str">
        <f>VLOOKUP(H934,Product_Master!$A$2:$E$19,3,FALSE)</f>
        <v>Office Supplies</v>
      </c>
      <c r="Q934" s="17">
        <f>INDEX(Product_Master!$D$2:$D$19,MATCH(H934,Product_Master!$A$2:$A$19,0))</f>
        <v>9</v>
      </c>
      <c r="R934" s="14">
        <f>INDEX(Product_Master!$E$2:$E$19,MATCH(H934,Product_Master!$A$2:$A$19,0))</f>
        <v>5.46</v>
      </c>
      <c r="S934" s="14">
        <f t="shared" si="84"/>
        <v>72</v>
      </c>
      <c r="T934" s="14">
        <f t="shared" si="85"/>
        <v>43.68</v>
      </c>
      <c r="U934" s="14">
        <f t="shared" si="86"/>
        <v>28.32</v>
      </c>
      <c r="V934" s="20">
        <f t="shared" si="87"/>
        <v>0.39333333333333331</v>
      </c>
      <c r="W934" s="7" t="str">
        <f t="shared" si="88"/>
        <v>Profitable</v>
      </c>
      <c r="X934" s="7" t="str">
        <f t="shared" si="89"/>
        <v>Low</v>
      </c>
    </row>
    <row r="935" spans="1:24" x14ac:dyDescent="0.3">
      <c r="A935" s="7" t="s">
        <v>2757</v>
      </c>
      <c r="B935" s="8">
        <v>45500</v>
      </c>
      <c r="C935" s="8">
        <v>45507</v>
      </c>
      <c r="D935" s="7" t="s">
        <v>2758</v>
      </c>
      <c r="E935" s="7" t="s">
        <v>1770</v>
      </c>
      <c r="F935" s="7" t="s">
        <v>39</v>
      </c>
      <c r="G935" s="7" t="s">
        <v>293</v>
      </c>
      <c r="H935" s="7" t="s">
        <v>109</v>
      </c>
      <c r="I935" s="6">
        <v>8</v>
      </c>
      <c r="J935" s="10">
        <v>0.1</v>
      </c>
      <c r="K935" s="7" t="s">
        <v>32</v>
      </c>
      <c r="L935" s="7" t="s">
        <v>50</v>
      </c>
      <c r="M935" s="6">
        <v>50</v>
      </c>
      <c r="N935" s="6">
        <v>3</v>
      </c>
      <c r="O935" s="7" t="str">
        <f>VLOOKUP(H935,Product_Master!$A$2:$E$19,2,FALSE)</f>
        <v>Printer</v>
      </c>
      <c r="P935" s="7" t="str">
        <f>VLOOKUP(H935,Product_Master!$A$2:$E$19,3,FALSE)</f>
        <v>Technology</v>
      </c>
      <c r="Q935" s="17">
        <f>INDEX(Product_Master!$D$2:$D$19,MATCH(H935,Product_Master!$A$2:$A$19,0))</f>
        <v>180</v>
      </c>
      <c r="R935" s="14">
        <f>INDEX(Product_Master!$E$2:$E$19,MATCH(H935,Product_Master!$A$2:$A$19,0))</f>
        <v>133.25</v>
      </c>
      <c r="S935" s="14">
        <f t="shared" si="84"/>
        <v>1296</v>
      </c>
      <c r="T935" s="14">
        <f t="shared" si="85"/>
        <v>1066</v>
      </c>
      <c r="U935" s="14">
        <f t="shared" si="86"/>
        <v>230</v>
      </c>
      <c r="V935" s="20">
        <f t="shared" si="87"/>
        <v>0.17746913580246915</v>
      </c>
      <c r="W935" s="7" t="str">
        <f t="shared" si="88"/>
        <v>Profitable</v>
      </c>
      <c r="X935" s="7" t="str">
        <f t="shared" si="89"/>
        <v>Low</v>
      </c>
    </row>
    <row r="936" spans="1:24" x14ac:dyDescent="0.3">
      <c r="A936" s="7" t="s">
        <v>2759</v>
      </c>
      <c r="B936" s="8">
        <v>45558</v>
      </c>
      <c r="C936" s="8">
        <v>45559</v>
      </c>
      <c r="D936" s="7" t="s">
        <v>1097</v>
      </c>
      <c r="E936" s="7" t="s">
        <v>643</v>
      </c>
      <c r="F936" s="7" t="s">
        <v>19</v>
      </c>
      <c r="G936" s="7" t="s">
        <v>90</v>
      </c>
      <c r="H936" s="7" t="s">
        <v>98</v>
      </c>
      <c r="I936" s="6">
        <v>6</v>
      </c>
      <c r="J936" s="10">
        <v>0</v>
      </c>
      <c r="K936" s="7" t="s">
        <v>22</v>
      </c>
      <c r="L936" s="7" t="s">
        <v>23</v>
      </c>
      <c r="M936" s="6">
        <v>35</v>
      </c>
      <c r="N936" s="6">
        <v>5</v>
      </c>
      <c r="O936" s="7" t="str">
        <f>VLOOKUP(H936,Product_Master!$A$2:$E$19,2,FALSE)</f>
        <v>Office Chair</v>
      </c>
      <c r="P936" s="7" t="str">
        <f>VLOOKUP(H936,Product_Master!$A$2:$E$19,3,FALSE)</f>
        <v>Furniture</v>
      </c>
      <c r="Q936" s="17">
        <f>INDEX(Product_Master!$D$2:$D$19,MATCH(H936,Product_Master!$A$2:$A$19,0))</f>
        <v>150</v>
      </c>
      <c r="R936" s="14">
        <f>INDEX(Product_Master!$E$2:$E$19,MATCH(H936,Product_Master!$A$2:$A$19,0))</f>
        <v>111.98</v>
      </c>
      <c r="S936" s="14">
        <f t="shared" si="84"/>
        <v>900</v>
      </c>
      <c r="T936" s="14">
        <f t="shared" si="85"/>
        <v>671.88</v>
      </c>
      <c r="U936" s="14">
        <f t="shared" si="86"/>
        <v>228.12</v>
      </c>
      <c r="V936" s="20">
        <f t="shared" si="87"/>
        <v>0.25346666666666667</v>
      </c>
      <c r="W936" s="7" t="str">
        <f t="shared" si="88"/>
        <v>Profitable</v>
      </c>
      <c r="X936" s="7" t="str">
        <f t="shared" si="89"/>
        <v>Low</v>
      </c>
    </row>
    <row r="937" spans="1:24" x14ac:dyDescent="0.3">
      <c r="A937" s="7" t="s">
        <v>2761</v>
      </c>
      <c r="B937" s="8">
        <v>45547</v>
      </c>
      <c r="C937" s="8">
        <v>45548</v>
      </c>
      <c r="D937" s="7" t="s">
        <v>1307</v>
      </c>
      <c r="E937" s="7" t="s">
        <v>347</v>
      </c>
      <c r="F937" s="7" t="s">
        <v>39</v>
      </c>
      <c r="G937" s="7" t="s">
        <v>176</v>
      </c>
      <c r="H937" s="7" t="s">
        <v>63</v>
      </c>
      <c r="I937" s="6">
        <v>5</v>
      </c>
      <c r="J937" s="10">
        <v>0.05</v>
      </c>
      <c r="K937" s="7" t="s">
        <v>32</v>
      </c>
      <c r="L937" s="7" t="s">
        <v>33</v>
      </c>
      <c r="M937" s="6">
        <v>23</v>
      </c>
      <c r="N937" s="6">
        <v>1</v>
      </c>
      <c r="O937" s="7" t="str">
        <f>VLOOKUP(H937,Product_Master!$A$2:$E$19,2,FALSE)</f>
        <v>Paper Ream</v>
      </c>
      <c r="P937" s="7" t="str">
        <f>VLOOKUP(H937,Product_Master!$A$2:$E$19,3,FALSE)</f>
        <v>Office Supplies</v>
      </c>
      <c r="Q937" s="17">
        <f>INDEX(Product_Master!$D$2:$D$19,MATCH(H937,Product_Master!$A$2:$A$19,0))</f>
        <v>9</v>
      </c>
      <c r="R937" s="14">
        <f>INDEX(Product_Master!$E$2:$E$19,MATCH(H937,Product_Master!$A$2:$A$19,0))</f>
        <v>5.46</v>
      </c>
      <c r="S937" s="14">
        <f t="shared" si="84"/>
        <v>42.75</v>
      </c>
      <c r="T937" s="14">
        <f t="shared" si="85"/>
        <v>27.3</v>
      </c>
      <c r="U937" s="14">
        <f t="shared" si="86"/>
        <v>15.45</v>
      </c>
      <c r="V937" s="20">
        <f t="shared" si="87"/>
        <v>0.36140350877192978</v>
      </c>
      <c r="W937" s="7" t="str">
        <f t="shared" si="88"/>
        <v>Profitable</v>
      </c>
      <c r="X937" s="7" t="str">
        <f t="shared" si="89"/>
        <v>Low</v>
      </c>
    </row>
    <row r="938" spans="1:24" x14ac:dyDescent="0.3">
      <c r="A938" s="7" t="s">
        <v>2762</v>
      </c>
      <c r="B938" s="8">
        <v>44953</v>
      </c>
      <c r="C938" s="8">
        <v>44960</v>
      </c>
      <c r="D938" s="7" t="s">
        <v>1880</v>
      </c>
      <c r="E938" s="7" t="s">
        <v>1267</v>
      </c>
      <c r="F938" s="7" t="s">
        <v>29</v>
      </c>
      <c r="G938" s="7" t="s">
        <v>192</v>
      </c>
      <c r="H938" s="7" t="s">
        <v>146</v>
      </c>
      <c r="I938" s="6">
        <v>7</v>
      </c>
      <c r="J938" s="10">
        <v>0</v>
      </c>
      <c r="K938" s="7" t="s">
        <v>70</v>
      </c>
      <c r="L938" s="7" t="s">
        <v>50</v>
      </c>
      <c r="M938" s="6">
        <v>34</v>
      </c>
      <c r="N938" s="6">
        <v>3</v>
      </c>
      <c r="O938" s="7" t="str">
        <f>VLOOKUP(H938,Product_Master!$A$2:$E$19,2,FALSE)</f>
        <v>Standing Desk</v>
      </c>
      <c r="P938" s="7" t="str">
        <f>VLOOKUP(H938,Product_Master!$A$2:$E$19,3,FALSE)</f>
        <v>Furniture</v>
      </c>
      <c r="Q938" s="17">
        <f>INDEX(Product_Master!$D$2:$D$19,MATCH(H938,Product_Master!$A$2:$A$19,0))</f>
        <v>480</v>
      </c>
      <c r="R938" s="14">
        <f>INDEX(Product_Master!$E$2:$E$19,MATCH(H938,Product_Master!$A$2:$A$19,0))</f>
        <v>375.21</v>
      </c>
      <c r="S938" s="14">
        <f t="shared" si="84"/>
        <v>3360</v>
      </c>
      <c r="T938" s="14">
        <f t="shared" si="85"/>
        <v>2626.47</v>
      </c>
      <c r="U938" s="14">
        <f t="shared" si="86"/>
        <v>733.5300000000002</v>
      </c>
      <c r="V938" s="20">
        <f t="shared" si="87"/>
        <v>0.21831250000000005</v>
      </c>
      <c r="W938" s="7" t="str">
        <f t="shared" si="88"/>
        <v>Profitable</v>
      </c>
      <c r="X938" s="7" t="str">
        <f t="shared" si="89"/>
        <v>Medium</v>
      </c>
    </row>
    <row r="939" spans="1:24" x14ac:dyDescent="0.3">
      <c r="A939" s="7" t="s">
        <v>2763</v>
      </c>
      <c r="B939" s="8">
        <v>45062</v>
      </c>
      <c r="C939" s="8">
        <v>45064</v>
      </c>
      <c r="D939" s="7" t="s">
        <v>2764</v>
      </c>
      <c r="E939" s="7" t="s">
        <v>159</v>
      </c>
      <c r="F939" s="7" t="s">
        <v>29</v>
      </c>
      <c r="G939" s="7" t="s">
        <v>90</v>
      </c>
      <c r="H939" s="7" t="s">
        <v>84</v>
      </c>
      <c r="I939" s="6">
        <v>8</v>
      </c>
      <c r="J939" s="10">
        <v>0</v>
      </c>
      <c r="K939" s="7" t="s">
        <v>32</v>
      </c>
      <c r="L939" s="7" t="s">
        <v>41</v>
      </c>
      <c r="M939" s="6">
        <v>62</v>
      </c>
      <c r="N939" s="6">
        <v>5</v>
      </c>
      <c r="O939" s="7" t="str">
        <f>VLOOKUP(H939,Product_Master!$A$2:$E$19,2,FALSE)</f>
        <v>Bookcase</v>
      </c>
      <c r="P939" s="7" t="str">
        <f>VLOOKUP(H939,Product_Master!$A$2:$E$19,3,FALSE)</f>
        <v>Furniture</v>
      </c>
      <c r="Q939" s="17">
        <f>INDEX(Product_Master!$D$2:$D$19,MATCH(H939,Product_Master!$A$2:$A$19,0))</f>
        <v>210</v>
      </c>
      <c r="R939" s="14">
        <f>INDEX(Product_Master!$E$2:$E$19,MATCH(H939,Product_Master!$A$2:$A$19,0))</f>
        <v>139.15</v>
      </c>
      <c r="S939" s="14">
        <f t="shared" si="84"/>
        <v>1680</v>
      </c>
      <c r="T939" s="14">
        <f t="shared" si="85"/>
        <v>1113.2</v>
      </c>
      <c r="U939" s="14">
        <f t="shared" si="86"/>
        <v>566.79999999999995</v>
      </c>
      <c r="V939" s="20">
        <f t="shared" si="87"/>
        <v>0.33738095238095234</v>
      </c>
      <c r="W939" s="7" t="str">
        <f t="shared" si="88"/>
        <v>Profitable</v>
      </c>
      <c r="X939" s="7" t="str">
        <f t="shared" si="89"/>
        <v>Low</v>
      </c>
    </row>
    <row r="940" spans="1:24" x14ac:dyDescent="0.3">
      <c r="A940" s="7" t="s">
        <v>2765</v>
      </c>
      <c r="B940" s="8">
        <v>45270</v>
      </c>
      <c r="C940" s="8">
        <v>45277</v>
      </c>
      <c r="D940" s="7" t="s">
        <v>2766</v>
      </c>
      <c r="E940" s="7" t="s">
        <v>61</v>
      </c>
      <c r="F940" s="7" t="s">
        <v>19</v>
      </c>
      <c r="G940" s="7" t="s">
        <v>115</v>
      </c>
      <c r="H940" s="7" t="s">
        <v>21</v>
      </c>
      <c r="I940" s="6">
        <v>8</v>
      </c>
      <c r="J940" s="10">
        <v>0.1</v>
      </c>
      <c r="K940" s="7" t="s">
        <v>32</v>
      </c>
      <c r="L940" s="7" t="s">
        <v>50</v>
      </c>
      <c r="M940" s="6">
        <v>34</v>
      </c>
      <c r="N940" s="6">
        <v>2</v>
      </c>
      <c r="O940" s="7" t="str">
        <f>VLOOKUP(H940,Product_Master!$A$2:$E$19,2,FALSE)</f>
        <v>Pen Set</v>
      </c>
      <c r="P940" s="7" t="str">
        <f>VLOOKUP(H940,Product_Master!$A$2:$E$19,3,FALSE)</f>
        <v>Office Supplies</v>
      </c>
      <c r="Q940" s="17">
        <f>INDEX(Product_Master!$D$2:$D$19,MATCH(H940,Product_Master!$A$2:$A$19,0))</f>
        <v>12</v>
      </c>
      <c r="R940" s="14">
        <f>INDEX(Product_Master!$E$2:$E$19,MATCH(H940,Product_Master!$A$2:$A$19,0))</f>
        <v>9.07</v>
      </c>
      <c r="S940" s="14">
        <f t="shared" si="84"/>
        <v>86.4</v>
      </c>
      <c r="T940" s="14">
        <f t="shared" si="85"/>
        <v>72.56</v>
      </c>
      <c r="U940" s="14">
        <f t="shared" si="86"/>
        <v>13.840000000000003</v>
      </c>
      <c r="V940" s="20">
        <f t="shared" si="87"/>
        <v>0.16018518518518521</v>
      </c>
      <c r="W940" s="7" t="str">
        <f t="shared" si="88"/>
        <v>Profitable</v>
      </c>
      <c r="X940" s="7" t="str">
        <f t="shared" si="89"/>
        <v>Low</v>
      </c>
    </row>
    <row r="941" spans="1:24" x14ac:dyDescent="0.3">
      <c r="A941" s="7" t="s">
        <v>2767</v>
      </c>
      <c r="B941" s="8">
        <v>45206</v>
      </c>
      <c r="C941" s="8">
        <v>45207</v>
      </c>
      <c r="D941" s="7" t="s">
        <v>2016</v>
      </c>
      <c r="E941" s="7" t="s">
        <v>591</v>
      </c>
      <c r="F941" s="7" t="s">
        <v>19</v>
      </c>
      <c r="G941" s="7" t="s">
        <v>62</v>
      </c>
      <c r="H941" s="7" t="s">
        <v>146</v>
      </c>
      <c r="I941" s="6">
        <v>2</v>
      </c>
      <c r="J941" s="10">
        <v>0</v>
      </c>
      <c r="K941" s="7" t="s">
        <v>32</v>
      </c>
      <c r="L941" s="7" t="s">
        <v>33</v>
      </c>
      <c r="M941" s="6">
        <v>51</v>
      </c>
      <c r="N941" s="6">
        <v>2</v>
      </c>
      <c r="O941" s="7" t="str">
        <f>VLOOKUP(H941,Product_Master!$A$2:$E$19,2,FALSE)</f>
        <v>Standing Desk</v>
      </c>
      <c r="P941" s="7" t="str">
        <f>VLOOKUP(H941,Product_Master!$A$2:$E$19,3,FALSE)</f>
        <v>Furniture</v>
      </c>
      <c r="Q941" s="17">
        <f>INDEX(Product_Master!$D$2:$D$19,MATCH(H941,Product_Master!$A$2:$A$19,0))</f>
        <v>480</v>
      </c>
      <c r="R941" s="14">
        <f>INDEX(Product_Master!$E$2:$E$19,MATCH(H941,Product_Master!$A$2:$A$19,0))</f>
        <v>375.21</v>
      </c>
      <c r="S941" s="14">
        <f t="shared" si="84"/>
        <v>960</v>
      </c>
      <c r="T941" s="14">
        <f t="shared" si="85"/>
        <v>750.42</v>
      </c>
      <c r="U941" s="14">
        <f t="shared" si="86"/>
        <v>209.58000000000004</v>
      </c>
      <c r="V941" s="20">
        <f t="shared" si="87"/>
        <v>0.21831250000000005</v>
      </c>
      <c r="W941" s="7" t="str">
        <f t="shared" si="88"/>
        <v>Profitable</v>
      </c>
      <c r="X941" s="7" t="str">
        <f t="shared" si="89"/>
        <v>Low</v>
      </c>
    </row>
    <row r="942" spans="1:24" x14ac:dyDescent="0.3">
      <c r="A942" s="7" t="s">
        <v>2768</v>
      </c>
      <c r="B942" s="8">
        <v>45039</v>
      </c>
      <c r="C942" s="8">
        <v>45042</v>
      </c>
      <c r="D942" s="7" t="s">
        <v>81</v>
      </c>
      <c r="E942" s="7" t="s">
        <v>914</v>
      </c>
      <c r="F942" s="7" t="s">
        <v>39</v>
      </c>
      <c r="G942" s="7" t="s">
        <v>90</v>
      </c>
      <c r="H942" s="7" t="s">
        <v>109</v>
      </c>
      <c r="I942" s="6">
        <v>1</v>
      </c>
      <c r="J942" s="10">
        <v>0.05</v>
      </c>
      <c r="K942" s="7" t="s">
        <v>32</v>
      </c>
      <c r="L942" s="7" t="s">
        <v>23</v>
      </c>
      <c r="M942" s="6">
        <v>68</v>
      </c>
      <c r="N942" s="6">
        <v>5</v>
      </c>
      <c r="O942" s="7" t="str">
        <f>VLOOKUP(H942,Product_Master!$A$2:$E$19,2,FALSE)</f>
        <v>Printer</v>
      </c>
      <c r="P942" s="7" t="str">
        <f>VLOOKUP(H942,Product_Master!$A$2:$E$19,3,FALSE)</f>
        <v>Technology</v>
      </c>
      <c r="Q942" s="17">
        <f>INDEX(Product_Master!$D$2:$D$19,MATCH(H942,Product_Master!$A$2:$A$19,0))</f>
        <v>180</v>
      </c>
      <c r="R942" s="14">
        <f>INDEX(Product_Master!$E$2:$E$19,MATCH(H942,Product_Master!$A$2:$A$19,0))</f>
        <v>133.25</v>
      </c>
      <c r="S942" s="14">
        <f t="shared" si="84"/>
        <v>171</v>
      </c>
      <c r="T942" s="14">
        <f t="shared" si="85"/>
        <v>133.25</v>
      </c>
      <c r="U942" s="14">
        <f t="shared" si="86"/>
        <v>37.75</v>
      </c>
      <c r="V942" s="20">
        <f t="shared" si="87"/>
        <v>0.22076023391812866</v>
      </c>
      <c r="W942" s="7" t="str">
        <f t="shared" si="88"/>
        <v>Profitable</v>
      </c>
      <c r="X942" s="7" t="str">
        <f t="shared" si="89"/>
        <v>Low</v>
      </c>
    </row>
    <row r="943" spans="1:24" x14ac:dyDescent="0.3">
      <c r="A943" s="7" t="s">
        <v>2769</v>
      </c>
      <c r="B943" s="8">
        <v>45632</v>
      </c>
      <c r="C943" s="8">
        <v>45636</v>
      </c>
      <c r="D943" s="7" t="s">
        <v>181</v>
      </c>
      <c r="E943" s="7" t="s">
        <v>186</v>
      </c>
      <c r="F943" s="7" t="s">
        <v>39</v>
      </c>
      <c r="G943" s="7" t="s">
        <v>62</v>
      </c>
      <c r="H943" s="7" t="s">
        <v>69</v>
      </c>
      <c r="I943" s="6">
        <v>8</v>
      </c>
      <c r="J943" s="10">
        <v>0</v>
      </c>
      <c r="K943" s="7" t="s">
        <v>22</v>
      </c>
      <c r="L943" s="7" t="s">
        <v>50</v>
      </c>
      <c r="M943" s="6">
        <v>62</v>
      </c>
      <c r="N943" s="6">
        <v>3</v>
      </c>
      <c r="O943" s="7" t="str">
        <f>VLOOKUP(H943,Product_Master!$A$2:$E$19,2,FALSE)</f>
        <v>Marker Pack</v>
      </c>
      <c r="P943" s="7" t="str">
        <f>VLOOKUP(H943,Product_Master!$A$2:$E$19,3,FALSE)</f>
        <v>Office Supplies</v>
      </c>
      <c r="Q943" s="17">
        <f>INDEX(Product_Master!$D$2:$D$19,MATCH(H943,Product_Master!$A$2:$A$19,0))</f>
        <v>11</v>
      </c>
      <c r="R943" s="14">
        <f>INDEX(Product_Master!$E$2:$E$19,MATCH(H943,Product_Master!$A$2:$A$19,0))</f>
        <v>6.23</v>
      </c>
      <c r="S943" s="14">
        <f t="shared" si="84"/>
        <v>88</v>
      </c>
      <c r="T943" s="14">
        <f t="shared" si="85"/>
        <v>49.84</v>
      </c>
      <c r="U943" s="14">
        <f t="shared" si="86"/>
        <v>38.159999999999997</v>
      </c>
      <c r="V943" s="20">
        <f t="shared" si="87"/>
        <v>0.4336363636363636</v>
      </c>
      <c r="W943" s="7" t="str">
        <f t="shared" si="88"/>
        <v>Profitable</v>
      </c>
      <c r="X943" s="7" t="str">
        <f t="shared" si="89"/>
        <v>Low</v>
      </c>
    </row>
    <row r="944" spans="1:24" x14ac:dyDescent="0.3">
      <c r="A944" s="7" t="s">
        <v>2771</v>
      </c>
      <c r="B944" s="8">
        <v>45544</v>
      </c>
      <c r="C944" s="8">
        <v>45548</v>
      </c>
      <c r="D944" s="7" t="s">
        <v>2772</v>
      </c>
      <c r="E944" s="7" t="s">
        <v>364</v>
      </c>
      <c r="F944" s="7" t="s">
        <v>39</v>
      </c>
      <c r="G944" s="7" t="s">
        <v>176</v>
      </c>
      <c r="H944" s="7" t="s">
        <v>146</v>
      </c>
      <c r="I944" s="6">
        <v>8</v>
      </c>
      <c r="J944" s="10">
        <v>0.15</v>
      </c>
      <c r="K944" s="7" t="s">
        <v>32</v>
      </c>
      <c r="L944" s="7" t="s">
        <v>50</v>
      </c>
      <c r="M944" s="6">
        <v>57</v>
      </c>
      <c r="N944" s="6">
        <v>2</v>
      </c>
      <c r="O944" s="7" t="str">
        <f>VLOOKUP(H944,Product_Master!$A$2:$E$19,2,FALSE)</f>
        <v>Standing Desk</v>
      </c>
      <c r="P944" s="7" t="str">
        <f>VLOOKUP(H944,Product_Master!$A$2:$E$19,3,FALSE)</f>
        <v>Furniture</v>
      </c>
      <c r="Q944" s="17">
        <f>INDEX(Product_Master!$D$2:$D$19,MATCH(H944,Product_Master!$A$2:$A$19,0))</f>
        <v>480</v>
      </c>
      <c r="R944" s="14">
        <f>INDEX(Product_Master!$E$2:$E$19,MATCH(H944,Product_Master!$A$2:$A$19,0))</f>
        <v>375.21</v>
      </c>
      <c r="S944" s="14">
        <f t="shared" si="84"/>
        <v>3264</v>
      </c>
      <c r="T944" s="14">
        <f t="shared" si="85"/>
        <v>3001.68</v>
      </c>
      <c r="U944" s="14">
        <f t="shared" si="86"/>
        <v>262.32000000000016</v>
      </c>
      <c r="V944" s="20">
        <f t="shared" si="87"/>
        <v>8.0367647058823585E-2</v>
      </c>
      <c r="W944" s="7" t="str">
        <f t="shared" si="88"/>
        <v>Profitable</v>
      </c>
      <c r="X944" s="7" t="str">
        <f t="shared" si="89"/>
        <v>Medium</v>
      </c>
    </row>
    <row r="945" spans="1:24" x14ac:dyDescent="0.3">
      <c r="A945" s="7" t="s">
        <v>2773</v>
      </c>
      <c r="B945" s="8">
        <v>45570</v>
      </c>
      <c r="C945" s="8">
        <v>45572</v>
      </c>
      <c r="D945" s="7" t="s">
        <v>2774</v>
      </c>
      <c r="E945" s="7" t="s">
        <v>140</v>
      </c>
      <c r="F945" s="7" t="s">
        <v>29</v>
      </c>
      <c r="G945" s="7" t="s">
        <v>293</v>
      </c>
      <c r="H945" s="7" t="s">
        <v>160</v>
      </c>
      <c r="I945" s="6">
        <v>5</v>
      </c>
      <c r="J945" s="10">
        <v>0.2</v>
      </c>
      <c r="K945" s="7" t="s">
        <v>32</v>
      </c>
      <c r="L945" s="7" t="s">
        <v>41</v>
      </c>
      <c r="M945" s="6">
        <v>28</v>
      </c>
      <c r="N945" s="6">
        <v>4</v>
      </c>
      <c r="O945" s="7" t="str">
        <f>VLOOKUP(H945,Product_Master!$A$2:$E$19,2,FALSE)</f>
        <v>Laptop</v>
      </c>
      <c r="P945" s="7" t="str">
        <f>VLOOKUP(H945,Product_Master!$A$2:$E$19,3,FALSE)</f>
        <v>Technology</v>
      </c>
      <c r="Q945" s="17">
        <f>INDEX(Product_Master!$D$2:$D$19,MATCH(H945,Product_Master!$A$2:$A$19,0))</f>
        <v>900</v>
      </c>
      <c r="R945" s="14">
        <f>INDEX(Product_Master!$E$2:$E$19,MATCH(H945,Product_Master!$A$2:$A$19,0))</f>
        <v>669.14</v>
      </c>
      <c r="S945" s="14">
        <f t="shared" si="84"/>
        <v>3600</v>
      </c>
      <c r="T945" s="14">
        <f t="shared" si="85"/>
        <v>3345.7</v>
      </c>
      <c r="U945" s="14">
        <f t="shared" si="86"/>
        <v>254.30000000000018</v>
      </c>
      <c r="V945" s="20">
        <f t="shared" si="87"/>
        <v>7.0638888888888945E-2</v>
      </c>
      <c r="W945" s="7" t="str">
        <f t="shared" si="88"/>
        <v>Profitable</v>
      </c>
      <c r="X945" s="7" t="str">
        <f t="shared" si="89"/>
        <v>Medium</v>
      </c>
    </row>
    <row r="946" spans="1:24" x14ac:dyDescent="0.3">
      <c r="A946" s="7" t="s">
        <v>2775</v>
      </c>
      <c r="B946" s="8">
        <v>45630</v>
      </c>
      <c r="C946" s="8">
        <v>45637</v>
      </c>
      <c r="D946" s="7" t="s">
        <v>1814</v>
      </c>
      <c r="E946" s="7" t="s">
        <v>347</v>
      </c>
      <c r="F946" s="7" t="s">
        <v>39</v>
      </c>
      <c r="G946" s="7" t="s">
        <v>115</v>
      </c>
      <c r="H946" s="7" t="s">
        <v>69</v>
      </c>
      <c r="I946" s="6">
        <v>8</v>
      </c>
      <c r="J946" s="10">
        <v>0</v>
      </c>
      <c r="K946" s="7" t="s">
        <v>70</v>
      </c>
      <c r="L946" s="7" t="s">
        <v>23</v>
      </c>
      <c r="M946" s="6">
        <v>28</v>
      </c>
      <c r="N946" s="6">
        <v>2</v>
      </c>
      <c r="O946" s="7" t="str">
        <f>VLOOKUP(H946,Product_Master!$A$2:$E$19,2,FALSE)</f>
        <v>Marker Pack</v>
      </c>
      <c r="P946" s="7" t="str">
        <f>VLOOKUP(H946,Product_Master!$A$2:$E$19,3,FALSE)</f>
        <v>Office Supplies</v>
      </c>
      <c r="Q946" s="17">
        <f>INDEX(Product_Master!$D$2:$D$19,MATCH(H946,Product_Master!$A$2:$A$19,0))</f>
        <v>11</v>
      </c>
      <c r="R946" s="14">
        <f>INDEX(Product_Master!$E$2:$E$19,MATCH(H946,Product_Master!$A$2:$A$19,0))</f>
        <v>6.23</v>
      </c>
      <c r="S946" s="14">
        <f t="shared" si="84"/>
        <v>88</v>
      </c>
      <c r="T946" s="14">
        <f t="shared" si="85"/>
        <v>49.84</v>
      </c>
      <c r="U946" s="14">
        <f t="shared" si="86"/>
        <v>38.159999999999997</v>
      </c>
      <c r="V946" s="20">
        <f t="shared" si="87"/>
        <v>0.4336363636363636</v>
      </c>
      <c r="W946" s="7" t="str">
        <f t="shared" si="88"/>
        <v>Profitable</v>
      </c>
      <c r="X946" s="7" t="str">
        <f t="shared" si="89"/>
        <v>Low</v>
      </c>
    </row>
    <row r="947" spans="1:24" x14ac:dyDescent="0.3">
      <c r="A947" s="7" t="s">
        <v>2777</v>
      </c>
      <c r="B947" s="8">
        <v>45041</v>
      </c>
      <c r="C947" s="8">
        <v>45045</v>
      </c>
      <c r="D947" s="7" t="s">
        <v>2779</v>
      </c>
      <c r="E947" s="7" t="s">
        <v>805</v>
      </c>
      <c r="F947" s="7" t="s">
        <v>39</v>
      </c>
      <c r="G947" s="7" t="s">
        <v>176</v>
      </c>
      <c r="H947" s="7" t="s">
        <v>160</v>
      </c>
      <c r="I947" s="6">
        <v>1</v>
      </c>
      <c r="J947" s="10">
        <v>0</v>
      </c>
      <c r="K947" s="7" t="s">
        <v>22</v>
      </c>
      <c r="L947" s="7" t="s">
        <v>50</v>
      </c>
      <c r="M947" s="6">
        <v>44</v>
      </c>
      <c r="N947" s="6">
        <v>3</v>
      </c>
      <c r="O947" s="7" t="str">
        <f>VLOOKUP(H947,Product_Master!$A$2:$E$19,2,FALSE)</f>
        <v>Laptop</v>
      </c>
      <c r="P947" s="7" t="str">
        <f>VLOOKUP(H947,Product_Master!$A$2:$E$19,3,FALSE)</f>
        <v>Technology</v>
      </c>
      <c r="Q947" s="17">
        <f>INDEX(Product_Master!$D$2:$D$19,MATCH(H947,Product_Master!$A$2:$A$19,0))</f>
        <v>900</v>
      </c>
      <c r="R947" s="14">
        <f>INDEX(Product_Master!$E$2:$E$19,MATCH(H947,Product_Master!$A$2:$A$19,0))</f>
        <v>669.14</v>
      </c>
      <c r="S947" s="14">
        <f t="shared" si="84"/>
        <v>900</v>
      </c>
      <c r="T947" s="14">
        <f t="shared" si="85"/>
        <v>669.14</v>
      </c>
      <c r="U947" s="14">
        <f t="shared" si="86"/>
        <v>230.86</v>
      </c>
      <c r="V947" s="20">
        <f t="shared" si="87"/>
        <v>0.25651111111111113</v>
      </c>
      <c r="W947" s="7" t="str">
        <f t="shared" si="88"/>
        <v>Profitable</v>
      </c>
      <c r="X947" s="7" t="str">
        <f t="shared" si="89"/>
        <v>Low</v>
      </c>
    </row>
    <row r="948" spans="1:24" x14ac:dyDescent="0.3">
      <c r="A948" s="7" t="s">
        <v>2780</v>
      </c>
      <c r="B948" s="8">
        <v>45494</v>
      </c>
      <c r="C948" s="8">
        <v>45499</v>
      </c>
      <c r="D948" s="7" t="s">
        <v>2782</v>
      </c>
      <c r="E948" s="7" t="s">
        <v>359</v>
      </c>
      <c r="F948" s="7" t="s">
        <v>29</v>
      </c>
      <c r="G948" s="7" t="s">
        <v>30</v>
      </c>
      <c r="H948" s="7" t="s">
        <v>216</v>
      </c>
      <c r="I948" s="6">
        <v>3</v>
      </c>
      <c r="J948" s="10">
        <v>0</v>
      </c>
      <c r="K948" s="7" t="s">
        <v>32</v>
      </c>
      <c r="L948" s="7" t="s">
        <v>50</v>
      </c>
      <c r="M948" s="6">
        <v>22</v>
      </c>
      <c r="N948" s="6">
        <v>4</v>
      </c>
      <c r="O948" s="7" t="str">
        <f>VLOOKUP(H948,Product_Master!$A$2:$E$19,2,FALSE)</f>
        <v>Keyboard</v>
      </c>
      <c r="P948" s="7" t="str">
        <f>VLOOKUP(H948,Product_Master!$A$2:$E$19,3,FALSE)</f>
        <v>Technology</v>
      </c>
      <c r="Q948" s="17">
        <f>INDEX(Product_Master!$D$2:$D$19,MATCH(H948,Product_Master!$A$2:$A$19,0))</f>
        <v>45</v>
      </c>
      <c r="R948" s="14">
        <f>INDEX(Product_Master!$E$2:$E$19,MATCH(H948,Product_Master!$A$2:$A$19,0))</f>
        <v>35.729999999999997</v>
      </c>
      <c r="S948" s="14">
        <f t="shared" si="84"/>
        <v>135</v>
      </c>
      <c r="T948" s="14">
        <f t="shared" si="85"/>
        <v>107.19</v>
      </c>
      <c r="U948" s="14">
        <f t="shared" si="86"/>
        <v>27.810000000000002</v>
      </c>
      <c r="V948" s="20">
        <f t="shared" si="87"/>
        <v>0.20600000000000002</v>
      </c>
      <c r="W948" s="7" t="str">
        <f t="shared" si="88"/>
        <v>Profitable</v>
      </c>
      <c r="X948" s="7" t="str">
        <f t="shared" si="89"/>
        <v>Low</v>
      </c>
    </row>
    <row r="949" spans="1:24" x14ac:dyDescent="0.3">
      <c r="A949" s="7" t="s">
        <v>2783</v>
      </c>
      <c r="B949" s="8">
        <v>45635</v>
      </c>
      <c r="C949" s="8">
        <v>45641</v>
      </c>
      <c r="D949" s="7" t="s">
        <v>2785</v>
      </c>
      <c r="E949" s="7" t="s">
        <v>170</v>
      </c>
      <c r="F949" s="7" t="s">
        <v>39</v>
      </c>
      <c r="G949" s="7" t="s">
        <v>115</v>
      </c>
      <c r="H949" s="7" t="s">
        <v>48</v>
      </c>
      <c r="I949" s="6">
        <v>9</v>
      </c>
      <c r="J949" s="10">
        <v>0</v>
      </c>
      <c r="K949" s="7" t="s">
        <v>32</v>
      </c>
      <c r="L949" s="7" t="s">
        <v>50</v>
      </c>
      <c r="M949" s="6">
        <v>43</v>
      </c>
      <c r="N949" s="6">
        <v>2</v>
      </c>
      <c r="O949" s="7" t="str">
        <f>VLOOKUP(H949,Product_Master!$A$2:$E$19,2,FALSE)</f>
        <v>Monitor</v>
      </c>
      <c r="P949" s="7" t="str">
        <f>VLOOKUP(H949,Product_Master!$A$2:$E$19,3,FALSE)</f>
        <v>Technology</v>
      </c>
      <c r="Q949" s="17">
        <f>INDEX(Product_Master!$D$2:$D$19,MATCH(H949,Product_Master!$A$2:$A$19,0))</f>
        <v>220</v>
      </c>
      <c r="R949" s="14">
        <f>INDEX(Product_Master!$E$2:$E$19,MATCH(H949,Product_Master!$A$2:$A$19,0))</f>
        <v>159.36000000000001</v>
      </c>
      <c r="S949" s="14">
        <f t="shared" si="84"/>
        <v>1980</v>
      </c>
      <c r="T949" s="14">
        <f t="shared" si="85"/>
        <v>1434.2400000000002</v>
      </c>
      <c r="U949" s="14">
        <f t="shared" si="86"/>
        <v>545.75999999999976</v>
      </c>
      <c r="V949" s="20">
        <f t="shared" si="87"/>
        <v>0.27563636363636351</v>
      </c>
      <c r="W949" s="7" t="str">
        <f t="shared" si="88"/>
        <v>Profitable</v>
      </c>
      <c r="X949" s="7" t="str">
        <f t="shared" si="89"/>
        <v>Low</v>
      </c>
    </row>
    <row r="950" spans="1:24" x14ac:dyDescent="0.3">
      <c r="A950" s="7" t="s">
        <v>2786</v>
      </c>
      <c r="B950" s="8">
        <v>45142</v>
      </c>
      <c r="C950" s="8">
        <v>45145</v>
      </c>
      <c r="D950" s="7" t="s">
        <v>555</v>
      </c>
      <c r="E950" s="7" t="s">
        <v>675</v>
      </c>
      <c r="F950" s="7" t="s">
        <v>29</v>
      </c>
      <c r="G950" s="7" t="s">
        <v>62</v>
      </c>
      <c r="H950" s="7" t="s">
        <v>146</v>
      </c>
      <c r="I950" s="6">
        <v>1</v>
      </c>
      <c r="J950" s="10">
        <v>0</v>
      </c>
      <c r="K950" s="7" t="s">
        <v>22</v>
      </c>
      <c r="L950" s="7" t="s">
        <v>41</v>
      </c>
      <c r="M950" s="6">
        <v>43</v>
      </c>
      <c r="N950" s="6">
        <v>3</v>
      </c>
      <c r="O950" s="7" t="str">
        <f>VLOOKUP(H950,Product_Master!$A$2:$E$19,2,FALSE)</f>
        <v>Standing Desk</v>
      </c>
      <c r="P950" s="7" t="str">
        <f>VLOOKUP(H950,Product_Master!$A$2:$E$19,3,FALSE)</f>
        <v>Furniture</v>
      </c>
      <c r="Q950" s="17">
        <f>INDEX(Product_Master!$D$2:$D$19,MATCH(H950,Product_Master!$A$2:$A$19,0))</f>
        <v>480</v>
      </c>
      <c r="R950" s="14">
        <f>INDEX(Product_Master!$E$2:$E$19,MATCH(H950,Product_Master!$A$2:$A$19,0))</f>
        <v>375.21</v>
      </c>
      <c r="S950" s="14">
        <f t="shared" si="84"/>
        <v>480</v>
      </c>
      <c r="T950" s="14">
        <f t="shared" si="85"/>
        <v>375.21</v>
      </c>
      <c r="U950" s="14">
        <f t="shared" si="86"/>
        <v>104.79000000000002</v>
      </c>
      <c r="V950" s="20">
        <f t="shared" si="87"/>
        <v>0.21831250000000005</v>
      </c>
      <c r="W950" s="7" t="str">
        <f t="shared" si="88"/>
        <v>Profitable</v>
      </c>
      <c r="X950" s="7" t="str">
        <f t="shared" si="89"/>
        <v>Low</v>
      </c>
    </row>
    <row r="951" spans="1:24" x14ac:dyDescent="0.3">
      <c r="A951" s="7" t="s">
        <v>2787</v>
      </c>
      <c r="B951" s="8">
        <v>45568</v>
      </c>
      <c r="C951" s="8">
        <v>45573</v>
      </c>
      <c r="D951" s="7" t="s">
        <v>1659</v>
      </c>
      <c r="E951" s="7" t="s">
        <v>89</v>
      </c>
      <c r="F951" s="7" t="s">
        <v>29</v>
      </c>
      <c r="G951" s="7" t="s">
        <v>115</v>
      </c>
      <c r="H951" s="7" t="s">
        <v>56</v>
      </c>
      <c r="I951" s="6">
        <v>7</v>
      </c>
      <c r="J951" s="10">
        <v>0.05</v>
      </c>
      <c r="K951" s="7" t="s">
        <v>222</v>
      </c>
      <c r="L951" s="7" t="s">
        <v>41</v>
      </c>
      <c r="M951" s="6">
        <v>54</v>
      </c>
      <c r="N951" s="6">
        <v>1</v>
      </c>
      <c r="O951" s="7" t="str">
        <f>VLOOKUP(H951,Product_Master!$A$2:$E$19,2,FALSE)</f>
        <v>Stapler</v>
      </c>
      <c r="P951" s="7" t="str">
        <f>VLOOKUP(H951,Product_Master!$A$2:$E$19,3,FALSE)</f>
        <v>Office Supplies</v>
      </c>
      <c r="Q951" s="17">
        <f>INDEX(Product_Master!$D$2:$D$19,MATCH(H951,Product_Master!$A$2:$A$19,0))</f>
        <v>15</v>
      </c>
      <c r="R951" s="14">
        <f>INDEX(Product_Master!$E$2:$E$19,MATCH(H951,Product_Master!$A$2:$A$19,0))</f>
        <v>9.91</v>
      </c>
      <c r="S951" s="14">
        <f t="shared" si="84"/>
        <v>99.75</v>
      </c>
      <c r="T951" s="14">
        <f t="shared" si="85"/>
        <v>69.37</v>
      </c>
      <c r="U951" s="14">
        <f t="shared" si="86"/>
        <v>30.379999999999995</v>
      </c>
      <c r="V951" s="20">
        <f t="shared" si="87"/>
        <v>0.30456140350877187</v>
      </c>
      <c r="W951" s="7" t="str">
        <f t="shared" si="88"/>
        <v>Profitable</v>
      </c>
      <c r="X951" s="7" t="str">
        <f t="shared" si="89"/>
        <v>Low</v>
      </c>
    </row>
    <row r="952" spans="1:24" x14ac:dyDescent="0.3">
      <c r="A952" s="7" t="s">
        <v>2788</v>
      </c>
      <c r="B952" s="8">
        <v>45586</v>
      </c>
      <c r="C952" s="8">
        <v>45591</v>
      </c>
      <c r="D952" s="7" t="s">
        <v>265</v>
      </c>
      <c r="E952" s="7" t="s">
        <v>914</v>
      </c>
      <c r="F952" s="7" t="s">
        <v>39</v>
      </c>
      <c r="G952" s="7" t="s">
        <v>97</v>
      </c>
      <c r="H952" s="7" t="s">
        <v>56</v>
      </c>
      <c r="I952" s="6">
        <v>5</v>
      </c>
      <c r="J952" s="10">
        <v>0.05</v>
      </c>
      <c r="K952" s="7" t="s">
        <v>22</v>
      </c>
      <c r="L952" s="7" t="s">
        <v>23</v>
      </c>
      <c r="M952" s="6">
        <v>29</v>
      </c>
      <c r="N952" s="6">
        <v>3</v>
      </c>
      <c r="O952" s="7" t="str">
        <f>VLOOKUP(H952,Product_Master!$A$2:$E$19,2,FALSE)</f>
        <v>Stapler</v>
      </c>
      <c r="P952" s="7" t="str">
        <f>VLOOKUP(H952,Product_Master!$A$2:$E$19,3,FALSE)</f>
        <v>Office Supplies</v>
      </c>
      <c r="Q952" s="17">
        <f>INDEX(Product_Master!$D$2:$D$19,MATCH(H952,Product_Master!$A$2:$A$19,0))</f>
        <v>15</v>
      </c>
      <c r="R952" s="14">
        <f>INDEX(Product_Master!$E$2:$E$19,MATCH(H952,Product_Master!$A$2:$A$19,0))</f>
        <v>9.91</v>
      </c>
      <c r="S952" s="14">
        <f t="shared" si="84"/>
        <v>71.25</v>
      </c>
      <c r="T952" s="14">
        <f t="shared" si="85"/>
        <v>49.55</v>
      </c>
      <c r="U952" s="14">
        <f t="shared" si="86"/>
        <v>21.700000000000003</v>
      </c>
      <c r="V952" s="20">
        <f t="shared" si="87"/>
        <v>0.30456140350877198</v>
      </c>
      <c r="W952" s="7" t="str">
        <f t="shared" si="88"/>
        <v>Profitable</v>
      </c>
      <c r="X952" s="7" t="str">
        <f t="shared" si="89"/>
        <v>Low</v>
      </c>
    </row>
    <row r="953" spans="1:24" x14ac:dyDescent="0.3">
      <c r="A953" s="7" t="s">
        <v>2789</v>
      </c>
      <c r="B953" s="8">
        <v>44959</v>
      </c>
      <c r="C953" s="8">
        <v>44962</v>
      </c>
      <c r="D953" s="7" t="s">
        <v>1637</v>
      </c>
      <c r="E953" s="7" t="s">
        <v>694</v>
      </c>
      <c r="F953" s="7" t="s">
        <v>29</v>
      </c>
      <c r="G953" s="7" t="s">
        <v>47</v>
      </c>
      <c r="H953" s="7" t="s">
        <v>56</v>
      </c>
      <c r="I953" s="6">
        <v>5</v>
      </c>
      <c r="J953" s="10">
        <v>0.1</v>
      </c>
      <c r="K953" s="7" t="s">
        <v>32</v>
      </c>
      <c r="L953" s="7" t="s">
        <v>41</v>
      </c>
      <c r="M953" s="6">
        <v>28</v>
      </c>
      <c r="N953" s="6">
        <v>5</v>
      </c>
      <c r="O953" s="7" t="str">
        <f>VLOOKUP(H953,Product_Master!$A$2:$E$19,2,FALSE)</f>
        <v>Stapler</v>
      </c>
      <c r="P953" s="7" t="str">
        <f>VLOOKUP(H953,Product_Master!$A$2:$E$19,3,FALSE)</f>
        <v>Office Supplies</v>
      </c>
      <c r="Q953" s="17">
        <f>INDEX(Product_Master!$D$2:$D$19,MATCH(H953,Product_Master!$A$2:$A$19,0))</f>
        <v>15</v>
      </c>
      <c r="R953" s="14">
        <f>INDEX(Product_Master!$E$2:$E$19,MATCH(H953,Product_Master!$A$2:$A$19,0))</f>
        <v>9.91</v>
      </c>
      <c r="S953" s="14">
        <f t="shared" si="84"/>
        <v>67.5</v>
      </c>
      <c r="T953" s="14">
        <f t="shared" si="85"/>
        <v>49.55</v>
      </c>
      <c r="U953" s="14">
        <f t="shared" si="86"/>
        <v>17.950000000000003</v>
      </c>
      <c r="V953" s="20">
        <f t="shared" si="87"/>
        <v>0.26592592592592595</v>
      </c>
      <c r="W953" s="7" t="str">
        <f t="shared" si="88"/>
        <v>Profitable</v>
      </c>
      <c r="X953" s="7" t="str">
        <f t="shared" si="89"/>
        <v>Low</v>
      </c>
    </row>
    <row r="954" spans="1:24" x14ac:dyDescent="0.3">
      <c r="A954" s="7" t="s">
        <v>2790</v>
      </c>
      <c r="B954" s="8">
        <v>45598</v>
      </c>
      <c r="C954" s="8">
        <v>45602</v>
      </c>
      <c r="D954" s="7" t="s">
        <v>1158</v>
      </c>
      <c r="E954" s="7" t="s">
        <v>55</v>
      </c>
      <c r="F954" s="7" t="s">
        <v>39</v>
      </c>
      <c r="G954" s="7" t="s">
        <v>47</v>
      </c>
      <c r="H954" s="7" t="s">
        <v>84</v>
      </c>
      <c r="I954" s="6">
        <v>7</v>
      </c>
      <c r="J954" s="10">
        <v>0.05</v>
      </c>
      <c r="K954" s="7" t="s">
        <v>22</v>
      </c>
      <c r="L954" s="7" t="s">
        <v>33</v>
      </c>
      <c r="M954" s="6">
        <v>25</v>
      </c>
      <c r="N954" s="6">
        <v>3</v>
      </c>
      <c r="O954" s="7" t="str">
        <f>VLOOKUP(H954,Product_Master!$A$2:$E$19,2,FALSE)</f>
        <v>Bookcase</v>
      </c>
      <c r="P954" s="7" t="str">
        <f>VLOOKUP(H954,Product_Master!$A$2:$E$19,3,FALSE)</f>
        <v>Furniture</v>
      </c>
      <c r="Q954" s="17">
        <f>INDEX(Product_Master!$D$2:$D$19,MATCH(H954,Product_Master!$A$2:$A$19,0))</f>
        <v>210</v>
      </c>
      <c r="R954" s="14">
        <f>INDEX(Product_Master!$E$2:$E$19,MATCH(H954,Product_Master!$A$2:$A$19,0))</f>
        <v>139.15</v>
      </c>
      <c r="S954" s="14">
        <f t="shared" si="84"/>
        <v>1396.5</v>
      </c>
      <c r="T954" s="14">
        <f t="shared" si="85"/>
        <v>974.05000000000007</v>
      </c>
      <c r="U954" s="14">
        <f t="shared" si="86"/>
        <v>422.44999999999993</v>
      </c>
      <c r="V954" s="20">
        <f t="shared" si="87"/>
        <v>0.30250626566416033</v>
      </c>
      <c r="W954" s="7" t="str">
        <f t="shared" si="88"/>
        <v>Profitable</v>
      </c>
      <c r="X954" s="7" t="str">
        <f t="shared" si="89"/>
        <v>Low</v>
      </c>
    </row>
    <row r="955" spans="1:24" x14ac:dyDescent="0.3">
      <c r="A955" s="7" t="s">
        <v>2791</v>
      </c>
      <c r="B955" s="8">
        <v>45635</v>
      </c>
      <c r="C955" s="8">
        <v>45641</v>
      </c>
      <c r="D955" s="7" t="s">
        <v>2629</v>
      </c>
      <c r="E955" s="7" t="s">
        <v>46</v>
      </c>
      <c r="F955" s="7" t="s">
        <v>39</v>
      </c>
      <c r="G955" s="7" t="s">
        <v>62</v>
      </c>
      <c r="H955" s="7" t="s">
        <v>76</v>
      </c>
      <c r="I955" s="6">
        <v>2</v>
      </c>
      <c r="J955" s="10">
        <v>0</v>
      </c>
      <c r="K955" s="7" t="s">
        <v>22</v>
      </c>
      <c r="L955" s="7" t="s">
        <v>33</v>
      </c>
      <c r="M955" s="6">
        <v>61</v>
      </c>
      <c r="N955" s="6">
        <v>3</v>
      </c>
      <c r="O955" s="7" t="str">
        <f>VLOOKUP(H955,Product_Master!$A$2:$E$19,2,FALSE)</f>
        <v>Tablet</v>
      </c>
      <c r="P955" s="7" t="str">
        <f>VLOOKUP(H955,Product_Master!$A$2:$E$19,3,FALSE)</f>
        <v>Technology</v>
      </c>
      <c r="Q955" s="17">
        <f>INDEX(Product_Master!$D$2:$D$19,MATCH(H955,Product_Master!$A$2:$A$19,0))</f>
        <v>350</v>
      </c>
      <c r="R955" s="14">
        <f>INDEX(Product_Master!$E$2:$E$19,MATCH(H955,Product_Master!$A$2:$A$19,0))</f>
        <v>267.63</v>
      </c>
      <c r="S955" s="14">
        <f t="shared" si="84"/>
        <v>700</v>
      </c>
      <c r="T955" s="14">
        <f t="shared" si="85"/>
        <v>535.26</v>
      </c>
      <c r="U955" s="14">
        <f t="shared" si="86"/>
        <v>164.74</v>
      </c>
      <c r="V955" s="20">
        <f t="shared" si="87"/>
        <v>0.23534285714285716</v>
      </c>
      <c r="W955" s="7" t="str">
        <f t="shared" si="88"/>
        <v>Profitable</v>
      </c>
      <c r="X955" s="7" t="str">
        <f t="shared" si="89"/>
        <v>Low</v>
      </c>
    </row>
    <row r="956" spans="1:24" x14ac:dyDescent="0.3">
      <c r="A956" s="7" t="s">
        <v>2792</v>
      </c>
      <c r="B956" s="8">
        <v>45619</v>
      </c>
      <c r="C956" s="8">
        <v>45623</v>
      </c>
      <c r="D956" s="7" t="s">
        <v>1832</v>
      </c>
      <c r="E956" s="7" t="s">
        <v>266</v>
      </c>
      <c r="F956" s="7" t="s">
        <v>29</v>
      </c>
      <c r="G956" s="7" t="s">
        <v>30</v>
      </c>
      <c r="H956" s="7" t="s">
        <v>109</v>
      </c>
      <c r="I956" s="6">
        <v>5</v>
      </c>
      <c r="J956" s="10">
        <v>0</v>
      </c>
      <c r="K956" s="7" t="s">
        <v>32</v>
      </c>
      <c r="L956" s="7" t="s">
        <v>50</v>
      </c>
      <c r="M956" s="6">
        <v>69</v>
      </c>
      <c r="N956" s="6">
        <v>3</v>
      </c>
      <c r="O956" s="7" t="str">
        <f>VLOOKUP(H956,Product_Master!$A$2:$E$19,2,FALSE)</f>
        <v>Printer</v>
      </c>
      <c r="P956" s="7" t="str">
        <f>VLOOKUP(H956,Product_Master!$A$2:$E$19,3,FALSE)</f>
        <v>Technology</v>
      </c>
      <c r="Q956" s="17">
        <f>INDEX(Product_Master!$D$2:$D$19,MATCH(H956,Product_Master!$A$2:$A$19,0))</f>
        <v>180</v>
      </c>
      <c r="R956" s="14">
        <f>INDEX(Product_Master!$E$2:$E$19,MATCH(H956,Product_Master!$A$2:$A$19,0))</f>
        <v>133.25</v>
      </c>
      <c r="S956" s="14">
        <f t="shared" si="84"/>
        <v>900</v>
      </c>
      <c r="T956" s="14">
        <f t="shared" si="85"/>
        <v>666.25</v>
      </c>
      <c r="U956" s="14">
        <f t="shared" si="86"/>
        <v>233.75</v>
      </c>
      <c r="V956" s="20">
        <f t="shared" si="87"/>
        <v>0.25972222222222224</v>
      </c>
      <c r="W956" s="7" t="str">
        <f t="shared" si="88"/>
        <v>Profitable</v>
      </c>
      <c r="X956" s="7" t="str">
        <f t="shared" si="89"/>
        <v>Low</v>
      </c>
    </row>
    <row r="957" spans="1:24" x14ac:dyDescent="0.3">
      <c r="A957" s="7" t="s">
        <v>2793</v>
      </c>
      <c r="B957" s="8">
        <v>45565</v>
      </c>
      <c r="C957" s="8">
        <v>45566</v>
      </c>
      <c r="D957" s="7" t="s">
        <v>2242</v>
      </c>
      <c r="E957" s="7" t="s">
        <v>477</v>
      </c>
      <c r="F957" s="7" t="s">
        <v>29</v>
      </c>
      <c r="G957" s="7" t="s">
        <v>62</v>
      </c>
      <c r="H957" s="7" t="s">
        <v>98</v>
      </c>
      <c r="I957" s="6">
        <v>5</v>
      </c>
      <c r="J957" s="10">
        <v>0</v>
      </c>
      <c r="K957" s="7" t="s">
        <v>32</v>
      </c>
      <c r="L957" s="7" t="s">
        <v>41</v>
      </c>
      <c r="M957" s="6">
        <v>42</v>
      </c>
      <c r="N957" s="6">
        <v>3</v>
      </c>
      <c r="O957" s="7" t="str">
        <f>VLOOKUP(H957,Product_Master!$A$2:$E$19,2,FALSE)</f>
        <v>Office Chair</v>
      </c>
      <c r="P957" s="7" t="str">
        <f>VLOOKUP(H957,Product_Master!$A$2:$E$19,3,FALSE)</f>
        <v>Furniture</v>
      </c>
      <c r="Q957" s="17">
        <f>INDEX(Product_Master!$D$2:$D$19,MATCH(H957,Product_Master!$A$2:$A$19,0))</f>
        <v>150</v>
      </c>
      <c r="R957" s="14">
        <f>INDEX(Product_Master!$E$2:$E$19,MATCH(H957,Product_Master!$A$2:$A$19,0))</f>
        <v>111.98</v>
      </c>
      <c r="S957" s="14">
        <f t="shared" si="84"/>
        <v>750</v>
      </c>
      <c r="T957" s="14">
        <f t="shared" si="85"/>
        <v>559.9</v>
      </c>
      <c r="U957" s="14">
        <f t="shared" si="86"/>
        <v>190.10000000000002</v>
      </c>
      <c r="V957" s="20">
        <f t="shared" si="87"/>
        <v>0.25346666666666667</v>
      </c>
      <c r="W957" s="7" t="str">
        <f t="shared" si="88"/>
        <v>Profitable</v>
      </c>
      <c r="X957" s="7" t="str">
        <f t="shared" si="89"/>
        <v>Low</v>
      </c>
    </row>
    <row r="958" spans="1:24" x14ac:dyDescent="0.3">
      <c r="A958" s="7" t="s">
        <v>2794</v>
      </c>
      <c r="B958" s="8">
        <v>45496</v>
      </c>
      <c r="C958" s="8">
        <v>45497</v>
      </c>
      <c r="D958" s="7" t="s">
        <v>1277</v>
      </c>
      <c r="E958" s="7" t="s">
        <v>302</v>
      </c>
      <c r="F958" s="7" t="s">
        <v>39</v>
      </c>
      <c r="G958" s="7" t="s">
        <v>115</v>
      </c>
      <c r="H958" s="7" t="s">
        <v>177</v>
      </c>
      <c r="I958" s="6">
        <v>2</v>
      </c>
      <c r="J958" s="10">
        <v>0</v>
      </c>
      <c r="K958" s="7" t="s">
        <v>32</v>
      </c>
      <c r="L958" s="7" t="s">
        <v>50</v>
      </c>
      <c r="M958" s="6">
        <v>58</v>
      </c>
      <c r="N958" s="6">
        <v>3</v>
      </c>
      <c r="O958" s="7" t="str">
        <f>VLOOKUP(H958,Product_Master!$A$2:$E$19,2,FALSE)</f>
        <v>Headphones</v>
      </c>
      <c r="P958" s="7" t="str">
        <f>VLOOKUP(H958,Product_Master!$A$2:$E$19,3,FALSE)</f>
        <v>Technology</v>
      </c>
      <c r="Q958" s="17">
        <f>INDEX(Product_Master!$D$2:$D$19,MATCH(H958,Product_Master!$A$2:$A$19,0))</f>
        <v>80</v>
      </c>
      <c r="R958" s="14">
        <f>INDEX(Product_Master!$E$2:$E$19,MATCH(H958,Product_Master!$A$2:$A$19,0))</f>
        <v>45.88</v>
      </c>
      <c r="S958" s="14">
        <f t="shared" si="84"/>
        <v>160</v>
      </c>
      <c r="T958" s="14">
        <f t="shared" si="85"/>
        <v>91.76</v>
      </c>
      <c r="U958" s="14">
        <f t="shared" si="86"/>
        <v>68.239999999999995</v>
      </c>
      <c r="V958" s="20">
        <f t="shared" si="87"/>
        <v>0.42649999999999999</v>
      </c>
      <c r="W958" s="7" t="str">
        <f t="shared" si="88"/>
        <v>Profitable</v>
      </c>
      <c r="X958" s="7" t="str">
        <f t="shared" si="89"/>
        <v>Low</v>
      </c>
    </row>
    <row r="959" spans="1:24" x14ac:dyDescent="0.3">
      <c r="A959" s="7" t="s">
        <v>2795</v>
      </c>
      <c r="B959" s="8">
        <v>45027</v>
      </c>
      <c r="C959" s="8">
        <v>45031</v>
      </c>
      <c r="D959" s="7" t="s">
        <v>1998</v>
      </c>
      <c r="E959" s="7" t="s">
        <v>186</v>
      </c>
      <c r="F959" s="7" t="s">
        <v>39</v>
      </c>
      <c r="G959" s="7" t="s">
        <v>47</v>
      </c>
      <c r="H959" s="7" t="s">
        <v>91</v>
      </c>
      <c r="I959" s="6">
        <v>5</v>
      </c>
      <c r="J959" s="10">
        <v>0</v>
      </c>
      <c r="K959" s="7" t="s">
        <v>70</v>
      </c>
      <c r="L959" s="7" t="s">
        <v>50</v>
      </c>
      <c r="M959" s="6">
        <v>65</v>
      </c>
      <c r="N959" s="6">
        <v>1</v>
      </c>
      <c r="O959" s="7" t="str">
        <f>VLOOKUP(H959,Product_Master!$A$2:$E$19,2,FALSE)</f>
        <v>Smartphone</v>
      </c>
      <c r="P959" s="7" t="str">
        <f>VLOOKUP(H959,Product_Master!$A$2:$E$19,3,FALSE)</f>
        <v>Technology</v>
      </c>
      <c r="Q959" s="17">
        <f>INDEX(Product_Master!$D$2:$D$19,MATCH(H959,Product_Master!$A$2:$A$19,0))</f>
        <v>600</v>
      </c>
      <c r="R959" s="14">
        <f>INDEX(Product_Master!$E$2:$E$19,MATCH(H959,Product_Master!$A$2:$A$19,0))</f>
        <v>395.83</v>
      </c>
      <c r="S959" s="14">
        <f t="shared" si="84"/>
        <v>3000</v>
      </c>
      <c r="T959" s="14">
        <f t="shared" si="85"/>
        <v>1979.1499999999999</v>
      </c>
      <c r="U959" s="14">
        <f t="shared" si="86"/>
        <v>1020.8500000000001</v>
      </c>
      <c r="V959" s="20">
        <f t="shared" si="87"/>
        <v>0.34028333333333338</v>
      </c>
      <c r="W959" s="7" t="str">
        <f t="shared" si="88"/>
        <v>Profitable</v>
      </c>
      <c r="X959" s="7" t="str">
        <f t="shared" si="89"/>
        <v>Medium</v>
      </c>
    </row>
    <row r="960" spans="1:24" x14ac:dyDescent="0.3">
      <c r="A960" s="7" t="s">
        <v>2796</v>
      </c>
      <c r="B960" s="8">
        <v>44930</v>
      </c>
      <c r="C960" s="8">
        <v>44932</v>
      </c>
      <c r="D960" s="7" t="s">
        <v>730</v>
      </c>
      <c r="E960" s="7" t="s">
        <v>675</v>
      </c>
      <c r="F960" s="7" t="s">
        <v>29</v>
      </c>
      <c r="G960" s="7" t="s">
        <v>176</v>
      </c>
      <c r="H960" s="7" t="s">
        <v>76</v>
      </c>
      <c r="I960" s="6">
        <v>5</v>
      </c>
      <c r="J960" s="10">
        <v>0.1</v>
      </c>
      <c r="K960" s="7" t="s">
        <v>32</v>
      </c>
      <c r="L960" s="7" t="s">
        <v>50</v>
      </c>
      <c r="M960" s="6">
        <v>37</v>
      </c>
      <c r="N960" s="6">
        <v>2</v>
      </c>
      <c r="O960" s="7" t="str">
        <f>VLOOKUP(H960,Product_Master!$A$2:$E$19,2,FALSE)</f>
        <v>Tablet</v>
      </c>
      <c r="P960" s="7" t="str">
        <f>VLOOKUP(H960,Product_Master!$A$2:$E$19,3,FALSE)</f>
        <v>Technology</v>
      </c>
      <c r="Q960" s="17">
        <f>INDEX(Product_Master!$D$2:$D$19,MATCH(H960,Product_Master!$A$2:$A$19,0))</f>
        <v>350</v>
      </c>
      <c r="R960" s="14">
        <f>INDEX(Product_Master!$E$2:$E$19,MATCH(H960,Product_Master!$A$2:$A$19,0))</f>
        <v>267.63</v>
      </c>
      <c r="S960" s="14">
        <f t="shared" si="84"/>
        <v>1575</v>
      </c>
      <c r="T960" s="14">
        <f t="shared" si="85"/>
        <v>1338.15</v>
      </c>
      <c r="U960" s="14">
        <f t="shared" si="86"/>
        <v>236.84999999999991</v>
      </c>
      <c r="V960" s="20">
        <f t="shared" si="87"/>
        <v>0.15038095238095231</v>
      </c>
      <c r="W960" s="7" t="str">
        <f t="shared" si="88"/>
        <v>Profitable</v>
      </c>
      <c r="X960" s="7" t="str">
        <f t="shared" si="89"/>
        <v>Low</v>
      </c>
    </row>
    <row r="961" spans="1:24" x14ac:dyDescent="0.3">
      <c r="A961" s="7" t="s">
        <v>2797</v>
      </c>
      <c r="B961" s="8">
        <v>45083</v>
      </c>
      <c r="C961" s="8">
        <v>45085</v>
      </c>
      <c r="D961" s="7" t="s">
        <v>1946</v>
      </c>
      <c r="E961" s="7" t="s">
        <v>357</v>
      </c>
      <c r="F961" s="7" t="s">
        <v>29</v>
      </c>
      <c r="G961" s="7" t="s">
        <v>47</v>
      </c>
      <c r="H961" s="7" t="s">
        <v>63</v>
      </c>
      <c r="I961" s="6">
        <v>5</v>
      </c>
      <c r="J961" s="10">
        <v>0.05</v>
      </c>
      <c r="K961" s="7" t="s">
        <v>32</v>
      </c>
      <c r="L961" s="7" t="s">
        <v>41</v>
      </c>
      <c r="M961" s="6">
        <v>44</v>
      </c>
      <c r="N961" s="6">
        <v>3</v>
      </c>
      <c r="O961" s="7" t="str">
        <f>VLOOKUP(H961,Product_Master!$A$2:$E$19,2,FALSE)</f>
        <v>Paper Ream</v>
      </c>
      <c r="P961" s="7" t="str">
        <f>VLOOKUP(H961,Product_Master!$A$2:$E$19,3,FALSE)</f>
        <v>Office Supplies</v>
      </c>
      <c r="Q961" s="17">
        <f>INDEX(Product_Master!$D$2:$D$19,MATCH(H961,Product_Master!$A$2:$A$19,0))</f>
        <v>9</v>
      </c>
      <c r="R961" s="14">
        <f>INDEX(Product_Master!$E$2:$E$19,MATCH(H961,Product_Master!$A$2:$A$19,0))</f>
        <v>5.46</v>
      </c>
      <c r="S961" s="14">
        <f t="shared" si="84"/>
        <v>42.75</v>
      </c>
      <c r="T961" s="14">
        <f t="shared" si="85"/>
        <v>27.3</v>
      </c>
      <c r="U961" s="14">
        <f t="shared" si="86"/>
        <v>15.45</v>
      </c>
      <c r="V961" s="20">
        <f t="shared" si="87"/>
        <v>0.36140350877192978</v>
      </c>
      <c r="W961" s="7" t="str">
        <f t="shared" si="88"/>
        <v>Profitable</v>
      </c>
      <c r="X961" s="7" t="str">
        <f t="shared" si="89"/>
        <v>Low</v>
      </c>
    </row>
    <row r="962" spans="1:24" x14ac:dyDescent="0.3">
      <c r="A962" s="7" t="s">
        <v>2799</v>
      </c>
      <c r="B962" s="8">
        <v>45262</v>
      </c>
      <c r="C962" s="8">
        <v>45269</v>
      </c>
      <c r="D962" s="7" t="s">
        <v>2766</v>
      </c>
      <c r="E962" s="7" t="s">
        <v>232</v>
      </c>
      <c r="F962" s="7" t="s">
        <v>19</v>
      </c>
      <c r="G962" s="7" t="s">
        <v>115</v>
      </c>
      <c r="H962" s="7" t="s">
        <v>109</v>
      </c>
      <c r="I962" s="6">
        <v>4</v>
      </c>
      <c r="J962" s="10">
        <v>0</v>
      </c>
      <c r="K962" s="7" t="s">
        <v>22</v>
      </c>
      <c r="L962" s="7" t="s">
        <v>33</v>
      </c>
      <c r="M962" s="6">
        <v>51</v>
      </c>
      <c r="N962" s="6">
        <v>1</v>
      </c>
      <c r="O962" s="7" t="str">
        <f>VLOOKUP(H962,Product_Master!$A$2:$E$19,2,FALSE)</f>
        <v>Printer</v>
      </c>
      <c r="P962" s="7" t="str">
        <f>VLOOKUP(H962,Product_Master!$A$2:$E$19,3,FALSE)</f>
        <v>Technology</v>
      </c>
      <c r="Q962" s="17">
        <f>INDEX(Product_Master!$D$2:$D$19,MATCH(H962,Product_Master!$A$2:$A$19,0))</f>
        <v>180</v>
      </c>
      <c r="R962" s="14">
        <f>INDEX(Product_Master!$E$2:$E$19,MATCH(H962,Product_Master!$A$2:$A$19,0))</f>
        <v>133.25</v>
      </c>
      <c r="S962" s="14">
        <f t="shared" ref="S962:S1025" si="90">I962*Q962*(1-J962)</f>
        <v>720</v>
      </c>
      <c r="T962" s="14">
        <f t="shared" ref="T962:T1025" si="91">I962*R962</f>
        <v>533</v>
      </c>
      <c r="U962" s="14">
        <f t="shared" ref="U962:U1025" si="92">S962-T962</f>
        <v>187</v>
      </c>
      <c r="V962" s="20">
        <f t="shared" ref="V962:V1025" si="93">IFERROR(U962/S962,0)</f>
        <v>0.25972222222222224</v>
      </c>
      <c r="W962" s="7" t="str">
        <f t="shared" ref="W962:W1025" si="94">IF(U962&gt;0,"Profitable","Loss")</f>
        <v>Profitable</v>
      </c>
      <c r="X962" s="7" t="str">
        <f t="shared" ref="X962:X1025" si="95">IF(S962&gt;=5000,"High",IF(S962&gt;=2000,"Medium","Low"))</f>
        <v>Low</v>
      </c>
    </row>
    <row r="963" spans="1:24" x14ac:dyDescent="0.3">
      <c r="A963" s="7" t="s">
        <v>2801</v>
      </c>
      <c r="B963" s="8">
        <v>45642</v>
      </c>
      <c r="C963" s="8">
        <v>45647</v>
      </c>
      <c r="D963" s="7" t="s">
        <v>2676</v>
      </c>
      <c r="E963" s="7" t="s">
        <v>334</v>
      </c>
      <c r="F963" s="7" t="s">
        <v>29</v>
      </c>
      <c r="G963" s="7" t="s">
        <v>47</v>
      </c>
      <c r="H963" s="7" t="s">
        <v>69</v>
      </c>
      <c r="I963" s="6">
        <v>2</v>
      </c>
      <c r="J963" s="10">
        <v>0.1</v>
      </c>
      <c r="K963" s="7" t="s">
        <v>22</v>
      </c>
      <c r="L963" s="7" t="s">
        <v>23</v>
      </c>
      <c r="M963" s="6">
        <v>59</v>
      </c>
      <c r="N963" s="6">
        <v>2</v>
      </c>
      <c r="O963" s="7" t="str">
        <f>VLOOKUP(H963,Product_Master!$A$2:$E$19,2,FALSE)</f>
        <v>Marker Pack</v>
      </c>
      <c r="P963" s="7" t="str">
        <f>VLOOKUP(H963,Product_Master!$A$2:$E$19,3,FALSE)</f>
        <v>Office Supplies</v>
      </c>
      <c r="Q963" s="17">
        <f>INDEX(Product_Master!$D$2:$D$19,MATCH(H963,Product_Master!$A$2:$A$19,0))</f>
        <v>11</v>
      </c>
      <c r="R963" s="14">
        <f>INDEX(Product_Master!$E$2:$E$19,MATCH(H963,Product_Master!$A$2:$A$19,0))</f>
        <v>6.23</v>
      </c>
      <c r="S963" s="14">
        <f t="shared" si="90"/>
        <v>19.8</v>
      </c>
      <c r="T963" s="14">
        <f t="shared" si="91"/>
        <v>12.46</v>
      </c>
      <c r="U963" s="14">
        <f t="shared" si="92"/>
        <v>7.34</v>
      </c>
      <c r="V963" s="20">
        <f t="shared" si="93"/>
        <v>0.37070707070707071</v>
      </c>
      <c r="W963" s="7" t="str">
        <f t="shared" si="94"/>
        <v>Profitable</v>
      </c>
      <c r="X963" s="7" t="str">
        <f t="shared" si="95"/>
        <v>Low</v>
      </c>
    </row>
    <row r="964" spans="1:24" x14ac:dyDescent="0.3">
      <c r="A964" s="7" t="s">
        <v>2803</v>
      </c>
      <c r="B964" s="8">
        <v>44969</v>
      </c>
      <c r="C964" s="8">
        <v>44975</v>
      </c>
      <c r="D964" s="7" t="s">
        <v>2387</v>
      </c>
      <c r="E964" s="7" t="s">
        <v>570</v>
      </c>
      <c r="F964" s="7" t="s">
        <v>29</v>
      </c>
      <c r="G964" s="7" t="s">
        <v>176</v>
      </c>
      <c r="H964" s="7" t="s">
        <v>63</v>
      </c>
      <c r="I964" s="6">
        <v>2</v>
      </c>
      <c r="J964" s="10">
        <v>0.1</v>
      </c>
      <c r="K964" s="7" t="s">
        <v>222</v>
      </c>
      <c r="L964" s="7" t="s">
        <v>41</v>
      </c>
      <c r="M964" s="6">
        <v>23</v>
      </c>
      <c r="N964" s="6">
        <v>1</v>
      </c>
      <c r="O964" s="7" t="str">
        <f>VLOOKUP(H964,Product_Master!$A$2:$E$19,2,FALSE)</f>
        <v>Paper Ream</v>
      </c>
      <c r="P964" s="7" t="str">
        <f>VLOOKUP(H964,Product_Master!$A$2:$E$19,3,FALSE)</f>
        <v>Office Supplies</v>
      </c>
      <c r="Q964" s="17">
        <f>INDEX(Product_Master!$D$2:$D$19,MATCH(H964,Product_Master!$A$2:$A$19,0))</f>
        <v>9</v>
      </c>
      <c r="R964" s="14">
        <f>INDEX(Product_Master!$E$2:$E$19,MATCH(H964,Product_Master!$A$2:$A$19,0))</f>
        <v>5.46</v>
      </c>
      <c r="S964" s="14">
        <f t="shared" si="90"/>
        <v>16.2</v>
      </c>
      <c r="T964" s="14">
        <f t="shared" si="91"/>
        <v>10.92</v>
      </c>
      <c r="U964" s="14">
        <f t="shared" si="92"/>
        <v>5.2799999999999994</v>
      </c>
      <c r="V964" s="20">
        <f t="shared" si="93"/>
        <v>0.3259259259259259</v>
      </c>
      <c r="W964" s="7" t="str">
        <f t="shared" si="94"/>
        <v>Profitable</v>
      </c>
      <c r="X964" s="7" t="str">
        <f t="shared" si="95"/>
        <v>Low</v>
      </c>
    </row>
    <row r="965" spans="1:24" x14ac:dyDescent="0.3">
      <c r="A965" s="7" t="s">
        <v>2805</v>
      </c>
      <c r="B965" s="8">
        <v>45464</v>
      </c>
      <c r="C965" s="8">
        <v>45470</v>
      </c>
      <c r="D965" s="7" t="s">
        <v>333</v>
      </c>
      <c r="E965" s="7" t="s">
        <v>408</v>
      </c>
      <c r="F965" s="7" t="s">
        <v>29</v>
      </c>
      <c r="G965" s="7" t="s">
        <v>251</v>
      </c>
      <c r="H965" s="7" t="s">
        <v>31</v>
      </c>
      <c r="I965" s="6">
        <v>5</v>
      </c>
      <c r="J965" s="10">
        <v>0</v>
      </c>
      <c r="K965" s="7" t="s">
        <v>22</v>
      </c>
      <c r="L965" s="7" t="s">
        <v>23</v>
      </c>
      <c r="M965" s="6">
        <v>60</v>
      </c>
      <c r="N965" s="6">
        <v>2</v>
      </c>
      <c r="O965" s="7" t="str">
        <f>VLOOKUP(H965,Product_Master!$A$2:$E$19,2,FALSE)</f>
        <v>Desk</v>
      </c>
      <c r="P965" s="7" t="str">
        <f>VLOOKUP(H965,Product_Master!$A$2:$E$19,3,FALSE)</f>
        <v>Furniture</v>
      </c>
      <c r="Q965" s="17">
        <f>INDEX(Product_Master!$D$2:$D$19,MATCH(H965,Product_Master!$A$2:$A$19,0))</f>
        <v>320</v>
      </c>
      <c r="R965" s="14">
        <f>INDEX(Product_Master!$E$2:$E$19,MATCH(H965,Product_Master!$A$2:$A$19,0))</f>
        <v>186.25</v>
      </c>
      <c r="S965" s="14">
        <f t="shared" si="90"/>
        <v>1600</v>
      </c>
      <c r="T965" s="14">
        <f t="shared" si="91"/>
        <v>931.25</v>
      </c>
      <c r="U965" s="14">
        <f t="shared" si="92"/>
        <v>668.75</v>
      </c>
      <c r="V965" s="20">
        <f t="shared" si="93"/>
        <v>0.41796875</v>
      </c>
      <c r="W965" s="7" t="str">
        <f t="shared" si="94"/>
        <v>Profitable</v>
      </c>
      <c r="X965" s="7" t="str">
        <f t="shared" si="95"/>
        <v>Low</v>
      </c>
    </row>
    <row r="966" spans="1:24" x14ac:dyDescent="0.3">
      <c r="A966" s="7" t="s">
        <v>2807</v>
      </c>
      <c r="B966" s="8">
        <v>45633</v>
      </c>
      <c r="C966" s="8">
        <v>45634</v>
      </c>
      <c r="D966" s="7" t="s">
        <v>1206</v>
      </c>
      <c r="E966" s="7" t="s">
        <v>75</v>
      </c>
      <c r="F966" s="7" t="s">
        <v>19</v>
      </c>
      <c r="G966" s="7" t="s">
        <v>293</v>
      </c>
      <c r="H966" s="7" t="s">
        <v>308</v>
      </c>
      <c r="I966" s="6">
        <v>3</v>
      </c>
      <c r="J966" s="10">
        <v>0.1</v>
      </c>
      <c r="K966" s="7" t="s">
        <v>32</v>
      </c>
      <c r="L966" s="7" t="s">
        <v>41</v>
      </c>
      <c r="M966" s="6">
        <v>69</v>
      </c>
      <c r="N966" s="6">
        <v>3</v>
      </c>
      <c r="O966" s="7" t="str">
        <f>VLOOKUP(H966,Product_Master!$A$2:$E$19,2,FALSE)</f>
        <v>Binder</v>
      </c>
      <c r="P966" s="7" t="str">
        <f>VLOOKUP(H966,Product_Master!$A$2:$E$19,3,FALSE)</f>
        <v>Office Supplies</v>
      </c>
      <c r="Q966" s="17">
        <f>INDEX(Product_Master!$D$2:$D$19,MATCH(H966,Product_Master!$A$2:$A$19,0))</f>
        <v>8</v>
      </c>
      <c r="R966" s="14">
        <f>INDEX(Product_Master!$E$2:$E$19,MATCH(H966,Product_Master!$A$2:$A$19,0))</f>
        <v>5.51</v>
      </c>
      <c r="S966" s="14">
        <f t="shared" si="90"/>
        <v>21.6</v>
      </c>
      <c r="T966" s="14">
        <f t="shared" si="91"/>
        <v>16.53</v>
      </c>
      <c r="U966" s="14">
        <f t="shared" si="92"/>
        <v>5.07</v>
      </c>
      <c r="V966" s="20">
        <f t="shared" si="93"/>
        <v>0.23472222222222222</v>
      </c>
      <c r="W966" s="7" t="str">
        <f t="shared" si="94"/>
        <v>Profitable</v>
      </c>
      <c r="X966" s="7" t="str">
        <f t="shared" si="95"/>
        <v>Low</v>
      </c>
    </row>
    <row r="967" spans="1:24" x14ac:dyDescent="0.3">
      <c r="A967" s="7" t="s">
        <v>2809</v>
      </c>
      <c r="B967" s="8">
        <v>45084</v>
      </c>
      <c r="C967" s="8">
        <v>45087</v>
      </c>
      <c r="D967" s="7" t="s">
        <v>2811</v>
      </c>
      <c r="E967" s="7" t="s">
        <v>38</v>
      </c>
      <c r="F967" s="7" t="s">
        <v>29</v>
      </c>
      <c r="G967" s="7" t="s">
        <v>20</v>
      </c>
      <c r="H967" s="7" t="s">
        <v>241</v>
      </c>
      <c r="I967" s="6">
        <v>8</v>
      </c>
      <c r="J967" s="10">
        <v>0</v>
      </c>
      <c r="K967" s="7" t="s">
        <v>22</v>
      </c>
      <c r="L967" s="7" t="s">
        <v>41</v>
      </c>
      <c r="M967" s="6">
        <v>18</v>
      </c>
      <c r="N967" s="6">
        <v>4</v>
      </c>
      <c r="O967" s="7" t="str">
        <f>VLOOKUP(H967,Product_Master!$A$2:$E$19,2,FALSE)</f>
        <v>Notebook</v>
      </c>
      <c r="P967" s="7" t="str">
        <f>VLOOKUP(H967,Product_Master!$A$2:$E$19,3,FALSE)</f>
        <v>Office Supplies</v>
      </c>
      <c r="Q967" s="17">
        <f>INDEX(Product_Master!$D$2:$D$19,MATCH(H967,Product_Master!$A$2:$A$19,0))</f>
        <v>6</v>
      </c>
      <c r="R967" s="14">
        <f>INDEX(Product_Master!$E$2:$E$19,MATCH(H967,Product_Master!$A$2:$A$19,0))</f>
        <v>4.2699999999999996</v>
      </c>
      <c r="S967" s="14">
        <f t="shared" si="90"/>
        <v>48</v>
      </c>
      <c r="T967" s="14">
        <f t="shared" si="91"/>
        <v>34.159999999999997</v>
      </c>
      <c r="U967" s="14">
        <f t="shared" si="92"/>
        <v>13.840000000000003</v>
      </c>
      <c r="V967" s="20">
        <f t="shared" si="93"/>
        <v>0.28833333333333339</v>
      </c>
      <c r="W967" s="7" t="str">
        <f t="shared" si="94"/>
        <v>Profitable</v>
      </c>
      <c r="X967" s="7" t="str">
        <f t="shared" si="95"/>
        <v>Low</v>
      </c>
    </row>
    <row r="968" spans="1:24" x14ac:dyDescent="0.3">
      <c r="A968" s="7" t="s">
        <v>2812</v>
      </c>
      <c r="B968" s="8">
        <v>44985</v>
      </c>
      <c r="C968" s="8">
        <v>44986</v>
      </c>
      <c r="D968" s="7" t="s">
        <v>2815</v>
      </c>
      <c r="E968" s="7" t="s">
        <v>565</v>
      </c>
      <c r="F968" s="7" t="s">
        <v>39</v>
      </c>
      <c r="G968" s="7" t="s">
        <v>90</v>
      </c>
      <c r="H968" s="7" t="s">
        <v>76</v>
      </c>
      <c r="I968" s="6">
        <v>7</v>
      </c>
      <c r="J968" s="10">
        <v>0</v>
      </c>
      <c r="K968" s="7" t="s">
        <v>32</v>
      </c>
      <c r="L968" s="7" t="s">
        <v>33</v>
      </c>
      <c r="M968" s="6">
        <v>44</v>
      </c>
      <c r="N968" s="6">
        <v>4</v>
      </c>
      <c r="O968" s="7" t="str">
        <f>VLOOKUP(H968,Product_Master!$A$2:$E$19,2,FALSE)</f>
        <v>Tablet</v>
      </c>
      <c r="P968" s="7" t="str">
        <f>VLOOKUP(H968,Product_Master!$A$2:$E$19,3,FALSE)</f>
        <v>Technology</v>
      </c>
      <c r="Q968" s="17">
        <f>INDEX(Product_Master!$D$2:$D$19,MATCH(H968,Product_Master!$A$2:$A$19,0))</f>
        <v>350</v>
      </c>
      <c r="R968" s="14">
        <f>INDEX(Product_Master!$E$2:$E$19,MATCH(H968,Product_Master!$A$2:$A$19,0))</f>
        <v>267.63</v>
      </c>
      <c r="S968" s="14">
        <f t="shared" si="90"/>
        <v>2450</v>
      </c>
      <c r="T968" s="14">
        <f t="shared" si="91"/>
        <v>1873.4099999999999</v>
      </c>
      <c r="U968" s="14">
        <f t="shared" si="92"/>
        <v>576.59000000000015</v>
      </c>
      <c r="V968" s="20">
        <f t="shared" si="93"/>
        <v>0.23534285714285721</v>
      </c>
      <c r="W968" s="7" t="str">
        <f t="shared" si="94"/>
        <v>Profitable</v>
      </c>
      <c r="X968" s="7" t="str">
        <f t="shared" si="95"/>
        <v>Medium</v>
      </c>
    </row>
    <row r="969" spans="1:24" x14ac:dyDescent="0.3">
      <c r="A969" s="7" t="s">
        <v>2816</v>
      </c>
      <c r="B969" s="8">
        <v>45139</v>
      </c>
      <c r="C969" s="8">
        <v>45144</v>
      </c>
      <c r="D969" s="7" t="s">
        <v>2818</v>
      </c>
      <c r="E969" s="7" t="s">
        <v>347</v>
      </c>
      <c r="F969" s="7" t="s">
        <v>39</v>
      </c>
      <c r="G969" s="7" t="s">
        <v>40</v>
      </c>
      <c r="H969" s="7" t="s">
        <v>98</v>
      </c>
      <c r="I969" s="6">
        <v>3</v>
      </c>
      <c r="J969" s="10">
        <v>0.05</v>
      </c>
      <c r="K969" s="7" t="s">
        <v>32</v>
      </c>
      <c r="L969" s="7" t="s">
        <v>23</v>
      </c>
      <c r="M969" s="6">
        <v>20</v>
      </c>
      <c r="N969" s="6">
        <v>1</v>
      </c>
      <c r="O969" s="7" t="str">
        <f>VLOOKUP(H969,Product_Master!$A$2:$E$19,2,FALSE)</f>
        <v>Office Chair</v>
      </c>
      <c r="P969" s="7" t="str">
        <f>VLOOKUP(H969,Product_Master!$A$2:$E$19,3,FALSE)</f>
        <v>Furniture</v>
      </c>
      <c r="Q969" s="17">
        <f>INDEX(Product_Master!$D$2:$D$19,MATCH(H969,Product_Master!$A$2:$A$19,0))</f>
        <v>150</v>
      </c>
      <c r="R969" s="14">
        <f>INDEX(Product_Master!$E$2:$E$19,MATCH(H969,Product_Master!$A$2:$A$19,0))</f>
        <v>111.98</v>
      </c>
      <c r="S969" s="14">
        <f t="shared" si="90"/>
        <v>427.5</v>
      </c>
      <c r="T969" s="14">
        <f t="shared" si="91"/>
        <v>335.94</v>
      </c>
      <c r="U969" s="14">
        <f t="shared" si="92"/>
        <v>91.56</v>
      </c>
      <c r="V969" s="20">
        <f t="shared" si="93"/>
        <v>0.21417543859649124</v>
      </c>
      <c r="W969" s="7" t="str">
        <f t="shared" si="94"/>
        <v>Profitable</v>
      </c>
      <c r="X969" s="7" t="str">
        <f t="shared" si="95"/>
        <v>Low</v>
      </c>
    </row>
    <row r="970" spans="1:24" x14ac:dyDescent="0.3">
      <c r="A970" s="7" t="s">
        <v>2819</v>
      </c>
      <c r="B970" s="8">
        <v>45514</v>
      </c>
      <c r="C970" s="8">
        <v>45521</v>
      </c>
      <c r="D970" s="7" t="s">
        <v>1576</v>
      </c>
      <c r="E970" s="7" t="s">
        <v>221</v>
      </c>
      <c r="F970" s="7" t="s">
        <v>39</v>
      </c>
      <c r="G970" s="7" t="s">
        <v>40</v>
      </c>
      <c r="H970" s="7" t="s">
        <v>48</v>
      </c>
      <c r="I970" s="6">
        <v>3</v>
      </c>
      <c r="J970" s="10">
        <v>0.1</v>
      </c>
      <c r="K970" s="7" t="s">
        <v>22</v>
      </c>
      <c r="L970" s="7" t="s">
        <v>33</v>
      </c>
      <c r="M970" s="6">
        <v>50</v>
      </c>
      <c r="N970" s="6">
        <v>3</v>
      </c>
      <c r="O970" s="7" t="str">
        <f>VLOOKUP(H970,Product_Master!$A$2:$E$19,2,FALSE)</f>
        <v>Monitor</v>
      </c>
      <c r="P970" s="7" t="str">
        <f>VLOOKUP(H970,Product_Master!$A$2:$E$19,3,FALSE)</f>
        <v>Technology</v>
      </c>
      <c r="Q970" s="17">
        <f>INDEX(Product_Master!$D$2:$D$19,MATCH(H970,Product_Master!$A$2:$A$19,0))</f>
        <v>220</v>
      </c>
      <c r="R970" s="14">
        <f>INDEX(Product_Master!$E$2:$E$19,MATCH(H970,Product_Master!$A$2:$A$19,0))</f>
        <v>159.36000000000001</v>
      </c>
      <c r="S970" s="14">
        <f t="shared" si="90"/>
        <v>594</v>
      </c>
      <c r="T970" s="14">
        <f t="shared" si="91"/>
        <v>478.08000000000004</v>
      </c>
      <c r="U970" s="14">
        <f t="shared" si="92"/>
        <v>115.91999999999996</v>
      </c>
      <c r="V970" s="20">
        <f t="shared" si="93"/>
        <v>0.19515151515151508</v>
      </c>
      <c r="W970" s="7" t="str">
        <f t="shared" si="94"/>
        <v>Profitable</v>
      </c>
      <c r="X970" s="7" t="str">
        <f t="shared" si="95"/>
        <v>Low</v>
      </c>
    </row>
    <row r="971" spans="1:24" x14ac:dyDescent="0.3">
      <c r="A971" s="7" t="s">
        <v>2821</v>
      </c>
      <c r="B971" s="8">
        <v>45349</v>
      </c>
      <c r="C971" s="8">
        <v>45355</v>
      </c>
      <c r="D971" s="7" t="s">
        <v>2207</v>
      </c>
      <c r="E971" s="7" t="s">
        <v>145</v>
      </c>
      <c r="F971" s="7" t="s">
        <v>29</v>
      </c>
      <c r="G971" s="7" t="s">
        <v>251</v>
      </c>
      <c r="H971" s="7" t="s">
        <v>109</v>
      </c>
      <c r="I971" s="6">
        <v>3</v>
      </c>
      <c r="J971" s="10">
        <v>0</v>
      </c>
      <c r="K971" s="7" t="s">
        <v>32</v>
      </c>
      <c r="L971" s="7" t="s">
        <v>23</v>
      </c>
      <c r="M971" s="6">
        <v>50</v>
      </c>
      <c r="N971" s="6">
        <v>3</v>
      </c>
      <c r="O971" s="7" t="str">
        <f>VLOOKUP(H971,Product_Master!$A$2:$E$19,2,FALSE)</f>
        <v>Printer</v>
      </c>
      <c r="P971" s="7" t="str">
        <f>VLOOKUP(H971,Product_Master!$A$2:$E$19,3,FALSE)</f>
        <v>Technology</v>
      </c>
      <c r="Q971" s="17">
        <f>INDEX(Product_Master!$D$2:$D$19,MATCH(H971,Product_Master!$A$2:$A$19,0))</f>
        <v>180</v>
      </c>
      <c r="R971" s="14">
        <f>INDEX(Product_Master!$E$2:$E$19,MATCH(H971,Product_Master!$A$2:$A$19,0))</f>
        <v>133.25</v>
      </c>
      <c r="S971" s="14">
        <f t="shared" si="90"/>
        <v>540</v>
      </c>
      <c r="T971" s="14">
        <f t="shared" si="91"/>
        <v>399.75</v>
      </c>
      <c r="U971" s="14">
        <f t="shared" si="92"/>
        <v>140.25</v>
      </c>
      <c r="V971" s="20">
        <f t="shared" si="93"/>
        <v>0.25972222222222224</v>
      </c>
      <c r="W971" s="7" t="str">
        <f t="shared" si="94"/>
        <v>Profitable</v>
      </c>
      <c r="X971" s="7" t="str">
        <f t="shared" si="95"/>
        <v>Low</v>
      </c>
    </row>
    <row r="972" spans="1:24" x14ac:dyDescent="0.3">
      <c r="A972" s="7" t="s">
        <v>2822</v>
      </c>
      <c r="B972" s="8">
        <v>45051</v>
      </c>
      <c r="C972" s="8">
        <v>45057</v>
      </c>
      <c r="D972" s="7" t="s">
        <v>158</v>
      </c>
      <c r="E972" s="7" t="s">
        <v>917</v>
      </c>
      <c r="F972" s="7" t="s">
        <v>19</v>
      </c>
      <c r="G972" s="7" t="s">
        <v>251</v>
      </c>
      <c r="H972" s="7" t="s">
        <v>109</v>
      </c>
      <c r="I972" s="6">
        <v>6</v>
      </c>
      <c r="J972" s="10">
        <v>0.1</v>
      </c>
      <c r="K972" s="7" t="s">
        <v>22</v>
      </c>
      <c r="L972" s="7" t="s">
        <v>50</v>
      </c>
      <c r="M972" s="6">
        <v>63</v>
      </c>
      <c r="N972" s="6">
        <v>1</v>
      </c>
      <c r="O972" s="7" t="str">
        <f>VLOOKUP(H972,Product_Master!$A$2:$E$19,2,FALSE)</f>
        <v>Printer</v>
      </c>
      <c r="P972" s="7" t="str">
        <f>VLOOKUP(H972,Product_Master!$A$2:$E$19,3,FALSE)</f>
        <v>Technology</v>
      </c>
      <c r="Q972" s="17">
        <f>INDEX(Product_Master!$D$2:$D$19,MATCH(H972,Product_Master!$A$2:$A$19,0))</f>
        <v>180</v>
      </c>
      <c r="R972" s="14">
        <f>INDEX(Product_Master!$E$2:$E$19,MATCH(H972,Product_Master!$A$2:$A$19,0))</f>
        <v>133.25</v>
      </c>
      <c r="S972" s="14">
        <f t="shared" si="90"/>
        <v>972</v>
      </c>
      <c r="T972" s="14">
        <f t="shared" si="91"/>
        <v>799.5</v>
      </c>
      <c r="U972" s="14">
        <f t="shared" si="92"/>
        <v>172.5</v>
      </c>
      <c r="V972" s="20">
        <f t="shared" si="93"/>
        <v>0.17746913580246915</v>
      </c>
      <c r="W972" s="7" t="str">
        <f t="shared" si="94"/>
        <v>Profitable</v>
      </c>
      <c r="X972" s="7" t="str">
        <f t="shared" si="95"/>
        <v>Low</v>
      </c>
    </row>
    <row r="973" spans="1:24" x14ac:dyDescent="0.3">
      <c r="A973" s="7" t="s">
        <v>2824</v>
      </c>
      <c r="B973" s="8">
        <v>45321</v>
      </c>
      <c r="C973" s="8">
        <v>45327</v>
      </c>
      <c r="D973" s="7" t="s">
        <v>2024</v>
      </c>
      <c r="E973" s="7" t="s">
        <v>191</v>
      </c>
      <c r="F973" s="7" t="s">
        <v>29</v>
      </c>
      <c r="G973" s="7" t="s">
        <v>115</v>
      </c>
      <c r="H973" s="7" t="s">
        <v>216</v>
      </c>
      <c r="I973" s="6">
        <v>2</v>
      </c>
      <c r="J973" s="10">
        <v>0</v>
      </c>
      <c r="K973" s="7" t="s">
        <v>32</v>
      </c>
      <c r="L973" s="7" t="s">
        <v>33</v>
      </c>
      <c r="M973" s="6">
        <v>38</v>
      </c>
      <c r="N973" s="6">
        <v>1</v>
      </c>
      <c r="O973" s="7" t="str">
        <f>VLOOKUP(H973,Product_Master!$A$2:$E$19,2,FALSE)</f>
        <v>Keyboard</v>
      </c>
      <c r="P973" s="7" t="str">
        <f>VLOOKUP(H973,Product_Master!$A$2:$E$19,3,FALSE)</f>
        <v>Technology</v>
      </c>
      <c r="Q973" s="17">
        <f>INDEX(Product_Master!$D$2:$D$19,MATCH(H973,Product_Master!$A$2:$A$19,0))</f>
        <v>45</v>
      </c>
      <c r="R973" s="14">
        <f>INDEX(Product_Master!$E$2:$E$19,MATCH(H973,Product_Master!$A$2:$A$19,0))</f>
        <v>35.729999999999997</v>
      </c>
      <c r="S973" s="14">
        <f t="shared" si="90"/>
        <v>90</v>
      </c>
      <c r="T973" s="14">
        <f t="shared" si="91"/>
        <v>71.459999999999994</v>
      </c>
      <c r="U973" s="14">
        <f t="shared" si="92"/>
        <v>18.540000000000006</v>
      </c>
      <c r="V973" s="20">
        <f t="shared" si="93"/>
        <v>0.20600000000000007</v>
      </c>
      <c r="W973" s="7" t="str">
        <f t="shared" si="94"/>
        <v>Profitable</v>
      </c>
      <c r="X973" s="7" t="str">
        <f t="shared" si="95"/>
        <v>Low</v>
      </c>
    </row>
    <row r="974" spans="1:24" x14ac:dyDescent="0.3">
      <c r="A974" s="7" t="s">
        <v>2825</v>
      </c>
      <c r="B974" s="8">
        <v>44987</v>
      </c>
      <c r="C974" s="8">
        <v>44994</v>
      </c>
      <c r="D974" s="7" t="s">
        <v>2827</v>
      </c>
      <c r="E974" s="7" t="s">
        <v>1019</v>
      </c>
      <c r="F974" s="7" t="s">
        <v>29</v>
      </c>
      <c r="G974" s="7" t="s">
        <v>90</v>
      </c>
      <c r="H974" s="7" t="s">
        <v>177</v>
      </c>
      <c r="I974" s="6">
        <v>5</v>
      </c>
      <c r="J974" s="10">
        <v>0</v>
      </c>
      <c r="K974" s="7" t="s">
        <v>70</v>
      </c>
      <c r="L974" s="7" t="s">
        <v>41</v>
      </c>
      <c r="M974" s="6">
        <v>18</v>
      </c>
      <c r="N974" s="6">
        <v>1</v>
      </c>
      <c r="O974" s="7" t="str">
        <f>VLOOKUP(H974,Product_Master!$A$2:$E$19,2,FALSE)</f>
        <v>Headphones</v>
      </c>
      <c r="P974" s="7" t="str">
        <f>VLOOKUP(H974,Product_Master!$A$2:$E$19,3,FALSE)</f>
        <v>Technology</v>
      </c>
      <c r="Q974" s="17">
        <f>INDEX(Product_Master!$D$2:$D$19,MATCH(H974,Product_Master!$A$2:$A$19,0))</f>
        <v>80</v>
      </c>
      <c r="R974" s="14">
        <f>INDEX(Product_Master!$E$2:$E$19,MATCH(H974,Product_Master!$A$2:$A$19,0))</f>
        <v>45.88</v>
      </c>
      <c r="S974" s="14">
        <f t="shared" si="90"/>
        <v>400</v>
      </c>
      <c r="T974" s="14">
        <f t="shared" si="91"/>
        <v>229.4</v>
      </c>
      <c r="U974" s="14">
        <f t="shared" si="92"/>
        <v>170.6</v>
      </c>
      <c r="V974" s="20">
        <f t="shared" si="93"/>
        <v>0.42649999999999999</v>
      </c>
      <c r="W974" s="7" t="str">
        <f t="shared" si="94"/>
        <v>Profitable</v>
      </c>
      <c r="X974" s="7" t="str">
        <f t="shared" si="95"/>
        <v>Low</v>
      </c>
    </row>
    <row r="975" spans="1:24" x14ac:dyDescent="0.3">
      <c r="A975" s="7" t="s">
        <v>2828</v>
      </c>
      <c r="B975" s="8">
        <v>45532</v>
      </c>
      <c r="C975" s="8">
        <v>45534</v>
      </c>
      <c r="D975" s="7" t="s">
        <v>813</v>
      </c>
      <c r="E975" s="7" t="s">
        <v>159</v>
      </c>
      <c r="F975" s="7" t="s">
        <v>19</v>
      </c>
      <c r="G975" s="7" t="s">
        <v>192</v>
      </c>
      <c r="H975" s="7" t="s">
        <v>177</v>
      </c>
      <c r="I975" s="6">
        <v>5</v>
      </c>
      <c r="J975" s="10">
        <v>0.1</v>
      </c>
      <c r="K975" s="7" t="s">
        <v>32</v>
      </c>
      <c r="L975" s="7" t="s">
        <v>50</v>
      </c>
      <c r="M975" s="6">
        <v>28</v>
      </c>
      <c r="N975" s="6">
        <v>3</v>
      </c>
      <c r="O975" s="7" t="str">
        <f>VLOOKUP(H975,Product_Master!$A$2:$E$19,2,FALSE)</f>
        <v>Headphones</v>
      </c>
      <c r="P975" s="7" t="str">
        <f>VLOOKUP(H975,Product_Master!$A$2:$E$19,3,FALSE)</f>
        <v>Technology</v>
      </c>
      <c r="Q975" s="17">
        <f>INDEX(Product_Master!$D$2:$D$19,MATCH(H975,Product_Master!$A$2:$A$19,0))</f>
        <v>80</v>
      </c>
      <c r="R975" s="14">
        <f>INDEX(Product_Master!$E$2:$E$19,MATCH(H975,Product_Master!$A$2:$A$19,0))</f>
        <v>45.88</v>
      </c>
      <c r="S975" s="14">
        <f t="shared" si="90"/>
        <v>360</v>
      </c>
      <c r="T975" s="14">
        <f t="shared" si="91"/>
        <v>229.4</v>
      </c>
      <c r="U975" s="14">
        <f t="shared" si="92"/>
        <v>130.6</v>
      </c>
      <c r="V975" s="20">
        <f t="shared" si="93"/>
        <v>0.36277777777777775</v>
      </c>
      <c r="W975" s="7" t="str">
        <f t="shared" si="94"/>
        <v>Profitable</v>
      </c>
      <c r="X975" s="7" t="str">
        <f t="shared" si="95"/>
        <v>Low</v>
      </c>
    </row>
    <row r="976" spans="1:24" x14ac:dyDescent="0.3">
      <c r="A976" s="7" t="s">
        <v>2830</v>
      </c>
      <c r="B976" s="8">
        <v>45284</v>
      </c>
      <c r="C976" s="8">
        <v>45288</v>
      </c>
      <c r="D976" s="7" t="s">
        <v>2832</v>
      </c>
      <c r="E976" s="7" t="s">
        <v>671</v>
      </c>
      <c r="F976" s="7" t="s">
        <v>19</v>
      </c>
      <c r="G976" s="7" t="s">
        <v>40</v>
      </c>
      <c r="H976" s="7" t="s">
        <v>109</v>
      </c>
      <c r="I976" s="6">
        <v>8</v>
      </c>
      <c r="J976" s="10">
        <v>0</v>
      </c>
      <c r="K976" s="7" t="s">
        <v>22</v>
      </c>
      <c r="L976" s="7" t="s">
        <v>33</v>
      </c>
      <c r="M976" s="6">
        <v>64</v>
      </c>
      <c r="N976" s="6">
        <v>3</v>
      </c>
      <c r="O976" s="7" t="str">
        <f>VLOOKUP(H976,Product_Master!$A$2:$E$19,2,FALSE)</f>
        <v>Printer</v>
      </c>
      <c r="P976" s="7" t="str">
        <f>VLOOKUP(H976,Product_Master!$A$2:$E$19,3,FALSE)</f>
        <v>Technology</v>
      </c>
      <c r="Q976" s="17">
        <f>INDEX(Product_Master!$D$2:$D$19,MATCH(H976,Product_Master!$A$2:$A$19,0))</f>
        <v>180</v>
      </c>
      <c r="R976" s="14">
        <f>INDEX(Product_Master!$E$2:$E$19,MATCH(H976,Product_Master!$A$2:$A$19,0))</f>
        <v>133.25</v>
      </c>
      <c r="S976" s="14">
        <f t="shared" si="90"/>
        <v>1440</v>
      </c>
      <c r="T976" s="14">
        <f t="shared" si="91"/>
        <v>1066</v>
      </c>
      <c r="U976" s="14">
        <f t="shared" si="92"/>
        <v>374</v>
      </c>
      <c r="V976" s="20">
        <f t="shared" si="93"/>
        <v>0.25972222222222224</v>
      </c>
      <c r="W976" s="7" t="str">
        <f t="shared" si="94"/>
        <v>Profitable</v>
      </c>
      <c r="X976" s="7" t="str">
        <f t="shared" si="95"/>
        <v>Low</v>
      </c>
    </row>
    <row r="977" spans="1:24" x14ac:dyDescent="0.3">
      <c r="A977" s="7" t="s">
        <v>2833</v>
      </c>
      <c r="B977" s="8">
        <v>45018</v>
      </c>
      <c r="C977" s="8">
        <v>45023</v>
      </c>
      <c r="D977" s="7" t="s">
        <v>2834</v>
      </c>
      <c r="E977" s="7" t="s">
        <v>444</v>
      </c>
      <c r="F977" s="7" t="s">
        <v>39</v>
      </c>
      <c r="G977" s="7" t="s">
        <v>40</v>
      </c>
      <c r="H977" s="7" t="s">
        <v>98</v>
      </c>
      <c r="I977" s="6">
        <v>8</v>
      </c>
      <c r="J977" s="10">
        <v>0.1</v>
      </c>
      <c r="K977" s="7" t="s">
        <v>32</v>
      </c>
      <c r="L977" s="7" t="s">
        <v>50</v>
      </c>
      <c r="M977" s="6">
        <v>25</v>
      </c>
      <c r="N977" s="6">
        <v>3</v>
      </c>
      <c r="O977" s="7" t="str">
        <f>VLOOKUP(H977,Product_Master!$A$2:$E$19,2,FALSE)</f>
        <v>Office Chair</v>
      </c>
      <c r="P977" s="7" t="str">
        <f>VLOOKUP(H977,Product_Master!$A$2:$E$19,3,FALSE)</f>
        <v>Furniture</v>
      </c>
      <c r="Q977" s="17">
        <f>INDEX(Product_Master!$D$2:$D$19,MATCH(H977,Product_Master!$A$2:$A$19,0))</f>
        <v>150</v>
      </c>
      <c r="R977" s="14">
        <f>INDEX(Product_Master!$E$2:$E$19,MATCH(H977,Product_Master!$A$2:$A$19,0))</f>
        <v>111.98</v>
      </c>
      <c r="S977" s="14">
        <f t="shared" si="90"/>
        <v>1080</v>
      </c>
      <c r="T977" s="14">
        <f t="shared" si="91"/>
        <v>895.84</v>
      </c>
      <c r="U977" s="14">
        <f t="shared" si="92"/>
        <v>184.15999999999997</v>
      </c>
      <c r="V977" s="20">
        <f t="shared" si="93"/>
        <v>0.17051851851851849</v>
      </c>
      <c r="W977" s="7" t="str">
        <f t="shared" si="94"/>
        <v>Profitable</v>
      </c>
      <c r="X977" s="7" t="str">
        <f t="shared" si="95"/>
        <v>Low</v>
      </c>
    </row>
    <row r="978" spans="1:24" x14ac:dyDescent="0.3">
      <c r="A978" s="7" t="s">
        <v>2835</v>
      </c>
      <c r="B978" s="8">
        <v>45530</v>
      </c>
      <c r="C978" s="8">
        <v>45535</v>
      </c>
      <c r="D978" s="7" t="s">
        <v>2836</v>
      </c>
      <c r="E978" s="7" t="s">
        <v>135</v>
      </c>
      <c r="F978" s="7" t="s">
        <v>39</v>
      </c>
      <c r="G978" s="7" t="s">
        <v>97</v>
      </c>
      <c r="H978" s="7" t="s">
        <v>63</v>
      </c>
      <c r="I978" s="6">
        <v>1</v>
      </c>
      <c r="J978" s="10">
        <v>0</v>
      </c>
      <c r="K978" s="7" t="s">
        <v>222</v>
      </c>
      <c r="L978" s="7" t="s">
        <v>23</v>
      </c>
      <c r="M978" s="6">
        <v>65</v>
      </c>
      <c r="N978" s="6">
        <v>4</v>
      </c>
      <c r="O978" s="7" t="str">
        <f>VLOOKUP(H978,Product_Master!$A$2:$E$19,2,FALSE)</f>
        <v>Paper Ream</v>
      </c>
      <c r="P978" s="7" t="str">
        <f>VLOOKUP(H978,Product_Master!$A$2:$E$19,3,FALSE)</f>
        <v>Office Supplies</v>
      </c>
      <c r="Q978" s="17">
        <f>INDEX(Product_Master!$D$2:$D$19,MATCH(H978,Product_Master!$A$2:$A$19,0))</f>
        <v>9</v>
      </c>
      <c r="R978" s="14">
        <f>INDEX(Product_Master!$E$2:$E$19,MATCH(H978,Product_Master!$A$2:$A$19,0))</f>
        <v>5.46</v>
      </c>
      <c r="S978" s="14">
        <f t="shared" si="90"/>
        <v>9</v>
      </c>
      <c r="T978" s="14">
        <f t="shared" si="91"/>
        <v>5.46</v>
      </c>
      <c r="U978" s="14">
        <f t="shared" si="92"/>
        <v>3.54</v>
      </c>
      <c r="V978" s="20">
        <f t="shared" si="93"/>
        <v>0.39333333333333331</v>
      </c>
      <c r="W978" s="7" t="str">
        <f t="shared" si="94"/>
        <v>Profitable</v>
      </c>
      <c r="X978" s="7" t="str">
        <f t="shared" si="95"/>
        <v>Low</v>
      </c>
    </row>
    <row r="979" spans="1:24" x14ac:dyDescent="0.3">
      <c r="A979" s="7" t="s">
        <v>2837</v>
      </c>
      <c r="B979" s="8">
        <v>44969</v>
      </c>
      <c r="C979" s="8">
        <v>44973</v>
      </c>
      <c r="D979" s="7" t="s">
        <v>363</v>
      </c>
      <c r="E979" s="7" t="s">
        <v>75</v>
      </c>
      <c r="F979" s="7" t="s">
        <v>29</v>
      </c>
      <c r="G979" s="7" t="s">
        <v>293</v>
      </c>
      <c r="H979" s="7" t="s">
        <v>146</v>
      </c>
      <c r="I979" s="6">
        <v>6</v>
      </c>
      <c r="J979" s="10">
        <v>0</v>
      </c>
      <c r="K979" s="7" t="s">
        <v>22</v>
      </c>
      <c r="L979" s="7" t="s">
        <v>23</v>
      </c>
      <c r="M979" s="6">
        <v>44</v>
      </c>
      <c r="N979" s="6">
        <v>1</v>
      </c>
      <c r="O979" s="7" t="str">
        <f>VLOOKUP(H979,Product_Master!$A$2:$E$19,2,FALSE)</f>
        <v>Standing Desk</v>
      </c>
      <c r="P979" s="7" t="str">
        <f>VLOOKUP(H979,Product_Master!$A$2:$E$19,3,FALSE)</f>
        <v>Furniture</v>
      </c>
      <c r="Q979" s="17">
        <f>INDEX(Product_Master!$D$2:$D$19,MATCH(H979,Product_Master!$A$2:$A$19,0))</f>
        <v>480</v>
      </c>
      <c r="R979" s="14">
        <f>INDEX(Product_Master!$E$2:$E$19,MATCH(H979,Product_Master!$A$2:$A$19,0))</f>
        <v>375.21</v>
      </c>
      <c r="S979" s="14">
        <f t="shared" si="90"/>
        <v>2880</v>
      </c>
      <c r="T979" s="14">
        <f t="shared" si="91"/>
        <v>2251.2599999999998</v>
      </c>
      <c r="U979" s="14">
        <f t="shared" si="92"/>
        <v>628.74000000000024</v>
      </c>
      <c r="V979" s="20">
        <f t="shared" si="93"/>
        <v>0.21831250000000008</v>
      </c>
      <c r="W979" s="7" t="str">
        <f t="shared" si="94"/>
        <v>Profitable</v>
      </c>
      <c r="X979" s="7" t="str">
        <f t="shared" si="95"/>
        <v>Medium</v>
      </c>
    </row>
    <row r="980" spans="1:24" x14ac:dyDescent="0.3">
      <c r="A980" s="7" t="s">
        <v>2839</v>
      </c>
      <c r="B980" s="8">
        <v>45171</v>
      </c>
      <c r="C980" s="8">
        <v>45174</v>
      </c>
      <c r="D980" s="7" t="s">
        <v>2840</v>
      </c>
      <c r="E980" s="7" t="s">
        <v>643</v>
      </c>
      <c r="F980" s="7" t="s">
        <v>29</v>
      </c>
      <c r="G980" s="7" t="s">
        <v>47</v>
      </c>
      <c r="H980" s="7" t="s">
        <v>308</v>
      </c>
      <c r="I980" s="6">
        <v>2</v>
      </c>
      <c r="J980" s="10">
        <v>0</v>
      </c>
      <c r="K980" s="7" t="s">
        <v>22</v>
      </c>
      <c r="L980" s="7" t="s">
        <v>41</v>
      </c>
      <c r="M980" s="6">
        <v>52</v>
      </c>
      <c r="N980" s="6">
        <v>3</v>
      </c>
      <c r="O980" s="7" t="str">
        <f>VLOOKUP(H980,Product_Master!$A$2:$E$19,2,FALSE)</f>
        <v>Binder</v>
      </c>
      <c r="P980" s="7" t="str">
        <f>VLOOKUP(H980,Product_Master!$A$2:$E$19,3,FALSE)</f>
        <v>Office Supplies</v>
      </c>
      <c r="Q980" s="17">
        <f>INDEX(Product_Master!$D$2:$D$19,MATCH(H980,Product_Master!$A$2:$A$19,0))</f>
        <v>8</v>
      </c>
      <c r="R980" s="14">
        <f>INDEX(Product_Master!$E$2:$E$19,MATCH(H980,Product_Master!$A$2:$A$19,0))</f>
        <v>5.51</v>
      </c>
      <c r="S980" s="14">
        <f t="shared" si="90"/>
        <v>16</v>
      </c>
      <c r="T980" s="14">
        <f t="shared" si="91"/>
        <v>11.02</v>
      </c>
      <c r="U980" s="14">
        <f t="shared" si="92"/>
        <v>4.9800000000000004</v>
      </c>
      <c r="V980" s="20">
        <f t="shared" si="93"/>
        <v>0.31125000000000003</v>
      </c>
      <c r="W980" s="7" t="str">
        <f t="shared" si="94"/>
        <v>Profitable</v>
      </c>
      <c r="X980" s="7" t="str">
        <f t="shared" si="95"/>
        <v>Low</v>
      </c>
    </row>
    <row r="981" spans="1:24" x14ac:dyDescent="0.3">
      <c r="A981" s="7" t="s">
        <v>2841</v>
      </c>
      <c r="B981" s="8">
        <v>45106</v>
      </c>
      <c r="C981" s="8">
        <v>45111</v>
      </c>
      <c r="D981" s="7" t="s">
        <v>2842</v>
      </c>
      <c r="E981" s="7" t="s">
        <v>570</v>
      </c>
      <c r="F981" s="7" t="s">
        <v>39</v>
      </c>
      <c r="G981" s="7" t="s">
        <v>62</v>
      </c>
      <c r="H981" s="7" t="s">
        <v>91</v>
      </c>
      <c r="I981" s="6">
        <v>3</v>
      </c>
      <c r="J981" s="10">
        <v>0.1</v>
      </c>
      <c r="K981" s="7" t="s">
        <v>70</v>
      </c>
      <c r="L981" s="7" t="s">
        <v>23</v>
      </c>
      <c r="M981" s="6">
        <v>32</v>
      </c>
      <c r="N981" s="6">
        <v>4</v>
      </c>
      <c r="O981" s="7" t="str">
        <f>VLOOKUP(H981,Product_Master!$A$2:$E$19,2,FALSE)</f>
        <v>Smartphone</v>
      </c>
      <c r="P981" s="7" t="str">
        <f>VLOOKUP(H981,Product_Master!$A$2:$E$19,3,FALSE)</f>
        <v>Technology</v>
      </c>
      <c r="Q981" s="17">
        <f>INDEX(Product_Master!$D$2:$D$19,MATCH(H981,Product_Master!$A$2:$A$19,0))</f>
        <v>600</v>
      </c>
      <c r="R981" s="14">
        <f>INDEX(Product_Master!$E$2:$E$19,MATCH(H981,Product_Master!$A$2:$A$19,0))</f>
        <v>395.83</v>
      </c>
      <c r="S981" s="14">
        <f t="shared" si="90"/>
        <v>1620</v>
      </c>
      <c r="T981" s="14">
        <f t="shared" si="91"/>
        <v>1187.49</v>
      </c>
      <c r="U981" s="14">
        <f t="shared" si="92"/>
        <v>432.51</v>
      </c>
      <c r="V981" s="20">
        <f t="shared" si="93"/>
        <v>0.26698148148148149</v>
      </c>
      <c r="W981" s="7" t="str">
        <f t="shared" si="94"/>
        <v>Profitable</v>
      </c>
      <c r="X981" s="7" t="str">
        <f t="shared" si="95"/>
        <v>Low</v>
      </c>
    </row>
    <row r="982" spans="1:24" x14ac:dyDescent="0.3">
      <c r="A982" s="7" t="s">
        <v>2843</v>
      </c>
      <c r="B982" s="8">
        <v>45524</v>
      </c>
      <c r="C982" s="8">
        <v>45530</v>
      </c>
      <c r="D982" s="7" t="s">
        <v>2845</v>
      </c>
      <c r="E982" s="7" t="s">
        <v>472</v>
      </c>
      <c r="F982" s="7" t="s">
        <v>19</v>
      </c>
      <c r="G982" s="7" t="s">
        <v>293</v>
      </c>
      <c r="H982" s="7" t="s">
        <v>154</v>
      </c>
      <c r="I982" s="6">
        <v>6</v>
      </c>
      <c r="J982" s="10">
        <v>0.2</v>
      </c>
      <c r="K982" s="7" t="s">
        <v>222</v>
      </c>
      <c r="L982" s="7" t="s">
        <v>41</v>
      </c>
      <c r="M982" s="6">
        <v>48</v>
      </c>
      <c r="N982" s="6">
        <v>3</v>
      </c>
      <c r="O982" s="7" t="str">
        <f>VLOOKUP(H982,Product_Master!$A$2:$E$19,2,FALSE)</f>
        <v>Filing Cabinet</v>
      </c>
      <c r="P982" s="7" t="str">
        <f>VLOOKUP(H982,Product_Master!$A$2:$E$19,3,FALSE)</f>
        <v>Furniture</v>
      </c>
      <c r="Q982" s="17">
        <f>INDEX(Product_Master!$D$2:$D$19,MATCH(H982,Product_Master!$A$2:$A$19,0))</f>
        <v>130</v>
      </c>
      <c r="R982" s="14">
        <f>INDEX(Product_Master!$E$2:$E$19,MATCH(H982,Product_Master!$A$2:$A$19,0))</f>
        <v>83.55</v>
      </c>
      <c r="S982" s="14">
        <f t="shared" si="90"/>
        <v>624</v>
      </c>
      <c r="T982" s="14">
        <f t="shared" si="91"/>
        <v>501.29999999999995</v>
      </c>
      <c r="U982" s="14">
        <f t="shared" si="92"/>
        <v>122.70000000000005</v>
      </c>
      <c r="V982" s="20">
        <f t="shared" si="93"/>
        <v>0.19663461538461546</v>
      </c>
      <c r="W982" s="7" t="str">
        <f t="shared" si="94"/>
        <v>Profitable</v>
      </c>
      <c r="X982" s="7" t="str">
        <f t="shared" si="95"/>
        <v>Low</v>
      </c>
    </row>
    <row r="983" spans="1:24" x14ac:dyDescent="0.3">
      <c r="A983" s="7" t="s">
        <v>2846</v>
      </c>
      <c r="B983" s="8">
        <v>44943</v>
      </c>
      <c r="C983" s="8">
        <v>44946</v>
      </c>
      <c r="D983" s="7" t="s">
        <v>2577</v>
      </c>
      <c r="E983" s="7" t="s">
        <v>1326</v>
      </c>
      <c r="F983" s="7" t="s">
        <v>29</v>
      </c>
      <c r="G983" s="7" t="s">
        <v>192</v>
      </c>
      <c r="H983" s="7" t="s">
        <v>216</v>
      </c>
      <c r="I983" s="6">
        <v>5</v>
      </c>
      <c r="J983" s="10">
        <v>0.05</v>
      </c>
      <c r="K983" s="7" t="s">
        <v>22</v>
      </c>
      <c r="L983" s="7" t="s">
        <v>50</v>
      </c>
      <c r="M983" s="6">
        <v>50</v>
      </c>
      <c r="N983" s="6">
        <v>4</v>
      </c>
      <c r="O983" s="7" t="str">
        <f>VLOOKUP(H983,Product_Master!$A$2:$E$19,2,FALSE)</f>
        <v>Keyboard</v>
      </c>
      <c r="P983" s="7" t="str">
        <f>VLOOKUP(H983,Product_Master!$A$2:$E$19,3,FALSE)</f>
        <v>Technology</v>
      </c>
      <c r="Q983" s="17">
        <f>INDEX(Product_Master!$D$2:$D$19,MATCH(H983,Product_Master!$A$2:$A$19,0))</f>
        <v>45</v>
      </c>
      <c r="R983" s="14">
        <f>INDEX(Product_Master!$E$2:$E$19,MATCH(H983,Product_Master!$A$2:$A$19,0))</f>
        <v>35.729999999999997</v>
      </c>
      <c r="S983" s="14">
        <f t="shared" si="90"/>
        <v>213.75</v>
      </c>
      <c r="T983" s="14">
        <f t="shared" si="91"/>
        <v>178.64999999999998</v>
      </c>
      <c r="U983" s="14">
        <f t="shared" si="92"/>
        <v>35.100000000000023</v>
      </c>
      <c r="V983" s="20">
        <f t="shared" si="93"/>
        <v>0.16421052631578958</v>
      </c>
      <c r="W983" s="7" t="str">
        <f t="shared" si="94"/>
        <v>Profitable</v>
      </c>
      <c r="X983" s="7" t="str">
        <f t="shared" si="95"/>
        <v>Low</v>
      </c>
    </row>
    <row r="984" spans="1:24" x14ac:dyDescent="0.3">
      <c r="A984" s="7" t="s">
        <v>2848</v>
      </c>
      <c r="B984" s="8">
        <v>45207</v>
      </c>
      <c r="C984" s="8">
        <v>45210</v>
      </c>
      <c r="D984" s="7" t="s">
        <v>2849</v>
      </c>
      <c r="E984" s="7" t="s">
        <v>1372</v>
      </c>
      <c r="F984" s="7" t="s">
        <v>39</v>
      </c>
      <c r="G984" s="7" t="s">
        <v>40</v>
      </c>
      <c r="H984" s="7" t="s">
        <v>160</v>
      </c>
      <c r="I984" s="6">
        <v>6</v>
      </c>
      <c r="J984" s="10">
        <v>0</v>
      </c>
      <c r="K984" s="7" t="s">
        <v>32</v>
      </c>
      <c r="L984" s="7" t="s">
        <v>23</v>
      </c>
      <c r="M984" s="6">
        <v>55</v>
      </c>
      <c r="N984" s="6">
        <v>5</v>
      </c>
      <c r="O984" s="7" t="str">
        <f>VLOOKUP(H984,Product_Master!$A$2:$E$19,2,FALSE)</f>
        <v>Laptop</v>
      </c>
      <c r="P984" s="7" t="str">
        <f>VLOOKUP(H984,Product_Master!$A$2:$E$19,3,FALSE)</f>
        <v>Technology</v>
      </c>
      <c r="Q984" s="17">
        <f>INDEX(Product_Master!$D$2:$D$19,MATCH(H984,Product_Master!$A$2:$A$19,0))</f>
        <v>900</v>
      </c>
      <c r="R984" s="14">
        <f>INDEX(Product_Master!$E$2:$E$19,MATCH(H984,Product_Master!$A$2:$A$19,0))</f>
        <v>669.14</v>
      </c>
      <c r="S984" s="14">
        <f t="shared" si="90"/>
        <v>5400</v>
      </c>
      <c r="T984" s="14">
        <f t="shared" si="91"/>
        <v>4014.84</v>
      </c>
      <c r="U984" s="14">
        <f t="shared" si="92"/>
        <v>1385.1599999999999</v>
      </c>
      <c r="V984" s="20">
        <f t="shared" si="93"/>
        <v>0.25651111111111108</v>
      </c>
      <c r="W984" s="7" t="str">
        <f t="shared" si="94"/>
        <v>Profitable</v>
      </c>
      <c r="X984" s="7" t="str">
        <f t="shared" si="95"/>
        <v>High</v>
      </c>
    </row>
    <row r="985" spans="1:24" x14ac:dyDescent="0.3">
      <c r="A985" s="7" t="s">
        <v>2850</v>
      </c>
      <c r="B985" s="8">
        <v>45557</v>
      </c>
      <c r="C985" s="8">
        <v>45564</v>
      </c>
      <c r="D985" s="7" t="s">
        <v>2851</v>
      </c>
      <c r="E985" s="7" t="s">
        <v>570</v>
      </c>
      <c r="F985" s="7" t="s">
        <v>29</v>
      </c>
      <c r="G985" s="7" t="s">
        <v>62</v>
      </c>
      <c r="H985" s="7" t="s">
        <v>154</v>
      </c>
      <c r="I985" s="6">
        <v>8</v>
      </c>
      <c r="J985" s="10">
        <v>0.1</v>
      </c>
      <c r="K985" s="7" t="s">
        <v>32</v>
      </c>
      <c r="L985" s="7" t="s">
        <v>41</v>
      </c>
      <c r="M985" s="6">
        <v>19</v>
      </c>
      <c r="N985" s="6">
        <v>4</v>
      </c>
      <c r="O985" s="7" t="str">
        <f>VLOOKUP(H985,Product_Master!$A$2:$E$19,2,FALSE)</f>
        <v>Filing Cabinet</v>
      </c>
      <c r="P985" s="7" t="str">
        <f>VLOOKUP(H985,Product_Master!$A$2:$E$19,3,FALSE)</f>
        <v>Furniture</v>
      </c>
      <c r="Q985" s="17">
        <f>INDEX(Product_Master!$D$2:$D$19,MATCH(H985,Product_Master!$A$2:$A$19,0))</f>
        <v>130</v>
      </c>
      <c r="R985" s="14">
        <f>INDEX(Product_Master!$E$2:$E$19,MATCH(H985,Product_Master!$A$2:$A$19,0))</f>
        <v>83.55</v>
      </c>
      <c r="S985" s="14">
        <f t="shared" si="90"/>
        <v>936</v>
      </c>
      <c r="T985" s="14">
        <f t="shared" si="91"/>
        <v>668.4</v>
      </c>
      <c r="U985" s="14">
        <f t="shared" si="92"/>
        <v>267.60000000000002</v>
      </c>
      <c r="V985" s="20">
        <f t="shared" si="93"/>
        <v>0.28589743589743594</v>
      </c>
      <c r="W985" s="7" t="str">
        <f t="shared" si="94"/>
        <v>Profitable</v>
      </c>
      <c r="X985" s="7" t="str">
        <f t="shared" si="95"/>
        <v>Low</v>
      </c>
    </row>
    <row r="986" spans="1:24" x14ac:dyDescent="0.3">
      <c r="A986" s="7" t="s">
        <v>2852</v>
      </c>
      <c r="B986" s="8">
        <v>45547</v>
      </c>
      <c r="C986" s="8">
        <v>45549</v>
      </c>
      <c r="D986" s="7" t="s">
        <v>2854</v>
      </c>
      <c r="E986" s="7" t="s">
        <v>591</v>
      </c>
      <c r="F986" s="7" t="s">
        <v>29</v>
      </c>
      <c r="G986" s="7" t="s">
        <v>62</v>
      </c>
      <c r="H986" s="7" t="s">
        <v>63</v>
      </c>
      <c r="I986" s="6">
        <v>7</v>
      </c>
      <c r="J986" s="10">
        <v>0.1</v>
      </c>
      <c r="K986" s="7" t="s">
        <v>32</v>
      </c>
      <c r="L986" s="7" t="s">
        <v>50</v>
      </c>
      <c r="M986" s="6">
        <v>65</v>
      </c>
      <c r="N986" s="6">
        <v>4</v>
      </c>
      <c r="O986" s="7" t="str">
        <f>VLOOKUP(H986,Product_Master!$A$2:$E$19,2,FALSE)</f>
        <v>Paper Ream</v>
      </c>
      <c r="P986" s="7" t="str">
        <f>VLOOKUP(H986,Product_Master!$A$2:$E$19,3,FALSE)</f>
        <v>Office Supplies</v>
      </c>
      <c r="Q986" s="17">
        <f>INDEX(Product_Master!$D$2:$D$19,MATCH(H986,Product_Master!$A$2:$A$19,0))</f>
        <v>9</v>
      </c>
      <c r="R986" s="14">
        <f>INDEX(Product_Master!$E$2:$E$19,MATCH(H986,Product_Master!$A$2:$A$19,0))</f>
        <v>5.46</v>
      </c>
      <c r="S986" s="14">
        <f t="shared" si="90"/>
        <v>56.7</v>
      </c>
      <c r="T986" s="14">
        <f t="shared" si="91"/>
        <v>38.22</v>
      </c>
      <c r="U986" s="14">
        <f t="shared" si="92"/>
        <v>18.480000000000004</v>
      </c>
      <c r="V986" s="20">
        <f t="shared" si="93"/>
        <v>0.32592592592592595</v>
      </c>
      <c r="W986" s="7" t="str">
        <f t="shared" si="94"/>
        <v>Profitable</v>
      </c>
      <c r="X986" s="7" t="str">
        <f t="shared" si="95"/>
        <v>Low</v>
      </c>
    </row>
    <row r="987" spans="1:24" x14ac:dyDescent="0.3">
      <c r="A987" s="7" t="s">
        <v>2855</v>
      </c>
      <c r="B987" s="8">
        <v>45457</v>
      </c>
      <c r="C987" s="8">
        <v>45458</v>
      </c>
      <c r="D987" s="7" t="s">
        <v>2856</v>
      </c>
      <c r="E987" s="7" t="s">
        <v>292</v>
      </c>
      <c r="F987" s="7" t="s">
        <v>39</v>
      </c>
      <c r="G987" s="7" t="s">
        <v>90</v>
      </c>
      <c r="H987" s="7" t="s">
        <v>21</v>
      </c>
      <c r="I987" s="6">
        <v>8</v>
      </c>
      <c r="J987" s="10">
        <v>0</v>
      </c>
      <c r="K987" s="7" t="s">
        <v>32</v>
      </c>
      <c r="L987" s="7" t="s">
        <v>23</v>
      </c>
      <c r="M987" s="6">
        <v>26</v>
      </c>
      <c r="N987" s="6">
        <v>1</v>
      </c>
      <c r="O987" s="7" t="str">
        <f>VLOOKUP(H987,Product_Master!$A$2:$E$19,2,FALSE)</f>
        <v>Pen Set</v>
      </c>
      <c r="P987" s="7" t="str">
        <f>VLOOKUP(H987,Product_Master!$A$2:$E$19,3,FALSE)</f>
        <v>Office Supplies</v>
      </c>
      <c r="Q987" s="17">
        <f>INDEX(Product_Master!$D$2:$D$19,MATCH(H987,Product_Master!$A$2:$A$19,0))</f>
        <v>12</v>
      </c>
      <c r="R987" s="14">
        <f>INDEX(Product_Master!$E$2:$E$19,MATCH(H987,Product_Master!$A$2:$A$19,0))</f>
        <v>9.07</v>
      </c>
      <c r="S987" s="14">
        <f t="shared" si="90"/>
        <v>96</v>
      </c>
      <c r="T987" s="14">
        <f t="shared" si="91"/>
        <v>72.56</v>
      </c>
      <c r="U987" s="14">
        <f t="shared" si="92"/>
        <v>23.439999999999998</v>
      </c>
      <c r="V987" s="20">
        <f t="shared" si="93"/>
        <v>0.24416666666666664</v>
      </c>
      <c r="W987" s="7" t="str">
        <f t="shared" si="94"/>
        <v>Profitable</v>
      </c>
      <c r="X987" s="7" t="str">
        <f t="shared" si="95"/>
        <v>Low</v>
      </c>
    </row>
    <row r="988" spans="1:24" x14ac:dyDescent="0.3">
      <c r="A988" s="7" t="s">
        <v>2858</v>
      </c>
      <c r="B988" s="8">
        <v>45519</v>
      </c>
      <c r="C988" s="8">
        <v>45520</v>
      </c>
      <c r="D988" s="7" t="s">
        <v>2860</v>
      </c>
      <c r="E988" s="7" t="s">
        <v>18</v>
      </c>
      <c r="F988" s="7" t="s">
        <v>29</v>
      </c>
      <c r="G988" s="7" t="s">
        <v>293</v>
      </c>
      <c r="H988" s="7" t="s">
        <v>76</v>
      </c>
      <c r="I988" s="6">
        <v>3</v>
      </c>
      <c r="J988" s="10">
        <v>0.05</v>
      </c>
      <c r="K988" s="7" t="s">
        <v>32</v>
      </c>
      <c r="L988" s="7" t="s">
        <v>50</v>
      </c>
      <c r="M988" s="6">
        <v>34</v>
      </c>
      <c r="N988" s="6">
        <v>5</v>
      </c>
      <c r="O988" s="7" t="str">
        <f>VLOOKUP(H988,Product_Master!$A$2:$E$19,2,FALSE)</f>
        <v>Tablet</v>
      </c>
      <c r="P988" s="7" t="str">
        <f>VLOOKUP(H988,Product_Master!$A$2:$E$19,3,FALSE)</f>
        <v>Technology</v>
      </c>
      <c r="Q988" s="17">
        <f>INDEX(Product_Master!$D$2:$D$19,MATCH(H988,Product_Master!$A$2:$A$19,0))</f>
        <v>350</v>
      </c>
      <c r="R988" s="14">
        <f>INDEX(Product_Master!$E$2:$E$19,MATCH(H988,Product_Master!$A$2:$A$19,0))</f>
        <v>267.63</v>
      </c>
      <c r="S988" s="14">
        <f t="shared" si="90"/>
        <v>997.5</v>
      </c>
      <c r="T988" s="14">
        <f t="shared" si="91"/>
        <v>802.89</v>
      </c>
      <c r="U988" s="14">
        <f t="shared" si="92"/>
        <v>194.61</v>
      </c>
      <c r="V988" s="20">
        <f t="shared" si="93"/>
        <v>0.19509774436090227</v>
      </c>
      <c r="W988" s="7" t="str">
        <f t="shared" si="94"/>
        <v>Profitable</v>
      </c>
      <c r="X988" s="7" t="str">
        <f t="shared" si="95"/>
        <v>Low</v>
      </c>
    </row>
    <row r="989" spans="1:24" x14ac:dyDescent="0.3">
      <c r="A989" s="7" t="s">
        <v>2861</v>
      </c>
      <c r="B989" s="8">
        <v>45548</v>
      </c>
      <c r="C989" s="8">
        <v>45553</v>
      </c>
      <c r="D989" s="7" t="s">
        <v>2862</v>
      </c>
      <c r="E989" s="7" t="s">
        <v>321</v>
      </c>
      <c r="F989" s="7" t="s">
        <v>29</v>
      </c>
      <c r="G989" s="7" t="s">
        <v>30</v>
      </c>
      <c r="H989" s="7" t="s">
        <v>91</v>
      </c>
      <c r="I989" s="6">
        <v>4</v>
      </c>
      <c r="J989" s="10">
        <v>0</v>
      </c>
      <c r="K989" s="7" t="s">
        <v>22</v>
      </c>
      <c r="L989" s="7" t="s">
        <v>50</v>
      </c>
      <c r="M989" s="6">
        <v>59</v>
      </c>
      <c r="N989" s="6">
        <v>4</v>
      </c>
      <c r="O989" s="7" t="str">
        <f>VLOOKUP(H989,Product_Master!$A$2:$E$19,2,FALSE)</f>
        <v>Smartphone</v>
      </c>
      <c r="P989" s="7" t="str">
        <f>VLOOKUP(H989,Product_Master!$A$2:$E$19,3,FALSE)</f>
        <v>Technology</v>
      </c>
      <c r="Q989" s="17">
        <f>INDEX(Product_Master!$D$2:$D$19,MATCH(H989,Product_Master!$A$2:$A$19,0))</f>
        <v>600</v>
      </c>
      <c r="R989" s="14">
        <f>INDEX(Product_Master!$E$2:$E$19,MATCH(H989,Product_Master!$A$2:$A$19,0))</f>
        <v>395.83</v>
      </c>
      <c r="S989" s="14">
        <f t="shared" si="90"/>
        <v>2400</v>
      </c>
      <c r="T989" s="14">
        <f t="shared" si="91"/>
        <v>1583.32</v>
      </c>
      <c r="U989" s="14">
        <f t="shared" si="92"/>
        <v>816.68000000000006</v>
      </c>
      <c r="V989" s="20">
        <f t="shared" si="93"/>
        <v>0.34028333333333338</v>
      </c>
      <c r="W989" s="7" t="str">
        <f t="shared" si="94"/>
        <v>Profitable</v>
      </c>
      <c r="X989" s="7" t="str">
        <f t="shared" si="95"/>
        <v>Medium</v>
      </c>
    </row>
    <row r="990" spans="1:24" x14ac:dyDescent="0.3">
      <c r="A990" s="7" t="s">
        <v>2863</v>
      </c>
      <c r="B990" s="8">
        <v>44991</v>
      </c>
      <c r="C990" s="8">
        <v>44994</v>
      </c>
      <c r="D990" s="7" t="s">
        <v>1226</v>
      </c>
      <c r="E990" s="7" t="s">
        <v>1422</v>
      </c>
      <c r="F990" s="7" t="s">
        <v>29</v>
      </c>
      <c r="G990" s="7" t="s">
        <v>30</v>
      </c>
      <c r="H990" s="7" t="s">
        <v>160</v>
      </c>
      <c r="I990" s="6">
        <v>4</v>
      </c>
      <c r="J990" s="10">
        <v>0.05</v>
      </c>
      <c r="K990" s="7" t="s">
        <v>32</v>
      </c>
      <c r="L990" s="7" t="s">
        <v>50</v>
      </c>
      <c r="M990" s="6">
        <v>19</v>
      </c>
      <c r="N990" s="6">
        <v>5</v>
      </c>
      <c r="O990" s="7" t="str">
        <f>VLOOKUP(H990,Product_Master!$A$2:$E$19,2,FALSE)</f>
        <v>Laptop</v>
      </c>
      <c r="P990" s="7" t="str">
        <f>VLOOKUP(H990,Product_Master!$A$2:$E$19,3,FALSE)</f>
        <v>Technology</v>
      </c>
      <c r="Q990" s="17">
        <f>INDEX(Product_Master!$D$2:$D$19,MATCH(H990,Product_Master!$A$2:$A$19,0))</f>
        <v>900</v>
      </c>
      <c r="R990" s="14">
        <f>INDEX(Product_Master!$E$2:$E$19,MATCH(H990,Product_Master!$A$2:$A$19,0))</f>
        <v>669.14</v>
      </c>
      <c r="S990" s="14">
        <f t="shared" si="90"/>
        <v>3420</v>
      </c>
      <c r="T990" s="14">
        <f t="shared" si="91"/>
        <v>2676.56</v>
      </c>
      <c r="U990" s="14">
        <f t="shared" si="92"/>
        <v>743.44</v>
      </c>
      <c r="V990" s="20">
        <f t="shared" si="93"/>
        <v>0.21738011695906434</v>
      </c>
      <c r="W990" s="7" t="str">
        <f t="shared" si="94"/>
        <v>Profitable</v>
      </c>
      <c r="X990" s="7" t="str">
        <f t="shared" si="95"/>
        <v>Medium</v>
      </c>
    </row>
    <row r="991" spans="1:24" x14ac:dyDescent="0.3">
      <c r="A991" s="7" t="s">
        <v>2864</v>
      </c>
      <c r="B991" s="8">
        <v>45610</v>
      </c>
      <c r="C991" s="8">
        <v>45611</v>
      </c>
      <c r="D991" s="7" t="s">
        <v>2865</v>
      </c>
      <c r="E991" s="7" t="s">
        <v>292</v>
      </c>
      <c r="F991" s="7" t="s">
        <v>29</v>
      </c>
      <c r="G991" s="7" t="s">
        <v>293</v>
      </c>
      <c r="H991" s="7" t="s">
        <v>69</v>
      </c>
      <c r="I991" s="6">
        <v>9</v>
      </c>
      <c r="J991" s="10">
        <v>0.1</v>
      </c>
      <c r="K991" s="7" t="s">
        <v>32</v>
      </c>
      <c r="L991" s="7" t="s">
        <v>33</v>
      </c>
      <c r="M991" s="6">
        <v>57</v>
      </c>
      <c r="N991" s="6">
        <v>3</v>
      </c>
      <c r="O991" s="7" t="str">
        <f>VLOOKUP(H991,Product_Master!$A$2:$E$19,2,FALSE)</f>
        <v>Marker Pack</v>
      </c>
      <c r="P991" s="7" t="str">
        <f>VLOOKUP(H991,Product_Master!$A$2:$E$19,3,FALSE)</f>
        <v>Office Supplies</v>
      </c>
      <c r="Q991" s="17">
        <f>INDEX(Product_Master!$D$2:$D$19,MATCH(H991,Product_Master!$A$2:$A$19,0))</f>
        <v>11</v>
      </c>
      <c r="R991" s="14">
        <f>INDEX(Product_Master!$E$2:$E$19,MATCH(H991,Product_Master!$A$2:$A$19,0))</f>
        <v>6.23</v>
      </c>
      <c r="S991" s="14">
        <f t="shared" si="90"/>
        <v>89.100000000000009</v>
      </c>
      <c r="T991" s="14">
        <f t="shared" si="91"/>
        <v>56.070000000000007</v>
      </c>
      <c r="U991" s="14">
        <f t="shared" si="92"/>
        <v>33.03</v>
      </c>
      <c r="V991" s="20">
        <f t="shared" si="93"/>
        <v>0.37070707070707071</v>
      </c>
      <c r="W991" s="7" t="str">
        <f t="shared" si="94"/>
        <v>Profitable</v>
      </c>
      <c r="X991" s="7" t="str">
        <f t="shared" si="95"/>
        <v>Low</v>
      </c>
    </row>
    <row r="992" spans="1:24" x14ac:dyDescent="0.3">
      <c r="A992" s="7" t="s">
        <v>2866</v>
      </c>
      <c r="B992" s="8">
        <v>45536</v>
      </c>
      <c r="C992" s="8">
        <v>45541</v>
      </c>
      <c r="D992" s="7" t="s">
        <v>2867</v>
      </c>
      <c r="E992" s="7" t="s">
        <v>453</v>
      </c>
      <c r="F992" s="7" t="s">
        <v>29</v>
      </c>
      <c r="G992" s="7" t="s">
        <v>192</v>
      </c>
      <c r="H992" s="7" t="s">
        <v>56</v>
      </c>
      <c r="I992" s="6">
        <v>8</v>
      </c>
      <c r="J992" s="10">
        <v>0</v>
      </c>
      <c r="K992" s="7" t="s">
        <v>32</v>
      </c>
      <c r="L992" s="7" t="s">
        <v>23</v>
      </c>
      <c r="M992" s="6">
        <v>44</v>
      </c>
      <c r="N992" s="6">
        <v>5</v>
      </c>
      <c r="O992" s="7" t="str">
        <f>VLOOKUP(H992,Product_Master!$A$2:$E$19,2,FALSE)</f>
        <v>Stapler</v>
      </c>
      <c r="P992" s="7" t="str">
        <f>VLOOKUP(H992,Product_Master!$A$2:$E$19,3,FALSE)</f>
        <v>Office Supplies</v>
      </c>
      <c r="Q992" s="17">
        <f>INDEX(Product_Master!$D$2:$D$19,MATCH(H992,Product_Master!$A$2:$A$19,0))</f>
        <v>15</v>
      </c>
      <c r="R992" s="14">
        <f>INDEX(Product_Master!$E$2:$E$19,MATCH(H992,Product_Master!$A$2:$A$19,0))</f>
        <v>9.91</v>
      </c>
      <c r="S992" s="14">
        <f t="shared" si="90"/>
        <v>120</v>
      </c>
      <c r="T992" s="14">
        <f t="shared" si="91"/>
        <v>79.28</v>
      </c>
      <c r="U992" s="14">
        <f t="shared" si="92"/>
        <v>40.72</v>
      </c>
      <c r="V992" s="20">
        <f t="shared" si="93"/>
        <v>0.33933333333333332</v>
      </c>
      <c r="W992" s="7" t="str">
        <f t="shared" si="94"/>
        <v>Profitable</v>
      </c>
      <c r="X992" s="7" t="str">
        <f t="shared" si="95"/>
        <v>Low</v>
      </c>
    </row>
    <row r="993" spans="1:24" x14ac:dyDescent="0.3">
      <c r="A993" s="7" t="s">
        <v>2868</v>
      </c>
      <c r="B993" s="8">
        <v>45006</v>
      </c>
      <c r="C993" s="8">
        <v>45007</v>
      </c>
      <c r="D993" s="7" t="s">
        <v>1763</v>
      </c>
      <c r="E993" s="7" t="s">
        <v>1315</v>
      </c>
      <c r="F993" s="7" t="s">
        <v>39</v>
      </c>
      <c r="G993" s="7" t="s">
        <v>251</v>
      </c>
      <c r="H993" s="7" t="s">
        <v>76</v>
      </c>
      <c r="I993" s="6">
        <v>3</v>
      </c>
      <c r="J993" s="10">
        <v>0.1</v>
      </c>
      <c r="K993" s="7" t="s">
        <v>22</v>
      </c>
      <c r="L993" s="7" t="s">
        <v>50</v>
      </c>
      <c r="M993" s="6">
        <v>43</v>
      </c>
      <c r="N993" s="6">
        <v>2</v>
      </c>
      <c r="O993" s="7" t="str">
        <f>VLOOKUP(H993,Product_Master!$A$2:$E$19,2,FALSE)</f>
        <v>Tablet</v>
      </c>
      <c r="P993" s="7" t="str">
        <f>VLOOKUP(H993,Product_Master!$A$2:$E$19,3,FALSE)</f>
        <v>Technology</v>
      </c>
      <c r="Q993" s="17">
        <f>INDEX(Product_Master!$D$2:$D$19,MATCH(H993,Product_Master!$A$2:$A$19,0))</f>
        <v>350</v>
      </c>
      <c r="R993" s="14">
        <f>INDEX(Product_Master!$E$2:$E$19,MATCH(H993,Product_Master!$A$2:$A$19,0))</f>
        <v>267.63</v>
      </c>
      <c r="S993" s="14">
        <f t="shared" si="90"/>
        <v>945</v>
      </c>
      <c r="T993" s="14">
        <f t="shared" si="91"/>
        <v>802.89</v>
      </c>
      <c r="U993" s="14">
        <f t="shared" si="92"/>
        <v>142.11000000000001</v>
      </c>
      <c r="V993" s="20">
        <f t="shared" si="93"/>
        <v>0.15038095238095239</v>
      </c>
      <c r="W993" s="7" t="str">
        <f t="shared" si="94"/>
        <v>Profitable</v>
      </c>
      <c r="X993" s="7" t="str">
        <f t="shared" si="95"/>
        <v>Low</v>
      </c>
    </row>
    <row r="994" spans="1:24" x14ac:dyDescent="0.3">
      <c r="A994" s="7" t="s">
        <v>2870</v>
      </c>
      <c r="B994" s="8">
        <v>45289</v>
      </c>
      <c r="C994" s="8">
        <v>45296</v>
      </c>
      <c r="D994" s="7" t="s">
        <v>27</v>
      </c>
      <c r="E994" s="7" t="s">
        <v>472</v>
      </c>
      <c r="F994" s="7" t="s">
        <v>29</v>
      </c>
      <c r="G994" s="7" t="s">
        <v>251</v>
      </c>
      <c r="H994" s="7" t="s">
        <v>160</v>
      </c>
      <c r="I994" s="6">
        <v>8</v>
      </c>
      <c r="J994" s="10">
        <v>0.1</v>
      </c>
      <c r="K994" s="7" t="s">
        <v>32</v>
      </c>
      <c r="L994" s="7" t="s">
        <v>33</v>
      </c>
      <c r="M994" s="6">
        <v>32</v>
      </c>
      <c r="N994" s="6">
        <v>1</v>
      </c>
      <c r="O994" s="7" t="str">
        <f>VLOOKUP(H994,Product_Master!$A$2:$E$19,2,FALSE)</f>
        <v>Laptop</v>
      </c>
      <c r="P994" s="7" t="str">
        <f>VLOOKUP(H994,Product_Master!$A$2:$E$19,3,FALSE)</f>
        <v>Technology</v>
      </c>
      <c r="Q994" s="17">
        <f>INDEX(Product_Master!$D$2:$D$19,MATCH(H994,Product_Master!$A$2:$A$19,0))</f>
        <v>900</v>
      </c>
      <c r="R994" s="14">
        <f>INDEX(Product_Master!$E$2:$E$19,MATCH(H994,Product_Master!$A$2:$A$19,0))</f>
        <v>669.14</v>
      </c>
      <c r="S994" s="14">
        <f t="shared" si="90"/>
        <v>6480</v>
      </c>
      <c r="T994" s="14">
        <f t="shared" si="91"/>
        <v>5353.12</v>
      </c>
      <c r="U994" s="14">
        <f t="shared" si="92"/>
        <v>1126.8800000000001</v>
      </c>
      <c r="V994" s="20">
        <f t="shared" si="93"/>
        <v>0.17390123456790124</v>
      </c>
      <c r="W994" s="7" t="str">
        <f t="shared" si="94"/>
        <v>Profitable</v>
      </c>
      <c r="X994" s="7" t="str">
        <f t="shared" si="95"/>
        <v>High</v>
      </c>
    </row>
    <row r="995" spans="1:24" x14ac:dyDescent="0.3">
      <c r="A995" s="7" t="s">
        <v>2871</v>
      </c>
      <c r="B995" s="8">
        <v>45618</v>
      </c>
      <c r="C995" s="8">
        <v>45624</v>
      </c>
      <c r="D995" s="7" t="s">
        <v>2872</v>
      </c>
      <c r="E995" s="7" t="s">
        <v>135</v>
      </c>
      <c r="F995" s="7" t="s">
        <v>29</v>
      </c>
      <c r="G995" s="7" t="s">
        <v>192</v>
      </c>
      <c r="H995" s="7" t="s">
        <v>177</v>
      </c>
      <c r="I995" s="6">
        <v>3</v>
      </c>
      <c r="J995" s="10">
        <v>0.15</v>
      </c>
      <c r="K995" s="7" t="s">
        <v>32</v>
      </c>
      <c r="L995" s="7" t="s">
        <v>23</v>
      </c>
      <c r="M995" s="6">
        <v>37</v>
      </c>
      <c r="N995" s="6">
        <v>3</v>
      </c>
      <c r="O995" s="7" t="str">
        <f>VLOOKUP(H995,Product_Master!$A$2:$E$19,2,FALSE)</f>
        <v>Headphones</v>
      </c>
      <c r="P995" s="7" t="str">
        <f>VLOOKUP(H995,Product_Master!$A$2:$E$19,3,FALSE)</f>
        <v>Technology</v>
      </c>
      <c r="Q995" s="17">
        <f>INDEX(Product_Master!$D$2:$D$19,MATCH(H995,Product_Master!$A$2:$A$19,0))</f>
        <v>80</v>
      </c>
      <c r="R995" s="14">
        <f>INDEX(Product_Master!$E$2:$E$19,MATCH(H995,Product_Master!$A$2:$A$19,0))</f>
        <v>45.88</v>
      </c>
      <c r="S995" s="14">
        <f t="shared" si="90"/>
        <v>204</v>
      </c>
      <c r="T995" s="14">
        <f t="shared" si="91"/>
        <v>137.64000000000001</v>
      </c>
      <c r="U995" s="14">
        <f t="shared" si="92"/>
        <v>66.359999999999985</v>
      </c>
      <c r="V995" s="20">
        <f t="shared" si="93"/>
        <v>0.32529411764705873</v>
      </c>
      <c r="W995" s="7" t="str">
        <f t="shared" si="94"/>
        <v>Profitable</v>
      </c>
      <c r="X995" s="7" t="str">
        <f t="shared" si="95"/>
        <v>Low</v>
      </c>
    </row>
    <row r="996" spans="1:24" x14ac:dyDescent="0.3">
      <c r="A996" s="7" t="s">
        <v>2873</v>
      </c>
      <c r="B996" s="8">
        <v>45400</v>
      </c>
      <c r="C996" s="8">
        <v>45407</v>
      </c>
      <c r="D996" s="7" t="s">
        <v>2702</v>
      </c>
      <c r="E996" s="7" t="s">
        <v>281</v>
      </c>
      <c r="F996" s="7" t="s">
        <v>29</v>
      </c>
      <c r="G996" s="7" t="s">
        <v>20</v>
      </c>
      <c r="H996" s="7" t="s">
        <v>48</v>
      </c>
      <c r="I996" s="6">
        <v>3</v>
      </c>
      <c r="J996" s="10">
        <v>0.15</v>
      </c>
      <c r="K996" s="7" t="s">
        <v>222</v>
      </c>
      <c r="L996" s="7" t="s">
        <v>33</v>
      </c>
      <c r="M996" s="6">
        <v>33</v>
      </c>
      <c r="N996" s="6">
        <v>1</v>
      </c>
      <c r="O996" s="7" t="str">
        <f>VLOOKUP(H996,Product_Master!$A$2:$E$19,2,FALSE)</f>
        <v>Monitor</v>
      </c>
      <c r="P996" s="7" t="str">
        <f>VLOOKUP(H996,Product_Master!$A$2:$E$19,3,FALSE)</f>
        <v>Technology</v>
      </c>
      <c r="Q996" s="17">
        <f>INDEX(Product_Master!$D$2:$D$19,MATCH(H996,Product_Master!$A$2:$A$19,0))</f>
        <v>220</v>
      </c>
      <c r="R996" s="14">
        <f>INDEX(Product_Master!$E$2:$E$19,MATCH(H996,Product_Master!$A$2:$A$19,0))</f>
        <v>159.36000000000001</v>
      </c>
      <c r="S996" s="14">
        <f t="shared" si="90"/>
        <v>561</v>
      </c>
      <c r="T996" s="14">
        <f t="shared" si="91"/>
        <v>478.08000000000004</v>
      </c>
      <c r="U996" s="14">
        <f t="shared" si="92"/>
        <v>82.919999999999959</v>
      </c>
      <c r="V996" s="20">
        <f t="shared" si="93"/>
        <v>0.14780748663101598</v>
      </c>
      <c r="W996" s="7" t="str">
        <f t="shared" si="94"/>
        <v>Profitable</v>
      </c>
      <c r="X996" s="7" t="str">
        <f t="shared" si="95"/>
        <v>Low</v>
      </c>
    </row>
    <row r="997" spans="1:24" x14ac:dyDescent="0.3">
      <c r="A997" s="7" t="s">
        <v>2874</v>
      </c>
      <c r="B997" s="8">
        <v>45061</v>
      </c>
      <c r="C997" s="8">
        <v>45066</v>
      </c>
      <c r="D997" s="7" t="s">
        <v>537</v>
      </c>
      <c r="E997" s="7" t="s">
        <v>292</v>
      </c>
      <c r="F997" s="7" t="s">
        <v>29</v>
      </c>
      <c r="G997" s="7" t="s">
        <v>30</v>
      </c>
      <c r="H997" s="7" t="s">
        <v>241</v>
      </c>
      <c r="I997" s="6">
        <v>4</v>
      </c>
      <c r="J997" s="10">
        <v>0.1</v>
      </c>
      <c r="K997" s="7" t="s">
        <v>22</v>
      </c>
      <c r="L997" s="7" t="s">
        <v>50</v>
      </c>
      <c r="M997" s="6">
        <v>44</v>
      </c>
      <c r="N997" s="6">
        <v>3</v>
      </c>
      <c r="O997" s="7" t="str">
        <f>VLOOKUP(H997,Product_Master!$A$2:$E$19,2,FALSE)</f>
        <v>Notebook</v>
      </c>
      <c r="P997" s="7" t="str">
        <f>VLOOKUP(H997,Product_Master!$A$2:$E$19,3,FALSE)</f>
        <v>Office Supplies</v>
      </c>
      <c r="Q997" s="17">
        <f>INDEX(Product_Master!$D$2:$D$19,MATCH(H997,Product_Master!$A$2:$A$19,0))</f>
        <v>6</v>
      </c>
      <c r="R997" s="14">
        <f>INDEX(Product_Master!$E$2:$E$19,MATCH(H997,Product_Master!$A$2:$A$19,0))</f>
        <v>4.2699999999999996</v>
      </c>
      <c r="S997" s="14">
        <f t="shared" si="90"/>
        <v>21.6</v>
      </c>
      <c r="T997" s="14">
        <f t="shared" si="91"/>
        <v>17.079999999999998</v>
      </c>
      <c r="U997" s="14">
        <f t="shared" si="92"/>
        <v>4.5200000000000031</v>
      </c>
      <c r="V997" s="20">
        <f t="shared" si="93"/>
        <v>0.20925925925925939</v>
      </c>
      <c r="W997" s="7" t="str">
        <f t="shared" si="94"/>
        <v>Profitable</v>
      </c>
      <c r="X997" s="7" t="str">
        <f t="shared" si="95"/>
        <v>Low</v>
      </c>
    </row>
    <row r="998" spans="1:24" x14ac:dyDescent="0.3">
      <c r="A998" s="7" t="s">
        <v>2876</v>
      </c>
      <c r="B998" s="8">
        <v>45544</v>
      </c>
      <c r="C998" s="8">
        <v>45547</v>
      </c>
      <c r="D998" s="7" t="s">
        <v>1920</v>
      </c>
      <c r="E998" s="7" t="s">
        <v>125</v>
      </c>
      <c r="F998" s="7" t="s">
        <v>29</v>
      </c>
      <c r="G998" s="7" t="s">
        <v>47</v>
      </c>
      <c r="H998" s="7" t="s">
        <v>154</v>
      </c>
      <c r="I998" s="6">
        <v>3</v>
      </c>
      <c r="J998" s="10">
        <v>0.05</v>
      </c>
      <c r="K998" s="7" t="s">
        <v>32</v>
      </c>
      <c r="L998" s="7" t="s">
        <v>33</v>
      </c>
      <c r="M998" s="6">
        <v>56</v>
      </c>
      <c r="N998" s="6">
        <v>5</v>
      </c>
      <c r="O998" s="7" t="str">
        <f>VLOOKUP(H998,Product_Master!$A$2:$E$19,2,FALSE)</f>
        <v>Filing Cabinet</v>
      </c>
      <c r="P998" s="7" t="str">
        <f>VLOOKUP(H998,Product_Master!$A$2:$E$19,3,FALSE)</f>
        <v>Furniture</v>
      </c>
      <c r="Q998" s="17">
        <f>INDEX(Product_Master!$D$2:$D$19,MATCH(H998,Product_Master!$A$2:$A$19,0))</f>
        <v>130</v>
      </c>
      <c r="R998" s="14">
        <f>INDEX(Product_Master!$E$2:$E$19,MATCH(H998,Product_Master!$A$2:$A$19,0))</f>
        <v>83.55</v>
      </c>
      <c r="S998" s="14">
        <f t="shared" si="90"/>
        <v>370.5</v>
      </c>
      <c r="T998" s="14">
        <f t="shared" si="91"/>
        <v>250.64999999999998</v>
      </c>
      <c r="U998" s="14">
        <f t="shared" si="92"/>
        <v>119.85000000000002</v>
      </c>
      <c r="V998" s="20">
        <f t="shared" si="93"/>
        <v>0.32348178137651828</v>
      </c>
      <c r="W998" s="7" t="str">
        <f t="shared" si="94"/>
        <v>Profitable</v>
      </c>
      <c r="X998" s="7" t="str">
        <f t="shared" si="95"/>
        <v>Low</v>
      </c>
    </row>
    <row r="999" spans="1:24" x14ac:dyDescent="0.3">
      <c r="A999" s="7" t="s">
        <v>2878</v>
      </c>
      <c r="B999" s="8">
        <v>45628</v>
      </c>
      <c r="C999" s="8">
        <v>45632</v>
      </c>
      <c r="D999" s="7" t="s">
        <v>2880</v>
      </c>
      <c r="E999" s="7" t="s">
        <v>717</v>
      </c>
      <c r="F999" s="7" t="s">
        <v>39</v>
      </c>
      <c r="G999" s="7" t="s">
        <v>47</v>
      </c>
      <c r="H999" s="7" t="s">
        <v>98</v>
      </c>
      <c r="I999" s="6">
        <v>9</v>
      </c>
      <c r="J999" s="10">
        <v>0.2</v>
      </c>
      <c r="K999" s="7" t="s">
        <v>32</v>
      </c>
      <c r="L999" s="7" t="s">
        <v>41</v>
      </c>
      <c r="M999" s="6">
        <v>51</v>
      </c>
      <c r="N999" s="6">
        <v>5</v>
      </c>
      <c r="O999" s="7" t="str">
        <f>VLOOKUP(H999,Product_Master!$A$2:$E$19,2,FALSE)</f>
        <v>Office Chair</v>
      </c>
      <c r="P999" s="7" t="str">
        <f>VLOOKUP(H999,Product_Master!$A$2:$E$19,3,FALSE)</f>
        <v>Furniture</v>
      </c>
      <c r="Q999" s="17">
        <f>INDEX(Product_Master!$D$2:$D$19,MATCH(H999,Product_Master!$A$2:$A$19,0))</f>
        <v>150</v>
      </c>
      <c r="R999" s="14">
        <f>INDEX(Product_Master!$E$2:$E$19,MATCH(H999,Product_Master!$A$2:$A$19,0))</f>
        <v>111.98</v>
      </c>
      <c r="S999" s="14">
        <f t="shared" si="90"/>
        <v>1080</v>
      </c>
      <c r="T999" s="14">
        <f t="shared" si="91"/>
        <v>1007.82</v>
      </c>
      <c r="U999" s="14">
        <f t="shared" si="92"/>
        <v>72.17999999999995</v>
      </c>
      <c r="V999" s="20">
        <f t="shared" si="93"/>
        <v>6.6833333333333286E-2</v>
      </c>
      <c r="W999" s="7" t="str">
        <f t="shared" si="94"/>
        <v>Profitable</v>
      </c>
      <c r="X999" s="7" t="str">
        <f t="shared" si="95"/>
        <v>Low</v>
      </c>
    </row>
    <row r="1000" spans="1:24" x14ac:dyDescent="0.3">
      <c r="A1000" s="7" t="s">
        <v>2881</v>
      </c>
      <c r="B1000" s="8">
        <v>44956</v>
      </c>
      <c r="C1000" s="8">
        <v>44960</v>
      </c>
      <c r="D1000" s="7" t="s">
        <v>1824</v>
      </c>
      <c r="E1000" s="7" t="s">
        <v>186</v>
      </c>
      <c r="F1000" s="7" t="s">
        <v>29</v>
      </c>
      <c r="G1000" s="7" t="s">
        <v>40</v>
      </c>
      <c r="H1000" s="7" t="s">
        <v>56</v>
      </c>
      <c r="I1000" s="6">
        <v>8</v>
      </c>
      <c r="J1000" s="10">
        <v>0.2</v>
      </c>
      <c r="K1000" s="7" t="s">
        <v>32</v>
      </c>
      <c r="L1000" s="7" t="s">
        <v>50</v>
      </c>
      <c r="M1000" s="6">
        <v>53</v>
      </c>
      <c r="N1000" s="6">
        <v>4</v>
      </c>
      <c r="O1000" s="7" t="str">
        <f>VLOOKUP(H1000,Product_Master!$A$2:$E$19,2,FALSE)</f>
        <v>Stapler</v>
      </c>
      <c r="P1000" s="7" t="str">
        <f>VLOOKUP(H1000,Product_Master!$A$2:$E$19,3,FALSE)</f>
        <v>Office Supplies</v>
      </c>
      <c r="Q1000" s="17">
        <f>INDEX(Product_Master!$D$2:$D$19,MATCH(H1000,Product_Master!$A$2:$A$19,0))</f>
        <v>15</v>
      </c>
      <c r="R1000" s="14">
        <f>INDEX(Product_Master!$E$2:$E$19,MATCH(H1000,Product_Master!$A$2:$A$19,0))</f>
        <v>9.91</v>
      </c>
      <c r="S1000" s="14">
        <f t="shared" si="90"/>
        <v>96</v>
      </c>
      <c r="T1000" s="14">
        <f t="shared" si="91"/>
        <v>79.28</v>
      </c>
      <c r="U1000" s="14">
        <f t="shared" si="92"/>
        <v>16.72</v>
      </c>
      <c r="V1000" s="20">
        <f t="shared" si="93"/>
        <v>0.17416666666666666</v>
      </c>
      <c r="W1000" s="7" t="str">
        <f t="shared" si="94"/>
        <v>Profitable</v>
      </c>
      <c r="X1000" s="7" t="str">
        <f t="shared" si="95"/>
        <v>Low</v>
      </c>
    </row>
    <row r="1001" spans="1:24" x14ac:dyDescent="0.3">
      <c r="A1001" s="7" t="s">
        <v>2883</v>
      </c>
      <c r="B1001" s="8">
        <v>45402</v>
      </c>
      <c r="C1001" s="8">
        <v>45403</v>
      </c>
      <c r="D1001" s="7" t="s">
        <v>2346</v>
      </c>
      <c r="E1001" s="7" t="s">
        <v>1770</v>
      </c>
      <c r="F1001" s="7" t="s">
        <v>29</v>
      </c>
      <c r="G1001" s="7" t="s">
        <v>90</v>
      </c>
      <c r="H1001" s="7" t="s">
        <v>160</v>
      </c>
      <c r="I1001" s="6">
        <v>9</v>
      </c>
      <c r="J1001" s="10">
        <v>0.05</v>
      </c>
      <c r="K1001" s="7" t="s">
        <v>32</v>
      </c>
      <c r="L1001" s="7" t="s">
        <v>41</v>
      </c>
      <c r="M1001" s="6">
        <v>46</v>
      </c>
      <c r="N1001" s="6">
        <v>1</v>
      </c>
      <c r="O1001" s="7" t="str">
        <f>VLOOKUP(H1001,Product_Master!$A$2:$E$19,2,FALSE)</f>
        <v>Laptop</v>
      </c>
      <c r="P1001" s="7" t="str">
        <f>VLOOKUP(H1001,Product_Master!$A$2:$E$19,3,FALSE)</f>
        <v>Technology</v>
      </c>
      <c r="Q1001" s="17">
        <f>INDEX(Product_Master!$D$2:$D$19,MATCH(H1001,Product_Master!$A$2:$A$19,0))</f>
        <v>900</v>
      </c>
      <c r="R1001" s="14">
        <f>INDEX(Product_Master!$E$2:$E$19,MATCH(H1001,Product_Master!$A$2:$A$19,0))</f>
        <v>669.14</v>
      </c>
      <c r="S1001" s="14">
        <f t="shared" si="90"/>
        <v>7695</v>
      </c>
      <c r="T1001" s="14">
        <f t="shared" si="91"/>
        <v>6022.26</v>
      </c>
      <c r="U1001" s="14">
        <f t="shared" si="92"/>
        <v>1672.7399999999998</v>
      </c>
      <c r="V1001" s="20">
        <f t="shared" si="93"/>
        <v>0.21738011695906431</v>
      </c>
      <c r="W1001" s="7" t="str">
        <f t="shared" si="94"/>
        <v>Profitable</v>
      </c>
      <c r="X1001" s="7" t="str">
        <f t="shared" si="95"/>
        <v>High</v>
      </c>
    </row>
    <row r="1002" spans="1:24" x14ac:dyDescent="0.3">
      <c r="A1002" s="7" t="s">
        <v>2884</v>
      </c>
      <c r="B1002" s="8">
        <v>45197</v>
      </c>
      <c r="C1002" s="8">
        <v>45201</v>
      </c>
      <c r="D1002" s="7" t="s">
        <v>501</v>
      </c>
      <c r="E1002" s="7" t="s">
        <v>1142</v>
      </c>
      <c r="F1002" s="7" t="s">
        <v>29</v>
      </c>
      <c r="G1002" s="7" t="s">
        <v>40</v>
      </c>
      <c r="H1002" s="7" t="s">
        <v>308</v>
      </c>
      <c r="I1002" s="6">
        <v>4</v>
      </c>
      <c r="J1002" s="10">
        <v>0</v>
      </c>
      <c r="K1002" s="7" t="s">
        <v>22</v>
      </c>
      <c r="L1002" s="7" t="s">
        <v>33</v>
      </c>
      <c r="M1002" s="6">
        <v>48</v>
      </c>
      <c r="N1002" s="6">
        <v>3</v>
      </c>
      <c r="O1002" s="7" t="str">
        <f>VLOOKUP(H1002,Product_Master!$A$2:$E$19,2,FALSE)</f>
        <v>Binder</v>
      </c>
      <c r="P1002" s="7" t="str">
        <f>VLOOKUP(H1002,Product_Master!$A$2:$E$19,3,FALSE)</f>
        <v>Office Supplies</v>
      </c>
      <c r="Q1002" s="17">
        <f>INDEX(Product_Master!$D$2:$D$19,MATCH(H1002,Product_Master!$A$2:$A$19,0))</f>
        <v>8</v>
      </c>
      <c r="R1002" s="14">
        <f>INDEX(Product_Master!$E$2:$E$19,MATCH(H1002,Product_Master!$A$2:$A$19,0))</f>
        <v>5.51</v>
      </c>
      <c r="S1002" s="14">
        <f t="shared" si="90"/>
        <v>32</v>
      </c>
      <c r="T1002" s="14">
        <f t="shared" si="91"/>
        <v>22.04</v>
      </c>
      <c r="U1002" s="14">
        <f t="shared" si="92"/>
        <v>9.9600000000000009</v>
      </c>
      <c r="V1002" s="20">
        <f t="shared" si="93"/>
        <v>0.31125000000000003</v>
      </c>
      <c r="W1002" s="7" t="str">
        <f t="shared" si="94"/>
        <v>Profitable</v>
      </c>
      <c r="X1002" s="7" t="str">
        <f t="shared" si="95"/>
        <v>Low</v>
      </c>
    </row>
    <row r="1003" spans="1:24" x14ac:dyDescent="0.3">
      <c r="A1003" s="7" t="s">
        <v>2886</v>
      </c>
      <c r="B1003" s="8">
        <v>45506</v>
      </c>
      <c r="C1003" s="8">
        <v>45511</v>
      </c>
      <c r="D1003" s="7" t="s">
        <v>1238</v>
      </c>
      <c r="E1003" s="7" t="s">
        <v>2887</v>
      </c>
      <c r="F1003" s="7" t="s">
        <v>29</v>
      </c>
      <c r="G1003" s="7" t="s">
        <v>97</v>
      </c>
      <c r="H1003" s="7" t="s">
        <v>98</v>
      </c>
      <c r="I1003" s="6">
        <v>7</v>
      </c>
      <c r="J1003" s="10">
        <v>0.15</v>
      </c>
      <c r="K1003" s="7" t="s">
        <v>32</v>
      </c>
      <c r="L1003" s="7" t="s">
        <v>33</v>
      </c>
      <c r="M1003" s="6">
        <v>24</v>
      </c>
      <c r="N1003" s="6">
        <v>1</v>
      </c>
      <c r="O1003" s="7" t="str">
        <f>VLOOKUP(H1003,Product_Master!$A$2:$E$19,2,FALSE)</f>
        <v>Office Chair</v>
      </c>
      <c r="P1003" s="7" t="str">
        <f>VLOOKUP(H1003,Product_Master!$A$2:$E$19,3,FALSE)</f>
        <v>Furniture</v>
      </c>
      <c r="Q1003" s="17">
        <f>INDEX(Product_Master!$D$2:$D$19,MATCH(H1003,Product_Master!$A$2:$A$19,0))</f>
        <v>150</v>
      </c>
      <c r="R1003" s="14">
        <f>INDEX(Product_Master!$E$2:$E$19,MATCH(H1003,Product_Master!$A$2:$A$19,0))</f>
        <v>111.98</v>
      </c>
      <c r="S1003" s="14">
        <f t="shared" si="90"/>
        <v>892.5</v>
      </c>
      <c r="T1003" s="14">
        <f t="shared" si="91"/>
        <v>783.86</v>
      </c>
      <c r="U1003" s="14">
        <f t="shared" si="92"/>
        <v>108.63999999999999</v>
      </c>
      <c r="V1003" s="20">
        <f t="shared" si="93"/>
        <v>0.12172549019607842</v>
      </c>
      <c r="W1003" s="7" t="str">
        <f t="shared" si="94"/>
        <v>Profitable</v>
      </c>
      <c r="X1003" s="7" t="str">
        <f t="shared" si="95"/>
        <v>Low</v>
      </c>
    </row>
    <row r="1004" spans="1:24" x14ac:dyDescent="0.3">
      <c r="A1004" s="7" t="s">
        <v>2888</v>
      </c>
      <c r="B1004" s="8">
        <v>45255</v>
      </c>
      <c r="C1004" s="8">
        <v>45261</v>
      </c>
      <c r="D1004" s="7" t="s">
        <v>2889</v>
      </c>
      <c r="E1004" s="7" t="s">
        <v>1836</v>
      </c>
      <c r="F1004" s="7" t="s">
        <v>39</v>
      </c>
      <c r="G1004" s="7" t="s">
        <v>115</v>
      </c>
      <c r="H1004" s="7" t="s">
        <v>69</v>
      </c>
      <c r="I1004" s="6">
        <v>3</v>
      </c>
      <c r="J1004" s="10">
        <v>0.1</v>
      </c>
      <c r="K1004" s="7" t="s">
        <v>32</v>
      </c>
      <c r="L1004" s="7" t="s">
        <v>33</v>
      </c>
      <c r="M1004" s="6">
        <v>66</v>
      </c>
      <c r="N1004" s="6">
        <v>5</v>
      </c>
      <c r="O1004" s="7" t="str">
        <f>VLOOKUP(H1004,Product_Master!$A$2:$E$19,2,FALSE)</f>
        <v>Marker Pack</v>
      </c>
      <c r="P1004" s="7" t="str">
        <f>VLOOKUP(H1004,Product_Master!$A$2:$E$19,3,FALSE)</f>
        <v>Office Supplies</v>
      </c>
      <c r="Q1004" s="17">
        <f>INDEX(Product_Master!$D$2:$D$19,MATCH(H1004,Product_Master!$A$2:$A$19,0))</f>
        <v>11</v>
      </c>
      <c r="R1004" s="14">
        <f>INDEX(Product_Master!$E$2:$E$19,MATCH(H1004,Product_Master!$A$2:$A$19,0))</f>
        <v>6.23</v>
      </c>
      <c r="S1004" s="14">
        <f t="shared" si="90"/>
        <v>29.7</v>
      </c>
      <c r="T1004" s="14">
        <f t="shared" si="91"/>
        <v>18.690000000000001</v>
      </c>
      <c r="U1004" s="14">
        <f t="shared" si="92"/>
        <v>11.009999999999998</v>
      </c>
      <c r="V1004" s="20">
        <f t="shared" si="93"/>
        <v>0.37070707070707065</v>
      </c>
      <c r="W1004" s="7" t="str">
        <f t="shared" si="94"/>
        <v>Profitable</v>
      </c>
      <c r="X1004" s="7" t="str">
        <f t="shared" si="95"/>
        <v>Low</v>
      </c>
    </row>
    <row r="1005" spans="1:24" x14ac:dyDescent="0.3">
      <c r="A1005" s="7" t="s">
        <v>2890</v>
      </c>
      <c r="B1005" s="8">
        <v>45091</v>
      </c>
      <c r="C1005" s="8">
        <v>45096</v>
      </c>
      <c r="D1005" s="7" t="s">
        <v>2891</v>
      </c>
      <c r="E1005" s="7" t="s">
        <v>548</v>
      </c>
      <c r="F1005" s="7" t="s">
        <v>39</v>
      </c>
      <c r="G1005" s="7" t="s">
        <v>115</v>
      </c>
      <c r="H1005" s="7" t="s">
        <v>146</v>
      </c>
      <c r="I1005" s="6">
        <v>7</v>
      </c>
      <c r="J1005" s="10">
        <v>0.05</v>
      </c>
      <c r="K1005" s="7" t="s">
        <v>22</v>
      </c>
      <c r="L1005" s="7" t="s">
        <v>33</v>
      </c>
      <c r="M1005" s="6">
        <v>40</v>
      </c>
      <c r="N1005" s="6">
        <v>2</v>
      </c>
      <c r="O1005" s="7" t="str">
        <f>VLOOKUP(H1005,Product_Master!$A$2:$E$19,2,FALSE)</f>
        <v>Standing Desk</v>
      </c>
      <c r="P1005" s="7" t="str">
        <f>VLOOKUP(H1005,Product_Master!$A$2:$E$19,3,FALSE)</f>
        <v>Furniture</v>
      </c>
      <c r="Q1005" s="17">
        <f>INDEX(Product_Master!$D$2:$D$19,MATCH(H1005,Product_Master!$A$2:$A$19,0))</f>
        <v>480</v>
      </c>
      <c r="R1005" s="14">
        <f>INDEX(Product_Master!$E$2:$E$19,MATCH(H1005,Product_Master!$A$2:$A$19,0))</f>
        <v>375.21</v>
      </c>
      <c r="S1005" s="14">
        <f t="shared" si="90"/>
        <v>3192</v>
      </c>
      <c r="T1005" s="14">
        <f t="shared" si="91"/>
        <v>2626.47</v>
      </c>
      <c r="U1005" s="14">
        <f t="shared" si="92"/>
        <v>565.5300000000002</v>
      </c>
      <c r="V1005" s="20">
        <f t="shared" si="93"/>
        <v>0.17717105263157901</v>
      </c>
      <c r="W1005" s="7" t="str">
        <f t="shared" si="94"/>
        <v>Profitable</v>
      </c>
      <c r="X1005" s="7" t="str">
        <f t="shared" si="95"/>
        <v>Medium</v>
      </c>
    </row>
    <row r="1006" spans="1:24" x14ac:dyDescent="0.3">
      <c r="A1006" s="7" t="s">
        <v>2892</v>
      </c>
      <c r="B1006" s="8">
        <v>45361</v>
      </c>
      <c r="C1006" s="8">
        <v>45366</v>
      </c>
      <c r="D1006" s="7" t="s">
        <v>1714</v>
      </c>
      <c r="E1006" s="7" t="s">
        <v>840</v>
      </c>
      <c r="F1006" s="7" t="s">
        <v>39</v>
      </c>
      <c r="G1006" s="7" t="s">
        <v>115</v>
      </c>
      <c r="H1006" s="7" t="s">
        <v>76</v>
      </c>
      <c r="I1006" s="6">
        <v>6</v>
      </c>
      <c r="J1006" s="10">
        <v>0.15</v>
      </c>
      <c r="K1006" s="7" t="s">
        <v>70</v>
      </c>
      <c r="L1006" s="7" t="s">
        <v>50</v>
      </c>
      <c r="M1006" s="6">
        <v>69</v>
      </c>
      <c r="N1006" s="6">
        <v>4</v>
      </c>
      <c r="O1006" s="7" t="str">
        <f>VLOOKUP(H1006,Product_Master!$A$2:$E$19,2,FALSE)</f>
        <v>Tablet</v>
      </c>
      <c r="P1006" s="7" t="str">
        <f>VLOOKUP(H1006,Product_Master!$A$2:$E$19,3,FALSE)</f>
        <v>Technology</v>
      </c>
      <c r="Q1006" s="17">
        <f>INDEX(Product_Master!$D$2:$D$19,MATCH(H1006,Product_Master!$A$2:$A$19,0))</f>
        <v>350</v>
      </c>
      <c r="R1006" s="14">
        <f>INDEX(Product_Master!$E$2:$E$19,MATCH(H1006,Product_Master!$A$2:$A$19,0))</f>
        <v>267.63</v>
      </c>
      <c r="S1006" s="14">
        <f t="shared" si="90"/>
        <v>1785</v>
      </c>
      <c r="T1006" s="14">
        <f t="shared" si="91"/>
        <v>1605.78</v>
      </c>
      <c r="U1006" s="14">
        <f t="shared" si="92"/>
        <v>179.22000000000003</v>
      </c>
      <c r="V1006" s="20">
        <f t="shared" si="93"/>
        <v>0.10040336134453783</v>
      </c>
      <c r="W1006" s="7" t="str">
        <f t="shared" si="94"/>
        <v>Profitable</v>
      </c>
      <c r="X1006" s="7" t="str">
        <f t="shared" si="95"/>
        <v>Low</v>
      </c>
    </row>
    <row r="1007" spans="1:24" x14ac:dyDescent="0.3">
      <c r="A1007" s="7" t="s">
        <v>2895</v>
      </c>
      <c r="B1007" s="8">
        <v>45643</v>
      </c>
      <c r="C1007" s="8">
        <v>45648</v>
      </c>
      <c r="D1007" s="7" t="s">
        <v>2897</v>
      </c>
      <c r="E1007" s="7" t="s">
        <v>334</v>
      </c>
      <c r="F1007" s="7" t="s">
        <v>29</v>
      </c>
      <c r="G1007" s="7" t="s">
        <v>97</v>
      </c>
      <c r="H1007" s="7" t="s">
        <v>160</v>
      </c>
      <c r="I1007" s="6">
        <v>5</v>
      </c>
      <c r="J1007" s="10">
        <v>0.05</v>
      </c>
      <c r="K1007" s="7" t="s">
        <v>32</v>
      </c>
      <c r="L1007" s="7" t="s">
        <v>23</v>
      </c>
      <c r="M1007" s="6">
        <v>44</v>
      </c>
      <c r="N1007" s="6">
        <v>1</v>
      </c>
      <c r="O1007" s="7" t="str">
        <f>VLOOKUP(H1007,Product_Master!$A$2:$E$19,2,FALSE)</f>
        <v>Laptop</v>
      </c>
      <c r="P1007" s="7" t="str">
        <f>VLOOKUP(H1007,Product_Master!$A$2:$E$19,3,FALSE)</f>
        <v>Technology</v>
      </c>
      <c r="Q1007" s="17">
        <f>INDEX(Product_Master!$D$2:$D$19,MATCH(H1007,Product_Master!$A$2:$A$19,0))</f>
        <v>900</v>
      </c>
      <c r="R1007" s="14">
        <f>INDEX(Product_Master!$E$2:$E$19,MATCH(H1007,Product_Master!$A$2:$A$19,0))</f>
        <v>669.14</v>
      </c>
      <c r="S1007" s="14">
        <f t="shared" si="90"/>
        <v>4275</v>
      </c>
      <c r="T1007" s="14">
        <f t="shared" si="91"/>
        <v>3345.7</v>
      </c>
      <c r="U1007" s="14">
        <f t="shared" si="92"/>
        <v>929.30000000000018</v>
      </c>
      <c r="V1007" s="20">
        <f t="shared" si="93"/>
        <v>0.21738011695906437</v>
      </c>
      <c r="W1007" s="7" t="str">
        <f t="shared" si="94"/>
        <v>Profitable</v>
      </c>
      <c r="X1007" s="7" t="str">
        <f t="shared" si="95"/>
        <v>Medium</v>
      </c>
    </row>
    <row r="1008" spans="1:24" x14ac:dyDescent="0.3">
      <c r="A1008" s="7" t="s">
        <v>2898</v>
      </c>
      <c r="B1008" s="8">
        <v>45158</v>
      </c>
      <c r="C1008" s="8">
        <v>45161</v>
      </c>
      <c r="D1008" s="7" t="s">
        <v>1165</v>
      </c>
      <c r="E1008" s="7" t="s">
        <v>840</v>
      </c>
      <c r="F1008" s="7" t="s">
        <v>29</v>
      </c>
      <c r="G1008" s="7" t="s">
        <v>293</v>
      </c>
      <c r="H1008" s="7" t="s">
        <v>308</v>
      </c>
      <c r="I1008" s="6">
        <v>8</v>
      </c>
      <c r="J1008" s="10">
        <v>0</v>
      </c>
      <c r="K1008" s="7" t="s">
        <v>32</v>
      </c>
      <c r="L1008" s="7" t="s">
        <v>23</v>
      </c>
      <c r="M1008" s="6">
        <v>19</v>
      </c>
      <c r="N1008" s="6">
        <v>2</v>
      </c>
      <c r="O1008" s="7" t="str">
        <f>VLOOKUP(H1008,Product_Master!$A$2:$E$19,2,FALSE)</f>
        <v>Binder</v>
      </c>
      <c r="P1008" s="7" t="str">
        <f>VLOOKUP(H1008,Product_Master!$A$2:$E$19,3,FALSE)</f>
        <v>Office Supplies</v>
      </c>
      <c r="Q1008" s="17">
        <f>INDEX(Product_Master!$D$2:$D$19,MATCH(H1008,Product_Master!$A$2:$A$19,0))</f>
        <v>8</v>
      </c>
      <c r="R1008" s="14">
        <f>INDEX(Product_Master!$E$2:$E$19,MATCH(H1008,Product_Master!$A$2:$A$19,0))</f>
        <v>5.51</v>
      </c>
      <c r="S1008" s="14">
        <f t="shared" si="90"/>
        <v>64</v>
      </c>
      <c r="T1008" s="14">
        <f t="shared" si="91"/>
        <v>44.08</v>
      </c>
      <c r="U1008" s="14">
        <f t="shared" si="92"/>
        <v>19.920000000000002</v>
      </c>
      <c r="V1008" s="20">
        <f t="shared" si="93"/>
        <v>0.31125000000000003</v>
      </c>
      <c r="W1008" s="7" t="str">
        <f t="shared" si="94"/>
        <v>Profitable</v>
      </c>
      <c r="X1008" s="7" t="str">
        <f t="shared" si="95"/>
        <v>Low</v>
      </c>
    </row>
    <row r="1009" spans="1:24" x14ac:dyDescent="0.3">
      <c r="A1009" s="7" t="s">
        <v>2899</v>
      </c>
      <c r="B1009" s="8">
        <v>45105</v>
      </c>
      <c r="C1009" s="8">
        <v>45108</v>
      </c>
      <c r="D1009" s="7" t="s">
        <v>2900</v>
      </c>
      <c r="E1009" s="7" t="s">
        <v>467</v>
      </c>
      <c r="F1009" s="7" t="s">
        <v>29</v>
      </c>
      <c r="G1009" s="7" t="s">
        <v>62</v>
      </c>
      <c r="H1009" s="7" t="s">
        <v>31</v>
      </c>
      <c r="I1009" s="6">
        <v>5</v>
      </c>
      <c r="J1009" s="10">
        <v>0.1</v>
      </c>
      <c r="K1009" s="7" t="s">
        <v>22</v>
      </c>
      <c r="L1009" s="7" t="s">
        <v>23</v>
      </c>
      <c r="M1009" s="6">
        <v>39</v>
      </c>
      <c r="N1009" s="6">
        <v>3</v>
      </c>
      <c r="O1009" s="7" t="str">
        <f>VLOOKUP(H1009,Product_Master!$A$2:$E$19,2,FALSE)</f>
        <v>Desk</v>
      </c>
      <c r="P1009" s="7" t="str">
        <f>VLOOKUP(H1009,Product_Master!$A$2:$E$19,3,FALSE)</f>
        <v>Furniture</v>
      </c>
      <c r="Q1009" s="17">
        <f>INDEX(Product_Master!$D$2:$D$19,MATCH(H1009,Product_Master!$A$2:$A$19,0))</f>
        <v>320</v>
      </c>
      <c r="R1009" s="14">
        <f>INDEX(Product_Master!$E$2:$E$19,MATCH(H1009,Product_Master!$A$2:$A$19,0))</f>
        <v>186.25</v>
      </c>
      <c r="S1009" s="14">
        <f t="shared" si="90"/>
        <v>1440</v>
      </c>
      <c r="T1009" s="14">
        <f t="shared" si="91"/>
        <v>931.25</v>
      </c>
      <c r="U1009" s="14">
        <f t="shared" si="92"/>
        <v>508.75</v>
      </c>
      <c r="V1009" s="20">
        <f t="shared" si="93"/>
        <v>0.3532986111111111</v>
      </c>
      <c r="W1009" s="7" t="str">
        <f t="shared" si="94"/>
        <v>Profitable</v>
      </c>
      <c r="X1009" s="7" t="str">
        <f t="shared" si="95"/>
        <v>Low</v>
      </c>
    </row>
    <row r="1010" spans="1:24" x14ac:dyDescent="0.3">
      <c r="A1010" s="7" t="s">
        <v>2901</v>
      </c>
      <c r="B1010" s="8">
        <v>45344</v>
      </c>
      <c r="C1010" s="8">
        <v>45347</v>
      </c>
      <c r="D1010" s="7" t="s">
        <v>2903</v>
      </c>
      <c r="E1010" s="7" t="s">
        <v>312</v>
      </c>
      <c r="F1010" s="7" t="s">
        <v>29</v>
      </c>
      <c r="G1010" s="7" t="s">
        <v>176</v>
      </c>
      <c r="H1010" s="7" t="s">
        <v>91</v>
      </c>
      <c r="I1010" s="6">
        <v>6</v>
      </c>
      <c r="J1010" s="10">
        <v>0.15</v>
      </c>
      <c r="K1010" s="7" t="s">
        <v>32</v>
      </c>
      <c r="L1010" s="7" t="s">
        <v>33</v>
      </c>
      <c r="M1010" s="6">
        <v>25</v>
      </c>
      <c r="N1010" s="6">
        <v>2</v>
      </c>
      <c r="O1010" s="7" t="str">
        <f>VLOOKUP(H1010,Product_Master!$A$2:$E$19,2,FALSE)</f>
        <v>Smartphone</v>
      </c>
      <c r="P1010" s="7" t="str">
        <f>VLOOKUP(H1010,Product_Master!$A$2:$E$19,3,FALSE)</f>
        <v>Technology</v>
      </c>
      <c r="Q1010" s="17">
        <f>INDEX(Product_Master!$D$2:$D$19,MATCH(H1010,Product_Master!$A$2:$A$19,0))</f>
        <v>600</v>
      </c>
      <c r="R1010" s="14">
        <f>INDEX(Product_Master!$E$2:$E$19,MATCH(H1010,Product_Master!$A$2:$A$19,0))</f>
        <v>395.83</v>
      </c>
      <c r="S1010" s="14">
        <f t="shared" si="90"/>
        <v>3060</v>
      </c>
      <c r="T1010" s="14">
        <f t="shared" si="91"/>
        <v>2374.98</v>
      </c>
      <c r="U1010" s="14">
        <f t="shared" si="92"/>
        <v>685.02</v>
      </c>
      <c r="V1010" s="20">
        <f t="shared" si="93"/>
        <v>0.22386274509803922</v>
      </c>
      <c r="W1010" s="7" t="str">
        <f t="shared" si="94"/>
        <v>Profitable</v>
      </c>
      <c r="X1010" s="7" t="str">
        <f t="shared" si="95"/>
        <v>Medium</v>
      </c>
    </row>
    <row r="1011" spans="1:24" x14ac:dyDescent="0.3">
      <c r="A1011" s="7" t="s">
        <v>2904</v>
      </c>
      <c r="B1011" s="8">
        <v>45406</v>
      </c>
      <c r="C1011" s="8">
        <v>45412</v>
      </c>
      <c r="D1011" s="7" t="s">
        <v>1161</v>
      </c>
      <c r="E1011" s="7" t="s">
        <v>46</v>
      </c>
      <c r="F1011" s="7" t="s">
        <v>29</v>
      </c>
      <c r="G1011" s="7" t="s">
        <v>192</v>
      </c>
      <c r="H1011" s="7" t="s">
        <v>109</v>
      </c>
      <c r="I1011" s="6">
        <v>1</v>
      </c>
      <c r="J1011" s="10">
        <v>0</v>
      </c>
      <c r="K1011" s="7" t="s">
        <v>22</v>
      </c>
      <c r="L1011" s="7" t="s">
        <v>50</v>
      </c>
      <c r="M1011" s="6">
        <v>19</v>
      </c>
      <c r="N1011" s="6">
        <v>1</v>
      </c>
      <c r="O1011" s="7" t="str">
        <f>VLOOKUP(H1011,Product_Master!$A$2:$E$19,2,FALSE)</f>
        <v>Printer</v>
      </c>
      <c r="P1011" s="7" t="str">
        <f>VLOOKUP(H1011,Product_Master!$A$2:$E$19,3,FALSE)</f>
        <v>Technology</v>
      </c>
      <c r="Q1011" s="17">
        <f>INDEX(Product_Master!$D$2:$D$19,MATCH(H1011,Product_Master!$A$2:$A$19,0))</f>
        <v>180</v>
      </c>
      <c r="R1011" s="14">
        <f>INDEX(Product_Master!$E$2:$E$19,MATCH(H1011,Product_Master!$A$2:$A$19,0))</f>
        <v>133.25</v>
      </c>
      <c r="S1011" s="14">
        <f t="shared" si="90"/>
        <v>180</v>
      </c>
      <c r="T1011" s="14">
        <f t="shared" si="91"/>
        <v>133.25</v>
      </c>
      <c r="U1011" s="14">
        <f t="shared" si="92"/>
        <v>46.75</v>
      </c>
      <c r="V1011" s="20">
        <f t="shared" si="93"/>
        <v>0.25972222222222224</v>
      </c>
      <c r="W1011" s="7" t="str">
        <f t="shared" si="94"/>
        <v>Profitable</v>
      </c>
      <c r="X1011" s="7" t="str">
        <f t="shared" si="95"/>
        <v>Low</v>
      </c>
    </row>
    <row r="1012" spans="1:24" x14ac:dyDescent="0.3">
      <c r="A1012" s="7" t="s">
        <v>2906</v>
      </c>
      <c r="B1012" s="8">
        <v>45539</v>
      </c>
      <c r="C1012" s="8">
        <v>45545</v>
      </c>
      <c r="D1012" s="7" t="s">
        <v>2030</v>
      </c>
      <c r="E1012" s="7" t="s">
        <v>1142</v>
      </c>
      <c r="F1012" s="7" t="s">
        <v>29</v>
      </c>
      <c r="G1012" s="7" t="s">
        <v>30</v>
      </c>
      <c r="H1012" s="7" t="s">
        <v>241</v>
      </c>
      <c r="I1012" s="6">
        <v>3</v>
      </c>
      <c r="J1012" s="10">
        <v>0.05</v>
      </c>
      <c r="K1012" s="7" t="s">
        <v>32</v>
      </c>
      <c r="L1012" s="7" t="s">
        <v>33</v>
      </c>
      <c r="M1012" s="6">
        <v>49</v>
      </c>
      <c r="N1012" s="6">
        <v>3</v>
      </c>
      <c r="O1012" s="7" t="str">
        <f>VLOOKUP(H1012,Product_Master!$A$2:$E$19,2,FALSE)</f>
        <v>Notebook</v>
      </c>
      <c r="P1012" s="7" t="str">
        <f>VLOOKUP(H1012,Product_Master!$A$2:$E$19,3,FALSE)</f>
        <v>Office Supplies</v>
      </c>
      <c r="Q1012" s="17">
        <f>INDEX(Product_Master!$D$2:$D$19,MATCH(H1012,Product_Master!$A$2:$A$19,0))</f>
        <v>6</v>
      </c>
      <c r="R1012" s="14">
        <f>INDEX(Product_Master!$E$2:$E$19,MATCH(H1012,Product_Master!$A$2:$A$19,0))</f>
        <v>4.2699999999999996</v>
      </c>
      <c r="S1012" s="14">
        <f t="shared" si="90"/>
        <v>17.099999999999998</v>
      </c>
      <c r="T1012" s="14">
        <f t="shared" si="91"/>
        <v>12.809999999999999</v>
      </c>
      <c r="U1012" s="14">
        <f t="shared" si="92"/>
        <v>4.2899999999999991</v>
      </c>
      <c r="V1012" s="20">
        <f t="shared" si="93"/>
        <v>0.25087719298245614</v>
      </c>
      <c r="W1012" s="7" t="str">
        <f t="shared" si="94"/>
        <v>Profitable</v>
      </c>
      <c r="X1012" s="7" t="str">
        <f t="shared" si="95"/>
        <v>Low</v>
      </c>
    </row>
    <row r="1013" spans="1:24" x14ac:dyDescent="0.3">
      <c r="A1013" s="7" t="s">
        <v>2907</v>
      </c>
      <c r="B1013" s="8">
        <v>45074</v>
      </c>
      <c r="C1013" s="8">
        <v>45081</v>
      </c>
      <c r="D1013" s="7" t="s">
        <v>1998</v>
      </c>
      <c r="E1013" s="7" t="s">
        <v>1009</v>
      </c>
      <c r="F1013" s="7" t="s">
        <v>29</v>
      </c>
      <c r="G1013" s="7" t="s">
        <v>30</v>
      </c>
      <c r="H1013" s="7" t="s">
        <v>76</v>
      </c>
      <c r="I1013" s="6">
        <v>4</v>
      </c>
      <c r="J1013" s="10">
        <v>0.2</v>
      </c>
      <c r="K1013" s="7" t="s">
        <v>32</v>
      </c>
      <c r="L1013" s="7" t="s">
        <v>23</v>
      </c>
      <c r="M1013" s="6">
        <v>24</v>
      </c>
      <c r="N1013" s="6">
        <v>4</v>
      </c>
      <c r="O1013" s="7" t="str">
        <f>VLOOKUP(H1013,Product_Master!$A$2:$E$19,2,FALSE)</f>
        <v>Tablet</v>
      </c>
      <c r="P1013" s="7" t="str">
        <f>VLOOKUP(H1013,Product_Master!$A$2:$E$19,3,FALSE)</f>
        <v>Technology</v>
      </c>
      <c r="Q1013" s="17">
        <f>INDEX(Product_Master!$D$2:$D$19,MATCH(H1013,Product_Master!$A$2:$A$19,0))</f>
        <v>350</v>
      </c>
      <c r="R1013" s="14">
        <f>INDEX(Product_Master!$E$2:$E$19,MATCH(H1013,Product_Master!$A$2:$A$19,0))</f>
        <v>267.63</v>
      </c>
      <c r="S1013" s="14">
        <f t="shared" si="90"/>
        <v>1120</v>
      </c>
      <c r="T1013" s="14">
        <f t="shared" si="91"/>
        <v>1070.52</v>
      </c>
      <c r="U1013" s="14">
        <f t="shared" si="92"/>
        <v>49.480000000000018</v>
      </c>
      <c r="V1013" s="20">
        <f t="shared" si="93"/>
        <v>4.4178571428571442E-2</v>
      </c>
      <c r="W1013" s="7" t="str">
        <f t="shared" si="94"/>
        <v>Profitable</v>
      </c>
      <c r="X1013" s="7" t="str">
        <f t="shared" si="95"/>
        <v>Low</v>
      </c>
    </row>
    <row r="1014" spans="1:24" x14ac:dyDescent="0.3">
      <c r="A1014" s="7" t="s">
        <v>2908</v>
      </c>
      <c r="B1014" s="8">
        <v>45261</v>
      </c>
      <c r="C1014" s="8">
        <v>45266</v>
      </c>
      <c r="D1014" s="7" t="s">
        <v>439</v>
      </c>
      <c r="E1014" s="7" t="s">
        <v>232</v>
      </c>
      <c r="F1014" s="7" t="s">
        <v>29</v>
      </c>
      <c r="G1014" s="7" t="s">
        <v>30</v>
      </c>
      <c r="H1014" s="7" t="s">
        <v>216</v>
      </c>
      <c r="I1014" s="6">
        <v>1</v>
      </c>
      <c r="J1014" s="10">
        <v>0</v>
      </c>
      <c r="K1014" s="7" t="s">
        <v>22</v>
      </c>
      <c r="L1014" s="7" t="s">
        <v>33</v>
      </c>
      <c r="M1014" s="6">
        <v>23</v>
      </c>
      <c r="N1014" s="6">
        <v>4</v>
      </c>
      <c r="O1014" s="7" t="str">
        <f>VLOOKUP(H1014,Product_Master!$A$2:$E$19,2,FALSE)</f>
        <v>Keyboard</v>
      </c>
      <c r="P1014" s="7" t="str">
        <f>VLOOKUP(H1014,Product_Master!$A$2:$E$19,3,FALSE)</f>
        <v>Technology</v>
      </c>
      <c r="Q1014" s="17">
        <f>INDEX(Product_Master!$D$2:$D$19,MATCH(H1014,Product_Master!$A$2:$A$19,0))</f>
        <v>45</v>
      </c>
      <c r="R1014" s="14">
        <f>INDEX(Product_Master!$E$2:$E$19,MATCH(H1014,Product_Master!$A$2:$A$19,0))</f>
        <v>35.729999999999997</v>
      </c>
      <c r="S1014" s="14">
        <f t="shared" si="90"/>
        <v>45</v>
      </c>
      <c r="T1014" s="14">
        <f t="shared" si="91"/>
        <v>35.729999999999997</v>
      </c>
      <c r="U1014" s="14">
        <f t="shared" si="92"/>
        <v>9.2700000000000031</v>
      </c>
      <c r="V1014" s="20">
        <f t="shared" si="93"/>
        <v>0.20600000000000007</v>
      </c>
      <c r="W1014" s="7" t="str">
        <f t="shared" si="94"/>
        <v>Profitable</v>
      </c>
      <c r="X1014" s="7" t="str">
        <f t="shared" si="95"/>
        <v>Low</v>
      </c>
    </row>
    <row r="1015" spans="1:24" x14ac:dyDescent="0.3">
      <c r="A1015" s="7" t="s">
        <v>2909</v>
      </c>
      <c r="B1015" s="8">
        <v>45485</v>
      </c>
      <c r="C1015" s="8">
        <v>45489</v>
      </c>
      <c r="D1015" s="7" t="s">
        <v>2911</v>
      </c>
      <c r="E1015" s="7" t="s">
        <v>591</v>
      </c>
      <c r="F1015" s="7" t="s">
        <v>39</v>
      </c>
      <c r="G1015" s="7" t="s">
        <v>62</v>
      </c>
      <c r="H1015" s="7" t="s">
        <v>98</v>
      </c>
      <c r="I1015" s="6">
        <v>5</v>
      </c>
      <c r="J1015" s="10">
        <v>0</v>
      </c>
      <c r="K1015" s="7" t="s">
        <v>32</v>
      </c>
      <c r="L1015" s="7" t="s">
        <v>41</v>
      </c>
      <c r="M1015" s="6">
        <v>34</v>
      </c>
      <c r="N1015" s="6">
        <v>4</v>
      </c>
      <c r="O1015" s="7" t="str">
        <f>VLOOKUP(H1015,Product_Master!$A$2:$E$19,2,FALSE)</f>
        <v>Office Chair</v>
      </c>
      <c r="P1015" s="7" t="str">
        <f>VLOOKUP(H1015,Product_Master!$A$2:$E$19,3,FALSE)</f>
        <v>Furniture</v>
      </c>
      <c r="Q1015" s="17">
        <f>INDEX(Product_Master!$D$2:$D$19,MATCH(H1015,Product_Master!$A$2:$A$19,0))</f>
        <v>150</v>
      </c>
      <c r="R1015" s="14">
        <f>INDEX(Product_Master!$E$2:$E$19,MATCH(H1015,Product_Master!$A$2:$A$19,0))</f>
        <v>111.98</v>
      </c>
      <c r="S1015" s="14">
        <f t="shared" si="90"/>
        <v>750</v>
      </c>
      <c r="T1015" s="14">
        <f t="shared" si="91"/>
        <v>559.9</v>
      </c>
      <c r="U1015" s="14">
        <f t="shared" si="92"/>
        <v>190.10000000000002</v>
      </c>
      <c r="V1015" s="20">
        <f t="shared" si="93"/>
        <v>0.25346666666666667</v>
      </c>
      <c r="W1015" s="7" t="str">
        <f t="shared" si="94"/>
        <v>Profitable</v>
      </c>
      <c r="X1015" s="7" t="str">
        <f t="shared" si="95"/>
        <v>Low</v>
      </c>
    </row>
    <row r="1016" spans="1:24" x14ac:dyDescent="0.3">
      <c r="A1016" s="7" t="s">
        <v>2912</v>
      </c>
      <c r="B1016" s="8">
        <v>45097</v>
      </c>
      <c r="C1016" s="8">
        <v>45100</v>
      </c>
      <c r="D1016" s="7" t="s">
        <v>1347</v>
      </c>
      <c r="E1016" s="7" t="s">
        <v>159</v>
      </c>
      <c r="F1016" s="7" t="s">
        <v>29</v>
      </c>
      <c r="G1016" s="7" t="s">
        <v>176</v>
      </c>
      <c r="H1016" s="7" t="s">
        <v>241</v>
      </c>
      <c r="I1016" s="6">
        <v>1</v>
      </c>
      <c r="J1016" s="10">
        <v>0</v>
      </c>
      <c r="K1016" s="7" t="s">
        <v>32</v>
      </c>
      <c r="L1016" s="7" t="s">
        <v>50</v>
      </c>
      <c r="M1016" s="6">
        <v>54</v>
      </c>
      <c r="N1016" s="6">
        <v>3</v>
      </c>
      <c r="O1016" s="7" t="str">
        <f>VLOOKUP(H1016,Product_Master!$A$2:$E$19,2,FALSE)</f>
        <v>Notebook</v>
      </c>
      <c r="P1016" s="7" t="str">
        <f>VLOOKUP(H1016,Product_Master!$A$2:$E$19,3,FALSE)</f>
        <v>Office Supplies</v>
      </c>
      <c r="Q1016" s="17">
        <f>INDEX(Product_Master!$D$2:$D$19,MATCH(H1016,Product_Master!$A$2:$A$19,0))</f>
        <v>6</v>
      </c>
      <c r="R1016" s="14">
        <f>INDEX(Product_Master!$E$2:$E$19,MATCH(H1016,Product_Master!$A$2:$A$19,0))</f>
        <v>4.2699999999999996</v>
      </c>
      <c r="S1016" s="14">
        <f t="shared" si="90"/>
        <v>6</v>
      </c>
      <c r="T1016" s="14">
        <f t="shared" si="91"/>
        <v>4.2699999999999996</v>
      </c>
      <c r="U1016" s="14">
        <f t="shared" si="92"/>
        <v>1.7300000000000004</v>
      </c>
      <c r="V1016" s="20">
        <f t="shared" si="93"/>
        <v>0.28833333333333339</v>
      </c>
      <c r="W1016" s="7" t="str">
        <f t="shared" si="94"/>
        <v>Profitable</v>
      </c>
      <c r="X1016" s="7" t="str">
        <f t="shared" si="95"/>
        <v>Low</v>
      </c>
    </row>
    <row r="1017" spans="1:24" x14ac:dyDescent="0.3">
      <c r="A1017" s="7" t="s">
        <v>2914</v>
      </c>
      <c r="B1017" s="8">
        <v>45224</v>
      </c>
      <c r="C1017" s="8">
        <v>45228</v>
      </c>
      <c r="D1017" s="7" t="s">
        <v>2916</v>
      </c>
      <c r="E1017" s="7" t="s">
        <v>1133</v>
      </c>
      <c r="F1017" s="7" t="s">
        <v>19</v>
      </c>
      <c r="G1017" s="7" t="s">
        <v>5734</v>
      </c>
      <c r="H1017" s="7" t="s">
        <v>63</v>
      </c>
      <c r="I1017" s="6">
        <v>7</v>
      </c>
      <c r="J1017" s="10">
        <v>0</v>
      </c>
      <c r="K1017" s="7" t="s">
        <v>32</v>
      </c>
      <c r="L1017" s="7" t="s">
        <v>33</v>
      </c>
      <c r="M1017" s="6">
        <v>24</v>
      </c>
      <c r="N1017" s="6">
        <v>1</v>
      </c>
      <c r="O1017" s="7" t="str">
        <f>VLOOKUP(H1017,Product_Master!$A$2:$E$19,2,FALSE)</f>
        <v>Paper Ream</v>
      </c>
      <c r="P1017" s="7" t="str">
        <f>VLOOKUP(H1017,Product_Master!$A$2:$E$19,3,FALSE)</f>
        <v>Office Supplies</v>
      </c>
      <c r="Q1017" s="17">
        <f>INDEX(Product_Master!$D$2:$D$19,MATCH(H1017,Product_Master!$A$2:$A$19,0))</f>
        <v>9</v>
      </c>
      <c r="R1017" s="14">
        <f>INDEX(Product_Master!$E$2:$E$19,MATCH(H1017,Product_Master!$A$2:$A$19,0))</f>
        <v>5.46</v>
      </c>
      <c r="S1017" s="14">
        <f t="shared" si="90"/>
        <v>63</v>
      </c>
      <c r="T1017" s="14">
        <f t="shared" si="91"/>
        <v>38.22</v>
      </c>
      <c r="U1017" s="14">
        <f t="shared" si="92"/>
        <v>24.78</v>
      </c>
      <c r="V1017" s="20">
        <f t="shared" si="93"/>
        <v>0.39333333333333337</v>
      </c>
      <c r="W1017" s="7" t="str">
        <f t="shared" si="94"/>
        <v>Profitable</v>
      </c>
      <c r="X1017" s="7" t="str">
        <f t="shared" si="95"/>
        <v>Low</v>
      </c>
    </row>
    <row r="1018" spans="1:24" x14ac:dyDescent="0.3">
      <c r="A1018" s="7" t="s">
        <v>2917</v>
      </c>
      <c r="B1018" s="8">
        <v>45534</v>
      </c>
      <c r="C1018" s="8">
        <v>45535</v>
      </c>
      <c r="D1018" s="7" t="s">
        <v>2918</v>
      </c>
      <c r="E1018" s="7" t="s">
        <v>298</v>
      </c>
      <c r="F1018" s="7" t="s">
        <v>29</v>
      </c>
      <c r="G1018" s="7" t="s">
        <v>176</v>
      </c>
      <c r="H1018" s="7" t="s">
        <v>98</v>
      </c>
      <c r="I1018" s="6">
        <v>6</v>
      </c>
      <c r="J1018" s="10">
        <v>0</v>
      </c>
      <c r="K1018" s="7" t="s">
        <v>22</v>
      </c>
      <c r="L1018" s="7" t="s">
        <v>50</v>
      </c>
      <c r="M1018" s="6">
        <v>40</v>
      </c>
      <c r="N1018" s="6">
        <v>4</v>
      </c>
      <c r="O1018" s="7" t="str">
        <f>VLOOKUP(H1018,Product_Master!$A$2:$E$19,2,FALSE)</f>
        <v>Office Chair</v>
      </c>
      <c r="P1018" s="7" t="str">
        <f>VLOOKUP(H1018,Product_Master!$A$2:$E$19,3,FALSE)</f>
        <v>Furniture</v>
      </c>
      <c r="Q1018" s="17">
        <f>INDEX(Product_Master!$D$2:$D$19,MATCH(H1018,Product_Master!$A$2:$A$19,0))</f>
        <v>150</v>
      </c>
      <c r="R1018" s="14">
        <f>INDEX(Product_Master!$E$2:$E$19,MATCH(H1018,Product_Master!$A$2:$A$19,0))</f>
        <v>111.98</v>
      </c>
      <c r="S1018" s="14">
        <f t="shared" si="90"/>
        <v>900</v>
      </c>
      <c r="T1018" s="14">
        <f t="shared" si="91"/>
        <v>671.88</v>
      </c>
      <c r="U1018" s="14">
        <f t="shared" si="92"/>
        <v>228.12</v>
      </c>
      <c r="V1018" s="20">
        <f t="shared" si="93"/>
        <v>0.25346666666666667</v>
      </c>
      <c r="W1018" s="7" t="str">
        <f t="shared" si="94"/>
        <v>Profitable</v>
      </c>
      <c r="X1018" s="7" t="str">
        <f t="shared" si="95"/>
        <v>Low</v>
      </c>
    </row>
    <row r="1019" spans="1:24" x14ac:dyDescent="0.3">
      <c r="A1019" s="7" t="s">
        <v>2919</v>
      </c>
      <c r="B1019" s="8">
        <v>45581</v>
      </c>
      <c r="C1019" s="8">
        <v>45582</v>
      </c>
      <c r="D1019" s="7" t="s">
        <v>2920</v>
      </c>
      <c r="E1019" s="7" t="s">
        <v>1009</v>
      </c>
      <c r="F1019" s="7" t="s">
        <v>39</v>
      </c>
      <c r="G1019" s="7" t="s">
        <v>30</v>
      </c>
      <c r="H1019" s="7" t="s">
        <v>76</v>
      </c>
      <c r="I1019" s="6">
        <v>3</v>
      </c>
      <c r="J1019" s="10">
        <v>0.15</v>
      </c>
      <c r="K1019" s="7" t="s">
        <v>32</v>
      </c>
      <c r="L1019" s="7" t="s">
        <v>50</v>
      </c>
      <c r="M1019" s="6">
        <v>26</v>
      </c>
      <c r="N1019" s="6">
        <v>4</v>
      </c>
      <c r="O1019" s="7" t="str">
        <f>VLOOKUP(H1019,Product_Master!$A$2:$E$19,2,FALSE)</f>
        <v>Tablet</v>
      </c>
      <c r="P1019" s="7" t="str">
        <f>VLOOKUP(H1019,Product_Master!$A$2:$E$19,3,FALSE)</f>
        <v>Technology</v>
      </c>
      <c r="Q1019" s="17">
        <f>INDEX(Product_Master!$D$2:$D$19,MATCH(H1019,Product_Master!$A$2:$A$19,0))</f>
        <v>350</v>
      </c>
      <c r="R1019" s="14">
        <f>INDEX(Product_Master!$E$2:$E$19,MATCH(H1019,Product_Master!$A$2:$A$19,0))</f>
        <v>267.63</v>
      </c>
      <c r="S1019" s="14">
        <f t="shared" si="90"/>
        <v>892.5</v>
      </c>
      <c r="T1019" s="14">
        <f t="shared" si="91"/>
        <v>802.89</v>
      </c>
      <c r="U1019" s="14">
        <f t="shared" si="92"/>
        <v>89.610000000000014</v>
      </c>
      <c r="V1019" s="20">
        <f t="shared" si="93"/>
        <v>0.10040336134453783</v>
      </c>
      <c r="W1019" s="7" t="str">
        <f t="shared" si="94"/>
        <v>Profitable</v>
      </c>
      <c r="X1019" s="7" t="str">
        <f t="shared" si="95"/>
        <v>Low</v>
      </c>
    </row>
    <row r="1020" spans="1:24" x14ac:dyDescent="0.3">
      <c r="A1020" s="7" t="s">
        <v>2921</v>
      </c>
      <c r="B1020" s="8">
        <v>44995</v>
      </c>
      <c r="C1020" s="8">
        <v>45002</v>
      </c>
      <c r="D1020" s="7" t="s">
        <v>2922</v>
      </c>
      <c r="E1020" s="7" t="s">
        <v>560</v>
      </c>
      <c r="F1020" s="7" t="s">
        <v>29</v>
      </c>
      <c r="G1020" s="7" t="s">
        <v>20</v>
      </c>
      <c r="H1020" s="7" t="s">
        <v>146</v>
      </c>
      <c r="I1020" s="6">
        <v>7</v>
      </c>
      <c r="J1020" s="10">
        <v>0</v>
      </c>
      <c r="K1020" s="7" t="s">
        <v>32</v>
      </c>
      <c r="L1020" s="7" t="s">
        <v>23</v>
      </c>
      <c r="M1020" s="6">
        <v>41</v>
      </c>
      <c r="N1020" s="6">
        <v>5</v>
      </c>
      <c r="O1020" s="7" t="str">
        <f>VLOOKUP(H1020,Product_Master!$A$2:$E$19,2,FALSE)</f>
        <v>Standing Desk</v>
      </c>
      <c r="P1020" s="7" t="str">
        <f>VLOOKUP(H1020,Product_Master!$A$2:$E$19,3,FALSE)</f>
        <v>Furniture</v>
      </c>
      <c r="Q1020" s="17">
        <f>INDEX(Product_Master!$D$2:$D$19,MATCH(H1020,Product_Master!$A$2:$A$19,0))</f>
        <v>480</v>
      </c>
      <c r="R1020" s="14">
        <f>INDEX(Product_Master!$E$2:$E$19,MATCH(H1020,Product_Master!$A$2:$A$19,0))</f>
        <v>375.21</v>
      </c>
      <c r="S1020" s="14">
        <f t="shared" si="90"/>
        <v>3360</v>
      </c>
      <c r="T1020" s="14">
        <f t="shared" si="91"/>
        <v>2626.47</v>
      </c>
      <c r="U1020" s="14">
        <f t="shared" si="92"/>
        <v>733.5300000000002</v>
      </c>
      <c r="V1020" s="20">
        <f t="shared" si="93"/>
        <v>0.21831250000000005</v>
      </c>
      <c r="W1020" s="7" t="str">
        <f t="shared" si="94"/>
        <v>Profitable</v>
      </c>
      <c r="X1020" s="7" t="str">
        <f t="shared" si="95"/>
        <v>Medium</v>
      </c>
    </row>
    <row r="1021" spans="1:24" x14ac:dyDescent="0.3">
      <c r="A1021" s="7" t="s">
        <v>2923</v>
      </c>
      <c r="B1021" s="8">
        <v>45020</v>
      </c>
      <c r="C1021" s="8">
        <v>45026</v>
      </c>
      <c r="D1021" s="7" t="s">
        <v>2924</v>
      </c>
      <c r="E1021" s="7" t="s">
        <v>472</v>
      </c>
      <c r="F1021" s="7" t="s">
        <v>29</v>
      </c>
      <c r="G1021" s="7" t="s">
        <v>20</v>
      </c>
      <c r="H1021" s="7" t="s">
        <v>63</v>
      </c>
      <c r="I1021" s="6">
        <v>6</v>
      </c>
      <c r="J1021" s="10">
        <v>0</v>
      </c>
      <c r="K1021" s="7" t="s">
        <v>32</v>
      </c>
      <c r="L1021" s="7" t="s">
        <v>23</v>
      </c>
      <c r="M1021" s="6">
        <v>28</v>
      </c>
      <c r="N1021" s="6">
        <v>2</v>
      </c>
      <c r="O1021" s="7" t="str">
        <f>VLOOKUP(H1021,Product_Master!$A$2:$E$19,2,FALSE)</f>
        <v>Paper Ream</v>
      </c>
      <c r="P1021" s="7" t="str">
        <f>VLOOKUP(H1021,Product_Master!$A$2:$E$19,3,FALSE)</f>
        <v>Office Supplies</v>
      </c>
      <c r="Q1021" s="17">
        <f>INDEX(Product_Master!$D$2:$D$19,MATCH(H1021,Product_Master!$A$2:$A$19,0))</f>
        <v>9</v>
      </c>
      <c r="R1021" s="14">
        <f>INDEX(Product_Master!$E$2:$E$19,MATCH(H1021,Product_Master!$A$2:$A$19,0))</f>
        <v>5.46</v>
      </c>
      <c r="S1021" s="14">
        <f t="shared" si="90"/>
        <v>54</v>
      </c>
      <c r="T1021" s="14">
        <f t="shared" si="91"/>
        <v>32.76</v>
      </c>
      <c r="U1021" s="14">
        <f t="shared" si="92"/>
        <v>21.240000000000002</v>
      </c>
      <c r="V1021" s="20">
        <f t="shared" si="93"/>
        <v>0.39333333333333337</v>
      </c>
      <c r="W1021" s="7" t="str">
        <f t="shared" si="94"/>
        <v>Profitable</v>
      </c>
      <c r="X1021" s="7" t="str">
        <f t="shared" si="95"/>
        <v>Low</v>
      </c>
    </row>
    <row r="1022" spans="1:24" x14ac:dyDescent="0.3">
      <c r="A1022" s="7" t="s">
        <v>2925</v>
      </c>
      <c r="B1022" s="8">
        <v>45480</v>
      </c>
      <c r="C1022" s="8">
        <v>45482</v>
      </c>
      <c r="D1022" s="7" t="s">
        <v>2927</v>
      </c>
      <c r="E1022" s="7" t="s">
        <v>619</v>
      </c>
      <c r="F1022" s="7" t="s">
        <v>39</v>
      </c>
      <c r="G1022" s="7" t="s">
        <v>90</v>
      </c>
      <c r="H1022" s="7" t="s">
        <v>21</v>
      </c>
      <c r="I1022" s="6">
        <v>1</v>
      </c>
      <c r="J1022" s="10">
        <v>0</v>
      </c>
      <c r="K1022" s="7" t="s">
        <v>32</v>
      </c>
      <c r="L1022" s="7" t="s">
        <v>33</v>
      </c>
      <c r="M1022" s="6">
        <v>23</v>
      </c>
      <c r="N1022" s="6">
        <v>1</v>
      </c>
      <c r="O1022" s="7" t="str">
        <f>VLOOKUP(H1022,Product_Master!$A$2:$E$19,2,FALSE)</f>
        <v>Pen Set</v>
      </c>
      <c r="P1022" s="7" t="str">
        <f>VLOOKUP(H1022,Product_Master!$A$2:$E$19,3,FALSE)</f>
        <v>Office Supplies</v>
      </c>
      <c r="Q1022" s="17">
        <f>INDEX(Product_Master!$D$2:$D$19,MATCH(H1022,Product_Master!$A$2:$A$19,0))</f>
        <v>12</v>
      </c>
      <c r="R1022" s="14">
        <f>INDEX(Product_Master!$E$2:$E$19,MATCH(H1022,Product_Master!$A$2:$A$19,0))</f>
        <v>9.07</v>
      </c>
      <c r="S1022" s="14">
        <f t="shared" si="90"/>
        <v>12</v>
      </c>
      <c r="T1022" s="14">
        <f t="shared" si="91"/>
        <v>9.07</v>
      </c>
      <c r="U1022" s="14">
        <f t="shared" si="92"/>
        <v>2.9299999999999997</v>
      </c>
      <c r="V1022" s="20">
        <f t="shared" si="93"/>
        <v>0.24416666666666664</v>
      </c>
      <c r="W1022" s="7" t="str">
        <f t="shared" si="94"/>
        <v>Profitable</v>
      </c>
      <c r="X1022" s="7" t="str">
        <f t="shared" si="95"/>
        <v>Low</v>
      </c>
    </row>
    <row r="1023" spans="1:24" x14ac:dyDescent="0.3">
      <c r="A1023" s="7" t="s">
        <v>2928</v>
      </c>
      <c r="B1023" s="8">
        <v>44940</v>
      </c>
      <c r="C1023" s="8">
        <v>44941</v>
      </c>
      <c r="D1023" s="7" t="s">
        <v>201</v>
      </c>
      <c r="E1023" s="7" t="s">
        <v>1770</v>
      </c>
      <c r="F1023" s="7" t="s">
        <v>29</v>
      </c>
      <c r="G1023" s="7" t="s">
        <v>293</v>
      </c>
      <c r="H1023" s="7" t="s">
        <v>84</v>
      </c>
      <c r="I1023" s="6">
        <v>8</v>
      </c>
      <c r="J1023" s="10">
        <v>0</v>
      </c>
      <c r="K1023" s="7" t="s">
        <v>70</v>
      </c>
      <c r="L1023" s="7" t="s">
        <v>33</v>
      </c>
      <c r="M1023" s="6">
        <v>68</v>
      </c>
      <c r="N1023" s="6">
        <v>3</v>
      </c>
      <c r="O1023" s="7" t="str">
        <f>VLOOKUP(H1023,Product_Master!$A$2:$E$19,2,FALSE)</f>
        <v>Bookcase</v>
      </c>
      <c r="P1023" s="7" t="str">
        <f>VLOOKUP(H1023,Product_Master!$A$2:$E$19,3,FALSE)</f>
        <v>Furniture</v>
      </c>
      <c r="Q1023" s="17">
        <f>INDEX(Product_Master!$D$2:$D$19,MATCH(H1023,Product_Master!$A$2:$A$19,0))</f>
        <v>210</v>
      </c>
      <c r="R1023" s="14">
        <f>INDEX(Product_Master!$E$2:$E$19,MATCH(H1023,Product_Master!$A$2:$A$19,0))</f>
        <v>139.15</v>
      </c>
      <c r="S1023" s="14">
        <f t="shared" si="90"/>
        <v>1680</v>
      </c>
      <c r="T1023" s="14">
        <f t="shared" si="91"/>
        <v>1113.2</v>
      </c>
      <c r="U1023" s="14">
        <f t="shared" si="92"/>
        <v>566.79999999999995</v>
      </c>
      <c r="V1023" s="20">
        <f t="shared" si="93"/>
        <v>0.33738095238095234</v>
      </c>
      <c r="W1023" s="7" t="str">
        <f t="shared" si="94"/>
        <v>Profitable</v>
      </c>
      <c r="X1023" s="7" t="str">
        <f t="shared" si="95"/>
        <v>Low</v>
      </c>
    </row>
    <row r="1024" spans="1:24" x14ac:dyDescent="0.3">
      <c r="A1024" s="7" t="s">
        <v>2930</v>
      </c>
      <c r="B1024" s="8">
        <v>45463</v>
      </c>
      <c r="C1024" s="8">
        <v>45465</v>
      </c>
      <c r="D1024" s="7" t="s">
        <v>2931</v>
      </c>
      <c r="E1024" s="7" t="s">
        <v>477</v>
      </c>
      <c r="F1024" s="7" t="s">
        <v>29</v>
      </c>
      <c r="G1024" s="7" t="s">
        <v>20</v>
      </c>
      <c r="H1024" s="7" t="s">
        <v>63</v>
      </c>
      <c r="I1024" s="6">
        <v>6</v>
      </c>
      <c r="J1024" s="10">
        <v>0</v>
      </c>
      <c r="K1024" s="7" t="s">
        <v>32</v>
      </c>
      <c r="L1024" s="7" t="s">
        <v>23</v>
      </c>
      <c r="M1024" s="6">
        <v>34</v>
      </c>
      <c r="N1024" s="6">
        <v>4</v>
      </c>
      <c r="O1024" s="7" t="str">
        <f>VLOOKUP(H1024,Product_Master!$A$2:$E$19,2,FALSE)</f>
        <v>Paper Ream</v>
      </c>
      <c r="P1024" s="7" t="str">
        <f>VLOOKUP(H1024,Product_Master!$A$2:$E$19,3,FALSE)</f>
        <v>Office Supplies</v>
      </c>
      <c r="Q1024" s="17">
        <f>INDEX(Product_Master!$D$2:$D$19,MATCH(H1024,Product_Master!$A$2:$A$19,0))</f>
        <v>9</v>
      </c>
      <c r="R1024" s="14">
        <f>INDEX(Product_Master!$E$2:$E$19,MATCH(H1024,Product_Master!$A$2:$A$19,0))</f>
        <v>5.46</v>
      </c>
      <c r="S1024" s="14">
        <f t="shared" si="90"/>
        <v>54</v>
      </c>
      <c r="T1024" s="14">
        <f t="shared" si="91"/>
        <v>32.76</v>
      </c>
      <c r="U1024" s="14">
        <f t="shared" si="92"/>
        <v>21.240000000000002</v>
      </c>
      <c r="V1024" s="20">
        <f t="shared" si="93"/>
        <v>0.39333333333333337</v>
      </c>
      <c r="W1024" s="7" t="str">
        <f t="shared" si="94"/>
        <v>Profitable</v>
      </c>
      <c r="X1024" s="7" t="str">
        <f t="shared" si="95"/>
        <v>Low</v>
      </c>
    </row>
    <row r="1025" spans="1:24" x14ac:dyDescent="0.3">
      <c r="A1025" s="7" t="s">
        <v>2932</v>
      </c>
      <c r="B1025" s="8">
        <v>45408</v>
      </c>
      <c r="C1025" s="8">
        <v>45413</v>
      </c>
      <c r="D1025" s="7" t="s">
        <v>1084</v>
      </c>
      <c r="E1025" s="7" t="s">
        <v>967</v>
      </c>
      <c r="F1025" s="7" t="s">
        <v>39</v>
      </c>
      <c r="G1025" s="7" t="s">
        <v>20</v>
      </c>
      <c r="H1025" s="7" t="s">
        <v>31</v>
      </c>
      <c r="I1025" s="6">
        <v>9</v>
      </c>
      <c r="J1025" s="10">
        <v>0</v>
      </c>
      <c r="K1025" s="7" t="s">
        <v>32</v>
      </c>
      <c r="L1025" s="7" t="s">
        <v>41</v>
      </c>
      <c r="M1025" s="6">
        <v>28</v>
      </c>
      <c r="N1025" s="6">
        <v>3</v>
      </c>
      <c r="O1025" s="7" t="str">
        <f>VLOOKUP(H1025,Product_Master!$A$2:$E$19,2,FALSE)</f>
        <v>Desk</v>
      </c>
      <c r="P1025" s="7" t="str">
        <f>VLOOKUP(H1025,Product_Master!$A$2:$E$19,3,FALSE)</f>
        <v>Furniture</v>
      </c>
      <c r="Q1025" s="17">
        <f>INDEX(Product_Master!$D$2:$D$19,MATCH(H1025,Product_Master!$A$2:$A$19,0))</f>
        <v>320</v>
      </c>
      <c r="R1025" s="14">
        <f>INDEX(Product_Master!$E$2:$E$19,MATCH(H1025,Product_Master!$A$2:$A$19,0))</f>
        <v>186.25</v>
      </c>
      <c r="S1025" s="14">
        <f t="shared" si="90"/>
        <v>2880</v>
      </c>
      <c r="T1025" s="14">
        <f t="shared" si="91"/>
        <v>1676.25</v>
      </c>
      <c r="U1025" s="14">
        <f t="shared" si="92"/>
        <v>1203.75</v>
      </c>
      <c r="V1025" s="20">
        <f t="shared" si="93"/>
        <v>0.41796875</v>
      </c>
      <c r="W1025" s="7" t="str">
        <f t="shared" si="94"/>
        <v>Profitable</v>
      </c>
      <c r="X1025" s="7" t="str">
        <f t="shared" si="95"/>
        <v>Medium</v>
      </c>
    </row>
    <row r="1026" spans="1:24" x14ac:dyDescent="0.3">
      <c r="A1026" s="7" t="s">
        <v>2933</v>
      </c>
      <c r="B1026" s="8">
        <v>45058</v>
      </c>
      <c r="C1026" s="8">
        <v>45059</v>
      </c>
      <c r="D1026" s="7" t="s">
        <v>1659</v>
      </c>
      <c r="E1026" s="7" t="s">
        <v>485</v>
      </c>
      <c r="F1026" s="7" t="s">
        <v>19</v>
      </c>
      <c r="G1026" s="7" t="s">
        <v>192</v>
      </c>
      <c r="H1026" s="7" t="s">
        <v>31</v>
      </c>
      <c r="I1026" s="6">
        <v>1</v>
      </c>
      <c r="J1026" s="10">
        <v>0</v>
      </c>
      <c r="K1026" s="7" t="s">
        <v>32</v>
      </c>
      <c r="L1026" s="7" t="s">
        <v>41</v>
      </c>
      <c r="M1026" s="6">
        <v>20</v>
      </c>
      <c r="N1026" s="6">
        <v>3</v>
      </c>
      <c r="O1026" s="7" t="str">
        <f>VLOOKUP(H1026,Product_Master!$A$2:$E$19,2,FALSE)</f>
        <v>Desk</v>
      </c>
      <c r="P1026" s="7" t="str">
        <f>VLOOKUP(H1026,Product_Master!$A$2:$E$19,3,FALSE)</f>
        <v>Furniture</v>
      </c>
      <c r="Q1026" s="17">
        <f>INDEX(Product_Master!$D$2:$D$19,MATCH(H1026,Product_Master!$A$2:$A$19,0))</f>
        <v>320</v>
      </c>
      <c r="R1026" s="14">
        <f>INDEX(Product_Master!$E$2:$E$19,MATCH(H1026,Product_Master!$A$2:$A$19,0))</f>
        <v>186.25</v>
      </c>
      <c r="S1026" s="14">
        <f t="shared" ref="S1026:S1089" si="96">I1026*Q1026*(1-J1026)</f>
        <v>320</v>
      </c>
      <c r="T1026" s="14">
        <f t="shared" ref="T1026:T1089" si="97">I1026*R1026</f>
        <v>186.25</v>
      </c>
      <c r="U1026" s="14">
        <f t="shared" ref="U1026:U1089" si="98">S1026-T1026</f>
        <v>133.75</v>
      </c>
      <c r="V1026" s="20">
        <f t="shared" ref="V1026:V1089" si="99">IFERROR(U1026/S1026,0)</f>
        <v>0.41796875</v>
      </c>
      <c r="W1026" s="7" t="str">
        <f t="shared" ref="W1026:W1089" si="100">IF(U1026&gt;0,"Profitable","Loss")</f>
        <v>Profitable</v>
      </c>
      <c r="X1026" s="7" t="str">
        <f t="shared" ref="X1026:X1089" si="101">IF(S1026&gt;=5000,"High",IF(S1026&gt;=2000,"Medium","Low"))</f>
        <v>Low</v>
      </c>
    </row>
    <row r="1027" spans="1:24" x14ac:dyDescent="0.3">
      <c r="A1027" s="7" t="s">
        <v>2934</v>
      </c>
      <c r="B1027" s="8">
        <v>45609</v>
      </c>
      <c r="C1027" s="8">
        <v>45612</v>
      </c>
      <c r="D1027" s="7" t="s">
        <v>2557</v>
      </c>
      <c r="E1027" s="7" t="s">
        <v>630</v>
      </c>
      <c r="F1027" s="7" t="s">
        <v>39</v>
      </c>
      <c r="G1027" s="7" t="s">
        <v>90</v>
      </c>
      <c r="H1027" s="7" t="s">
        <v>154</v>
      </c>
      <c r="I1027" s="6">
        <v>1</v>
      </c>
      <c r="J1027" s="10">
        <v>0</v>
      </c>
      <c r="K1027" s="7" t="s">
        <v>70</v>
      </c>
      <c r="L1027" s="7" t="s">
        <v>50</v>
      </c>
      <c r="M1027" s="6">
        <v>18</v>
      </c>
      <c r="N1027" s="6">
        <v>3</v>
      </c>
      <c r="O1027" s="7" t="str">
        <f>VLOOKUP(H1027,Product_Master!$A$2:$E$19,2,FALSE)</f>
        <v>Filing Cabinet</v>
      </c>
      <c r="P1027" s="7" t="str">
        <f>VLOOKUP(H1027,Product_Master!$A$2:$E$19,3,FALSE)</f>
        <v>Furniture</v>
      </c>
      <c r="Q1027" s="17">
        <f>INDEX(Product_Master!$D$2:$D$19,MATCH(H1027,Product_Master!$A$2:$A$19,0))</f>
        <v>130</v>
      </c>
      <c r="R1027" s="14">
        <f>INDEX(Product_Master!$E$2:$E$19,MATCH(H1027,Product_Master!$A$2:$A$19,0))</f>
        <v>83.55</v>
      </c>
      <c r="S1027" s="14">
        <f t="shared" si="96"/>
        <v>130</v>
      </c>
      <c r="T1027" s="14">
        <f t="shared" si="97"/>
        <v>83.55</v>
      </c>
      <c r="U1027" s="14">
        <f t="shared" si="98"/>
        <v>46.45</v>
      </c>
      <c r="V1027" s="20">
        <f t="shared" si="99"/>
        <v>0.35730769230769233</v>
      </c>
      <c r="W1027" s="7" t="str">
        <f t="shared" si="100"/>
        <v>Profitable</v>
      </c>
      <c r="X1027" s="7" t="str">
        <f t="shared" si="101"/>
        <v>Low</v>
      </c>
    </row>
    <row r="1028" spans="1:24" x14ac:dyDescent="0.3">
      <c r="A1028" s="7" t="s">
        <v>2936</v>
      </c>
      <c r="B1028" s="8">
        <v>45303</v>
      </c>
      <c r="C1028" s="8">
        <v>45310</v>
      </c>
      <c r="D1028" s="7" t="s">
        <v>2938</v>
      </c>
      <c r="E1028" s="7" t="s">
        <v>281</v>
      </c>
      <c r="F1028" s="7" t="s">
        <v>29</v>
      </c>
      <c r="G1028" s="7" t="s">
        <v>97</v>
      </c>
      <c r="H1028" s="7" t="s">
        <v>109</v>
      </c>
      <c r="I1028" s="6">
        <v>4</v>
      </c>
      <c r="J1028" s="10">
        <v>0</v>
      </c>
      <c r="K1028" s="7" t="s">
        <v>22</v>
      </c>
      <c r="L1028" s="7" t="s">
        <v>23</v>
      </c>
      <c r="M1028" s="6">
        <v>20</v>
      </c>
      <c r="N1028" s="6">
        <v>4</v>
      </c>
      <c r="O1028" s="7" t="str">
        <f>VLOOKUP(H1028,Product_Master!$A$2:$E$19,2,FALSE)</f>
        <v>Printer</v>
      </c>
      <c r="P1028" s="7" t="str">
        <f>VLOOKUP(H1028,Product_Master!$A$2:$E$19,3,FALSE)</f>
        <v>Technology</v>
      </c>
      <c r="Q1028" s="17">
        <f>INDEX(Product_Master!$D$2:$D$19,MATCH(H1028,Product_Master!$A$2:$A$19,0))</f>
        <v>180</v>
      </c>
      <c r="R1028" s="14">
        <f>INDEX(Product_Master!$E$2:$E$19,MATCH(H1028,Product_Master!$A$2:$A$19,0))</f>
        <v>133.25</v>
      </c>
      <c r="S1028" s="14">
        <f t="shared" si="96"/>
        <v>720</v>
      </c>
      <c r="T1028" s="14">
        <f t="shared" si="97"/>
        <v>533</v>
      </c>
      <c r="U1028" s="14">
        <f t="shared" si="98"/>
        <v>187</v>
      </c>
      <c r="V1028" s="20">
        <f t="shared" si="99"/>
        <v>0.25972222222222224</v>
      </c>
      <c r="W1028" s="7" t="str">
        <f t="shared" si="100"/>
        <v>Profitable</v>
      </c>
      <c r="X1028" s="7" t="str">
        <f t="shared" si="101"/>
        <v>Low</v>
      </c>
    </row>
    <row r="1029" spans="1:24" x14ac:dyDescent="0.3">
      <c r="A1029" s="7" t="s">
        <v>2939</v>
      </c>
      <c r="B1029" s="8">
        <v>44979</v>
      </c>
      <c r="C1029" s="8">
        <v>44983</v>
      </c>
      <c r="D1029" s="7" t="s">
        <v>2940</v>
      </c>
      <c r="E1029" s="7" t="s">
        <v>870</v>
      </c>
      <c r="F1029" s="7" t="s">
        <v>29</v>
      </c>
      <c r="G1029" s="7" t="s">
        <v>20</v>
      </c>
      <c r="H1029" s="7" t="s">
        <v>56</v>
      </c>
      <c r="I1029" s="6">
        <v>2</v>
      </c>
      <c r="J1029" s="10">
        <v>0</v>
      </c>
      <c r="K1029" s="7" t="s">
        <v>70</v>
      </c>
      <c r="L1029" s="7" t="s">
        <v>33</v>
      </c>
      <c r="M1029" s="6">
        <v>19</v>
      </c>
      <c r="N1029" s="6">
        <v>3</v>
      </c>
      <c r="O1029" s="7" t="str">
        <f>VLOOKUP(H1029,Product_Master!$A$2:$E$19,2,FALSE)</f>
        <v>Stapler</v>
      </c>
      <c r="P1029" s="7" t="str">
        <f>VLOOKUP(H1029,Product_Master!$A$2:$E$19,3,FALSE)</f>
        <v>Office Supplies</v>
      </c>
      <c r="Q1029" s="17">
        <f>INDEX(Product_Master!$D$2:$D$19,MATCH(H1029,Product_Master!$A$2:$A$19,0))</f>
        <v>15</v>
      </c>
      <c r="R1029" s="14">
        <f>INDEX(Product_Master!$E$2:$E$19,MATCH(H1029,Product_Master!$A$2:$A$19,0))</f>
        <v>9.91</v>
      </c>
      <c r="S1029" s="14">
        <f t="shared" si="96"/>
        <v>30</v>
      </c>
      <c r="T1029" s="14">
        <f t="shared" si="97"/>
        <v>19.82</v>
      </c>
      <c r="U1029" s="14">
        <f t="shared" si="98"/>
        <v>10.18</v>
      </c>
      <c r="V1029" s="20">
        <f t="shared" si="99"/>
        <v>0.33933333333333332</v>
      </c>
      <c r="W1029" s="7" t="str">
        <f t="shared" si="100"/>
        <v>Profitable</v>
      </c>
      <c r="X1029" s="7" t="str">
        <f t="shared" si="101"/>
        <v>Low</v>
      </c>
    </row>
    <row r="1030" spans="1:24" x14ac:dyDescent="0.3">
      <c r="A1030" s="7" t="s">
        <v>2941</v>
      </c>
      <c r="B1030" s="8">
        <v>45036</v>
      </c>
      <c r="C1030" s="8">
        <v>45043</v>
      </c>
      <c r="D1030" s="7" t="s">
        <v>2942</v>
      </c>
      <c r="E1030" s="7" t="s">
        <v>1014</v>
      </c>
      <c r="F1030" s="7" t="s">
        <v>19</v>
      </c>
      <c r="G1030" s="7" t="s">
        <v>251</v>
      </c>
      <c r="H1030" s="7" t="s">
        <v>91</v>
      </c>
      <c r="I1030" s="6">
        <v>8</v>
      </c>
      <c r="J1030" s="10">
        <v>0.1</v>
      </c>
      <c r="K1030" s="7" t="s">
        <v>70</v>
      </c>
      <c r="L1030" s="7" t="s">
        <v>33</v>
      </c>
      <c r="M1030" s="6">
        <v>54</v>
      </c>
      <c r="N1030" s="6">
        <v>1</v>
      </c>
      <c r="O1030" s="7" t="str">
        <f>VLOOKUP(H1030,Product_Master!$A$2:$E$19,2,FALSE)</f>
        <v>Smartphone</v>
      </c>
      <c r="P1030" s="7" t="str">
        <f>VLOOKUP(H1030,Product_Master!$A$2:$E$19,3,FALSE)</f>
        <v>Technology</v>
      </c>
      <c r="Q1030" s="17">
        <f>INDEX(Product_Master!$D$2:$D$19,MATCH(H1030,Product_Master!$A$2:$A$19,0))</f>
        <v>600</v>
      </c>
      <c r="R1030" s="14">
        <f>INDEX(Product_Master!$E$2:$E$19,MATCH(H1030,Product_Master!$A$2:$A$19,0))</f>
        <v>395.83</v>
      </c>
      <c r="S1030" s="14">
        <f t="shared" si="96"/>
        <v>4320</v>
      </c>
      <c r="T1030" s="14">
        <f t="shared" si="97"/>
        <v>3166.64</v>
      </c>
      <c r="U1030" s="14">
        <f t="shared" si="98"/>
        <v>1153.3600000000001</v>
      </c>
      <c r="V1030" s="20">
        <f t="shared" si="99"/>
        <v>0.26698148148148149</v>
      </c>
      <c r="W1030" s="7" t="str">
        <f t="shared" si="100"/>
        <v>Profitable</v>
      </c>
      <c r="X1030" s="7" t="str">
        <f t="shared" si="101"/>
        <v>Medium</v>
      </c>
    </row>
    <row r="1031" spans="1:24" x14ac:dyDescent="0.3">
      <c r="A1031" s="7" t="s">
        <v>2943</v>
      </c>
      <c r="B1031" s="8">
        <v>45045</v>
      </c>
      <c r="C1031" s="8">
        <v>45047</v>
      </c>
      <c r="D1031" s="7" t="s">
        <v>1789</v>
      </c>
      <c r="E1031" s="7" t="s">
        <v>125</v>
      </c>
      <c r="F1031" s="7" t="s">
        <v>39</v>
      </c>
      <c r="G1031" s="7" t="s">
        <v>293</v>
      </c>
      <c r="H1031" s="7" t="s">
        <v>56</v>
      </c>
      <c r="I1031" s="6">
        <v>5</v>
      </c>
      <c r="J1031" s="10">
        <v>0.2</v>
      </c>
      <c r="K1031" s="7" t="s">
        <v>22</v>
      </c>
      <c r="L1031" s="7" t="s">
        <v>41</v>
      </c>
      <c r="M1031" s="6">
        <v>23</v>
      </c>
      <c r="N1031" s="6">
        <v>5</v>
      </c>
      <c r="O1031" s="7" t="str">
        <f>VLOOKUP(H1031,Product_Master!$A$2:$E$19,2,FALSE)</f>
        <v>Stapler</v>
      </c>
      <c r="P1031" s="7" t="str">
        <f>VLOOKUP(H1031,Product_Master!$A$2:$E$19,3,FALSE)</f>
        <v>Office Supplies</v>
      </c>
      <c r="Q1031" s="17">
        <f>INDEX(Product_Master!$D$2:$D$19,MATCH(H1031,Product_Master!$A$2:$A$19,0))</f>
        <v>15</v>
      </c>
      <c r="R1031" s="14">
        <f>INDEX(Product_Master!$E$2:$E$19,MATCH(H1031,Product_Master!$A$2:$A$19,0))</f>
        <v>9.91</v>
      </c>
      <c r="S1031" s="14">
        <f t="shared" si="96"/>
        <v>60</v>
      </c>
      <c r="T1031" s="14">
        <f t="shared" si="97"/>
        <v>49.55</v>
      </c>
      <c r="U1031" s="14">
        <f t="shared" si="98"/>
        <v>10.450000000000003</v>
      </c>
      <c r="V1031" s="20">
        <f t="shared" si="99"/>
        <v>0.17416666666666672</v>
      </c>
      <c r="W1031" s="7" t="str">
        <f t="shared" si="100"/>
        <v>Profitable</v>
      </c>
      <c r="X1031" s="7" t="str">
        <f t="shared" si="101"/>
        <v>Low</v>
      </c>
    </row>
    <row r="1032" spans="1:24" x14ac:dyDescent="0.3">
      <c r="A1032" s="7" t="s">
        <v>2944</v>
      </c>
      <c r="B1032" s="8">
        <v>45307</v>
      </c>
      <c r="C1032" s="8">
        <v>45312</v>
      </c>
      <c r="D1032" s="7" t="s">
        <v>1171</v>
      </c>
      <c r="E1032" s="7" t="s">
        <v>103</v>
      </c>
      <c r="F1032" s="7" t="s">
        <v>39</v>
      </c>
      <c r="G1032" s="7" t="s">
        <v>90</v>
      </c>
      <c r="H1032" s="7" t="s">
        <v>241</v>
      </c>
      <c r="I1032" s="6">
        <v>6</v>
      </c>
      <c r="J1032" s="10">
        <v>0.15</v>
      </c>
      <c r="K1032" s="7" t="s">
        <v>22</v>
      </c>
      <c r="L1032" s="7" t="s">
        <v>41</v>
      </c>
      <c r="M1032" s="6">
        <v>48</v>
      </c>
      <c r="N1032" s="6">
        <v>3</v>
      </c>
      <c r="O1032" s="7" t="str">
        <f>VLOOKUP(H1032,Product_Master!$A$2:$E$19,2,FALSE)</f>
        <v>Notebook</v>
      </c>
      <c r="P1032" s="7" t="str">
        <f>VLOOKUP(H1032,Product_Master!$A$2:$E$19,3,FALSE)</f>
        <v>Office Supplies</v>
      </c>
      <c r="Q1032" s="17">
        <f>INDEX(Product_Master!$D$2:$D$19,MATCH(H1032,Product_Master!$A$2:$A$19,0))</f>
        <v>6</v>
      </c>
      <c r="R1032" s="14">
        <f>INDEX(Product_Master!$E$2:$E$19,MATCH(H1032,Product_Master!$A$2:$A$19,0))</f>
        <v>4.2699999999999996</v>
      </c>
      <c r="S1032" s="14">
        <f t="shared" si="96"/>
        <v>30.599999999999998</v>
      </c>
      <c r="T1032" s="14">
        <f t="shared" si="97"/>
        <v>25.619999999999997</v>
      </c>
      <c r="U1032" s="14">
        <f t="shared" si="98"/>
        <v>4.9800000000000004</v>
      </c>
      <c r="V1032" s="20">
        <f t="shared" si="99"/>
        <v>0.16274509803921572</v>
      </c>
      <c r="W1032" s="7" t="str">
        <f t="shared" si="100"/>
        <v>Profitable</v>
      </c>
      <c r="X1032" s="7" t="str">
        <f t="shared" si="101"/>
        <v>Low</v>
      </c>
    </row>
    <row r="1033" spans="1:24" x14ac:dyDescent="0.3">
      <c r="A1033" s="7" t="s">
        <v>2946</v>
      </c>
      <c r="B1033" s="8">
        <v>45625</v>
      </c>
      <c r="C1033" s="8">
        <v>45629</v>
      </c>
      <c r="D1033" s="7" t="s">
        <v>2947</v>
      </c>
      <c r="E1033" s="7" t="s">
        <v>1550</v>
      </c>
      <c r="F1033" s="7" t="s">
        <v>39</v>
      </c>
      <c r="G1033" s="7" t="s">
        <v>176</v>
      </c>
      <c r="H1033" s="7" t="s">
        <v>216</v>
      </c>
      <c r="I1033" s="6">
        <v>6</v>
      </c>
      <c r="J1033" s="10">
        <v>0.15</v>
      </c>
      <c r="K1033" s="7" t="s">
        <v>70</v>
      </c>
      <c r="L1033" s="7" t="s">
        <v>33</v>
      </c>
      <c r="M1033" s="6">
        <v>28</v>
      </c>
      <c r="N1033" s="6">
        <v>1</v>
      </c>
      <c r="O1033" s="7" t="str">
        <f>VLOOKUP(H1033,Product_Master!$A$2:$E$19,2,FALSE)</f>
        <v>Keyboard</v>
      </c>
      <c r="P1033" s="7" t="str">
        <f>VLOOKUP(H1033,Product_Master!$A$2:$E$19,3,FALSE)</f>
        <v>Technology</v>
      </c>
      <c r="Q1033" s="17">
        <f>INDEX(Product_Master!$D$2:$D$19,MATCH(H1033,Product_Master!$A$2:$A$19,0))</f>
        <v>45</v>
      </c>
      <c r="R1033" s="14">
        <f>INDEX(Product_Master!$E$2:$E$19,MATCH(H1033,Product_Master!$A$2:$A$19,0))</f>
        <v>35.729999999999997</v>
      </c>
      <c r="S1033" s="14">
        <f t="shared" si="96"/>
        <v>229.5</v>
      </c>
      <c r="T1033" s="14">
        <f t="shared" si="97"/>
        <v>214.38</v>
      </c>
      <c r="U1033" s="14">
        <f t="shared" si="98"/>
        <v>15.120000000000005</v>
      </c>
      <c r="V1033" s="20">
        <f t="shared" si="99"/>
        <v>6.5882352941176489E-2</v>
      </c>
      <c r="W1033" s="7" t="str">
        <f t="shared" si="100"/>
        <v>Profitable</v>
      </c>
      <c r="X1033" s="7" t="str">
        <f t="shared" si="101"/>
        <v>Low</v>
      </c>
    </row>
    <row r="1034" spans="1:24" x14ac:dyDescent="0.3">
      <c r="A1034" s="7" t="s">
        <v>2948</v>
      </c>
      <c r="B1034" s="8">
        <v>45114</v>
      </c>
      <c r="C1034" s="8">
        <v>45120</v>
      </c>
      <c r="D1034" s="7" t="s">
        <v>2468</v>
      </c>
      <c r="E1034" s="7" t="s">
        <v>298</v>
      </c>
      <c r="F1034" s="7" t="s">
        <v>29</v>
      </c>
      <c r="G1034" s="7" t="s">
        <v>62</v>
      </c>
      <c r="H1034" s="7" t="s">
        <v>216</v>
      </c>
      <c r="I1034" s="6">
        <v>6</v>
      </c>
      <c r="J1034" s="10">
        <v>0.1</v>
      </c>
      <c r="K1034" s="7" t="s">
        <v>22</v>
      </c>
      <c r="L1034" s="7" t="s">
        <v>23</v>
      </c>
      <c r="M1034" s="6">
        <v>68</v>
      </c>
      <c r="N1034" s="6">
        <v>4</v>
      </c>
      <c r="O1034" s="7" t="str">
        <f>VLOOKUP(H1034,Product_Master!$A$2:$E$19,2,FALSE)</f>
        <v>Keyboard</v>
      </c>
      <c r="P1034" s="7" t="str">
        <f>VLOOKUP(H1034,Product_Master!$A$2:$E$19,3,FALSE)</f>
        <v>Technology</v>
      </c>
      <c r="Q1034" s="17">
        <f>INDEX(Product_Master!$D$2:$D$19,MATCH(H1034,Product_Master!$A$2:$A$19,0))</f>
        <v>45</v>
      </c>
      <c r="R1034" s="14">
        <f>INDEX(Product_Master!$E$2:$E$19,MATCH(H1034,Product_Master!$A$2:$A$19,0))</f>
        <v>35.729999999999997</v>
      </c>
      <c r="S1034" s="14">
        <f t="shared" si="96"/>
        <v>243</v>
      </c>
      <c r="T1034" s="14">
        <f t="shared" si="97"/>
        <v>214.38</v>
      </c>
      <c r="U1034" s="14">
        <f t="shared" si="98"/>
        <v>28.620000000000005</v>
      </c>
      <c r="V1034" s="20">
        <f t="shared" si="99"/>
        <v>0.1177777777777778</v>
      </c>
      <c r="W1034" s="7" t="str">
        <f t="shared" si="100"/>
        <v>Profitable</v>
      </c>
      <c r="X1034" s="7" t="str">
        <f t="shared" si="101"/>
        <v>Low</v>
      </c>
    </row>
    <row r="1035" spans="1:24" x14ac:dyDescent="0.3">
      <c r="A1035" s="7" t="s">
        <v>2950</v>
      </c>
      <c r="B1035" s="8">
        <v>45147</v>
      </c>
      <c r="C1035" s="8">
        <v>45150</v>
      </c>
      <c r="D1035" s="7" t="s">
        <v>2951</v>
      </c>
      <c r="E1035" s="7" t="s">
        <v>606</v>
      </c>
      <c r="F1035" s="7" t="s">
        <v>29</v>
      </c>
      <c r="G1035" s="7" t="s">
        <v>176</v>
      </c>
      <c r="H1035" s="7" t="s">
        <v>69</v>
      </c>
      <c r="I1035" s="6">
        <v>7</v>
      </c>
      <c r="J1035" s="10">
        <v>0.2</v>
      </c>
      <c r="K1035" s="7" t="s">
        <v>32</v>
      </c>
      <c r="L1035" s="7" t="s">
        <v>41</v>
      </c>
      <c r="M1035" s="6">
        <v>46</v>
      </c>
      <c r="N1035" s="6">
        <v>5</v>
      </c>
      <c r="O1035" s="7" t="str">
        <f>VLOOKUP(H1035,Product_Master!$A$2:$E$19,2,FALSE)</f>
        <v>Marker Pack</v>
      </c>
      <c r="P1035" s="7" t="str">
        <f>VLOOKUP(H1035,Product_Master!$A$2:$E$19,3,FALSE)</f>
        <v>Office Supplies</v>
      </c>
      <c r="Q1035" s="17">
        <f>INDEX(Product_Master!$D$2:$D$19,MATCH(H1035,Product_Master!$A$2:$A$19,0))</f>
        <v>11</v>
      </c>
      <c r="R1035" s="14">
        <f>INDEX(Product_Master!$E$2:$E$19,MATCH(H1035,Product_Master!$A$2:$A$19,0))</f>
        <v>6.23</v>
      </c>
      <c r="S1035" s="14">
        <f t="shared" si="96"/>
        <v>61.6</v>
      </c>
      <c r="T1035" s="14">
        <f t="shared" si="97"/>
        <v>43.61</v>
      </c>
      <c r="U1035" s="14">
        <f t="shared" si="98"/>
        <v>17.990000000000002</v>
      </c>
      <c r="V1035" s="20">
        <f t="shared" si="99"/>
        <v>0.29204545454545455</v>
      </c>
      <c r="W1035" s="7" t="str">
        <f t="shared" si="100"/>
        <v>Profitable</v>
      </c>
      <c r="X1035" s="7" t="str">
        <f t="shared" si="101"/>
        <v>Low</v>
      </c>
    </row>
    <row r="1036" spans="1:24" x14ac:dyDescent="0.3">
      <c r="A1036" s="7" t="s">
        <v>2952</v>
      </c>
      <c r="B1036" s="8">
        <v>45409</v>
      </c>
      <c r="C1036" s="8">
        <v>45410</v>
      </c>
      <c r="D1036" s="7" t="s">
        <v>2953</v>
      </c>
      <c r="E1036" s="7" t="s">
        <v>444</v>
      </c>
      <c r="F1036" s="7" t="s">
        <v>39</v>
      </c>
      <c r="G1036" s="7" t="s">
        <v>115</v>
      </c>
      <c r="H1036" s="7" t="s">
        <v>154</v>
      </c>
      <c r="I1036" s="6">
        <v>6</v>
      </c>
      <c r="J1036" s="10">
        <v>0.15</v>
      </c>
      <c r="K1036" s="7" t="s">
        <v>70</v>
      </c>
      <c r="L1036" s="7" t="s">
        <v>50</v>
      </c>
      <c r="M1036" s="6">
        <v>58</v>
      </c>
      <c r="N1036" s="6">
        <v>1</v>
      </c>
      <c r="O1036" s="7" t="str">
        <f>VLOOKUP(H1036,Product_Master!$A$2:$E$19,2,FALSE)</f>
        <v>Filing Cabinet</v>
      </c>
      <c r="P1036" s="7" t="str">
        <f>VLOOKUP(H1036,Product_Master!$A$2:$E$19,3,FALSE)</f>
        <v>Furniture</v>
      </c>
      <c r="Q1036" s="17">
        <f>INDEX(Product_Master!$D$2:$D$19,MATCH(H1036,Product_Master!$A$2:$A$19,0))</f>
        <v>130</v>
      </c>
      <c r="R1036" s="14">
        <f>INDEX(Product_Master!$E$2:$E$19,MATCH(H1036,Product_Master!$A$2:$A$19,0))</f>
        <v>83.55</v>
      </c>
      <c r="S1036" s="14">
        <f t="shared" si="96"/>
        <v>663</v>
      </c>
      <c r="T1036" s="14">
        <f t="shared" si="97"/>
        <v>501.29999999999995</v>
      </c>
      <c r="U1036" s="14">
        <f t="shared" si="98"/>
        <v>161.70000000000005</v>
      </c>
      <c r="V1036" s="20">
        <f t="shared" si="99"/>
        <v>0.2438914027149322</v>
      </c>
      <c r="W1036" s="7" t="str">
        <f t="shared" si="100"/>
        <v>Profitable</v>
      </c>
      <c r="X1036" s="7" t="str">
        <f t="shared" si="101"/>
        <v>Low</v>
      </c>
    </row>
    <row r="1037" spans="1:24" x14ac:dyDescent="0.3">
      <c r="A1037" s="7" t="s">
        <v>2954</v>
      </c>
      <c r="B1037" s="8">
        <v>45032</v>
      </c>
      <c r="C1037" s="8">
        <v>45035</v>
      </c>
      <c r="D1037" s="7" t="s">
        <v>2107</v>
      </c>
      <c r="E1037" s="7" t="s">
        <v>1959</v>
      </c>
      <c r="F1037" s="7" t="s">
        <v>39</v>
      </c>
      <c r="G1037" s="7" t="s">
        <v>30</v>
      </c>
      <c r="H1037" s="7" t="s">
        <v>76</v>
      </c>
      <c r="I1037" s="6">
        <v>7</v>
      </c>
      <c r="J1037" s="10">
        <v>0.1</v>
      </c>
      <c r="K1037" s="7" t="s">
        <v>32</v>
      </c>
      <c r="L1037" s="7" t="s">
        <v>50</v>
      </c>
      <c r="M1037" s="6">
        <v>39</v>
      </c>
      <c r="N1037" s="6">
        <v>4</v>
      </c>
      <c r="O1037" s="7" t="str">
        <f>VLOOKUP(H1037,Product_Master!$A$2:$E$19,2,FALSE)</f>
        <v>Tablet</v>
      </c>
      <c r="P1037" s="7" t="str">
        <f>VLOOKUP(H1037,Product_Master!$A$2:$E$19,3,FALSE)</f>
        <v>Technology</v>
      </c>
      <c r="Q1037" s="17">
        <f>INDEX(Product_Master!$D$2:$D$19,MATCH(H1037,Product_Master!$A$2:$A$19,0))</f>
        <v>350</v>
      </c>
      <c r="R1037" s="14">
        <f>INDEX(Product_Master!$E$2:$E$19,MATCH(H1037,Product_Master!$A$2:$A$19,0))</f>
        <v>267.63</v>
      </c>
      <c r="S1037" s="14">
        <f t="shared" si="96"/>
        <v>2205</v>
      </c>
      <c r="T1037" s="14">
        <f t="shared" si="97"/>
        <v>1873.4099999999999</v>
      </c>
      <c r="U1037" s="14">
        <f t="shared" si="98"/>
        <v>331.59000000000015</v>
      </c>
      <c r="V1037" s="20">
        <f t="shared" si="99"/>
        <v>0.15038095238095245</v>
      </c>
      <c r="W1037" s="7" t="str">
        <f t="shared" si="100"/>
        <v>Profitable</v>
      </c>
      <c r="X1037" s="7" t="str">
        <f t="shared" si="101"/>
        <v>Medium</v>
      </c>
    </row>
    <row r="1038" spans="1:24" x14ac:dyDescent="0.3">
      <c r="A1038" s="7" t="s">
        <v>2955</v>
      </c>
      <c r="B1038" s="8">
        <v>45198</v>
      </c>
      <c r="C1038" s="8">
        <v>45200</v>
      </c>
      <c r="D1038" s="7" t="s">
        <v>2957</v>
      </c>
      <c r="E1038" s="7" t="s">
        <v>82</v>
      </c>
      <c r="F1038" s="7" t="s">
        <v>29</v>
      </c>
      <c r="G1038" s="7" t="s">
        <v>40</v>
      </c>
      <c r="H1038" s="7" t="s">
        <v>56</v>
      </c>
      <c r="I1038" s="6">
        <v>1</v>
      </c>
      <c r="J1038" s="10">
        <v>0</v>
      </c>
      <c r="K1038" s="7" t="s">
        <v>32</v>
      </c>
      <c r="L1038" s="7" t="s">
        <v>50</v>
      </c>
      <c r="M1038" s="6">
        <v>66</v>
      </c>
      <c r="N1038" s="6">
        <v>4</v>
      </c>
      <c r="O1038" s="7" t="str">
        <f>VLOOKUP(H1038,Product_Master!$A$2:$E$19,2,FALSE)</f>
        <v>Stapler</v>
      </c>
      <c r="P1038" s="7" t="str">
        <f>VLOOKUP(H1038,Product_Master!$A$2:$E$19,3,FALSE)</f>
        <v>Office Supplies</v>
      </c>
      <c r="Q1038" s="17">
        <f>INDEX(Product_Master!$D$2:$D$19,MATCH(H1038,Product_Master!$A$2:$A$19,0))</f>
        <v>15</v>
      </c>
      <c r="R1038" s="14">
        <f>INDEX(Product_Master!$E$2:$E$19,MATCH(H1038,Product_Master!$A$2:$A$19,0))</f>
        <v>9.91</v>
      </c>
      <c r="S1038" s="14">
        <f t="shared" si="96"/>
        <v>15</v>
      </c>
      <c r="T1038" s="14">
        <f t="shared" si="97"/>
        <v>9.91</v>
      </c>
      <c r="U1038" s="14">
        <f t="shared" si="98"/>
        <v>5.09</v>
      </c>
      <c r="V1038" s="20">
        <f t="shared" si="99"/>
        <v>0.33933333333333332</v>
      </c>
      <c r="W1038" s="7" t="str">
        <f t="shared" si="100"/>
        <v>Profitable</v>
      </c>
      <c r="X1038" s="7" t="str">
        <f t="shared" si="101"/>
        <v>Low</v>
      </c>
    </row>
    <row r="1039" spans="1:24" x14ac:dyDescent="0.3">
      <c r="A1039" s="7" t="s">
        <v>2958</v>
      </c>
      <c r="B1039" s="8">
        <v>45437</v>
      </c>
      <c r="C1039" s="8">
        <v>45443</v>
      </c>
      <c r="D1039" s="7" t="s">
        <v>196</v>
      </c>
      <c r="E1039" s="7" t="s">
        <v>417</v>
      </c>
      <c r="F1039" s="7" t="s">
        <v>19</v>
      </c>
      <c r="G1039" s="7" t="s">
        <v>90</v>
      </c>
      <c r="H1039" s="7" t="s">
        <v>21</v>
      </c>
      <c r="I1039" s="6">
        <v>4</v>
      </c>
      <c r="J1039" s="10">
        <v>0.2</v>
      </c>
      <c r="K1039" s="7" t="s">
        <v>32</v>
      </c>
      <c r="L1039" s="7" t="s">
        <v>23</v>
      </c>
      <c r="M1039" s="6">
        <v>58</v>
      </c>
      <c r="N1039" s="6">
        <v>1</v>
      </c>
      <c r="O1039" s="7" t="str">
        <f>VLOOKUP(H1039,Product_Master!$A$2:$E$19,2,FALSE)</f>
        <v>Pen Set</v>
      </c>
      <c r="P1039" s="7" t="str">
        <f>VLOOKUP(H1039,Product_Master!$A$2:$E$19,3,FALSE)</f>
        <v>Office Supplies</v>
      </c>
      <c r="Q1039" s="17">
        <f>INDEX(Product_Master!$D$2:$D$19,MATCH(H1039,Product_Master!$A$2:$A$19,0))</f>
        <v>12</v>
      </c>
      <c r="R1039" s="14">
        <f>INDEX(Product_Master!$E$2:$E$19,MATCH(H1039,Product_Master!$A$2:$A$19,0))</f>
        <v>9.07</v>
      </c>
      <c r="S1039" s="14">
        <f t="shared" si="96"/>
        <v>38.400000000000006</v>
      </c>
      <c r="T1039" s="14">
        <f t="shared" si="97"/>
        <v>36.28</v>
      </c>
      <c r="U1039" s="14">
        <f t="shared" si="98"/>
        <v>2.1200000000000045</v>
      </c>
      <c r="V1039" s="20">
        <f t="shared" si="99"/>
        <v>5.5208333333333443E-2</v>
      </c>
      <c r="W1039" s="7" t="str">
        <f t="shared" si="100"/>
        <v>Profitable</v>
      </c>
      <c r="X1039" s="7" t="str">
        <f t="shared" si="101"/>
        <v>Low</v>
      </c>
    </row>
    <row r="1040" spans="1:24" x14ac:dyDescent="0.3">
      <c r="A1040" s="7" t="s">
        <v>2959</v>
      </c>
      <c r="B1040" s="8">
        <v>45555</v>
      </c>
      <c r="C1040" s="8">
        <v>45557</v>
      </c>
      <c r="D1040" s="7" t="s">
        <v>2961</v>
      </c>
      <c r="E1040" s="7" t="s">
        <v>1142</v>
      </c>
      <c r="F1040" s="7" t="s">
        <v>29</v>
      </c>
      <c r="G1040" s="7" t="s">
        <v>90</v>
      </c>
      <c r="H1040" s="7" t="s">
        <v>76</v>
      </c>
      <c r="I1040" s="6">
        <v>5</v>
      </c>
      <c r="J1040" s="10">
        <v>0</v>
      </c>
      <c r="K1040" s="7" t="s">
        <v>32</v>
      </c>
      <c r="L1040" s="7" t="s">
        <v>23</v>
      </c>
      <c r="M1040" s="6">
        <v>67</v>
      </c>
      <c r="N1040" s="6">
        <v>5</v>
      </c>
      <c r="O1040" s="7" t="str">
        <f>VLOOKUP(H1040,Product_Master!$A$2:$E$19,2,FALSE)</f>
        <v>Tablet</v>
      </c>
      <c r="P1040" s="7" t="str">
        <f>VLOOKUP(H1040,Product_Master!$A$2:$E$19,3,FALSE)</f>
        <v>Technology</v>
      </c>
      <c r="Q1040" s="17">
        <f>INDEX(Product_Master!$D$2:$D$19,MATCH(H1040,Product_Master!$A$2:$A$19,0))</f>
        <v>350</v>
      </c>
      <c r="R1040" s="14">
        <f>INDEX(Product_Master!$E$2:$E$19,MATCH(H1040,Product_Master!$A$2:$A$19,0))</f>
        <v>267.63</v>
      </c>
      <c r="S1040" s="14">
        <f t="shared" si="96"/>
        <v>1750</v>
      </c>
      <c r="T1040" s="14">
        <f t="shared" si="97"/>
        <v>1338.15</v>
      </c>
      <c r="U1040" s="14">
        <f t="shared" si="98"/>
        <v>411.84999999999991</v>
      </c>
      <c r="V1040" s="20">
        <f t="shared" si="99"/>
        <v>0.2353428571428571</v>
      </c>
      <c r="W1040" s="7" t="str">
        <f t="shared" si="100"/>
        <v>Profitable</v>
      </c>
      <c r="X1040" s="7" t="str">
        <f t="shared" si="101"/>
        <v>Low</v>
      </c>
    </row>
    <row r="1041" spans="1:24" x14ac:dyDescent="0.3">
      <c r="A1041" s="7" t="s">
        <v>2962</v>
      </c>
      <c r="B1041" s="8">
        <v>45031</v>
      </c>
      <c r="C1041" s="8">
        <v>45037</v>
      </c>
      <c r="D1041" s="7" t="s">
        <v>921</v>
      </c>
      <c r="E1041" s="7" t="s">
        <v>444</v>
      </c>
      <c r="F1041" s="7" t="s">
        <v>39</v>
      </c>
      <c r="G1041" s="7" t="s">
        <v>47</v>
      </c>
      <c r="H1041" s="7" t="s">
        <v>308</v>
      </c>
      <c r="I1041" s="6">
        <v>7</v>
      </c>
      <c r="J1041" s="10">
        <v>0.1</v>
      </c>
      <c r="K1041" s="7" t="s">
        <v>32</v>
      </c>
      <c r="L1041" s="7" t="s">
        <v>50</v>
      </c>
      <c r="M1041" s="6">
        <v>36</v>
      </c>
      <c r="N1041" s="6">
        <v>1</v>
      </c>
      <c r="O1041" s="7" t="str">
        <f>VLOOKUP(H1041,Product_Master!$A$2:$E$19,2,FALSE)</f>
        <v>Binder</v>
      </c>
      <c r="P1041" s="7" t="str">
        <f>VLOOKUP(H1041,Product_Master!$A$2:$E$19,3,FALSE)</f>
        <v>Office Supplies</v>
      </c>
      <c r="Q1041" s="17">
        <f>INDEX(Product_Master!$D$2:$D$19,MATCH(H1041,Product_Master!$A$2:$A$19,0))</f>
        <v>8</v>
      </c>
      <c r="R1041" s="14">
        <f>INDEX(Product_Master!$E$2:$E$19,MATCH(H1041,Product_Master!$A$2:$A$19,0))</f>
        <v>5.51</v>
      </c>
      <c r="S1041" s="14">
        <f t="shared" si="96"/>
        <v>50.4</v>
      </c>
      <c r="T1041" s="14">
        <f t="shared" si="97"/>
        <v>38.57</v>
      </c>
      <c r="U1041" s="14">
        <f t="shared" si="98"/>
        <v>11.829999999999998</v>
      </c>
      <c r="V1041" s="20">
        <f t="shared" si="99"/>
        <v>0.23472222222222219</v>
      </c>
      <c r="W1041" s="7" t="str">
        <f t="shared" si="100"/>
        <v>Profitable</v>
      </c>
      <c r="X1041" s="7" t="str">
        <f t="shared" si="101"/>
        <v>Low</v>
      </c>
    </row>
    <row r="1042" spans="1:24" x14ac:dyDescent="0.3">
      <c r="A1042" s="7" t="s">
        <v>2964</v>
      </c>
      <c r="B1042" s="8">
        <v>44945</v>
      </c>
      <c r="C1042" s="8">
        <v>44947</v>
      </c>
      <c r="D1042" s="7" t="s">
        <v>897</v>
      </c>
      <c r="E1042" s="7" t="s">
        <v>38</v>
      </c>
      <c r="F1042" s="7" t="s">
        <v>19</v>
      </c>
      <c r="G1042" s="7" t="s">
        <v>192</v>
      </c>
      <c r="H1042" s="7" t="s">
        <v>48</v>
      </c>
      <c r="I1042" s="6">
        <v>1</v>
      </c>
      <c r="J1042" s="10">
        <v>0.2</v>
      </c>
      <c r="K1042" s="7" t="s">
        <v>22</v>
      </c>
      <c r="L1042" s="7" t="s">
        <v>41</v>
      </c>
      <c r="M1042" s="6">
        <v>36</v>
      </c>
      <c r="N1042" s="6">
        <v>3</v>
      </c>
      <c r="O1042" s="7" t="str">
        <f>VLOOKUP(H1042,Product_Master!$A$2:$E$19,2,FALSE)</f>
        <v>Monitor</v>
      </c>
      <c r="P1042" s="7" t="str">
        <f>VLOOKUP(H1042,Product_Master!$A$2:$E$19,3,FALSE)</f>
        <v>Technology</v>
      </c>
      <c r="Q1042" s="17">
        <f>INDEX(Product_Master!$D$2:$D$19,MATCH(H1042,Product_Master!$A$2:$A$19,0))</f>
        <v>220</v>
      </c>
      <c r="R1042" s="14">
        <f>INDEX(Product_Master!$E$2:$E$19,MATCH(H1042,Product_Master!$A$2:$A$19,0))</f>
        <v>159.36000000000001</v>
      </c>
      <c r="S1042" s="14">
        <f t="shared" si="96"/>
        <v>176</v>
      </c>
      <c r="T1042" s="14">
        <f t="shared" si="97"/>
        <v>159.36000000000001</v>
      </c>
      <c r="U1042" s="14">
        <f t="shared" si="98"/>
        <v>16.639999999999986</v>
      </c>
      <c r="V1042" s="20">
        <f t="shared" si="99"/>
        <v>9.4545454545454474E-2</v>
      </c>
      <c r="W1042" s="7" t="str">
        <f t="shared" si="100"/>
        <v>Profitable</v>
      </c>
      <c r="X1042" s="7" t="str">
        <f t="shared" si="101"/>
        <v>Low</v>
      </c>
    </row>
    <row r="1043" spans="1:24" x14ac:dyDescent="0.3">
      <c r="A1043" s="7" t="s">
        <v>2965</v>
      </c>
      <c r="B1043" s="8">
        <v>45555</v>
      </c>
      <c r="C1043" s="8">
        <v>45560</v>
      </c>
      <c r="D1043" s="7" t="s">
        <v>1804</v>
      </c>
      <c r="E1043" s="7" t="s">
        <v>805</v>
      </c>
      <c r="F1043" s="7" t="s">
        <v>29</v>
      </c>
      <c r="G1043" s="7" t="s">
        <v>251</v>
      </c>
      <c r="H1043" s="7" t="s">
        <v>84</v>
      </c>
      <c r="I1043" s="6">
        <v>6</v>
      </c>
      <c r="J1043" s="10">
        <v>0.05</v>
      </c>
      <c r="K1043" s="7" t="s">
        <v>22</v>
      </c>
      <c r="L1043" s="7" t="s">
        <v>50</v>
      </c>
      <c r="M1043" s="6">
        <v>21</v>
      </c>
      <c r="N1043" s="6">
        <v>4</v>
      </c>
      <c r="O1043" s="7" t="str">
        <f>VLOOKUP(H1043,Product_Master!$A$2:$E$19,2,FALSE)</f>
        <v>Bookcase</v>
      </c>
      <c r="P1043" s="7" t="str">
        <f>VLOOKUP(H1043,Product_Master!$A$2:$E$19,3,FALSE)</f>
        <v>Furniture</v>
      </c>
      <c r="Q1043" s="17">
        <f>INDEX(Product_Master!$D$2:$D$19,MATCH(H1043,Product_Master!$A$2:$A$19,0))</f>
        <v>210</v>
      </c>
      <c r="R1043" s="14">
        <f>INDEX(Product_Master!$E$2:$E$19,MATCH(H1043,Product_Master!$A$2:$A$19,0))</f>
        <v>139.15</v>
      </c>
      <c r="S1043" s="14">
        <f t="shared" si="96"/>
        <v>1197</v>
      </c>
      <c r="T1043" s="14">
        <f t="shared" si="97"/>
        <v>834.90000000000009</v>
      </c>
      <c r="U1043" s="14">
        <f t="shared" si="98"/>
        <v>362.09999999999991</v>
      </c>
      <c r="V1043" s="20">
        <f t="shared" si="99"/>
        <v>0.30250626566416033</v>
      </c>
      <c r="W1043" s="7" t="str">
        <f t="shared" si="100"/>
        <v>Profitable</v>
      </c>
      <c r="X1043" s="7" t="str">
        <f t="shared" si="101"/>
        <v>Low</v>
      </c>
    </row>
    <row r="1044" spans="1:24" x14ac:dyDescent="0.3">
      <c r="A1044" s="7" t="s">
        <v>2966</v>
      </c>
      <c r="B1044" s="8">
        <v>45193</v>
      </c>
      <c r="C1044" s="8">
        <v>45194</v>
      </c>
      <c r="D1044" s="7" t="s">
        <v>1112</v>
      </c>
      <c r="E1044" s="7" t="s">
        <v>1959</v>
      </c>
      <c r="F1044" s="7" t="s">
        <v>19</v>
      </c>
      <c r="G1044" s="7" t="s">
        <v>176</v>
      </c>
      <c r="H1044" s="7" t="s">
        <v>216</v>
      </c>
      <c r="I1044" s="6">
        <v>6</v>
      </c>
      <c r="J1044" s="10">
        <v>0</v>
      </c>
      <c r="K1044" s="7" t="s">
        <v>32</v>
      </c>
      <c r="L1044" s="7" t="s">
        <v>50</v>
      </c>
      <c r="M1044" s="6">
        <v>19</v>
      </c>
      <c r="N1044" s="6">
        <v>5</v>
      </c>
      <c r="O1044" s="7" t="str">
        <f>VLOOKUP(H1044,Product_Master!$A$2:$E$19,2,FALSE)</f>
        <v>Keyboard</v>
      </c>
      <c r="P1044" s="7" t="str">
        <f>VLOOKUP(H1044,Product_Master!$A$2:$E$19,3,FALSE)</f>
        <v>Technology</v>
      </c>
      <c r="Q1044" s="17">
        <f>INDEX(Product_Master!$D$2:$D$19,MATCH(H1044,Product_Master!$A$2:$A$19,0))</f>
        <v>45</v>
      </c>
      <c r="R1044" s="14">
        <f>INDEX(Product_Master!$E$2:$E$19,MATCH(H1044,Product_Master!$A$2:$A$19,0))</f>
        <v>35.729999999999997</v>
      </c>
      <c r="S1044" s="14">
        <f t="shared" si="96"/>
        <v>270</v>
      </c>
      <c r="T1044" s="14">
        <f t="shared" si="97"/>
        <v>214.38</v>
      </c>
      <c r="U1044" s="14">
        <f t="shared" si="98"/>
        <v>55.620000000000005</v>
      </c>
      <c r="V1044" s="20">
        <f t="shared" si="99"/>
        <v>0.20600000000000002</v>
      </c>
      <c r="W1044" s="7" t="str">
        <f t="shared" si="100"/>
        <v>Profitable</v>
      </c>
      <c r="X1044" s="7" t="str">
        <f t="shared" si="101"/>
        <v>Low</v>
      </c>
    </row>
    <row r="1045" spans="1:24" x14ac:dyDescent="0.3">
      <c r="A1045" s="7" t="s">
        <v>2967</v>
      </c>
      <c r="B1045" s="8">
        <v>45045</v>
      </c>
      <c r="C1045" s="8">
        <v>45051</v>
      </c>
      <c r="D1045" s="7" t="s">
        <v>245</v>
      </c>
      <c r="E1045" s="7" t="s">
        <v>408</v>
      </c>
      <c r="F1045" s="7" t="s">
        <v>29</v>
      </c>
      <c r="G1045" s="7" t="s">
        <v>115</v>
      </c>
      <c r="H1045" s="7" t="s">
        <v>154</v>
      </c>
      <c r="I1045" s="6">
        <v>6</v>
      </c>
      <c r="J1045" s="10">
        <v>0.05</v>
      </c>
      <c r="K1045" s="7" t="s">
        <v>32</v>
      </c>
      <c r="L1045" s="7" t="s">
        <v>41</v>
      </c>
      <c r="M1045" s="6">
        <v>63</v>
      </c>
      <c r="N1045" s="6">
        <v>3</v>
      </c>
      <c r="O1045" s="7" t="str">
        <f>VLOOKUP(H1045,Product_Master!$A$2:$E$19,2,FALSE)</f>
        <v>Filing Cabinet</v>
      </c>
      <c r="P1045" s="7" t="str">
        <f>VLOOKUP(H1045,Product_Master!$A$2:$E$19,3,FALSE)</f>
        <v>Furniture</v>
      </c>
      <c r="Q1045" s="17">
        <f>INDEX(Product_Master!$D$2:$D$19,MATCH(H1045,Product_Master!$A$2:$A$19,0))</f>
        <v>130</v>
      </c>
      <c r="R1045" s="14">
        <f>INDEX(Product_Master!$E$2:$E$19,MATCH(H1045,Product_Master!$A$2:$A$19,0))</f>
        <v>83.55</v>
      </c>
      <c r="S1045" s="14">
        <f t="shared" si="96"/>
        <v>741</v>
      </c>
      <c r="T1045" s="14">
        <f t="shared" si="97"/>
        <v>501.29999999999995</v>
      </c>
      <c r="U1045" s="14">
        <f t="shared" si="98"/>
        <v>239.70000000000005</v>
      </c>
      <c r="V1045" s="20">
        <f t="shared" si="99"/>
        <v>0.32348178137651828</v>
      </c>
      <c r="W1045" s="7" t="str">
        <f t="shared" si="100"/>
        <v>Profitable</v>
      </c>
      <c r="X1045" s="7" t="str">
        <f t="shared" si="101"/>
        <v>Low</v>
      </c>
    </row>
    <row r="1046" spans="1:24" x14ac:dyDescent="0.3">
      <c r="A1046" s="7" t="s">
        <v>2968</v>
      </c>
      <c r="B1046" s="8">
        <v>45230</v>
      </c>
      <c r="C1046" s="8">
        <v>45231</v>
      </c>
      <c r="D1046" s="7" t="s">
        <v>2969</v>
      </c>
      <c r="E1046" s="7" t="s">
        <v>1202</v>
      </c>
      <c r="F1046" s="7" t="s">
        <v>39</v>
      </c>
      <c r="G1046" s="7" t="s">
        <v>251</v>
      </c>
      <c r="H1046" s="7" t="s">
        <v>154</v>
      </c>
      <c r="I1046" s="6">
        <v>9</v>
      </c>
      <c r="J1046" s="10">
        <v>0.05</v>
      </c>
      <c r="K1046" s="7" t="s">
        <v>32</v>
      </c>
      <c r="L1046" s="7" t="s">
        <v>33</v>
      </c>
      <c r="M1046" s="6">
        <v>44</v>
      </c>
      <c r="N1046" s="6">
        <v>2</v>
      </c>
      <c r="O1046" s="7" t="str">
        <f>VLOOKUP(H1046,Product_Master!$A$2:$E$19,2,FALSE)</f>
        <v>Filing Cabinet</v>
      </c>
      <c r="P1046" s="7" t="str">
        <f>VLOOKUP(H1046,Product_Master!$A$2:$E$19,3,FALSE)</f>
        <v>Furniture</v>
      </c>
      <c r="Q1046" s="17">
        <f>INDEX(Product_Master!$D$2:$D$19,MATCH(H1046,Product_Master!$A$2:$A$19,0))</f>
        <v>130</v>
      </c>
      <c r="R1046" s="14">
        <f>INDEX(Product_Master!$E$2:$E$19,MATCH(H1046,Product_Master!$A$2:$A$19,0))</f>
        <v>83.55</v>
      </c>
      <c r="S1046" s="14">
        <f t="shared" si="96"/>
        <v>1111.5</v>
      </c>
      <c r="T1046" s="14">
        <f t="shared" si="97"/>
        <v>751.94999999999993</v>
      </c>
      <c r="U1046" s="14">
        <f t="shared" si="98"/>
        <v>359.55000000000007</v>
      </c>
      <c r="V1046" s="20">
        <f t="shared" si="99"/>
        <v>0.32348178137651828</v>
      </c>
      <c r="W1046" s="7" t="str">
        <f t="shared" si="100"/>
        <v>Profitable</v>
      </c>
      <c r="X1046" s="7" t="str">
        <f t="shared" si="101"/>
        <v>Low</v>
      </c>
    </row>
    <row r="1047" spans="1:24" x14ac:dyDescent="0.3">
      <c r="A1047" s="7" t="s">
        <v>2970</v>
      </c>
      <c r="B1047" s="8">
        <v>45205</v>
      </c>
      <c r="C1047" s="8">
        <v>45206</v>
      </c>
      <c r="D1047" s="7" t="s">
        <v>1650</v>
      </c>
      <c r="E1047" s="7" t="s">
        <v>46</v>
      </c>
      <c r="F1047" s="7" t="s">
        <v>29</v>
      </c>
      <c r="G1047" s="7" t="s">
        <v>192</v>
      </c>
      <c r="H1047" s="7" t="s">
        <v>63</v>
      </c>
      <c r="I1047" s="6">
        <v>1</v>
      </c>
      <c r="J1047" s="10">
        <v>0.2</v>
      </c>
      <c r="K1047" s="7" t="s">
        <v>32</v>
      </c>
      <c r="L1047" s="7" t="s">
        <v>41</v>
      </c>
      <c r="M1047" s="6">
        <v>33</v>
      </c>
      <c r="N1047" s="6">
        <v>4</v>
      </c>
      <c r="O1047" s="7" t="str">
        <f>VLOOKUP(H1047,Product_Master!$A$2:$E$19,2,FALSE)</f>
        <v>Paper Ream</v>
      </c>
      <c r="P1047" s="7" t="str">
        <f>VLOOKUP(H1047,Product_Master!$A$2:$E$19,3,FALSE)</f>
        <v>Office Supplies</v>
      </c>
      <c r="Q1047" s="17">
        <f>INDEX(Product_Master!$D$2:$D$19,MATCH(H1047,Product_Master!$A$2:$A$19,0))</f>
        <v>9</v>
      </c>
      <c r="R1047" s="14">
        <f>INDEX(Product_Master!$E$2:$E$19,MATCH(H1047,Product_Master!$A$2:$A$19,0))</f>
        <v>5.46</v>
      </c>
      <c r="S1047" s="14">
        <f t="shared" si="96"/>
        <v>7.2</v>
      </c>
      <c r="T1047" s="14">
        <f t="shared" si="97"/>
        <v>5.46</v>
      </c>
      <c r="U1047" s="14">
        <f t="shared" si="98"/>
        <v>1.7400000000000002</v>
      </c>
      <c r="V1047" s="20">
        <f t="shared" si="99"/>
        <v>0.2416666666666667</v>
      </c>
      <c r="W1047" s="7" t="str">
        <f t="shared" si="100"/>
        <v>Profitable</v>
      </c>
      <c r="X1047" s="7" t="str">
        <f t="shared" si="101"/>
        <v>Low</v>
      </c>
    </row>
    <row r="1048" spans="1:24" x14ac:dyDescent="0.3">
      <c r="A1048" s="7" t="s">
        <v>2972</v>
      </c>
      <c r="B1048" s="8">
        <v>45583</v>
      </c>
      <c r="C1048" s="8">
        <v>45588</v>
      </c>
      <c r="D1048" s="7" t="s">
        <v>2818</v>
      </c>
      <c r="E1048" s="7" t="s">
        <v>506</v>
      </c>
      <c r="F1048" s="7" t="s">
        <v>19</v>
      </c>
      <c r="G1048" s="7" t="s">
        <v>192</v>
      </c>
      <c r="H1048" s="7" t="s">
        <v>76</v>
      </c>
      <c r="I1048" s="6">
        <v>9</v>
      </c>
      <c r="J1048" s="10">
        <v>0</v>
      </c>
      <c r="K1048" s="7" t="s">
        <v>32</v>
      </c>
      <c r="L1048" s="7" t="s">
        <v>41</v>
      </c>
      <c r="M1048" s="6">
        <v>35</v>
      </c>
      <c r="N1048" s="6">
        <v>2</v>
      </c>
      <c r="O1048" s="7" t="str">
        <f>VLOOKUP(H1048,Product_Master!$A$2:$E$19,2,FALSE)</f>
        <v>Tablet</v>
      </c>
      <c r="P1048" s="7" t="str">
        <f>VLOOKUP(H1048,Product_Master!$A$2:$E$19,3,FALSE)</f>
        <v>Technology</v>
      </c>
      <c r="Q1048" s="17">
        <f>INDEX(Product_Master!$D$2:$D$19,MATCH(H1048,Product_Master!$A$2:$A$19,0))</f>
        <v>350</v>
      </c>
      <c r="R1048" s="14">
        <f>INDEX(Product_Master!$E$2:$E$19,MATCH(H1048,Product_Master!$A$2:$A$19,0))</f>
        <v>267.63</v>
      </c>
      <c r="S1048" s="14">
        <f t="shared" si="96"/>
        <v>3150</v>
      </c>
      <c r="T1048" s="14">
        <f t="shared" si="97"/>
        <v>2408.67</v>
      </c>
      <c r="U1048" s="14">
        <f t="shared" si="98"/>
        <v>741.32999999999993</v>
      </c>
      <c r="V1048" s="20">
        <f t="shared" si="99"/>
        <v>0.23534285714285713</v>
      </c>
      <c r="W1048" s="7" t="str">
        <f t="shared" si="100"/>
        <v>Profitable</v>
      </c>
      <c r="X1048" s="7" t="str">
        <f t="shared" si="101"/>
        <v>Medium</v>
      </c>
    </row>
    <row r="1049" spans="1:24" x14ac:dyDescent="0.3">
      <c r="A1049" s="7" t="s">
        <v>2974</v>
      </c>
      <c r="B1049" s="8">
        <v>45367</v>
      </c>
      <c r="C1049" s="8">
        <v>45368</v>
      </c>
      <c r="D1049" s="7" t="s">
        <v>776</v>
      </c>
      <c r="E1049" s="7" t="s">
        <v>506</v>
      </c>
      <c r="F1049" s="7" t="s">
        <v>29</v>
      </c>
      <c r="G1049" s="7" t="s">
        <v>90</v>
      </c>
      <c r="H1049" s="7" t="s">
        <v>98</v>
      </c>
      <c r="I1049" s="6">
        <v>4</v>
      </c>
      <c r="J1049" s="10">
        <v>0.05</v>
      </c>
      <c r="K1049" s="7" t="s">
        <v>32</v>
      </c>
      <c r="L1049" s="7" t="s">
        <v>50</v>
      </c>
      <c r="M1049" s="6">
        <v>28</v>
      </c>
      <c r="N1049" s="6">
        <v>3</v>
      </c>
      <c r="O1049" s="7" t="str">
        <f>VLOOKUP(H1049,Product_Master!$A$2:$E$19,2,FALSE)</f>
        <v>Office Chair</v>
      </c>
      <c r="P1049" s="7" t="str">
        <f>VLOOKUP(H1049,Product_Master!$A$2:$E$19,3,FALSE)</f>
        <v>Furniture</v>
      </c>
      <c r="Q1049" s="17">
        <f>INDEX(Product_Master!$D$2:$D$19,MATCH(H1049,Product_Master!$A$2:$A$19,0))</f>
        <v>150</v>
      </c>
      <c r="R1049" s="14">
        <f>INDEX(Product_Master!$E$2:$E$19,MATCH(H1049,Product_Master!$A$2:$A$19,0))</f>
        <v>111.98</v>
      </c>
      <c r="S1049" s="14">
        <f t="shared" si="96"/>
        <v>570</v>
      </c>
      <c r="T1049" s="14">
        <f t="shared" si="97"/>
        <v>447.92</v>
      </c>
      <c r="U1049" s="14">
        <f t="shared" si="98"/>
        <v>122.07999999999998</v>
      </c>
      <c r="V1049" s="20">
        <f t="shared" si="99"/>
        <v>0.21417543859649121</v>
      </c>
      <c r="W1049" s="7" t="str">
        <f t="shared" si="100"/>
        <v>Profitable</v>
      </c>
      <c r="X1049" s="7" t="str">
        <f t="shared" si="101"/>
        <v>Low</v>
      </c>
    </row>
    <row r="1050" spans="1:24" x14ac:dyDescent="0.3">
      <c r="A1050" s="7" t="s">
        <v>2975</v>
      </c>
      <c r="B1050" s="8">
        <v>45031</v>
      </c>
      <c r="C1050" s="8">
        <v>45037</v>
      </c>
      <c r="D1050" s="7" t="s">
        <v>1156</v>
      </c>
      <c r="E1050" s="7" t="s">
        <v>1009</v>
      </c>
      <c r="F1050" s="7" t="s">
        <v>39</v>
      </c>
      <c r="G1050" s="7" t="s">
        <v>293</v>
      </c>
      <c r="H1050" s="7" t="s">
        <v>21</v>
      </c>
      <c r="I1050" s="6">
        <v>2</v>
      </c>
      <c r="J1050" s="10">
        <v>0</v>
      </c>
      <c r="K1050" s="7" t="s">
        <v>22</v>
      </c>
      <c r="L1050" s="7" t="s">
        <v>41</v>
      </c>
      <c r="M1050" s="6">
        <v>44</v>
      </c>
      <c r="N1050" s="6">
        <v>4</v>
      </c>
      <c r="O1050" s="7" t="str">
        <f>VLOOKUP(H1050,Product_Master!$A$2:$E$19,2,FALSE)</f>
        <v>Pen Set</v>
      </c>
      <c r="P1050" s="7" t="str">
        <f>VLOOKUP(H1050,Product_Master!$A$2:$E$19,3,FALSE)</f>
        <v>Office Supplies</v>
      </c>
      <c r="Q1050" s="17">
        <f>INDEX(Product_Master!$D$2:$D$19,MATCH(H1050,Product_Master!$A$2:$A$19,0))</f>
        <v>12</v>
      </c>
      <c r="R1050" s="14">
        <f>INDEX(Product_Master!$E$2:$E$19,MATCH(H1050,Product_Master!$A$2:$A$19,0))</f>
        <v>9.07</v>
      </c>
      <c r="S1050" s="14">
        <f t="shared" si="96"/>
        <v>24</v>
      </c>
      <c r="T1050" s="14">
        <f t="shared" si="97"/>
        <v>18.14</v>
      </c>
      <c r="U1050" s="14">
        <f t="shared" si="98"/>
        <v>5.8599999999999994</v>
      </c>
      <c r="V1050" s="20">
        <f t="shared" si="99"/>
        <v>0.24416666666666664</v>
      </c>
      <c r="W1050" s="7" t="str">
        <f t="shared" si="100"/>
        <v>Profitable</v>
      </c>
      <c r="X1050" s="7" t="str">
        <f t="shared" si="101"/>
        <v>Low</v>
      </c>
    </row>
    <row r="1051" spans="1:24" x14ac:dyDescent="0.3">
      <c r="A1051" s="7" t="s">
        <v>2976</v>
      </c>
      <c r="B1051" s="8">
        <v>45593</v>
      </c>
      <c r="C1051" s="8">
        <v>45596</v>
      </c>
      <c r="D1051" s="7" t="s">
        <v>2977</v>
      </c>
      <c r="E1051" s="7" t="s">
        <v>805</v>
      </c>
      <c r="F1051" s="7" t="s">
        <v>29</v>
      </c>
      <c r="G1051" s="7" t="s">
        <v>251</v>
      </c>
      <c r="H1051" s="7" t="s">
        <v>21</v>
      </c>
      <c r="I1051" s="6">
        <v>8</v>
      </c>
      <c r="J1051" s="10">
        <v>0.05</v>
      </c>
      <c r="K1051" s="7" t="s">
        <v>222</v>
      </c>
      <c r="L1051" s="7" t="s">
        <v>41</v>
      </c>
      <c r="M1051" s="6">
        <v>34</v>
      </c>
      <c r="N1051" s="6">
        <v>1</v>
      </c>
      <c r="O1051" s="7" t="str">
        <f>VLOOKUP(H1051,Product_Master!$A$2:$E$19,2,FALSE)</f>
        <v>Pen Set</v>
      </c>
      <c r="P1051" s="7" t="str">
        <f>VLOOKUP(H1051,Product_Master!$A$2:$E$19,3,FALSE)</f>
        <v>Office Supplies</v>
      </c>
      <c r="Q1051" s="17">
        <f>INDEX(Product_Master!$D$2:$D$19,MATCH(H1051,Product_Master!$A$2:$A$19,0))</f>
        <v>12</v>
      </c>
      <c r="R1051" s="14">
        <f>INDEX(Product_Master!$E$2:$E$19,MATCH(H1051,Product_Master!$A$2:$A$19,0))</f>
        <v>9.07</v>
      </c>
      <c r="S1051" s="14">
        <f t="shared" si="96"/>
        <v>91.199999999999989</v>
      </c>
      <c r="T1051" s="14">
        <f t="shared" si="97"/>
        <v>72.56</v>
      </c>
      <c r="U1051" s="14">
        <f t="shared" si="98"/>
        <v>18.639999999999986</v>
      </c>
      <c r="V1051" s="20">
        <f t="shared" si="99"/>
        <v>0.20438596491228059</v>
      </c>
      <c r="W1051" s="7" t="str">
        <f t="shared" si="100"/>
        <v>Profitable</v>
      </c>
      <c r="X1051" s="7" t="str">
        <f t="shared" si="101"/>
        <v>Low</v>
      </c>
    </row>
    <row r="1052" spans="1:24" x14ac:dyDescent="0.3">
      <c r="A1052" s="7" t="s">
        <v>2978</v>
      </c>
      <c r="B1052" s="8">
        <v>45404</v>
      </c>
      <c r="C1052" s="8">
        <v>45409</v>
      </c>
      <c r="D1052" s="7" t="s">
        <v>2979</v>
      </c>
      <c r="E1052" s="7" t="s">
        <v>75</v>
      </c>
      <c r="F1052" s="7" t="s">
        <v>29</v>
      </c>
      <c r="G1052" s="7" t="s">
        <v>176</v>
      </c>
      <c r="H1052" s="7" t="s">
        <v>160</v>
      </c>
      <c r="I1052" s="6">
        <v>1</v>
      </c>
      <c r="J1052" s="10">
        <v>0.1</v>
      </c>
      <c r="K1052" s="7" t="s">
        <v>32</v>
      </c>
      <c r="L1052" s="7" t="s">
        <v>23</v>
      </c>
      <c r="M1052" s="6">
        <v>55</v>
      </c>
      <c r="N1052" s="6">
        <v>3</v>
      </c>
      <c r="O1052" s="7" t="str">
        <f>VLOOKUP(H1052,Product_Master!$A$2:$E$19,2,FALSE)</f>
        <v>Laptop</v>
      </c>
      <c r="P1052" s="7" t="str">
        <f>VLOOKUP(H1052,Product_Master!$A$2:$E$19,3,FALSE)</f>
        <v>Technology</v>
      </c>
      <c r="Q1052" s="17">
        <f>INDEX(Product_Master!$D$2:$D$19,MATCH(H1052,Product_Master!$A$2:$A$19,0))</f>
        <v>900</v>
      </c>
      <c r="R1052" s="14">
        <f>INDEX(Product_Master!$E$2:$E$19,MATCH(H1052,Product_Master!$A$2:$A$19,0))</f>
        <v>669.14</v>
      </c>
      <c r="S1052" s="14">
        <f t="shared" si="96"/>
        <v>810</v>
      </c>
      <c r="T1052" s="14">
        <f t="shared" si="97"/>
        <v>669.14</v>
      </c>
      <c r="U1052" s="14">
        <f t="shared" si="98"/>
        <v>140.86000000000001</v>
      </c>
      <c r="V1052" s="20">
        <f t="shared" si="99"/>
        <v>0.17390123456790124</v>
      </c>
      <c r="W1052" s="7" t="str">
        <f t="shared" si="100"/>
        <v>Profitable</v>
      </c>
      <c r="X1052" s="7" t="str">
        <f t="shared" si="101"/>
        <v>Low</v>
      </c>
    </row>
    <row r="1053" spans="1:24" x14ac:dyDescent="0.3">
      <c r="A1053" s="7" t="s">
        <v>2980</v>
      </c>
      <c r="B1053" s="8">
        <v>45207</v>
      </c>
      <c r="C1053" s="8">
        <v>45213</v>
      </c>
      <c r="D1053" s="7" t="s">
        <v>2982</v>
      </c>
      <c r="E1053" s="7" t="s">
        <v>103</v>
      </c>
      <c r="F1053" s="7" t="s">
        <v>29</v>
      </c>
      <c r="G1053" s="7" t="s">
        <v>251</v>
      </c>
      <c r="H1053" s="7" t="s">
        <v>146</v>
      </c>
      <c r="I1053" s="6">
        <v>6</v>
      </c>
      <c r="J1053" s="10">
        <v>0</v>
      </c>
      <c r="K1053" s="7" t="s">
        <v>32</v>
      </c>
      <c r="L1053" s="7" t="s">
        <v>33</v>
      </c>
      <c r="M1053" s="6">
        <v>34</v>
      </c>
      <c r="N1053" s="6">
        <v>4</v>
      </c>
      <c r="O1053" s="7" t="str">
        <f>VLOOKUP(H1053,Product_Master!$A$2:$E$19,2,FALSE)</f>
        <v>Standing Desk</v>
      </c>
      <c r="P1053" s="7" t="str">
        <f>VLOOKUP(H1053,Product_Master!$A$2:$E$19,3,FALSE)</f>
        <v>Furniture</v>
      </c>
      <c r="Q1053" s="17">
        <f>INDEX(Product_Master!$D$2:$D$19,MATCH(H1053,Product_Master!$A$2:$A$19,0))</f>
        <v>480</v>
      </c>
      <c r="R1053" s="14">
        <f>INDEX(Product_Master!$E$2:$E$19,MATCH(H1053,Product_Master!$A$2:$A$19,0))</f>
        <v>375.21</v>
      </c>
      <c r="S1053" s="14">
        <f t="shared" si="96"/>
        <v>2880</v>
      </c>
      <c r="T1053" s="14">
        <f t="shared" si="97"/>
        <v>2251.2599999999998</v>
      </c>
      <c r="U1053" s="14">
        <f t="shared" si="98"/>
        <v>628.74000000000024</v>
      </c>
      <c r="V1053" s="20">
        <f t="shared" si="99"/>
        <v>0.21831250000000008</v>
      </c>
      <c r="W1053" s="7" t="str">
        <f t="shared" si="100"/>
        <v>Profitable</v>
      </c>
      <c r="X1053" s="7" t="str">
        <f t="shared" si="101"/>
        <v>Medium</v>
      </c>
    </row>
    <row r="1054" spans="1:24" x14ac:dyDescent="0.3">
      <c r="A1054" s="7" t="s">
        <v>2983</v>
      </c>
      <c r="B1054" s="8">
        <v>45164</v>
      </c>
      <c r="C1054" s="8">
        <v>45167</v>
      </c>
      <c r="D1054" s="7" t="s">
        <v>2984</v>
      </c>
      <c r="E1054" s="7" t="s">
        <v>2083</v>
      </c>
      <c r="F1054" s="7" t="s">
        <v>39</v>
      </c>
      <c r="G1054" s="7" t="s">
        <v>293</v>
      </c>
      <c r="H1054" s="7" t="s">
        <v>63</v>
      </c>
      <c r="I1054" s="6">
        <v>3</v>
      </c>
      <c r="J1054" s="10">
        <v>0</v>
      </c>
      <c r="K1054" s="7" t="s">
        <v>70</v>
      </c>
      <c r="L1054" s="7" t="s">
        <v>41</v>
      </c>
      <c r="M1054" s="6">
        <v>24</v>
      </c>
      <c r="N1054" s="6">
        <v>4</v>
      </c>
      <c r="O1054" s="7" t="str">
        <f>VLOOKUP(H1054,Product_Master!$A$2:$E$19,2,FALSE)</f>
        <v>Paper Ream</v>
      </c>
      <c r="P1054" s="7" t="str">
        <f>VLOOKUP(H1054,Product_Master!$A$2:$E$19,3,FALSE)</f>
        <v>Office Supplies</v>
      </c>
      <c r="Q1054" s="17">
        <f>INDEX(Product_Master!$D$2:$D$19,MATCH(H1054,Product_Master!$A$2:$A$19,0))</f>
        <v>9</v>
      </c>
      <c r="R1054" s="14">
        <f>INDEX(Product_Master!$E$2:$E$19,MATCH(H1054,Product_Master!$A$2:$A$19,0))</f>
        <v>5.46</v>
      </c>
      <c r="S1054" s="14">
        <f t="shared" si="96"/>
        <v>27</v>
      </c>
      <c r="T1054" s="14">
        <f t="shared" si="97"/>
        <v>16.38</v>
      </c>
      <c r="U1054" s="14">
        <f t="shared" si="98"/>
        <v>10.620000000000001</v>
      </c>
      <c r="V1054" s="20">
        <f t="shared" si="99"/>
        <v>0.39333333333333337</v>
      </c>
      <c r="W1054" s="7" t="str">
        <f t="shared" si="100"/>
        <v>Profitable</v>
      </c>
      <c r="X1054" s="7" t="str">
        <f t="shared" si="101"/>
        <v>Low</v>
      </c>
    </row>
    <row r="1055" spans="1:24" x14ac:dyDescent="0.3">
      <c r="A1055" s="7" t="s">
        <v>2985</v>
      </c>
      <c r="B1055" s="8">
        <v>45649</v>
      </c>
      <c r="C1055" s="8">
        <v>45653</v>
      </c>
      <c r="D1055" s="7" t="s">
        <v>231</v>
      </c>
      <c r="E1055" s="7" t="s">
        <v>1019</v>
      </c>
      <c r="F1055" s="7" t="s">
        <v>39</v>
      </c>
      <c r="G1055" s="7" t="s">
        <v>251</v>
      </c>
      <c r="H1055" s="7" t="s">
        <v>146</v>
      </c>
      <c r="I1055" s="6">
        <v>2</v>
      </c>
      <c r="J1055" s="10">
        <v>0</v>
      </c>
      <c r="K1055" s="7" t="s">
        <v>222</v>
      </c>
      <c r="L1055" s="7" t="s">
        <v>50</v>
      </c>
      <c r="M1055" s="6">
        <v>69</v>
      </c>
      <c r="N1055" s="6">
        <v>4</v>
      </c>
      <c r="O1055" s="7" t="str">
        <f>VLOOKUP(H1055,Product_Master!$A$2:$E$19,2,FALSE)</f>
        <v>Standing Desk</v>
      </c>
      <c r="P1055" s="7" t="str">
        <f>VLOOKUP(H1055,Product_Master!$A$2:$E$19,3,FALSE)</f>
        <v>Furniture</v>
      </c>
      <c r="Q1055" s="17">
        <f>INDEX(Product_Master!$D$2:$D$19,MATCH(H1055,Product_Master!$A$2:$A$19,0))</f>
        <v>480</v>
      </c>
      <c r="R1055" s="14">
        <f>INDEX(Product_Master!$E$2:$E$19,MATCH(H1055,Product_Master!$A$2:$A$19,0))</f>
        <v>375.21</v>
      </c>
      <c r="S1055" s="14">
        <f t="shared" si="96"/>
        <v>960</v>
      </c>
      <c r="T1055" s="14">
        <f t="shared" si="97"/>
        <v>750.42</v>
      </c>
      <c r="U1055" s="14">
        <f t="shared" si="98"/>
        <v>209.58000000000004</v>
      </c>
      <c r="V1055" s="20">
        <f t="shared" si="99"/>
        <v>0.21831250000000005</v>
      </c>
      <c r="W1055" s="7" t="str">
        <f t="shared" si="100"/>
        <v>Profitable</v>
      </c>
      <c r="X1055" s="7" t="str">
        <f t="shared" si="101"/>
        <v>Low</v>
      </c>
    </row>
    <row r="1056" spans="1:24" x14ac:dyDescent="0.3">
      <c r="A1056" s="7" t="s">
        <v>2988</v>
      </c>
      <c r="B1056" s="8">
        <v>45324</v>
      </c>
      <c r="C1056" s="8">
        <v>45330</v>
      </c>
      <c r="D1056" s="7" t="s">
        <v>2690</v>
      </c>
      <c r="E1056" s="7" t="s">
        <v>1202</v>
      </c>
      <c r="F1056" s="7" t="s">
        <v>39</v>
      </c>
      <c r="G1056" s="7" t="s">
        <v>176</v>
      </c>
      <c r="H1056" s="7" t="s">
        <v>216</v>
      </c>
      <c r="I1056" s="6">
        <v>7</v>
      </c>
      <c r="J1056" s="10">
        <v>0</v>
      </c>
      <c r="K1056" s="7" t="s">
        <v>222</v>
      </c>
      <c r="L1056" s="7" t="s">
        <v>41</v>
      </c>
      <c r="M1056" s="6">
        <v>65</v>
      </c>
      <c r="N1056" s="6">
        <v>4</v>
      </c>
      <c r="O1056" s="7" t="str">
        <f>VLOOKUP(H1056,Product_Master!$A$2:$E$19,2,FALSE)</f>
        <v>Keyboard</v>
      </c>
      <c r="P1056" s="7" t="str">
        <f>VLOOKUP(H1056,Product_Master!$A$2:$E$19,3,FALSE)</f>
        <v>Technology</v>
      </c>
      <c r="Q1056" s="17">
        <f>INDEX(Product_Master!$D$2:$D$19,MATCH(H1056,Product_Master!$A$2:$A$19,0))</f>
        <v>45</v>
      </c>
      <c r="R1056" s="14">
        <f>INDEX(Product_Master!$E$2:$E$19,MATCH(H1056,Product_Master!$A$2:$A$19,0))</f>
        <v>35.729999999999997</v>
      </c>
      <c r="S1056" s="14">
        <f t="shared" si="96"/>
        <v>315</v>
      </c>
      <c r="T1056" s="14">
        <f t="shared" si="97"/>
        <v>250.10999999999999</v>
      </c>
      <c r="U1056" s="14">
        <f t="shared" si="98"/>
        <v>64.890000000000015</v>
      </c>
      <c r="V1056" s="20">
        <f t="shared" si="99"/>
        <v>0.20600000000000004</v>
      </c>
      <c r="W1056" s="7" t="str">
        <f t="shared" si="100"/>
        <v>Profitable</v>
      </c>
      <c r="X1056" s="7" t="str">
        <f t="shared" si="101"/>
        <v>Low</v>
      </c>
    </row>
    <row r="1057" spans="1:24" x14ac:dyDescent="0.3">
      <c r="A1057" s="7" t="s">
        <v>2990</v>
      </c>
      <c r="B1057" s="8">
        <v>45532</v>
      </c>
      <c r="C1057" s="8">
        <v>45537</v>
      </c>
      <c r="D1057" s="7" t="s">
        <v>2030</v>
      </c>
      <c r="E1057" s="7" t="s">
        <v>191</v>
      </c>
      <c r="F1057" s="7" t="s">
        <v>29</v>
      </c>
      <c r="G1057" s="7" t="s">
        <v>115</v>
      </c>
      <c r="H1057" s="7" t="s">
        <v>48</v>
      </c>
      <c r="I1057" s="6">
        <v>8</v>
      </c>
      <c r="J1057" s="10">
        <v>0.05</v>
      </c>
      <c r="K1057" s="7" t="s">
        <v>32</v>
      </c>
      <c r="L1057" s="7" t="s">
        <v>50</v>
      </c>
      <c r="M1057" s="6">
        <v>58</v>
      </c>
      <c r="N1057" s="6">
        <v>2</v>
      </c>
      <c r="O1057" s="7" t="str">
        <f>VLOOKUP(H1057,Product_Master!$A$2:$E$19,2,FALSE)</f>
        <v>Monitor</v>
      </c>
      <c r="P1057" s="7" t="str">
        <f>VLOOKUP(H1057,Product_Master!$A$2:$E$19,3,FALSE)</f>
        <v>Technology</v>
      </c>
      <c r="Q1057" s="17">
        <f>INDEX(Product_Master!$D$2:$D$19,MATCH(H1057,Product_Master!$A$2:$A$19,0))</f>
        <v>220</v>
      </c>
      <c r="R1057" s="14">
        <f>INDEX(Product_Master!$E$2:$E$19,MATCH(H1057,Product_Master!$A$2:$A$19,0))</f>
        <v>159.36000000000001</v>
      </c>
      <c r="S1057" s="14">
        <f t="shared" si="96"/>
        <v>1672</v>
      </c>
      <c r="T1057" s="14">
        <f t="shared" si="97"/>
        <v>1274.8800000000001</v>
      </c>
      <c r="U1057" s="14">
        <f t="shared" si="98"/>
        <v>397.11999999999989</v>
      </c>
      <c r="V1057" s="20">
        <f t="shared" si="99"/>
        <v>0.23751196172248798</v>
      </c>
      <c r="W1057" s="7" t="str">
        <f t="shared" si="100"/>
        <v>Profitable</v>
      </c>
      <c r="X1057" s="7" t="str">
        <f t="shared" si="101"/>
        <v>Low</v>
      </c>
    </row>
    <row r="1058" spans="1:24" x14ac:dyDescent="0.3">
      <c r="A1058" s="7" t="s">
        <v>2991</v>
      </c>
      <c r="B1058" s="8">
        <v>45052</v>
      </c>
      <c r="C1058" s="8">
        <v>45056</v>
      </c>
      <c r="D1058" s="7" t="s">
        <v>1311</v>
      </c>
      <c r="E1058" s="7" t="s">
        <v>326</v>
      </c>
      <c r="F1058" s="7" t="s">
        <v>29</v>
      </c>
      <c r="G1058" s="7" t="s">
        <v>90</v>
      </c>
      <c r="H1058" s="7" t="s">
        <v>308</v>
      </c>
      <c r="I1058" s="6">
        <v>2</v>
      </c>
      <c r="J1058" s="10">
        <v>0</v>
      </c>
      <c r="K1058" s="7" t="s">
        <v>32</v>
      </c>
      <c r="L1058" s="7" t="s">
        <v>23</v>
      </c>
      <c r="M1058" s="6">
        <v>39</v>
      </c>
      <c r="N1058" s="6">
        <v>5</v>
      </c>
      <c r="O1058" s="7" t="str">
        <f>VLOOKUP(H1058,Product_Master!$A$2:$E$19,2,FALSE)</f>
        <v>Binder</v>
      </c>
      <c r="P1058" s="7" t="str">
        <f>VLOOKUP(H1058,Product_Master!$A$2:$E$19,3,FALSE)</f>
        <v>Office Supplies</v>
      </c>
      <c r="Q1058" s="17">
        <f>INDEX(Product_Master!$D$2:$D$19,MATCH(H1058,Product_Master!$A$2:$A$19,0))</f>
        <v>8</v>
      </c>
      <c r="R1058" s="14">
        <f>INDEX(Product_Master!$E$2:$E$19,MATCH(H1058,Product_Master!$A$2:$A$19,0))</f>
        <v>5.51</v>
      </c>
      <c r="S1058" s="14">
        <f t="shared" si="96"/>
        <v>16</v>
      </c>
      <c r="T1058" s="14">
        <f t="shared" si="97"/>
        <v>11.02</v>
      </c>
      <c r="U1058" s="14">
        <f t="shared" si="98"/>
        <v>4.9800000000000004</v>
      </c>
      <c r="V1058" s="20">
        <f t="shared" si="99"/>
        <v>0.31125000000000003</v>
      </c>
      <c r="W1058" s="7" t="str">
        <f t="shared" si="100"/>
        <v>Profitable</v>
      </c>
      <c r="X1058" s="7" t="str">
        <f t="shared" si="101"/>
        <v>Low</v>
      </c>
    </row>
    <row r="1059" spans="1:24" x14ac:dyDescent="0.3">
      <c r="A1059" s="7" t="s">
        <v>2994</v>
      </c>
      <c r="B1059" s="8">
        <v>45371</v>
      </c>
      <c r="C1059" s="8">
        <v>45375</v>
      </c>
      <c r="D1059" s="7" t="s">
        <v>1090</v>
      </c>
      <c r="E1059" s="7" t="s">
        <v>782</v>
      </c>
      <c r="F1059" s="7" t="s">
        <v>29</v>
      </c>
      <c r="G1059" s="7" t="s">
        <v>62</v>
      </c>
      <c r="H1059" s="7" t="s">
        <v>160</v>
      </c>
      <c r="I1059" s="6">
        <v>8</v>
      </c>
      <c r="J1059" s="10">
        <v>0.2</v>
      </c>
      <c r="K1059" s="7" t="s">
        <v>32</v>
      </c>
      <c r="L1059" s="7" t="s">
        <v>33</v>
      </c>
      <c r="M1059" s="6">
        <v>50</v>
      </c>
      <c r="N1059" s="6">
        <v>5</v>
      </c>
      <c r="O1059" s="7" t="str">
        <f>VLOOKUP(H1059,Product_Master!$A$2:$E$19,2,FALSE)</f>
        <v>Laptop</v>
      </c>
      <c r="P1059" s="7" t="str">
        <f>VLOOKUP(H1059,Product_Master!$A$2:$E$19,3,FALSE)</f>
        <v>Technology</v>
      </c>
      <c r="Q1059" s="17">
        <f>INDEX(Product_Master!$D$2:$D$19,MATCH(H1059,Product_Master!$A$2:$A$19,0))</f>
        <v>900</v>
      </c>
      <c r="R1059" s="14">
        <f>INDEX(Product_Master!$E$2:$E$19,MATCH(H1059,Product_Master!$A$2:$A$19,0))</f>
        <v>669.14</v>
      </c>
      <c r="S1059" s="14">
        <f t="shared" si="96"/>
        <v>5760</v>
      </c>
      <c r="T1059" s="14">
        <f t="shared" si="97"/>
        <v>5353.12</v>
      </c>
      <c r="U1059" s="14">
        <f t="shared" si="98"/>
        <v>406.88000000000011</v>
      </c>
      <c r="V1059" s="20">
        <f t="shared" si="99"/>
        <v>7.0638888888888904E-2</v>
      </c>
      <c r="W1059" s="7" t="str">
        <f t="shared" si="100"/>
        <v>Profitable</v>
      </c>
      <c r="X1059" s="7" t="str">
        <f t="shared" si="101"/>
        <v>High</v>
      </c>
    </row>
    <row r="1060" spans="1:24" x14ac:dyDescent="0.3">
      <c r="A1060" s="7" t="s">
        <v>2996</v>
      </c>
      <c r="B1060" s="8">
        <v>45199</v>
      </c>
      <c r="C1060" s="8">
        <v>45201</v>
      </c>
      <c r="D1060" s="7" t="s">
        <v>2997</v>
      </c>
      <c r="E1060" s="7" t="s">
        <v>1315</v>
      </c>
      <c r="F1060" s="7" t="s">
        <v>29</v>
      </c>
      <c r="G1060" s="7" t="s">
        <v>251</v>
      </c>
      <c r="H1060" s="7" t="s">
        <v>241</v>
      </c>
      <c r="I1060" s="6">
        <v>2</v>
      </c>
      <c r="J1060" s="10">
        <v>0.05</v>
      </c>
      <c r="K1060" s="7" t="s">
        <v>22</v>
      </c>
      <c r="L1060" s="7" t="s">
        <v>41</v>
      </c>
      <c r="M1060" s="6">
        <v>67</v>
      </c>
      <c r="N1060" s="6">
        <v>5</v>
      </c>
      <c r="O1060" s="7" t="str">
        <f>VLOOKUP(H1060,Product_Master!$A$2:$E$19,2,FALSE)</f>
        <v>Notebook</v>
      </c>
      <c r="P1060" s="7" t="str">
        <f>VLOOKUP(H1060,Product_Master!$A$2:$E$19,3,FALSE)</f>
        <v>Office Supplies</v>
      </c>
      <c r="Q1060" s="17">
        <f>INDEX(Product_Master!$D$2:$D$19,MATCH(H1060,Product_Master!$A$2:$A$19,0))</f>
        <v>6</v>
      </c>
      <c r="R1060" s="14">
        <f>INDEX(Product_Master!$E$2:$E$19,MATCH(H1060,Product_Master!$A$2:$A$19,0))</f>
        <v>4.2699999999999996</v>
      </c>
      <c r="S1060" s="14">
        <f t="shared" si="96"/>
        <v>11.399999999999999</v>
      </c>
      <c r="T1060" s="14">
        <f t="shared" si="97"/>
        <v>8.5399999999999991</v>
      </c>
      <c r="U1060" s="14">
        <f t="shared" si="98"/>
        <v>2.8599999999999994</v>
      </c>
      <c r="V1060" s="20">
        <f t="shared" si="99"/>
        <v>0.25087719298245614</v>
      </c>
      <c r="W1060" s="7" t="str">
        <f t="shared" si="100"/>
        <v>Profitable</v>
      </c>
      <c r="X1060" s="7" t="str">
        <f t="shared" si="101"/>
        <v>Low</v>
      </c>
    </row>
    <row r="1061" spans="1:24" x14ac:dyDescent="0.3">
      <c r="A1061" s="7" t="s">
        <v>2998</v>
      </c>
      <c r="B1061" s="8">
        <v>45581</v>
      </c>
      <c r="C1061" s="8">
        <v>45584</v>
      </c>
      <c r="D1061" s="7" t="s">
        <v>2211</v>
      </c>
      <c r="E1061" s="7" t="s">
        <v>444</v>
      </c>
      <c r="F1061" s="7" t="s">
        <v>29</v>
      </c>
      <c r="G1061" s="7" t="s">
        <v>293</v>
      </c>
      <c r="H1061" s="7" t="s">
        <v>109</v>
      </c>
      <c r="I1061" s="6">
        <v>7</v>
      </c>
      <c r="J1061" s="10">
        <v>0.1</v>
      </c>
      <c r="K1061" s="7" t="s">
        <v>22</v>
      </c>
      <c r="L1061" s="7" t="s">
        <v>33</v>
      </c>
      <c r="M1061" s="6">
        <v>44</v>
      </c>
      <c r="N1061" s="6">
        <v>2</v>
      </c>
      <c r="O1061" s="7" t="str">
        <f>VLOOKUP(H1061,Product_Master!$A$2:$E$19,2,FALSE)</f>
        <v>Printer</v>
      </c>
      <c r="P1061" s="7" t="str">
        <f>VLOOKUP(H1061,Product_Master!$A$2:$E$19,3,FALSE)</f>
        <v>Technology</v>
      </c>
      <c r="Q1061" s="17">
        <f>INDEX(Product_Master!$D$2:$D$19,MATCH(H1061,Product_Master!$A$2:$A$19,0))</f>
        <v>180</v>
      </c>
      <c r="R1061" s="14">
        <f>INDEX(Product_Master!$E$2:$E$19,MATCH(H1061,Product_Master!$A$2:$A$19,0))</f>
        <v>133.25</v>
      </c>
      <c r="S1061" s="14">
        <f t="shared" si="96"/>
        <v>1134</v>
      </c>
      <c r="T1061" s="14">
        <f t="shared" si="97"/>
        <v>932.75</v>
      </c>
      <c r="U1061" s="14">
        <f t="shared" si="98"/>
        <v>201.25</v>
      </c>
      <c r="V1061" s="20">
        <f t="shared" si="99"/>
        <v>0.17746913580246915</v>
      </c>
      <c r="W1061" s="7" t="str">
        <f t="shared" si="100"/>
        <v>Profitable</v>
      </c>
      <c r="X1061" s="7" t="str">
        <f t="shared" si="101"/>
        <v>Low</v>
      </c>
    </row>
    <row r="1062" spans="1:24" x14ac:dyDescent="0.3">
      <c r="A1062" s="7" t="s">
        <v>3000</v>
      </c>
      <c r="B1062" s="8">
        <v>45052</v>
      </c>
      <c r="C1062" s="8">
        <v>45053</v>
      </c>
      <c r="D1062" s="7" t="s">
        <v>686</v>
      </c>
      <c r="E1062" s="7" t="s">
        <v>46</v>
      </c>
      <c r="F1062" s="7" t="s">
        <v>19</v>
      </c>
      <c r="G1062" s="7" t="s">
        <v>176</v>
      </c>
      <c r="H1062" s="7" t="s">
        <v>84</v>
      </c>
      <c r="I1062" s="6">
        <v>1</v>
      </c>
      <c r="J1062" s="10">
        <v>0.2</v>
      </c>
      <c r="K1062" s="7" t="s">
        <v>222</v>
      </c>
      <c r="L1062" s="7" t="s">
        <v>33</v>
      </c>
      <c r="M1062" s="6">
        <v>44</v>
      </c>
      <c r="N1062" s="6">
        <v>4</v>
      </c>
      <c r="O1062" s="7" t="str">
        <f>VLOOKUP(H1062,Product_Master!$A$2:$E$19,2,FALSE)</f>
        <v>Bookcase</v>
      </c>
      <c r="P1062" s="7" t="str">
        <f>VLOOKUP(H1062,Product_Master!$A$2:$E$19,3,FALSE)</f>
        <v>Furniture</v>
      </c>
      <c r="Q1062" s="17">
        <f>INDEX(Product_Master!$D$2:$D$19,MATCH(H1062,Product_Master!$A$2:$A$19,0))</f>
        <v>210</v>
      </c>
      <c r="R1062" s="14">
        <f>INDEX(Product_Master!$E$2:$E$19,MATCH(H1062,Product_Master!$A$2:$A$19,0))</f>
        <v>139.15</v>
      </c>
      <c r="S1062" s="14">
        <f t="shared" si="96"/>
        <v>168</v>
      </c>
      <c r="T1062" s="14">
        <f t="shared" si="97"/>
        <v>139.15</v>
      </c>
      <c r="U1062" s="14">
        <f t="shared" si="98"/>
        <v>28.849999999999994</v>
      </c>
      <c r="V1062" s="20">
        <f t="shared" si="99"/>
        <v>0.17172619047619045</v>
      </c>
      <c r="W1062" s="7" t="str">
        <f t="shared" si="100"/>
        <v>Profitable</v>
      </c>
      <c r="X1062" s="7" t="str">
        <f t="shared" si="101"/>
        <v>Low</v>
      </c>
    </row>
    <row r="1063" spans="1:24" x14ac:dyDescent="0.3">
      <c r="A1063" s="7" t="s">
        <v>3001</v>
      </c>
      <c r="B1063" s="8">
        <v>45564</v>
      </c>
      <c r="C1063" s="8">
        <v>45566</v>
      </c>
      <c r="D1063" s="7" t="s">
        <v>2322</v>
      </c>
      <c r="E1063" s="7" t="s">
        <v>840</v>
      </c>
      <c r="F1063" s="7" t="s">
        <v>39</v>
      </c>
      <c r="G1063" s="7" t="s">
        <v>90</v>
      </c>
      <c r="H1063" s="7" t="s">
        <v>63</v>
      </c>
      <c r="I1063" s="6">
        <v>7</v>
      </c>
      <c r="J1063" s="10">
        <v>0</v>
      </c>
      <c r="K1063" s="7" t="s">
        <v>22</v>
      </c>
      <c r="L1063" s="7" t="s">
        <v>50</v>
      </c>
      <c r="M1063" s="6">
        <v>36</v>
      </c>
      <c r="N1063" s="6">
        <v>4</v>
      </c>
      <c r="O1063" s="7" t="str">
        <f>VLOOKUP(H1063,Product_Master!$A$2:$E$19,2,FALSE)</f>
        <v>Paper Ream</v>
      </c>
      <c r="P1063" s="7" t="str">
        <f>VLOOKUP(H1063,Product_Master!$A$2:$E$19,3,FALSE)</f>
        <v>Office Supplies</v>
      </c>
      <c r="Q1063" s="17">
        <f>INDEX(Product_Master!$D$2:$D$19,MATCH(H1063,Product_Master!$A$2:$A$19,0))</f>
        <v>9</v>
      </c>
      <c r="R1063" s="14">
        <f>INDEX(Product_Master!$E$2:$E$19,MATCH(H1063,Product_Master!$A$2:$A$19,0))</f>
        <v>5.46</v>
      </c>
      <c r="S1063" s="14">
        <f t="shared" si="96"/>
        <v>63</v>
      </c>
      <c r="T1063" s="14">
        <f t="shared" si="97"/>
        <v>38.22</v>
      </c>
      <c r="U1063" s="14">
        <f t="shared" si="98"/>
        <v>24.78</v>
      </c>
      <c r="V1063" s="20">
        <f t="shared" si="99"/>
        <v>0.39333333333333337</v>
      </c>
      <c r="W1063" s="7" t="str">
        <f t="shared" si="100"/>
        <v>Profitable</v>
      </c>
      <c r="X1063" s="7" t="str">
        <f t="shared" si="101"/>
        <v>Low</v>
      </c>
    </row>
    <row r="1064" spans="1:24" x14ac:dyDescent="0.3">
      <c r="A1064" s="7" t="s">
        <v>3003</v>
      </c>
      <c r="B1064" s="8">
        <v>45506</v>
      </c>
      <c r="C1064" s="8">
        <v>45512</v>
      </c>
      <c r="D1064" s="7" t="s">
        <v>493</v>
      </c>
      <c r="E1064" s="7" t="s">
        <v>221</v>
      </c>
      <c r="F1064" s="7" t="s">
        <v>39</v>
      </c>
      <c r="G1064" s="7" t="s">
        <v>40</v>
      </c>
      <c r="H1064" s="7" t="s">
        <v>69</v>
      </c>
      <c r="I1064" s="6">
        <v>6</v>
      </c>
      <c r="J1064" s="10">
        <v>0</v>
      </c>
      <c r="K1064" s="7" t="s">
        <v>32</v>
      </c>
      <c r="L1064" s="7" t="s">
        <v>50</v>
      </c>
      <c r="M1064" s="6">
        <v>60</v>
      </c>
      <c r="N1064" s="6">
        <v>3</v>
      </c>
      <c r="O1064" s="7" t="str">
        <f>VLOOKUP(H1064,Product_Master!$A$2:$E$19,2,FALSE)</f>
        <v>Marker Pack</v>
      </c>
      <c r="P1064" s="7" t="str">
        <f>VLOOKUP(H1064,Product_Master!$A$2:$E$19,3,FALSE)</f>
        <v>Office Supplies</v>
      </c>
      <c r="Q1064" s="17">
        <f>INDEX(Product_Master!$D$2:$D$19,MATCH(H1064,Product_Master!$A$2:$A$19,0))</f>
        <v>11</v>
      </c>
      <c r="R1064" s="14">
        <f>INDEX(Product_Master!$E$2:$E$19,MATCH(H1064,Product_Master!$A$2:$A$19,0))</f>
        <v>6.23</v>
      </c>
      <c r="S1064" s="14">
        <f t="shared" si="96"/>
        <v>66</v>
      </c>
      <c r="T1064" s="14">
        <f t="shared" si="97"/>
        <v>37.380000000000003</v>
      </c>
      <c r="U1064" s="14">
        <f t="shared" si="98"/>
        <v>28.619999999999997</v>
      </c>
      <c r="V1064" s="20">
        <f t="shared" si="99"/>
        <v>0.4336363636363636</v>
      </c>
      <c r="W1064" s="7" t="str">
        <f t="shared" si="100"/>
        <v>Profitable</v>
      </c>
      <c r="X1064" s="7" t="str">
        <f t="shared" si="101"/>
        <v>Low</v>
      </c>
    </row>
    <row r="1065" spans="1:24" x14ac:dyDescent="0.3">
      <c r="A1065" s="7" t="s">
        <v>3005</v>
      </c>
      <c r="B1065" s="8">
        <v>45005</v>
      </c>
      <c r="C1065" s="8">
        <v>45008</v>
      </c>
      <c r="D1065" s="7" t="s">
        <v>3007</v>
      </c>
      <c r="E1065" s="7" t="s">
        <v>1550</v>
      </c>
      <c r="F1065" s="7" t="s">
        <v>39</v>
      </c>
      <c r="G1065" s="7" t="s">
        <v>293</v>
      </c>
      <c r="H1065" s="7" t="s">
        <v>216</v>
      </c>
      <c r="I1065" s="6">
        <v>3</v>
      </c>
      <c r="J1065" s="10">
        <v>0.05</v>
      </c>
      <c r="K1065" s="7" t="s">
        <v>32</v>
      </c>
      <c r="L1065" s="7" t="s">
        <v>41</v>
      </c>
      <c r="M1065" s="6">
        <v>67</v>
      </c>
      <c r="N1065" s="6">
        <v>1</v>
      </c>
      <c r="O1065" s="7" t="str">
        <f>VLOOKUP(H1065,Product_Master!$A$2:$E$19,2,FALSE)</f>
        <v>Keyboard</v>
      </c>
      <c r="P1065" s="7" t="str">
        <f>VLOOKUP(H1065,Product_Master!$A$2:$E$19,3,FALSE)</f>
        <v>Technology</v>
      </c>
      <c r="Q1065" s="17">
        <f>INDEX(Product_Master!$D$2:$D$19,MATCH(H1065,Product_Master!$A$2:$A$19,0))</f>
        <v>45</v>
      </c>
      <c r="R1065" s="14">
        <f>INDEX(Product_Master!$E$2:$E$19,MATCH(H1065,Product_Master!$A$2:$A$19,0))</f>
        <v>35.729999999999997</v>
      </c>
      <c r="S1065" s="14">
        <f t="shared" si="96"/>
        <v>128.25</v>
      </c>
      <c r="T1065" s="14">
        <f t="shared" si="97"/>
        <v>107.19</v>
      </c>
      <c r="U1065" s="14">
        <f t="shared" si="98"/>
        <v>21.060000000000002</v>
      </c>
      <c r="V1065" s="20">
        <f t="shared" si="99"/>
        <v>0.1642105263157895</v>
      </c>
      <c r="W1065" s="7" t="str">
        <f t="shared" si="100"/>
        <v>Profitable</v>
      </c>
      <c r="X1065" s="7" t="str">
        <f t="shared" si="101"/>
        <v>Low</v>
      </c>
    </row>
    <row r="1066" spans="1:24" x14ac:dyDescent="0.3">
      <c r="A1066" s="7" t="s">
        <v>3009</v>
      </c>
      <c r="B1066" s="8">
        <v>45123</v>
      </c>
      <c r="C1066" s="8">
        <v>45127</v>
      </c>
      <c r="D1066" s="7" t="s">
        <v>1283</v>
      </c>
      <c r="E1066" s="7" t="s">
        <v>453</v>
      </c>
      <c r="F1066" s="7" t="s">
        <v>39</v>
      </c>
      <c r="G1066" s="7" t="s">
        <v>90</v>
      </c>
      <c r="H1066" s="7" t="s">
        <v>48</v>
      </c>
      <c r="I1066" s="6">
        <v>4</v>
      </c>
      <c r="J1066" s="10">
        <v>0</v>
      </c>
      <c r="K1066" s="7" t="s">
        <v>22</v>
      </c>
      <c r="L1066" s="7" t="s">
        <v>33</v>
      </c>
      <c r="M1066" s="6">
        <v>37</v>
      </c>
      <c r="N1066" s="6">
        <v>4</v>
      </c>
      <c r="O1066" s="7" t="str">
        <f>VLOOKUP(H1066,Product_Master!$A$2:$E$19,2,FALSE)</f>
        <v>Monitor</v>
      </c>
      <c r="P1066" s="7" t="str">
        <f>VLOOKUP(H1066,Product_Master!$A$2:$E$19,3,FALSE)</f>
        <v>Technology</v>
      </c>
      <c r="Q1066" s="17">
        <f>INDEX(Product_Master!$D$2:$D$19,MATCH(H1066,Product_Master!$A$2:$A$19,0))</f>
        <v>220</v>
      </c>
      <c r="R1066" s="14">
        <f>INDEX(Product_Master!$E$2:$E$19,MATCH(H1066,Product_Master!$A$2:$A$19,0))</f>
        <v>159.36000000000001</v>
      </c>
      <c r="S1066" s="14">
        <f t="shared" si="96"/>
        <v>880</v>
      </c>
      <c r="T1066" s="14">
        <f t="shared" si="97"/>
        <v>637.44000000000005</v>
      </c>
      <c r="U1066" s="14">
        <f t="shared" si="98"/>
        <v>242.55999999999995</v>
      </c>
      <c r="V1066" s="20">
        <f t="shared" si="99"/>
        <v>0.27563636363636357</v>
      </c>
      <c r="W1066" s="7" t="str">
        <f t="shared" si="100"/>
        <v>Profitable</v>
      </c>
      <c r="X1066" s="7" t="str">
        <f t="shared" si="101"/>
        <v>Low</v>
      </c>
    </row>
    <row r="1067" spans="1:24" x14ac:dyDescent="0.3">
      <c r="A1067" s="7" t="s">
        <v>3011</v>
      </c>
      <c r="B1067" s="8">
        <v>44930</v>
      </c>
      <c r="C1067" s="8">
        <v>44931</v>
      </c>
      <c r="D1067" s="7" t="s">
        <v>3012</v>
      </c>
      <c r="E1067" s="7" t="s">
        <v>108</v>
      </c>
      <c r="F1067" s="7" t="s">
        <v>19</v>
      </c>
      <c r="G1067" s="7" t="s">
        <v>176</v>
      </c>
      <c r="H1067" s="7" t="s">
        <v>48</v>
      </c>
      <c r="I1067" s="6">
        <v>3</v>
      </c>
      <c r="J1067" s="10">
        <v>0.1</v>
      </c>
      <c r="K1067" s="7" t="s">
        <v>32</v>
      </c>
      <c r="L1067" s="7" t="s">
        <v>23</v>
      </c>
      <c r="M1067" s="6">
        <v>28</v>
      </c>
      <c r="N1067" s="6">
        <v>1</v>
      </c>
      <c r="O1067" s="7" t="str">
        <f>VLOOKUP(H1067,Product_Master!$A$2:$E$19,2,FALSE)</f>
        <v>Monitor</v>
      </c>
      <c r="P1067" s="7" t="str">
        <f>VLOOKUP(H1067,Product_Master!$A$2:$E$19,3,FALSE)</f>
        <v>Technology</v>
      </c>
      <c r="Q1067" s="17">
        <f>INDEX(Product_Master!$D$2:$D$19,MATCH(H1067,Product_Master!$A$2:$A$19,0))</f>
        <v>220</v>
      </c>
      <c r="R1067" s="14">
        <f>INDEX(Product_Master!$E$2:$E$19,MATCH(H1067,Product_Master!$A$2:$A$19,0))</f>
        <v>159.36000000000001</v>
      </c>
      <c r="S1067" s="14">
        <f t="shared" si="96"/>
        <v>594</v>
      </c>
      <c r="T1067" s="14">
        <f t="shared" si="97"/>
        <v>478.08000000000004</v>
      </c>
      <c r="U1067" s="14">
        <f t="shared" si="98"/>
        <v>115.91999999999996</v>
      </c>
      <c r="V1067" s="20">
        <f t="shared" si="99"/>
        <v>0.19515151515151508</v>
      </c>
      <c r="W1067" s="7" t="str">
        <f t="shared" si="100"/>
        <v>Profitable</v>
      </c>
      <c r="X1067" s="7" t="str">
        <f t="shared" si="101"/>
        <v>Low</v>
      </c>
    </row>
    <row r="1068" spans="1:24" x14ac:dyDescent="0.3">
      <c r="A1068" s="7" t="s">
        <v>3013</v>
      </c>
      <c r="B1068" s="8">
        <v>45056</v>
      </c>
      <c r="C1068" s="8">
        <v>45062</v>
      </c>
      <c r="D1068" s="7" t="s">
        <v>3015</v>
      </c>
      <c r="E1068" s="7" t="s">
        <v>202</v>
      </c>
      <c r="F1068" s="7" t="s">
        <v>29</v>
      </c>
      <c r="G1068" s="7" t="s">
        <v>293</v>
      </c>
      <c r="H1068" s="7" t="s">
        <v>308</v>
      </c>
      <c r="I1068" s="6">
        <v>3</v>
      </c>
      <c r="J1068" s="10">
        <v>0</v>
      </c>
      <c r="K1068" s="7" t="s">
        <v>22</v>
      </c>
      <c r="L1068" s="7" t="s">
        <v>41</v>
      </c>
      <c r="M1068" s="6">
        <v>22</v>
      </c>
      <c r="N1068" s="6">
        <v>5</v>
      </c>
      <c r="O1068" s="7" t="str">
        <f>VLOOKUP(H1068,Product_Master!$A$2:$E$19,2,FALSE)</f>
        <v>Binder</v>
      </c>
      <c r="P1068" s="7" t="str">
        <f>VLOOKUP(H1068,Product_Master!$A$2:$E$19,3,FALSE)</f>
        <v>Office Supplies</v>
      </c>
      <c r="Q1068" s="17">
        <f>INDEX(Product_Master!$D$2:$D$19,MATCH(H1068,Product_Master!$A$2:$A$19,0))</f>
        <v>8</v>
      </c>
      <c r="R1068" s="14">
        <f>INDEX(Product_Master!$E$2:$E$19,MATCH(H1068,Product_Master!$A$2:$A$19,0))</f>
        <v>5.51</v>
      </c>
      <c r="S1068" s="14">
        <f t="shared" si="96"/>
        <v>24</v>
      </c>
      <c r="T1068" s="14">
        <f t="shared" si="97"/>
        <v>16.53</v>
      </c>
      <c r="U1068" s="14">
        <f t="shared" si="98"/>
        <v>7.4699999999999989</v>
      </c>
      <c r="V1068" s="20">
        <f t="shared" si="99"/>
        <v>0.31124999999999997</v>
      </c>
      <c r="W1068" s="7" t="str">
        <f t="shared" si="100"/>
        <v>Profitable</v>
      </c>
      <c r="X1068" s="7" t="str">
        <f t="shared" si="101"/>
        <v>Low</v>
      </c>
    </row>
    <row r="1069" spans="1:24" x14ac:dyDescent="0.3">
      <c r="A1069" s="7" t="s">
        <v>3016</v>
      </c>
      <c r="B1069" s="8">
        <v>45526</v>
      </c>
      <c r="C1069" s="8">
        <v>45529</v>
      </c>
      <c r="D1069" s="7" t="s">
        <v>2514</v>
      </c>
      <c r="E1069" s="7" t="s">
        <v>630</v>
      </c>
      <c r="F1069" s="7" t="s">
        <v>29</v>
      </c>
      <c r="G1069" s="7" t="s">
        <v>47</v>
      </c>
      <c r="H1069" s="7" t="s">
        <v>241</v>
      </c>
      <c r="I1069" s="6">
        <v>6</v>
      </c>
      <c r="J1069" s="10">
        <v>0.1</v>
      </c>
      <c r="K1069" s="7" t="s">
        <v>22</v>
      </c>
      <c r="L1069" s="7" t="s">
        <v>41</v>
      </c>
      <c r="M1069" s="6">
        <v>32</v>
      </c>
      <c r="N1069" s="6">
        <v>5</v>
      </c>
      <c r="O1069" s="7" t="str">
        <f>VLOOKUP(H1069,Product_Master!$A$2:$E$19,2,FALSE)</f>
        <v>Notebook</v>
      </c>
      <c r="P1069" s="7" t="str">
        <f>VLOOKUP(H1069,Product_Master!$A$2:$E$19,3,FALSE)</f>
        <v>Office Supplies</v>
      </c>
      <c r="Q1069" s="17">
        <f>INDEX(Product_Master!$D$2:$D$19,MATCH(H1069,Product_Master!$A$2:$A$19,0))</f>
        <v>6</v>
      </c>
      <c r="R1069" s="14">
        <f>INDEX(Product_Master!$E$2:$E$19,MATCH(H1069,Product_Master!$A$2:$A$19,0))</f>
        <v>4.2699999999999996</v>
      </c>
      <c r="S1069" s="14">
        <f t="shared" si="96"/>
        <v>32.4</v>
      </c>
      <c r="T1069" s="14">
        <f t="shared" si="97"/>
        <v>25.619999999999997</v>
      </c>
      <c r="U1069" s="14">
        <f t="shared" si="98"/>
        <v>6.7800000000000011</v>
      </c>
      <c r="V1069" s="20">
        <f t="shared" si="99"/>
        <v>0.20925925925925931</v>
      </c>
      <c r="W1069" s="7" t="str">
        <f t="shared" si="100"/>
        <v>Profitable</v>
      </c>
      <c r="X1069" s="7" t="str">
        <f t="shared" si="101"/>
        <v>Low</v>
      </c>
    </row>
    <row r="1070" spans="1:24" x14ac:dyDescent="0.3">
      <c r="A1070" s="7" t="s">
        <v>3018</v>
      </c>
      <c r="B1070" s="8">
        <v>44986</v>
      </c>
      <c r="C1070" s="8">
        <v>44990</v>
      </c>
      <c r="D1070" s="7" t="s">
        <v>2272</v>
      </c>
      <c r="E1070" s="7" t="s">
        <v>408</v>
      </c>
      <c r="F1070" s="7" t="s">
        <v>29</v>
      </c>
      <c r="G1070" s="7" t="s">
        <v>40</v>
      </c>
      <c r="H1070" s="7" t="s">
        <v>91</v>
      </c>
      <c r="I1070" s="6">
        <v>1</v>
      </c>
      <c r="J1070" s="10">
        <v>0.05</v>
      </c>
      <c r="K1070" s="7" t="s">
        <v>70</v>
      </c>
      <c r="L1070" s="7" t="s">
        <v>50</v>
      </c>
      <c r="M1070" s="6">
        <v>44</v>
      </c>
      <c r="N1070" s="6">
        <v>1</v>
      </c>
      <c r="O1070" s="7" t="str">
        <f>VLOOKUP(H1070,Product_Master!$A$2:$E$19,2,FALSE)</f>
        <v>Smartphone</v>
      </c>
      <c r="P1070" s="7" t="str">
        <f>VLOOKUP(H1070,Product_Master!$A$2:$E$19,3,FALSE)</f>
        <v>Technology</v>
      </c>
      <c r="Q1070" s="17">
        <f>INDEX(Product_Master!$D$2:$D$19,MATCH(H1070,Product_Master!$A$2:$A$19,0))</f>
        <v>600</v>
      </c>
      <c r="R1070" s="14">
        <f>INDEX(Product_Master!$E$2:$E$19,MATCH(H1070,Product_Master!$A$2:$A$19,0))</f>
        <v>395.83</v>
      </c>
      <c r="S1070" s="14">
        <f t="shared" si="96"/>
        <v>570</v>
      </c>
      <c r="T1070" s="14">
        <f t="shared" si="97"/>
        <v>395.83</v>
      </c>
      <c r="U1070" s="14">
        <f t="shared" si="98"/>
        <v>174.17000000000002</v>
      </c>
      <c r="V1070" s="20">
        <f t="shared" si="99"/>
        <v>0.30556140350877198</v>
      </c>
      <c r="W1070" s="7" t="str">
        <f t="shared" si="100"/>
        <v>Profitable</v>
      </c>
      <c r="X1070" s="7" t="str">
        <f t="shared" si="101"/>
        <v>Low</v>
      </c>
    </row>
    <row r="1071" spans="1:24" x14ac:dyDescent="0.3">
      <c r="A1071" s="7" t="s">
        <v>3021</v>
      </c>
      <c r="B1071" s="8">
        <v>45167</v>
      </c>
      <c r="C1071" s="8">
        <v>45172</v>
      </c>
      <c r="D1071" s="7" t="s">
        <v>1910</v>
      </c>
      <c r="E1071" s="7" t="s">
        <v>61</v>
      </c>
      <c r="F1071" s="7" t="s">
        <v>29</v>
      </c>
      <c r="G1071" s="7" t="s">
        <v>293</v>
      </c>
      <c r="H1071" s="7" t="s">
        <v>63</v>
      </c>
      <c r="I1071" s="6">
        <v>3</v>
      </c>
      <c r="J1071" s="10">
        <v>0.15</v>
      </c>
      <c r="K1071" s="7" t="s">
        <v>22</v>
      </c>
      <c r="L1071" s="7" t="s">
        <v>23</v>
      </c>
      <c r="M1071" s="6">
        <v>54</v>
      </c>
      <c r="N1071" s="6">
        <v>2</v>
      </c>
      <c r="O1071" s="7" t="str">
        <f>VLOOKUP(H1071,Product_Master!$A$2:$E$19,2,FALSE)</f>
        <v>Paper Ream</v>
      </c>
      <c r="P1071" s="7" t="str">
        <f>VLOOKUP(H1071,Product_Master!$A$2:$E$19,3,FALSE)</f>
        <v>Office Supplies</v>
      </c>
      <c r="Q1071" s="17">
        <f>INDEX(Product_Master!$D$2:$D$19,MATCH(H1071,Product_Master!$A$2:$A$19,0))</f>
        <v>9</v>
      </c>
      <c r="R1071" s="14">
        <f>INDEX(Product_Master!$E$2:$E$19,MATCH(H1071,Product_Master!$A$2:$A$19,0))</f>
        <v>5.46</v>
      </c>
      <c r="S1071" s="14">
        <f t="shared" si="96"/>
        <v>22.95</v>
      </c>
      <c r="T1071" s="14">
        <f t="shared" si="97"/>
        <v>16.38</v>
      </c>
      <c r="U1071" s="14">
        <f t="shared" si="98"/>
        <v>6.57</v>
      </c>
      <c r="V1071" s="20">
        <f t="shared" si="99"/>
        <v>0.28627450980392161</v>
      </c>
      <c r="W1071" s="7" t="str">
        <f t="shared" si="100"/>
        <v>Profitable</v>
      </c>
      <c r="X1071" s="7" t="str">
        <f t="shared" si="101"/>
        <v>Low</v>
      </c>
    </row>
    <row r="1072" spans="1:24" x14ac:dyDescent="0.3">
      <c r="A1072" s="7" t="s">
        <v>3023</v>
      </c>
      <c r="B1072" s="8">
        <v>44999</v>
      </c>
      <c r="C1072" s="8">
        <v>45004</v>
      </c>
      <c r="D1072" s="7" t="s">
        <v>3024</v>
      </c>
      <c r="E1072" s="7" t="s">
        <v>165</v>
      </c>
      <c r="F1072" s="7" t="s">
        <v>29</v>
      </c>
      <c r="G1072" s="7" t="s">
        <v>40</v>
      </c>
      <c r="H1072" s="7" t="s">
        <v>48</v>
      </c>
      <c r="I1072" s="6">
        <v>3</v>
      </c>
      <c r="J1072" s="10">
        <v>0</v>
      </c>
      <c r="K1072" s="7" t="s">
        <v>22</v>
      </c>
      <c r="L1072" s="7" t="s">
        <v>41</v>
      </c>
      <c r="M1072" s="6">
        <v>28</v>
      </c>
      <c r="N1072" s="6">
        <v>4</v>
      </c>
      <c r="O1072" s="7" t="str">
        <f>VLOOKUP(H1072,Product_Master!$A$2:$E$19,2,FALSE)</f>
        <v>Monitor</v>
      </c>
      <c r="P1072" s="7" t="str">
        <f>VLOOKUP(H1072,Product_Master!$A$2:$E$19,3,FALSE)</f>
        <v>Technology</v>
      </c>
      <c r="Q1072" s="17">
        <f>INDEX(Product_Master!$D$2:$D$19,MATCH(H1072,Product_Master!$A$2:$A$19,0))</f>
        <v>220</v>
      </c>
      <c r="R1072" s="14">
        <f>INDEX(Product_Master!$E$2:$E$19,MATCH(H1072,Product_Master!$A$2:$A$19,0))</f>
        <v>159.36000000000001</v>
      </c>
      <c r="S1072" s="14">
        <f t="shared" si="96"/>
        <v>660</v>
      </c>
      <c r="T1072" s="14">
        <f t="shared" si="97"/>
        <v>478.08000000000004</v>
      </c>
      <c r="U1072" s="14">
        <f t="shared" si="98"/>
        <v>181.91999999999996</v>
      </c>
      <c r="V1072" s="20">
        <f t="shared" si="99"/>
        <v>0.27563636363636357</v>
      </c>
      <c r="W1072" s="7" t="str">
        <f t="shared" si="100"/>
        <v>Profitable</v>
      </c>
      <c r="X1072" s="7" t="str">
        <f t="shared" si="101"/>
        <v>Low</v>
      </c>
    </row>
    <row r="1073" spans="1:24" x14ac:dyDescent="0.3">
      <c r="A1073" s="7" t="s">
        <v>3025</v>
      </c>
      <c r="B1073" s="8">
        <v>45191</v>
      </c>
      <c r="C1073" s="8">
        <v>45194</v>
      </c>
      <c r="D1073" s="7" t="s">
        <v>1158</v>
      </c>
      <c r="E1073" s="7" t="s">
        <v>694</v>
      </c>
      <c r="F1073" s="7" t="s">
        <v>19</v>
      </c>
      <c r="G1073" s="7" t="s">
        <v>40</v>
      </c>
      <c r="H1073" s="7" t="s">
        <v>154</v>
      </c>
      <c r="I1073" s="6">
        <v>6</v>
      </c>
      <c r="J1073" s="10">
        <v>0</v>
      </c>
      <c r="K1073" s="7" t="s">
        <v>70</v>
      </c>
      <c r="L1073" s="7" t="s">
        <v>23</v>
      </c>
      <c r="M1073" s="6">
        <v>57</v>
      </c>
      <c r="N1073" s="6">
        <v>2</v>
      </c>
      <c r="O1073" s="7" t="str">
        <f>VLOOKUP(H1073,Product_Master!$A$2:$E$19,2,FALSE)</f>
        <v>Filing Cabinet</v>
      </c>
      <c r="P1073" s="7" t="str">
        <f>VLOOKUP(H1073,Product_Master!$A$2:$E$19,3,FALSE)</f>
        <v>Furniture</v>
      </c>
      <c r="Q1073" s="17">
        <f>INDEX(Product_Master!$D$2:$D$19,MATCH(H1073,Product_Master!$A$2:$A$19,0))</f>
        <v>130</v>
      </c>
      <c r="R1073" s="14">
        <f>INDEX(Product_Master!$E$2:$E$19,MATCH(H1073,Product_Master!$A$2:$A$19,0))</f>
        <v>83.55</v>
      </c>
      <c r="S1073" s="14">
        <f t="shared" si="96"/>
        <v>780</v>
      </c>
      <c r="T1073" s="14">
        <f t="shared" si="97"/>
        <v>501.29999999999995</v>
      </c>
      <c r="U1073" s="14">
        <f t="shared" si="98"/>
        <v>278.70000000000005</v>
      </c>
      <c r="V1073" s="20">
        <f t="shared" si="99"/>
        <v>0.35730769230769238</v>
      </c>
      <c r="W1073" s="7" t="str">
        <f t="shared" si="100"/>
        <v>Profitable</v>
      </c>
      <c r="X1073" s="7" t="str">
        <f t="shared" si="101"/>
        <v>Low</v>
      </c>
    </row>
    <row r="1074" spans="1:24" x14ac:dyDescent="0.3">
      <c r="A1074" s="7" t="s">
        <v>3026</v>
      </c>
      <c r="B1074" s="8">
        <v>45002</v>
      </c>
      <c r="C1074" s="8">
        <v>45004</v>
      </c>
      <c r="D1074" s="7" t="s">
        <v>2827</v>
      </c>
      <c r="E1074" s="7" t="s">
        <v>635</v>
      </c>
      <c r="F1074" s="7" t="s">
        <v>29</v>
      </c>
      <c r="G1074" s="7" t="s">
        <v>47</v>
      </c>
      <c r="H1074" s="7" t="s">
        <v>146</v>
      </c>
      <c r="I1074" s="6">
        <v>9</v>
      </c>
      <c r="J1074" s="10">
        <v>0.1</v>
      </c>
      <c r="K1074" s="7" t="s">
        <v>32</v>
      </c>
      <c r="L1074" s="7" t="s">
        <v>50</v>
      </c>
      <c r="M1074" s="6">
        <v>67</v>
      </c>
      <c r="N1074" s="6">
        <v>3</v>
      </c>
      <c r="O1074" s="7" t="str">
        <f>VLOOKUP(H1074,Product_Master!$A$2:$E$19,2,FALSE)</f>
        <v>Standing Desk</v>
      </c>
      <c r="P1074" s="7" t="str">
        <f>VLOOKUP(H1074,Product_Master!$A$2:$E$19,3,FALSE)</f>
        <v>Furniture</v>
      </c>
      <c r="Q1074" s="17">
        <f>INDEX(Product_Master!$D$2:$D$19,MATCH(H1074,Product_Master!$A$2:$A$19,0))</f>
        <v>480</v>
      </c>
      <c r="R1074" s="14">
        <f>INDEX(Product_Master!$E$2:$E$19,MATCH(H1074,Product_Master!$A$2:$A$19,0))</f>
        <v>375.21</v>
      </c>
      <c r="S1074" s="14">
        <f t="shared" si="96"/>
        <v>3888</v>
      </c>
      <c r="T1074" s="14">
        <f t="shared" si="97"/>
        <v>3376.89</v>
      </c>
      <c r="U1074" s="14">
        <f t="shared" si="98"/>
        <v>511.11000000000013</v>
      </c>
      <c r="V1074" s="20">
        <f t="shared" si="99"/>
        <v>0.13145833333333337</v>
      </c>
      <c r="W1074" s="7" t="str">
        <f t="shared" si="100"/>
        <v>Profitable</v>
      </c>
      <c r="X1074" s="7" t="str">
        <f t="shared" si="101"/>
        <v>Medium</v>
      </c>
    </row>
    <row r="1075" spans="1:24" x14ac:dyDescent="0.3">
      <c r="A1075" s="7" t="s">
        <v>3027</v>
      </c>
      <c r="B1075" s="8">
        <v>44957</v>
      </c>
      <c r="C1075" s="8">
        <v>44960</v>
      </c>
      <c r="D1075" s="7" t="s">
        <v>2089</v>
      </c>
      <c r="E1075" s="7" t="s">
        <v>364</v>
      </c>
      <c r="F1075" s="7" t="s">
        <v>39</v>
      </c>
      <c r="G1075" s="7" t="s">
        <v>30</v>
      </c>
      <c r="H1075" s="7" t="s">
        <v>76</v>
      </c>
      <c r="I1075" s="6">
        <v>5</v>
      </c>
      <c r="J1075" s="10">
        <v>0</v>
      </c>
      <c r="K1075" s="7" t="s">
        <v>222</v>
      </c>
      <c r="L1075" s="7" t="s">
        <v>33</v>
      </c>
      <c r="M1075" s="6">
        <v>36</v>
      </c>
      <c r="N1075" s="6">
        <v>2</v>
      </c>
      <c r="O1075" s="7" t="str">
        <f>VLOOKUP(H1075,Product_Master!$A$2:$E$19,2,FALSE)</f>
        <v>Tablet</v>
      </c>
      <c r="P1075" s="7" t="str">
        <f>VLOOKUP(H1075,Product_Master!$A$2:$E$19,3,FALSE)</f>
        <v>Technology</v>
      </c>
      <c r="Q1075" s="17">
        <f>INDEX(Product_Master!$D$2:$D$19,MATCH(H1075,Product_Master!$A$2:$A$19,0))</f>
        <v>350</v>
      </c>
      <c r="R1075" s="14">
        <f>INDEX(Product_Master!$E$2:$E$19,MATCH(H1075,Product_Master!$A$2:$A$19,0))</f>
        <v>267.63</v>
      </c>
      <c r="S1075" s="14">
        <f t="shared" si="96"/>
        <v>1750</v>
      </c>
      <c r="T1075" s="14">
        <f t="shared" si="97"/>
        <v>1338.15</v>
      </c>
      <c r="U1075" s="14">
        <f t="shared" si="98"/>
        <v>411.84999999999991</v>
      </c>
      <c r="V1075" s="20">
        <f t="shared" si="99"/>
        <v>0.2353428571428571</v>
      </c>
      <c r="W1075" s="7" t="str">
        <f t="shared" si="100"/>
        <v>Profitable</v>
      </c>
      <c r="X1075" s="7" t="str">
        <f t="shared" si="101"/>
        <v>Low</v>
      </c>
    </row>
    <row r="1076" spans="1:24" x14ac:dyDescent="0.3">
      <c r="A1076" s="7" t="s">
        <v>3028</v>
      </c>
      <c r="B1076" s="8">
        <v>45075</v>
      </c>
      <c r="C1076" s="8">
        <v>45078</v>
      </c>
      <c r="D1076" s="7" t="s">
        <v>2310</v>
      </c>
      <c r="E1076" s="7" t="s">
        <v>1770</v>
      </c>
      <c r="F1076" s="7" t="s">
        <v>29</v>
      </c>
      <c r="G1076" s="7" t="s">
        <v>30</v>
      </c>
      <c r="H1076" s="7" t="s">
        <v>63</v>
      </c>
      <c r="I1076" s="6">
        <v>3</v>
      </c>
      <c r="J1076" s="10">
        <v>0</v>
      </c>
      <c r="K1076" s="7" t="s">
        <v>32</v>
      </c>
      <c r="L1076" s="7" t="s">
        <v>23</v>
      </c>
      <c r="M1076" s="6">
        <v>18</v>
      </c>
      <c r="N1076" s="6">
        <v>3</v>
      </c>
      <c r="O1076" s="7" t="str">
        <f>VLOOKUP(H1076,Product_Master!$A$2:$E$19,2,FALSE)</f>
        <v>Paper Ream</v>
      </c>
      <c r="P1076" s="7" t="str">
        <f>VLOOKUP(H1076,Product_Master!$A$2:$E$19,3,FALSE)</f>
        <v>Office Supplies</v>
      </c>
      <c r="Q1076" s="17">
        <f>INDEX(Product_Master!$D$2:$D$19,MATCH(H1076,Product_Master!$A$2:$A$19,0))</f>
        <v>9</v>
      </c>
      <c r="R1076" s="14">
        <f>INDEX(Product_Master!$E$2:$E$19,MATCH(H1076,Product_Master!$A$2:$A$19,0))</f>
        <v>5.46</v>
      </c>
      <c r="S1076" s="14">
        <f t="shared" si="96"/>
        <v>27</v>
      </c>
      <c r="T1076" s="14">
        <f t="shared" si="97"/>
        <v>16.38</v>
      </c>
      <c r="U1076" s="14">
        <f t="shared" si="98"/>
        <v>10.620000000000001</v>
      </c>
      <c r="V1076" s="20">
        <f t="shared" si="99"/>
        <v>0.39333333333333337</v>
      </c>
      <c r="W1076" s="7" t="str">
        <f t="shared" si="100"/>
        <v>Profitable</v>
      </c>
      <c r="X1076" s="7" t="str">
        <f t="shared" si="101"/>
        <v>Low</v>
      </c>
    </row>
    <row r="1077" spans="1:24" x14ac:dyDescent="0.3">
      <c r="A1077" s="7" t="s">
        <v>3029</v>
      </c>
      <c r="B1077" s="8">
        <v>45548</v>
      </c>
      <c r="C1077" s="8">
        <v>45553</v>
      </c>
      <c r="D1077" s="7" t="s">
        <v>3030</v>
      </c>
      <c r="E1077" s="7" t="s">
        <v>276</v>
      </c>
      <c r="F1077" s="7" t="s">
        <v>19</v>
      </c>
      <c r="G1077" s="7" t="s">
        <v>20</v>
      </c>
      <c r="H1077" s="7" t="s">
        <v>56</v>
      </c>
      <c r="I1077" s="6">
        <v>3</v>
      </c>
      <c r="J1077" s="10">
        <v>0</v>
      </c>
      <c r="K1077" s="7" t="s">
        <v>32</v>
      </c>
      <c r="L1077" s="7" t="s">
        <v>23</v>
      </c>
      <c r="M1077" s="6">
        <v>46</v>
      </c>
      <c r="N1077" s="6">
        <v>1</v>
      </c>
      <c r="O1077" s="7" t="str">
        <f>VLOOKUP(H1077,Product_Master!$A$2:$E$19,2,FALSE)</f>
        <v>Stapler</v>
      </c>
      <c r="P1077" s="7" t="str">
        <f>VLOOKUP(H1077,Product_Master!$A$2:$E$19,3,FALSE)</f>
        <v>Office Supplies</v>
      </c>
      <c r="Q1077" s="17">
        <f>INDEX(Product_Master!$D$2:$D$19,MATCH(H1077,Product_Master!$A$2:$A$19,0))</f>
        <v>15</v>
      </c>
      <c r="R1077" s="14">
        <f>INDEX(Product_Master!$E$2:$E$19,MATCH(H1077,Product_Master!$A$2:$A$19,0))</f>
        <v>9.91</v>
      </c>
      <c r="S1077" s="14">
        <f t="shared" si="96"/>
        <v>45</v>
      </c>
      <c r="T1077" s="14">
        <f t="shared" si="97"/>
        <v>29.73</v>
      </c>
      <c r="U1077" s="14">
        <f t="shared" si="98"/>
        <v>15.27</v>
      </c>
      <c r="V1077" s="20">
        <f t="shared" si="99"/>
        <v>0.33933333333333332</v>
      </c>
      <c r="W1077" s="7" t="str">
        <f t="shared" si="100"/>
        <v>Profitable</v>
      </c>
      <c r="X1077" s="7" t="str">
        <f t="shared" si="101"/>
        <v>Low</v>
      </c>
    </row>
    <row r="1078" spans="1:24" x14ac:dyDescent="0.3">
      <c r="A1078" s="7" t="s">
        <v>3031</v>
      </c>
      <c r="B1078" s="8">
        <v>45514</v>
      </c>
      <c r="C1078" s="8">
        <v>45518</v>
      </c>
      <c r="D1078" s="7" t="s">
        <v>2920</v>
      </c>
      <c r="E1078" s="7" t="s">
        <v>782</v>
      </c>
      <c r="F1078" s="7" t="s">
        <v>39</v>
      </c>
      <c r="G1078" s="7" t="s">
        <v>176</v>
      </c>
      <c r="H1078" s="7" t="s">
        <v>241</v>
      </c>
      <c r="I1078" s="6">
        <v>7</v>
      </c>
      <c r="J1078" s="10">
        <v>0.1</v>
      </c>
      <c r="K1078" s="7" t="s">
        <v>32</v>
      </c>
      <c r="L1078" s="7" t="s">
        <v>23</v>
      </c>
      <c r="M1078" s="6">
        <v>49</v>
      </c>
      <c r="N1078" s="6">
        <v>3</v>
      </c>
      <c r="O1078" s="7" t="str">
        <f>VLOOKUP(H1078,Product_Master!$A$2:$E$19,2,FALSE)</f>
        <v>Notebook</v>
      </c>
      <c r="P1078" s="7" t="str">
        <f>VLOOKUP(H1078,Product_Master!$A$2:$E$19,3,FALSE)</f>
        <v>Office Supplies</v>
      </c>
      <c r="Q1078" s="17">
        <f>INDEX(Product_Master!$D$2:$D$19,MATCH(H1078,Product_Master!$A$2:$A$19,0))</f>
        <v>6</v>
      </c>
      <c r="R1078" s="14">
        <f>INDEX(Product_Master!$E$2:$E$19,MATCH(H1078,Product_Master!$A$2:$A$19,0))</f>
        <v>4.2699999999999996</v>
      </c>
      <c r="S1078" s="14">
        <f t="shared" si="96"/>
        <v>37.800000000000004</v>
      </c>
      <c r="T1078" s="14">
        <f t="shared" si="97"/>
        <v>29.889999999999997</v>
      </c>
      <c r="U1078" s="14">
        <f t="shared" si="98"/>
        <v>7.9100000000000072</v>
      </c>
      <c r="V1078" s="20">
        <f t="shared" si="99"/>
        <v>0.20925925925925942</v>
      </c>
      <c r="W1078" s="7" t="str">
        <f t="shared" si="100"/>
        <v>Profitable</v>
      </c>
      <c r="X1078" s="7" t="str">
        <f t="shared" si="101"/>
        <v>Low</v>
      </c>
    </row>
    <row r="1079" spans="1:24" x14ac:dyDescent="0.3">
      <c r="A1079" s="7" t="s">
        <v>3032</v>
      </c>
      <c r="B1079" s="8">
        <v>45463</v>
      </c>
      <c r="C1079" s="8">
        <v>45464</v>
      </c>
      <c r="D1079" s="7" t="s">
        <v>3034</v>
      </c>
      <c r="E1079" s="7" t="s">
        <v>490</v>
      </c>
      <c r="F1079" s="7" t="s">
        <v>29</v>
      </c>
      <c r="G1079" s="7" t="s">
        <v>90</v>
      </c>
      <c r="H1079" s="7" t="s">
        <v>177</v>
      </c>
      <c r="I1079" s="6">
        <v>5</v>
      </c>
      <c r="J1079" s="10">
        <v>0</v>
      </c>
      <c r="K1079" s="7" t="s">
        <v>22</v>
      </c>
      <c r="L1079" s="7" t="s">
        <v>23</v>
      </c>
      <c r="M1079" s="6">
        <v>25</v>
      </c>
      <c r="N1079" s="6">
        <v>1</v>
      </c>
      <c r="O1079" s="7" t="str">
        <f>VLOOKUP(H1079,Product_Master!$A$2:$E$19,2,FALSE)</f>
        <v>Headphones</v>
      </c>
      <c r="P1079" s="7" t="str">
        <f>VLOOKUP(H1079,Product_Master!$A$2:$E$19,3,FALSE)</f>
        <v>Technology</v>
      </c>
      <c r="Q1079" s="17">
        <f>INDEX(Product_Master!$D$2:$D$19,MATCH(H1079,Product_Master!$A$2:$A$19,0))</f>
        <v>80</v>
      </c>
      <c r="R1079" s="14">
        <f>INDEX(Product_Master!$E$2:$E$19,MATCH(H1079,Product_Master!$A$2:$A$19,0))</f>
        <v>45.88</v>
      </c>
      <c r="S1079" s="14">
        <f t="shared" si="96"/>
        <v>400</v>
      </c>
      <c r="T1079" s="14">
        <f t="shared" si="97"/>
        <v>229.4</v>
      </c>
      <c r="U1079" s="14">
        <f t="shared" si="98"/>
        <v>170.6</v>
      </c>
      <c r="V1079" s="20">
        <f t="shared" si="99"/>
        <v>0.42649999999999999</v>
      </c>
      <c r="W1079" s="7" t="str">
        <f t="shared" si="100"/>
        <v>Profitable</v>
      </c>
      <c r="X1079" s="7" t="str">
        <f t="shared" si="101"/>
        <v>Low</v>
      </c>
    </row>
    <row r="1080" spans="1:24" x14ac:dyDescent="0.3">
      <c r="A1080" s="7" t="s">
        <v>3035</v>
      </c>
      <c r="B1080" s="8">
        <v>45376</v>
      </c>
      <c r="C1080" s="8">
        <v>45380</v>
      </c>
      <c r="D1080" s="7" t="s">
        <v>3036</v>
      </c>
      <c r="E1080" s="7" t="s">
        <v>886</v>
      </c>
      <c r="F1080" s="7" t="s">
        <v>29</v>
      </c>
      <c r="G1080" s="7" t="s">
        <v>62</v>
      </c>
      <c r="H1080" s="7" t="s">
        <v>84</v>
      </c>
      <c r="I1080" s="6">
        <v>8</v>
      </c>
      <c r="J1080" s="10">
        <v>0.05</v>
      </c>
      <c r="K1080" s="7" t="s">
        <v>32</v>
      </c>
      <c r="L1080" s="7" t="s">
        <v>41</v>
      </c>
      <c r="M1080" s="6">
        <v>44</v>
      </c>
      <c r="N1080" s="6">
        <v>3</v>
      </c>
      <c r="O1080" s="7" t="str">
        <f>VLOOKUP(H1080,Product_Master!$A$2:$E$19,2,FALSE)</f>
        <v>Bookcase</v>
      </c>
      <c r="P1080" s="7" t="str">
        <f>VLOOKUP(H1080,Product_Master!$A$2:$E$19,3,FALSE)</f>
        <v>Furniture</v>
      </c>
      <c r="Q1080" s="17">
        <f>INDEX(Product_Master!$D$2:$D$19,MATCH(H1080,Product_Master!$A$2:$A$19,0))</f>
        <v>210</v>
      </c>
      <c r="R1080" s="14">
        <f>INDEX(Product_Master!$E$2:$E$19,MATCH(H1080,Product_Master!$A$2:$A$19,0))</f>
        <v>139.15</v>
      </c>
      <c r="S1080" s="14">
        <f t="shared" si="96"/>
        <v>1596</v>
      </c>
      <c r="T1080" s="14">
        <f t="shared" si="97"/>
        <v>1113.2</v>
      </c>
      <c r="U1080" s="14">
        <f t="shared" si="98"/>
        <v>482.79999999999995</v>
      </c>
      <c r="V1080" s="20">
        <f t="shared" si="99"/>
        <v>0.30250626566416039</v>
      </c>
      <c r="W1080" s="7" t="str">
        <f t="shared" si="100"/>
        <v>Profitable</v>
      </c>
      <c r="X1080" s="7" t="str">
        <f t="shared" si="101"/>
        <v>Low</v>
      </c>
    </row>
    <row r="1081" spans="1:24" x14ac:dyDescent="0.3">
      <c r="A1081" s="7" t="s">
        <v>3037</v>
      </c>
      <c r="B1081" s="8">
        <v>45495</v>
      </c>
      <c r="C1081" s="8">
        <v>45499</v>
      </c>
      <c r="D1081" s="7" t="s">
        <v>425</v>
      </c>
      <c r="E1081" s="7" t="s">
        <v>790</v>
      </c>
      <c r="F1081" s="7" t="s">
        <v>39</v>
      </c>
      <c r="G1081" s="7" t="s">
        <v>97</v>
      </c>
      <c r="H1081" s="7" t="s">
        <v>146</v>
      </c>
      <c r="I1081" s="6">
        <v>3</v>
      </c>
      <c r="J1081" s="10">
        <v>0</v>
      </c>
      <c r="K1081" s="7" t="s">
        <v>22</v>
      </c>
      <c r="L1081" s="7" t="s">
        <v>41</v>
      </c>
      <c r="M1081" s="6">
        <v>51</v>
      </c>
      <c r="N1081" s="6">
        <v>5</v>
      </c>
      <c r="O1081" s="7" t="str">
        <f>VLOOKUP(H1081,Product_Master!$A$2:$E$19,2,FALSE)</f>
        <v>Standing Desk</v>
      </c>
      <c r="P1081" s="7" t="str">
        <f>VLOOKUP(H1081,Product_Master!$A$2:$E$19,3,FALSE)</f>
        <v>Furniture</v>
      </c>
      <c r="Q1081" s="17">
        <f>INDEX(Product_Master!$D$2:$D$19,MATCH(H1081,Product_Master!$A$2:$A$19,0))</f>
        <v>480</v>
      </c>
      <c r="R1081" s="14">
        <f>INDEX(Product_Master!$E$2:$E$19,MATCH(H1081,Product_Master!$A$2:$A$19,0))</f>
        <v>375.21</v>
      </c>
      <c r="S1081" s="14">
        <f t="shared" si="96"/>
        <v>1440</v>
      </c>
      <c r="T1081" s="14">
        <f t="shared" si="97"/>
        <v>1125.6299999999999</v>
      </c>
      <c r="U1081" s="14">
        <f t="shared" si="98"/>
        <v>314.37000000000012</v>
      </c>
      <c r="V1081" s="20">
        <f t="shared" si="99"/>
        <v>0.21831250000000008</v>
      </c>
      <c r="W1081" s="7" t="str">
        <f t="shared" si="100"/>
        <v>Profitable</v>
      </c>
      <c r="X1081" s="7" t="str">
        <f t="shared" si="101"/>
        <v>Low</v>
      </c>
    </row>
    <row r="1082" spans="1:24" x14ac:dyDescent="0.3">
      <c r="A1082" s="7" t="s">
        <v>3039</v>
      </c>
      <c r="B1082" s="8">
        <v>45444</v>
      </c>
      <c r="C1082" s="8">
        <v>45446</v>
      </c>
      <c r="D1082" s="7" t="s">
        <v>3040</v>
      </c>
      <c r="E1082" s="7" t="s">
        <v>364</v>
      </c>
      <c r="F1082" s="7" t="s">
        <v>29</v>
      </c>
      <c r="G1082" s="7" t="s">
        <v>90</v>
      </c>
      <c r="H1082" s="7" t="s">
        <v>21</v>
      </c>
      <c r="I1082" s="6">
        <v>4</v>
      </c>
      <c r="J1082" s="10">
        <v>0.1</v>
      </c>
      <c r="K1082" s="7" t="s">
        <v>22</v>
      </c>
      <c r="L1082" s="7" t="s">
        <v>50</v>
      </c>
      <c r="M1082" s="6">
        <v>32</v>
      </c>
      <c r="N1082" s="6">
        <v>4</v>
      </c>
      <c r="O1082" s="7" t="str">
        <f>VLOOKUP(H1082,Product_Master!$A$2:$E$19,2,FALSE)</f>
        <v>Pen Set</v>
      </c>
      <c r="P1082" s="7" t="str">
        <f>VLOOKUP(H1082,Product_Master!$A$2:$E$19,3,FALSE)</f>
        <v>Office Supplies</v>
      </c>
      <c r="Q1082" s="17">
        <f>INDEX(Product_Master!$D$2:$D$19,MATCH(H1082,Product_Master!$A$2:$A$19,0))</f>
        <v>12</v>
      </c>
      <c r="R1082" s="14">
        <f>INDEX(Product_Master!$E$2:$E$19,MATCH(H1082,Product_Master!$A$2:$A$19,0))</f>
        <v>9.07</v>
      </c>
      <c r="S1082" s="14">
        <f t="shared" si="96"/>
        <v>43.2</v>
      </c>
      <c r="T1082" s="14">
        <f t="shared" si="97"/>
        <v>36.28</v>
      </c>
      <c r="U1082" s="14">
        <f t="shared" si="98"/>
        <v>6.9200000000000017</v>
      </c>
      <c r="V1082" s="20">
        <f t="shared" si="99"/>
        <v>0.16018518518518521</v>
      </c>
      <c r="W1082" s="7" t="str">
        <f t="shared" si="100"/>
        <v>Profitable</v>
      </c>
      <c r="X1082" s="7" t="str">
        <f t="shared" si="101"/>
        <v>Low</v>
      </c>
    </row>
    <row r="1083" spans="1:24" x14ac:dyDescent="0.3">
      <c r="A1083" s="7" t="s">
        <v>3041</v>
      </c>
      <c r="B1083" s="8">
        <v>45634</v>
      </c>
      <c r="C1083" s="8">
        <v>45636</v>
      </c>
      <c r="D1083" s="7" t="s">
        <v>3042</v>
      </c>
      <c r="E1083" s="7" t="s">
        <v>266</v>
      </c>
      <c r="F1083" s="7" t="s">
        <v>39</v>
      </c>
      <c r="G1083" s="7" t="s">
        <v>90</v>
      </c>
      <c r="H1083" s="7" t="s">
        <v>98</v>
      </c>
      <c r="I1083" s="6">
        <v>5</v>
      </c>
      <c r="J1083" s="10">
        <v>0.1</v>
      </c>
      <c r="K1083" s="7" t="s">
        <v>32</v>
      </c>
      <c r="L1083" s="7" t="s">
        <v>41</v>
      </c>
      <c r="M1083" s="6">
        <v>47</v>
      </c>
      <c r="N1083" s="6">
        <v>4</v>
      </c>
      <c r="O1083" s="7" t="str">
        <f>VLOOKUP(H1083,Product_Master!$A$2:$E$19,2,FALSE)</f>
        <v>Office Chair</v>
      </c>
      <c r="P1083" s="7" t="str">
        <f>VLOOKUP(H1083,Product_Master!$A$2:$E$19,3,FALSE)</f>
        <v>Furniture</v>
      </c>
      <c r="Q1083" s="17">
        <f>INDEX(Product_Master!$D$2:$D$19,MATCH(H1083,Product_Master!$A$2:$A$19,0))</f>
        <v>150</v>
      </c>
      <c r="R1083" s="14">
        <f>INDEX(Product_Master!$E$2:$E$19,MATCH(H1083,Product_Master!$A$2:$A$19,0))</f>
        <v>111.98</v>
      </c>
      <c r="S1083" s="14">
        <f t="shared" si="96"/>
        <v>675</v>
      </c>
      <c r="T1083" s="14">
        <f t="shared" si="97"/>
        <v>559.9</v>
      </c>
      <c r="U1083" s="14">
        <f t="shared" si="98"/>
        <v>115.10000000000002</v>
      </c>
      <c r="V1083" s="20">
        <f t="shared" si="99"/>
        <v>0.17051851851851854</v>
      </c>
      <c r="W1083" s="7" t="str">
        <f t="shared" si="100"/>
        <v>Profitable</v>
      </c>
      <c r="X1083" s="7" t="str">
        <f t="shared" si="101"/>
        <v>Low</v>
      </c>
    </row>
    <row r="1084" spans="1:24" x14ac:dyDescent="0.3">
      <c r="A1084" s="7" t="s">
        <v>3043</v>
      </c>
      <c r="B1084" s="8">
        <v>45362</v>
      </c>
      <c r="C1084" s="8">
        <v>45363</v>
      </c>
      <c r="D1084" s="7" t="s">
        <v>971</v>
      </c>
      <c r="E1084" s="7" t="s">
        <v>882</v>
      </c>
      <c r="F1084" s="7" t="s">
        <v>19</v>
      </c>
      <c r="G1084" s="7" t="s">
        <v>293</v>
      </c>
      <c r="H1084" s="7" t="s">
        <v>48</v>
      </c>
      <c r="I1084" s="6">
        <v>9</v>
      </c>
      <c r="J1084" s="10">
        <v>0.1</v>
      </c>
      <c r="K1084" s="7" t="s">
        <v>32</v>
      </c>
      <c r="L1084" s="7" t="s">
        <v>33</v>
      </c>
      <c r="M1084" s="6">
        <v>34</v>
      </c>
      <c r="N1084" s="6">
        <v>2</v>
      </c>
      <c r="O1084" s="7" t="str">
        <f>VLOOKUP(H1084,Product_Master!$A$2:$E$19,2,FALSE)</f>
        <v>Monitor</v>
      </c>
      <c r="P1084" s="7" t="str">
        <f>VLOOKUP(H1084,Product_Master!$A$2:$E$19,3,FALSE)</f>
        <v>Technology</v>
      </c>
      <c r="Q1084" s="17">
        <f>INDEX(Product_Master!$D$2:$D$19,MATCH(H1084,Product_Master!$A$2:$A$19,0))</f>
        <v>220</v>
      </c>
      <c r="R1084" s="14">
        <f>INDEX(Product_Master!$E$2:$E$19,MATCH(H1084,Product_Master!$A$2:$A$19,0))</f>
        <v>159.36000000000001</v>
      </c>
      <c r="S1084" s="14">
        <f t="shared" si="96"/>
        <v>1782</v>
      </c>
      <c r="T1084" s="14">
        <f t="shared" si="97"/>
        <v>1434.2400000000002</v>
      </c>
      <c r="U1084" s="14">
        <f t="shared" si="98"/>
        <v>347.75999999999976</v>
      </c>
      <c r="V1084" s="20">
        <f t="shared" si="99"/>
        <v>0.19515151515151502</v>
      </c>
      <c r="W1084" s="7" t="str">
        <f t="shared" si="100"/>
        <v>Profitable</v>
      </c>
      <c r="X1084" s="7" t="str">
        <f t="shared" si="101"/>
        <v>Low</v>
      </c>
    </row>
    <row r="1085" spans="1:24" x14ac:dyDescent="0.3">
      <c r="A1085" s="7" t="s">
        <v>3044</v>
      </c>
      <c r="B1085" s="8">
        <v>45436</v>
      </c>
      <c r="C1085" s="8">
        <v>45443</v>
      </c>
      <c r="D1085" s="7" t="s">
        <v>3045</v>
      </c>
      <c r="E1085" s="7" t="s">
        <v>1058</v>
      </c>
      <c r="F1085" s="7" t="s">
        <v>39</v>
      </c>
      <c r="G1085" s="7" t="s">
        <v>90</v>
      </c>
      <c r="H1085" s="7" t="s">
        <v>56</v>
      </c>
      <c r="I1085" s="6">
        <v>1</v>
      </c>
      <c r="J1085" s="10">
        <v>0</v>
      </c>
      <c r="K1085" s="7" t="s">
        <v>32</v>
      </c>
      <c r="L1085" s="7" t="s">
        <v>50</v>
      </c>
      <c r="M1085" s="6">
        <v>34</v>
      </c>
      <c r="N1085" s="6">
        <v>3</v>
      </c>
      <c r="O1085" s="7" t="str">
        <f>VLOOKUP(H1085,Product_Master!$A$2:$E$19,2,FALSE)</f>
        <v>Stapler</v>
      </c>
      <c r="P1085" s="7" t="str">
        <f>VLOOKUP(H1085,Product_Master!$A$2:$E$19,3,FALSE)</f>
        <v>Office Supplies</v>
      </c>
      <c r="Q1085" s="17">
        <f>INDEX(Product_Master!$D$2:$D$19,MATCH(H1085,Product_Master!$A$2:$A$19,0))</f>
        <v>15</v>
      </c>
      <c r="R1085" s="14">
        <f>INDEX(Product_Master!$E$2:$E$19,MATCH(H1085,Product_Master!$A$2:$A$19,0))</f>
        <v>9.91</v>
      </c>
      <c r="S1085" s="14">
        <f t="shared" si="96"/>
        <v>15</v>
      </c>
      <c r="T1085" s="14">
        <f t="shared" si="97"/>
        <v>9.91</v>
      </c>
      <c r="U1085" s="14">
        <f t="shared" si="98"/>
        <v>5.09</v>
      </c>
      <c r="V1085" s="20">
        <f t="shared" si="99"/>
        <v>0.33933333333333332</v>
      </c>
      <c r="W1085" s="7" t="str">
        <f t="shared" si="100"/>
        <v>Profitable</v>
      </c>
      <c r="X1085" s="7" t="str">
        <f t="shared" si="101"/>
        <v>Low</v>
      </c>
    </row>
    <row r="1086" spans="1:24" x14ac:dyDescent="0.3">
      <c r="A1086" s="7" t="s">
        <v>3046</v>
      </c>
      <c r="B1086" s="8">
        <v>45227</v>
      </c>
      <c r="C1086" s="8">
        <v>45232</v>
      </c>
      <c r="D1086" s="7" t="s">
        <v>3048</v>
      </c>
      <c r="E1086" s="7" t="s">
        <v>120</v>
      </c>
      <c r="F1086" s="7" t="s">
        <v>29</v>
      </c>
      <c r="G1086" s="7" t="s">
        <v>47</v>
      </c>
      <c r="H1086" s="7" t="s">
        <v>160</v>
      </c>
      <c r="I1086" s="6">
        <v>6</v>
      </c>
      <c r="J1086" s="10">
        <v>0</v>
      </c>
      <c r="K1086" s="7" t="s">
        <v>22</v>
      </c>
      <c r="L1086" s="7" t="s">
        <v>33</v>
      </c>
      <c r="M1086" s="6">
        <v>69</v>
      </c>
      <c r="N1086" s="6">
        <v>3</v>
      </c>
      <c r="O1086" s="7" t="str">
        <f>VLOOKUP(H1086,Product_Master!$A$2:$E$19,2,FALSE)</f>
        <v>Laptop</v>
      </c>
      <c r="P1086" s="7" t="str">
        <f>VLOOKUP(H1086,Product_Master!$A$2:$E$19,3,FALSE)</f>
        <v>Technology</v>
      </c>
      <c r="Q1086" s="17">
        <f>INDEX(Product_Master!$D$2:$D$19,MATCH(H1086,Product_Master!$A$2:$A$19,0))</f>
        <v>900</v>
      </c>
      <c r="R1086" s="14">
        <f>INDEX(Product_Master!$E$2:$E$19,MATCH(H1086,Product_Master!$A$2:$A$19,0))</f>
        <v>669.14</v>
      </c>
      <c r="S1086" s="14">
        <f t="shared" si="96"/>
        <v>5400</v>
      </c>
      <c r="T1086" s="14">
        <f t="shared" si="97"/>
        <v>4014.84</v>
      </c>
      <c r="U1086" s="14">
        <f t="shared" si="98"/>
        <v>1385.1599999999999</v>
      </c>
      <c r="V1086" s="20">
        <f t="shared" si="99"/>
        <v>0.25651111111111108</v>
      </c>
      <c r="W1086" s="7" t="str">
        <f t="shared" si="100"/>
        <v>Profitable</v>
      </c>
      <c r="X1086" s="7" t="str">
        <f t="shared" si="101"/>
        <v>High</v>
      </c>
    </row>
    <row r="1087" spans="1:24" x14ac:dyDescent="0.3">
      <c r="A1087" s="7" t="s">
        <v>3049</v>
      </c>
      <c r="B1087" s="8">
        <v>45453</v>
      </c>
      <c r="C1087" s="8">
        <v>45456</v>
      </c>
      <c r="D1087" s="7" t="s">
        <v>3051</v>
      </c>
      <c r="E1087" s="7" t="s">
        <v>369</v>
      </c>
      <c r="F1087" s="7" t="s">
        <v>29</v>
      </c>
      <c r="G1087" s="7" t="s">
        <v>40</v>
      </c>
      <c r="H1087" s="7" t="s">
        <v>56</v>
      </c>
      <c r="I1087" s="6">
        <v>2</v>
      </c>
      <c r="J1087" s="10">
        <v>0.2</v>
      </c>
      <c r="K1087" s="7" t="s">
        <v>22</v>
      </c>
      <c r="L1087" s="7" t="s">
        <v>23</v>
      </c>
      <c r="M1087" s="6">
        <v>48</v>
      </c>
      <c r="N1087" s="6">
        <v>1</v>
      </c>
      <c r="O1087" s="7" t="str">
        <f>VLOOKUP(H1087,Product_Master!$A$2:$E$19,2,FALSE)</f>
        <v>Stapler</v>
      </c>
      <c r="P1087" s="7" t="str">
        <f>VLOOKUP(H1087,Product_Master!$A$2:$E$19,3,FALSE)</f>
        <v>Office Supplies</v>
      </c>
      <c r="Q1087" s="17">
        <f>INDEX(Product_Master!$D$2:$D$19,MATCH(H1087,Product_Master!$A$2:$A$19,0))</f>
        <v>15</v>
      </c>
      <c r="R1087" s="14">
        <f>INDEX(Product_Master!$E$2:$E$19,MATCH(H1087,Product_Master!$A$2:$A$19,0))</f>
        <v>9.91</v>
      </c>
      <c r="S1087" s="14">
        <f t="shared" si="96"/>
        <v>24</v>
      </c>
      <c r="T1087" s="14">
        <f t="shared" si="97"/>
        <v>19.82</v>
      </c>
      <c r="U1087" s="14">
        <f t="shared" si="98"/>
        <v>4.18</v>
      </c>
      <c r="V1087" s="20">
        <f t="shared" si="99"/>
        <v>0.17416666666666666</v>
      </c>
      <c r="W1087" s="7" t="str">
        <f t="shared" si="100"/>
        <v>Profitable</v>
      </c>
      <c r="X1087" s="7" t="str">
        <f t="shared" si="101"/>
        <v>Low</v>
      </c>
    </row>
    <row r="1088" spans="1:24" x14ac:dyDescent="0.3">
      <c r="A1088" s="7" t="s">
        <v>3052</v>
      </c>
      <c r="B1088" s="8">
        <v>45218</v>
      </c>
      <c r="C1088" s="8">
        <v>45221</v>
      </c>
      <c r="D1088" s="7" t="s">
        <v>3054</v>
      </c>
      <c r="E1088" s="7" t="s">
        <v>312</v>
      </c>
      <c r="F1088" s="7" t="s">
        <v>29</v>
      </c>
      <c r="G1088" s="7" t="s">
        <v>115</v>
      </c>
      <c r="H1088" s="7" t="s">
        <v>21</v>
      </c>
      <c r="I1088" s="6">
        <v>1</v>
      </c>
      <c r="J1088" s="10">
        <v>0.1</v>
      </c>
      <c r="K1088" s="7" t="s">
        <v>32</v>
      </c>
      <c r="L1088" s="7" t="s">
        <v>33</v>
      </c>
      <c r="M1088" s="6">
        <v>40</v>
      </c>
      <c r="N1088" s="6">
        <v>4</v>
      </c>
      <c r="O1088" s="7" t="str">
        <f>VLOOKUP(H1088,Product_Master!$A$2:$E$19,2,FALSE)</f>
        <v>Pen Set</v>
      </c>
      <c r="P1088" s="7" t="str">
        <f>VLOOKUP(H1088,Product_Master!$A$2:$E$19,3,FALSE)</f>
        <v>Office Supplies</v>
      </c>
      <c r="Q1088" s="17">
        <f>INDEX(Product_Master!$D$2:$D$19,MATCH(H1088,Product_Master!$A$2:$A$19,0))</f>
        <v>12</v>
      </c>
      <c r="R1088" s="14">
        <f>INDEX(Product_Master!$E$2:$E$19,MATCH(H1088,Product_Master!$A$2:$A$19,0))</f>
        <v>9.07</v>
      </c>
      <c r="S1088" s="14">
        <f t="shared" si="96"/>
        <v>10.8</v>
      </c>
      <c r="T1088" s="14">
        <f t="shared" si="97"/>
        <v>9.07</v>
      </c>
      <c r="U1088" s="14">
        <f t="shared" si="98"/>
        <v>1.7300000000000004</v>
      </c>
      <c r="V1088" s="20">
        <f t="shared" si="99"/>
        <v>0.16018518518518521</v>
      </c>
      <c r="W1088" s="7" t="str">
        <f t="shared" si="100"/>
        <v>Profitable</v>
      </c>
      <c r="X1088" s="7" t="str">
        <f t="shared" si="101"/>
        <v>Low</v>
      </c>
    </row>
    <row r="1089" spans="1:24" x14ac:dyDescent="0.3">
      <c r="A1089" s="7" t="s">
        <v>3055</v>
      </c>
      <c r="B1089" s="8">
        <v>44987</v>
      </c>
      <c r="C1089" s="8">
        <v>44992</v>
      </c>
      <c r="D1089" s="7" t="s">
        <v>1549</v>
      </c>
      <c r="E1089" s="7" t="s">
        <v>619</v>
      </c>
      <c r="F1089" s="7" t="s">
        <v>39</v>
      </c>
      <c r="G1089" s="7" t="s">
        <v>20</v>
      </c>
      <c r="H1089" s="7" t="s">
        <v>48</v>
      </c>
      <c r="I1089" s="6">
        <v>7</v>
      </c>
      <c r="J1089" s="10">
        <v>0</v>
      </c>
      <c r="K1089" s="7" t="s">
        <v>32</v>
      </c>
      <c r="L1089" s="7" t="s">
        <v>33</v>
      </c>
      <c r="M1089" s="6">
        <v>44</v>
      </c>
      <c r="N1089" s="6">
        <v>1</v>
      </c>
      <c r="O1089" s="7" t="str">
        <f>VLOOKUP(H1089,Product_Master!$A$2:$E$19,2,FALSE)</f>
        <v>Monitor</v>
      </c>
      <c r="P1089" s="7" t="str">
        <f>VLOOKUP(H1089,Product_Master!$A$2:$E$19,3,FALSE)</f>
        <v>Technology</v>
      </c>
      <c r="Q1089" s="17">
        <f>INDEX(Product_Master!$D$2:$D$19,MATCH(H1089,Product_Master!$A$2:$A$19,0))</f>
        <v>220</v>
      </c>
      <c r="R1089" s="14">
        <f>INDEX(Product_Master!$E$2:$E$19,MATCH(H1089,Product_Master!$A$2:$A$19,0))</f>
        <v>159.36000000000001</v>
      </c>
      <c r="S1089" s="14">
        <f t="shared" si="96"/>
        <v>1540</v>
      </c>
      <c r="T1089" s="14">
        <f t="shared" si="97"/>
        <v>1115.52</v>
      </c>
      <c r="U1089" s="14">
        <f t="shared" si="98"/>
        <v>424.48</v>
      </c>
      <c r="V1089" s="20">
        <f t="shared" si="99"/>
        <v>0.27563636363636362</v>
      </c>
      <c r="W1089" s="7" t="str">
        <f t="shared" si="100"/>
        <v>Profitable</v>
      </c>
      <c r="X1089" s="7" t="str">
        <f t="shared" si="101"/>
        <v>Low</v>
      </c>
    </row>
    <row r="1090" spans="1:24" x14ac:dyDescent="0.3">
      <c r="A1090" s="7" t="s">
        <v>3056</v>
      </c>
      <c r="B1090" s="8">
        <v>45507</v>
      </c>
      <c r="C1090" s="8">
        <v>45508</v>
      </c>
      <c r="D1090" s="7" t="s">
        <v>576</v>
      </c>
      <c r="E1090" s="7" t="s">
        <v>120</v>
      </c>
      <c r="F1090" s="7" t="s">
        <v>39</v>
      </c>
      <c r="G1090" s="7" t="s">
        <v>176</v>
      </c>
      <c r="H1090" s="7" t="s">
        <v>160</v>
      </c>
      <c r="I1090" s="6">
        <v>1</v>
      </c>
      <c r="J1090" s="10">
        <v>0.15</v>
      </c>
      <c r="K1090" s="7" t="s">
        <v>32</v>
      </c>
      <c r="L1090" s="7" t="s">
        <v>33</v>
      </c>
      <c r="M1090" s="6">
        <v>56</v>
      </c>
      <c r="N1090" s="6">
        <v>2</v>
      </c>
      <c r="O1090" s="7" t="str">
        <f>VLOOKUP(H1090,Product_Master!$A$2:$E$19,2,FALSE)</f>
        <v>Laptop</v>
      </c>
      <c r="P1090" s="7" t="str">
        <f>VLOOKUP(H1090,Product_Master!$A$2:$E$19,3,FALSE)</f>
        <v>Technology</v>
      </c>
      <c r="Q1090" s="17">
        <f>INDEX(Product_Master!$D$2:$D$19,MATCH(H1090,Product_Master!$A$2:$A$19,0))</f>
        <v>900</v>
      </c>
      <c r="R1090" s="14">
        <f>INDEX(Product_Master!$E$2:$E$19,MATCH(H1090,Product_Master!$A$2:$A$19,0))</f>
        <v>669.14</v>
      </c>
      <c r="S1090" s="14">
        <f t="shared" ref="S1090:S1153" si="102">I1090*Q1090*(1-J1090)</f>
        <v>765</v>
      </c>
      <c r="T1090" s="14">
        <f t="shared" ref="T1090:T1153" si="103">I1090*R1090</f>
        <v>669.14</v>
      </c>
      <c r="U1090" s="14">
        <f t="shared" ref="U1090:U1153" si="104">S1090-T1090</f>
        <v>95.860000000000014</v>
      </c>
      <c r="V1090" s="20">
        <f t="shared" ref="V1090:V1153" si="105">IFERROR(U1090/S1090,0)</f>
        <v>0.12530718954248368</v>
      </c>
      <c r="W1090" s="7" t="str">
        <f t="shared" ref="W1090:W1153" si="106">IF(U1090&gt;0,"Profitable","Loss")</f>
        <v>Profitable</v>
      </c>
      <c r="X1090" s="7" t="str">
        <f t="shared" ref="X1090:X1153" si="107">IF(S1090&gt;=5000,"High",IF(S1090&gt;=2000,"Medium","Low"))</f>
        <v>Low</v>
      </c>
    </row>
    <row r="1091" spans="1:24" x14ac:dyDescent="0.3">
      <c r="A1091" s="7" t="s">
        <v>3057</v>
      </c>
      <c r="B1091" s="8">
        <v>45104</v>
      </c>
      <c r="C1091" s="8">
        <v>45108</v>
      </c>
      <c r="D1091" s="7" t="s">
        <v>826</v>
      </c>
      <c r="E1091" s="7" t="s">
        <v>2083</v>
      </c>
      <c r="F1091" s="7" t="s">
        <v>39</v>
      </c>
      <c r="G1091" s="7" t="s">
        <v>192</v>
      </c>
      <c r="H1091" s="7" t="s">
        <v>98</v>
      </c>
      <c r="I1091" s="6">
        <v>2</v>
      </c>
      <c r="J1091" s="10">
        <v>0.1</v>
      </c>
      <c r="K1091" s="7" t="s">
        <v>22</v>
      </c>
      <c r="L1091" s="7" t="s">
        <v>33</v>
      </c>
      <c r="M1091" s="6">
        <v>44</v>
      </c>
      <c r="N1091" s="6">
        <v>2</v>
      </c>
      <c r="O1091" s="7" t="str">
        <f>VLOOKUP(H1091,Product_Master!$A$2:$E$19,2,FALSE)</f>
        <v>Office Chair</v>
      </c>
      <c r="P1091" s="7" t="str">
        <f>VLOOKUP(H1091,Product_Master!$A$2:$E$19,3,FALSE)</f>
        <v>Furniture</v>
      </c>
      <c r="Q1091" s="17">
        <f>INDEX(Product_Master!$D$2:$D$19,MATCH(H1091,Product_Master!$A$2:$A$19,0))</f>
        <v>150</v>
      </c>
      <c r="R1091" s="14">
        <f>INDEX(Product_Master!$E$2:$E$19,MATCH(H1091,Product_Master!$A$2:$A$19,0))</f>
        <v>111.98</v>
      </c>
      <c r="S1091" s="14">
        <f t="shared" si="102"/>
        <v>270</v>
      </c>
      <c r="T1091" s="14">
        <f t="shared" si="103"/>
        <v>223.96</v>
      </c>
      <c r="U1091" s="14">
        <f t="shared" si="104"/>
        <v>46.039999999999992</v>
      </c>
      <c r="V1091" s="20">
        <f t="shared" si="105"/>
        <v>0.17051851851851849</v>
      </c>
      <c r="W1091" s="7" t="str">
        <f t="shared" si="106"/>
        <v>Profitable</v>
      </c>
      <c r="X1091" s="7" t="str">
        <f t="shared" si="107"/>
        <v>Low</v>
      </c>
    </row>
    <row r="1092" spans="1:24" x14ac:dyDescent="0.3">
      <c r="A1092" s="7" t="s">
        <v>3059</v>
      </c>
      <c r="B1092" s="8">
        <v>45367</v>
      </c>
      <c r="C1092" s="8">
        <v>45373</v>
      </c>
      <c r="D1092" s="7" t="s">
        <v>1835</v>
      </c>
      <c r="E1092" s="7" t="s">
        <v>911</v>
      </c>
      <c r="F1092" s="7" t="s">
        <v>39</v>
      </c>
      <c r="G1092" s="7" t="s">
        <v>30</v>
      </c>
      <c r="H1092" s="7" t="s">
        <v>69</v>
      </c>
      <c r="I1092" s="6">
        <v>7</v>
      </c>
      <c r="J1092" s="10">
        <v>0.2</v>
      </c>
      <c r="K1092" s="7" t="s">
        <v>22</v>
      </c>
      <c r="L1092" s="7" t="s">
        <v>41</v>
      </c>
      <c r="M1092" s="6">
        <v>30</v>
      </c>
      <c r="N1092" s="6">
        <v>2</v>
      </c>
      <c r="O1092" s="7" t="str">
        <f>VLOOKUP(H1092,Product_Master!$A$2:$E$19,2,FALSE)</f>
        <v>Marker Pack</v>
      </c>
      <c r="P1092" s="7" t="str">
        <f>VLOOKUP(H1092,Product_Master!$A$2:$E$19,3,FALSE)</f>
        <v>Office Supplies</v>
      </c>
      <c r="Q1092" s="17">
        <f>INDEX(Product_Master!$D$2:$D$19,MATCH(H1092,Product_Master!$A$2:$A$19,0))</f>
        <v>11</v>
      </c>
      <c r="R1092" s="14">
        <f>INDEX(Product_Master!$E$2:$E$19,MATCH(H1092,Product_Master!$A$2:$A$19,0))</f>
        <v>6.23</v>
      </c>
      <c r="S1092" s="14">
        <f t="shared" si="102"/>
        <v>61.6</v>
      </c>
      <c r="T1092" s="14">
        <f t="shared" si="103"/>
        <v>43.61</v>
      </c>
      <c r="U1092" s="14">
        <f t="shared" si="104"/>
        <v>17.990000000000002</v>
      </c>
      <c r="V1092" s="20">
        <f t="shared" si="105"/>
        <v>0.29204545454545455</v>
      </c>
      <c r="W1092" s="7" t="str">
        <f t="shared" si="106"/>
        <v>Profitable</v>
      </c>
      <c r="X1092" s="7" t="str">
        <f t="shared" si="107"/>
        <v>Low</v>
      </c>
    </row>
    <row r="1093" spans="1:24" x14ac:dyDescent="0.3">
      <c r="A1093" s="7" t="s">
        <v>3060</v>
      </c>
      <c r="B1093" s="8">
        <v>45227</v>
      </c>
      <c r="C1093" s="8">
        <v>45231</v>
      </c>
      <c r="D1093" s="7" t="s">
        <v>1350</v>
      </c>
      <c r="E1093" s="7" t="s">
        <v>935</v>
      </c>
      <c r="F1093" s="7" t="s">
        <v>39</v>
      </c>
      <c r="G1093" s="7" t="s">
        <v>115</v>
      </c>
      <c r="H1093" s="7" t="s">
        <v>160</v>
      </c>
      <c r="I1093" s="6">
        <v>8</v>
      </c>
      <c r="J1093" s="10">
        <v>0</v>
      </c>
      <c r="K1093" s="7" t="s">
        <v>32</v>
      </c>
      <c r="L1093" s="7" t="s">
        <v>50</v>
      </c>
      <c r="M1093" s="6">
        <v>57</v>
      </c>
      <c r="N1093" s="6">
        <v>1</v>
      </c>
      <c r="O1093" s="7" t="str">
        <f>VLOOKUP(H1093,Product_Master!$A$2:$E$19,2,FALSE)</f>
        <v>Laptop</v>
      </c>
      <c r="P1093" s="7" t="str">
        <f>VLOOKUP(H1093,Product_Master!$A$2:$E$19,3,FALSE)</f>
        <v>Technology</v>
      </c>
      <c r="Q1093" s="17">
        <f>INDEX(Product_Master!$D$2:$D$19,MATCH(H1093,Product_Master!$A$2:$A$19,0))</f>
        <v>900</v>
      </c>
      <c r="R1093" s="14">
        <f>INDEX(Product_Master!$E$2:$E$19,MATCH(H1093,Product_Master!$A$2:$A$19,0))</f>
        <v>669.14</v>
      </c>
      <c r="S1093" s="14">
        <f t="shared" si="102"/>
        <v>7200</v>
      </c>
      <c r="T1093" s="14">
        <f t="shared" si="103"/>
        <v>5353.12</v>
      </c>
      <c r="U1093" s="14">
        <f t="shared" si="104"/>
        <v>1846.88</v>
      </c>
      <c r="V1093" s="20">
        <f t="shared" si="105"/>
        <v>0.25651111111111113</v>
      </c>
      <c r="W1093" s="7" t="str">
        <f t="shared" si="106"/>
        <v>Profitable</v>
      </c>
      <c r="X1093" s="7" t="str">
        <f t="shared" si="107"/>
        <v>High</v>
      </c>
    </row>
    <row r="1094" spans="1:24" x14ac:dyDescent="0.3">
      <c r="A1094" s="7" t="s">
        <v>3061</v>
      </c>
      <c r="B1094" s="8">
        <v>45279</v>
      </c>
      <c r="C1094" s="8">
        <v>45284</v>
      </c>
      <c r="D1094" s="7" t="s">
        <v>363</v>
      </c>
      <c r="E1094" s="7" t="s">
        <v>135</v>
      </c>
      <c r="F1094" s="7" t="s">
        <v>29</v>
      </c>
      <c r="G1094" s="7" t="s">
        <v>293</v>
      </c>
      <c r="H1094" s="7" t="s">
        <v>154</v>
      </c>
      <c r="I1094" s="6">
        <v>5</v>
      </c>
      <c r="J1094" s="10">
        <v>0.05</v>
      </c>
      <c r="K1094" s="7" t="s">
        <v>32</v>
      </c>
      <c r="L1094" s="7" t="s">
        <v>23</v>
      </c>
      <c r="M1094" s="6">
        <v>52</v>
      </c>
      <c r="N1094" s="6">
        <v>2</v>
      </c>
      <c r="O1094" s="7" t="str">
        <f>VLOOKUP(H1094,Product_Master!$A$2:$E$19,2,FALSE)</f>
        <v>Filing Cabinet</v>
      </c>
      <c r="P1094" s="7" t="str">
        <f>VLOOKUP(H1094,Product_Master!$A$2:$E$19,3,FALSE)</f>
        <v>Furniture</v>
      </c>
      <c r="Q1094" s="17">
        <f>INDEX(Product_Master!$D$2:$D$19,MATCH(H1094,Product_Master!$A$2:$A$19,0))</f>
        <v>130</v>
      </c>
      <c r="R1094" s="14">
        <f>INDEX(Product_Master!$E$2:$E$19,MATCH(H1094,Product_Master!$A$2:$A$19,0))</f>
        <v>83.55</v>
      </c>
      <c r="S1094" s="14">
        <f t="shared" si="102"/>
        <v>617.5</v>
      </c>
      <c r="T1094" s="14">
        <f t="shared" si="103"/>
        <v>417.75</v>
      </c>
      <c r="U1094" s="14">
        <f t="shared" si="104"/>
        <v>199.75</v>
      </c>
      <c r="V1094" s="20">
        <f t="shared" si="105"/>
        <v>0.32348178137651823</v>
      </c>
      <c r="W1094" s="7" t="str">
        <f t="shared" si="106"/>
        <v>Profitable</v>
      </c>
      <c r="X1094" s="7" t="str">
        <f t="shared" si="107"/>
        <v>Low</v>
      </c>
    </row>
    <row r="1095" spans="1:24" x14ac:dyDescent="0.3">
      <c r="A1095" s="7" t="s">
        <v>3063</v>
      </c>
      <c r="B1095" s="8">
        <v>45634</v>
      </c>
      <c r="C1095" s="8">
        <v>45641</v>
      </c>
      <c r="D1095" s="7" t="s">
        <v>3054</v>
      </c>
      <c r="E1095" s="7" t="s">
        <v>227</v>
      </c>
      <c r="F1095" s="7" t="s">
        <v>29</v>
      </c>
      <c r="G1095" s="7" t="s">
        <v>62</v>
      </c>
      <c r="H1095" s="7" t="s">
        <v>160</v>
      </c>
      <c r="I1095" s="6">
        <v>6</v>
      </c>
      <c r="J1095" s="10">
        <v>0</v>
      </c>
      <c r="K1095" s="7" t="s">
        <v>22</v>
      </c>
      <c r="L1095" s="7" t="s">
        <v>23</v>
      </c>
      <c r="M1095" s="6">
        <v>23</v>
      </c>
      <c r="N1095" s="6">
        <v>1</v>
      </c>
      <c r="O1095" s="7" t="str">
        <f>VLOOKUP(H1095,Product_Master!$A$2:$E$19,2,FALSE)</f>
        <v>Laptop</v>
      </c>
      <c r="P1095" s="7" t="str">
        <f>VLOOKUP(H1095,Product_Master!$A$2:$E$19,3,FALSE)</f>
        <v>Technology</v>
      </c>
      <c r="Q1095" s="17">
        <f>INDEX(Product_Master!$D$2:$D$19,MATCH(H1095,Product_Master!$A$2:$A$19,0))</f>
        <v>900</v>
      </c>
      <c r="R1095" s="14">
        <f>INDEX(Product_Master!$E$2:$E$19,MATCH(H1095,Product_Master!$A$2:$A$19,0))</f>
        <v>669.14</v>
      </c>
      <c r="S1095" s="14">
        <f t="shared" si="102"/>
        <v>5400</v>
      </c>
      <c r="T1095" s="14">
        <f t="shared" si="103"/>
        <v>4014.84</v>
      </c>
      <c r="U1095" s="14">
        <f t="shared" si="104"/>
        <v>1385.1599999999999</v>
      </c>
      <c r="V1095" s="20">
        <f t="shared" si="105"/>
        <v>0.25651111111111108</v>
      </c>
      <c r="W1095" s="7" t="str">
        <f t="shared" si="106"/>
        <v>Profitable</v>
      </c>
      <c r="X1095" s="7" t="str">
        <f t="shared" si="107"/>
        <v>High</v>
      </c>
    </row>
    <row r="1096" spans="1:24" x14ac:dyDescent="0.3">
      <c r="A1096" s="7" t="s">
        <v>3064</v>
      </c>
      <c r="B1096" s="8">
        <v>45339</v>
      </c>
      <c r="C1096" s="8">
        <v>45340</v>
      </c>
      <c r="D1096" s="7" t="s">
        <v>1321</v>
      </c>
      <c r="E1096" s="7" t="s">
        <v>675</v>
      </c>
      <c r="F1096" s="7" t="s">
        <v>39</v>
      </c>
      <c r="G1096" s="7" t="s">
        <v>20</v>
      </c>
      <c r="H1096" s="7" t="s">
        <v>216</v>
      </c>
      <c r="I1096" s="6">
        <v>1</v>
      </c>
      <c r="J1096" s="10">
        <v>0.2</v>
      </c>
      <c r="K1096" s="7" t="s">
        <v>32</v>
      </c>
      <c r="L1096" s="7" t="s">
        <v>50</v>
      </c>
      <c r="M1096" s="6">
        <v>21</v>
      </c>
      <c r="N1096" s="6">
        <v>3</v>
      </c>
      <c r="O1096" s="7" t="str">
        <f>VLOOKUP(H1096,Product_Master!$A$2:$E$19,2,FALSE)</f>
        <v>Keyboard</v>
      </c>
      <c r="P1096" s="7" t="str">
        <f>VLOOKUP(H1096,Product_Master!$A$2:$E$19,3,FALSE)</f>
        <v>Technology</v>
      </c>
      <c r="Q1096" s="17">
        <f>INDEX(Product_Master!$D$2:$D$19,MATCH(H1096,Product_Master!$A$2:$A$19,0))</f>
        <v>45</v>
      </c>
      <c r="R1096" s="14">
        <f>INDEX(Product_Master!$E$2:$E$19,MATCH(H1096,Product_Master!$A$2:$A$19,0))</f>
        <v>35.729999999999997</v>
      </c>
      <c r="S1096" s="14">
        <f t="shared" si="102"/>
        <v>36</v>
      </c>
      <c r="T1096" s="14">
        <f t="shared" si="103"/>
        <v>35.729999999999997</v>
      </c>
      <c r="U1096" s="14">
        <f t="shared" si="104"/>
        <v>0.27000000000000313</v>
      </c>
      <c r="V1096" s="20">
        <f t="shared" si="105"/>
        <v>7.5000000000000865E-3</v>
      </c>
      <c r="W1096" s="7" t="str">
        <f t="shared" si="106"/>
        <v>Profitable</v>
      </c>
      <c r="X1096" s="7" t="str">
        <f t="shared" si="107"/>
        <v>Low</v>
      </c>
    </row>
    <row r="1097" spans="1:24" x14ac:dyDescent="0.3">
      <c r="A1097" s="7" t="s">
        <v>3067</v>
      </c>
      <c r="B1097" s="8">
        <v>45107</v>
      </c>
      <c r="C1097" s="8">
        <v>45108</v>
      </c>
      <c r="D1097" s="7" t="s">
        <v>1450</v>
      </c>
      <c r="E1097" s="7" t="s">
        <v>1422</v>
      </c>
      <c r="F1097" s="7" t="s">
        <v>29</v>
      </c>
      <c r="G1097" s="7" t="s">
        <v>97</v>
      </c>
      <c r="H1097" s="7" t="s">
        <v>216</v>
      </c>
      <c r="I1097" s="6">
        <v>8</v>
      </c>
      <c r="J1097" s="10">
        <v>0</v>
      </c>
      <c r="K1097" s="7" t="s">
        <v>32</v>
      </c>
      <c r="L1097" s="7" t="s">
        <v>23</v>
      </c>
      <c r="M1097" s="6">
        <v>58</v>
      </c>
      <c r="N1097" s="6">
        <v>2</v>
      </c>
      <c r="O1097" s="7" t="str">
        <f>VLOOKUP(H1097,Product_Master!$A$2:$E$19,2,FALSE)</f>
        <v>Keyboard</v>
      </c>
      <c r="P1097" s="7" t="str">
        <f>VLOOKUP(H1097,Product_Master!$A$2:$E$19,3,FALSE)</f>
        <v>Technology</v>
      </c>
      <c r="Q1097" s="17">
        <f>INDEX(Product_Master!$D$2:$D$19,MATCH(H1097,Product_Master!$A$2:$A$19,0))</f>
        <v>45</v>
      </c>
      <c r="R1097" s="14">
        <f>INDEX(Product_Master!$E$2:$E$19,MATCH(H1097,Product_Master!$A$2:$A$19,0))</f>
        <v>35.729999999999997</v>
      </c>
      <c r="S1097" s="14">
        <f t="shared" si="102"/>
        <v>360</v>
      </c>
      <c r="T1097" s="14">
        <f t="shared" si="103"/>
        <v>285.83999999999997</v>
      </c>
      <c r="U1097" s="14">
        <f t="shared" si="104"/>
        <v>74.160000000000025</v>
      </c>
      <c r="V1097" s="20">
        <f t="shared" si="105"/>
        <v>0.20600000000000007</v>
      </c>
      <c r="W1097" s="7" t="str">
        <f t="shared" si="106"/>
        <v>Profitable</v>
      </c>
      <c r="X1097" s="7" t="str">
        <f t="shared" si="107"/>
        <v>Low</v>
      </c>
    </row>
    <row r="1098" spans="1:24" x14ac:dyDescent="0.3">
      <c r="A1098" s="7" t="s">
        <v>3068</v>
      </c>
      <c r="B1098" s="8">
        <v>45547</v>
      </c>
      <c r="C1098" s="8">
        <v>45550</v>
      </c>
      <c r="D1098" s="7" t="s">
        <v>3069</v>
      </c>
      <c r="E1098" s="7" t="s">
        <v>485</v>
      </c>
      <c r="F1098" s="7" t="s">
        <v>29</v>
      </c>
      <c r="G1098" s="7" t="s">
        <v>97</v>
      </c>
      <c r="H1098" s="7" t="s">
        <v>63</v>
      </c>
      <c r="I1098" s="6">
        <v>2</v>
      </c>
      <c r="J1098" s="10">
        <v>0.05</v>
      </c>
      <c r="K1098" s="7" t="s">
        <v>22</v>
      </c>
      <c r="L1098" s="7" t="s">
        <v>33</v>
      </c>
      <c r="M1098" s="6">
        <v>40</v>
      </c>
      <c r="N1098" s="6">
        <v>1</v>
      </c>
      <c r="O1098" s="7" t="str">
        <f>VLOOKUP(H1098,Product_Master!$A$2:$E$19,2,FALSE)</f>
        <v>Paper Ream</v>
      </c>
      <c r="P1098" s="7" t="str">
        <f>VLOOKUP(H1098,Product_Master!$A$2:$E$19,3,FALSE)</f>
        <v>Office Supplies</v>
      </c>
      <c r="Q1098" s="17">
        <f>INDEX(Product_Master!$D$2:$D$19,MATCH(H1098,Product_Master!$A$2:$A$19,0))</f>
        <v>9</v>
      </c>
      <c r="R1098" s="14">
        <f>INDEX(Product_Master!$E$2:$E$19,MATCH(H1098,Product_Master!$A$2:$A$19,0))</f>
        <v>5.46</v>
      </c>
      <c r="S1098" s="14">
        <f t="shared" si="102"/>
        <v>17.099999999999998</v>
      </c>
      <c r="T1098" s="14">
        <f t="shared" si="103"/>
        <v>10.92</v>
      </c>
      <c r="U1098" s="14">
        <f t="shared" si="104"/>
        <v>6.1799999999999979</v>
      </c>
      <c r="V1098" s="20">
        <f t="shared" si="105"/>
        <v>0.36140350877192973</v>
      </c>
      <c r="W1098" s="7" t="str">
        <f t="shared" si="106"/>
        <v>Profitable</v>
      </c>
      <c r="X1098" s="7" t="str">
        <f t="shared" si="107"/>
        <v>Low</v>
      </c>
    </row>
    <row r="1099" spans="1:24" x14ac:dyDescent="0.3">
      <c r="A1099" s="7" t="s">
        <v>3070</v>
      </c>
      <c r="B1099" s="8">
        <v>44964</v>
      </c>
      <c r="C1099" s="8">
        <v>44968</v>
      </c>
      <c r="D1099" s="7" t="s">
        <v>2750</v>
      </c>
      <c r="E1099" s="7" t="s">
        <v>96</v>
      </c>
      <c r="F1099" s="7" t="s">
        <v>39</v>
      </c>
      <c r="G1099" s="7" t="s">
        <v>176</v>
      </c>
      <c r="H1099" s="7" t="s">
        <v>69</v>
      </c>
      <c r="I1099" s="6">
        <v>6</v>
      </c>
      <c r="J1099" s="10">
        <v>0.05</v>
      </c>
      <c r="K1099" s="7" t="s">
        <v>22</v>
      </c>
      <c r="L1099" s="7" t="s">
        <v>50</v>
      </c>
      <c r="M1099" s="6">
        <v>44</v>
      </c>
      <c r="N1099" s="6">
        <v>1</v>
      </c>
      <c r="O1099" s="7" t="str">
        <f>VLOOKUP(H1099,Product_Master!$A$2:$E$19,2,FALSE)</f>
        <v>Marker Pack</v>
      </c>
      <c r="P1099" s="7" t="str">
        <f>VLOOKUP(H1099,Product_Master!$A$2:$E$19,3,FALSE)</f>
        <v>Office Supplies</v>
      </c>
      <c r="Q1099" s="17">
        <f>INDEX(Product_Master!$D$2:$D$19,MATCH(H1099,Product_Master!$A$2:$A$19,0))</f>
        <v>11</v>
      </c>
      <c r="R1099" s="14">
        <f>INDEX(Product_Master!$E$2:$E$19,MATCH(H1099,Product_Master!$A$2:$A$19,0))</f>
        <v>6.23</v>
      </c>
      <c r="S1099" s="14">
        <f t="shared" si="102"/>
        <v>62.699999999999996</v>
      </c>
      <c r="T1099" s="14">
        <f t="shared" si="103"/>
        <v>37.380000000000003</v>
      </c>
      <c r="U1099" s="14">
        <f t="shared" si="104"/>
        <v>25.319999999999993</v>
      </c>
      <c r="V1099" s="20">
        <f t="shared" si="105"/>
        <v>0.40382775119617215</v>
      </c>
      <c r="W1099" s="7" t="str">
        <f t="shared" si="106"/>
        <v>Profitable</v>
      </c>
      <c r="X1099" s="7" t="str">
        <f t="shared" si="107"/>
        <v>Low</v>
      </c>
    </row>
    <row r="1100" spans="1:24" x14ac:dyDescent="0.3">
      <c r="A1100" s="7" t="s">
        <v>3071</v>
      </c>
      <c r="B1100" s="8">
        <v>44927</v>
      </c>
      <c r="C1100" s="8">
        <v>44932</v>
      </c>
      <c r="D1100" s="7" t="s">
        <v>45</v>
      </c>
      <c r="E1100" s="7" t="s">
        <v>790</v>
      </c>
      <c r="F1100" s="7" t="s">
        <v>39</v>
      </c>
      <c r="G1100" s="7" t="s">
        <v>20</v>
      </c>
      <c r="H1100" s="7" t="s">
        <v>216</v>
      </c>
      <c r="I1100" s="6">
        <v>6</v>
      </c>
      <c r="J1100" s="10">
        <v>0.2</v>
      </c>
      <c r="K1100" s="7" t="s">
        <v>22</v>
      </c>
      <c r="L1100" s="7" t="s">
        <v>41</v>
      </c>
      <c r="M1100" s="6">
        <v>57</v>
      </c>
      <c r="N1100" s="6">
        <v>5</v>
      </c>
      <c r="O1100" s="7" t="str">
        <f>VLOOKUP(H1100,Product_Master!$A$2:$E$19,2,FALSE)</f>
        <v>Keyboard</v>
      </c>
      <c r="P1100" s="7" t="str">
        <f>VLOOKUP(H1100,Product_Master!$A$2:$E$19,3,FALSE)</f>
        <v>Technology</v>
      </c>
      <c r="Q1100" s="17">
        <f>INDEX(Product_Master!$D$2:$D$19,MATCH(H1100,Product_Master!$A$2:$A$19,0))</f>
        <v>45</v>
      </c>
      <c r="R1100" s="14">
        <f>INDEX(Product_Master!$E$2:$E$19,MATCH(H1100,Product_Master!$A$2:$A$19,0))</f>
        <v>35.729999999999997</v>
      </c>
      <c r="S1100" s="14">
        <f t="shared" si="102"/>
        <v>216</v>
      </c>
      <c r="T1100" s="14">
        <f t="shared" si="103"/>
        <v>214.38</v>
      </c>
      <c r="U1100" s="14">
        <f t="shared" si="104"/>
        <v>1.6200000000000045</v>
      </c>
      <c r="V1100" s="20">
        <f t="shared" si="105"/>
        <v>7.5000000000000214E-3</v>
      </c>
      <c r="W1100" s="7" t="str">
        <f t="shared" si="106"/>
        <v>Profitable</v>
      </c>
      <c r="X1100" s="7" t="str">
        <f t="shared" si="107"/>
        <v>Low</v>
      </c>
    </row>
    <row r="1101" spans="1:24" x14ac:dyDescent="0.3">
      <c r="A1101" s="7" t="s">
        <v>3073</v>
      </c>
      <c r="B1101" s="8">
        <v>45006</v>
      </c>
      <c r="C1101" s="8">
        <v>45009</v>
      </c>
      <c r="D1101" s="7" t="s">
        <v>1261</v>
      </c>
      <c r="E1101" s="7" t="s">
        <v>165</v>
      </c>
      <c r="F1101" s="7" t="s">
        <v>29</v>
      </c>
      <c r="G1101" s="7" t="s">
        <v>90</v>
      </c>
      <c r="H1101" s="7" t="s">
        <v>160</v>
      </c>
      <c r="I1101" s="6">
        <v>8</v>
      </c>
      <c r="J1101" s="10">
        <v>0.1</v>
      </c>
      <c r="K1101" s="7" t="s">
        <v>32</v>
      </c>
      <c r="L1101" s="7" t="s">
        <v>33</v>
      </c>
      <c r="M1101" s="6">
        <v>21</v>
      </c>
      <c r="N1101" s="6">
        <v>5</v>
      </c>
      <c r="O1101" s="7" t="str">
        <f>VLOOKUP(H1101,Product_Master!$A$2:$E$19,2,FALSE)</f>
        <v>Laptop</v>
      </c>
      <c r="P1101" s="7" t="str">
        <f>VLOOKUP(H1101,Product_Master!$A$2:$E$19,3,FALSE)</f>
        <v>Technology</v>
      </c>
      <c r="Q1101" s="17">
        <f>INDEX(Product_Master!$D$2:$D$19,MATCH(H1101,Product_Master!$A$2:$A$19,0))</f>
        <v>900</v>
      </c>
      <c r="R1101" s="14">
        <f>INDEX(Product_Master!$E$2:$E$19,MATCH(H1101,Product_Master!$A$2:$A$19,0))</f>
        <v>669.14</v>
      </c>
      <c r="S1101" s="14">
        <f t="shared" si="102"/>
        <v>6480</v>
      </c>
      <c r="T1101" s="14">
        <f t="shared" si="103"/>
        <v>5353.12</v>
      </c>
      <c r="U1101" s="14">
        <f t="shared" si="104"/>
        <v>1126.8800000000001</v>
      </c>
      <c r="V1101" s="20">
        <f t="shared" si="105"/>
        <v>0.17390123456790124</v>
      </c>
      <c r="W1101" s="7" t="str">
        <f t="shared" si="106"/>
        <v>Profitable</v>
      </c>
      <c r="X1101" s="7" t="str">
        <f t="shared" si="107"/>
        <v>High</v>
      </c>
    </row>
    <row r="1102" spans="1:24" x14ac:dyDescent="0.3">
      <c r="A1102" s="7" t="s">
        <v>3075</v>
      </c>
      <c r="B1102" s="8">
        <v>45545</v>
      </c>
      <c r="C1102" s="8">
        <v>45550</v>
      </c>
      <c r="D1102" s="7" t="s">
        <v>1450</v>
      </c>
      <c r="E1102" s="7" t="s">
        <v>82</v>
      </c>
      <c r="F1102" s="7" t="s">
        <v>19</v>
      </c>
      <c r="G1102" s="7" t="s">
        <v>176</v>
      </c>
      <c r="H1102" s="7" t="s">
        <v>91</v>
      </c>
      <c r="I1102" s="6">
        <v>8</v>
      </c>
      <c r="J1102" s="10">
        <v>0</v>
      </c>
      <c r="K1102" s="7" t="s">
        <v>32</v>
      </c>
      <c r="L1102" s="7" t="s">
        <v>33</v>
      </c>
      <c r="M1102" s="6">
        <v>30</v>
      </c>
      <c r="N1102" s="6">
        <v>4</v>
      </c>
      <c r="O1102" s="7" t="str">
        <f>VLOOKUP(H1102,Product_Master!$A$2:$E$19,2,FALSE)</f>
        <v>Smartphone</v>
      </c>
      <c r="P1102" s="7" t="str">
        <f>VLOOKUP(H1102,Product_Master!$A$2:$E$19,3,FALSE)</f>
        <v>Technology</v>
      </c>
      <c r="Q1102" s="17">
        <f>INDEX(Product_Master!$D$2:$D$19,MATCH(H1102,Product_Master!$A$2:$A$19,0))</f>
        <v>600</v>
      </c>
      <c r="R1102" s="14">
        <f>INDEX(Product_Master!$E$2:$E$19,MATCH(H1102,Product_Master!$A$2:$A$19,0))</f>
        <v>395.83</v>
      </c>
      <c r="S1102" s="14">
        <f t="shared" si="102"/>
        <v>4800</v>
      </c>
      <c r="T1102" s="14">
        <f t="shared" si="103"/>
        <v>3166.64</v>
      </c>
      <c r="U1102" s="14">
        <f t="shared" si="104"/>
        <v>1633.3600000000001</v>
      </c>
      <c r="V1102" s="20">
        <f t="shared" si="105"/>
        <v>0.34028333333333338</v>
      </c>
      <c r="W1102" s="7" t="str">
        <f t="shared" si="106"/>
        <v>Profitable</v>
      </c>
      <c r="X1102" s="7" t="str">
        <f t="shared" si="107"/>
        <v>Medium</v>
      </c>
    </row>
    <row r="1103" spans="1:24" x14ac:dyDescent="0.3">
      <c r="A1103" s="7" t="s">
        <v>3076</v>
      </c>
      <c r="B1103" s="8">
        <v>44950</v>
      </c>
      <c r="C1103" s="8">
        <v>44951</v>
      </c>
      <c r="D1103" s="7" t="s">
        <v>3077</v>
      </c>
      <c r="E1103" s="7" t="s">
        <v>82</v>
      </c>
      <c r="F1103" s="7" t="s">
        <v>29</v>
      </c>
      <c r="G1103" s="7" t="s">
        <v>97</v>
      </c>
      <c r="H1103" s="7" t="s">
        <v>308</v>
      </c>
      <c r="I1103" s="6">
        <v>5</v>
      </c>
      <c r="J1103" s="10">
        <v>0.05</v>
      </c>
      <c r="K1103" s="7" t="s">
        <v>32</v>
      </c>
      <c r="L1103" s="7" t="s">
        <v>41</v>
      </c>
      <c r="M1103" s="6">
        <v>39</v>
      </c>
      <c r="N1103" s="6">
        <v>2</v>
      </c>
      <c r="O1103" s="7" t="str">
        <f>VLOOKUP(H1103,Product_Master!$A$2:$E$19,2,FALSE)</f>
        <v>Binder</v>
      </c>
      <c r="P1103" s="7" t="str">
        <f>VLOOKUP(H1103,Product_Master!$A$2:$E$19,3,FALSE)</f>
        <v>Office Supplies</v>
      </c>
      <c r="Q1103" s="17">
        <f>INDEX(Product_Master!$D$2:$D$19,MATCH(H1103,Product_Master!$A$2:$A$19,0))</f>
        <v>8</v>
      </c>
      <c r="R1103" s="14">
        <f>INDEX(Product_Master!$E$2:$E$19,MATCH(H1103,Product_Master!$A$2:$A$19,0))</f>
        <v>5.51</v>
      </c>
      <c r="S1103" s="14">
        <f t="shared" si="102"/>
        <v>38</v>
      </c>
      <c r="T1103" s="14">
        <f t="shared" si="103"/>
        <v>27.549999999999997</v>
      </c>
      <c r="U1103" s="14">
        <f t="shared" si="104"/>
        <v>10.450000000000003</v>
      </c>
      <c r="V1103" s="20">
        <f t="shared" si="105"/>
        <v>0.27500000000000008</v>
      </c>
      <c r="W1103" s="7" t="str">
        <f t="shared" si="106"/>
        <v>Profitable</v>
      </c>
      <c r="X1103" s="7" t="str">
        <f t="shared" si="107"/>
        <v>Low</v>
      </c>
    </row>
    <row r="1104" spans="1:24" x14ac:dyDescent="0.3">
      <c r="A1104" s="7" t="s">
        <v>3078</v>
      </c>
      <c r="B1104" s="8">
        <v>45010</v>
      </c>
      <c r="C1104" s="8">
        <v>45011</v>
      </c>
      <c r="D1104" s="7" t="s">
        <v>3081</v>
      </c>
      <c r="E1104" s="7" t="s">
        <v>1014</v>
      </c>
      <c r="F1104" s="7" t="s">
        <v>39</v>
      </c>
      <c r="G1104" s="7" t="s">
        <v>90</v>
      </c>
      <c r="H1104" s="7" t="s">
        <v>31</v>
      </c>
      <c r="I1104" s="6">
        <v>2</v>
      </c>
      <c r="J1104" s="10">
        <v>0.05</v>
      </c>
      <c r="K1104" s="7" t="s">
        <v>32</v>
      </c>
      <c r="L1104" s="7" t="s">
        <v>33</v>
      </c>
      <c r="M1104" s="6">
        <v>23</v>
      </c>
      <c r="N1104" s="6">
        <v>4</v>
      </c>
      <c r="O1104" s="7" t="str">
        <f>VLOOKUP(H1104,Product_Master!$A$2:$E$19,2,FALSE)</f>
        <v>Desk</v>
      </c>
      <c r="P1104" s="7" t="str">
        <f>VLOOKUP(H1104,Product_Master!$A$2:$E$19,3,FALSE)</f>
        <v>Furniture</v>
      </c>
      <c r="Q1104" s="17">
        <f>INDEX(Product_Master!$D$2:$D$19,MATCH(H1104,Product_Master!$A$2:$A$19,0))</f>
        <v>320</v>
      </c>
      <c r="R1104" s="14">
        <f>INDEX(Product_Master!$E$2:$E$19,MATCH(H1104,Product_Master!$A$2:$A$19,0))</f>
        <v>186.25</v>
      </c>
      <c r="S1104" s="14">
        <f t="shared" si="102"/>
        <v>608</v>
      </c>
      <c r="T1104" s="14">
        <f t="shared" si="103"/>
        <v>372.5</v>
      </c>
      <c r="U1104" s="14">
        <f t="shared" si="104"/>
        <v>235.5</v>
      </c>
      <c r="V1104" s="20">
        <f t="shared" si="105"/>
        <v>0.38733552631578949</v>
      </c>
      <c r="W1104" s="7" t="str">
        <f t="shared" si="106"/>
        <v>Profitable</v>
      </c>
      <c r="X1104" s="7" t="str">
        <f t="shared" si="107"/>
        <v>Low</v>
      </c>
    </row>
    <row r="1105" spans="1:24" x14ac:dyDescent="0.3">
      <c r="A1105" s="7" t="s">
        <v>3082</v>
      </c>
      <c r="B1105" s="8">
        <v>45586</v>
      </c>
      <c r="C1105" s="8">
        <v>45591</v>
      </c>
      <c r="D1105" s="7" t="s">
        <v>363</v>
      </c>
      <c r="E1105" s="7" t="s">
        <v>606</v>
      </c>
      <c r="F1105" s="7" t="s">
        <v>29</v>
      </c>
      <c r="G1105" s="7" t="s">
        <v>30</v>
      </c>
      <c r="H1105" s="7" t="s">
        <v>98</v>
      </c>
      <c r="I1105" s="6">
        <v>7</v>
      </c>
      <c r="J1105" s="10">
        <v>0.05</v>
      </c>
      <c r="K1105" s="7" t="s">
        <v>222</v>
      </c>
      <c r="L1105" s="7" t="s">
        <v>23</v>
      </c>
      <c r="M1105" s="6">
        <v>66</v>
      </c>
      <c r="N1105" s="6">
        <v>3</v>
      </c>
      <c r="O1105" s="7" t="str">
        <f>VLOOKUP(H1105,Product_Master!$A$2:$E$19,2,FALSE)</f>
        <v>Office Chair</v>
      </c>
      <c r="P1105" s="7" t="str">
        <f>VLOOKUP(H1105,Product_Master!$A$2:$E$19,3,FALSE)</f>
        <v>Furniture</v>
      </c>
      <c r="Q1105" s="17">
        <f>INDEX(Product_Master!$D$2:$D$19,MATCH(H1105,Product_Master!$A$2:$A$19,0))</f>
        <v>150</v>
      </c>
      <c r="R1105" s="14">
        <f>INDEX(Product_Master!$E$2:$E$19,MATCH(H1105,Product_Master!$A$2:$A$19,0))</f>
        <v>111.98</v>
      </c>
      <c r="S1105" s="14">
        <f t="shared" si="102"/>
        <v>997.5</v>
      </c>
      <c r="T1105" s="14">
        <f t="shared" si="103"/>
        <v>783.86</v>
      </c>
      <c r="U1105" s="14">
        <f t="shared" si="104"/>
        <v>213.64</v>
      </c>
      <c r="V1105" s="20">
        <f t="shared" si="105"/>
        <v>0.21417543859649121</v>
      </c>
      <c r="W1105" s="7" t="str">
        <f t="shared" si="106"/>
        <v>Profitable</v>
      </c>
      <c r="X1105" s="7" t="str">
        <f t="shared" si="107"/>
        <v>Low</v>
      </c>
    </row>
    <row r="1106" spans="1:24" x14ac:dyDescent="0.3">
      <c r="A1106" s="7" t="s">
        <v>3084</v>
      </c>
      <c r="B1106" s="8">
        <v>45008</v>
      </c>
      <c r="C1106" s="8">
        <v>45010</v>
      </c>
      <c r="D1106" s="7" t="s">
        <v>2573</v>
      </c>
      <c r="E1106" s="7" t="s">
        <v>186</v>
      </c>
      <c r="F1106" s="7" t="s">
        <v>29</v>
      </c>
      <c r="G1106" s="7" t="s">
        <v>30</v>
      </c>
      <c r="H1106" s="7" t="s">
        <v>63</v>
      </c>
      <c r="I1106" s="6">
        <v>8</v>
      </c>
      <c r="J1106" s="10">
        <v>0</v>
      </c>
      <c r="K1106" s="7" t="s">
        <v>32</v>
      </c>
      <c r="L1106" s="7" t="s">
        <v>23</v>
      </c>
      <c r="M1106" s="6">
        <v>45</v>
      </c>
      <c r="N1106" s="6">
        <v>4</v>
      </c>
      <c r="O1106" s="7" t="str">
        <f>VLOOKUP(H1106,Product_Master!$A$2:$E$19,2,FALSE)</f>
        <v>Paper Ream</v>
      </c>
      <c r="P1106" s="7" t="str">
        <f>VLOOKUP(H1106,Product_Master!$A$2:$E$19,3,FALSE)</f>
        <v>Office Supplies</v>
      </c>
      <c r="Q1106" s="17">
        <f>INDEX(Product_Master!$D$2:$D$19,MATCH(H1106,Product_Master!$A$2:$A$19,0))</f>
        <v>9</v>
      </c>
      <c r="R1106" s="14">
        <f>INDEX(Product_Master!$E$2:$E$19,MATCH(H1106,Product_Master!$A$2:$A$19,0))</f>
        <v>5.46</v>
      </c>
      <c r="S1106" s="14">
        <f t="shared" si="102"/>
        <v>72</v>
      </c>
      <c r="T1106" s="14">
        <f t="shared" si="103"/>
        <v>43.68</v>
      </c>
      <c r="U1106" s="14">
        <f t="shared" si="104"/>
        <v>28.32</v>
      </c>
      <c r="V1106" s="20">
        <f t="shared" si="105"/>
        <v>0.39333333333333331</v>
      </c>
      <c r="W1106" s="7" t="str">
        <f t="shared" si="106"/>
        <v>Profitable</v>
      </c>
      <c r="X1106" s="7" t="str">
        <f t="shared" si="107"/>
        <v>Low</v>
      </c>
    </row>
    <row r="1107" spans="1:24" x14ac:dyDescent="0.3">
      <c r="A1107" s="7" t="s">
        <v>3085</v>
      </c>
      <c r="B1107" s="8">
        <v>45040</v>
      </c>
      <c r="C1107" s="8">
        <v>45041</v>
      </c>
      <c r="D1107" s="7" t="s">
        <v>3086</v>
      </c>
      <c r="E1107" s="7" t="s">
        <v>140</v>
      </c>
      <c r="F1107" s="7" t="s">
        <v>19</v>
      </c>
      <c r="G1107" s="7" t="s">
        <v>192</v>
      </c>
      <c r="H1107" s="7" t="s">
        <v>109</v>
      </c>
      <c r="I1107" s="6">
        <v>7</v>
      </c>
      <c r="J1107" s="10">
        <v>0.1</v>
      </c>
      <c r="K1107" s="7" t="s">
        <v>22</v>
      </c>
      <c r="L1107" s="7" t="s">
        <v>23</v>
      </c>
      <c r="M1107" s="6">
        <v>55</v>
      </c>
      <c r="N1107" s="6">
        <v>5</v>
      </c>
      <c r="O1107" s="7" t="str">
        <f>VLOOKUP(H1107,Product_Master!$A$2:$E$19,2,FALSE)</f>
        <v>Printer</v>
      </c>
      <c r="P1107" s="7" t="str">
        <f>VLOOKUP(H1107,Product_Master!$A$2:$E$19,3,FALSE)</f>
        <v>Technology</v>
      </c>
      <c r="Q1107" s="17">
        <f>INDEX(Product_Master!$D$2:$D$19,MATCH(H1107,Product_Master!$A$2:$A$19,0))</f>
        <v>180</v>
      </c>
      <c r="R1107" s="14">
        <f>INDEX(Product_Master!$E$2:$E$19,MATCH(H1107,Product_Master!$A$2:$A$19,0))</f>
        <v>133.25</v>
      </c>
      <c r="S1107" s="14">
        <f t="shared" si="102"/>
        <v>1134</v>
      </c>
      <c r="T1107" s="14">
        <f t="shared" si="103"/>
        <v>932.75</v>
      </c>
      <c r="U1107" s="14">
        <f t="shared" si="104"/>
        <v>201.25</v>
      </c>
      <c r="V1107" s="20">
        <f t="shared" si="105"/>
        <v>0.17746913580246915</v>
      </c>
      <c r="W1107" s="7" t="str">
        <f t="shared" si="106"/>
        <v>Profitable</v>
      </c>
      <c r="X1107" s="7" t="str">
        <f t="shared" si="107"/>
        <v>Low</v>
      </c>
    </row>
    <row r="1108" spans="1:24" x14ac:dyDescent="0.3">
      <c r="A1108" s="7" t="s">
        <v>3087</v>
      </c>
      <c r="B1108" s="8">
        <v>45173</v>
      </c>
      <c r="C1108" s="8">
        <v>45176</v>
      </c>
      <c r="D1108" s="7" t="s">
        <v>693</v>
      </c>
      <c r="E1108" s="7" t="s">
        <v>292</v>
      </c>
      <c r="F1108" s="7" t="s">
        <v>29</v>
      </c>
      <c r="G1108" s="7" t="s">
        <v>97</v>
      </c>
      <c r="H1108" s="7" t="s">
        <v>69</v>
      </c>
      <c r="I1108" s="6">
        <v>3</v>
      </c>
      <c r="J1108" s="10">
        <v>0.05</v>
      </c>
      <c r="K1108" s="7" t="s">
        <v>32</v>
      </c>
      <c r="L1108" s="7" t="s">
        <v>41</v>
      </c>
      <c r="M1108" s="6">
        <v>44</v>
      </c>
      <c r="N1108" s="6">
        <v>1</v>
      </c>
      <c r="O1108" s="7" t="str">
        <f>VLOOKUP(H1108,Product_Master!$A$2:$E$19,2,FALSE)</f>
        <v>Marker Pack</v>
      </c>
      <c r="P1108" s="7" t="str">
        <f>VLOOKUP(H1108,Product_Master!$A$2:$E$19,3,FALSE)</f>
        <v>Office Supplies</v>
      </c>
      <c r="Q1108" s="17">
        <f>INDEX(Product_Master!$D$2:$D$19,MATCH(H1108,Product_Master!$A$2:$A$19,0))</f>
        <v>11</v>
      </c>
      <c r="R1108" s="14">
        <f>INDEX(Product_Master!$E$2:$E$19,MATCH(H1108,Product_Master!$A$2:$A$19,0))</f>
        <v>6.23</v>
      </c>
      <c r="S1108" s="14">
        <f t="shared" si="102"/>
        <v>31.349999999999998</v>
      </c>
      <c r="T1108" s="14">
        <f t="shared" si="103"/>
        <v>18.690000000000001</v>
      </c>
      <c r="U1108" s="14">
        <f t="shared" si="104"/>
        <v>12.659999999999997</v>
      </c>
      <c r="V1108" s="20">
        <f t="shared" si="105"/>
        <v>0.40382775119617215</v>
      </c>
      <c r="W1108" s="7" t="str">
        <f t="shared" si="106"/>
        <v>Profitable</v>
      </c>
      <c r="X1108" s="7" t="str">
        <f t="shared" si="107"/>
        <v>Low</v>
      </c>
    </row>
    <row r="1109" spans="1:24" x14ac:dyDescent="0.3">
      <c r="A1109" s="7" t="s">
        <v>3089</v>
      </c>
      <c r="B1109" s="8">
        <v>45094</v>
      </c>
      <c r="C1109" s="8">
        <v>45096</v>
      </c>
      <c r="D1109" s="7" t="s">
        <v>3090</v>
      </c>
      <c r="E1109" s="7" t="s">
        <v>82</v>
      </c>
      <c r="F1109" s="7" t="s">
        <v>39</v>
      </c>
      <c r="G1109" s="7" t="s">
        <v>62</v>
      </c>
      <c r="H1109" s="7" t="s">
        <v>31</v>
      </c>
      <c r="I1109" s="6">
        <v>3</v>
      </c>
      <c r="J1109" s="10">
        <v>0.2</v>
      </c>
      <c r="K1109" s="7" t="s">
        <v>70</v>
      </c>
      <c r="L1109" s="7" t="s">
        <v>33</v>
      </c>
      <c r="M1109" s="6">
        <v>50</v>
      </c>
      <c r="N1109" s="6">
        <v>1</v>
      </c>
      <c r="O1109" s="7" t="str">
        <f>VLOOKUP(H1109,Product_Master!$A$2:$E$19,2,FALSE)</f>
        <v>Desk</v>
      </c>
      <c r="P1109" s="7" t="str">
        <f>VLOOKUP(H1109,Product_Master!$A$2:$E$19,3,FALSE)</f>
        <v>Furniture</v>
      </c>
      <c r="Q1109" s="17">
        <f>INDEX(Product_Master!$D$2:$D$19,MATCH(H1109,Product_Master!$A$2:$A$19,0))</f>
        <v>320</v>
      </c>
      <c r="R1109" s="14">
        <f>INDEX(Product_Master!$E$2:$E$19,MATCH(H1109,Product_Master!$A$2:$A$19,0))</f>
        <v>186.25</v>
      </c>
      <c r="S1109" s="14">
        <f t="shared" si="102"/>
        <v>768</v>
      </c>
      <c r="T1109" s="14">
        <f t="shared" si="103"/>
        <v>558.75</v>
      </c>
      <c r="U1109" s="14">
        <f t="shared" si="104"/>
        <v>209.25</v>
      </c>
      <c r="V1109" s="20">
        <f t="shared" si="105"/>
        <v>0.2724609375</v>
      </c>
      <c r="W1109" s="7" t="str">
        <f t="shared" si="106"/>
        <v>Profitable</v>
      </c>
      <c r="X1109" s="7" t="str">
        <f t="shared" si="107"/>
        <v>Low</v>
      </c>
    </row>
    <row r="1110" spans="1:24" x14ac:dyDescent="0.3">
      <c r="A1110" s="7" t="s">
        <v>3091</v>
      </c>
      <c r="B1110" s="8">
        <v>44962</v>
      </c>
      <c r="C1110" s="8">
        <v>44963</v>
      </c>
      <c r="D1110" s="7" t="s">
        <v>95</v>
      </c>
      <c r="E1110" s="7" t="s">
        <v>1202</v>
      </c>
      <c r="F1110" s="7" t="s">
        <v>29</v>
      </c>
      <c r="G1110" s="7" t="s">
        <v>293</v>
      </c>
      <c r="H1110" s="7" t="s">
        <v>216</v>
      </c>
      <c r="I1110" s="6">
        <v>4</v>
      </c>
      <c r="J1110" s="10">
        <v>0.2</v>
      </c>
      <c r="K1110" s="7" t="s">
        <v>32</v>
      </c>
      <c r="L1110" s="7" t="s">
        <v>50</v>
      </c>
      <c r="M1110" s="6">
        <v>66</v>
      </c>
      <c r="N1110" s="6">
        <v>3</v>
      </c>
      <c r="O1110" s="7" t="str">
        <f>VLOOKUP(H1110,Product_Master!$A$2:$E$19,2,FALSE)</f>
        <v>Keyboard</v>
      </c>
      <c r="P1110" s="7" t="str">
        <f>VLOOKUP(H1110,Product_Master!$A$2:$E$19,3,FALSE)</f>
        <v>Technology</v>
      </c>
      <c r="Q1110" s="17">
        <f>INDEX(Product_Master!$D$2:$D$19,MATCH(H1110,Product_Master!$A$2:$A$19,0))</f>
        <v>45</v>
      </c>
      <c r="R1110" s="14">
        <f>INDEX(Product_Master!$E$2:$E$19,MATCH(H1110,Product_Master!$A$2:$A$19,0))</f>
        <v>35.729999999999997</v>
      </c>
      <c r="S1110" s="14">
        <f t="shared" si="102"/>
        <v>144</v>
      </c>
      <c r="T1110" s="14">
        <f t="shared" si="103"/>
        <v>142.91999999999999</v>
      </c>
      <c r="U1110" s="14">
        <f t="shared" si="104"/>
        <v>1.0800000000000125</v>
      </c>
      <c r="V1110" s="20">
        <f t="shared" si="105"/>
        <v>7.5000000000000865E-3</v>
      </c>
      <c r="W1110" s="7" t="str">
        <f t="shared" si="106"/>
        <v>Profitable</v>
      </c>
      <c r="X1110" s="7" t="str">
        <f t="shared" si="107"/>
        <v>Low</v>
      </c>
    </row>
    <row r="1111" spans="1:24" x14ac:dyDescent="0.3">
      <c r="A1111" s="7" t="s">
        <v>3093</v>
      </c>
      <c r="B1111" s="8">
        <v>45438</v>
      </c>
      <c r="C1111" s="8">
        <v>45439</v>
      </c>
      <c r="D1111" s="7" t="s">
        <v>3094</v>
      </c>
      <c r="E1111" s="7" t="s">
        <v>630</v>
      </c>
      <c r="F1111" s="7" t="s">
        <v>29</v>
      </c>
      <c r="G1111" s="7" t="s">
        <v>251</v>
      </c>
      <c r="H1111" s="7" t="s">
        <v>63</v>
      </c>
      <c r="I1111" s="6">
        <v>7</v>
      </c>
      <c r="J1111" s="10">
        <v>0.15</v>
      </c>
      <c r="K1111" s="7" t="s">
        <v>32</v>
      </c>
      <c r="L1111" s="7" t="s">
        <v>50</v>
      </c>
      <c r="M1111" s="6">
        <v>30</v>
      </c>
      <c r="N1111" s="6">
        <v>1</v>
      </c>
      <c r="O1111" s="7" t="str">
        <f>VLOOKUP(H1111,Product_Master!$A$2:$E$19,2,FALSE)</f>
        <v>Paper Ream</v>
      </c>
      <c r="P1111" s="7" t="str">
        <f>VLOOKUP(H1111,Product_Master!$A$2:$E$19,3,FALSE)</f>
        <v>Office Supplies</v>
      </c>
      <c r="Q1111" s="17">
        <f>INDEX(Product_Master!$D$2:$D$19,MATCH(H1111,Product_Master!$A$2:$A$19,0))</f>
        <v>9</v>
      </c>
      <c r="R1111" s="14">
        <f>INDEX(Product_Master!$E$2:$E$19,MATCH(H1111,Product_Master!$A$2:$A$19,0))</f>
        <v>5.46</v>
      </c>
      <c r="S1111" s="14">
        <f t="shared" si="102"/>
        <v>53.55</v>
      </c>
      <c r="T1111" s="14">
        <f t="shared" si="103"/>
        <v>38.22</v>
      </c>
      <c r="U1111" s="14">
        <f t="shared" si="104"/>
        <v>15.329999999999998</v>
      </c>
      <c r="V1111" s="20">
        <f t="shared" si="105"/>
        <v>0.28627450980392155</v>
      </c>
      <c r="W1111" s="7" t="str">
        <f t="shared" si="106"/>
        <v>Profitable</v>
      </c>
      <c r="X1111" s="7" t="str">
        <f t="shared" si="107"/>
        <v>Low</v>
      </c>
    </row>
    <row r="1112" spans="1:24" x14ac:dyDescent="0.3">
      <c r="A1112" s="7" t="s">
        <v>3095</v>
      </c>
      <c r="B1112" s="8">
        <v>45547</v>
      </c>
      <c r="C1112" s="8">
        <v>45553</v>
      </c>
      <c r="D1112" s="7" t="s">
        <v>551</v>
      </c>
      <c r="E1112" s="7" t="s">
        <v>435</v>
      </c>
      <c r="F1112" s="7" t="s">
        <v>39</v>
      </c>
      <c r="G1112" s="7" t="s">
        <v>47</v>
      </c>
      <c r="H1112" s="7" t="s">
        <v>146</v>
      </c>
      <c r="I1112" s="6">
        <v>3</v>
      </c>
      <c r="J1112" s="10">
        <v>0</v>
      </c>
      <c r="K1112" s="7" t="s">
        <v>32</v>
      </c>
      <c r="L1112" s="7" t="s">
        <v>41</v>
      </c>
      <c r="M1112" s="6">
        <v>27</v>
      </c>
      <c r="N1112" s="6">
        <v>2</v>
      </c>
      <c r="O1112" s="7" t="str">
        <f>VLOOKUP(H1112,Product_Master!$A$2:$E$19,2,FALSE)</f>
        <v>Standing Desk</v>
      </c>
      <c r="P1112" s="7" t="str">
        <f>VLOOKUP(H1112,Product_Master!$A$2:$E$19,3,FALSE)</f>
        <v>Furniture</v>
      </c>
      <c r="Q1112" s="17">
        <f>INDEX(Product_Master!$D$2:$D$19,MATCH(H1112,Product_Master!$A$2:$A$19,0))</f>
        <v>480</v>
      </c>
      <c r="R1112" s="14">
        <f>INDEX(Product_Master!$E$2:$E$19,MATCH(H1112,Product_Master!$A$2:$A$19,0))</f>
        <v>375.21</v>
      </c>
      <c r="S1112" s="14">
        <f t="shared" si="102"/>
        <v>1440</v>
      </c>
      <c r="T1112" s="14">
        <f t="shared" si="103"/>
        <v>1125.6299999999999</v>
      </c>
      <c r="U1112" s="14">
        <f t="shared" si="104"/>
        <v>314.37000000000012</v>
      </c>
      <c r="V1112" s="20">
        <f t="shared" si="105"/>
        <v>0.21831250000000008</v>
      </c>
      <c r="W1112" s="7" t="str">
        <f t="shared" si="106"/>
        <v>Profitable</v>
      </c>
      <c r="X1112" s="7" t="str">
        <f t="shared" si="107"/>
        <v>Low</v>
      </c>
    </row>
    <row r="1113" spans="1:24" x14ac:dyDescent="0.3">
      <c r="A1113" s="7" t="s">
        <v>3097</v>
      </c>
      <c r="B1113" s="8">
        <v>44955</v>
      </c>
      <c r="C1113" s="8">
        <v>44959</v>
      </c>
      <c r="D1113" s="7" t="s">
        <v>3098</v>
      </c>
      <c r="E1113" s="7" t="s">
        <v>266</v>
      </c>
      <c r="F1113" s="7" t="s">
        <v>39</v>
      </c>
      <c r="G1113" s="7" t="s">
        <v>176</v>
      </c>
      <c r="H1113" s="7" t="s">
        <v>98</v>
      </c>
      <c r="I1113" s="6">
        <v>8</v>
      </c>
      <c r="J1113" s="10">
        <v>0</v>
      </c>
      <c r="K1113" s="7" t="s">
        <v>32</v>
      </c>
      <c r="L1113" s="7" t="s">
        <v>23</v>
      </c>
      <c r="M1113" s="6">
        <v>21</v>
      </c>
      <c r="N1113" s="6">
        <v>1</v>
      </c>
      <c r="O1113" s="7" t="str">
        <f>VLOOKUP(H1113,Product_Master!$A$2:$E$19,2,FALSE)</f>
        <v>Office Chair</v>
      </c>
      <c r="P1113" s="7" t="str">
        <f>VLOOKUP(H1113,Product_Master!$A$2:$E$19,3,FALSE)</f>
        <v>Furniture</v>
      </c>
      <c r="Q1113" s="17">
        <f>INDEX(Product_Master!$D$2:$D$19,MATCH(H1113,Product_Master!$A$2:$A$19,0))</f>
        <v>150</v>
      </c>
      <c r="R1113" s="14">
        <f>INDEX(Product_Master!$E$2:$E$19,MATCH(H1113,Product_Master!$A$2:$A$19,0))</f>
        <v>111.98</v>
      </c>
      <c r="S1113" s="14">
        <f t="shared" si="102"/>
        <v>1200</v>
      </c>
      <c r="T1113" s="14">
        <f t="shared" si="103"/>
        <v>895.84</v>
      </c>
      <c r="U1113" s="14">
        <f t="shared" si="104"/>
        <v>304.15999999999997</v>
      </c>
      <c r="V1113" s="20">
        <f t="shared" si="105"/>
        <v>0.25346666666666662</v>
      </c>
      <c r="W1113" s="7" t="str">
        <f t="shared" si="106"/>
        <v>Profitable</v>
      </c>
      <c r="X1113" s="7" t="str">
        <f t="shared" si="107"/>
        <v>Low</v>
      </c>
    </row>
    <row r="1114" spans="1:24" x14ac:dyDescent="0.3">
      <c r="A1114" s="7" t="s">
        <v>3099</v>
      </c>
      <c r="B1114" s="8">
        <v>45197</v>
      </c>
      <c r="C1114" s="8">
        <v>45203</v>
      </c>
      <c r="D1114" s="7" t="s">
        <v>3101</v>
      </c>
      <c r="E1114" s="7" t="s">
        <v>1372</v>
      </c>
      <c r="F1114" s="7" t="s">
        <v>19</v>
      </c>
      <c r="G1114" s="7" t="s">
        <v>40</v>
      </c>
      <c r="H1114" s="7" t="s">
        <v>308</v>
      </c>
      <c r="I1114" s="6">
        <v>2</v>
      </c>
      <c r="J1114" s="10">
        <v>0.15</v>
      </c>
      <c r="K1114" s="7" t="s">
        <v>32</v>
      </c>
      <c r="L1114" s="7" t="s">
        <v>50</v>
      </c>
      <c r="M1114" s="6">
        <v>67</v>
      </c>
      <c r="N1114" s="6">
        <v>3</v>
      </c>
      <c r="O1114" s="7" t="str">
        <f>VLOOKUP(H1114,Product_Master!$A$2:$E$19,2,FALSE)</f>
        <v>Binder</v>
      </c>
      <c r="P1114" s="7" t="str">
        <f>VLOOKUP(H1114,Product_Master!$A$2:$E$19,3,FALSE)</f>
        <v>Office Supplies</v>
      </c>
      <c r="Q1114" s="17">
        <f>INDEX(Product_Master!$D$2:$D$19,MATCH(H1114,Product_Master!$A$2:$A$19,0))</f>
        <v>8</v>
      </c>
      <c r="R1114" s="14">
        <f>INDEX(Product_Master!$E$2:$E$19,MATCH(H1114,Product_Master!$A$2:$A$19,0))</f>
        <v>5.51</v>
      </c>
      <c r="S1114" s="14">
        <f t="shared" si="102"/>
        <v>13.6</v>
      </c>
      <c r="T1114" s="14">
        <f t="shared" si="103"/>
        <v>11.02</v>
      </c>
      <c r="U1114" s="14">
        <f t="shared" si="104"/>
        <v>2.58</v>
      </c>
      <c r="V1114" s="20">
        <f t="shared" si="105"/>
        <v>0.1897058823529412</v>
      </c>
      <c r="W1114" s="7" t="str">
        <f t="shared" si="106"/>
        <v>Profitable</v>
      </c>
      <c r="X1114" s="7" t="str">
        <f t="shared" si="107"/>
        <v>Low</v>
      </c>
    </row>
    <row r="1115" spans="1:24" x14ac:dyDescent="0.3">
      <c r="A1115" s="7" t="s">
        <v>3102</v>
      </c>
      <c r="B1115" s="8">
        <v>45391</v>
      </c>
      <c r="C1115" s="8">
        <v>45392</v>
      </c>
      <c r="D1115" s="7" t="s">
        <v>2507</v>
      </c>
      <c r="E1115" s="7" t="s">
        <v>28</v>
      </c>
      <c r="F1115" s="7" t="s">
        <v>39</v>
      </c>
      <c r="G1115" s="7" t="s">
        <v>40</v>
      </c>
      <c r="H1115" s="7" t="s">
        <v>63</v>
      </c>
      <c r="I1115" s="6">
        <v>4</v>
      </c>
      <c r="J1115" s="10">
        <v>0.1</v>
      </c>
      <c r="K1115" s="7" t="s">
        <v>32</v>
      </c>
      <c r="L1115" s="7" t="s">
        <v>41</v>
      </c>
      <c r="M1115" s="6">
        <v>63</v>
      </c>
      <c r="N1115" s="6">
        <v>2</v>
      </c>
      <c r="O1115" s="7" t="str">
        <f>VLOOKUP(H1115,Product_Master!$A$2:$E$19,2,FALSE)</f>
        <v>Paper Ream</v>
      </c>
      <c r="P1115" s="7" t="str">
        <f>VLOOKUP(H1115,Product_Master!$A$2:$E$19,3,FALSE)</f>
        <v>Office Supplies</v>
      </c>
      <c r="Q1115" s="17">
        <f>INDEX(Product_Master!$D$2:$D$19,MATCH(H1115,Product_Master!$A$2:$A$19,0))</f>
        <v>9</v>
      </c>
      <c r="R1115" s="14">
        <f>INDEX(Product_Master!$E$2:$E$19,MATCH(H1115,Product_Master!$A$2:$A$19,0))</f>
        <v>5.46</v>
      </c>
      <c r="S1115" s="14">
        <f t="shared" si="102"/>
        <v>32.4</v>
      </c>
      <c r="T1115" s="14">
        <f t="shared" si="103"/>
        <v>21.84</v>
      </c>
      <c r="U1115" s="14">
        <f t="shared" si="104"/>
        <v>10.559999999999999</v>
      </c>
      <c r="V1115" s="20">
        <f t="shared" si="105"/>
        <v>0.3259259259259259</v>
      </c>
      <c r="W1115" s="7" t="str">
        <f t="shared" si="106"/>
        <v>Profitable</v>
      </c>
      <c r="X1115" s="7" t="str">
        <f t="shared" si="107"/>
        <v>Low</v>
      </c>
    </row>
    <row r="1116" spans="1:24" x14ac:dyDescent="0.3">
      <c r="A1116" s="7" t="s">
        <v>3103</v>
      </c>
      <c r="B1116" s="8">
        <v>45634</v>
      </c>
      <c r="C1116" s="8">
        <v>45636</v>
      </c>
      <c r="D1116" s="7" t="s">
        <v>388</v>
      </c>
      <c r="E1116" s="7" t="s">
        <v>587</v>
      </c>
      <c r="F1116" s="7" t="s">
        <v>39</v>
      </c>
      <c r="G1116" s="7" t="s">
        <v>47</v>
      </c>
      <c r="H1116" s="7" t="s">
        <v>177</v>
      </c>
      <c r="I1116" s="6">
        <v>4</v>
      </c>
      <c r="J1116" s="10">
        <v>0.15</v>
      </c>
      <c r="K1116" s="7" t="s">
        <v>222</v>
      </c>
      <c r="L1116" s="7" t="s">
        <v>23</v>
      </c>
      <c r="M1116" s="6">
        <v>25</v>
      </c>
      <c r="N1116" s="6">
        <v>5</v>
      </c>
      <c r="O1116" s="7" t="str">
        <f>VLOOKUP(H1116,Product_Master!$A$2:$E$19,2,FALSE)</f>
        <v>Headphones</v>
      </c>
      <c r="P1116" s="7" t="str">
        <f>VLOOKUP(H1116,Product_Master!$A$2:$E$19,3,FALSE)</f>
        <v>Technology</v>
      </c>
      <c r="Q1116" s="17">
        <f>INDEX(Product_Master!$D$2:$D$19,MATCH(H1116,Product_Master!$A$2:$A$19,0))</f>
        <v>80</v>
      </c>
      <c r="R1116" s="14">
        <f>INDEX(Product_Master!$E$2:$E$19,MATCH(H1116,Product_Master!$A$2:$A$19,0))</f>
        <v>45.88</v>
      </c>
      <c r="S1116" s="14">
        <f t="shared" si="102"/>
        <v>272</v>
      </c>
      <c r="T1116" s="14">
        <f t="shared" si="103"/>
        <v>183.52</v>
      </c>
      <c r="U1116" s="14">
        <f t="shared" si="104"/>
        <v>88.47999999999999</v>
      </c>
      <c r="V1116" s="20">
        <f t="shared" si="105"/>
        <v>0.32529411764705879</v>
      </c>
      <c r="W1116" s="7" t="str">
        <f t="shared" si="106"/>
        <v>Profitable</v>
      </c>
      <c r="X1116" s="7" t="str">
        <f t="shared" si="107"/>
        <v>Low</v>
      </c>
    </row>
    <row r="1117" spans="1:24" x14ac:dyDescent="0.3">
      <c r="A1117" s="7" t="s">
        <v>3105</v>
      </c>
      <c r="B1117" s="8">
        <v>45386</v>
      </c>
      <c r="C1117" s="8">
        <v>45390</v>
      </c>
      <c r="D1117" s="7" t="s">
        <v>3107</v>
      </c>
      <c r="E1117" s="7" t="s">
        <v>552</v>
      </c>
      <c r="F1117" s="7" t="s">
        <v>19</v>
      </c>
      <c r="G1117" s="7" t="s">
        <v>90</v>
      </c>
      <c r="H1117" s="7" t="s">
        <v>84</v>
      </c>
      <c r="I1117" s="6">
        <v>9</v>
      </c>
      <c r="J1117" s="10">
        <v>0.05</v>
      </c>
      <c r="K1117" s="7" t="s">
        <v>32</v>
      </c>
      <c r="L1117" s="7" t="s">
        <v>41</v>
      </c>
      <c r="M1117" s="6">
        <v>20</v>
      </c>
      <c r="N1117" s="6">
        <v>2</v>
      </c>
      <c r="O1117" s="7" t="str">
        <f>VLOOKUP(H1117,Product_Master!$A$2:$E$19,2,FALSE)</f>
        <v>Bookcase</v>
      </c>
      <c r="P1117" s="7" t="str">
        <f>VLOOKUP(H1117,Product_Master!$A$2:$E$19,3,FALSE)</f>
        <v>Furniture</v>
      </c>
      <c r="Q1117" s="17">
        <f>INDEX(Product_Master!$D$2:$D$19,MATCH(H1117,Product_Master!$A$2:$A$19,0))</f>
        <v>210</v>
      </c>
      <c r="R1117" s="14">
        <f>INDEX(Product_Master!$E$2:$E$19,MATCH(H1117,Product_Master!$A$2:$A$19,0))</f>
        <v>139.15</v>
      </c>
      <c r="S1117" s="14">
        <f t="shared" si="102"/>
        <v>1795.5</v>
      </c>
      <c r="T1117" s="14">
        <f t="shared" si="103"/>
        <v>1252.3500000000001</v>
      </c>
      <c r="U1117" s="14">
        <f t="shared" si="104"/>
        <v>543.14999999999986</v>
      </c>
      <c r="V1117" s="20">
        <f t="shared" si="105"/>
        <v>0.30250626566416033</v>
      </c>
      <c r="W1117" s="7" t="str">
        <f t="shared" si="106"/>
        <v>Profitable</v>
      </c>
      <c r="X1117" s="7" t="str">
        <f t="shared" si="107"/>
        <v>Low</v>
      </c>
    </row>
    <row r="1118" spans="1:24" x14ac:dyDescent="0.3">
      <c r="A1118" s="7" t="s">
        <v>3109</v>
      </c>
      <c r="B1118" s="8">
        <v>45145</v>
      </c>
      <c r="C1118" s="8">
        <v>45148</v>
      </c>
      <c r="D1118" s="7" t="s">
        <v>3110</v>
      </c>
      <c r="E1118" s="7" t="s">
        <v>570</v>
      </c>
      <c r="F1118" s="7" t="s">
        <v>29</v>
      </c>
      <c r="G1118" s="7" t="s">
        <v>192</v>
      </c>
      <c r="H1118" s="7" t="s">
        <v>31</v>
      </c>
      <c r="I1118" s="6">
        <v>1</v>
      </c>
      <c r="J1118" s="10">
        <v>0</v>
      </c>
      <c r="K1118" s="7" t="s">
        <v>32</v>
      </c>
      <c r="L1118" s="7" t="s">
        <v>23</v>
      </c>
      <c r="M1118" s="6">
        <v>55</v>
      </c>
      <c r="N1118" s="6">
        <v>5</v>
      </c>
      <c r="O1118" s="7" t="str">
        <f>VLOOKUP(H1118,Product_Master!$A$2:$E$19,2,FALSE)</f>
        <v>Desk</v>
      </c>
      <c r="P1118" s="7" t="str">
        <f>VLOOKUP(H1118,Product_Master!$A$2:$E$19,3,FALSE)</f>
        <v>Furniture</v>
      </c>
      <c r="Q1118" s="17">
        <f>INDEX(Product_Master!$D$2:$D$19,MATCH(H1118,Product_Master!$A$2:$A$19,0))</f>
        <v>320</v>
      </c>
      <c r="R1118" s="14">
        <f>INDEX(Product_Master!$E$2:$E$19,MATCH(H1118,Product_Master!$A$2:$A$19,0))</f>
        <v>186.25</v>
      </c>
      <c r="S1118" s="14">
        <f t="shared" si="102"/>
        <v>320</v>
      </c>
      <c r="T1118" s="14">
        <f t="shared" si="103"/>
        <v>186.25</v>
      </c>
      <c r="U1118" s="14">
        <f t="shared" si="104"/>
        <v>133.75</v>
      </c>
      <c r="V1118" s="20">
        <f t="shared" si="105"/>
        <v>0.41796875</v>
      </c>
      <c r="W1118" s="7" t="str">
        <f t="shared" si="106"/>
        <v>Profitable</v>
      </c>
      <c r="X1118" s="7" t="str">
        <f t="shared" si="107"/>
        <v>Low</v>
      </c>
    </row>
    <row r="1119" spans="1:24" x14ac:dyDescent="0.3">
      <c r="A1119" s="7" t="s">
        <v>3111</v>
      </c>
      <c r="B1119" s="8">
        <v>45489</v>
      </c>
      <c r="C1119" s="8">
        <v>45493</v>
      </c>
      <c r="D1119" s="7" t="s">
        <v>3112</v>
      </c>
      <c r="E1119" s="7" t="s">
        <v>2887</v>
      </c>
      <c r="F1119" s="7" t="s">
        <v>39</v>
      </c>
      <c r="G1119" s="7" t="s">
        <v>90</v>
      </c>
      <c r="H1119" s="7" t="s">
        <v>21</v>
      </c>
      <c r="I1119" s="6">
        <v>5</v>
      </c>
      <c r="J1119" s="10">
        <v>0.2</v>
      </c>
      <c r="K1119" s="7" t="s">
        <v>32</v>
      </c>
      <c r="L1119" s="7" t="s">
        <v>23</v>
      </c>
      <c r="M1119" s="6">
        <v>37</v>
      </c>
      <c r="N1119" s="6">
        <v>4</v>
      </c>
      <c r="O1119" s="7" t="str">
        <f>VLOOKUP(H1119,Product_Master!$A$2:$E$19,2,FALSE)</f>
        <v>Pen Set</v>
      </c>
      <c r="P1119" s="7" t="str">
        <f>VLOOKUP(H1119,Product_Master!$A$2:$E$19,3,FALSE)</f>
        <v>Office Supplies</v>
      </c>
      <c r="Q1119" s="17">
        <f>INDEX(Product_Master!$D$2:$D$19,MATCH(H1119,Product_Master!$A$2:$A$19,0))</f>
        <v>12</v>
      </c>
      <c r="R1119" s="14">
        <f>INDEX(Product_Master!$E$2:$E$19,MATCH(H1119,Product_Master!$A$2:$A$19,0))</f>
        <v>9.07</v>
      </c>
      <c r="S1119" s="14">
        <f t="shared" si="102"/>
        <v>48</v>
      </c>
      <c r="T1119" s="14">
        <f t="shared" si="103"/>
        <v>45.35</v>
      </c>
      <c r="U1119" s="14">
        <f t="shared" si="104"/>
        <v>2.6499999999999986</v>
      </c>
      <c r="V1119" s="20">
        <f t="shared" si="105"/>
        <v>5.5208333333333304E-2</v>
      </c>
      <c r="W1119" s="7" t="str">
        <f t="shared" si="106"/>
        <v>Profitable</v>
      </c>
      <c r="X1119" s="7" t="str">
        <f t="shared" si="107"/>
        <v>Low</v>
      </c>
    </row>
    <row r="1120" spans="1:24" x14ac:dyDescent="0.3">
      <c r="A1120" s="7" t="s">
        <v>3113</v>
      </c>
      <c r="B1120" s="8">
        <v>45508</v>
      </c>
      <c r="C1120" s="8">
        <v>45511</v>
      </c>
      <c r="D1120" s="7" t="s">
        <v>45</v>
      </c>
      <c r="E1120" s="7" t="s">
        <v>159</v>
      </c>
      <c r="F1120" s="7" t="s">
        <v>39</v>
      </c>
      <c r="G1120" s="7" t="s">
        <v>62</v>
      </c>
      <c r="H1120" s="7" t="s">
        <v>160</v>
      </c>
      <c r="I1120" s="6">
        <v>8</v>
      </c>
      <c r="J1120" s="10">
        <v>0.05</v>
      </c>
      <c r="K1120" s="7" t="s">
        <v>70</v>
      </c>
      <c r="L1120" s="7" t="s">
        <v>23</v>
      </c>
      <c r="M1120" s="6">
        <v>47</v>
      </c>
      <c r="N1120" s="6">
        <v>5</v>
      </c>
      <c r="O1120" s="7" t="str">
        <f>VLOOKUP(H1120,Product_Master!$A$2:$E$19,2,FALSE)</f>
        <v>Laptop</v>
      </c>
      <c r="P1120" s="7" t="str">
        <f>VLOOKUP(H1120,Product_Master!$A$2:$E$19,3,FALSE)</f>
        <v>Technology</v>
      </c>
      <c r="Q1120" s="17">
        <f>INDEX(Product_Master!$D$2:$D$19,MATCH(H1120,Product_Master!$A$2:$A$19,0))</f>
        <v>900</v>
      </c>
      <c r="R1120" s="14">
        <f>INDEX(Product_Master!$E$2:$E$19,MATCH(H1120,Product_Master!$A$2:$A$19,0))</f>
        <v>669.14</v>
      </c>
      <c r="S1120" s="14">
        <f t="shared" si="102"/>
        <v>6840</v>
      </c>
      <c r="T1120" s="14">
        <f t="shared" si="103"/>
        <v>5353.12</v>
      </c>
      <c r="U1120" s="14">
        <f t="shared" si="104"/>
        <v>1486.88</v>
      </c>
      <c r="V1120" s="20">
        <f t="shared" si="105"/>
        <v>0.21738011695906434</v>
      </c>
      <c r="W1120" s="7" t="str">
        <f t="shared" si="106"/>
        <v>Profitable</v>
      </c>
      <c r="X1120" s="7" t="str">
        <f t="shared" si="107"/>
        <v>High</v>
      </c>
    </row>
    <row r="1121" spans="1:24" x14ac:dyDescent="0.3">
      <c r="A1121" s="7" t="s">
        <v>3114</v>
      </c>
      <c r="B1121" s="8">
        <v>45294</v>
      </c>
      <c r="C1121" s="8">
        <v>45299</v>
      </c>
      <c r="D1121" s="7" t="s">
        <v>3116</v>
      </c>
      <c r="E1121" s="7" t="s">
        <v>485</v>
      </c>
      <c r="F1121" s="7" t="s">
        <v>29</v>
      </c>
      <c r="G1121" s="7" t="s">
        <v>97</v>
      </c>
      <c r="H1121" s="7" t="s">
        <v>48</v>
      </c>
      <c r="I1121" s="6">
        <v>4</v>
      </c>
      <c r="J1121" s="10">
        <v>0.1</v>
      </c>
      <c r="K1121" s="7" t="s">
        <v>32</v>
      </c>
      <c r="L1121" s="7" t="s">
        <v>41</v>
      </c>
      <c r="M1121" s="6">
        <v>44</v>
      </c>
      <c r="N1121" s="6">
        <v>3</v>
      </c>
      <c r="O1121" s="7" t="str">
        <f>VLOOKUP(H1121,Product_Master!$A$2:$E$19,2,FALSE)</f>
        <v>Monitor</v>
      </c>
      <c r="P1121" s="7" t="str">
        <f>VLOOKUP(H1121,Product_Master!$A$2:$E$19,3,FALSE)</f>
        <v>Technology</v>
      </c>
      <c r="Q1121" s="17">
        <f>INDEX(Product_Master!$D$2:$D$19,MATCH(H1121,Product_Master!$A$2:$A$19,0))</f>
        <v>220</v>
      </c>
      <c r="R1121" s="14">
        <f>INDEX(Product_Master!$E$2:$E$19,MATCH(H1121,Product_Master!$A$2:$A$19,0))</f>
        <v>159.36000000000001</v>
      </c>
      <c r="S1121" s="14">
        <f t="shared" si="102"/>
        <v>792</v>
      </c>
      <c r="T1121" s="14">
        <f t="shared" si="103"/>
        <v>637.44000000000005</v>
      </c>
      <c r="U1121" s="14">
        <f t="shared" si="104"/>
        <v>154.55999999999995</v>
      </c>
      <c r="V1121" s="20">
        <f t="shared" si="105"/>
        <v>0.19515151515151508</v>
      </c>
      <c r="W1121" s="7" t="str">
        <f t="shared" si="106"/>
        <v>Profitable</v>
      </c>
      <c r="X1121" s="7" t="str">
        <f t="shared" si="107"/>
        <v>Low</v>
      </c>
    </row>
    <row r="1122" spans="1:24" x14ac:dyDescent="0.3">
      <c r="A1122" s="7" t="s">
        <v>3117</v>
      </c>
      <c r="B1122" s="8">
        <v>45555</v>
      </c>
      <c r="C1122" s="8">
        <v>45560</v>
      </c>
      <c r="D1122" s="7" t="s">
        <v>407</v>
      </c>
      <c r="E1122" s="7" t="s">
        <v>671</v>
      </c>
      <c r="F1122" s="7" t="s">
        <v>39</v>
      </c>
      <c r="G1122" s="7" t="s">
        <v>30</v>
      </c>
      <c r="H1122" s="7" t="s">
        <v>21</v>
      </c>
      <c r="I1122" s="6">
        <v>7</v>
      </c>
      <c r="J1122" s="10">
        <v>0</v>
      </c>
      <c r="K1122" s="7" t="s">
        <v>222</v>
      </c>
      <c r="L1122" s="7" t="s">
        <v>41</v>
      </c>
      <c r="M1122" s="6">
        <v>59</v>
      </c>
      <c r="N1122" s="6">
        <v>2</v>
      </c>
      <c r="O1122" s="7" t="str">
        <f>VLOOKUP(H1122,Product_Master!$A$2:$E$19,2,FALSE)</f>
        <v>Pen Set</v>
      </c>
      <c r="P1122" s="7" t="str">
        <f>VLOOKUP(H1122,Product_Master!$A$2:$E$19,3,FALSE)</f>
        <v>Office Supplies</v>
      </c>
      <c r="Q1122" s="17">
        <f>INDEX(Product_Master!$D$2:$D$19,MATCH(H1122,Product_Master!$A$2:$A$19,0))</f>
        <v>12</v>
      </c>
      <c r="R1122" s="14">
        <f>INDEX(Product_Master!$E$2:$E$19,MATCH(H1122,Product_Master!$A$2:$A$19,0))</f>
        <v>9.07</v>
      </c>
      <c r="S1122" s="14">
        <f t="shared" si="102"/>
        <v>84</v>
      </c>
      <c r="T1122" s="14">
        <f t="shared" si="103"/>
        <v>63.49</v>
      </c>
      <c r="U1122" s="14">
        <f t="shared" si="104"/>
        <v>20.509999999999998</v>
      </c>
      <c r="V1122" s="20">
        <f t="shared" si="105"/>
        <v>0.24416666666666664</v>
      </c>
      <c r="W1122" s="7" t="str">
        <f t="shared" si="106"/>
        <v>Profitable</v>
      </c>
      <c r="X1122" s="7" t="str">
        <f t="shared" si="107"/>
        <v>Low</v>
      </c>
    </row>
    <row r="1123" spans="1:24" x14ac:dyDescent="0.3">
      <c r="A1123" s="7" t="s">
        <v>3118</v>
      </c>
      <c r="B1123" s="8">
        <v>45398</v>
      </c>
      <c r="C1123" s="8">
        <v>45401</v>
      </c>
      <c r="D1123" s="7" t="s">
        <v>1153</v>
      </c>
      <c r="E1123" s="7" t="s">
        <v>591</v>
      </c>
      <c r="F1123" s="7" t="s">
        <v>29</v>
      </c>
      <c r="G1123" s="7" t="s">
        <v>47</v>
      </c>
      <c r="H1123" s="7" t="s">
        <v>69</v>
      </c>
      <c r="I1123" s="6">
        <v>7</v>
      </c>
      <c r="J1123" s="10">
        <v>0.1</v>
      </c>
      <c r="K1123" s="7" t="s">
        <v>32</v>
      </c>
      <c r="L1123" s="7" t="s">
        <v>50</v>
      </c>
      <c r="M1123" s="6">
        <v>44</v>
      </c>
      <c r="N1123" s="6">
        <v>1</v>
      </c>
      <c r="O1123" s="7" t="str">
        <f>VLOOKUP(H1123,Product_Master!$A$2:$E$19,2,FALSE)</f>
        <v>Marker Pack</v>
      </c>
      <c r="P1123" s="7" t="str">
        <f>VLOOKUP(H1123,Product_Master!$A$2:$E$19,3,FALSE)</f>
        <v>Office Supplies</v>
      </c>
      <c r="Q1123" s="17">
        <f>INDEX(Product_Master!$D$2:$D$19,MATCH(H1123,Product_Master!$A$2:$A$19,0))</f>
        <v>11</v>
      </c>
      <c r="R1123" s="14">
        <f>INDEX(Product_Master!$E$2:$E$19,MATCH(H1123,Product_Master!$A$2:$A$19,0))</f>
        <v>6.23</v>
      </c>
      <c r="S1123" s="14">
        <f t="shared" si="102"/>
        <v>69.3</v>
      </c>
      <c r="T1123" s="14">
        <f t="shared" si="103"/>
        <v>43.61</v>
      </c>
      <c r="U1123" s="14">
        <f t="shared" si="104"/>
        <v>25.689999999999998</v>
      </c>
      <c r="V1123" s="20">
        <f t="shared" si="105"/>
        <v>0.37070707070707071</v>
      </c>
      <c r="W1123" s="7" t="str">
        <f t="shared" si="106"/>
        <v>Profitable</v>
      </c>
      <c r="X1123" s="7" t="str">
        <f t="shared" si="107"/>
        <v>Low</v>
      </c>
    </row>
    <row r="1124" spans="1:24" x14ac:dyDescent="0.3">
      <c r="A1124" s="7" t="s">
        <v>3121</v>
      </c>
      <c r="B1124" s="8">
        <v>45330</v>
      </c>
      <c r="C1124" s="8">
        <v>45336</v>
      </c>
      <c r="D1124" s="7" t="s">
        <v>831</v>
      </c>
      <c r="E1124" s="7" t="s">
        <v>552</v>
      </c>
      <c r="F1124" s="7" t="s">
        <v>39</v>
      </c>
      <c r="G1124" s="7" t="s">
        <v>115</v>
      </c>
      <c r="H1124" s="7" t="s">
        <v>154</v>
      </c>
      <c r="I1124" s="6">
        <v>8</v>
      </c>
      <c r="J1124" s="10">
        <v>0.1</v>
      </c>
      <c r="K1124" s="7" t="s">
        <v>22</v>
      </c>
      <c r="L1124" s="7" t="s">
        <v>41</v>
      </c>
      <c r="M1124" s="6">
        <v>57</v>
      </c>
      <c r="N1124" s="6">
        <v>1</v>
      </c>
      <c r="O1124" s="7" t="str">
        <f>VLOOKUP(H1124,Product_Master!$A$2:$E$19,2,FALSE)</f>
        <v>Filing Cabinet</v>
      </c>
      <c r="P1124" s="7" t="str">
        <f>VLOOKUP(H1124,Product_Master!$A$2:$E$19,3,FALSE)</f>
        <v>Furniture</v>
      </c>
      <c r="Q1124" s="17">
        <f>INDEX(Product_Master!$D$2:$D$19,MATCH(H1124,Product_Master!$A$2:$A$19,0))</f>
        <v>130</v>
      </c>
      <c r="R1124" s="14">
        <f>INDEX(Product_Master!$E$2:$E$19,MATCH(H1124,Product_Master!$A$2:$A$19,0))</f>
        <v>83.55</v>
      </c>
      <c r="S1124" s="14">
        <f t="shared" si="102"/>
        <v>936</v>
      </c>
      <c r="T1124" s="14">
        <f t="shared" si="103"/>
        <v>668.4</v>
      </c>
      <c r="U1124" s="14">
        <f t="shared" si="104"/>
        <v>267.60000000000002</v>
      </c>
      <c r="V1124" s="20">
        <f t="shared" si="105"/>
        <v>0.28589743589743594</v>
      </c>
      <c r="W1124" s="7" t="str">
        <f t="shared" si="106"/>
        <v>Profitable</v>
      </c>
      <c r="X1124" s="7" t="str">
        <f t="shared" si="107"/>
        <v>Low</v>
      </c>
    </row>
    <row r="1125" spans="1:24" x14ac:dyDescent="0.3">
      <c r="A1125" s="7" t="s">
        <v>3122</v>
      </c>
      <c r="B1125" s="8">
        <v>45237</v>
      </c>
      <c r="C1125" s="8">
        <v>45241</v>
      </c>
      <c r="D1125" s="7" t="s">
        <v>3123</v>
      </c>
      <c r="E1125" s="7" t="s">
        <v>191</v>
      </c>
      <c r="F1125" s="7" t="s">
        <v>29</v>
      </c>
      <c r="G1125" s="7" t="s">
        <v>192</v>
      </c>
      <c r="H1125" s="7" t="s">
        <v>216</v>
      </c>
      <c r="I1125" s="6">
        <v>6</v>
      </c>
      <c r="J1125" s="10">
        <v>0.2</v>
      </c>
      <c r="K1125" s="7" t="s">
        <v>70</v>
      </c>
      <c r="L1125" s="7" t="s">
        <v>50</v>
      </c>
      <c r="M1125" s="6">
        <v>34</v>
      </c>
      <c r="N1125" s="6">
        <v>3</v>
      </c>
      <c r="O1125" s="7" t="str">
        <f>VLOOKUP(H1125,Product_Master!$A$2:$E$19,2,FALSE)</f>
        <v>Keyboard</v>
      </c>
      <c r="P1125" s="7" t="str">
        <f>VLOOKUP(H1125,Product_Master!$A$2:$E$19,3,FALSE)</f>
        <v>Technology</v>
      </c>
      <c r="Q1125" s="17">
        <f>INDEX(Product_Master!$D$2:$D$19,MATCH(H1125,Product_Master!$A$2:$A$19,0))</f>
        <v>45</v>
      </c>
      <c r="R1125" s="14">
        <f>INDEX(Product_Master!$E$2:$E$19,MATCH(H1125,Product_Master!$A$2:$A$19,0))</f>
        <v>35.729999999999997</v>
      </c>
      <c r="S1125" s="14">
        <f t="shared" si="102"/>
        <v>216</v>
      </c>
      <c r="T1125" s="14">
        <f t="shared" si="103"/>
        <v>214.38</v>
      </c>
      <c r="U1125" s="14">
        <f t="shared" si="104"/>
        <v>1.6200000000000045</v>
      </c>
      <c r="V1125" s="20">
        <f t="shared" si="105"/>
        <v>7.5000000000000214E-3</v>
      </c>
      <c r="W1125" s="7" t="str">
        <f t="shared" si="106"/>
        <v>Profitable</v>
      </c>
      <c r="X1125" s="7" t="str">
        <f t="shared" si="107"/>
        <v>Low</v>
      </c>
    </row>
    <row r="1126" spans="1:24" x14ac:dyDescent="0.3">
      <c r="A1126" s="7" t="s">
        <v>3124</v>
      </c>
      <c r="B1126" s="8">
        <v>45602</v>
      </c>
      <c r="C1126" s="8">
        <v>45604</v>
      </c>
      <c r="D1126" s="7" t="s">
        <v>3125</v>
      </c>
      <c r="E1126" s="7" t="s">
        <v>627</v>
      </c>
      <c r="F1126" s="7" t="s">
        <v>19</v>
      </c>
      <c r="G1126" s="7" t="s">
        <v>251</v>
      </c>
      <c r="H1126" s="7" t="s">
        <v>160</v>
      </c>
      <c r="I1126" s="6">
        <v>2</v>
      </c>
      <c r="J1126" s="10">
        <v>0.1</v>
      </c>
      <c r="K1126" s="7" t="s">
        <v>32</v>
      </c>
      <c r="L1126" s="7" t="s">
        <v>33</v>
      </c>
      <c r="M1126" s="6">
        <v>37</v>
      </c>
      <c r="N1126" s="6">
        <v>4</v>
      </c>
      <c r="O1126" s="7" t="str">
        <f>VLOOKUP(H1126,Product_Master!$A$2:$E$19,2,FALSE)</f>
        <v>Laptop</v>
      </c>
      <c r="P1126" s="7" t="str">
        <f>VLOOKUP(H1126,Product_Master!$A$2:$E$19,3,FALSE)</f>
        <v>Technology</v>
      </c>
      <c r="Q1126" s="17">
        <f>INDEX(Product_Master!$D$2:$D$19,MATCH(H1126,Product_Master!$A$2:$A$19,0))</f>
        <v>900</v>
      </c>
      <c r="R1126" s="14">
        <f>INDEX(Product_Master!$E$2:$E$19,MATCH(H1126,Product_Master!$A$2:$A$19,0))</f>
        <v>669.14</v>
      </c>
      <c r="S1126" s="14">
        <f t="shared" si="102"/>
        <v>1620</v>
      </c>
      <c r="T1126" s="14">
        <f t="shared" si="103"/>
        <v>1338.28</v>
      </c>
      <c r="U1126" s="14">
        <f t="shared" si="104"/>
        <v>281.72000000000003</v>
      </c>
      <c r="V1126" s="20">
        <f t="shared" si="105"/>
        <v>0.17390123456790124</v>
      </c>
      <c r="W1126" s="7" t="str">
        <f t="shared" si="106"/>
        <v>Profitable</v>
      </c>
      <c r="X1126" s="7" t="str">
        <f t="shared" si="107"/>
        <v>Low</v>
      </c>
    </row>
    <row r="1127" spans="1:24" x14ac:dyDescent="0.3">
      <c r="A1127" s="7" t="s">
        <v>3126</v>
      </c>
      <c r="B1127" s="8">
        <v>45275</v>
      </c>
      <c r="C1127" s="8">
        <v>45277</v>
      </c>
      <c r="D1127" s="7" t="s">
        <v>3098</v>
      </c>
      <c r="E1127" s="7" t="s">
        <v>334</v>
      </c>
      <c r="F1127" s="7" t="s">
        <v>19</v>
      </c>
      <c r="G1127" s="7" t="s">
        <v>293</v>
      </c>
      <c r="H1127" s="7" t="s">
        <v>21</v>
      </c>
      <c r="I1127" s="6">
        <v>3</v>
      </c>
      <c r="J1127" s="10">
        <v>0.15</v>
      </c>
      <c r="K1127" s="7" t="s">
        <v>32</v>
      </c>
      <c r="L1127" s="7" t="s">
        <v>41</v>
      </c>
      <c r="M1127" s="6">
        <v>23</v>
      </c>
      <c r="N1127" s="6">
        <v>1</v>
      </c>
      <c r="O1127" s="7" t="str">
        <f>VLOOKUP(H1127,Product_Master!$A$2:$E$19,2,FALSE)</f>
        <v>Pen Set</v>
      </c>
      <c r="P1127" s="7" t="str">
        <f>VLOOKUP(H1127,Product_Master!$A$2:$E$19,3,FALSE)</f>
        <v>Office Supplies</v>
      </c>
      <c r="Q1127" s="17">
        <f>INDEX(Product_Master!$D$2:$D$19,MATCH(H1127,Product_Master!$A$2:$A$19,0))</f>
        <v>12</v>
      </c>
      <c r="R1127" s="14">
        <f>INDEX(Product_Master!$E$2:$E$19,MATCH(H1127,Product_Master!$A$2:$A$19,0))</f>
        <v>9.07</v>
      </c>
      <c r="S1127" s="14">
        <f t="shared" si="102"/>
        <v>30.599999999999998</v>
      </c>
      <c r="T1127" s="14">
        <f t="shared" si="103"/>
        <v>27.21</v>
      </c>
      <c r="U1127" s="14">
        <f t="shared" si="104"/>
        <v>3.389999999999997</v>
      </c>
      <c r="V1127" s="20">
        <f t="shared" si="105"/>
        <v>0.11078431372549011</v>
      </c>
      <c r="W1127" s="7" t="str">
        <f t="shared" si="106"/>
        <v>Profitable</v>
      </c>
      <c r="X1127" s="7" t="str">
        <f t="shared" si="107"/>
        <v>Low</v>
      </c>
    </row>
    <row r="1128" spans="1:24" x14ac:dyDescent="0.3">
      <c r="A1128" s="7" t="s">
        <v>3127</v>
      </c>
      <c r="B1128" s="8">
        <v>45479</v>
      </c>
      <c r="C1128" s="8">
        <v>45483</v>
      </c>
      <c r="D1128" s="7" t="s">
        <v>3129</v>
      </c>
      <c r="E1128" s="7" t="s">
        <v>490</v>
      </c>
      <c r="F1128" s="7" t="s">
        <v>29</v>
      </c>
      <c r="G1128" s="7" t="s">
        <v>192</v>
      </c>
      <c r="H1128" s="7" t="s">
        <v>241</v>
      </c>
      <c r="I1128" s="6">
        <v>3</v>
      </c>
      <c r="J1128" s="10">
        <v>0</v>
      </c>
      <c r="K1128" s="7" t="s">
        <v>32</v>
      </c>
      <c r="L1128" s="7" t="s">
        <v>41</v>
      </c>
      <c r="M1128" s="6">
        <v>45</v>
      </c>
      <c r="N1128" s="6">
        <v>1</v>
      </c>
      <c r="O1128" s="7" t="str">
        <f>VLOOKUP(H1128,Product_Master!$A$2:$E$19,2,FALSE)</f>
        <v>Notebook</v>
      </c>
      <c r="P1128" s="7" t="str">
        <f>VLOOKUP(H1128,Product_Master!$A$2:$E$19,3,FALSE)</f>
        <v>Office Supplies</v>
      </c>
      <c r="Q1128" s="17">
        <f>INDEX(Product_Master!$D$2:$D$19,MATCH(H1128,Product_Master!$A$2:$A$19,0))</f>
        <v>6</v>
      </c>
      <c r="R1128" s="14">
        <f>INDEX(Product_Master!$E$2:$E$19,MATCH(H1128,Product_Master!$A$2:$A$19,0))</f>
        <v>4.2699999999999996</v>
      </c>
      <c r="S1128" s="14">
        <f t="shared" si="102"/>
        <v>18</v>
      </c>
      <c r="T1128" s="14">
        <f t="shared" si="103"/>
        <v>12.809999999999999</v>
      </c>
      <c r="U1128" s="14">
        <f t="shared" si="104"/>
        <v>5.1900000000000013</v>
      </c>
      <c r="V1128" s="20">
        <f t="shared" si="105"/>
        <v>0.28833333333333339</v>
      </c>
      <c r="W1128" s="7" t="str">
        <f t="shared" si="106"/>
        <v>Profitable</v>
      </c>
      <c r="X1128" s="7" t="str">
        <f t="shared" si="107"/>
        <v>Low</v>
      </c>
    </row>
    <row r="1129" spans="1:24" x14ac:dyDescent="0.3">
      <c r="A1129" s="7" t="s">
        <v>3130</v>
      </c>
      <c r="B1129" s="8">
        <v>45085</v>
      </c>
      <c r="C1129" s="8">
        <v>45089</v>
      </c>
      <c r="D1129" s="7" t="s">
        <v>2117</v>
      </c>
      <c r="E1129" s="7" t="s">
        <v>170</v>
      </c>
      <c r="F1129" s="7" t="s">
        <v>19</v>
      </c>
      <c r="G1129" s="7" t="s">
        <v>40</v>
      </c>
      <c r="H1129" s="7" t="s">
        <v>98</v>
      </c>
      <c r="I1129" s="6">
        <v>2</v>
      </c>
      <c r="J1129" s="10">
        <v>0</v>
      </c>
      <c r="K1129" s="7" t="s">
        <v>32</v>
      </c>
      <c r="L1129" s="7" t="s">
        <v>33</v>
      </c>
      <c r="M1129" s="6">
        <v>52</v>
      </c>
      <c r="N1129" s="6">
        <v>3</v>
      </c>
      <c r="O1129" s="7" t="str">
        <f>VLOOKUP(H1129,Product_Master!$A$2:$E$19,2,FALSE)</f>
        <v>Office Chair</v>
      </c>
      <c r="P1129" s="7" t="str">
        <f>VLOOKUP(H1129,Product_Master!$A$2:$E$19,3,FALSE)</f>
        <v>Furniture</v>
      </c>
      <c r="Q1129" s="17">
        <f>INDEX(Product_Master!$D$2:$D$19,MATCH(H1129,Product_Master!$A$2:$A$19,0))</f>
        <v>150</v>
      </c>
      <c r="R1129" s="14">
        <f>INDEX(Product_Master!$E$2:$E$19,MATCH(H1129,Product_Master!$A$2:$A$19,0))</f>
        <v>111.98</v>
      </c>
      <c r="S1129" s="14">
        <f t="shared" si="102"/>
        <v>300</v>
      </c>
      <c r="T1129" s="14">
        <f t="shared" si="103"/>
        <v>223.96</v>
      </c>
      <c r="U1129" s="14">
        <f t="shared" si="104"/>
        <v>76.039999999999992</v>
      </c>
      <c r="V1129" s="20">
        <f t="shared" si="105"/>
        <v>0.25346666666666662</v>
      </c>
      <c r="W1129" s="7" t="str">
        <f t="shared" si="106"/>
        <v>Profitable</v>
      </c>
      <c r="X1129" s="7" t="str">
        <f t="shared" si="107"/>
        <v>Low</v>
      </c>
    </row>
    <row r="1130" spans="1:24" x14ac:dyDescent="0.3">
      <c r="A1130" s="7" t="s">
        <v>3131</v>
      </c>
      <c r="B1130" s="8">
        <v>45357</v>
      </c>
      <c r="C1130" s="8">
        <v>45362</v>
      </c>
      <c r="D1130" s="7" t="s">
        <v>3132</v>
      </c>
      <c r="E1130" s="7" t="s">
        <v>68</v>
      </c>
      <c r="F1130" s="7" t="s">
        <v>29</v>
      </c>
      <c r="G1130" s="7" t="s">
        <v>293</v>
      </c>
      <c r="H1130" s="7" t="s">
        <v>69</v>
      </c>
      <c r="I1130" s="6">
        <v>8</v>
      </c>
      <c r="J1130" s="10">
        <v>0</v>
      </c>
      <c r="K1130" s="7" t="s">
        <v>32</v>
      </c>
      <c r="L1130" s="7" t="s">
        <v>33</v>
      </c>
      <c r="M1130" s="6">
        <v>69</v>
      </c>
      <c r="N1130" s="6">
        <v>2</v>
      </c>
      <c r="O1130" s="7" t="str">
        <f>VLOOKUP(H1130,Product_Master!$A$2:$E$19,2,FALSE)</f>
        <v>Marker Pack</v>
      </c>
      <c r="P1130" s="7" t="str">
        <f>VLOOKUP(H1130,Product_Master!$A$2:$E$19,3,FALSE)</f>
        <v>Office Supplies</v>
      </c>
      <c r="Q1130" s="17">
        <f>INDEX(Product_Master!$D$2:$D$19,MATCH(H1130,Product_Master!$A$2:$A$19,0))</f>
        <v>11</v>
      </c>
      <c r="R1130" s="14">
        <f>INDEX(Product_Master!$E$2:$E$19,MATCH(H1130,Product_Master!$A$2:$A$19,0))</f>
        <v>6.23</v>
      </c>
      <c r="S1130" s="14">
        <f t="shared" si="102"/>
        <v>88</v>
      </c>
      <c r="T1130" s="14">
        <f t="shared" si="103"/>
        <v>49.84</v>
      </c>
      <c r="U1130" s="14">
        <f t="shared" si="104"/>
        <v>38.159999999999997</v>
      </c>
      <c r="V1130" s="20">
        <f t="shared" si="105"/>
        <v>0.4336363636363636</v>
      </c>
      <c r="W1130" s="7" t="str">
        <f t="shared" si="106"/>
        <v>Profitable</v>
      </c>
      <c r="X1130" s="7" t="str">
        <f t="shared" si="107"/>
        <v>Low</v>
      </c>
    </row>
    <row r="1131" spans="1:24" x14ac:dyDescent="0.3">
      <c r="A1131" s="7" t="s">
        <v>3133</v>
      </c>
      <c r="B1131" s="8">
        <v>44976</v>
      </c>
      <c r="C1131" s="8">
        <v>44982</v>
      </c>
      <c r="D1131" s="7" t="s">
        <v>2095</v>
      </c>
      <c r="E1131" s="7" t="s">
        <v>397</v>
      </c>
      <c r="F1131" s="7" t="s">
        <v>29</v>
      </c>
      <c r="G1131" s="7" t="s">
        <v>40</v>
      </c>
      <c r="H1131" s="7" t="s">
        <v>76</v>
      </c>
      <c r="I1131" s="6">
        <v>7</v>
      </c>
      <c r="J1131" s="10">
        <v>0.1</v>
      </c>
      <c r="K1131" s="7" t="s">
        <v>32</v>
      </c>
      <c r="L1131" s="7" t="s">
        <v>23</v>
      </c>
      <c r="M1131" s="6">
        <v>53</v>
      </c>
      <c r="N1131" s="6">
        <v>2</v>
      </c>
      <c r="O1131" s="7" t="str">
        <f>VLOOKUP(H1131,Product_Master!$A$2:$E$19,2,FALSE)</f>
        <v>Tablet</v>
      </c>
      <c r="P1131" s="7" t="str">
        <f>VLOOKUP(H1131,Product_Master!$A$2:$E$19,3,FALSE)</f>
        <v>Technology</v>
      </c>
      <c r="Q1131" s="17">
        <f>INDEX(Product_Master!$D$2:$D$19,MATCH(H1131,Product_Master!$A$2:$A$19,0))</f>
        <v>350</v>
      </c>
      <c r="R1131" s="14">
        <f>INDEX(Product_Master!$E$2:$E$19,MATCH(H1131,Product_Master!$A$2:$A$19,0))</f>
        <v>267.63</v>
      </c>
      <c r="S1131" s="14">
        <f t="shared" si="102"/>
        <v>2205</v>
      </c>
      <c r="T1131" s="14">
        <f t="shared" si="103"/>
        <v>1873.4099999999999</v>
      </c>
      <c r="U1131" s="14">
        <f t="shared" si="104"/>
        <v>331.59000000000015</v>
      </c>
      <c r="V1131" s="20">
        <f t="shared" si="105"/>
        <v>0.15038095238095245</v>
      </c>
      <c r="W1131" s="7" t="str">
        <f t="shared" si="106"/>
        <v>Profitable</v>
      </c>
      <c r="X1131" s="7" t="str">
        <f t="shared" si="107"/>
        <v>Medium</v>
      </c>
    </row>
    <row r="1132" spans="1:24" x14ac:dyDescent="0.3">
      <c r="A1132" s="7" t="s">
        <v>3134</v>
      </c>
      <c r="B1132" s="8">
        <v>45035</v>
      </c>
      <c r="C1132" s="8">
        <v>45038</v>
      </c>
      <c r="D1132" s="7" t="s">
        <v>2259</v>
      </c>
      <c r="E1132" s="7" t="s">
        <v>1019</v>
      </c>
      <c r="F1132" s="7" t="s">
        <v>29</v>
      </c>
      <c r="G1132" s="7" t="s">
        <v>40</v>
      </c>
      <c r="H1132" s="7" t="s">
        <v>154</v>
      </c>
      <c r="I1132" s="6">
        <v>9</v>
      </c>
      <c r="J1132" s="10">
        <v>0</v>
      </c>
      <c r="K1132" s="7" t="s">
        <v>32</v>
      </c>
      <c r="L1132" s="7" t="s">
        <v>41</v>
      </c>
      <c r="M1132" s="6">
        <v>48</v>
      </c>
      <c r="N1132" s="6">
        <v>2</v>
      </c>
      <c r="O1132" s="7" t="str">
        <f>VLOOKUP(H1132,Product_Master!$A$2:$E$19,2,FALSE)</f>
        <v>Filing Cabinet</v>
      </c>
      <c r="P1132" s="7" t="str">
        <f>VLOOKUP(H1132,Product_Master!$A$2:$E$19,3,FALSE)</f>
        <v>Furniture</v>
      </c>
      <c r="Q1132" s="17">
        <f>INDEX(Product_Master!$D$2:$D$19,MATCH(H1132,Product_Master!$A$2:$A$19,0))</f>
        <v>130</v>
      </c>
      <c r="R1132" s="14">
        <f>INDEX(Product_Master!$E$2:$E$19,MATCH(H1132,Product_Master!$A$2:$A$19,0))</f>
        <v>83.55</v>
      </c>
      <c r="S1132" s="14">
        <f t="shared" si="102"/>
        <v>1170</v>
      </c>
      <c r="T1132" s="14">
        <f t="shared" si="103"/>
        <v>751.94999999999993</v>
      </c>
      <c r="U1132" s="14">
        <f t="shared" si="104"/>
        <v>418.05000000000007</v>
      </c>
      <c r="V1132" s="20">
        <f t="shared" si="105"/>
        <v>0.35730769230769238</v>
      </c>
      <c r="W1132" s="7" t="str">
        <f t="shared" si="106"/>
        <v>Profitable</v>
      </c>
      <c r="X1132" s="7" t="str">
        <f t="shared" si="107"/>
        <v>Low</v>
      </c>
    </row>
    <row r="1133" spans="1:24" x14ac:dyDescent="0.3">
      <c r="A1133" s="7" t="s">
        <v>3135</v>
      </c>
      <c r="B1133" s="8">
        <v>45009</v>
      </c>
      <c r="C1133" s="8">
        <v>45016</v>
      </c>
      <c r="D1133" s="7" t="s">
        <v>693</v>
      </c>
      <c r="E1133" s="7" t="s">
        <v>18</v>
      </c>
      <c r="F1133" s="7" t="s">
        <v>19</v>
      </c>
      <c r="G1133" s="7" t="s">
        <v>176</v>
      </c>
      <c r="H1133" s="7" t="s">
        <v>154</v>
      </c>
      <c r="I1133" s="6">
        <v>6</v>
      </c>
      <c r="J1133" s="10">
        <v>0.1</v>
      </c>
      <c r="K1133" s="7" t="s">
        <v>22</v>
      </c>
      <c r="L1133" s="7" t="s">
        <v>23</v>
      </c>
      <c r="M1133" s="6">
        <v>31</v>
      </c>
      <c r="N1133" s="6">
        <v>4</v>
      </c>
      <c r="O1133" s="7" t="str">
        <f>VLOOKUP(H1133,Product_Master!$A$2:$E$19,2,FALSE)</f>
        <v>Filing Cabinet</v>
      </c>
      <c r="P1133" s="7" t="str">
        <f>VLOOKUP(H1133,Product_Master!$A$2:$E$19,3,FALSE)</f>
        <v>Furniture</v>
      </c>
      <c r="Q1133" s="17">
        <f>INDEX(Product_Master!$D$2:$D$19,MATCH(H1133,Product_Master!$A$2:$A$19,0))</f>
        <v>130</v>
      </c>
      <c r="R1133" s="14">
        <f>INDEX(Product_Master!$E$2:$E$19,MATCH(H1133,Product_Master!$A$2:$A$19,0))</f>
        <v>83.55</v>
      </c>
      <c r="S1133" s="14">
        <f t="shared" si="102"/>
        <v>702</v>
      </c>
      <c r="T1133" s="14">
        <f t="shared" si="103"/>
        <v>501.29999999999995</v>
      </c>
      <c r="U1133" s="14">
        <f t="shared" si="104"/>
        <v>200.70000000000005</v>
      </c>
      <c r="V1133" s="20">
        <f t="shared" si="105"/>
        <v>0.28589743589743594</v>
      </c>
      <c r="W1133" s="7" t="str">
        <f t="shared" si="106"/>
        <v>Profitable</v>
      </c>
      <c r="X1133" s="7" t="str">
        <f t="shared" si="107"/>
        <v>Low</v>
      </c>
    </row>
    <row r="1134" spans="1:24" x14ac:dyDescent="0.3">
      <c r="A1134" s="7" t="s">
        <v>3137</v>
      </c>
      <c r="B1134" s="8">
        <v>45633</v>
      </c>
      <c r="C1134" s="8">
        <v>45635</v>
      </c>
      <c r="D1134" s="7" t="s">
        <v>3138</v>
      </c>
      <c r="E1134" s="7" t="s">
        <v>326</v>
      </c>
      <c r="F1134" s="7" t="s">
        <v>29</v>
      </c>
      <c r="G1134" s="7" t="s">
        <v>20</v>
      </c>
      <c r="H1134" s="7" t="s">
        <v>69</v>
      </c>
      <c r="I1134" s="6">
        <v>3</v>
      </c>
      <c r="J1134" s="10">
        <v>0.05</v>
      </c>
      <c r="K1134" s="7" t="s">
        <v>32</v>
      </c>
      <c r="L1134" s="7" t="s">
        <v>41</v>
      </c>
      <c r="M1134" s="6">
        <v>25</v>
      </c>
      <c r="N1134" s="6">
        <v>4</v>
      </c>
      <c r="O1134" s="7" t="str">
        <f>VLOOKUP(H1134,Product_Master!$A$2:$E$19,2,FALSE)</f>
        <v>Marker Pack</v>
      </c>
      <c r="P1134" s="7" t="str">
        <f>VLOOKUP(H1134,Product_Master!$A$2:$E$19,3,FALSE)</f>
        <v>Office Supplies</v>
      </c>
      <c r="Q1134" s="17">
        <f>INDEX(Product_Master!$D$2:$D$19,MATCH(H1134,Product_Master!$A$2:$A$19,0))</f>
        <v>11</v>
      </c>
      <c r="R1134" s="14">
        <f>INDEX(Product_Master!$E$2:$E$19,MATCH(H1134,Product_Master!$A$2:$A$19,0))</f>
        <v>6.23</v>
      </c>
      <c r="S1134" s="14">
        <f t="shared" si="102"/>
        <v>31.349999999999998</v>
      </c>
      <c r="T1134" s="14">
        <f t="shared" si="103"/>
        <v>18.690000000000001</v>
      </c>
      <c r="U1134" s="14">
        <f t="shared" si="104"/>
        <v>12.659999999999997</v>
      </c>
      <c r="V1134" s="20">
        <f t="shared" si="105"/>
        <v>0.40382775119617215</v>
      </c>
      <c r="W1134" s="7" t="str">
        <f t="shared" si="106"/>
        <v>Profitable</v>
      </c>
      <c r="X1134" s="7" t="str">
        <f t="shared" si="107"/>
        <v>Low</v>
      </c>
    </row>
    <row r="1135" spans="1:24" x14ac:dyDescent="0.3">
      <c r="A1135" s="7" t="s">
        <v>3139</v>
      </c>
      <c r="B1135" s="8">
        <v>45104</v>
      </c>
      <c r="C1135" s="8">
        <v>45108</v>
      </c>
      <c r="D1135" s="7" t="s">
        <v>3141</v>
      </c>
      <c r="E1135" s="7" t="s">
        <v>472</v>
      </c>
      <c r="F1135" s="7" t="s">
        <v>39</v>
      </c>
      <c r="G1135" s="7" t="s">
        <v>62</v>
      </c>
      <c r="H1135" s="7" t="s">
        <v>177</v>
      </c>
      <c r="I1135" s="6">
        <v>4</v>
      </c>
      <c r="J1135" s="10">
        <v>0</v>
      </c>
      <c r="K1135" s="7" t="s">
        <v>222</v>
      </c>
      <c r="L1135" s="7" t="s">
        <v>41</v>
      </c>
      <c r="M1135" s="6">
        <v>32</v>
      </c>
      <c r="N1135" s="6">
        <v>3</v>
      </c>
      <c r="O1135" s="7" t="str">
        <f>VLOOKUP(H1135,Product_Master!$A$2:$E$19,2,FALSE)</f>
        <v>Headphones</v>
      </c>
      <c r="P1135" s="7" t="str">
        <f>VLOOKUP(H1135,Product_Master!$A$2:$E$19,3,FALSE)</f>
        <v>Technology</v>
      </c>
      <c r="Q1135" s="17">
        <f>INDEX(Product_Master!$D$2:$D$19,MATCH(H1135,Product_Master!$A$2:$A$19,0))</f>
        <v>80</v>
      </c>
      <c r="R1135" s="14">
        <f>INDEX(Product_Master!$E$2:$E$19,MATCH(H1135,Product_Master!$A$2:$A$19,0))</f>
        <v>45.88</v>
      </c>
      <c r="S1135" s="14">
        <f t="shared" si="102"/>
        <v>320</v>
      </c>
      <c r="T1135" s="14">
        <f t="shared" si="103"/>
        <v>183.52</v>
      </c>
      <c r="U1135" s="14">
        <f t="shared" si="104"/>
        <v>136.47999999999999</v>
      </c>
      <c r="V1135" s="20">
        <f t="shared" si="105"/>
        <v>0.42649999999999999</v>
      </c>
      <c r="W1135" s="7" t="str">
        <f t="shared" si="106"/>
        <v>Profitable</v>
      </c>
      <c r="X1135" s="7" t="str">
        <f t="shared" si="107"/>
        <v>Low</v>
      </c>
    </row>
    <row r="1136" spans="1:24" x14ac:dyDescent="0.3">
      <c r="A1136" s="7" t="s">
        <v>3142</v>
      </c>
      <c r="B1136" s="8">
        <v>45284</v>
      </c>
      <c r="C1136" s="8">
        <v>45291</v>
      </c>
      <c r="D1136" s="7" t="s">
        <v>848</v>
      </c>
      <c r="E1136" s="7" t="s">
        <v>954</v>
      </c>
      <c r="F1136" s="7" t="s">
        <v>19</v>
      </c>
      <c r="G1136" s="7" t="s">
        <v>47</v>
      </c>
      <c r="H1136" s="7" t="s">
        <v>21</v>
      </c>
      <c r="I1136" s="6">
        <v>1</v>
      </c>
      <c r="J1136" s="10">
        <v>0.1</v>
      </c>
      <c r="K1136" s="7" t="s">
        <v>32</v>
      </c>
      <c r="L1136" s="7" t="s">
        <v>41</v>
      </c>
      <c r="M1136" s="6">
        <v>19</v>
      </c>
      <c r="N1136" s="6">
        <v>5</v>
      </c>
      <c r="O1136" s="7" t="str">
        <f>VLOOKUP(H1136,Product_Master!$A$2:$E$19,2,FALSE)</f>
        <v>Pen Set</v>
      </c>
      <c r="P1136" s="7" t="str">
        <f>VLOOKUP(H1136,Product_Master!$A$2:$E$19,3,FALSE)</f>
        <v>Office Supplies</v>
      </c>
      <c r="Q1136" s="17">
        <f>INDEX(Product_Master!$D$2:$D$19,MATCH(H1136,Product_Master!$A$2:$A$19,0))</f>
        <v>12</v>
      </c>
      <c r="R1136" s="14">
        <f>INDEX(Product_Master!$E$2:$E$19,MATCH(H1136,Product_Master!$A$2:$A$19,0))</f>
        <v>9.07</v>
      </c>
      <c r="S1136" s="14">
        <f t="shared" si="102"/>
        <v>10.8</v>
      </c>
      <c r="T1136" s="14">
        <f t="shared" si="103"/>
        <v>9.07</v>
      </c>
      <c r="U1136" s="14">
        <f t="shared" si="104"/>
        <v>1.7300000000000004</v>
      </c>
      <c r="V1136" s="20">
        <f t="shared" si="105"/>
        <v>0.16018518518518521</v>
      </c>
      <c r="W1136" s="7" t="str">
        <f t="shared" si="106"/>
        <v>Profitable</v>
      </c>
      <c r="X1136" s="7" t="str">
        <f t="shared" si="107"/>
        <v>Low</v>
      </c>
    </row>
    <row r="1137" spans="1:24" x14ac:dyDescent="0.3">
      <c r="A1137" s="7" t="s">
        <v>3143</v>
      </c>
      <c r="B1137" s="8">
        <v>45363</v>
      </c>
      <c r="C1137" s="8">
        <v>45370</v>
      </c>
      <c r="D1137" s="7" t="s">
        <v>2109</v>
      </c>
      <c r="E1137" s="7" t="s">
        <v>506</v>
      </c>
      <c r="F1137" s="7" t="s">
        <v>39</v>
      </c>
      <c r="G1137" s="7" t="s">
        <v>176</v>
      </c>
      <c r="H1137" s="7" t="s">
        <v>91</v>
      </c>
      <c r="I1137" s="6">
        <v>1</v>
      </c>
      <c r="J1137" s="10">
        <v>0</v>
      </c>
      <c r="K1137" s="7" t="s">
        <v>222</v>
      </c>
      <c r="L1137" s="7" t="s">
        <v>50</v>
      </c>
      <c r="M1137" s="6">
        <v>36</v>
      </c>
      <c r="N1137" s="6">
        <v>2</v>
      </c>
      <c r="O1137" s="7" t="str">
        <f>VLOOKUP(H1137,Product_Master!$A$2:$E$19,2,FALSE)</f>
        <v>Smartphone</v>
      </c>
      <c r="P1137" s="7" t="str">
        <f>VLOOKUP(H1137,Product_Master!$A$2:$E$19,3,FALSE)</f>
        <v>Technology</v>
      </c>
      <c r="Q1137" s="17">
        <f>INDEX(Product_Master!$D$2:$D$19,MATCH(H1137,Product_Master!$A$2:$A$19,0))</f>
        <v>600</v>
      </c>
      <c r="R1137" s="14">
        <f>INDEX(Product_Master!$E$2:$E$19,MATCH(H1137,Product_Master!$A$2:$A$19,0))</f>
        <v>395.83</v>
      </c>
      <c r="S1137" s="14">
        <f t="shared" si="102"/>
        <v>600</v>
      </c>
      <c r="T1137" s="14">
        <f t="shared" si="103"/>
        <v>395.83</v>
      </c>
      <c r="U1137" s="14">
        <f t="shared" si="104"/>
        <v>204.17000000000002</v>
      </c>
      <c r="V1137" s="20">
        <f t="shared" si="105"/>
        <v>0.34028333333333338</v>
      </c>
      <c r="W1137" s="7" t="str">
        <f t="shared" si="106"/>
        <v>Profitable</v>
      </c>
      <c r="X1137" s="7" t="str">
        <f t="shared" si="107"/>
        <v>Low</v>
      </c>
    </row>
    <row r="1138" spans="1:24" x14ac:dyDescent="0.3">
      <c r="A1138" s="7" t="s">
        <v>3145</v>
      </c>
      <c r="B1138" s="8">
        <v>44964</v>
      </c>
      <c r="C1138" s="8">
        <v>44965</v>
      </c>
      <c r="D1138" s="7" t="s">
        <v>1789</v>
      </c>
      <c r="E1138" s="7" t="s">
        <v>630</v>
      </c>
      <c r="F1138" s="7" t="s">
        <v>29</v>
      </c>
      <c r="G1138" s="7" t="s">
        <v>40</v>
      </c>
      <c r="H1138" s="7" t="s">
        <v>63</v>
      </c>
      <c r="I1138" s="6">
        <v>6</v>
      </c>
      <c r="J1138" s="10">
        <v>0</v>
      </c>
      <c r="K1138" s="7" t="s">
        <v>70</v>
      </c>
      <c r="L1138" s="7" t="s">
        <v>41</v>
      </c>
      <c r="M1138" s="6">
        <v>55</v>
      </c>
      <c r="N1138" s="6">
        <v>5</v>
      </c>
      <c r="O1138" s="7" t="str">
        <f>VLOOKUP(H1138,Product_Master!$A$2:$E$19,2,FALSE)</f>
        <v>Paper Ream</v>
      </c>
      <c r="P1138" s="7" t="str">
        <f>VLOOKUP(H1138,Product_Master!$A$2:$E$19,3,FALSE)</f>
        <v>Office Supplies</v>
      </c>
      <c r="Q1138" s="17">
        <f>INDEX(Product_Master!$D$2:$D$19,MATCH(H1138,Product_Master!$A$2:$A$19,0))</f>
        <v>9</v>
      </c>
      <c r="R1138" s="14">
        <f>INDEX(Product_Master!$E$2:$E$19,MATCH(H1138,Product_Master!$A$2:$A$19,0))</f>
        <v>5.46</v>
      </c>
      <c r="S1138" s="14">
        <f t="shared" si="102"/>
        <v>54</v>
      </c>
      <c r="T1138" s="14">
        <f t="shared" si="103"/>
        <v>32.76</v>
      </c>
      <c r="U1138" s="14">
        <f t="shared" si="104"/>
        <v>21.240000000000002</v>
      </c>
      <c r="V1138" s="20">
        <f t="shared" si="105"/>
        <v>0.39333333333333337</v>
      </c>
      <c r="W1138" s="7" t="str">
        <f t="shared" si="106"/>
        <v>Profitable</v>
      </c>
      <c r="X1138" s="7" t="str">
        <f t="shared" si="107"/>
        <v>Low</v>
      </c>
    </row>
    <row r="1139" spans="1:24" x14ac:dyDescent="0.3">
      <c r="A1139" s="7" t="s">
        <v>3146</v>
      </c>
      <c r="B1139" s="8">
        <v>45402</v>
      </c>
      <c r="C1139" s="8">
        <v>45406</v>
      </c>
      <c r="D1139" s="7" t="s">
        <v>2117</v>
      </c>
      <c r="E1139" s="7" t="s">
        <v>1836</v>
      </c>
      <c r="F1139" s="7" t="s">
        <v>19</v>
      </c>
      <c r="G1139" s="7" t="s">
        <v>90</v>
      </c>
      <c r="H1139" s="7" t="s">
        <v>154</v>
      </c>
      <c r="I1139" s="6">
        <v>9</v>
      </c>
      <c r="J1139" s="10">
        <v>0.05</v>
      </c>
      <c r="K1139" s="7" t="s">
        <v>32</v>
      </c>
      <c r="L1139" s="7" t="s">
        <v>41</v>
      </c>
      <c r="M1139" s="6">
        <v>26</v>
      </c>
      <c r="N1139" s="6">
        <v>5</v>
      </c>
      <c r="O1139" s="7" t="str">
        <f>VLOOKUP(H1139,Product_Master!$A$2:$E$19,2,FALSE)</f>
        <v>Filing Cabinet</v>
      </c>
      <c r="P1139" s="7" t="str">
        <f>VLOOKUP(H1139,Product_Master!$A$2:$E$19,3,FALSE)</f>
        <v>Furniture</v>
      </c>
      <c r="Q1139" s="17">
        <f>INDEX(Product_Master!$D$2:$D$19,MATCH(H1139,Product_Master!$A$2:$A$19,0))</f>
        <v>130</v>
      </c>
      <c r="R1139" s="14">
        <f>INDEX(Product_Master!$E$2:$E$19,MATCH(H1139,Product_Master!$A$2:$A$19,0))</f>
        <v>83.55</v>
      </c>
      <c r="S1139" s="14">
        <f t="shared" si="102"/>
        <v>1111.5</v>
      </c>
      <c r="T1139" s="14">
        <f t="shared" si="103"/>
        <v>751.94999999999993</v>
      </c>
      <c r="U1139" s="14">
        <f t="shared" si="104"/>
        <v>359.55000000000007</v>
      </c>
      <c r="V1139" s="20">
        <f t="shared" si="105"/>
        <v>0.32348178137651828</v>
      </c>
      <c r="W1139" s="7" t="str">
        <f t="shared" si="106"/>
        <v>Profitable</v>
      </c>
      <c r="X1139" s="7" t="str">
        <f t="shared" si="107"/>
        <v>Low</v>
      </c>
    </row>
    <row r="1140" spans="1:24" x14ac:dyDescent="0.3">
      <c r="A1140" s="7" t="s">
        <v>3148</v>
      </c>
      <c r="B1140" s="8">
        <v>45133</v>
      </c>
      <c r="C1140" s="8">
        <v>45137</v>
      </c>
      <c r="D1140" s="7" t="s">
        <v>226</v>
      </c>
      <c r="E1140" s="7" t="s">
        <v>635</v>
      </c>
      <c r="F1140" s="7" t="s">
        <v>19</v>
      </c>
      <c r="G1140" s="7" t="s">
        <v>62</v>
      </c>
      <c r="H1140" s="7" t="s">
        <v>154</v>
      </c>
      <c r="I1140" s="6">
        <v>8</v>
      </c>
      <c r="J1140" s="10">
        <v>0</v>
      </c>
      <c r="K1140" s="7" t="s">
        <v>32</v>
      </c>
      <c r="L1140" s="7" t="s">
        <v>33</v>
      </c>
      <c r="M1140" s="6">
        <v>63</v>
      </c>
      <c r="N1140" s="6">
        <v>4</v>
      </c>
      <c r="O1140" s="7" t="str">
        <f>VLOOKUP(H1140,Product_Master!$A$2:$E$19,2,FALSE)</f>
        <v>Filing Cabinet</v>
      </c>
      <c r="P1140" s="7" t="str">
        <f>VLOOKUP(H1140,Product_Master!$A$2:$E$19,3,FALSE)</f>
        <v>Furniture</v>
      </c>
      <c r="Q1140" s="17">
        <f>INDEX(Product_Master!$D$2:$D$19,MATCH(H1140,Product_Master!$A$2:$A$19,0))</f>
        <v>130</v>
      </c>
      <c r="R1140" s="14">
        <f>INDEX(Product_Master!$E$2:$E$19,MATCH(H1140,Product_Master!$A$2:$A$19,0))</f>
        <v>83.55</v>
      </c>
      <c r="S1140" s="14">
        <f t="shared" si="102"/>
        <v>1040</v>
      </c>
      <c r="T1140" s="14">
        <f t="shared" si="103"/>
        <v>668.4</v>
      </c>
      <c r="U1140" s="14">
        <f t="shared" si="104"/>
        <v>371.6</v>
      </c>
      <c r="V1140" s="20">
        <f t="shared" si="105"/>
        <v>0.35730769230769233</v>
      </c>
      <c r="W1140" s="7" t="str">
        <f t="shared" si="106"/>
        <v>Profitable</v>
      </c>
      <c r="X1140" s="7" t="str">
        <f t="shared" si="107"/>
        <v>Low</v>
      </c>
    </row>
    <row r="1141" spans="1:24" x14ac:dyDescent="0.3">
      <c r="A1141" s="7" t="s">
        <v>3149</v>
      </c>
      <c r="B1141" s="8">
        <v>45641</v>
      </c>
      <c r="C1141" s="8">
        <v>45644</v>
      </c>
      <c r="D1141" s="7" t="s">
        <v>3151</v>
      </c>
      <c r="E1141" s="7" t="s">
        <v>717</v>
      </c>
      <c r="F1141" s="7" t="s">
        <v>29</v>
      </c>
      <c r="G1141" s="7" t="s">
        <v>293</v>
      </c>
      <c r="H1141" s="7" t="s">
        <v>76</v>
      </c>
      <c r="I1141" s="6">
        <v>4</v>
      </c>
      <c r="J1141" s="10">
        <v>0.1</v>
      </c>
      <c r="K1141" s="7" t="s">
        <v>32</v>
      </c>
      <c r="L1141" s="7" t="s">
        <v>50</v>
      </c>
      <c r="M1141" s="6">
        <v>37</v>
      </c>
      <c r="N1141" s="6">
        <v>5</v>
      </c>
      <c r="O1141" s="7" t="str">
        <f>VLOOKUP(H1141,Product_Master!$A$2:$E$19,2,FALSE)</f>
        <v>Tablet</v>
      </c>
      <c r="P1141" s="7" t="str">
        <f>VLOOKUP(H1141,Product_Master!$A$2:$E$19,3,FALSE)</f>
        <v>Technology</v>
      </c>
      <c r="Q1141" s="17">
        <f>INDEX(Product_Master!$D$2:$D$19,MATCH(H1141,Product_Master!$A$2:$A$19,0))</f>
        <v>350</v>
      </c>
      <c r="R1141" s="14">
        <f>INDEX(Product_Master!$E$2:$E$19,MATCH(H1141,Product_Master!$A$2:$A$19,0))</f>
        <v>267.63</v>
      </c>
      <c r="S1141" s="14">
        <f t="shared" si="102"/>
        <v>1260</v>
      </c>
      <c r="T1141" s="14">
        <f t="shared" si="103"/>
        <v>1070.52</v>
      </c>
      <c r="U1141" s="14">
        <f t="shared" si="104"/>
        <v>189.48000000000002</v>
      </c>
      <c r="V1141" s="20">
        <f t="shared" si="105"/>
        <v>0.15038095238095239</v>
      </c>
      <c r="W1141" s="7" t="str">
        <f t="shared" si="106"/>
        <v>Profitable</v>
      </c>
      <c r="X1141" s="7" t="str">
        <f t="shared" si="107"/>
        <v>Low</v>
      </c>
    </row>
    <row r="1142" spans="1:24" x14ac:dyDescent="0.3">
      <c r="A1142" s="7" t="s">
        <v>3152</v>
      </c>
      <c r="B1142" s="8">
        <v>45530</v>
      </c>
      <c r="C1142" s="8">
        <v>45534</v>
      </c>
      <c r="D1142" s="7" t="s">
        <v>1664</v>
      </c>
      <c r="E1142" s="7" t="s">
        <v>321</v>
      </c>
      <c r="F1142" s="7" t="s">
        <v>29</v>
      </c>
      <c r="G1142" s="7" t="s">
        <v>20</v>
      </c>
      <c r="H1142" s="7" t="s">
        <v>98</v>
      </c>
      <c r="I1142" s="6">
        <v>5</v>
      </c>
      <c r="J1142" s="10">
        <v>0.05</v>
      </c>
      <c r="K1142" s="7" t="s">
        <v>32</v>
      </c>
      <c r="L1142" s="7" t="s">
        <v>33</v>
      </c>
      <c r="M1142" s="6">
        <v>18</v>
      </c>
      <c r="N1142" s="6">
        <v>1</v>
      </c>
      <c r="O1142" s="7" t="str">
        <f>VLOOKUP(H1142,Product_Master!$A$2:$E$19,2,FALSE)</f>
        <v>Office Chair</v>
      </c>
      <c r="P1142" s="7" t="str">
        <f>VLOOKUP(H1142,Product_Master!$A$2:$E$19,3,FALSE)</f>
        <v>Furniture</v>
      </c>
      <c r="Q1142" s="17">
        <f>INDEX(Product_Master!$D$2:$D$19,MATCH(H1142,Product_Master!$A$2:$A$19,0))</f>
        <v>150</v>
      </c>
      <c r="R1142" s="14">
        <f>INDEX(Product_Master!$E$2:$E$19,MATCH(H1142,Product_Master!$A$2:$A$19,0))</f>
        <v>111.98</v>
      </c>
      <c r="S1142" s="14">
        <f t="shared" si="102"/>
        <v>712.5</v>
      </c>
      <c r="T1142" s="14">
        <f t="shared" si="103"/>
        <v>559.9</v>
      </c>
      <c r="U1142" s="14">
        <f t="shared" si="104"/>
        <v>152.60000000000002</v>
      </c>
      <c r="V1142" s="20">
        <f t="shared" si="105"/>
        <v>0.21417543859649127</v>
      </c>
      <c r="W1142" s="7" t="str">
        <f t="shared" si="106"/>
        <v>Profitable</v>
      </c>
      <c r="X1142" s="7" t="str">
        <f t="shared" si="107"/>
        <v>Low</v>
      </c>
    </row>
    <row r="1143" spans="1:24" x14ac:dyDescent="0.3">
      <c r="A1143" s="7" t="s">
        <v>3153</v>
      </c>
      <c r="B1143" s="8">
        <v>45180</v>
      </c>
      <c r="C1143" s="8">
        <v>45184</v>
      </c>
      <c r="D1143" s="7" t="s">
        <v>3030</v>
      </c>
      <c r="E1143" s="7" t="s">
        <v>565</v>
      </c>
      <c r="F1143" s="7" t="s">
        <v>39</v>
      </c>
      <c r="G1143" s="7" t="s">
        <v>97</v>
      </c>
      <c r="H1143" s="7" t="s">
        <v>21</v>
      </c>
      <c r="I1143" s="6">
        <v>5</v>
      </c>
      <c r="J1143" s="10">
        <v>0</v>
      </c>
      <c r="K1143" s="7" t="s">
        <v>32</v>
      </c>
      <c r="L1143" s="7" t="s">
        <v>33</v>
      </c>
      <c r="M1143" s="6">
        <v>41</v>
      </c>
      <c r="N1143" s="6">
        <v>5</v>
      </c>
      <c r="O1143" s="7" t="str">
        <f>VLOOKUP(H1143,Product_Master!$A$2:$E$19,2,FALSE)</f>
        <v>Pen Set</v>
      </c>
      <c r="P1143" s="7" t="str">
        <f>VLOOKUP(H1143,Product_Master!$A$2:$E$19,3,FALSE)</f>
        <v>Office Supplies</v>
      </c>
      <c r="Q1143" s="17">
        <f>INDEX(Product_Master!$D$2:$D$19,MATCH(H1143,Product_Master!$A$2:$A$19,0))</f>
        <v>12</v>
      </c>
      <c r="R1143" s="14">
        <f>INDEX(Product_Master!$E$2:$E$19,MATCH(H1143,Product_Master!$A$2:$A$19,0))</f>
        <v>9.07</v>
      </c>
      <c r="S1143" s="14">
        <f t="shared" si="102"/>
        <v>60</v>
      </c>
      <c r="T1143" s="14">
        <f t="shared" si="103"/>
        <v>45.35</v>
      </c>
      <c r="U1143" s="14">
        <f t="shared" si="104"/>
        <v>14.649999999999999</v>
      </c>
      <c r="V1143" s="20">
        <f t="shared" si="105"/>
        <v>0.24416666666666664</v>
      </c>
      <c r="W1143" s="7" t="str">
        <f t="shared" si="106"/>
        <v>Profitable</v>
      </c>
      <c r="X1143" s="7" t="str">
        <f t="shared" si="107"/>
        <v>Low</v>
      </c>
    </row>
    <row r="1144" spans="1:24" x14ac:dyDescent="0.3">
      <c r="A1144" s="7" t="s">
        <v>3155</v>
      </c>
      <c r="B1144" s="8">
        <v>45341</v>
      </c>
      <c r="C1144" s="8">
        <v>45346</v>
      </c>
      <c r="D1144" s="7" t="s">
        <v>226</v>
      </c>
      <c r="E1144" s="7" t="s">
        <v>227</v>
      </c>
      <c r="F1144" s="7" t="s">
        <v>19</v>
      </c>
      <c r="G1144" s="7" t="s">
        <v>40</v>
      </c>
      <c r="H1144" s="7" t="s">
        <v>177</v>
      </c>
      <c r="I1144" s="6">
        <v>3</v>
      </c>
      <c r="J1144" s="10">
        <v>0.1</v>
      </c>
      <c r="K1144" s="7" t="s">
        <v>22</v>
      </c>
      <c r="L1144" s="7" t="s">
        <v>23</v>
      </c>
      <c r="M1144" s="6">
        <v>21</v>
      </c>
      <c r="N1144" s="6">
        <v>3</v>
      </c>
      <c r="O1144" s="7" t="str">
        <f>VLOOKUP(H1144,Product_Master!$A$2:$E$19,2,FALSE)</f>
        <v>Headphones</v>
      </c>
      <c r="P1144" s="7" t="str">
        <f>VLOOKUP(H1144,Product_Master!$A$2:$E$19,3,FALSE)</f>
        <v>Technology</v>
      </c>
      <c r="Q1144" s="17">
        <f>INDEX(Product_Master!$D$2:$D$19,MATCH(H1144,Product_Master!$A$2:$A$19,0))</f>
        <v>80</v>
      </c>
      <c r="R1144" s="14">
        <f>INDEX(Product_Master!$E$2:$E$19,MATCH(H1144,Product_Master!$A$2:$A$19,0))</f>
        <v>45.88</v>
      </c>
      <c r="S1144" s="14">
        <f t="shared" si="102"/>
        <v>216</v>
      </c>
      <c r="T1144" s="14">
        <f t="shared" si="103"/>
        <v>137.64000000000001</v>
      </c>
      <c r="U1144" s="14">
        <f t="shared" si="104"/>
        <v>78.359999999999985</v>
      </c>
      <c r="V1144" s="20">
        <f t="shared" si="105"/>
        <v>0.3627777777777777</v>
      </c>
      <c r="W1144" s="7" t="str">
        <f t="shared" si="106"/>
        <v>Profitable</v>
      </c>
      <c r="X1144" s="7" t="str">
        <f t="shared" si="107"/>
        <v>Low</v>
      </c>
    </row>
    <row r="1145" spans="1:24" x14ac:dyDescent="0.3">
      <c r="A1145" s="7" t="s">
        <v>3156</v>
      </c>
      <c r="B1145" s="8">
        <v>45543</v>
      </c>
      <c r="C1145" s="8">
        <v>45549</v>
      </c>
      <c r="D1145" s="7" t="s">
        <v>346</v>
      </c>
      <c r="E1145" s="7" t="s">
        <v>347</v>
      </c>
      <c r="F1145" s="7" t="s">
        <v>39</v>
      </c>
      <c r="G1145" s="7" t="s">
        <v>30</v>
      </c>
      <c r="H1145" s="7" t="s">
        <v>241</v>
      </c>
      <c r="I1145" s="6">
        <v>1</v>
      </c>
      <c r="J1145" s="10">
        <v>0</v>
      </c>
      <c r="K1145" s="7" t="s">
        <v>22</v>
      </c>
      <c r="L1145" s="7" t="s">
        <v>33</v>
      </c>
      <c r="M1145" s="6">
        <v>54</v>
      </c>
      <c r="N1145" s="6">
        <v>2</v>
      </c>
      <c r="O1145" s="7" t="str">
        <f>VLOOKUP(H1145,Product_Master!$A$2:$E$19,2,FALSE)</f>
        <v>Notebook</v>
      </c>
      <c r="P1145" s="7" t="str">
        <f>VLOOKUP(H1145,Product_Master!$A$2:$E$19,3,FALSE)</f>
        <v>Office Supplies</v>
      </c>
      <c r="Q1145" s="17">
        <f>INDEX(Product_Master!$D$2:$D$19,MATCH(H1145,Product_Master!$A$2:$A$19,0))</f>
        <v>6</v>
      </c>
      <c r="R1145" s="14">
        <f>INDEX(Product_Master!$E$2:$E$19,MATCH(H1145,Product_Master!$A$2:$A$19,0))</f>
        <v>4.2699999999999996</v>
      </c>
      <c r="S1145" s="14">
        <f t="shared" si="102"/>
        <v>6</v>
      </c>
      <c r="T1145" s="14">
        <f t="shared" si="103"/>
        <v>4.2699999999999996</v>
      </c>
      <c r="U1145" s="14">
        <f t="shared" si="104"/>
        <v>1.7300000000000004</v>
      </c>
      <c r="V1145" s="20">
        <f t="shared" si="105"/>
        <v>0.28833333333333339</v>
      </c>
      <c r="W1145" s="7" t="str">
        <f t="shared" si="106"/>
        <v>Profitable</v>
      </c>
      <c r="X1145" s="7" t="str">
        <f t="shared" si="107"/>
        <v>Low</v>
      </c>
    </row>
    <row r="1146" spans="1:24" x14ac:dyDescent="0.3">
      <c r="A1146" s="7" t="s">
        <v>3157</v>
      </c>
      <c r="B1146" s="8">
        <v>45176</v>
      </c>
      <c r="C1146" s="8">
        <v>45181</v>
      </c>
      <c r="D1146" s="7" t="s">
        <v>3159</v>
      </c>
      <c r="E1146" s="7" t="s">
        <v>292</v>
      </c>
      <c r="F1146" s="7" t="s">
        <v>19</v>
      </c>
      <c r="G1146" s="7" t="s">
        <v>176</v>
      </c>
      <c r="H1146" s="7" t="s">
        <v>98</v>
      </c>
      <c r="I1146" s="6">
        <v>6</v>
      </c>
      <c r="J1146" s="10">
        <v>0</v>
      </c>
      <c r="K1146" s="7" t="s">
        <v>32</v>
      </c>
      <c r="L1146" s="7" t="s">
        <v>41</v>
      </c>
      <c r="M1146" s="6">
        <v>55</v>
      </c>
      <c r="N1146" s="6">
        <v>2</v>
      </c>
      <c r="O1146" s="7" t="str">
        <f>VLOOKUP(H1146,Product_Master!$A$2:$E$19,2,FALSE)</f>
        <v>Office Chair</v>
      </c>
      <c r="P1146" s="7" t="str">
        <f>VLOOKUP(H1146,Product_Master!$A$2:$E$19,3,FALSE)</f>
        <v>Furniture</v>
      </c>
      <c r="Q1146" s="17">
        <f>INDEX(Product_Master!$D$2:$D$19,MATCH(H1146,Product_Master!$A$2:$A$19,0))</f>
        <v>150</v>
      </c>
      <c r="R1146" s="14">
        <f>INDEX(Product_Master!$E$2:$E$19,MATCH(H1146,Product_Master!$A$2:$A$19,0))</f>
        <v>111.98</v>
      </c>
      <c r="S1146" s="14">
        <f t="shared" si="102"/>
        <v>900</v>
      </c>
      <c r="T1146" s="14">
        <f t="shared" si="103"/>
        <v>671.88</v>
      </c>
      <c r="U1146" s="14">
        <f t="shared" si="104"/>
        <v>228.12</v>
      </c>
      <c r="V1146" s="20">
        <f t="shared" si="105"/>
        <v>0.25346666666666667</v>
      </c>
      <c r="W1146" s="7" t="str">
        <f t="shared" si="106"/>
        <v>Profitable</v>
      </c>
      <c r="X1146" s="7" t="str">
        <f t="shared" si="107"/>
        <v>Low</v>
      </c>
    </row>
    <row r="1147" spans="1:24" x14ac:dyDescent="0.3">
      <c r="A1147" s="7" t="s">
        <v>3160</v>
      </c>
      <c r="B1147" s="8">
        <v>45200</v>
      </c>
      <c r="C1147" s="8">
        <v>45204</v>
      </c>
      <c r="D1147" s="7" t="s">
        <v>893</v>
      </c>
      <c r="E1147" s="7" t="s">
        <v>1315</v>
      </c>
      <c r="F1147" s="7" t="s">
        <v>29</v>
      </c>
      <c r="G1147" s="7" t="s">
        <v>90</v>
      </c>
      <c r="H1147" s="7" t="s">
        <v>109</v>
      </c>
      <c r="I1147" s="6">
        <v>8</v>
      </c>
      <c r="J1147" s="10">
        <v>0.05</v>
      </c>
      <c r="K1147" s="7" t="s">
        <v>32</v>
      </c>
      <c r="L1147" s="7" t="s">
        <v>33</v>
      </c>
      <c r="M1147" s="6">
        <v>51</v>
      </c>
      <c r="N1147" s="6">
        <v>3</v>
      </c>
      <c r="O1147" s="7" t="str">
        <f>VLOOKUP(H1147,Product_Master!$A$2:$E$19,2,FALSE)</f>
        <v>Printer</v>
      </c>
      <c r="P1147" s="7" t="str">
        <f>VLOOKUP(H1147,Product_Master!$A$2:$E$19,3,FALSE)</f>
        <v>Technology</v>
      </c>
      <c r="Q1147" s="17">
        <f>INDEX(Product_Master!$D$2:$D$19,MATCH(H1147,Product_Master!$A$2:$A$19,0))</f>
        <v>180</v>
      </c>
      <c r="R1147" s="14">
        <f>INDEX(Product_Master!$E$2:$E$19,MATCH(H1147,Product_Master!$A$2:$A$19,0))</f>
        <v>133.25</v>
      </c>
      <c r="S1147" s="14">
        <f t="shared" si="102"/>
        <v>1368</v>
      </c>
      <c r="T1147" s="14">
        <f t="shared" si="103"/>
        <v>1066</v>
      </c>
      <c r="U1147" s="14">
        <f t="shared" si="104"/>
        <v>302</v>
      </c>
      <c r="V1147" s="20">
        <f t="shared" si="105"/>
        <v>0.22076023391812866</v>
      </c>
      <c r="W1147" s="7" t="str">
        <f t="shared" si="106"/>
        <v>Profitable</v>
      </c>
      <c r="X1147" s="7" t="str">
        <f t="shared" si="107"/>
        <v>Low</v>
      </c>
    </row>
    <row r="1148" spans="1:24" x14ac:dyDescent="0.3">
      <c r="A1148" s="7" t="s">
        <v>3161</v>
      </c>
      <c r="B1148" s="8">
        <v>45534</v>
      </c>
      <c r="C1148" s="8">
        <v>45541</v>
      </c>
      <c r="D1148" s="7" t="s">
        <v>946</v>
      </c>
      <c r="E1148" s="7" t="s">
        <v>683</v>
      </c>
      <c r="F1148" s="7" t="s">
        <v>39</v>
      </c>
      <c r="G1148" s="7" t="s">
        <v>176</v>
      </c>
      <c r="H1148" s="7" t="s">
        <v>308</v>
      </c>
      <c r="I1148" s="6">
        <v>7</v>
      </c>
      <c r="J1148" s="10">
        <v>0</v>
      </c>
      <c r="K1148" s="7" t="s">
        <v>222</v>
      </c>
      <c r="L1148" s="7" t="s">
        <v>41</v>
      </c>
      <c r="M1148" s="6">
        <v>26</v>
      </c>
      <c r="N1148" s="6">
        <v>4</v>
      </c>
      <c r="O1148" s="7" t="str">
        <f>VLOOKUP(H1148,Product_Master!$A$2:$E$19,2,FALSE)</f>
        <v>Binder</v>
      </c>
      <c r="P1148" s="7" t="str">
        <f>VLOOKUP(H1148,Product_Master!$A$2:$E$19,3,FALSE)</f>
        <v>Office Supplies</v>
      </c>
      <c r="Q1148" s="17">
        <f>INDEX(Product_Master!$D$2:$D$19,MATCH(H1148,Product_Master!$A$2:$A$19,0))</f>
        <v>8</v>
      </c>
      <c r="R1148" s="14">
        <f>INDEX(Product_Master!$E$2:$E$19,MATCH(H1148,Product_Master!$A$2:$A$19,0))</f>
        <v>5.51</v>
      </c>
      <c r="S1148" s="14">
        <f t="shared" si="102"/>
        <v>56</v>
      </c>
      <c r="T1148" s="14">
        <f t="shared" si="103"/>
        <v>38.57</v>
      </c>
      <c r="U1148" s="14">
        <f t="shared" si="104"/>
        <v>17.43</v>
      </c>
      <c r="V1148" s="20">
        <f t="shared" si="105"/>
        <v>0.31124999999999997</v>
      </c>
      <c r="W1148" s="7" t="str">
        <f t="shared" si="106"/>
        <v>Profitable</v>
      </c>
      <c r="X1148" s="7" t="str">
        <f t="shared" si="107"/>
        <v>Low</v>
      </c>
    </row>
    <row r="1149" spans="1:24" x14ac:dyDescent="0.3">
      <c r="A1149" s="7" t="s">
        <v>3162</v>
      </c>
      <c r="B1149" s="8">
        <v>45042</v>
      </c>
      <c r="C1149" s="8">
        <v>45048</v>
      </c>
      <c r="D1149" s="7" t="s">
        <v>2360</v>
      </c>
      <c r="E1149" s="7" t="s">
        <v>1372</v>
      </c>
      <c r="F1149" s="7" t="s">
        <v>29</v>
      </c>
      <c r="G1149" s="7" t="s">
        <v>62</v>
      </c>
      <c r="H1149" s="7" t="s">
        <v>146</v>
      </c>
      <c r="I1149" s="6">
        <v>3</v>
      </c>
      <c r="J1149" s="10">
        <v>0.2</v>
      </c>
      <c r="K1149" s="7" t="s">
        <v>32</v>
      </c>
      <c r="L1149" s="7" t="s">
        <v>50</v>
      </c>
      <c r="M1149" s="6">
        <v>65</v>
      </c>
      <c r="N1149" s="6">
        <v>3</v>
      </c>
      <c r="O1149" s="7" t="str">
        <f>VLOOKUP(H1149,Product_Master!$A$2:$E$19,2,FALSE)</f>
        <v>Standing Desk</v>
      </c>
      <c r="P1149" s="7" t="str">
        <f>VLOOKUP(H1149,Product_Master!$A$2:$E$19,3,FALSE)</f>
        <v>Furniture</v>
      </c>
      <c r="Q1149" s="17">
        <f>INDEX(Product_Master!$D$2:$D$19,MATCH(H1149,Product_Master!$A$2:$A$19,0))</f>
        <v>480</v>
      </c>
      <c r="R1149" s="14">
        <f>INDEX(Product_Master!$E$2:$E$19,MATCH(H1149,Product_Master!$A$2:$A$19,0))</f>
        <v>375.21</v>
      </c>
      <c r="S1149" s="14">
        <f t="shared" si="102"/>
        <v>1152</v>
      </c>
      <c r="T1149" s="14">
        <f t="shared" si="103"/>
        <v>1125.6299999999999</v>
      </c>
      <c r="U1149" s="14">
        <f t="shared" si="104"/>
        <v>26.370000000000118</v>
      </c>
      <c r="V1149" s="20">
        <f t="shared" si="105"/>
        <v>2.2890625000000102E-2</v>
      </c>
      <c r="W1149" s="7" t="str">
        <f t="shared" si="106"/>
        <v>Profitable</v>
      </c>
      <c r="X1149" s="7" t="str">
        <f t="shared" si="107"/>
        <v>Low</v>
      </c>
    </row>
    <row r="1150" spans="1:24" x14ac:dyDescent="0.3">
      <c r="A1150" s="7" t="s">
        <v>3163</v>
      </c>
      <c r="B1150" s="8">
        <v>45654</v>
      </c>
      <c r="C1150" s="8">
        <v>45655</v>
      </c>
      <c r="D1150" s="7" t="s">
        <v>1534</v>
      </c>
      <c r="E1150" s="7" t="s">
        <v>397</v>
      </c>
      <c r="F1150" s="7" t="s">
        <v>19</v>
      </c>
      <c r="G1150" s="7" t="s">
        <v>20</v>
      </c>
      <c r="H1150" s="7" t="s">
        <v>76</v>
      </c>
      <c r="I1150" s="6">
        <v>3</v>
      </c>
      <c r="J1150" s="10">
        <v>0.1</v>
      </c>
      <c r="K1150" s="7" t="s">
        <v>32</v>
      </c>
      <c r="L1150" s="7" t="s">
        <v>33</v>
      </c>
      <c r="M1150" s="6">
        <v>34</v>
      </c>
      <c r="N1150" s="6">
        <v>3</v>
      </c>
      <c r="O1150" s="7" t="str">
        <f>VLOOKUP(H1150,Product_Master!$A$2:$E$19,2,FALSE)</f>
        <v>Tablet</v>
      </c>
      <c r="P1150" s="7" t="str">
        <f>VLOOKUP(H1150,Product_Master!$A$2:$E$19,3,FALSE)</f>
        <v>Technology</v>
      </c>
      <c r="Q1150" s="17">
        <f>INDEX(Product_Master!$D$2:$D$19,MATCH(H1150,Product_Master!$A$2:$A$19,0))</f>
        <v>350</v>
      </c>
      <c r="R1150" s="14">
        <f>INDEX(Product_Master!$E$2:$E$19,MATCH(H1150,Product_Master!$A$2:$A$19,0))</f>
        <v>267.63</v>
      </c>
      <c r="S1150" s="14">
        <f t="shared" si="102"/>
        <v>945</v>
      </c>
      <c r="T1150" s="14">
        <f t="shared" si="103"/>
        <v>802.89</v>
      </c>
      <c r="U1150" s="14">
        <f t="shared" si="104"/>
        <v>142.11000000000001</v>
      </c>
      <c r="V1150" s="20">
        <f t="shared" si="105"/>
        <v>0.15038095238095239</v>
      </c>
      <c r="W1150" s="7" t="str">
        <f t="shared" si="106"/>
        <v>Profitable</v>
      </c>
      <c r="X1150" s="7" t="str">
        <f t="shared" si="107"/>
        <v>Low</v>
      </c>
    </row>
    <row r="1151" spans="1:24" x14ac:dyDescent="0.3">
      <c r="A1151" s="7" t="s">
        <v>3166</v>
      </c>
      <c r="B1151" s="8">
        <v>45507</v>
      </c>
      <c r="C1151" s="8">
        <v>45513</v>
      </c>
      <c r="D1151" s="7" t="s">
        <v>3167</v>
      </c>
      <c r="E1151" s="7" t="s">
        <v>426</v>
      </c>
      <c r="F1151" s="7" t="s">
        <v>29</v>
      </c>
      <c r="G1151" s="7" t="s">
        <v>30</v>
      </c>
      <c r="H1151" s="7" t="s">
        <v>31</v>
      </c>
      <c r="I1151" s="6">
        <v>3</v>
      </c>
      <c r="J1151" s="10">
        <v>0.1</v>
      </c>
      <c r="K1151" s="7" t="s">
        <v>22</v>
      </c>
      <c r="L1151" s="7" t="s">
        <v>23</v>
      </c>
      <c r="M1151" s="6">
        <v>44</v>
      </c>
      <c r="N1151" s="6">
        <v>3</v>
      </c>
      <c r="O1151" s="7" t="str">
        <f>VLOOKUP(H1151,Product_Master!$A$2:$E$19,2,FALSE)</f>
        <v>Desk</v>
      </c>
      <c r="P1151" s="7" t="str">
        <f>VLOOKUP(H1151,Product_Master!$A$2:$E$19,3,FALSE)</f>
        <v>Furniture</v>
      </c>
      <c r="Q1151" s="17">
        <f>INDEX(Product_Master!$D$2:$D$19,MATCH(H1151,Product_Master!$A$2:$A$19,0))</f>
        <v>320</v>
      </c>
      <c r="R1151" s="14">
        <f>INDEX(Product_Master!$E$2:$E$19,MATCH(H1151,Product_Master!$A$2:$A$19,0))</f>
        <v>186.25</v>
      </c>
      <c r="S1151" s="14">
        <f t="shared" si="102"/>
        <v>864</v>
      </c>
      <c r="T1151" s="14">
        <f t="shared" si="103"/>
        <v>558.75</v>
      </c>
      <c r="U1151" s="14">
        <f t="shared" si="104"/>
        <v>305.25</v>
      </c>
      <c r="V1151" s="20">
        <f t="shared" si="105"/>
        <v>0.3532986111111111</v>
      </c>
      <c r="W1151" s="7" t="str">
        <f t="shared" si="106"/>
        <v>Profitable</v>
      </c>
      <c r="X1151" s="7" t="str">
        <f t="shared" si="107"/>
        <v>Low</v>
      </c>
    </row>
    <row r="1152" spans="1:24" x14ac:dyDescent="0.3">
      <c r="A1152" s="7" t="s">
        <v>3168</v>
      </c>
      <c r="B1152" s="8">
        <v>45417</v>
      </c>
      <c r="C1152" s="8">
        <v>45424</v>
      </c>
      <c r="D1152" s="7" t="s">
        <v>816</v>
      </c>
      <c r="E1152" s="7" t="s">
        <v>413</v>
      </c>
      <c r="F1152" s="7" t="s">
        <v>29</v>
      </c>
      <c r="G1152" s="7" t="s">
        <v>30</v>
      </c>
      <c r="H1152" s="7" t="s">
        <v>63</v>
      </c>
      <c r="I1152" s="6">
        <v>9</v>
      </c>
      <c r="J1152" s="10">
        <v>0.15</v>
      </c>
      <c r="K1152" s="7" t="s">
        <v>32</v>
      </c>
      <c r="L1152" s="7" t="s">
        <v>41</v>
      </c>
      <c r="M1152" s="6">
        <v>48</v>
      </c>
      <c r="N1152" s="6">
        <v>4</v>
      </c>
      <c r="O1152" s="7" t="str">
        <f>VLOOKUP(H1152,Product_Master!$A$2:$E$19,2,FALSE)</f>
        <v>Paper Ream</v>
      </c>
      <c r="P1152" s="7" t="str">
        <f>VLOOKUP(H1152,Product_Master!$A$2:$E$19,3,FALSE)</f>
        <v>Office Supplies</v>
      </c>
      <c r="Q1152" s="17">
        <f>INDEX(Product_Master!$D$2:$D$19,MATCH(H1152,Product_Master!$A$2:$A$19,0))</f>
        <v>9</v>
      </c>
      <c r="R1152" s="14">
        <f>INDEX(Product_Master!$E$2:$E$19,MATCH(H1152,Product_Master!$A$2:$A$19,0))</f>
        <v>5.46</v>
      </c>
      <c r="S1152" s="14">
        <f t="shared" si="102"/>
        <v>68.849999999999994</v>
      </c>
      <c r="T1152" s="14">
        <f t="shared" si="103"/>
        <v>49.14</v>
      </c>
      <c r="U1152" s="14">
        <f t="shared" si="104"/>
        <v>19.709999999999994</v>
      </c>
      <c r="V1152" s="20">
        <f t="shared" si="105"/>
        <v>0.2862745098039215</v>
      </c>
      <c r="W1152" s="7" t="str">
        <f t="shared" si="106"/>
        <v>Profitable</v>
      </c>
      <c r="X1152" s="7" t="str">
        <f t="shared" si="107"/>
        <v>Low</v>
      </c>
    </row>
    <row r="1153" spans="1:24" x14ac:dyDescent="0.3">
      <c r="A1153" s="7" t="s">
        <v>3169</v>
      </c>
      <c r="B1153" s="8">
        <v>45492</v>
      </c>
      <c r="C1153" s="8">
        <v>45493</v>
      </c>
      <c r="D1153" s="7" t="s">
        <v>3170</v>
      </c>
      <c r="E1153" s="7" t="s">
        <v>276</v>
      </c>
      <c r="F1153" s="7" t="s">
        <v>29</v>
      </c>
      <c r="G1153" s="7" t="s">
        <v>90</v>
      </c>
      <c r="H1153" s="7" t="s">
        <v>216</v>
      </c>
      <c r="I1153" s="6">
        <v>9</v>
      </c>
      <c r="J1153" s="10">
        <v>0</v>
      </c>
      <c r="K1153" s="7" t="s">
        <v>32</v>
      </c>
      <c r="L1153" s="7" t="s">
        <v>33</v>
      </c>
      <c r="M1153" s="6">
        <v>49</v>
      </c>
      <c r="N1153" s="6">
        <v>4</v>
      </c>
      <c r="O1153" s="7" t="str">
        <f>VLOOKUP(H1153,Product_Master!$A$2:$E$19,2,FALSE)</f>
        <v>Keyboard</v>
      </c>
      <c r="P1153" s="7" t="str">
        <f>VLOOKUP(H1153,Product_Master!$A$2:$E$19,3,FALSE)</f>
        <v>Technology</v>
      </c>
      <c r="Q1153" s="17">
        <f>INDEX(Product_Master!$D$2:$D$19,MATCH(H1153,Product_Master!$A$2:$A$19,0))</f>
        <v>45</v>
      </c>
      <c r="R1153" s="14">
        <f>INDEX(Product_Master!$E$2:$E$19,MATCH(H1153,Product_Master!$A$2:$A$19,0))</f>
        <v>35.729999999999997</v>
      </c>
      <c r="S1153" s="14">
        <f t="shared" si="102"/>
        <v>405</v>
      </c>
      <c r="T1153" s="14">
        <f t="shared" si="103"/>
        <v>321.57</v>
      </c>
      <c r="U1153" s="14">
        <f t="shared" si="104"/>
        <v>83.43</v>
      </c>
      <c r="V1153" s="20">
        <f t="shared" si="105"/>
        <v>0.20600000000000002</v>
      </c>
      <c r="W1153" s="7" t="str">
        <f t="shared" si="106"/>
        <v>Profitable</v>
      </c>
      <c r="X1153" s="7" t="str">
        <f t="shared" si="107"/>
        <v>Low</v>
      </c>
    </row>
    <row r="1154" spans="1:24" x14ac:dyDescent="0.3">
      <c r="A1154" s="7" t="s">
        <v>3172</v>
      </c>
      <c r="B1154" s="8">
        <v>45134</v>
      </c>
      <c r="C1154" s="8">
        <v>45137</v>
      </c>
      <c r="D1154" s="7" t="s">
        <v>3132</v>
      </c>
      <c r="E1154" s="7" t="s">
        <v>587</v>
      </c>
      <c r="F1154" s="7" t="s">
        <v>29</v>
      </c>
      <c r="G1154" s="7" t="s">
        <v>192</v>
      </c>
      <c r="H1154" s="7" t="s">
        <v>146</v>
      </c>
      <c r="I1154" s="6">
        <v>7</v>
      </c>
      <c r="J1154" s="10">
        <v>0</v>
      </c>
      <c r="K1154" s="7" t="s">
        <v>222</v>
      </c>
      <c r="L1154" s="7" t="s">
        <v>23</v>
      </c>
      <c r="M1154" s="6">
        <v>31</v>
      </c>
      <c r="N1154" s="6">
        <v>4</v>
      </c>
      <c r="O1154" s="7" t="str">
        <f>VLOOKUP(H1154,Product_Master!$A$2:$E$19,2,FALSE)</f>
        <v>Standing Desk</v>
      </c>
      <c r="P1154" s="7" t="str">
        <f>VLOOKUP(H1154,Product_Master!$A$2:$E$19,3,FALSE)</f>
        <v>Furniture</v>
      </c>
      <c r="Q1154" s="17">
        <f>INDEX(Product_Master!$D$2:$D$19,MATCH(H1154,Product_Master!$A$2:$A$19,0))</f>
        <v>480</v>
      </c>
      <c r="R1154" s="14">
        <f>INDEX(Product_Master!$E$2:$E$19,MATCH(H1154,Product_Master!$A$2:$A$19,0))</f>
        <v>375.21</v>
      </c>
      <c r="S1154" s="14">
        <f t="shared" ref="S1154:S1217" si="108">I1154*Q1154*(1-J1154)</f>
        <v>3360</v>
      </c>
      <c r="T1154" s="14">
        <f t="shared" ref="T1154:T1217" si="109">I1154*R1154</f>
        <v>2626.47</v>
      </c>
      <c r="U1154" s="14">
        <f t="shared" ref="U1154:U1217" si="110">S1154-T1154</f>
        <v>733.5300000000002</v>
      </c>
      <c r="V1154" s="20">
        <f t="shared" ref="V1154:V1217" si="111">IFERROR(U1154/S1154,0)</f>
        <v>0.21831250000000005</v>
      </c>
      <c r="W1154" s="7" t="str">
        <f t="shared" ref="W1154:W1217" si="112">IF(U1154&gt;0,"Profitable","Loss")</f>
        <v>Profitable</v>
      </c>
      <c r="X1154" s="7" t="str">
        <f t="shared" ref="X1154:X1217" si="113">IF(S1154&gt;=5000,"High",IF(S1154&gt;=2000,"Medium","Low"))</f>
        <v>Medium</v>
      </c>
    </row>
    <row r="1155" spans="1:24" x14ac:dyDescent="0.3">
      <c r="A1155" s="7" t="s">
        <v>3173</v>
      </c>
      <c r="B1155" s="8">
        <v>45602</v>
      </c>
      <c r="C1155" s="8">
        <v>45607</v>
      </c>
      <c r="D1155" s="7" t="s">
        <v>3174</v>
      </c>
      <c r="E1155" s="7" t="s">
        <v>227</v>
      </c>
      <c r="F1155" s="7" t="s">
        <v>29</v>
      </c>
      <c r="G1155" s="7" t="s">
        <v>176</v>
      </c>
      <c r="H1155" s="7" t="s">
        <v>76</v>
      </c>
      <c r="I1155" s="6">
        <v>9</v>
      </c>
      <c r="J1155" s="10">
        <v>0.2</v>
      </c>
      <c r="K1155" s="7" t="s">
        <v>22</v>
      </c>
      <c r="L1155" s="7" t="s">
        <v>23</v>
      </c>
      <c r="M1155" s="6">
        <v>68</v>
      </c>
      <c r="N1155" s="6">
        <v>4</v>
      </c>
      <c r="O1155" s="7" t="str">
        <f>VLOOKUP(H1155,Product_Master!$A$2:$E$19,2,FALSE)</f>
        <v>Tablet</v>
      </c>
      <c r="P1155" s="7" t="str">
        <f>VLOOKUP(H1155,Product_Master!$A$2:$E$19,3,FALSE)</f>
        <v>Technology</v>
      </c>
      <c r="Q1155" s="17">
        <f>INDEX(Product_Master!$D$2:$D$19,MATCH(H1155,Product_Master!$A$2:$A$19,0))</f>
        <v>350</v>
      </c>
      <c r="R1155" s="14">
        <f>INDEX(Product_Master!$E$2:$E$19,MATCH(H1155,Product_Master!$A$2:$A$19,0))</f>
        <v>267.63</v>
      </c>
      <c r="S1155" s="14">
        <f t="shared" si="108"/>
        <v>2520</v>
      </c>
      <c r="T1155" s="14">
        <f t="shared" si="109"/>
        <v>2408.67</v>
      </c>
      <c r="U1155" s="14">
        <f t="shared" si="110"/>
        <v>111.32999999999993</v>
      </c>
      <c r="V1155" s="20">
        <f t="shared" si="111"/>
        <v>4.41785714285714E-2</v>
      </c>
      <c r="W1155" s="7" t="str">
        <f t="shared" si="112"/>
        <v>Profitable</v>
      </c>
      <c r="X1155" s="7" t="str">
        <f t="shared" si="113"/>
        <v>Medium</v>
      </c>
    </row>
    <row r="1156" spans="1:24" x14ac:dyDescent="0.3">
      <c r="A1156" s="7" t="s">
        <v>3175</v>
      </c>
      <c r="B1156" s="8">
        <v>45264</v>
      </c>
      <c r="C1156" s="8">
        <v>45271</v>
      </c>
      <c r="D1156" s="7" t="s">
        <v>1631</v>
      </c>
      <c r="E1156" s="7" t="s">
        <v>1550</v>
      </c>
      <c r="F1156" s="7" t="s">
        <v>19</v>
      </c>
      <c r="G1156" s="7" t="s">
        <v>293</v>
      </c>
      <c r="H1156" s="7" t="s">
        <v>48</v>
      </c>
      <c r="I1156" s="6">
        <v>3</v>
      </c>
      <c r="J1156" s="10">
        <v>0.1</v>
      </c>
      <c r="K1156" s="7" t="s">
        <v>222</v>
      </c>
      <c r="L1156" s="7" t="s">
        <v>23</v>
      </c>
      <c r="M1156" s="6">
        <v>28</v>
      </c>
      <c r="N1156" s="6">
        <v>4</v>
      </c>
      <c r="O1156" s="7" t="str">
        <f>VLOOKUP(H1156,Product_Master!$A$2:$E$19,2,FALSE)</f>
        <v>Monitor</v>
      </c>
      <c r="P1156" s="7" t="str">
        <f>VLOOKUP(H1156,Product_Master!$A$2:$E$19,3,FALSE)</f>
        <v>Technology</v>
      </c>
      <c r="Q1156" s="17">
        <f>INDEX(Product_Master!$D$2:$D$19,MATCH(H1156,Product_Master!$A$2:$A$19,0))</f>
        <v>220</v>
      </c>
      <c r="R1156" s="14">
        <f>INDEX(Product_Master!$E$2:$E$19,MATCH(H1156,Product_Master!$A$2:$A$19,0))</f>
        <v>159.36000000000001</v>
      </c>
      <c r="S1156" s="14">
        <f t="shared" si="108"/>
        <v>594</v>
      </c>
      <c r="T1156" s="14">
        <f t="shared" si="109"/>
        <v>478.08000000000004</v>
      </c>
      <c r="U1156" s="14">
        <f t="shared" si="110"/>
        <v>115.91999999999996</v>
      </c>
      <c r="V1156" s="20">
        <f t="shared" si="111"/>
        <v>0.19515151515151508</v>
      </c>
      <c r="W1156" s="7" t="str">
        <f t="shared" si="112"/>
        <v>Profitable</v>
      </c>
      <c r="X1156" s="7" t="str">
        <f t="shared" si="113"/>
        <v>Low</v>
      </c>
    </row>
    <row r="1157" spans="1:24" x14ac:dyDescent="0.3">
      <c r="A1157" s="7" t="s">
        <v>3176</v>
      </c>
      <c r="B1157" s="8">
        <v>44958</v>
      </c>
      <c r="C1157" s="8">
        <v>44959</v>
      </c>
      <c r="D1157" s="7" t="s">
        <v>3177</v>
      </c>
      <c r="E1157" s="7" t="s">
        <v>490</v>
      </c>
      <c r="F1157" s="7" t="s">
        <v>39</v>
      </c>
      <c r="G1157" s="7" t="s">
        <v>176</v>
      </c>
      <c r="H1157" s="7" t="s">
        <v>109</v>
      </c>
      <c r="I1157" s="6">
        <v>5</v>
      </c>
      <c r="J1157" s="10">
        <v>0.05</v>
      </c>
      <c r="K1157" s="7" t="s">
        <v>222</v>
      </c>
      <c r="L1157" s="7" t="s">
        <v>33</v>
      </c>
      <c r="M1157" s="6">
        <v>33</v>
      </c>
      <c r="N1157" s="6">
        <v>1</v>
      </c>
      <c r="O1157" s="7" t="str">
        <f>VLOOKUP(H1157,Product_Master!$A$2:$E$19,2,FALSE)</f>
        <v>Printer</v>
      </c>
      <c r="P1157" s="7" t="str">
        <f>VLOOKUP(H1157,Product_Master!$A$2:$E$19,3,FALSE)</f>
        <v>Technology</v>
      </c>
      <c r="Q1157" s="17">
        <f>INDEX(Product_Master!$D$2:$D$19,MATCH(H1157,Product_Master!$A$2:$A$19,0))</f>
        <v>180</v>
      </c>
      <c r="R1157" s="14">
        <f>INDEX(Product_Master!$E$2:$E$19,MATCH(H1157,Product_Master!$A$2:$A$19,0))</f>
        <v>133.25</v>
      </c>
      <c r="S1157" s="14">
        <f t="shared" si="108"/>
        <v>855</v>
      </c>
      <c r="T1157" s="14">
        <f t="shared" si="109"/>
        <v>666.25</v>
      </c>
      <c r="U1157" s="14">
        <f t="shared" si="110"/>
        <v>188.75</v>
      </c>
      <c r="V1157" s="20">
        <f t="shared" si="111"/>
        <v>0.22076023391812866</v>
      </c>
      <c r="W1157" s="7" t="str">
        <f t="shared" si="112"/>
        <v>Profitable</v>
      </c>
      <c r="X1157" s="7" t="str">
        <f t="shared" si="113"/>
        <v>Low</v>
      </c>
    </row>
    <row r="1158" spans="1:24" x14ac:dyDescent="0.3">
      <c r="A1158" s="7" t="s">
        <v>3178</v>
      </c>
      <c r="B1158" s="8">
        <v>45499</v>
      </c>
      <c r="C1158" s="8">
        <v>45500</v>
      </c>
      <c r="D1158" s="7" t="s">
        <v>3179</v>
      </c>
      <c r="E1158" s="7" t="s">
        <v>444</v>
      </c>
      <c r="F1158" s="7" t="s">
        <v>29</v>
      </c>
      <c r="G1158" s="7" t="s">
        <v>62</v>
      </c>
      <c r="H1158" s="7" t="s">
        <v>56</v>
      </c>
      <c r="I1158" s="6">
        <v>8</v>
      </c>
      <c r="J1158" s="10">
        <v>0</v>
      </c>
      <c r="K1158" s="7" t="s">
        <v>32</v>
      </c>
      <c r="L1158" s="7" t="s">
        <v>50</v>
      </c>
      <c r="M1158" s="6">
        <v>36</v>
      </c>
      <c r="N1158" s="6">
        <v>1</v>
      </c>
      <c r="O1158" s="7" t="str">
        <f>VLOOKUP(H1158,Product_Master!$A$2:$E$19,2,FALSE)</f>
        <v>Stapler</v>
      </c>
      <c r="P1158" s="7" t="str">
        <f>VLOOKUP(H1158,Product_Master!$A$2:$E$19,3,FALSE)</f>
        <v>Office Supplies</v>
      </c>
      <c r="Q1158" s="17">
        <f>INDEX(Product_Master!$D$2:$D$19,MATCH(H1158,Product_Master!$A$2:$A$19,0))</f>
        <v>15</v>
      </c>
      <c r="R1158" s="14">
        <f>INDEX(Product_Master!$E$2:$E$19,MATCH(H1158,Product_Master!$A$2:$A$19,0))</f>
        <v>9.91</v>
      </c>
      <c r="S1158" s="14">
        <f t="shared" si="108"/>
        <v>120</v>
      </c>
      <c r="T1158" s="14">
        <f t="shared" si="109"/>
        <v>79.28</v>
      </c>
      <c r="U1158" s="14">
        <f t="shared" si="110"/>
        <v>40.72</v>
      </c>
      <c r="V1158" s="20">
        <f t="shared" si="111"/>
        <v>0.33933333333333332</v>
      </c>
      <c r="W1158" s="7" t="str">
        <f t="shared" si="112"/>
        <v>Profitable</v>
      </c>
      <c r="X1158" s="7" t="str">
        <f t="shared" si="113"/>
        <v>Low</v>
      </c>
    </row>
    <row r="1159" spans="1:24" x14ac:dyDescent="0.3">
      <c r="A1159" s="7" t="s">
        <v>3180</v>
      </c>
      <c r="B1159" s="8">
        <v>45463</v>
      </c>
      <c r="C1159" s="8">
        <v>45464</v>
      </c>
      <c r="D1159" s="7" t="s">
        <v>2277</v>
      </c>
      <c r="E1159" s="7" t="s">
        <v>75</v>
      </c>
      <c r="F1159" s="7" t="s">
        <v>29</v>
      </c>
      <c r="G1159" s="7" t="s">
        <v>115</v>
      </c>
      <c r="H1159" s="7" t="s">
        <v>109</v>
      </c>
      <c r="I1159" s="6">
        <v>7</v>
      </c>
      <c r="J1159" s="10">
        <v>0.05</v>
      </c>
      <c r="K1159" s="7" t="s">
        <v>32</v>
      </c>
      <c r="L1159" s="7" t="s">
        <v>41</v>
      </c>
      <c r="M1159" s="6">
        <v>39</v>
      </c>
      <c r="N1159" s="6">
        <v>5</v>
      </c>
      <c r="O1159" s="7" t="str">
        <f>VLOOKUP(H1159,Product_Master!$A$2:$E$19,2,FALSE)</f>
        <v>Printer</v>
      </c>
      <c r="P1159" s="7" t="str">
        <f>VLOOKUP(H1159,Product_Master!$A$2:$E$19,3,FALSE)</f>
        <v>Technology</v>
      </c>
      <c r="Q1159" s="17">
        <f>INDEX(Product_Master!$D$2:$D$19,MATCH(H1159,Product_Master!$A$2:$A$19,0))</f>
        <v>180</v>
      </c>
      <c r="R1159" s="14">
        <f>INDEX(Product_Master!$E$2:$E$19,MATCH(H1159,Product_Master!$A$2:$A$19,0))</f>
        <v>133.25</v>
      </c>
      <c r="S1159" s="14">
        <f t="shared" si="108"/>
        <v>1197</v>
      </c>
      <c r="T1159" s="14">
        <f t="shared" si="109"/>
        <v>932.75</v>
      </c>
      <c r="U1159" s="14">
        <f t="shared" si="110"/>
        <v>264.25</v>
      </c>
      <c r="V1159" s="20">
        <f t="shared" si="111"/>
        <v>0.22076023391812866</v>
      </c>
      <c r="W1159" s="7" t="str">
        <f t="shared" si="112"/>
        <v>Profitable</v>
      </c>
      <c r="X1159" s="7" t="str">
        <f t="shared" si="113"/>
        <v>Low</v>
      </c>
    </row>
    <row r="1160" spans="1:24" x14ac:dyDescent="0.3">
      <c r="A1160" s="7" t="s">
        <v>3181</v>
      </c>
      <c r="B1160" s="8">
        <v>45538</v>
      </c>
      <c r="C1160" s="8">
        <v>45545</v>
      </c>
      <c r="D1160" s="7" t="s">
        <v>3182</v>
      </c>
      <c r="E1160" s="7" t="s">
        <v>165</v>
      </c>
      <c r="F1160" s="7" t="s">
        <v>29</v>
      </c>
      <c r="G1160" s="7" t="s">
        <v>176</v>
      </c>
      <c r="H1160" s="7" t="s">
        <v>84</v>
      </c>
      <c r="I1160" s="6">
        <v>6</v>
      </c>
      <c r="J1160" s="10">
        <v>0</v>
      </c>
      <c r="K1160" s="7" t="s">
        <v>22</v>
      </c>
      <c r="L1160" s="7" t="s">
        <v>33</v>
      </c>
      <c r="M1160" s="6">
        <v>44</v>
      </c>
      <c r="N1160" s="6">
        <v>4</v>
      </c>
      <c r="O1160" s="7" t="str">
        <f>VLOOKUP(H1160,Product_Master!$A$2:$E$19,2,FALSE)</f>
        <v>Bookcase</v>
      </c>
      <c r="P1160" s="7" t="str">
        <f>VLOOKUP(H1160,Product_Master!$A$2:$E$19,3,FALSE)</f>
        <v>Furniture</v>
      </c>
      <c r="Q1160" s="17">
        <f>INDEX(Product_Master!$D$2:$D$19,MATCH(H1160,Product_Master!$A$2:$A$19,0))</f>
        <v>210</v>
      </c>
      <c r="R1160" s="14">
        <f>INDEX(Product_Master!$E$2:$E$19,MATCH(H1160,Product_Master!$A$2:$A$19,0))</f>
        <v>139.15</v>
      </c>
      <c r="S1160" s="14">
        <f t="shared" si="108"/>
        <v>1260</v>
      </c>
      <c r="T1160" s="14">
        <f t="shared" si="109"/>
        <v>834.90000000000009</v>
      </c>
      <c r="U1160" s="14">
        <f t="shared" si="110"/>
        <v>425.09999999999991</v>
      </c>
      <c r="V1160" s="20">
        <f t="shared" si="111"/>
        <v>0.33738095238095228</v>
      </c>
      <c r="W1160" s="7" t="str">
        <f t="shared" si="112"/>
        <v>Profitable</v>
      </c>
      <c r="X1160" s="7" t="str">
        <f t="shared" si="113"/>
        <v>Low</v>
      </c>
    </row>
    <row r="1161" spans="1:24" x14ac:dyDescent="0.3">
      <c r="A1161" s="7" t="s">
        <v>3183</v>
      </c>
      <c r="B1161" s="8">
        <v>45595</v>
      </c>
      <c r="C1161" s="8">
        <v>45597</v>
      </c>
      <c r="D1161" s="7" t="s">
        <v>1995</v>
      </c>
      <c r="E1161" s="7" t="s">
        <v>321</v>
      </c>
      <c r="F1161" s="7" t="s">
        <v>19</v>
      </c>
      <c r="G1161" s="7" t="s">
        <v>30</v>
      </c>
      <c r="H1161" s="7" t="s">
        <v>91</v>
      </c>
      <c r="I1161" s="6">
        <v>6</v>
      </c>
      <c r="J1161" s="10">
        <v>0.2</v>
      </c>
      <c r="K1161" s="7" t="s">
        <v>32</v>
      </c>
      <c r="L1161" s="7" t="s">
        <v>23</v>
      </c>
      <c r="M1161" s="6">
        <v>54</v>
      </c>
      <c r="N1161" s="6">
        <v>2</v>
      </c>
      <c r="O1161" s="7" t="str">
        <f>VLOOKUP(H1161,Product_Master!$A$2:$E$19,2,FALSE)</f>
        <v>Smartphone</v>
      </c>
      <c r="P1161" s="7" t="str">
        <f>VLOOKUP(H1161,Product_Master!$A$2:$E$19,3,FALSE)</f>
        <v>Technology</v>
      </c>
      <c r="Q1161" s="17">
        <f>INDEX(Product_Master!$D$2:$D$19,MATCH(H1161,Product_Master!$A$2:$A$19,0))</f>
        <v>600</v>
      </c>
      <c r="R1161" s="14">
        <f>INDEX(Product_Master!$E$2:$E$19,MATCH(H1161,Product_Master!$A$2:$A$19,0))</f>
        <v>395.83</v>
      </c>
      <c r="S1161" s="14">
        <f t="shared" si="108"/>
        <v>2880</v>
      </c>
      <c r="T1161" s="14">
        <f t="shared" si="109"/>
        <v>2374.98</v>
      </c>
      <c r="U1161" s="14">
        <f t="shared" si="110"/>
        <v>505.02</v>
      </c>
      <c r="V1161" s="20">
        <f t="shared" si="111"/>
        <v>0.17535416666666667</v>
      </c>
      <c r="W1161" s="7" t="str">
        <f t="shared" si="112"/>
        <v>Profitable</v>
      </c>
      <c r="X1161" s="7" t="str">
        <f t="shared" si="113"/>
        <v>Medium</v>
      </c>
    </row>
    <row r="1162" spans="1:24" x14ac:dyDescent="0.3">
      <c r="A1162" s="7" t="s">
        <v>3184</v>
      </c>
      <c r="B1162" s="8">
        <v>45517</v>
      </c>
      <c r="C1162" s="8">
        <v>45522</v>
      </c>
      <c r="D1162" s="7" t="s">
        <v>1070</v>
      </c>
      <c r="E1162" s="7" t="s">
        <v>1550</v>
      </c>
      <c r="F1162" s="7" t="s">
        <v>19</v>
      </c>
      <c r="G1162" s="7" t="s">
        <v>251</v>
      </c>
      <c r="H1162" s="7" t="s">
        <v>76</v>
      </c>
      <c r="I1162" s="6">
        <v>1</v>
      </c>
      <c r="J1162" s="10">
        <v>0.1</v>
      </c>
      <c r="K1162" s="7" t="s">
        <v>32</v>
      </c>
      <c r="L1162" s="7" t="s">
        <v>50</v>
      </c>
      <c r="M1162" s="6">
        <v>30</v>
      </c>
      <c r="N1162" s="6">
        <v>3</v>
      </c>
      <c r="O1162" s="7" t="str">
        <f>VLOOKUP(H1162,Product_Master!$A$2:$E$19,2,FALSE)</f>
        <v>Tablet</v>
      </c>
      <c r="P1162" s="7" t="str">
        <f>VLOOKUP(H1162,Product_Master!$A$2:$E$19,3,FALSE)</f>
        <v>Technology</v>
      </c>
      <c r="Q1162" s="17">
        <f>INDEX(Product_Master!$D$2:$D$19,MATCH(H1162,Product_Master!$A$2:$A$19,0))</f>
        <v>350</v>
      </c>
      <c r="R1162" s="14">
        <f>INDEX(Product_Master!$E$2:$E$19,MATCH(H1162,Product_Master!$A$2:$A$19,0))</f>
        <v>267.63</v>
      </c>
      <c r="S1162" s="14">
        <f t="shared" si="108"/>
        <v>315</v>
      </c>
      <c r="T1162" s="14">
        <f t="shared" si="109"/>
        <v>267.63</v>
      </c>
      <c r="U1162" s="14">
        <f t="shared" si="110"/>
        <v>47.370000000000005</v>
      </c>
      <c r="V1162" s="20">
        <f t="shared" si="111"/>
        <v>0.15038095238095239</v>
      </c>
      <c r="W1162" s="7" t="str">
        <f t="shared" si="112"/>
        <v>Profitable</v>
      </c>
      <c r="X1162" s="7" t="str">
        <f t="shared" si="113"/>
        <v>Low</v>
      </c>
    </row>
    <row r="1163" spans="1:24" x14ac:dyDescent="0.3">
      <c r="A1163" s="7" t="s">
        <v>3186</v>
      </c>
      <c r="B1163" s="8">
        <v>45511</v>
      </c>
      <c r="C1163" s="8">
        <v>45512</v>
      </c>
      <c r="D1163" s="7" t="s">
        <v>3187</v>
      </c>
      <c r="E1163" s="7" t="s">
        <v>114</v>
      </c>
      <c r="F1163" s="7" t="s">
        <v>39</v>
      </c>
      <c r="G1163" s="7" t="s">
        <v>192</v>
      </c>
      <c r="H1163" s="7" t="s">
        <v>84</v>
      </c>
      <c r="I1163" s="6">
        <v>5</v>
      </c>
      <c r="J1163" s="10">
        <v>0.05</v>
      </c>
      <c r="K1163" s="7" t="s">
        <v>22</v>
      </c>
      <c r="L1163" s="7" t="s">
        <v>41</v>
      </c>
      <c r="M1163" s="6">
        <v>51</v>
      </c>
      <c r="N1163" s="6">
        <v>3</v>
      </c>
      <c r="O1163" s="7" t="str">
        <f>VLOOKUP(H1163,Product_Master!$A$2:$E$19,2,FALSE)</f>
        <v>Bookcase</v>
      </c>
      <c r="P1163" s="7" t="str">
        <f>VLOOKUP(H1163,Product_Master!$A$2:$E$19,3,FALSE)</f>
        <v>Furniture</v>
      </c>
      <c r="Q1163" s="17">
        <f>INDEX(Product_Master!$D$2:$D$19,MATCH(H1163,Product_Master!$A$2:$A$19,0))</f>
        <v>210</v>
      </c>
      <c r="R1163" s="14">
        <f>INDEX(Product_Master!$E$2:$E$19,MATCH(H1163,Product_Master!$A$2:$A$19,0))</f>
        <v>139.15</v>
      </c>
      <c r="S1163" s="14">
        <f t="shared" si="108"/>
        <v>997.5</v>
      </c>
      <c r="T1163" s="14">
        <f t="shared" si="109"/>
        <v>695.75</v>
      </c>
      <c r="U1163" s="14">
        <f t="shared" si="110"/>
        <v>301.75</v>
      </c>
      <c r="V1163" s="20">
        <f t="shared" si="111"/>
        <v>0.30250626566416039</v>
      </c>
      <c r="W1163" s="7" t="str">
        <f t="shared" si="112"/>
        <v>Profitable</v>
      </c>
      <c r="X1163" s="7" t="str">
        <f t="shared" si="113"/>
        <v>Low</v>
      </c>
    </row>
    <row r="1164" spans="1:24" x14ac:dyDescent="0.3">
      <c r="A1164" s="7" t="s">
        <v>3188</v>
      </c>
      <c r="B1164" s="8">
        <v>45615</v>
      </c>
      <c r="C1164" s="8">
        <v>45617</v>
      </c>
      <c r="D1164" s="7" t="s">
        <v>174</v>
      </c>
      <c r="E1164" s="7" t="s">
        <v>357</v>
      </c>
      <c r="F1164" s="7" t="s">
        <v>39</v>
      </c>
      <c r="G1164" s="7" t="s">
        <v>40</v>
      </c>
      <c r="H1164" s="7" t="s">
        <v>63</v>
      </c>
      <c r="I1164" s="6">
        <v>6</v>
      </c>
      <c r="J1164" s="10">
        <v>0</v>
      </c>
      <c r="K1164" s="7" t="s">
        <v>32</v>
      </c>
      <c r="L1164" s="7" t="s">
        <v>33</v>
      </c>
      <c r="M1164" s="6">
        <v>28</v>
      </c>
      <c r="N1164" s="6">
        <v>3</v>
      </c>
      <c r="O1164" s="7" t="str">
        <f>VLOOKUP(H1164,Product_Master!$A$2:$E$19,2,FALSE)</f>
        <v>Paper Ream</v>
      </c>
      <c r="P1164" s="7" t="str">
        <f>VLOOKUP(H1164,Product_Master!$A$2:$E$19,3,FALSE)</f>
        <v>Office Supplies</v>
      </c>
      <c r="Q1164" s="17">
        <f>INDEX(Product_Master!$D$2:$D$19,MATCH(H1164,Product_Master!$A$2:$A$19,0))</f>
        <v>9</v>
      </c>
      <c r="R1164" s="14">
        <f>INDEX(Product_Master!$E$2:$E$19,MATCH(H1164,Product_Master!$A$2:$A$19,0))</f>
        <v>5.46</v>
      </c>
      <c r="S1164" s="14">
        <f t="shared" si="108"/>
        <v>54</v>
      </c>
      <c r="T1164" s="14">
        <f t="shared" si="109"/>
        <v>32.76</v>
      </c>
      <c r="U1164" s="14">
        <f t="shared" si="110"/>
        <v>21.240000000000002</v>
      </c>
      <c r="V1164" s="20">
        <f t="shared" si="111"/>
        <v>0.39333333333333337</v>
      </c>
      <c r="W1164" s="7" t="str">
        <f t="shared" si="112"/>
        <v>Profitable</v>
      </c>
      <c r="X1164" s="7" t="str">
        <f t="shared" si="113"/>
        <v>Low</v>
      </c>
    </row>
    <row r="1165" spans="1:24" x14ac:dyDescent="0.3">
      <c r="A1165" s="7" t="s">
        <v>3189</v>
      </c>
      <c r="B1165" s="8">
        <v>45199</v>
      </c>
      <c r="C1165" s="8">
        <v>45204</v>
      </c>
      <c r="D1165" s="7" t="s">
        <v>3190</v>
      </c>
      <c r="E1165" s="7" t="s">
        <v>302</v>
      </c>
      <c r="F1165" s="7" t="s">
        <v>39</v>
      </c>
      <c r="G1165" s="7" t="s">
        <v>5734</v>
      </c>
      <c r="H1165" s="7" t="s">
        <v>216</v>
      </c>
      <c r="I1165" s="6">
        <v>1</v>
      </c>
      <c r="J1165" s="10">
        <v>0</v>
      </c>
      <c r="K1165" s="7" t="s">
        <v>32</v>
      </c>
      <c r="L1165" s="7" t="s">
        <v>50</v>
      </c>
      <c r="M1165" s="6">
        <v>33</v>
      </c>
      <c r="N1165" s="6">
        <v>3</v>
      </c>
      <c r="O1165" s="7" t="str">
        <f>VLOOKUP(H1165,Product_Master!$A$2:$E$19,2,FALSE)</f>
        <v>Keyboard</v>
      </c>
      <c r="P1165" s="7" t="str">
        <f>VLOOKUP(H1165,Product_Master!$A$2:$E$19,3,FALSE)</f>
        <v>Technology</v>
      </c>
      <c r="Q1165" s="17">
        <f>INDEX(Product_Master!$D$2:$D$19,MATCH(H1165,Product_Master!$A$2:$A$19,0))</f>
        <v>45</v>
      </c>
      <c r="R1165" s="14">
        <f>INDEX(Product_Master!$E$2:$E$19,MATCH(H1165,Product_Master!$A$2:$A$19,0))</f>
        <v>35.729999999999997</v>
      </c>
      <c r="S1165" s="14">
        <f t="shared" si="108"/>
        <v>45</v>
      </c>
      <c r="T1165" s="14">
        <f t="shared" si="109"/>
        <v>35.729999999999997</v>
      </c>
      <c r="U1165" s="14">
        <f t="shared" si="110"/>
        <v>9.2700000000000031</v>
      </c>
      <c r="V1165" s="20">
        <f t="shared" si="111"/>
        <v>0.20600000000000007</v>
      </c>
      <c r="W1165" s="7" t="str">
        <f t="shared" si="112"/>
        <v>Profitable</v>
      </c>
      <c r="X1165" s="7" t="str">
        <f t="shared" si="113"/>
        <v>Low</v>
      </c>
    </row>
    <row r="1166" spans="1:24" x14ac:dyDescent="0.3">
      <c r="A1166" s="7" t="s">
        <v>3191</v>
      </c>
      <c r="B1166" s="8">
        <v>45596</v>
      </c>
      <c r="C1166" s="8">
        <v>45602</v>
      </c>
      <c r="D1166" s="7" t="s">
        <v>3193</v>
      </c>
      <c r="E1166" s="7" t="s">
        <v>246</v>
      </c>
      <c r="F1166" s="7" t="s">
        <v>29</v>
      </c>
      <c r="G1166" s="7" t="s">
        <v>90</v>
      </c>
      <c r="H1166" s="7" t="s">
        <v>76</v>
      </c>
      <c r="I1166" s="6">
        <v>9</v>
      </c>
      <c r="J1166" s="10">
        <v>0</v>
      </c>
      <c r="K1166" s="7" t="s">
        <v>32</v>
      </c>
      <c r="L1166" s="7" t="s">
        <v>50</v>
      </c>
      <c r="M1166" s="6">
        <v>34</v>
      </c>
      <c r="N1166" s="6">
        <v>5</v>
      </c>
      <c r="O1166" s="7" t="str">
        <f>VLOOKUP(H1166,Product_Master!$A$2:$E$19,2,FALSE)</f>
        <v>Tablet</v>
      </c>
      <c r="P1166" s="7" t="str">
        <f>VLOOKUP(H1166,Product_Master!$A$2:$E$19,3,FALSE)</f>
        <v>Technology</v>
      </c>
      <c r="Q1166" s="17">
        <f>INDEX(Product_Master!$D$2:$D$19,MATCH(H1166,Product_Master!$A$2:$A$19,0))</f>
        <v>350</v>
      </c>
      <c r="R1166" s="14">
        <f>INDEX(Product_Master!$E$2:$E$19,MATCH(H1166,Product_Master!$A$2:$A$19,0))</f>
        <v>267.63</v>
      </c>
      <c r="S1166" s="14">
        <f t="shared" si="108"/>
        <v>3150</v>
      </c>
      <c r="T1166" s="14">
        <f t="shared" si="109"/>
        <v>2408.67</v>
      </c>
      <c r="U1166" s="14">
        <f t="shared" si="110"/>
        <v>741.32999999999993</v>
      </c>
      <c r="V1166" s="20">
        <f t="shared" si="111"/>
        <v>0.23534285714285713</v>
      </c>
      <c r="W1166" s="7" t="str">
        <f t="shared" si="112"/>
        <v>Profitable</v>
      </c>
      <c r="X1166" s="7" t="str">
        <f t="shared" si="113"/>
        <v>Medium</v>
      </c>
    </row>
    <row r="1167" spans="1:24" x14ac:dyDescent="0.3">
      <c r="A1167" s="7" t="s">
        <v>3194</v>
      </c>
      <c r="B1167" s="8">
        <v>45232</v>
      </c>
      <c r="C1167" s="8">
        <v>45235</v>
      </c>
      <c r="D1167" s="7" t="s">
        <v>3195</v>
      </c>
      <c r="E1167" s="7" t="s">
        <v>369</v>
      </c>
      <c r="F1167" s="7" t="s">
        <v>29</v>
      </c>
      <c r="G1167" s="7" t="s">
        <v>192</v>
      </c>
      <c r="H1167" s="7" t="s">
        <v>216</v>
      </c>
      <c r="I1167" s="6">
        <v>3</v>
      </c>
      <c r="J1167" s="10">
        <v>0.15</v>
      </c>
      <c r="K1167" s="7" t="s">
        <v>32</v>
      </c>
      <c r="L1167" s="7" t="s">
        <v>33</v>
      </c>
      <c r="M1167" s="6">
        <v>45</v>
      </c>
      <c r="N1167" s="6">
        <v>1</v>
      </c>
      <c r="O1167" s="7" t="str">
        <f>VLOOKUP(H1167,Product_Master!$A$2:$E$19,2,FALSE)</f>
        <v>Keyboard</v>
      </c>
      <c r="P1167" s="7" t="str">
        <f>VLOOKUP(H1167,Product_Master!$A$2:$E$19,3,FALSE)</f>
        <v>Technology</v>
      </c>
      <c r="Q1167" s="17">
        <f>INDEX(Product_Master!$D$2:$D$19,MATCH(H1167,Product_Master!$A$2:$A$19,0))</f>
        <v>45</v>
      </c>
      <c r="R1167" s="14">
        <f>INDEX(Product_Master!$E$2:$E$19,MATCH(H1167,Product_Master!$A$2:$A$19,0))</f>
        <v>35.729999999999997</v>
      </c>
      <c r="S1167" s="14">
        <f t="shared" si="108"/>
        <v>114.75</v>
      </c>
      <c r="T1167" s="14">
        <f t="shared" si="109"/>
        <v>107.19</v>
      </c>
      <c r="U1167" s="14">
        <f t="shared" si="110"/>
        <v>7.5600000000000023</v>
      </c>
      <c r="V1167" s="20">
        <f t="shared" si="111"/>
        <v>6.5882352941176489E-2</v>
      </c>
      <c r="W1167" s="7" t="str">
        <f t="shared" si="112"/>
        <v>Profitable</v>
      </c>
      <c r="X1167" s="7" t="str">
        <f t="shared" si="113"/>
        <v>Low</v>
      </c>
    </row>
    <row r="1168" spans="1:24" x14ac:dyDescent="0.3">
      <c r="A1168" s="7" t="s">
        <v>3196</v>
      </c>
      <c r="B1168" s="8">
        <v>45157</v>
      </c>
      <c r="C1168" s="8">
        <v>45164</v>
      </c>
      <c r="D1168" s="7" t="s">
        <v>1250</v>
      </c>
      <c r="E1168" s="7" t="s">
        <v>1315</v>
      </c>
      <c r="F1168" s="7" t="s">
        <v>19</v>
      </c>
      <c r="G1168" s="7" t="s">
        <v>30</v>
      </c>
      <c r="H1168" s="7" t="s">
        <v>31</v>
      </c>
      <c r="I1168" s="6">
        <v>2</v>
      </c>
      <c r="J1168" s="10">
        <v>0.15</v>
      </c>
      <c r="K1168" s="7" t="s">
        <v>222</v>
      </c>
      <c r="L1168" s="7" t="s">
        <v>33</v>
      </c>
      <c r="M1168" s="6">
        <v>38</v>
      </c>
      <c r="N1168" s="6">
        <v>3</v>
      </c>
      <c r="O1168" s="7" t="str">
        <f>VLOOKUP(H1168,Product_Master!$A$2:$E$19,2,FALSE)</f>
        <v>Desk</v>
      </c>
      <c r="P1168" s="7" t="str">
        <f>VLOOKUP(H1168,Product_Master!$A$2:$E$19,3,FALSE)</f>
        <v>Furniture</v>
      </c>
      <c r="Q1168" s="17">
        <f>INDEX(Product_Master!$D$2:$D$19,MATCH(H1168,Product_Master!$A$2:$A$19,0))</f>
        <v>320</v>
      </c>
      <c r="R1168" s="14">
        <f>INDEX(Product_Master!$E$2:$E$19,MATCH(H1168,Product_Master!$A$2:$A$19,0))</f>
        <v>186.25</v>
      </c>
      <c r="S1168" s="14">
        <f t="shared" si="108"/>
        <v>544</v>
      </c>
      <c r="T1168" s="14">
        <f t="shared" si="109"/>
        <v>372.5</v>
      </c>
      <c r="U1168" s="14">
        <f t="shared" si="110"/>
        <v>171.5</v>
      </c>
      <c r="V1168" s="20">
        <f t="shared" si="111"/>
        <v>0.31525735294117646</v>
      </c>
      <c r="W1168" s="7" t="str">
        <f t="shared" si="112"/>
        <v>Profitable</v>
      </c>
      <c r="X1168" s="7" t="str">
        <f t="shared" si="113"/>
        <v>Low</v>
      </c>
    </row>
    <row r="1169" spans="1:24" x14ac:dyDescent="0.3">
      <c r="A1169" s="7" t="s">
        <v>3199</v>
      </c>
      <c r="B1169" s="8">
        <v>44950</v>
      </c>
      <c r="C1169" s="8">
        <v>44955</v>
      </c>
      <c r="D1169" s="7" t="s">
        <v>489</v>
      </c>
      <c r="E1169" s="7" t="s">
        <v>1000</v>
      </c>
      <c r="F1169" s="7" t="s">
        <v>19</v>
      </c>
      <c r="G1169" s="7" t="s">
        <v>90</v>
      </c>
      <c r="H1169" s="7" t="s">
        <v>109</v>
      </c>
      <c r="I1169" s="6">
        <v>5</v>
      </c>
      <c r="J1169" s="10">
        <v>0.2</v>
      </c>
      <c r="K1169" s="7" t="s">
        <v>22</v>
      </c>
      <c r="L1169" s="7" t="s">
        <v>50</v>
      </c>
      <c r="M1169" s="6">
        <v>44</v>
      </c>
      <c r="N1169" s="6">
        <v>1</v>
      </c>
      <c r="O1169" s="7" t="str">
        <f>VLOOKUP(H1169,Product_Master!$A$2:$E$19,2,FALSE)</f>
        <v>Printer</v>
      </c>
      <c r="P1169" s="7" t="str">
        <f>VLOOKUP(H1169,Product_Master!$A$2:$E$19,3,FALSE)</f>
        <v>Technology</v>
      </c>
      <c r="Q1169" s="17">
        <f>INDEX(Product_Master!$D$2:$D$19,MATCH(H1169,Product_Master!$A$2:$A$19,0))</f>
        <v>180</v>
      </c>
      <c r="R1169" s="14">
        <f>INDEX(Product_Master!$E$2:$E$19,MATCH(H1169,Product_Master!$A$2:$A$19,0))</f>
        <v>133.25</v>
      </c>
      <c r="S1169" s="14">
        <f t="shared" si="108"/>
        <v>720</v>
      </c>
      <c r="T1169" s="14">
        <f t="shared" si="109"/>
        <v>666.25</v>
      </c>
      <c r="U1169" s="14">
        <f t="shared" si="110"/>
        <v>53.75</v>
      </c>
      <c r="V1169" s="20">
        <f t="shared" si="111"/>
        <v>7.4652777777777776E-2</v>
      </c>
      <c r="W1169" s="7" t="str">
        <f t="shared" si="112"/>
        <v>Profitable</v>
      </c>
      <c r="X1169" s="7" t="str">
        <f t="shared" si="113"/>
        <v>Low</v>
      </c>
    </row>
    <row r="1170" spans="1:24" x14ac:dyDescent="0.3">
      <c r="A1170" s="7" t="s">
        <v>3200</v>
      </c>
      <c r="B1170" s="8">
        <v>45434</v>
      </c>
      <c r="C1170" s="8">
        <v>45439</v>
      </c>
      <c r="D1170" s="7" t="s">
        <v>102</v>
      </c>
      <c r="E1170" s="7" t="s">
        <v>717</v>
      </c>
      <c r="F1170" s="7" t="s">
        <v>19</v>
      </c>
      <c r="G1170" s="7" t="s">
        <v>97</v>
      </c>
      <c r="H1170" s="7" t="s">
        <v>91</v>
      </c>
      <c r="I1170" s="6">
        <v>6</v>
      </c>
      <c r="J1170" s="10">
        <v>0</v>
      </c>
      <c r="K1170" s="7" t="s">
        <v>22</v>
      </c>
      <c r="L1170" s="7" t="s">
        <v>41</v>
      </c>
      <c r="M1170" s="6">
        <v>39</v>
      </c>
      <c r="N1170" s="6">
        <v>2</v>
      </c>
      <c r="O1170" s="7" t="str">
        <f>VLOOKUP(H1170,Product_Master!$A$2:$E$19,2,FALSE)</f>
        <v>Smartphone</v>
      </c>
      <c r="P1170" s="7" t="str">
        <f>VLOOKUP(H1170,Product_Master!$A$2:$E$19,3,FALSE)</f>
        <v>Technology</v>
      </c>
      <c r="Q1170" s="17">
        <f>INDEX(Product_Master!$D$2:$D$19,MATCH(H1170,Product_Master!$A$2:$A$19,0))</f>
        <v>600</v>
      </c>
      <c r="R1170" s="14">
        <f>INDEX(Product_Master!$E$2:$E$19,MATCH(H1170,Product_Master!$A$2:$A$19,0))</f>
        <v>395.83</v>
      </c>
      <c r="S1170" s="14">
        <f t="shared" si="108"/>
        <v>3600</v>
      </c>
      <c r="T1170" s="14">
        <f t="shared" si="109"/>
        <v>2374.98</v>
      </c>
      <c r="U1170" s="14">
        <f t="shared" si="110"/>
        <v>1225.02</v>
      </c>
      <c r="V1170" s="20">
        <f t="shared" si="111"/>
        <v>0.34028333333333333</v>
      </c>
      <c r="W1170" s="7" t="str">
        <f t="shared" si="112"/>
        <v>Profitable</v>
      </c>
      <c r="X1170" s="7" t="str">
        <f t="shared" si="113"/>
        <v>Medium</v>
      </c>
    </row>
    <row r="1171" spans="1:24" x14ac:dyDescent="0.3">
      <c r="A1171" s="7" t="s">
        <v>3202</v>
      </c>
      <c r="B1171" s="8">
        <v>45649</v>
      </c>
      <c r="C1171" s="8">
        <v>45653</v>
      </c>
      <c r="D1171" s="7" t="s">
        <v>119</v>
      </c>
      <c r="E1171" s="7" t="s">
        <v>1326</v>
      </c>
      <c r="F1171" s="7" t="s">
        <v>29</v>
      </c>
      <c r="G1171" s="7" t="s">
        <v>20</v>
      </c>
      <c r="H1171" s="7" t="s">
        <v>21</v>
      </c>
      <c r="I1171" s="6">
        <v>4</v>
      </c>
      <c r="J1171" s="10">
        <v>0</v>
      </c>
      <c r="K1171" s="7" t="s">
        <v>32</v>
      </c>
      <c r="L1171" s="7" t="s">
        <v>50</v>
      </c>
      <c r="M1171" s="6">
        <v>29</v>
      </c>
      <c r="N1171" s="6">
        <v>5</v>
      </c>
      <c r="O1171" s="7" t="str">
        <f>VLOOKUP(H1171,Product_Master!$A$2:$E$19,2,FALSE)</f>
        <v>Pen Set</v>
      </c>
      <c r="P1171" s="7" t="str">
        <f>VLOOKUP(H1171,Product_Master!$A$2:$E$19,3,FALSE)</f>
        <v>Office Supplies</v>
      </c>
      <c r="Q1171" s="17">
        <f>INDEX(Product_Master!$D$2:$D$19,MATCH(H1171,Product_Master!$A$2:$A$19,0))</f>
        <v>12</v>
      </c>
      <c r="R1171" s="14">
        <f>INDEX(Product_Master!$E$2:$E$19,MATCH(H1171,Product_Master!$A$2:$A$19,0))</f>
        <v>9.07</v>
      </c>
      <c r="S1171" s="14">
        <f t="shared" si="108"/>
        <v>48</v>
      </c>
      <c r="T1171" s="14">
        <f t="shared" si="109"/>
        <v>36.28</v>
      </c>
      <c r="U1171" s="14">
        <f t="shared" si="110"/>
        <v>11.719999999999999</v>
      </c>
      <c r="V1171" s="20">
        <f t="shared" si="111"/>
        <v>0.24416666666666664</v>
      </c>
      <c r="W1171" s="7" t="str">
        <f t="shared" si="112"/>
        <v>Profitable</v>
      </c>
      <c r="X1171" s="7" t="str">
        <f t="shared" si="113"/>
        <v>Low</v>
      </c>
    </row>
    <row r="1172" spans="1:24" x14ac:dyDescent="0.3">
      <c r="A1172" s="7" t="s">
        <v>3203</v>
      </c>
      <c r="B1172" s="8">
        <v>45427</v>
      </c>
      <c r="C1172" s="8">
        <v>45431</v>
      </c>
      <c r="D1172" s="7" t="s">
        <v>3123</v>
      </c>
      <c r="E1172" s="7" t="s">
        <v>28</v>
      </c>
      <c r="F1172" s="7" t="s">
        <v>29</v>
      </c>
      <c r="G1172" s="7" t="s">
        <v>47</v>
      </c>
      <c r="H1172" s="7" t="s">
        <v>160</v>
      </c>
      <c r="I1172" s="6">
        <v>3</v>
      </c>
      <c r="J1172" s="10">
        <v>0.1</v>
      </c>
      <c r="K1172" s="7" t="s">
        <v>32</v>
      </c>
      <c r="L1172" s="7" t="s">
        <v>33</v>
      </c>
      <c r="M1172" s="6">
        <v>40</v>
      </c>
      <c r="N1172" s="6">
        <v>2</v>
      </c>
      <c r="O1172" s="7" t="str">
        <f>VLOOKUP(H1172,Product_Master!$A$2:$E$19,2,FALSE)</f>
        <v>Laptop</v>
      </c>
      <c r="P1172" s="7" t="str">
        <f>VLOOKUP(H1172,Product_Master!$A$2:$E$19,3,FALSE)</f>
        <v>Technology</v>
      </c>
      <c r="Q1172" s="17">
        <f>INDEX(Product_Master!$D$2:$D$19,MATCH(H1172,Product_Master!$A$2:$A$19,0))</f>
        <v>900</v>
      </c>
      <c r="R1172" s="14">
        <f>INDEX(Product_Master!$E$2:$E$19,MATCH(H1172,Product_Master!$A$2:$A$19,0))</f>
        <v>669.14</v>
      </c>
      <c r="S1172" s="14">
        <f t="shared" si="108"/>
        <v>2430</v>
      </c>
      <c r="T1172" s="14">
        <f t="shared" si="109"/>
        <v>2007.42</v>
      </c>
      <c r="U1172" s="14">
        <f t="shared" si="110"/>
        <v>422.57999999999993</v>
      </c>
      <c r="V1172" s="20">
        <f t="shared" si="111"/>
        <v>0.17390123456790121</v>
      </c>
      <c r="W1172" s="7" t="str">
        <f t="shared" si="112"/>
        <v>Profitable</v>
      </c>
      <c r="X1172" s="7" t="str">
        <f t="shared" si="113"/>
        <v>Medium</v>
      </c>
    </row>
    <row r="1173" spans="1:24" x14ac:dyDescent="0.3">
      <c r="A1173" s="7" t="s">
        <v>3204</v>
      </c>
      <c r="B1173" s="8">
        <v>45123</v>
      </c>
      <c r="C1173" s="8">
        <v>45126</v>
      </c>
      <c r="D1173" s="7" t="s">
        <v>1381</v>
      </c>
      <c r="E1173" s="7" t="s">
        <v>298</v>
      </c>
      <c r="F1173" s="7" t="s">
        <v>29</v>
      </c>
      <c r="G1173" s="7" t="s">
        <v>176</v>
      </c>
      <c r="H1173" s="7" t="s">
        <v>177</v>
      </c>
      <c r="I1173" s="6">
        <v>3</v>
      </c>
      <c r="J1173" s="10">
        <v>0</v>
      </c>
      <c r="K1173" s="7" t="s">
        <v>32</v>
      </c>
      <c r="L1173" s="7" t="s">
        <v>23</v>
      </c>
      <c r="M1173" s="6">
        <v>67</v>
      </c>
      <c r="N1173" s="6">
        <v>1</v>
      </c>
      <c r="O1173" s="7" t="str">
        <f>VLOOKUP(H1173,Product_Master!$A$2:$E$19,2,FALSE)</f>
        <v>Headphones</v>
      </c>
      <c r="P1173" s="7" t="str">
        <f>VLOOKUP(H1173,Product_Master!$A$2:$E$19,3,FALSE)</f>
        <v>Technology</v>
      </c>
      <c r="Q1173" s="17">
        <f>INDEX(Product_Master!$D$2:$D$19,MATCH(H1173,Product_Master!$A$2:$A$19,0))</f>
        <v>80</v>
      </c>
      <c r="R1173" s="14">
        <f>INDEX(Product_Master!$E$2:$E$19,MATCH(H1173,Product_Master!$A$2:$A$19,0))</f>
        <v>45.88</v>
      </c>
      <c r="S1173" s="14">
        <f t="shared" si="108"/>
        <v>240</v>
      </c>
      <c r="T1173" s="14">
        <f t="shared" si="109"/>
        <v>137.64000000000001</v>
      </c>
      <c r="U1173" s="14">
        <f t="shared" si="110"/>
        <v>102.35999999999999</v>
      </c>
      <c r="V1173" s="20">
        <f t="shared" si="111"/>
        <v>0.42649999999999993</v>
      </c>
      <c r="W1173" s="7" t="str">
        <f t="shared" si="112"/>
        <v>Profitable</v>
      </c>
      <c r="X1173" s="7" t="str">
        <f t="shared" si="113"/>
        <v>Low</v>
      </c>
    </row>
    <row r="1174" spans="1:24" x14ac:dyDescent="0.3">
      <c r="A1174" s="7" t="s">
        <v>3205</v>
      </c>
      <c r="B1174" s="8">
        <v>45630</v>
      </c>
      <c r="C1174" s="8">
        <v>45632</v>
      </c>
      <c r="D1174" s="7" t="s">
        <v>1250</v>
      </c>
      <c r="E1174" s="7" t="s">
        <v>135</v>
      </c>
      <c r="F1174" s="7" t="s">
        <v>39</v>
      </c>
      <c r="G1174" s="7" t="s">
        <v>176</v>
      </c>
      <c r="H1174" s="7" t="s">
        <v>76</v>
      </c>
      <c r="I1174" s="6">
        <v>6</v>
      </c>
      <c r="J1174" s="10">
        <v>0</v>
      </c>
      <c r="K1174" s="7" t="s">
        <v>22</v>
      </c>
      <c r="L1174" s="7" t="s">
        <v>41</v>
      </c>
      <c r="M1174" s="6">
        <v>69</v>
      </c>
      <c r="N1174" s="6">
        <v>2</v>
      </c>
      <c r="O1174" s="7" t="str">
        <f>VLOOKUP(H1174,Product_Master!$A$2:$E$19,2,FALSE)</f>
        <v>Tablet</v>
      </c>
      <c r="P1174" s="7" t="str">
        <f>VLOOKUP(H1174,Product_Master!$A$2:$E$19,3,FALSE)</f>
        <v>Technology</v>
      </c>
      <c r="Q1174" s="17">
        <f>INDEX(Product_Master!$D$2:$D$19,MATCH(H1174,Product_Master!$A$2:$A$19,0))</f>
        <v>350</v>
      </c>
      <c r="R1174" s="14">
        <f>INDEX(Product_Master!$E$2:$E$19,MATCH(H1174,Product_Master!$A$2:$A$19,0))</f>
        <v>267.63</v>
      </c>
      <c r="S1174" s="14">
        <f t="shared" si="108"/>
        <v>2100</v>
      </c>
      <c r="T1174" s="14">
        <f t="shared" si="109"/>
        <v>1605.78</v>
      </c>
      <c r="U1174" s="14">
        <f t="shared" si="110"/>
        <v>494.22</v>
      </c>
      <c r="V1174" s="20">
        <f t="shared" si="111"/>
        <v>0.23534285714285716</v>
      </c>
      <c r="W1174" s="7" t="str">
        <f t="shared" si="112"/>
        <v>Profitable</v>
      </c>
      <c r="X1174" s="7" t="str">
        <f t="shared" si="113"/>
        <v>Medium</v>
      </c>
    </row>
    <row r="1175" spans="1:24" x14ac:dyDescent="0.3">
      <c r="A1175" s="7" t="s">
        <v>3207</v>
      </c>
      <c r="B1175" s="8">
        <v>45056</v>
      </c>
      <c r="C1175" s="8">
        <v>45058</v>
      </c>
      <c r="D1175" s="7" t="s">
        <v>576</v>
      </c>
      <c r="E1175" s="7" t="s">
        <v>444</v>
      </c>
      <c r="F1175" s="7" t="s">
        <v>29</v>
      </c>
      <c r="G1175" s="7" t="s">
        <v>47</v>
      </c>
      <c r="H1175" s="7" t="s">
        <v>146</v>
      </c>
      <c r="I1175" s="6">
        <v>2</v>
      </c>
      <c r="J1175" s="10">
        <v>0</v>
      </c>
      <c r="K1175" s="7" t="s">
        <v>32</v>
      </c>
      <c r="L1175" s="7" t="s">
        <v>50</v>
      </c>
      <c r="M1175" s="6">
        <v>40</v>
      </c>
      <c r="N1175" s="6">
        <v>3</v>
      </c>
      <c r="O1175" s="7" t="str">
        <f>VLOOKUP(H1175,Product_Master!$A$2:$E$19,2,FALSE)</f>
        <v>Standing Desk</v>
      </c>
      <c r="P1175" s="7" t="str">
        <f>VLOOKUP(H1175,Product_Master!$A$2:$E$19,3,FALSE)</f>
        <v>Furniture</v>
      </c>
      <c r="Q1175" s="17">
        <f>INDEX(Product_Master!$D$2:$D$19,MATCH(H1175,Product_Master!$A$2:$A$19,0))</f>
        <v>480</v>
      </c>
      <c r="R1175" s="14">
        <f>INDEX(Product_Master!$E$2:$E$19,MATCH(H1175,Product_Master!$A$2:$A$19,0))</f>
        <v>375.21</v>
      </c>
      <c r="S1175" s="14">
        <f t="shared" si="108"/>
        <v>960</v>
      </c>
      <c r="T1175" s="14">
        <f t="shared" si="109"/>
        <v>750.42</v>
      </c>
      <c r="U1175" s="14">
        <f t="shared" si="110"/>
        <v>209.58000000000004</v>
      </c>
      <c r="V1175" s="20">
        <f t="shared" si="111"/>
        <v>0.21831250000000005</v>
      </c>
      <c r="W1175" s="7" t="str">
        <f t="shared" si="112"/>
        <v>Profitable</v>
      </c>
      <c r="X1175" s="7" t="str">
        <f t="shared" si="113"/>
        <v>Low</v>
      </c>
    </row>
    <row r="1176" spans="1:24" x14ac:dyDescent="0.3">
      <c r="A1176" s="7" t="s">
        <v>3208</v>
      </c>
      <c r="B1176" s="8">
        <v>45448</v>
      </c>
      <c r="C1176" s="8">
        <v>45451</v>
      </c>
      <c r="D1176" s="7" t="s">
        <v>3141</v>
      </c>
      <c r="E1176" s="7" t="s">
        <v>1009</v>
      </c>
      <c r="F1176" s="7" t="s">
        <v>39</v>
      </c>
      <c r="G1176" s="7" t="s">
        <v>47</v>
      </c>
      <c r="H1176" s="7" t="s">
        <v>84</v>
      </c>
      <c r="I1176" s="6">
        <v>8</v>
      </c>
      <c r="J1176" s="10">
        <v>0.1</v>
      </c>
      <c r="K1176" s="7" t="s">
        <v>32</v>
      </c>
      <c r="L1176" s="7" t="s">
        <v>33</v>
      </c>
      <c r="M1176" s="6">
        <v>69</v>
      </c>
      <c r="N1176" s="6">
        <v>4</v>
      </c>
      <c r="O1176" s="7" t="str">
        <f>VLOOKUP(H1176,Product_Master!$A$2:$E$19,2,FALSE)</f>
        <v>Bookcase</v>
      </c>
      <c r="P1176" s="7" t="str">
        <f>VLOOKUP(H1176,Product_Master!$A$2:$E$19,3,FALSE)</f>
        <v>Furniture</v>
      </c>
      <c r="Q1176" s="17">
        <f>INDEX(Product_Master!$D$2:$D$19,MATCH(H1176,Product_Master!$A$2:$A$19,0))</f>
        <v>210</v>
      </c>
      <c r="R1176" s="14">
        <f>INDEX(Product_Master!$E$2:$E$19,MATCH(H1176,Product_Master!$A$2:$A$19,0))</f>
        <v>139.15</v>
      </c>
      <c r="S1176" s="14">
        <f t="shared" si="108"/>
        <v>1512</v>
      </c>
      <c r="T1176" s="14">
        <f t="shared" si="109"/>
        <v>1113.2</v>
      </c>
      <c r="U1176" s="14">
        <f t="shared" si="110"/>
        <v>398.79999999999995</v>
      </c>
      <c r="V1176" s="20">
        <f t="shared" si="111"/>
        <v>0.26375661375661374</v>
      </c>
      <c r="W1176" s="7" t="str">
        <f t="shared" si="112"/>
        <v>Profitable</v>
      </c>
      <c r="X1176" s="7" t="str">
        <f t="shared" si="113"/>
        <v>Low</v>
      </c>
    </row>
    <row r="1177" spans="1:24" x14ac:dyDescent="0.3">
      <c r="A1177" s="7" t="s">
        <v>3209</v>
      </c>
      <c r="B1177" s="8">
        <v>45454</v>
      </c>
      <c r="C1177" s="8">
        <v>45456</v>
      </c>
      <c r="D1177" s="7" t="s">
        <v>1212</v>
      </c>
      <c r="E1177" s="7" t="s">
        <v>359</v>
      </c>
      <c r="F1177" s="7" t="s">
        <v>29</v>
      </c>
      <c r="G1177" s="7" t="s">
        <v>115</v>
      </c>
      <c r="H1177" s="7" t="s">
        <v>308</v>
      </c>
      <c r="I1177" s="6">
        <v>4</v>
      </c>
      <c r="J1177" s="10">
        <v>0</v>
      </c>
      <c r="K1177" s="7" t="s">
        <v>32</v>
      </c>
      <c r="L1177" s="7" t="s">
        <v>23</v>
      </c>
      <c r="M1177" s="6">
        <v>54</v>
      </c>
      <c r="N1177" s="6">
        <v>1</v>
      </c>
      <c r="O1177" s="7" t="str">
        <f>VLOOKUP(H1177,Product_Master!$A$2:$E$19,2,FALSE)</f>
        <v>Binder</v>
      </c>
      <c r="P1177" s="7" t="str">
        <f>VLOOKUP(H1177,Product_Master!$A$2:$E$19,3,FALSE)</f>
        <v>Office Supplies</v>
      </c>
      <c r="Q1177" s="17">
        <f>INDEX(Product_Master!$D$2:$D$19,MATCH(H1177,Product_Master!$A$2:$A$19,0))</f>
        <v>8</v>
      </c>
      <c r="R1177" s="14">
        <f>INDEX(Product_Master!$E$2:$E$19,MATCH(H1177,Product_Master!$A$2:$A$19,0))</f>
        <v>5.51</v>
      </c>
      <c r="S1177" s="14">
        <f t="shared" si="108"/>
        <v>32</v>
      </c>
      <c r="T1177" s="14">
        <f t="shared" si="109"/>
        <v>22.04</v>
      </c>
      <c r="U1177" s="14">
        <f t="shared" si="110"/>
        <v>9.9600000000000009</v>
      </c>
      <c r="V1177" s="20">
        <f t="shared" si="111"/>
        <v>0.31125000000000003</v>
      </c>
      <c r="W1177" s="7" t="str">
        <f t="shared" si="112"/>
        <v>Profitable</v>
      </c>
      <c r="X1177" s="7" t="str">
        <f t="shared" si="113"/>
        <v>Low</v>
      </c>
    </row>
    <row r="1178" spans="1:24" x14ac:dyDescent="0.3">
      <c r="A1178" s="7" t="s">
        <v>3210</v>
      </c>
      <c r="B1178" s="8">
        <v>45611</v>
      </c>
      <c r="C1178" s="8">
        <v>45618</v>
      </c>
      <c r="D1178" s="7" t="s">
        <v>3211</v>
      </c>
      <c r="E1178" s="7" t="s">
        <v>570</v>
      </c>
      <c r="F1178" s="7" t="s">
        <v>29</v>
      </c>
      <c r="G1178" s="7" t="s">
        <v>20</v>
      </c>
      <c r="H1178" s="7" t="s">
        <v>63</v>
      </c>
      <c r="I1178" s="6">
        <v>2</v>
      </c>
      <c r="J1178" s="10">
        <v>0</v>
      </c>
      <c r="K1178" s="7" t="s">
        <v>32</v>
      </c>
      <c r="L1178" s="7" t="s">
        <v>50</v>
      </c>
      <c r="M1178" s="6">
        <v>54</v>
      </c>
      <c r="N1178" s="6">
        <v>2</v>
      </c>
      <c r="O1178" s="7" t="str">
        <f>VLOOKUP(H1178,Product_Master!$A$2:$E$19,2,FALSE)</f>
        <v>Paper Ream</v>
      </c>
      <c r="P1178" s="7" t="str">
        <f>VLOOKUP(H1178,Product_Master!$A$2:$E$19,3,FALSE)</f>
        <v>Office Supplies</v>
      </c>
      <c r="Q1178" s="17">
        <f>INDEX(Product_Master!$D$2:$D$19,MATCH(H1178,Product_Master!$A$2:$A$19,0))</f>
        <v>9</v>
      </c>
      <c r="R1178" s="14">
        <f>INDEX(Product_Master!$E$2:$E$19,MATCH(H1178,Product_Master!$A$2:$A$19,0))</f>
        <v>5.46</v>
      </c>
      <c r="S1178" s="14">
        <f t="shared" si="108"/>
        <v>18</v>
      </c>
      <c r="T1178" s="14">
        <f t="shared" si="109"/>
        <v>10.92</v>
      </c>
      <c r="U1178" s="14">
        <f t="shared" si="110"/>
        <v>7.08</v>
      </c>
      <c r="V1178" s="20">
        <f t="shared" si="111"/>
        <v>0.39333333333333331</v>
      </c>
      <c r="W1178" s="7" t="str">
        <f t="shared" si="112"/>
        <v>Profitable</v>
      </c>
      <c r="X1178" s="7" t="str">
        <f t="shared" si="113"/>
        <v>Low</v>
      </c>
    </row>
    <row r="1179" spans="1:24" x14ac:dyDescent="0.3">
      <c r="A1179" s="7" t="s">
        <v>3212</v>
      </c>
      <c r="B1179" s="8">
        <v>45302</v>
      </c>
      <c r="C1179" s="8">
        <v>45303</v>
      </c>
      <c r="D1179" s="7" t="s">
        <v>2840</v>
      </c>
      <c r="E1179" s="7" t="s">
        <v>1959</v>
      </c>
      <c r="F1179" s="7" t="s">
        <v>29</v>
      </c>
      <c r="G1179" s="7" t="s">
        <v>97</v>
      </c>
      <c r="H1179" s="7" t="s">
        <v>76</v>
      </c>
      <c r="I1179" s="6">
        <v>4</v>
      </c>
      <c r="J1179" s="10">
        <v>0</v>
      </c>
      <c r="K1179" s="7" t="s">
        <v>32</v>
      </c>
      <c r="L1179" s="7" t="s">
        <v>23</v>
      </c>
      <c r="M1179" s="6">
        <v>37</v>
      </c>
      <c r="N1179" s="6">
        <v>4</v>
      </c>
      <c r="O1179" s="7" t="str">
        <f>VLOOKUP(H1179,Product_Master!$A$2:$E$19,2,FALSE)</f>
        <v>Tablet</v>
      </c>
      <c r="P1179" s="7" t="str">
        <f>VLOOKUP(H1179,Product_Master!$A$2:$E$19,3,FALSE)</f>
        <v>Technology</v>
      </c>
      <c r="Q1179" s="17">
        <f>INDEX(Product_Master!$D$2:$D$19,MATCH(H1179,Product_Master!$A$2:$A$19,0))</f>
        <v>350</v>
      </c>
      <c r="R1179" s="14">
        <f>INDEX(Product_Master!$E$2:$E$19,MATCH(H1179,Product_Master!$A$2:$A$19,0))</f>
        <v>267.63</v>
      </c>
      <c r="S1179" s="14">
        <f t="shared" si="108"/>
        <v>1400</v>
      </c>
      <c r="T1179" s="14">
        <f t="shared" si="109"/>
        <v>1070.52</v>
      </c>
      <c r="U1179" s="14">
        <f t="shared" si="110"/>
        <v>329.48</v>
      </c>
      <c r="V1179" s="20">
        <f t="shared" si="111"/>
        <v>0.23534285714285716</v>
      </c>
      <c r="W1179" s="7" t="str">
        <f t="shared" si="112"/>
        <v>Profitable</v>
      </c>
      <c r="X1179" s="7" t="str">
        <f t="shared" si="113"/>
        <v>Low</v>
      </c>
    </row>
    <row r="1180" spans="1:24" x14ac:dyDescent="0.3">
      <c r="A1180" s="7" t="s">
        <v>3214</v>
      </c>
      <c r="B1180" s="8">
        <v>45032</v>
      </c>
      <c r="C1180" s="8">
        <v>45033</v>
      </c>
      <c r="D1180" s="7" t="s">
        <v>3107</v>
      </c>
      <c r="E1180" s="7" t="s">
        <v>186</v>
      </c>
      <c r="F1180" s="7" t="s">
        <v>39</v>
      </c>
      <c r="G1180" s="7" t="s">
        <v>97</v>
      </c>
      <c r="H1180" s="7" t="s">
        <v>56</v>
      </c>
      <c r="I1180" s="6">
        <v>8</v>
      </c>
      <c r="J1180" s="10">
        <v>0.1</v>
      </c>
      <c r="K1180" s="7" t="s">
        <v>32</v>
      </c>
      <c r="L1180" s="7" t="s">
        <v>50</v>
      </c>
      <c r="M1180" s="6">
        <v>37</v>
      </c>
      <c r="N1180" s="6">
        <v>2</v>
      </c>
      <c r="O1180" s="7" t="str">
        <f>VLOOKUP(H1180,Product_Master!$A$2:$E$19,2,FALSE)</f>
        <v>Stapler</v>
      </c>
      <c r="P1180" s="7" t="str">
        <f>VLOOKUP(H1180,Product_Master!$A$2:$E$19,3,FALSE)</f>
        <v>Office Supplies</v>
      </c>
      <c r="Q1180" s="17">
        <f>INDEX(Product_Master!$D$2:$D$19,MATCH(H1180,Product_Master!$A$2:$A$19,0))</f>
        <v>15</v>
      </c>
      <c r="R1180" s="14">
        <f>INDEX(Product_Master!$E$2:$E$19,MATCH(H1180,Product_Master!$A$2:$A$19,0))</f>
        <v>9.91</v>
      </c>
      <c r="S1180" s="14">
        <f t="shared" si="108"/>
        <v>108</v>
      </c>
      <c r="T1180" s="14">
        <f t="shared" si="109"/>
        <v>79.28</v>
      </c>
      <c r="U1180" s="14">
        <f t="shared" si="110"/>
        <v>28.72</v>
      </c>
      <c r="V1180" s="20">
        <f t="shared" si="111"/>
        <v>0.2659259259259259</v>
      </c>
      <c r="W1180" s="7" t="str">
        <f t="shared" si="112"/>
        <v>Profitable</v>
      </c>
      <c r="X1180" s="7" t="str">
        <f t="shared" si="113"/>
        <v>Low</v>
      </c>
    </row>
    <row r="1181" spans="1:24" x14ac:dyDescent="0.3">
      <c r="A1181" s="7" t="s">
        <v>3216</v>
      </c>
      <c r="B1181" s="8">
        <v>45020</v>
      </c>
      <c r="C1181" s="8">
        <v>45026</v>
      </c>
      <c r="D1181" s="7" t="s">
        <v>3217</v>
      </c>
      <c r="E1181" s="7" t="s">
        <v>1770</v>
      </c>
      <c r="F1181" s="7" t="s">
        <v>39</v>
      </c>
      <c r="G1181" s="7" t="s">
        <v>176</v>
      </c>
      <c r="H1181" s="7" t="s">
        <v>146</v>
      </c>
      <c r="I1181" s="6">
        <v>2</v>
      </c>
      <c r="J1181" s="10">
        <v>0.1</v>
      </c>
      <c r="K1181" s="7" t="s">
        <v>32</v>
      </c>
      <c r="L1181" s="7" t="s">
        <v>33</v>
      </c>
      <c r="M1181" s="6">
        <v>44</v>
      </c>
      <c r="N1181" s="6">
        <v>2</v>
      </c>
      <c r="O1181" s="7" t="str">
        <f>VLOOKUP(H1181,Product_Master!$A$2:$E$19,2,FALSE)</f>
        <v>Standing Desk</v>
      </c>
      <c r="P1181" s="7" t="str">
        <f>VLOOKUP(H1181,Product_Master!$A$2:$E$19,3,FALSE)</f>
        <v>Furniture</v>
      </c>
      <c r="Q1181" s="17">
        <f>INDEX(Product_Master!$D$2:$D$19,MATCH(H1181,Product_Master!$A$2:$A$19,0))</f>
        <v>480</v>
      </c>
      <c r="R1181" s="14">
        <f>INDEX(Product_Master!$E$2:$E$19,MATCH(H1181,Product_Master!$A$2:$A$19,0))</f>
        <v>375.21</v>
      </c>
      <c r="S1181" s="14">
        <f t="shared" si="108"/>
        <v>864</v>
      </c>
      <c r="T1181" s="14">
        <f t="shared" si="109"/>
        <v>750.42</v>
      </c>
      <c r="U1181" s="14">
        <f t="shared" si="110"/>
        <v>113.58000000000004</v>
      </c>
      <c r="V1181" s="20">
        <f t="shared" si="111"/>
        <v>0.13145833333333337</v>
      </c>
      <c r="W1181" s="7" t="str">
        <f t="shared" si="112"/>
        <v>Profitable</v>
      </c>
      <c r="X1181" s="7" t="str">
        <f t="shared" si="113"/>
        <v>Low</v>
      </c>
    </row>
    <row r="1182" spans="1:24" x14ac:dyDescent="0.3">
      <c r="A1182" s="7" t="s">
        <v>3218</v>
      </c>
      <c r="B1182" s="8">
        <v>45314</v>
      </c>
      <c r="C1182" s="8">
        <v>45321</v>
      </c>
      <c r="D1182" s="7" t="s">
        <v>3219</v>
      </c>
      <c r="E1182" s="7" t="s">
        <v>1770</v>
      </c>
      <c r="F1182" s="7" t="s">
        <v>39</v>
      </c>
      <c r="G1182" s="7" t="s">
        <v>293</v>
      </c>
      <c r="H1182" s="7" t="s">
        <v>154</v>
      </c>
      <c r="I1182" s="6">
        <v>9</v>
      </c>
      <c r="J1182" s="10">
        <v>0.1</v>
      </c>
      <c r="K1182" s="7" t="s">
        <v>32</v>
      </c>
      <c r="L1182" s="7" t="s">
        <v>50</v>
      </c>
      <c r="M1182" s="6">
        <v>44</v>
      </c>
      <c r="N1182" s="6">
        <v>5</v>
      </c>
      <c r="O1182" s="7" t="str">
        <f>VLOOKUP(H1182,Product_Master!$A$2:$E$19,2,FALSE)</f>
        <v>Filing Cabinet</v>
      </c>
      <c r="P1182" s="7" t="str">
        <f>VLOOKUP(H1182,Product_Master!$A$2:$E$19,3,FALSE)</f>
        <v>Furniture</v>
      </c>
      <c r="Q1182" s="17">
        <f>INDEX(Product_Master!$D$2:$D$19,MATCH(H1182,Product_Master!$A$2:$A$19,0))</f>
        <v>130</v>
      </c>
      <c r="R1182" s="14">
        <f>INDEX(Product_Master!$E$2:$E$19,MATCH(H1182,Product_Master!$A$2:$A$19,0))</f>
        <v>83.55</v>
      </c>
      <c r="S1182" s="14">
        <f t="shared" si="108"/>
        <v>1053</v>
      </c>
      <c r="T1182" s="14">
        <f t="shared" si="109"/>
        <v>751.94999999999993</v>
      </c>
      <c r="U1182" s="14">
        <f t="shared" si="110"/>
        <v>301.05000000000007</v>
      </c>
      <c r="V1182" s="20">
        <f t="shared" si="111"/>
        <v>0.28589743589743594</v>
      </c>
      <c r="W1182" s="7" t="str">
        <f t="shared" si="112"/>
        <v>Profitable</v>
      </c>
      <c r="X1182" s="7" t="str">
        <f t="shared" si="113"/>
        <v>Low</v>
      </c>
    </row>
    <row r="1183" spans="1:24" x14ac:dyDescent="0.3">
      <c r="A1183" s="7" t="s">
        <v>3220</v>
      </c>
      <c r="B1183" s="8">
        <v>45352</v>
      </c>
      <c r="C1183" s="8">
        <v>45354</v>
      </c>
      <c r="D1183" s="7" t="s">
        <v>2766</v>
      </c>
      <c r="E1183" s="7" t="s">
        <v>587</v>
      </c>
      <c r="F1183" s="7" t="s">
        <v>29</v>
      </c>
      <c r="G1183" s="7" t="s">
        <v>90</v>
      </c>
      <c r="H1183" s="7" t="s">
        <v>146</v>
      </c>
      <c r="I1183" s="6">
        <v>6</v>
      </c>
      <c r="J1183" s="10">
        <v>0.1</v>
      </c>
      <c r="K1183" s="7" t="s">
        <v>32</v>
      </c>
      <c r="L1183" s="7" t="s">
        <v>41</v>
      </c>
      <c r="M1183" s="6">
        <v>53</v>
      </c>
      <c r="N1183" s="6">
        <v>4</v>
      </c>
      <c r="O1183" s="7" t="str">
        <f>VLOOKUP(H1183,Product_Master!$A$2:$E$19,2,FALSE)</f>
        <v>Standing Desk</v>
      </c>
      <c r="P1183" s="7" t="str">
        <f>VLOOKUP(H1183,Product_Master!$A$2:$E$19,3,FALSE)</f>
        <v>Furniture</v>
      </c>
      <c r="Q1183" s="17">
        <f>INDEX(Product_Master!$D$2:$D$19,MATCH(H1183,Product_Master!$A$2:$A$19,0))</f>
        <v>480</v>
      </c>
      <c r="R1183" s="14">
        <f>INDEX(Product_Master!$E$2:$E$19,MATCH(H1183,Product_Master!$A$2:$A$19,0))</f>
        <v>375.21</v>
      </c>
      <c r="S1183" s="14">
        <f t="shared" si="108"/>
        <v>2592</v>
      </c>
      <c r="T1183" s="14">
        <f t="shared" si="109"/>
        <v>2251.2599999999998</v>
      </c>
      <c r="U1183" s="14">
        <f t="shared" si="110"/>
        <v>340.74000000000024</v>
      </c>
      <c r="V1183" s="20">
        <f t="shared" si="111"/>
        <v>0.13145833333333343</v>
      </c>
      <c r="W1183" s="7" t="str">
        <f t="shared" si="112"/>
        <v>Profitable</v>
      </c>
      <c r="X1183" s="7" t="str">
        <f t="shared" si="113"/>
        <v>Medium</v>
      </c>
    </row>
    <row r="1184" spans="1:24" x14ac:dyDescent="0.3">
      <c r="A1184" s="7" t="s">
        <v>3223</v>
      </c>
      <c r="B1184" s="8">
        <v>45142</v>
      </c>
      <c r="C1184" s="8">
        <v>45144</v>
      </c>
      <c r="D1184" s="7" t="s">
        <v>3224</v>
      </c>
      <c r="E1184" s="7" t="s">
        <v>266</v>
      </c>
      <c r="F1184" s="7" t="s">
        <v>39</v>
      </c>
      <c r="G1184" s="7" t="s">
        <v>192</v>
      </c>
      <c r="H1184" s="7" t="s">
        <v>308</v>
      </c>
      <c r="I1184" s="6">
        <v>7</v>
      </c>
      <c r="J1184" s="10">
        <v>0.1</v>
      </c>
      <c r="K1184" s="7" t="s">
        <v>22</v>
      </c>
      <c r="L1184" s="7" t="s">
        <v>41</v>
      </c>
      <c r="M1184" s="6">
        <v>22</v>
      </c>
      <c r="N1184" s="6">
        <v>1</v>
      </c>
      <c r="O1184" s="7" t="str">
        <f>VLOOKUP(H1184,Product_Master!$A$2:$E$19,2,FALSE)</f>
        <v>Binder</v>
      </c>
      <c r="P1184" s="7" t="str">
        <f>VLOOKUP(H1184,Product_Master!$A$2:$E$19,3,FALSE)</f>
        <v>Office Supplies</v>
      </c>
      <c r="Q1184" s="17">
        <f>INDEX(Product_Master!$D$2:$D$19,MATCH(H1184,Product_Master!$A$2:$A$19,0))</f>
        <v>8</v>
      </c>
      <c r="R1184" s="14">
        <f>INDEX(Product_Master!$E$2:$E$19,MATCH(H1184,Product_Master!$A$2:$A$19,0))</f>
        <v>5.51</v>
      </c>
      <c r="S1184" s="14">
        <f t="shared" si="108"/>
        <v>50.4</v>
      </c>
      <c r="T1184" s="14">
        <f t="shared" si="109"/>
        <v>38.57</v>
      </c>
      <c r="U1184" s="14">
        <f t="shared" si="110"/>
        <v>11.829999999999998</v>
      </c>
      <c r="V1184" s="20">
        <f t="shared" si="111"/>
        <v>0.23472222222222219</v>
      </c>
      <c r="W1184" s="7" t="str">
        <f t="shared" si="112"/>
        <v>Profitable</v>
      </c>
      <c r="X1184" s="7" t="str">
        <f t="shared" si="113"/>
        <v>Low</v>
      </c>
    </row>
    <row r="1185" spans="1:24" x14ac:dyDescent="0.3">
      <c r="A1185" s="7" t="s">
        <v>3225</v>
      </c>
      <c r="B1185" s="8">
        <v>45235</v>
      </c>
      <c r="C1185" s="8">
        <v>45242</v>
      </c>
      <c r="D1185" s="7" t="s">
        <v>2655</v>
      </c>
      <c r="E1185" s="7" t="s">
        <v>886</v>
      </c>
      <c r="F1185" s="7" t="s">
        <v>39</v>
      </c>
      <c r="G1185" s="7" t="s">
        <v>62</v>
      </c>
      <c r="H1185" s="7" t="s">
        <v>56</v>
      </c>
      <c r="I1185" s="6">
        <v>6</v>
      </c>
      <c r="J1185" s="10">
        <v>0.1</v>
      </c>
      <c r="K1185" s="7" t="s">
        <v>32</v>
      </c>
      <c r="L1185" s="7" t="s">
        <v>50</v>
      </c>
      <c r="M1185" s="6">
        <v>60</v>
      </c>
      <c r="N1185" s="6">
        <v>2</v>
      </c>
      <c r="O1185" s="7" t="str">
        <f>VLOOKUP(H1185,Product_Master!$A$2:$E$19,2,FALSE)</f>
        <v>Stapler</v>
      </c>
      <c r="P1185" s="7" t="str">
        <f>VLOOKUP(H1185,Product_Master!$A$2:$E$19,3,FALSE)</f>
        <v>Office Supplies</v>
      </c>
      <c r="Q1185" s="17">
        <f>INDEX(Product_Master!$D$2:$D$19,MATCH(H1185,Product_Master!$A$2:$A$19,0))</f>
        <v>15</v>
      </c>
      <c r="R1185" s="14">
        <f>INDEX(Product_Master!$E$2:$E$19,MATCH(H1185,Product_Master!$A$2:$A$19,0))</f>
        <v>9.91</v>
      </c>
      <c r="S1185" s="14">
        <f t="shared" si="108"/>
        <v>81</v>
      </c>
      <c r="T1185" s="14">
        <f t="shared" si="109"/>
        <v>59.46</v>
      </c>
      <c r="U1185" s="14">
        <f t="shared" si="110"/>
        <v>21.54</v>
      </c>
      <c r="V1185" s="20">
        <f t="shared" si="111"/>
        <v>0.2659259259259259</v>
      </c>
      <c r="W1185" s="7" t="str">
        <f t="shared" si="112"/>
        <v>Profitable</v>
      </c>
      <c r="X1185" s="7" t="str">
        <f t="shared" si="113"/>
        <v>Low</v>
      </c>
    </row>
    <row r="1186" spans="1:24" x14ac:dyDescent="0.3">
      <c r="A1186" s="7" t="s">
        <v>3226</v>
      </c>
      <c r="B1186" s="8">
        <v>45310</v>
      </c>
      <c r="C1186" s="8">
        <v>45312</v>
      </c>
      <c r="D1186" s="7" t="s">
        <v>1694</v>
      </c>
      <c r="E1186" s="7" t="s">
        <v>125</v>
      </c>
      <c r="F1186" s="7" t="s">
        <v>29</v>
      </c>
      <c r="G1186" s="7" t="s">
        <v>62</v>
      </c>
      <c r="H1186" s="7" t="s">
        <v>84</v>
      </c>
      <c r="I1186" s="6">
        <v>4</v>
      </c>
      <c r="J1186" s="10">
        <v>0</v>
      </c>
      <c r="K1186" s="7" t="s">
        <v>32</v>
      </c>
      <c r="L1186" s="7" t="s">
        <v>41</v>
      </c>
      <c r="M1186" s="6">
        <v>55</v>
      </c>
      <c r="N1186" s="6">
        <v>3</v>
      </c>
      <c r="O1186" s="7" t="str">
        <f>VLOOKUP(H1186,Product_Master!$A$2:$E$19,2,FALSE)</f>
        <v>Bookcase</v>
      </c>
      <c r="P1186" s="7" t="str">
        <f>VLOOKUP(H1186,Product_Master!$A$2:$E$19,3,FALSE)</f>
        <v>Furniture</v>
      </c>
      <c r="Q1186" s="17">
        <f>INDEX(Product_Master!$D$2:$D$19,MATCH(H1186,Product_Master!$A$2:$A$19,0))</f>
        <v>210</v>
      </c>
      <c r="R1186" s="14">
        <f>INDEX(Product_Master!$E$2:$E$19,MATCH(H1186,Product_Master!$A$2:$A$19,0))</f>
        <v>139.15</v>
      </c>
      <c r="S1186" s="14">
        <f t="shared" si="108"/>
        <v>840</v>
      </c>
      <c r="T1186" s="14">
        <f t="shared" si="109"/>
        <v>556.6</v>
      </c>
      <c r="U1186" s="14">
        <f t="shared" si="110"/>
        <v>283.39999999999998</v>
      </c>
      <c r="V1186" s="20">
        <f t="shared" si="111"/>
        <v>0.33738095238095234</v>
      </c>
      <c r="W1186" s="7" t="str">
        <f t="shared" si="112"/>
        <v>Profitable</v>
      </c>
      <c r="X1186" s="7" t="str">
        <f t="shared" si="113"/>
        <v>Low</v>
      </c>
    </row>
    <row r="1187" spans="1:24" x14ac:dyDescent="0.3">
      <c r="A1187" s="7" t="s">
        <v>3228</v>
      </c>
      <c r="B1187" s="8">
        <v>45644</v>
      </c>
      <c r="C1187" s="8">
        <v>45646</v>
      </c>
      <c r="D1187" s="7" t="s">
        <v>1018</v>
      </c>
      <c r="E1187" s="7" t="s">
        <v>347</v>
      </c>
      <c r="F1187" s="7" t="s">
        <v>29</v>
      </c>
      <c r="G1187" s="7" t="s">
        <v>47</v>
      </c>
      <c r="H1187" s="7" t="s">
        <v>216</v>
      </c>
      <c r="I1187" s="6">
        <v>2</v>
      </c>
      <c r="J1187" s="10">
        <v>0.1</v>
      </c>
      <c r="K1187" s="7" t="s">
        <v>32</v>
      </c>
      <c r="L1187" s="7" t="s">
        <v>33</v>
      </c>
      <c r="M1187" s="6">
        <v>22</v>
      </c>
      <c r="N1187" s="6">
        <v>1</v>
      </c>
      <c r="O1187" s="7" t="str">
        <f>VLOOKUP(H1187,Product_Master!$A$2:$E$19,2,FALSE)</f>
        <v>Keyboard</v>
      </c>
      <c r="P1187" s="7" t="str">
        <f>VLOOKUP(H1187,Product_Master!$A$2:$E$19,3,FALSE)</f>
        <v>Technology</v>
      </c>
      <c r="Q1187" s="17">
        <f>INDEX(Product_Master!$D$2:$D$19,MATCH(H1187,Product_Master!$A$2:$A$19,0))</f>
        <v>45</v>
      </c>
      <c r="R1187" s="14">
        <f>INDEX(Product_Master!$E$2:$E$19,MATCH(H1187,Product_Master!$A$2:$A$19,0))</f>
        <v>35.729999999999997</v>
      </c>
      <c r="S1187" s="14">
        <f t="shared" si="108"/>
        <v>81</v>
      </c>
      <c r="T1187" s="14">
        <f t="shared" si="109"/>
        <v>71.459999999999994</v>
      </c>
      <c r="U1187" s="14">
        <f t="shared" si="110"/>
        <v>9.5400000000000063</v>
      </c>
      <c r="V1187" s="20">
        <f t="shared" si="111"/>
        <v>0.11777777777777786</v>
      </c>
      <c r="W1187" s="7" t="str">
        <f t="shared" si="112"/>
        <v>Profitable</v>
      </c>
      <c r="X1187" s="7" t="str">
        <f t="shared" si="113"/>
        <v>Low</v>
      </c>
    </row>
    <row r="1188" spans="1:24" x14ac:dyDescent="0.3">
      <c r="A1188" s="7" t="s">
        <v>3229</v>
      </c>
      <c r="B1188" s="8">
        <v>45464</v>
      </c>
      <c r="C1188" s="8">
        <v>45467</v>
      </c>
      <c r="D1188" s="7" t="s">
        <v>2606</v>
      </c>
      <c r="E1188" s="7" t="s">
        <v>359</v>
      </c>
      <c r="F1188" s="7" t="s">
        <v>39</v>
      </c>
      <c r="G1188" s="7" t="s">
        <v>47</v>
      </c>
      <c r="H1188" s="7" t="s">
        <v>56</v>
      </c>
      <c r="I1188" s="6">
        <v>5</v>
      </c>
      <c r="J1188" s="10">
        <v>0</v>
      </c>
      <c r="K1188" s="7" t="s">
        <v>22</v>
      </c>
      <c r="L1188" s="7" t="s">
        <v>23</v>
      </c>
      <c r="M1188" s="6">
        <v>57</v>
      </c>
      <c r="N1188" s="6">
        <v>2</v>
      </c>
      <c r="O1188" s="7" t="str">
        <f>VLOOKUP(H1188,Product_Master!$A$2:$E$19,2,FALSE)</f>
        <v>Stapler</v>
      </c>
      <c r="P1188" s="7" t="str">
        <f>VLOOKUP(H1188,Product_Master!$A$2:$E$19,3,FALSE)</f>
        <v>Office Supplies</v>
      </c>
      <c r="Q1188" s="17">
        <f>INDEX(Product_Master!$D$2:$D$19,MATCH(H1188,Product_Master!$A$2:$A$19,0))</f>
        <v>15</v>
      </c>
      <c r="R1188" s="14">
        <f>INDEX(Product_Master!$E$2:$E$19,MATCH(H1188,Product_Master!$A$2:$A$19,0))</f>
        <v>9.91</v>
      </c>
      <c r="S1188" s="14">
        <f t="shared" si="108"/>
        <v>75</v>
      </c>
      <c r="T1188" s="14">
        <f t="shared" si="109"/>
        <v>49.55</v>
      </c>
      <c r="U1188" s="14">
        <f t="shared" si="110"/>
        <v>25.450000000000003</v>
      </c>
      <c r="V1188" s="20">
        <f t="shared" si="111"/>
        <v>0.33933333333333338</v>
      </c>
      <c r="W1188" s="7" t="str">
        <f t="shared" si="112"/>
        <v>Profitable</v>
      </c>
      <c r="X1188" s="7" t="str">
        <f t="shared" si="113"/>
        <v>Low</v>
      </c>
    </row>
    <row r="1189" spans="1:24" x14ac:dyDescent="0.3">
      <c r="A1189" s="7" t="s">
        <v>3231</v>
      </c>
      <c r="B1189" s="8">
        <v>45021</v>
      </c>
      <c r="C1189" s="8">
        <v>45025</v>
      </c>
      <c r="D1189" s="7" t="s">
        <v>3232</v>
      </c>
      <c r="E1189" s="7" t="s">
        <v>114</v>
      </c>
      <c r="F1189" s="7" t="s">
        <v>39</v>
      </c>
      <c r="G1189" s="7" t="s">
        <v>62</v>
      </c>
      <c r="H1189" s="7" t="s">
        <v>84</v>
      </c>
      <c r="I1189" s="6">
        <v>5</v>
      </c>
      <c r="J1189" s="10">
        <v>0</v>
      </c>
      <c r="K1189" s="7" t="s">
        <v>22</v>
      </c>
      <c r="L1189" s="7" t="s">
        <v>41</v>
      </c>
      <c r="M1189" s="6">
        <v>64</v>
      </c>
      <c r="N1189" s="6">
        <v>4</v>
      </c>
      <c r="O1189" s="7" t="str">
        <f>VLOOKUP(H1189,Product_Master!$A$2:$E$19,2,FALSE)</f>
        <v>Bookcase</v>
      </c>
      <c r="P1189" s="7" t="str">
        <f>VLOOKUP(H1189,Product_Master!$A$2:$E$19,3,FALSE)</f>
        <v>Furniture</v>
      </c>
      <c r="Q1189" s="17">
        <f>INDEX(Product_Master!$D$2:$D$19,MATCH(H1189,Product_Master!$A$2:$A$19,0))</f>
        <v>210</v>
      </c>
      <c r="R1189" s="14">
        <f>INDEX(Product_Master!$E$2:$E$19,MATCH(H1189,Product_Master!$A$2:$A$19,0))</f>
        <v>139.15</v>
      </c>
      <c r="S1189" s="14">
        <f t="shared" si="108"/>
        <v>1050</v>
      </c>
      <c r="T1189" s="14">
        <f t="shared" si="109"/>
        <v>695.75</v>
      </c>
      <c r="U1189" s="14">
        <f t="shared" si="110"/>
        <v>354.25</v>
      </c>
      <c r="V1189" s="20">
        <f t="shared" si="111"/>
        <v>0.33738095238095239</v>
      </c>
      <c r="W1189" s="7" t="str">
        <f t="shared" si="112"/>
        <v>Profitable</v>
      </c>
      <c r="X1189" s="7" t="str">
        <f t="shared" si="113"/>
        <v>Low</v>
      </c>
    </row>
    <row r="1190" spans="1:24" x14ac:dyDescent="0.3">
      <c r="A1190" s="7" t="s">
        <v>3233</v>
      </c>
      <c r="B1190" s="8">
        <v>45274</v>
      </c>
      <c r="C1190" s="8">
        <v>45280</v>
      </c>
      <c r="D1190" s="7" t="s">
        <v>3234</v>
      </c>
      <c r="E1190" s="7" t="s">
        <v>1014</v>
      </c>
      <c r="F1190" s="7" t="s">
        <v>19</v>
      </c>
      <c r="G1190" s="7" t="s">
        <v>97</v>
      </c>
      <c r="H1190" s="7" t="s">
        <v>91</v>
      </c>
      <c r="I1190" s="6">
        <v>6</v>
      </c>
      <c r="J1190" s="10">
        <v>0</v>
      </c>
      <c r="K1190" s="7" t="s">
        <v>32</v>
      </c>
      <c r="L1190" s="7" t="s">
        <v>23</v>
      </c>
      <c r="M1190" s="6">
        <v>49</v>
      </c>
      <c r="N1190" s="6">
        <v>2</v>
      </c>
      <c r="O1190" s="7" t="str">
        <f>VLOOKUP(H1190,Product_Master!$A$2:$E$19,2,FALSE)</f>
        <v>Smartphone</v>
      </c>
      <c r="P1190" s="7" t="str">
        <f>VLOOKUP(H1190,Product_Master!$A$2:$E$19,3,FALSE)</f>
        <v>Technology</v>
      </c>
      <c r="Q1190" s="17">
        <f>INDEX(Product_Master!$D$2:$D$19,MATCH(H1190,Product_Master!$A$2:$A$19,0))</f>
        <v>600</v>
      </c>
      <c r="R1190" s="14">
        <f>INDEX(Product_Master!$E$2:$E$19,MATCH(H1190,Product_Master!$A$2:$A$19,0))</f>
        <v>395.83</v>
      </c>
      <c r="S1190" s="14">
        <f t="shared" si="108"/>
        <v>3600</v>
      </c>
      <c r="T1190" s="14">
        <f t="shared" si="109"/>
        <v>2374.98</v>
      </c>
      <c r="U1190" s="14">
        <f t="shared" si="110"/>
        <v>1225.02</v>
      </c>
      <c r="V1190" s="20">
        <f t="shared" si="111"/>
        <v>0.34028333333333333</v>
      </c>
      <c r="W1190" s="7" t="str">
        <f t="shared" si="112"/>
        <v>Profitable</v>
      </c>
      <c r="X1190" s="7" t="str">
        <f t="shared" si="113"/>
        <v>Medium</v>
      </c>
    </row>
    <row r="1191" spans="1:24" x14ac:dyDescent="0.3">
      <c r="A1191" s="7" t="s">
        <v>3235</v>
      </c>
      <c r="B1191" s="8">
        <v>44975</v>
      </c>
      <c r="C1191" s="8">
        <v>44976</v>
      </c>
      <c r="D1191" s="7" t="s">
        <v>3236</v>
      </c>
      <c r="E1191" s="7" t="s">
        <v>202</v>
      </c>
      <c r="F1191" s="7" t="s">
        <v>29</v>
      </c>
      <c r="G1191" s="7" t="s">
        <v>115</v>
      </c>
      <c r="H1191" s="7" t="s">
        <v>31</v>
      </c>
      <c r="I1191" s="6">
        <v>7</v>
      </c>
      <c r="J1191" s="10">
        <v>0</v>
      </c>
      <c r="K1191" s="7" t="s">
        <v>32</v>
      </c>
      <c r="L1191" s="7" t="s">
        <v>23</v>
      </c>
      <c r="M1191" s="6">
        <v>44</v>
      </c>
      <c r="N1191" s="6">
        <v>3</v>
      </c>
      <c r="O1191" s="7" t="str">
        <f>VLOOKUP(H1191,Product_Master!$A$2:$E$19,2,FALSE)</f>
        <v>Desk</v>
      </c>
      <c r="P1191" s="7" t="str">
        <f>VLOOKUP(H1191,Product_Master!$A$2:$E$19,3,FALSE)</f>
        <v>Furniture</v>
      </c>
      <c r="Q1191" s="17">
        <f>INDEX(Product_Master!$D$2:$D$19,MATCH(H1191,Product_Master!$A$2:$A$19,0))</f>
        <v>320</v>
      </c>
      <c r="R1191" s="14">
        <f>INDEX(Product_Master!$E$2:$E$19,MATCH(H1191,Product_Master!$A$2:$A$19,0))</f>
        <v>186.25</v>
      </c>
      <c r="S1191" s="14">
        <f t="shared" si="108"/>
        <v>2240</v>
      </c>
      <c r="T1191" s="14">
        <f t="shared" si="109"/>
        <v>1303.75</v>
      </c>
      <c r="U1191" s="14">
        <f t="shared" si="110"/>
        <v>936.25</v>
      </c>
      <c r="V1191" s="20">
        <f t="shared" si="111"/>
        <v>0.41796875</v>
      </c>
      <c r="W1191" s="7" t="str">
        <f t="shared" si="112"/>
        <v>Profitable</v>
      </c>
      <c r="X1191" s="7" t="str">
        <f t="shared" si="113"/>
        <v>Medium</v>
      </c>
    </row>
    <row r="1192" spans="1:24" x14ac:dyDescent="0.3">
      <c r="A1192" s="7" t="s">
        <v>3237</v>
      </c>
      <c r="B1192" s="8">
        <v>45102</v>
      </c>
      <c r="C1192" s="8">
        <v>45108</v>
      </c>
      <c r="D1192" s="7" t="s">
        <v>2272</v>
      </c>
      <c r="E1192" s="7" t="s">
        <v>75</v>
      </c>
      <c r="F1192" s="7" t="s">
        <v>19</v>
      </c>
      <c r="G1192" s="7" t="s">
        <v>115</v>
      </c>
      <c r="H1192" s="7" t="s">
        <v>98</v>
      </c>
      <c r="I1192" s="6">
        <v>9</v>
      </c>
      <c r="J1192" s="10">
        <v>0.15</v>
      </c>
      <c r="K1192" s="7" t="s">
        <v>32</v>
      </c>
      <c r="L1192" s="7" t="s">
        <v>23</v>
      </c>
      <c r="M1192" s="6">
        <v>25</v>
      </c>
      <c r="N1192" s="6">
        <v>5</v>
      </c>
      <c r="O1192" s="7" t="str">
        <f>VLOOKUP(H1192,Product_Master!$A$2:$E$19,2,FALSE)</f>
        <v>Office Chair</v>
      </c>
      <c r="P1192" s="7" t="str">
        <f>VLOOKUP(H1192,Product_Master!$A$2:$E$19,3,FALSE)</f>
        <v>Furniture</v>
      </c>
      <c r="Q1192" s="17">
        <f>INDEX(Product_Master!$D$2:$D$19,MATCH(H1192,Product_Master!$A$2:$A$19,0))</f>
        <v>150</v>
      </c>
      <c r="R1192" s="14">
        <f>INDEX(Product_Master!$E$2:$E$19,MATCH(H1192,Product_Master!$A$2:$A$19,0))</f>
        <v>111.98</v>
      </c>
      <c r="S1192" s="14">
        <f t="shared" si="108"/>
        <v>1147.5</v>
      </c>
      <c r="T1192" s="14">
        <f t="shared" si="109"/>
        <v>1007.82</v>
      </c>
      <c r="U1192" s="14">
        <f t="shared" si="110"/>
        <v>139.67999999999995</v>
      </c>
      <c r="V1192" s="20">
        <f t="shared" si="111"/>
        <v>0.12172549019607838</v>
      </c>
      <c r="W1192" s="7" t="str">
        <f t="shared" si="112"/>
        <v>Profitable</v>
      </c>
      <c r="X1192" s="7" t="str">
        <f t="shared" si="113"/>
        <v>Low</v>
      </c>
    </row>
    <row r="1193" spans="1:24" x14ac:dyDescent="0.3">
      <c r="A1193" s="7" t="s">
        <v>3238</v>
      </c>
      <c r="B1193" s="8">
        <v>45331</v>
      </c>
      <c r="C1193" s="8">
        <v>45332</v>
      </c>
      <c r="D1193" s="7" t="s">
        <v>3240</v>
      </c>
      <c r="E1193" s="7" t="s">
        <v>46</v>
      </c>
      <c r="F1193" s="7" t="s">
        <v>29</v>
      </c>
      <c r="G1193" s="7" t="s">
        <v>97</v>
      </c>
      <c r="H1193" s="7" t="s">
        <v>21</v>
      </c>
      <c r="I1193" s="6">
        <v>7</v>
      </c>
      <c r="J1193" s="10">
        <v>0.1</v>
      </c>
      <c r="K1193" s="7" t="s">
        <v>32</v>
      </c>
      <c r="L1193" s="7" t="s">
        <v>33</v>
      </c>
      <c r="M1193" s="6">
        <v>65</v>
      </c>
      <c r="N1193" s="6">
        <v>5</v>
      </c>
      <c r="O1193" s="7" t="str">
        <f>VLOOKUP(H1193,Product_Master!$A$2:$E$19,2,FALSE)</f>
        <v>Pen Set</v>
      </c>
      <c r="P1193" s="7" t="str">
        <f>VLOOKUP(H1193,Product_Master!$A$2:$E$19,3,FALSE)</f>
        <v>Office Supplies</v>
      </c>
      <c r="Q1193" s="17">
        <f>INDEX(Product_Master!$D$2:$D$19,MATCH(H1193,Product_Master!$A$2:$A$19,0))</f>
        <v>12</v>
      </c>
      <c r="R1193" s="14">
        <f>INDEX(Product_Master!$E$2:$E$19,MATCH(H1193,Product_Master!$A$2:$A$19,0))</f>
        <v>9.07</v>
      </c>
      <c r="S1193" s="14">
        <f t="shared" si="108"/>
        <v>75.600000000000009</v>
      </c>
      <c r="T1193" s="14">
        <f t="shared" si="109"/>
        <v>63.49</v>
      </c>
      <c r="U1193" s="14">
        <f t="shared" si="110"/>
        <v>12.110000000000007</v>
      </c>
      <c r="V1193" s="20">
        <f t="shared" si="111"/>
        <v>0.16018518518518526</v>
      </c>
      <c r="W1193" s="7" t="str">
        <f t="shared" si="112"/>
        <v>Profitable</v>
      </c>
      <c r="X1193" s="7" t="str">
        <f t="shared" si="113"/>
        <v>Low</v>
      </c>
    </row>
    <row r="1194" spans="1:24" x14ac:dyDescent="0.3">
      <c r="A1194" s="7" t="s">
        <v>3241</v>
      </c>
      <c r="B1194" s="8">
        <v>44934</v>
      </c>
      <c r="C1194" s="8">
        <v>44939</v>
      </c>
      <c r="D1194" s="7" t="s">
        <v>3242</v>
      </c>
      <c r="E1194" s="7" t="s">
        <v>870</v>
      </c>
      <c r="F1194" s="7" t="s">
        <v>29</v>
      </c>
      <c r="G1194" s="7" t="s">
        <v>115</v>
      </c>
      <c r="H1194" s="7" t="s">
        <v>216</v>
      </c>
      <c r="I1194" s="6">
        <v>7</v>
      </c>
      <c r="J1194" s="10">
        <v>0.05</v>
      </c>
      <c r="K1194" s="7" t="s">
        <v>32</v>
      </c>
      <c r="L1194" s="7" t="s">
        <v>33</v>
      </c>
      <c r="M1194" s="6">
        <v>24</v>
      </c>
      <c r="N1194" s="6">
        <v>1</v>
      </c>
      <c r="O1194" s="7" t="str">
        <f>VLOOKUP(H1194,Product_Master!$A$2:$E$19,2,FALSE)</f>
        <v>Keyboard</v>
      </c>
      <c r="P1194" s="7" t="str">
        <f>VLOOKUP(H1194,Product_Master!$A$2:$E$19,3,FALSE)</f>
        <v>Technology</v>
      </c>
      <c r="Q1194" s="17">
        <f>INDEX(Product_Master!$D$2:$D$19,MATCH(H1194,Product_Master!$A$2:$A$19,0))</f>
        <v>45</v>
      </c>
      <c r="R1194" s="14">
        <f>INDEX(Product_Master!$E$2:$E$19,MATCH(H1194,Product_Master!$A$2:$A$19,0))</f>
        <v>35.729999999999997</v>
      </c>
      <c r="S1194" s="14">
        <f t="shared" si="108"/>
        <v>299.25</v>
      </c>
      <c r="T1194" s="14">
        <f t="shared" si="109"/>
        <v>250.10999999999999</v>
      </c>
      <c r="U1194" s="14">
        <f t="shared" si="110"/>
        <v>49.140000000000015</v>
      </c>
      <c r="V1194" s="20">
        <f t="shared" si="111"/>
        <v>0.16421052631578953</v>
      </c>
      <c r="W1194" s="7" t="str">
        <f t="shared" si="112"/>
        <v>Profitable</v>
      </c>
      <c r="X1194" s="7" t="str">
        <f t="shared" si="113"/>
        <v>Low</v>
      </c>
    </row>
    <row r="1195" spans="1:24" x14ac:dyDescent="0.3">
      <c r="A1195" s="7" t="s">
        <v>3243</v>
      </c>
      <c r="B1195" s="8">
        <v>45131</v>
      </c>
      <c r="C1195" s="8">
        <v>45133</v>
      </c>
      <c r="D1195" s="7" t="s">
        <v>1980</v>
      </c>
      <c r="E1195" s="7" t="s">
        <v>96</v>
      </c>
      <c r="F1195" s="7" t="s">
        <v>29</v>
      </c>
      <c r="G1195" s="7" t="s">
        <v>192</v>
      </c>
      <c r="H1195" s="7" t="s">
        <v>21</v>
      </c>
      <c r="I1195" s="6">
        <v>8</v>
      </c>
      <c r="J1195" s="10">
        <v>0.1</v>
      </c>
      <c r="K1195" s="7" t="s">
        <v>32</v>
      </c>
      <c r="L1195" s="7" t="s">
        <v>23</v>
      </c>
      <c r="M1195" s="6">
        <v>65</v>
      </c>
      <c r="N1195" s="6">
        <v>5</v>
      </c>
      <c r="O1195" s="7" t="str">
        <f>VLOOKUP(H1195,Product_Master!$A$2:$E$19,2,FALSE)</f>
        <v>Pen Set</v>
      </c>
      <c r="P1195" s="7" t="str">
        <f>VLOOKUP(H1195,Product_Master!$A$2:$E$19,3,FALSE)</f>
        <v>Office Supplies</v>
      </c>
      <c r="Q1195" s="17">
        <f>INDEX(Product_Master!$D$2:$D$19,MATCH(H1195,Product_Master!$A$2:$A$19,0))</f>
        <v>12</v>
      </c>
      <c r="R1195" s="14">
        <f>INDEX(Product_Master!$E$2:$E$19,MATCH(H1195,Product_Master!$A$2:$A$19,0))</f>
        <v>9.07</v>
      </c>
      <c r="S1195" s="14">
        <f t="shared" si="108"/>
        <v>86.4</v>
      </c>
      <c r="T1195" s="14">
        <f t="shared" si="109"/>
        <v>72.56</v>
      </c>
      <c r="U1195" s="14">
        <f t="shared" si="110"/>
        <v>13.840000000000003</v>
      </c>
      <c r="V1195" s="20">
        <f t="shared" si="111"/>
        <v>0.16018518518518521</v>
      </c>
      <c r="W1195" s="7" t="str">
        <f t="shared" si="112"/>
        <v>Profitable</v>
      </c>
      <c r="X1195" s="7" t="str">
        <f t="shared" si="113"/>
        <v>Low</v>
      </c>
    </row>
    <row r="1196" spans="1:24" x14ac:dyDescent="0.3">
      <c r="A1196" s="7" t="s">
        <v>3245</v>
      </c>
      <c r="B1196" s="8">
        <v>45166</v>
      </c>
      <c r="C1196" s="8">
        <v>45168</v>
      </c>
      <c r="D1196" s="7" t="s">
        <v>74</v>
      </c>
      <c r="E1196" s="7" t="s">
        <v>1372</v>
      </c>
      <c r="F1196" s="7" t="s">
        <v>39</v>
      </c>
      <c r="G1196" s="7" t="s">
        <v>40</v>
      </c>
      <c r="H1196" s="7" t="s">
        <v>98</v>
      </c>
      <c r="I1196" s="6">
        <v>9</v>
      </c>
      <c r="J1196" s="10">
        <v>0.05</v>
      </c>
      <c r="K1196" s="7" t="s">
        <v>22</v>
      </c>
      <c r="L1196" s="7" t="s">
        <v>23</v>
      </c>
      <c r="M1196" s="6">
        <v>66</v>
      </c>
      <c r="N1196" s="6">
        <v>3</v>
      </c>
      <c r="O1196" s="7" t="str">
        <f>VLOOKUP(H1196,Product_Master!$A$2:$E$19,2,FALSE)</f>
        <v>Office Chair</v>
      </c>
      <c r="P1196" s="7" t="str">
        <f>VLOOKUP(H1196,Product_Master!$A$2:$E$19,3,FALSE)</f>
        <v>Furniture</v>
      </c>
      <c r="Q1196" s="17">
        <f>INDEX(Product_Master!$D$2:$D$19,MATCH(H1196,Product_Master!$A$2:$A$19,0))</f>
        <v>150</v>
      </c>
      <c r="R1196" s="14">
        <f>INDEX(Product_Master!$E$2:$E$19,MATCH(H1196,Product_Master!$A$2:$A$19,0))</f>
        <v>111.98</v>
      </c>
      <c r="S1196" s="14">
        <f t="shared" si="108"/>
        <v>1282.5</v>
      </c>
      <c r="T1196" s="14">
        <f t="shared" si="109"/>
        <v>1007.82</v>
      </c>
      <c r="U1196" s="14">
        <f t="shared" si="110"/>
        <v>274.67999999999995</v>
      </c>
      <c r="V1196" s="20">
        <f t="shared" si="111"/>
        <v>0.21417543859649119</v>
      </c>
      <c r="W1196" s="7" t="str">
        <f t="shared" si="112"/>
        <v>Profitable</v>
      </c>
      <c r="X1196" s="7" t="str">
        <f t="shared" si="113"/>
        <v>Low</v>
      </c>
    </row>
    <row r="1197" spans="1:24" x14ac:dyDescent="0.3">
      <c r="A1197" s="7" t="s">
        <v>3247</v>
      </c>
      <c r="B1197" s="8">
        <v>45544</v>
      </c>
      <c r="C1197" s="8">
        <v>45551</v>
      </c>
      <c r="D1197" s="7" t="s">
        <v>3248</v>
      </c>
      <c r="E1197" s="7" t="s">
        <v>805</v>
      </c>
      <c r="F1197" s="7" t="s">
        <v>39</v>
      </c>
      <c r="G1197" s="7" t="s">
        <v>47</v>
      </c>
      <c r="H1197" s="7" t="s">
        <v>76</v>
      </c>
      <c r="I1197" s="6">
        <v>6</v>
      </c>
      <c r="J1197" s="10">
        <v>0.15</v>
      </c>
      <c r="K1197" s="7" t="s">
        <v>32</v>
      </c>
      <c r="L1197" s="7" t="s">
        <v>33</v>
      </c>
      <c r="M1197" s="6">
        <v>62</v>
      </c>
      <c r="N1197" s="6">
        <v>4</v>
      </c>
      <c r="O1197" s="7" t="str">
        <f>VLOOKUP(H1197,Product_Master!$A$2:$E$19,2,FALSE)</f>
        <v>Tablet</v>
      </c>
      <c r="P1197" s="7" t="str">
        <f>VLOOKUP(H1197,Product_Master!$A$2:$E$19,3,FALSE)</f>
        <v>Technology</v>
      </c>
      <c r="Q1197" s="17">
        <f>INDEX(Product_Master!$D$2:$D$19,MATCH(H1197,Product_Master!$A$2:$A$19,0))</f>
        <v>350</v>
      </c>
      <c r="R1197" s="14">
        <f>INDEX(Product_Master!$E$2:$E$19,MATCH(H1197,Product_Master!$A$2:$A$19,0))</f>
        <v>267.63</v>
      </c>
      <c r="S1197" s="14">
        <f t="shared" si="108"/>
        <v>1785</v>
      </c>
      <c r="T1197" s="14">
        <f t="shared" si="109"/>
        <v>1605.78</v>
      </c>
      <c r="U1197" s="14">
        <f t="shared" si="110"/>
        <v>179.22000000000003</v>
      </c>
      <c r="V1197" s="20">
        <f t="shared" si="111"/>
        <v>0.10040336134453783</v>
      </c>
      <c r="W1197" s="7" t="str">
        <f t="shared" si="112"/>
        <v>Profitable</v>
      </c>
      <c r="X1197" s="7" t="str">
        <f t="shared" si="113"/>
        <v>Low</v>
      </c>
    </row>
    <row r="1198" spans="1:24" x14ac:dyDescent="0.3">
      <c r="A1198" s="7" t="s">
        <v>3249</v>
      </c>
      <c r="B1198" s="8">
        <v>45074</v>
      </c>
      <c r="C1198" s="8">
        <v>45077</v>
      </c>
      <c r="D1198" s="7" t="s">
        <v>2152</v>
      </c>
      <c r="E1198" s="7" t="s">
        <v>560</v>
      </c>
      <c r="F1198" s="7" t="s">
        <v>29</v>
      </c>
      <c r="G1198" s="7" t="s">
        <v>47</v>
      </c>
      <c r="H1198" s="7" t="s">
        <v>241</v>
      </c>
      <c r="I1198" s="6">
        <v>2</v>
      </c>
      <c r="J1198" s="10">
        <v>0.15</v>
      </c>
      <c r="K1198" s="7" t="s">
        <v>32</v>
      </c>
      <c r="L1198" s="7" t="s">
        <v>23</v>
      </c>
      <c r="M1198" s="6">
        <v>69</v>
      </c>
      <c r="N1198" s="6">
        <v>4</v>
      </c>
      <c r="O1198" s="7" t="str">
        <f>VLOOKUP(H1198,Product_Master!$A$2:$E$19,2,FALSE)</f>
        <v>Notebook</v>
      </c>
      <c r="P1198" s="7" t="str">
        <f>VLOOKUP(H1198,Product_Master!$A$2:$E$19,3,FALSE)</f>
        <v>Office Supplies</v>
      </c>
      <c r="Q1198" s="17">
        <f>INDEX(Product_Master!$D$2:$D$19,MATCH(H1198,Product_Master!$A$2:$A$19,0))</f>
        <v>6</v>
      </c>
      <c r="R1198" s="14">
        <f>INDEX(Product_Master!$E$2:$E$19,MATCH(H1198,Product_Master!$A$2:$A$19,0))</f>
        <v>4.2699999999999996</v>
      </c>
      <c r="S1198" s="14">
        <f t="shared" si="108"/>
        <v>10.199999999999999</v>
      </c>
      <c r="T1198" s="14">
        <f t="shared" si="109"/>
        <v>8.5399999999999991</v>
      </c>
      <c r="U1198" s="14">
        <f t="shared" si="110"/>
        <v>1.6600000000000001</v>
      </c>
      <c r="V1198" s="20">
        <f t="shared" si="111"/>
        <v>0.16274509803921572</v>
      </c>
      <c r="W1198" s="7" t="str">
        <f t="shared" si="112"/>
        <v>Profitable</v>
      </c>
      <c r="X1198" s="7" t="str">
        <f t="shared" si="113"/>
        <v>Low</v>
      </c>
    </row>
    <row r="1199" spans="1:24" x14ac:dyDescent="0.3">
      <c r="A1199" s="7" t="s">
        <v>3250</v>
      </c>
      <c r="B1199" s="8">
        <v>45077</v>
      </c>
      <c r="C1199" s="8">
        <v>45083</v>
      </c>
      <c r="D1199" s="7" t="s">
        <v>3251</v>
      </c>
      <c r="E1199" s="7" t="s">
        <v>135</v>
      </c>
      <c r="F1199" s="7" t="s">
        <v>19</v>
      </c>
      <c r="G1199" s="7" t="s">
        <v>293</v>
      </c>
      <c r="H1199" s="7" t="s">
        <v>216</v>
      </c>
      <c r="I1199" s="6">
        <v>8</v>
      </c>
      <c r="J1199" s="10">
        <v>0.05</v>
      </c>
      <c r="K1199" s="7" t="s">
        <v>22</v>
      </c>
      <c r="L1199" s="7" t="s">
        <v>41</v>
      </c>
      <c r="M1199" s="6">
        <v>24</v>
      </c>
      <c r="N1199" s="6">
        <v>3</v>
      </c>
      <c r="O1199" s="7" t="str">
        <f>VLOOKUP(H1199,Product_Master!$A$2:$E$19,2,FALSE)</f>
        <v>Keyboard</v>
      </c>
      <c r="P1199" s="7" t="str">
        <f>VLOOKUP(H1199,Product_Master!$A$2:$E$19,3,FALSE)</f>
        <v>Technology</v>
      </c>
      <c r="Q1199" s="17">
        <f>INDEX(Product_Master!$D$2:$D$19,MATCH(H1199,Product_Master!$A$2:$A$19,0))</f>
        <v>45</v>
      </c>
      <c r="R1199" s="14">
        <f>INDEX(Product_Master!$E$2:$E$19,MATCH(H1199,Product_Master!$A$2:$A$19,0))</f>
        <v>35.729999999999997</v>
      </c>
      <c r="S1199" s="14">
        <f t="shared" si="108"/>
        <v>342</v>
      </c>
      <c r="T1199" s="14">
        <f t="shared" si="109"/>
        <v>285.83999999999997</v>
      </c>
      <c r="U1199" s="14">
        <f t="shared" si="110"/>
        <v>56.160000000000025</v>
      </c>
      <c r="V1199" s="20">
        <f t="shared" si="111"/>
        <v>0.16421052631578956</v>
      </c>
      <c r="W1199" s="7" t="str">
        <f t="shared" si="112"/>
        <v>Profitable</v>
      </c>
      <c r="X1199" s="7" t="str">
        <f t="shared" si="113"/>
        <v>Low</v>
      </c>
    </row>
    <row r="1200" spans="1:24" x14ac:dyDescent="0.3">
      <c r="A1200" s="7" t="s">
        <v>3252</v>
      </c>
      <c r="B1200" s="8">
        <v>45531</v>
      </c>
      <c r="C1200" s="8">
        <v>45532</v>
      </c>
      <c r="D1200" s="7" t="s">
        <v>3254</v>
      </c>
      <c r="E1200" s="7" t="s">
        <v>1058</v>
      </c>
      <c r="F1200" s="7" t="s">
        <v>29</v>
      </c>
      <c r="G1200" s="7" t="s">
        <v>115</v>
      </c>
      <c r="H1200" s="7" t="s">
        <v>160</v>
      </c>
      <c r="I1200" s="6">
        <v>4</v>
      </c>
      <c r="J1200" s="10">
        <v>0</v>
      </c>
      <c r="K1200" s="7" t="s">
        <v>32</v>
      </c>
      <c r="L1200" s="7" t="s">
        <v>50</v>
      </c>
      <c r="M1200" s="6">
        <v>35</v>
      </c>
      <c r="N1200" s="6">
        <v>4</v>
      </c>
      <c r="O1200" s="7" t="str">
        <f>VLOOKUP(H1200,Product_Master!$A$2:$E$19,2,FALSE)</f>
        <v>Laptop</v>
      </c>
      <c r="P1200" s="7" t="str">
        <f>VLOOKUP(H1200,Product_Master!$A$2:$E$19,3,FALSE)</f>
        <v>Technology</v>
      </c>
      <c r="Q1200" s="17">
        <f>INDEX(Product_Master!$D$2:$D$19,MATCH(H1200,Product_Master!$A$2:$A$19,0))</f>
        <v>900</v>
      </c>
      <c r="R1200" s="14">
        <f>INDEX(Product_Master!$E$2:$E$19,MATCH(H1200,Product_Master!$A$2:$A$19,0))</f>
        <v>669.14</v>
      </c>
      <c r="S1200" s="14">
        <f t="shared" si="108"/>
        <v>3600</v>
      </c>
      <c r="T1200" s="14">
        <f t="shared" si="109"/>
        <v>2676.56</v>
      </c>
      <c r="U1200" s="14">
        <f t="shared" si="110"/>
        <v>923.44</v>
      </c>
      <c r="V1200" s="20">
        <f t="shared" si="111"/>
        <v>0.25651111111111113</v>
      </c>
      <c r="W1200" s="7" t="str">
        <f t="shared" si="112"/>
        <v>Profitable</v>
      </c>
      <c r="X1200" s="7" t="str">
        <f t="shared" si="113"/>
        <v>Medium</v>
      </c>
    </row>
    <row r="1201" spans="1:24" x14ac:dyDescent="0.3">
      <c r="A1201" s="7" t="s">
        <v>3255</v>
      </c>
      <c r="B1201" s="8">
        <v>45134</v>
      </c>
      <c r="C1201" s="8">
        <v>45138</v>
      </c>
      <c r="D1201" s="7" t="s">
        <v>1421</v>
      </c>
      <c r="E1201" s="7" t="s">
        <v>548</v>
      </c>
      <c r="F1201" s="7" t="s">
        <v>29</v>
      </c>
      <c r="G1201" s="7" t="s">
        <v>47</v>
      </c>
      <c r="H1201" s="7" t="s">
        <v>216</v>
      </c>
      <c r="I1201" s="6">
        <v>7</v>
      </c>
      <c r="J1201" s="10">
        <v>0</v>
      </c>
      <c r="K1201" s="7" t="s">
        <v>22</v>
      </c>
      <c r="L1201" s="7" t="s">
        <v>23</v>
      </c>
      <c r="M1201" s="6">
        <v>60</v>
      </c>
      <c r="N1201" s="6">
        <v>3</v>
      </c>
      <c r="O1201" s="7" t="str">
        <f>VLOOKUP(H1201,Product_Master!$A$2:$E$19,2,FALSE)</f>
        <v>Keyboard</v>
      </c>
      <c r="P1201" s="7" t="str">
        <f>VLOOKUP(H1201,Product_Master!$A$2:$E$19,3,FALSE)</f>
        <v>Technology</v>
      </c>
      <c r="Q1201" s="17">
        <f>INDEX(Product_Master!$D$2:$D$19,MATCH(H1201,Product_Master!$A$2:$A$19,0))</f>
        <v>45</v>
      </c>
      <c r="R1201" s="14">
        <f>INDEX(Product_Master!$E$2:$E$19,MATCH(H1201,Product_Master!$A$2:$A$19,0))</f>
        <v>35.729999999999997</v>
      </c>
      <c r="S1201" s="14">
        <f t="shared" si="108"/>
        <v>315</v>
      </c>
      <c r="T1201" s="14">
        <f t="shared" si="109"/>
        <v>250.10999999999999</v>
      </c>
      <c r="U1201" s="14">
        <f t="shared" si="110"/>
        <v>64.890000000000015</v>
      </c>
      <c r="V1201" s="20">
        <f t="shared" si="111"/>
        <v>0.20600000000000004</v>
      </c>
      <c r="W1201" s="7" t="str">
        <f t="shared" si="112"/>
        <v>Profitable</v>
      </c>
      <c r="X1201" s="7" t="str">
        <f t="shared" si="113"/>
        <v>Low</v>
      </c>
    </row>
    <row r="1202" spans="1:24" x14ac:dyDescent="0.3">
      <c r="A1202" s="7" t="s">
        <v>3256</v>
      </c>
      <c r="B1202" s="8">
        <v>45454</v>
      </c>
      <c r="C1202" s="8">
        <v>45455</v>
      </c>
      <c r="D1202" s="7" t="s">
        <v>3257</v>
      </c>
      <c r="E1202" s="7" t="s">
        <v>82</v>
      </c>
      <c r="F1202" s="7" t="s">
        <v>29</v>
      </c>
      <c r="G1202" s="7" t="s">
        <v>192</v>
      </c>
      <c r="H1202" s="7" t="s">
        <v>76</v>
      </c>
      <c r="I1202" s="6">
        <v>6</v>
      </c>
      <c r="J1202" s="10">
        <v>0.1</v>
      </c>
      <c r="K1202" s="7" t="s">
        <v>32</v>
      </c>
      <c r="L1202" s="7" t="s">
        <v>50</v>
      </c>
      <c r="M1202" s="6">
        <v>35</v>
      </c>
      <c r="N1202" s="6">
        <v>3</v>
      </c>
      <c r="O1202" s="7" t="str">
        <f>VLOOKUP(H1202,Product_Master!$A$2:$E$19,2,FALSE)</f>
        <v>Tablet</v>
      </c>
      <c r="P1202" s="7" t="str">
        <f>VLOOKUP(H1202,Product_Master!$A$2:$E$19,3,FALSE)</f>
        <v>Technology</v>
      </c>
      <c r="Q1202" s="17">
        <f>INDEX(Product_Master!$D$2:$D$19,MATCH(H1202,Product_Master!$A$2:$A$19,0))</f>
        <v>350</v>
      </c>
      <c r="R1202" s="14">
        <f>INDEX(Product_Master!$E$2:$E$19,MATCH(H1202,Product_Master!$A$2:$A$19,0))</f>
        <v>267.63</v>
      </c>
      <c r="S1202" s="14">
        <f t="shared" si="108"/>
        <v>1890</v>
      </c>
      <c r="T1202" s="14">
        <f t="shared" si="109"/>
        <v>1605.78</v>
      </c>
      <c r="U1202" s="14">
        <f t="shared" si="110"/>
        <v>284.22000000000003</v>
      </c>
      <c r="V1202" s="20">
        <f t="shared" si="111"/>
        <v>0.15038095238095239</v>
      </c>
      <c r="W1202" s="7" t="str">
        <f t="shared" si="112"/>
        <v>Profitable</v>
      </c>
      <c r="X1202" s="7" t="str">
        <f t="shared" si="113"/>
        <v>Low</v>
      </c>
    </row>
    <row r="1203" spans="1:24" x14ac:dyDescent="0.3">
      <c r="A1203" s="7" t="s">
        <v>3258</v>
      </c>
      <c r="B1203" s="8">
        <v>45527</v>
      </c>
      <c r="C1203" s="8">
        <v>45528</v>
      </c>
      <c r="D1203" s="7" t="s">
        <v>3259</v>
      </c>
      <c r="E1203" s="7" t="s">
        <v>266</v>
      </c>
      <c r="F1203" s="7" t="s">
        <v>29</v>
      </c>
      <c r="G1203" s="7" t="s">
        <v>62</v>
      </c>
      <c r="H1203" s="7" t="s">
        <v>308</v>
      </c>
      <c r="I1203" s="6">
        <v>6</v>
      </c>
      <c r="J1203" s="10">
        <v>0</v>
      </c>
      <c r="K1203" s="7" t="s">
        <v>32</v>
      </c>
      <c r="L1203" s="7" t="s">
        <v>23</v>
      </c>
      <c r="M1203" s="6">
        <v>58</v>
      </c>
      <c r="N1203" s="6">
        <v>4</v>
      </c>
      <c r="O1203" s="7" t="str">
        <f>VLOOKUP(H1203,Product_Master!$A$2:$E$19,2,FALSE)</f>
        <v>Binder</v>
      </c>
      <c r="P1203" s="7" t="str">
        <f>VLOOKUP(H1203,Product_Master!$A$2:$E$19,3,FALSE)</f>
        <v>Office Supplies</v>
      </c>
      <c r="Q1203" s="17">
        <f>INDEX(Product_Master!$D$2:$D$19,MATCH(H1203,Product_Master!$A$2:$A$19,0))</f>
        <v>8</v>
      </c>
      <c r="R1203" s="14">
        <f>INDEX(Product_Master!$E$2:$E$19,MATCH(H1203,Product_Master!$A$2:$A$19,0))</f>
        <v>5.51</v>
      </c>
      <c r="S1203" s="14">
        <f t="shared" si="108"/>
        <v>48</v>
      </c>
      <c r="T1203" s="14">
        <f t="shared" si="109"/>
        <v>33.06</v>
      </c>
      <c r="U1203" s="14">
        <f t="shared" si="110"/>
        <v>14.939999999999998</v>
      </c>
      <c r="V1203" s="20">
        <f t="shared" si="111"/>
        <v>0.31124999999999997</v>
      </c>
      <c r="W1203" s="7" t="str">
        <f t="shared" si="112"/>
        <v>Profitable</v>
      </c>
      <c r="X1203" s="7" t="str">
        <f t="shared" si="113"/>
        <v>Low</v>
      </c>
    </row>
    <row r="1204" spans="1:24" x14ac:dyDescent="0.3">
      <c r="A1204" s="7" t="s">
        <v>3260</v>
      </c>
      <c r="B1204" s="8">
        <v>45331</v>
      </c>
      <c r="C1204" s="8">
        <v>45335</v>
      </c>
      <c r="D1204" s="7" t="s">
        <v>3262</v>
      </c>
      <c r="E1204" s="7" t="s">
        <v>140</v>
      </c>
      <c r="F1204" s="7" t="s">
        <v>39</v>
      </c>
      <c r="G1204" s="7" t="s">
        <v>20</v>
      </c>
      <c r="H1204" s="7" t="s">
        <v>98</v>
      </c>
      <c r="I1204" s="6">
        <v>3</v>
      </c>
      <c r="J1204" s="10">
        <v>0.1</v>
      </c>
      <c r="K1204" s="7" t="s">
        <v>22</v>
      </c>
      <c r="L1204" s="7" t="s">
        <v>33</v>
      </c>
      <c r="M1204" s="6">
        <v>49</v>
      </c>
      <c r="N1204" s="6">
        <v>2</v>
      </c>
      <c r="O1204" s="7" t="str">
        <f>VLOOKUP(H1204,Product_Master!$A$2:$E$19,2,FALSE)</f>
        <v>Office Chair</v>
      </c>
      <c r="P1204" s="7" t="str">
        <f>VLOOKUP(H1204,Product_Master!$A$2:$E$19,3,FALSE)</f>
        <v>Furniture</v>
      </c>
      <c r="Q1204" s="17">
        <f>INDEX(Product_Master!$D$2:$D$19,MATCH(H1204,Product_Master!$A$2:$A$19,0))</f>
        <v>150</v>
      </c>
      <c r="R1204" s="14">
        <f>INDEX(Product_Master!$E$2:$E$19,MATCH(H1204,Product_Master!$A$2:$A$19,0))</f>
        <v>111.98</v>
      </c>
      <c r="S1204" s="14">
        <f t="shared" si="108"/>
        <v>405</v>
      </c>
      <c r="T1204" s="14">
        <f t="shared" si="109"/>
        <v>335.94</v>
      </c>
      <c r="U1204" s="14">
        <f t="shared" si="110"/>
        <v>69.06</v>
      </c>
      <c r="V1204" s="20">
        <f t="shared" si="111"/>
        <v>0.17051851851851851</v>
      </c>
      <c r="W1204" s="7" t="str">
        <f t="shared" si="112"/>
        <v>Profitable</v>
      </c>
      <c r="X1204" s="7" t="str">
        <f t="shared" si="113"/>
        <v>Low</v>
      </c>
    </row>
    <row r="1205" spans="1:24" x14ac:dyDescent="0.3">
      <c r="A1205" s="7" t="s">
        <v>3263</v>
      </c>
      <c r="B1205" s="8">
        <v>45402</v>
      </c>
      <c r="C1205" s="8">
        <v>45409</v>
      </c>
      <c r="D1205" s="7" t="s">
        <v>1576</v>
      </c>
      <c r="E1205" s="7" t="s">
        <v>1829</v>
      </c>
      <c r="F1205" s="7" t="s">
        <v>39</v>
      </c>
      <c r="G1205" s="7" t="s">
        <v>90</v>
      </c>
      <c r="H1205" s="7" t="s">
        <v>154</v>
      </c>
      <c r="I1205" s="6">
        <v>1</v>
      </c>
      <c r="J1205" s="10">
        <v>0.05</v>
      </c>
      <c r="K1205" s="7" t="s">
        <v>32</v>
      </c>
      <c r="L1205" s="7" t="s">
        <v>50</v>
      </c>
      <c r="M1205" s="6">
        <v>18</v>
      </c>
      <c r="N1205" s="6">
        <v>3</v>
      </c>
      <c r="O1205" s="7" t="str">
        <f>VLOOKUP(H1205,Product_Master!$A$2:$E$19,2,FALSE)</f>
        <v>Filing Cabinet</v>
      </c>
      <c r="P1205" s="7" t="str">
        <f>VLOOKUP(H1205,Product_Master!$A$2:$E$19,3,FALSE)</f>
        <v>Furniture</v>
      </c>
      <c r="Q1205" s="17">
        <f>INDEX(Product_Master!$D$2:$D$19,MATCH(H1205,Product_Master!$A$2:$A$19,0))</f>
        <v>130</v>
      </c>
      <c r="R1205" s="14">
        <f>INDEX(Product_Master!$E$2:$E$19,MATCH(H1205,Product_Master!$A$2:$A$19,0))</f>
        <v>83.55</v>
      </c>
      <c r="S1205" s="14">
        <f t="shared" si="108"/>
        <v>123.5</v>
      </c>
      <c r="T1205" s="14">
        <f t="shared" si="109"/>
        <v>83.55</v>
      </c>
      <c r="U1205" s="14">
        <f t="shared" si="110"/>
        <v>39.950000000000003</v>
      </c>
      <c r="V1205" s="20">
        <f t="shared" si="111"/>
        <v>0.32348178137651823</v>
      </c>
      <c r="W1205" s="7" t="str">
        <f t="shared" si="112"/>
        <v>Profitable</v>
      </c>
      <c r="X1205" s="7" t="str">
        <f t="shared" si="113"/>
        <v>Low</v>
      </c>
    </row>
    <row r="1206" spans="1:24" x14ac:dyDescent="0.3">
      <c r="A1206" s="7" t="s">
        <v>3264</v>
      </c>
      <c r="B1206" s="8">
        <v>45020</v>
      </c>
      <c r="C1206" s="8">
        <v>45024</v>
      </c>
      <c r="D1206" s="7" t="s">
        <v>3265</v>
      </c>
      <c r="E1206" s="7" t="s">
        <v>2887</v>
      </c>
      <c r="F1206" s="7" t="s">
        <v>39</v>
      </c>
      <c r="G1206" s="7" t="s">
        <v>192</v>
      </c>
      <c r="H1206" s="7" t="s">
        <v>56</v>
      </c>
      <c r="I1206" s="6">
        <v>5</v>
      </c>
      <c r="J1206" s="10">
        <v>0</v>
      </c>
      <c r="K1206" s="7" t="s">
        <v>222</v>
      </c>
      <c r="L1206" s="7" t="s">
        <v>23</v>
      </c>
      <c r="M1206" s="6">
        <v>20</v>
      </c>
      <c r="N1206" s="6">
        <v>3</v>
      </c>
      <c r="O1206" s="7" t="str">
        <f>VLOOKUP(H1206,Product_Master!$A$2:$E$19,2,FALSE)</f>
        <v>Stapler</v>
      </c>
      <c r="P1206" s="7" t="str">
        <f>VLOOKUP(H1206,Product_Master!$A$2:$E$19,3,FALSE)</f>
        <v>Office Supplies</v>
      </c>
      <c r="Q1206" s="17">
        <f>INDEX(Product_Master!$D$2:$D$19,MATCH(H1206,Product_Master!$A$2:$A$19,0))</f>
        <v>15</v>
      </c>
      <c r="R1206" s="14">
        <f>INDEX(Product_Master!$E$2:$E$19,MATCH(H1206,Product_Master!$A$2:$A$19,0))</f>
        <v>9.91</v>
      </c>
      <c r="S1206" s="14">
        <f t="shared" si="108"/>
        <v>75</v>
      </c>
      <c r="T1206" s="14">
        <f t="shared" si="109"/>
        <v>49.55</v>
      </c>
      <c r="U1206" s="14">
        <f t="shared" si="110"/>
        <v>25.450000000000003</v>
      </c>
      <c r="V1206" s="20">
        <f t="shared" si="111"/>
        <v>0.33933333333333338</v>
      </c>
      <c r="W1206" s="7" t="str">
        <f t="shared" si="112"/>
        <v>Profitable</v>
      </c>
      <c r="X1206" s="7" t="str">
        <f t="shared" si="113"/>
        <v>Low</v>
      </c>
    </row>
    <row r="1207" spans="1:24" x14ac:dyDescent="0.3">
      <c r="A1207" s="7" t="s">
        <v>3266</v>
      </c>
      <c r="B1207" s="8">
        <v>45527</v>
      </c>
      <c r="C1207" s="8">
        <v>45534</v>
      </c>
      <c r="D1207" s="7" t="s">
        <v>2211</v>
      </c>
      <c r="E1207" s="7" t="s">
        <v>485</v>
      </c>
      <c r="F1207" s="7" t="s">
        <v>29</v>
      </c>
      <c r="G1207" s="7" t="s">
        <v>62</v>
      </c>
      <c r="H1207" s="7" t="s">
        <v>154</v>
      </c>
      <c r="I1207" s="6">
        <v>7</v>
      </c>
      <c r="J1207" s="10">
        <v>0.1</v>
      </c>
      <c r="K1207" s="7" t="s">
        <v>70</v>
      </c>
      <c r="L1207" s="7" t="s">
        <v>50</v>
      </c>
      <c r="M1207" s="6">
        <v>18</v>
      </c>
      <c r="N1207" s="6">
        <v>3</v>
      </c>
      <c r="O1207" s="7" t="str">
        <f>VLOOKUP(H1207,Product_Master!$A$2:$E$19,2,FALSE)</f>
        <v>Filing Cabinet</v>
      </c>
      <c r="P1207" s="7" t="str">
        <f>VLOOKUP(H1207,Product_Master!$A$2:$E$19,3,FALSE)</f>
        <v>Furniture</v>
      </c>
      <c r="Q1207" s="17">
        <f>INDEX(Product_Master!$D$2:$D$19,MATCH(H1207,Product_Master!$A$2:$A$19,0))</f>
        <v>130</v>
      </c>
      <c r="R1207" s="14">
        <f>INDEX(Product_Master!$E$2:$E$19,MATCH(H1207,Product_Master!$A$2:$A$19,0))</f>
        <v>83.55</v>
      </c>
      <c r="S1207" s="14">
        <f t="shared" si="108"/>
        <v>819</v>
      </c>
      <c r="T1207" s="14">
        <f t="shared" si="109"/>
        <v>584.85</v>
      </c>
      <c r="U1207" s="14">
        <f t="shared" si="110"/>
        <v>234.14999999999998</v>
      </c>
      <c r="V1207" s="20">
        <f t="shared" si="111"/>
        <v>0.28589743589743588</v>
      </c>
      <c r="W1207" s="7" t="str">
        <f t="shared" si="112"/>
        <v>Profitable</v>
      </c>
      <c r="X1207" s="7" t="str">
        <f t="shared" si="113"/>
        <v>Low</v>
      </c>
    </row>
    <row r="1208" spans="1:24" x14ac:dyDescent="0.3">
      <c r="A1208" s="7" t="s">
        <v>3267</v>
      </c>
      <c r="B1208" s="8">
        <v>45465</v>
      </c>
      <c r="C1208" s="8">
        <v>45472</v>
      </c>
      <c r="D1208" s="7" t="s">
        <v>2984</v>
      </c>
      <c r="E1208" s="7" t="s">
        <v>870</v>
      </c>
      <c r="F1208" s="7" t="s">
        <v>39</v>
      </c>
      <c r="G1208" s="7" t="s">
        <v>90</v>
      </c>
      <c r="H1208" s="7" t="s">
        <v>48</v>
      </c>
      <c r="I1208" s="6">
        <v>8</v>
      </c>
      <c r="J1208" s="10">
        <v>0</v>
      </c>
      <c r="K1208" s="7" t="s">
        <v>22</v>
      </c>
      <c r="L1208" s="7" t="s">
        <v>23</v>
      </c>
      <c r="M1208" s="6">
        <v>49</v>
      </c>
      <c r="N1208" s="6">
        <v>1</v>
      </c>
      <c r="O1208" s="7" t="str">
        <f>VLOOKUP(H1208,Product_Master!$A$2:$E$19,2,FALSE)</f>
        <v>Monitor</v>
      </c>
      <c r="P1208" s="7" t="str">
        <f>VLOOKUP(H1208,Product_Master!$A$2:$E$19,3,FALSE)</f>
        <v>Technology</v>
      </c>
      <c r="Q1208" s="17">
        <f>INDEX(Product_Master!$D$2:$D$19,MATCH(H1208,Product_Master!$A$2:$A$19,0))</f>
        <v>220</v>
      </c>
      <c r="R1208" s="14">
        <f>INDEX(Product_Master!$E$2:$E$19,MATCH(H1208,Product_Master!$A$2:$A$19,0))</f>
        <v>159.36000000000001</v>
      </c>
      <c r="S1208" s="14">
        <f t="shared" si="108"/>
        <v>1760</v>
      </c>
      <c r="T1208" s="14">
        <f t="shared" si="109"/>
        <v>1274.8800000000001</v>
      </c>
      <c r="U1208" s="14">
        <f t="shared" si="110"/>
        <v>485.11999999999989</v>
      </c>
      <c r="V1208" s="20">
        <f t="shared" si="111"/>
        <v>0.27563636363636357</v>
      </c>
      <c r="W1208" s="7" t="str">
        <f t="shared" si="112"/>
        <v>Profitable</v>
      </c>
      <c r="X1208" s="7" t="str">
        <f t="shared" si="113"/>
        <v>Low</v>
      </c>
    </row>
    <row r="1209" spans="1:24" x14ac:dyDescent="0.3">
      <c r="A1209" s="7" t="s">
        <v>3268</v>
      </c>
      <c r="B1209" s="8">
        <v>45348</v>
      </c>
      <c r="C1209" s="8">
        <v>45355</v>
      </c>
      <c r="D1209" s="7" t="s">
        <v>1238</v>
      </c>
      <c r="E1209" s="7" t="s">
        <v>312</v>
      </c>
      <c r="F1209" s="7" t="s">
        <v>29</v>
      </c>
      <c r="G1209" s="7" t="s">
        <v>90</v>
      </c>
      <c r="H1209" s="7" t="s">
        <v>154</v>
      </c>
      <c r="I1209" s="6">
        <v>2</v>
      </c>
      <c r="J1209" s="10">
        <v>0</v>
      </c>
      <c r="K1209" s="7" t="s">
        <v>32</v>
      </c>
      <c r="L1209" s="7" t="s">
        <v>23</v>
      </c>
      <c r="M1209" s="6">
        <v>53</v>
      </c>
      <c r="N1209" s="6">
        <v>3</v>
      </c>
      <c r="O1209" s="7" t="str">
        <f>VLOOKUP(H1209,Product_Master!$A$2:$E$19,2,FALSE)</f>
        <v>Filing Cabinet</v>
      </c>
      <c r="P1209" s="7" t="str">
        <f>VLOOKUP(H1209,Product_Master!$A$2:$E$19,3,FALSE)</f>
        <v>Furniture</v>
      </c>
      <c r="Q1209" s="17">
        <f>INDEX(Product_Master!$D$2:$D$19,MATCH(H1209,Product_Master!$A$2:$A$19,0))</f>
        <v>130</v>
      </c>
      <c r="R1209" s="14">
        <f>INDEX(Product_Master!$E$2:$E$19,MATCH(H1209,Product_Master!$A$2:$A$19,0))</f>
        <v>83.55</v>
      </c>
      <c r="S1209" s="14">
        <f t="shared" si="108"/>
        <v>260</v>
      </c>
      <c r="T1209" s="14">
        <f t="shared" si="109"/>
        <v>167.1</v>
      </c>
      <c r="U1209" s="14">
        <f t="shared" si="110"/>
        <v>92.9</v>
      </c>
      <c r="V1209" s="20">
        <f t="shared" si="111"/>
        <v>0.35730769230769233</v>
      </c>
      <c r="W1209" s="7" t="str">
        <f t="shared" si="112"/>
        <v>Profitable</v>
      </c>
      <c r="X1209" s="7" t="str">
        <f t="shared" si="113"/>
        <v>Low</v>
      </c>
    </row>
    <row r="1210" spans="1:24" x14ac:dyDescent="0.3">
      <c r="A1210" s="7" t="s">
        <v>3269</v>
      </c>
      <c r="B1210" s="8">
        <v>45267</v>
      </c>
      <c r="C1210" s="8">
        <v>45269</v>
      </c>
      <c r="D1210" s="7" t="s">
        <v>1252</v>
      </c>
      <c r="E1210" s="7" t="s">
        <v>882</v>
      </c>
      <c r="F1210" s="7" t="s">
        <v>19</v>
      </c>
      <c r="G1210" s="7" t="s">
        <v>251</v>
      </c>
      <c r="H1210" s="7" t="s">
        <v>69</v>
      </c>
      <c r="I1210" s="6">
        <v>4</v>
      </c>
      <c r="J1210" s="10">
        <v>0</v>
      </c>
      <c r="K1210" s="7" t="s">
        <v>22</v>
      </c>
      <c r="L1210" s="7" t="s">
        <v>33</v>
      </c>
      <c r="M1210" s="6">
        <v>42</v>
      </c>
      <c r="N1210" s="6">
        <v>5</v>
      </c>
      <c r="O1210" s="7" t="str">
        <f>VLOOKUP(H1210,Product_Master!$A$2:$E$19,2,FALSE)</f>
        <v>Marker Pack</v>
      </c>
      <c r="P1210" s="7" t="str">
        <f>VLOOKUP(H1210,Product_Master!$A$2:$E$19,3,FALSE)</f>
        <v>Office Supplies</v>
      </c>
      <c r="Q1210" s="17">
        <f>INDEX(Product_Master!$D$2:$D$19,MATCH(H1210,Product_Master!$A$2:$A$19,0))</f>
        <v>11</v>
      </c>
      <c r="R1210" s="14">
        <f>INDEX(Product_Master!$E$2:$E$19,MATCH(H1210,Product_Master!$A$2:$A$19,0))</f>
        <v>6.23</v>
      </c>
      <c r="S1210" s="14">
        <f t="shared" si="108"/>
        <v>44</v>
      </c>
      <c r="T1210" s="14">
        <f t="shared" si="109"/>
        <v>24.92</v>
      </c>
      <c r="U1210" s="14">
        <f t="shared" si="110"/>
        <v>19.079999999999998</v>
      </c>
      <c r="V1210" s="20">
        <f t="shared" si="111"/>
        <v>0.4336363636363636</v>
      </c>
      <c r="W1210" s="7" t="str">
        <f t="shared" si="112"/>
        <v>Profitable</v>
      </c>
      <c r="X1210" s="7" t="str">
        <f t="shared" si="113"/>
        <v>Low</v>
      </c>
    </row>
    <row r="1211" spans="1:24" x14ac:dyDescent="0.3">
      <c r="A1211" s="7" t="s">
        <v>3271</v>
      </c>
      <c r="B1211" s="8">
        <v>45417</v>
      </c>
      <c r="C1211" s="8">
        <v>45419</v>
      </c>
      <c r="D1211" s="7" t="s">
        <v>2686</v>
      </c>
      <c r="E1211" s="7" t="s">
        <v>232</v>
      </c>
      <c r="F1211" s="7" t="s">
        <v>39</v>
      </c>
      <c r="G1211" s="7" t="s">
        <v>192</v>
      </c>
      <c r="H1211" s="7" t="s">
        <v>154</v>
      </c>
      <c r="I1211" s="6">
        <v>7</v>
      </c>
      <c r="J1211" s="10">
        <v>0</v>
      </c>
      <c r="K1211" s="7" t="s">
        <v>32</v>
      </c>
      <c r="L1211" s="7" t="s">
        <v>50</v>
      </c>
      <c r="M1211" s="6">
        <v>44</v>
      </c>
      <c r="N1211" s="6">
        <v>1</v>
      </c>
      <c r="O1211" s="7" t="str">
        <f>VLOOKUP(H1211,Product_Master!$A$2:$E$19,2,FALSE)</f>
        <v>Filing Cabinet</v>
      </c>
      <c r="P1211" s="7" t="str">
        <f>VLOOKUP(H1211,Product_Master!$A$2:$E$19,3,FALSE)</f>
        <v>Furniture</v>
      </c>
      <c r="Q1211" s="17">
        <f>INDEX(Product_Master!$D$2:$D$19,MATCH(H1211,Product_Master!$A$2:$A$19,0))</f>
        <v>130</v>
      </c>
      <c r="R1211" s="14">
        <f>INDEX(Product_Master!$E$2:$E$19,MATCH(H1211,Product_Master!$A$2:$A$19,0))</f>
        <v>83.55</v>
      </c>
      <c r="S1211" s="14">
        <f t="shared" si="108"/>
        <v>910</v>
      </c>
      <c r="T1211" s="14">
        <f t="shared" si="109"/>
        <v>584.85</v>
      </c>
      <c r="U1211" s="14">
        <f t="shared" si="110"/>
        <v>325.14999999999998</v>
      </c>
      <c r="V1211" s="20">
        <f t="shared" si="111"/>
        <v>0.35730769230769227</v>
      </c>
      <c r="W1211" s="7" t="str">
        <f t="shared" si="112"/>
        <v>Profitable</v>
      </c>
      <c r="X1211" s="7" t="str">
        <f t="shared" si="113"/>
        <v>Low</v>
      </c>
    </row>
    <row r="1212" spans="1:24" x14ac:dyDescent="0.3">
      <c r="A1212" s="7" t="s">
        <v>3272</v>
      </c>
      <c r="B1212" s="8">
        <v>45326</v>
      </c>
      <c r="C1212" s="8">
        <v>45327</v>
      </c>
      <c r="D1212" s="7" t="s">
        <v>2166</v>
      </c>
      <c r="E1212" s="7" t="s">
        <v>221</v>
      </c>
      <c r="F1212" s="7" t="s">
        <v>39</v>
      </c>
      <c r="G1212" s="7" t="s">
        <v>47</v>
      </c>
      <c r="H1212" s="7" t="s">
        <v>48</v>
      </c>
      <c r="I1212" s="6">
        <v>2</v>
      </c>
      <c r="J1212" s="10">
        <v>0</v>
      </c>
      <c r="K1212" s="7" t="s">
        <v>222</v>
      </c>
      <c r="L1212" s="7" t="s">
        <v>23</v>
      </c>
      <c r="M1212" s="6">
        <v>44</v>
      </c>
      <c r="N1212" s="6">
        <v>4</v>
      </c>
      <c r="O1212" s="7" t="str">
        <f>VLOOKUP(H1212,Product_Master!$A$2:$E$19,2,FALSE)</f>
        <v>Monitor</v>
      </c>
      <c r="P1212" s="7" t="str">
        <f>VLOOKUP(H1212,Product_Master!$A$2:$E$19,3,FALSE)</f>
        <v>Technology</v>
      </c>
      <c r="Q1212" s="17">
        <f>INDEX(Product_Master!$D$2:$D$19,MATCH(H1212,Product_Master!$A$2:$A$19,0))</f>
        <v>220</v>
      </c>
      <c r="R1212" s="14">
        <f>INDEX(Product_Master!$E$2:$E$19,MATCH(H1212,Product_Master!$A$2:$A$19,0))</f>
        <v>159.36000000000001</v>
      </c>
      <c r="S1212" s="14">
        <f t="shared" si="108"/>
        <v>440</v>
      </c>
      <c r="T1212" s="14">
        <f t="shared" si="109"/>
        <v>318.72000000000003</v>
      </c>
      <c r="U1212" s="14">
        <f t="shared" si="110"/>
        <v>121.27999999999997</v>
      </c>
      <c r="V1212" s="20">
        <f t="shared" si="111"/>
        <v>0.27563636363636357</v>
      </c>
      <c r="W1212" s="7" t="str">
        <f t="shared" si="112"/>
        <v>Profitable</v>
      </c>
      <c r="X1212" s="7" t="str">
        <f t="shared" si="113"/>
        <v>Low</v>
      </c>
    </row>
    <row r="1213" spans="1:24" x14ac:dyDescent="0.3">
      <c r="A1213" s="7" t="s">
        <v>3274</v>
      </c>
      <c r="B1213" s="8">
        <v>45191</v>
      </c>
      <c r="C1213" s="8">
        <v>45193</v>
      </c>
      <c r="D1213" s="7" t="s">
        <v>2725</v>
      </c>
      <c r="E1213" s="7" t="s">
        <v>18</v>
      </c>
      <c r="F1213" s="7" t="s">
        <v>29</v>
      </c>
      <c r="G1213" s="7" t="s">
        <v>20</v>
      </c>
      <c r="H1213" s="7" t="s">
        <v>48</v>
      </c>
      <c r="I1213" s="6">
        <v>2</v>
      </c>
      <c r="J1213" s="10">
        <v>0</v>
      </c>
      <c r="K1213" s="7" t="s">
        <v>70</v>
      </c>
      <c r="L1213" s="7" t="s">
        <v>33</v>
      </c>
      <c r="M1213" s="6">
        <v>55</v>
      </c>
      <c r="N1213" s="6">
        <v>4</v>
      </c>
      <c r="O1213" s="7" t="str">
        <f>VLOOKUP(H1213,Product_Master!$A$2:$E$19,2,FALSE)</f>
        <v>Monitor</v>
      </c>
      <c r="P1213" s="7" t="str">
        <f>VLOOKUP(H1213,Product_Master!$A$2:$E$19,3,FALSE)</f>
        <v>Technology</v>
      </c>
      <c r="Q1213" s="17">
        <f>INDEX(Product_Master!$D$2:$D$19,MATCH(H1213,Product_Master!$A$2:$A$19,0))</f>
        <v>220</v>
      </c>
      <c r="R1213" s="14">
        <f>INDEX(Product_Master!$E$2:$E$19,MATCH(H1213,Product_Master!$A$2:$A$19,0))</f>
        <v>159.36000000000001</v>
      </c>
      <c r="S1213" s="14">
        <f t="shared" si="108"/>
        <v>440</v>
      </c>
      <c r="T1213" s="14">
        <f t="shared" si="109"/>
        <v>318.72000000000003</v>
      </c>
      <c r="U1213" s="14">
        <f t="shared" si="110"/>
        <v>121.27999999999997</v>
      </c>
      <c r="V1213" s="20">
        <f t="shared" si="111"/>
        <v>0.27563636363636357</v>
      </c>
      <c r="W1213" s="7" t="str">
        <f t="shared" si="112"/>
        <v>Profitable</v>
      </c>
      <c r="X1213" s="7" t="str">
        <f t="shared" si="113"/>
        <v>Low</v>
      </c>
    </row>
    <row r="1214" spans="1:24" x14ac:dyDescent="0.3">
      <c r="A1214" s="7" t="s">
        <v>3275</v>
      </c>
      <c r="B1214" s="8">
        <v>44952</v>
      </c>
      <c r="C1214" s="8">
        <v>44955</v>
      </c>
      <c r="D1214" s="7" t="s">
        <v>291</v>
      </c>
      <c r="E1214" s="7" t="s">
        <v>1550</v>
      </c>
      <c r="F1214" s="7" t="s">
        <v>29</v>
      </c>
      <c r="G1214" s="7" t="s">
        <v>293</v>
      </c>
      <c r="H1214" s="7" t="s">
        <v>154</v>
      </c>
      <c r="I1214" s="6">
        <v>4</v>
      </c>
      <c r="J1214" s="10">
        <v>0</v>
      </c>
      <c r="K1214" s="7" t="s">
        <v>32</v>
      </c>
      <c r="L1214" s="7" t="s">
        <v>23</v>
      </c>
      <c r="M1214" s="6">
        <v>47</v>
      </c>
      <c r="N1214" s="6">
        <v>2</v>
      </c>
      <c r="O1214" s="7" t="str">
        <f>VLOOKUP(H1214,Product_Master!$A$2:$E$19,2,FALSE)</f>
        <v>Filing Cabinet</v>
      </c>
      <c r="P1214" s="7" t="str">
        <f>VLOOKUP(H1214,Product_Master!$A$2:$E$19,3,FALSE)</f>
        <v>Furniture</v>
      </c>
      <c r="Q1214" s="17">
        <f>INDEX(Product_Master!$D$2:$D$19,MATCH(H1214,Product_Master!$A$2:$A$19,0))</f>
        <v>130</v>
      </c>
      <c r="R1214" s="14">
        <f>INDEX(Product_Master!$E$2:$E$19,MATCH(H1214,Product_Master!$A$2:$A$19,0))</f>
        <v>83.55</v>
      </c>
      <c r="S1214" s="14">
        <f t="shared" si="108"/>
        <v>520</v>
      </c>
      <c r="T1214" s="14">
        <f t="shared" si="109"/>
        <v>334.2</v>
      </c>
      <c r="U1214" s="14">
        <f t="shared" si="110"/>
        <v>185.8</v>
      </c>
      <c r="V1214" s="20">
        <f t="shared" si="111"/>
        <v>0.35730769230769233</v>
      </c>
      <c r="W1214" s="7" t="str">
        <f t="shared" si="112"/>
        <v>Profitable</v>
      </c>
      <c r="X1214" s="7" t="str">
        <f t="shared" si="113"/>
        <v>Low</v>
      </c>
    </row>
    <row r="1215" spans="1:24" x14ac:dyDescent="0.3">
      <c r="A1215" s="7" t="s">
        <v>3278</v>
      </c>
      <c r="B1215" s="8">
        <v>45297</v>
      </c>
      <c r="C1215" s="8">
        <v>45302</v>
      </c>
      <c r="D1215" s="7" t="s">
        <v>3279</v>
      </c>
      <c r="E1215" s="7" t="s">
        <v>221</v>
      </c>
      <c r="F1215" s="7" t="s">
        <v>29</v>
      </c>
      <c r="G1215" s="7" t="s">
        <v>20</v>
      </c>
      <c r="H1215" s="7" t="s">
        <v>160</v>
      </c>
      <c r="I1215" s="6">
        <v>6</v>
      </c>
      <c r="J1215" s="10">
        <v>0.1</v>
      </c>
      <c r="K1215" s="7" t="s">
        <v>32</v>
      </c>
      <c r="L1215" s="7" t="s">
        <v>23</v>
      </c>
      <c r="M1215" s="6">
        <v>61</v>
      </c>
      <c r="N1215" s="6">
        <v>3</v>
      </c>
      <c r="O1215" s="7" t="str">
        <f>VLOOKUP(H1215,Product_Master!$A$2:$E$19,2,FALSE)</f>
        <v>Laptop</v>
      </c>
      <c r="P1215" s="7" t="str">
        <f>VLOOKUP(H1215,Product_Master!$A$2:$E$19,3,FALSE)</f>
        <v>Technology</v>
      </c>
      <c r="Q1215" s="17">
        <f>INDEX(Product_Master!$D$2:$D$19,MATCH(H1215,Product_Master!$A$2:$A$19,0))</f>
        <v>900</v>
      </c>
      <c r="R1215" s="14">
        <f>INDEX(Product_Master!$E$2:$E$19,MATCH(H1215,Product_Master!$A$2:$A$19,0))</f>
        <v>669.14</v>
      </c>
      <c r="S1215" s="14">
        <f t="shared" si="108"/>
        <v>4860</v>
      </c>
      <c r="T1215" s="14">
        <f t="shared" si="109"/>
        <v>4014.84</v>
      </c>
      <c r="U1215" s="14">
        <f t="shared" si="110"/>
        <v>845.15999999999985</v>
      </c>
      <c r="V1215" s="20">
        <f t="shared" si="111"/>
        <v>0.17390123456790121</v>
      </c>
      <c r="W1215" s="7" t="str">
        <f t="shared" si="112"/>
        <v>Profitable</v>
      </c>
      <c r="X1215" s="7" t="str">
        <f t="shared" si="113"/>
        <v>Medium</v>
      </c>
    </row>
    <row r="1216" spans="1:24" x14ac:dyDescent="0.3">
      <c r="A1216" s="7" t="s">
        <v>3280</v>
      </c>
      <c r="B1216" s="8">
        <v>45065</v>
      </c>
      <c r="C1216" s="8">
        <v>45071</v>
      </c>
      <c r="D1216" s="7" t="s">
        <v>3282</v>
      </c>
      <c r="E1216" s="7" t="s">
        <v>221</v>
      </c>
      <c r="F1216" s="7" t="s">
        <v>39</v>
      </c>
      <c r="G1216" s="7" t="s">
        <v>47</v>
      </c>
      <c r="H1216" s="7" t="s">
        <v>76</v>
      </c>
      <c r="I1216" s="6">
        <v>9</v>
      </c>
      <c r="J1216" s="10">
        <v>0.2</v>
      </c>
      <c r="K1216" s="7" t="s">
        <v>32</v>
      </c>
      <c r="L1216" s="7" t="s">
        <v>50</v>
      </c>
      <c r="M1216" s="6">
        <v>60</v>
      </c>
      <c r="N1216" s="6">
        <v>5</v>
      </c>
      <c r="O1216" s="7" t="str">
        <f>VLOOKUP(H1216,Product_Master!$A$2:$E$19,2,FALSE)</f>
        <v>Tablet</v>
      </c>
      <c r="P1216" s="7" t="str">
        <f>VLOOKUP(H1216,Product_Master!$A$2:$E$19,3,FALSE)</f>
        <v>Technology</v>
      </c>
      <c r="Q1216" s="17">
        <f>INDEX(Product_Master!$D$2:$D$19,MATCH(H1216,Product_Master!$A$2:$A$19,0))</f>
        <v>350</v>
      </c>
      <c r="R1216" s="14">
        <f>INDEX(Product_Master!$E$2:$E$19,MATCH(H1216,Product_Master!$A$2:$A$19,0))</f>
        <v>267.63</v>
      </c>
      <c r="S1216" s="14">
        <f t="shared" si="108"/>
        <v>2520</v>
      </c>
      <c r="T1216" s="14">
        <f t="shared" si="109"/>
        <v>2408.67</v>
      </c>
      <c r="U1216" s="14">
        <f t="shared" si="110"/>
        <v>111.32999999999993</v>
      </c>
      <c r="V1216" s="20">
        <f t="shared" si="111"/>
        <v>4.41785714285714E-2</v>
      </c>
      <c r="W1216" s="7" t="str">
        <f t="shared" si="112"/>
        <v>Profitable</v>
      </c>
      <c r="X1216" s="7" t="str">
        <f t="shared" si="113"/>
        <v>Medium</v>
      </c>
    </row>
    <row r="1217" spans="1:24" x14ac:dyDescent="0.3">
      <c r="A1217" s="7" t="s">
        <v>3283</v>
      </c>
      <c r="B1217" s="8">
        <v>45011</v>
      </c>
      <c r="C1217" s="8">
        <v>45018</v>
      </c>
      <c r="D1217" s="7" t="s">
        <v>3284</v>
      </c>
      <c r="E1217" s="7" t="s">
        <v>1959</v>
      </c>
      <c r="F1217" s="7" t="s">
        <v>29</v>
      </c>
      <c r="G1217" s="7" t="s">
        <v>192</v>
      </c>
      <c r="H1217" s="7" t="s">
        <v>84</v>
      </c>
      <c r="I1217" s="6">
        <v>8</v>
      </c>
      <c r="J1217" s="10">
        <v>0.2</v>
      </c>
      <c r="K1217" s="7" t="s">
        <v>222</v>
      </c>
      <c r="L1217" s="7" t="s">
        <v>23</v>
      </c>
      <c r="M1217" s="6">
        <v>34</v>
      </c>
      <c r="N1217" s="6">
        <v>5</v>
      </c>
      <c r="O1217" s="7" t="str">
        <f>VLOOKUP(H1217,Product_Master!$A$2:$E$19,2,FALSE)</f>
        <v>Bookcase</v>
      </c>
      <c r="P1217" s="7" t="str">
        <f>VLOOKUP(H1217,Product_Master!$A$2:$E$19,3,FALSE)</f>
        <v>Furniture</v>
      </c>
      <c r="Q1217" s="17">
        <f>INDEX(Product_Master!$D$2:$D$19,MATCH(H1217,Product_Master!$A$2:$A$19,0))</f>
        <v>210</v>
      </c>
      <c r="R1217" s="14">
        <f>INDEX(Product_Master!$E$2:$E$19,MATCH(H1217,Product_Master!$A$2:$A$19,0))</f>
        <v>139.15</v>
      </c>
      <c r="S1217" s="14">
        <f t="shared" si="108"/>
        <v>1344</v>
      </c>
      <c r="T1217" s="14">
        <f t="shared" si="109"/>
        <v>1113.2</v>
      </c>
      <c r="U1217" s="14">
        <f t="shared" si="110"/>
        <v>230.79999999999995</v>
      </c>
      <c r="V1217" s="20">
        <f t="shared" si="111"/>
        <v>0.17172619047619045</v>
      </c>
      <c r="W1217" s="7" t="str">
        <f t="shared" si="112"/>
        <v>Profitable</v>
      </c>
      <c r="X1217" s="7" t="str">
        <f t="shared" si="113"/>
        <v>Low</v>
      </c>
    </row>
    <row r="1218" spans="1:24" x14ac:dyDescent="0.3">
      <c r="A1218" s="7" t="s">
        <v>3285</v>
      </c>
      <c r="B1218" s="8">
        <v>45565</v>
      </c>
      <c r="C1218" s="8">
        <v>45567</v>
      </c>
      <c r="D1218" s="7" t="s">
        <v>3282</v>
      </c>
      <c r="E1218" s="7" t="s">
        <v>552</v>
      </c>
      <c r="F1218" s="7" t="s">
        <v>29</v>
      </c>
      <c r="G1218" s="7" t="s">
        <v>30</v>
      </c>
      <c r="H1218" s="7" t="s">
        <v>154</v>
      </c>
      <c r="I1218" s="6">
        <v>4</v>
      </c>
      <c r="J1218" s="10">
        <v>0</v>
      </c>
      <c r="K1218" s="7" t="s">
        <v>70</v>
      </c>
      <c r="L1218" s="7" t="s">
        <v>33</v>
      </c>
      <c r="M1218" s="6">
        <v>61</v>
      </c>
      <c r="N1218" s="6">
        <v>2</v>
      </c>
      <c r="O1218" s="7" t="str">
        <f>VLOOKUP(H1218,Product_Master!$A$2:$E$19,2,FALSE)</f>
        <v>Filing Cabinet</v>
      </c>
      <c r="P1218" s="7" t="str">
        <f>VLOOKUP(H1218,Product_Master!$A$2:$E$19,3,FALSE)</f>
        <v>Furniture</v>
      </c>
      <c r="Q1218" s="17">
        <f>INDEX(Product_Master!$D$2:$D$19,MATCH(H1218,Product_Master!$A$2:$A$19,0))</f>
        <v>130</v>
      </c>
      <c r="R1218" s="14">
        <f>INDEX(Product_Master!$E$2:$E$19,MATCH(H1218,Product_Master!$A$2:$A$19,0))</f>
        <v>83.55</v>
      </c>
      <c r="S1218" s="14">
        <f t="shared" ref="S1218:S1281" si="114">I1218*Q1218*(1-J1218)</f>
        <v>520</v>
      </c>
      <c r="T1218" s="14">
        <f t="shared" ref="T1218:T1281" si="115">I1218*R1218</f>
        <v>334.2</v>
      </c>
      <c r="U1218" s="14">
        <f t="shared" ref="U1218:U1281" si="116">S1218-T1218</f>
        <v>185.8</v>
      </c>
      <c r="V1218" s="20">
        <f t="shared" ref="V1218:V1281" si="117">IFERROR(U1218/S1218,0)</f>
        <v>0.35730769230769233</v>
      </c>
      <c r="W1218" s="7" t="str">
        <f t="shared" ref="W1218:W1281" si="118">IF(U1218&gt;0,"Profitable","Loss")</f>
        <v>Profitable</v>
      </c>
      <c r="X1218" s="7" t="str">
        <f t="shared" ref="X1218:X1281" si="119">IF(S1218&gt;=5000,"High",IF(S1218&gt;=2000,"Medium","Low"))</f>
        <v>Low</v>
      </c>
    </row>
    <row r="1219" spans="1:24" x14ac:dyDescent="0.3">
      <c r="A1219" s="7" t="s">
        <v>3287</v>
      </c>
      <c r="B1219" s="8">
        <v>45281</v>
      </c>
      <c r="C1219" s="8">
        <v>45285</v>
      </c>
      <c r="D1219" s="7" t="s">
        <v>220</v>
      </c>
      <c r="E1219" s="7" t="s">
        <v>227</v>
      </c>
      <c r="F1219" s="7" t="s">
        <v>19</v>
      </c>
      <c r="G1219" s="7" t="s">
        <v>30</v>
      </c>
      <c r="H1219" s="7" t="s">
        <v>98</v>
      </c>
      <c r="I1219" s="6">
        <v>2</v>
      </c>
      <c r="J1219" s="10">
        <v>0</v>
      </c>
      <c r="K1219" s="7" t="s">
        <v>32</v>
      </c>
      <c r="L1219" s="7" t="s">
        <v>50</v>
      </c>
      <c r="M1219" s="6">
        <v>62</v>
      </c>
      <c r="N1219" s="6">
        <v>2</v>
      </c>
      <c r="O1219" s="7" t="str">
        <f>VLOOKUP(H1219,Product_Master!$A$2:$E$19,2,FALSE)</f>
        <v>Office Chair</v>
      </c>
      <c r="P1219" s="7" t="str">
        <f>VLOOKUP(H1219,Product_Master!$A$2:$E$19,3,FALSE)</f>
        <v>Furniture</v>
      </c>
      <c r="Q1219" s="17">
        <f>INDEX(Product_Master!$D$2:$D$19,MATCH(H1219,Product_Master!$A$2:$A$19,0))</f>
        <v>150</v>
      </c>
      <c r="R1219" s="14">
        <f>INDEX(Product_Master!$E$2:$E$19,MATCH(H1219,Product_Master!$A$2:$A$19,0))</f>
        <v>111.98</v>
      </c>
      <c r="S1219" s="14">
        <f t="shared" si="114"/>
        <v>300</v>
      </c>
      <c r="T1219" s="14">
        <f t="shared" si="115"/>
        <v>223.96</v>
      </c>
      <c r="U1219" s="14">
        <f t="shared" si="116"/>
        <v>76.039999999999992</v>
      </c>
      <c r="V1219" s="20">
        <f t="shared" si="117"/>
        <v>0.25346666666666662</v>
      </c>
      <c r="W1219" s="7" t="str">
        <f t="shared" si="118"/>
        <v>Profitable</v>
      </c>
      <c r="X1219" s="7" t="str">
        <f t="shared" si="119"/>
        <v>Low</v>
      </c>
    </row>
    <row r="1220" spans="1:24" x14ac:dyDescent="0.3">
      <c r="A1220" s="7" t="s">
        <v>3288</v>
      </c>
      <c r="B1220" s="8">
        <v>45148</v>
      </c>
      <c r="C1220" s="8">
        <v>45152</v>
      </c>
      <c r="D1220" s="7" t="s">
        <v>3289</v>
      </c>
      <c r="E1220" s="7" t="s">
        <v>911</v>
      </c>
      <c r="F1220" s="7" t="s">
        <v>29</v>
      </c>
      <c r="G1220" s="7" t="s">
        <v>20</v>
      </c>
      <c r="H1220" s="7" t="s">
        <v>21</v>
      </c>
      <c r="I1220" s="6">
        <v>1</v>
      </c>
      <c r="J1220" s="10">
        <v>0.05</v>
      </c>
      <c r="K1220" s="7" t="s">
        <v>32</v>
      </c>
      <c r="L1220" s="7" t="s">
        <v>41</v>
      </c>
      <c r="M1220" s="6">
        <v>20</v>
      </c>
      <c r="N1220" s="6">
        <v>2</v>
      </c>
      <c r="O1220" s="7" t="str">
        <f>VLOOKUP(H1220,Product_Master!$A$2:$E$19,2,FALSE)</f>
        <v>Pen Set</v>
      </c>
      <c r="P1220" s="7" t="str">
        <f>VLOOKUP(H1220,Product_Master!$A$2:$E$19,3,FALSE)</f>
        <v>Office Supplies</v>
      </c>
      <c r="Q1220" s="17">
        <f>INDEX(Product_Master!$D$2:$D$19,MATCH(H1220,Product_Master!$A$2:$A$19,0))</f>
        <v>12</v>
      </c>
      <c r="R1220" s="14">
        <f>INDEX(Product_Master!$E$2:$E$19,MATCH(H1220,Product_Master!$A$2:$A$19,0))</f>
        <v>9.07</v>
      </c>
      <c r="S1220" s="14">
        <f t="shared" si="114"/>
        <v>11.399999999999999</v>
      </c>
      <c r="T1220" s="14">
        <f t="shared" si="115"/>
        <v>9.07</v>
      </c>
      <c r="U1220" s="14">
        <f t="shared" si="116"/>
        <v>2.3299999999999983</v>
      </c>
      <c r="V1220" s="20">
        <f t="shared" si="117"/>
        <v>0.20438596491228059</v>
      </c>
      <c r="W1220" s="7" t="str">
        <f t="shared" si="118"/>
        <v>Profitable</v>
      </c>
      <c r="X1220" s="7" t="str">
        <f t="shared" si="119"/>
        <v>Low</v>
      </c>
    </row>
    <row r="1221" spans="1:24" x14ac:dyDescent="0.3">
      <c r="A1221" s="7" t="s">
        <v>3290</v>
      </c>
      <c r="B1221" s="8">
        <v>45489</v>
      </c>
      <c r="C1221" s="8">
        <v>45490</v>
      </c>
      <c r="D1221" s="7" t="s">
        <v>3291</v>
      </c>
      <c r="E1221" s="7" t="s">
        <v>1372</v>
      </c>
      <c r="F1221" s="7" t="s">
        <v>39</v>
      </c>
      <c r="G1221" s="7" t="s">
        <v>20</v>
      </c>
      <c r="H1221" s="7" t="s">
        <v>31</v>
      </c>
      <c r="I1221" s="6">
        <v>2</v>
      </c>
      <c r="J1221" s="10">
        <v>0.2</v>
      </c>
      <c r="K1221" s="7" t="s">
        <v>22</v>
      </c>
      <c r="L1221" s="7" t="s">
        <v>23</v>
      </c>
      <c r="M1221" s="6">
        <v>31</v>
      </c>
      <c r="N1221" s="6">
        <v>4</v>
      </c>
      <c r="O1221" s="7" t="str">
        <f>VLOOKUP(H1221,Product_Master!$A$2:$E$19,2,FALSE)</f>
        <v>Desk</v>
      </c>
      <c r="P1221" s="7" t="str">
        <f>VLOOKUP(H1221,Product_Master!$A$2:$E$19,3,FALSE)</f>
        <v>Furniture</v>
      </c>
      <c r="Q1221" s="17">
        <f>INDEX(Product_Master!$D$2:$D$19,MATCH(H1221,Product_Master!$A$2:$A$19,0))</f>
        <v>320</v>
      </c>
      <c r="R1221" s="14">
        <f>INDEX(Product_Master!$E$2:$E$19,MATCH(H1221,Product_Master!$A$2:$A$19,0))</f>
        <v>186.25</v>
      </c>
      <c r="S1221" s="14">
        <f t="shared" si="114"/>
        <v>512</v>
      </c>
      <c r="T1221" s="14">
        <f t="shared" si="115"/>
        <v>372.5</v>
      </c>
      <c r="U1221" s="14">
        <f t="shared" si="116"/>
        <v>139.5</v>
      </c>
      <c r="V1221" s="20">
        <f t="shared" si="117"/>
        <v>0.2724609375</v>
      </c>
      <c r="W1221" s="7" t="str">
        <f t="shared" si="118"/>
        <v>Profitable</v>
      </c>
      <c r="X1221" s="7" t="str">
        <f t="shared" si="119"/>
        <v>Low</v>
      </c>
    </row>
    <row r="1222" spans="1:24" x14ac:dyDescent="0.3">
      <c r="A1222" s="7" t="s">
        <v>3292</v>
      </c>
      <c r="B1222" s="8">
        <v>45054</v>
      </c>
      <c r="C1222" s="8">
        <v>45057</v>
      </c>
      <c r="D1222" s="7" t="s">
        <v>3295</v>
      </c>
      <c r="E1222" s="7" t="s">
        <v>1568</v>
      </c>
      <c r="F1222" s="7" t="s">
        <v>29</v>
      </c>
      <c r="G1222" s="7" t="s">
        <v>20</v>
      </c>
      <c r="H1222" s="7" t="s">
        <v>154</v>
      </c>
      <c r="I1222" s="6">
        <v>3</v>
      </c>
      <c r="J1222" s="10">
        <v>0</v>
      </c>
      <c r="K1222" s="7" t="s">
        <v>22</v>
      </c>
      <c r="L1222" s="7" t="s">
        <v>50</v>
      </c>
      <c r="M1222" s="6">
        <v>60</v>
      </c>
      <c r="N1222" s="6">
        <v>2</v>
      </c>
      <c r="O1222" s="7" t="str">
        <f>VLOOKUP(H1222,Product_Master!$A$2:$E$19,2,FALSE)</f>
        <v>Filing Cabinet</v>
      </c>
      <c r="P1222" s="7" t="str">
        <f>VLOOKUP(H1222,Product_Master!$A$2:$E$19,3,FALSE)</f>
        <v>Furniture</v>
      </c>
      <c r="Q1222" s="17">
        <f>INDEX(Product_Master!$D$2:$D$19,MATCH(H1222,Product_Master!$A$2:$A$19,0))</f>
        <v>130</v>
      </c>
      <c r="R1222" s="14">
        <f>INDEX(Product_Master!$E$2:$E$19,MATCH(H1222,Product_Master!$A$2:$A$19,0))</f>
        <v>83.55</v>
      </c>
      <c r="S1222" s="14">
        <f t="shared" si="114"/>
        <v>390</v>
      </c>
      <c r="T1222" s="14">
        <f t="shared" si="115"/>
        <v>250.64999999999998</v>
      </c>
      <c r="U1222" s="14">
        <f t="shared" si="116"/>
        <v>139.35000000000002</v>
      </c>
      <c r="V1222" s="20">
        <f t="shared" si="117"/>
        <v>0.35730769230769238</v>
      </c>
      <c r="W1222" s="7" t="str">
        <f t="shared" si="118"/>
        <v>Profitable</v>
      </c>
      <c r="X1222" s="7" t="str">
        <f t="shared" si="119"/>
        <v>Low</v>
      </c>
    </row>
    <row r="1223" spans="1:24" x14ac:dyDescent="0.3">
      <c r="A1223" s="7" t="s">
        <v>3296</v>
      </c>
      <c r="B1223" s="8">
        <v>45306</v>
      </c>
      <c r="C1223" s="8">
        <v>45308</v>
      </c>
      <c r="D1223" s="7" t="s">
        <v>3297</v>
      </c>
      <c r="E1223" s="7" t="s">
        <v>1372</v>
      </c>
      <c r="F1223" s="7" t="s">
        <v>19</v>
      </c>
      <c r="G1223" s="7" t="s">
        <v>97</v>
      </c>
      <c r="H1223" s="7" t="s">
        <v>241</v>
      </c>
      <c r="I1223" s="6">
        <v>4</v>
      </c>
      <c r="J1223" s="10">
        <v>0.2</v>
      </c>
      <c r="K1223" s="7" t="s">
        <v>32</v>
      </c>
      <c r="L1223" s="7" t="s">
        <v>23</v>
      </c>
      <c r="M1223" s="6">
        <v>47</v>
      </c>
      <c r="N1223" s="6">
        <v>4</v>
      </c>
      <c r="O1223" s="7" t="str">
        <f>VLOOKUP(H1223,Product_Master!$A$2:$E$19,2,FALSE)</f>
        <v>Notebook</v>
      </c>
      <c r="P1223" s="7" t="str">
        <f>VLOOKUP(H1223,Product_Master!$A$2:$E$19,3,FALSE)</f>
        <v>Office Supplies</v>
      </c>
      <c r="Q1223" s="17">
        <f>INDEX(Product_Master!$D$2:$D$19,MATCH(H1223,Product_Master!$A$2:$A$19,0))</f>
        <v>6</v>
      </c>
      <c r="R1223" s="14">
        <f>INDEX(Product_Master!$E$2:$E$19,MATCH(H1223,Product_Master!$A$2:$A$19,0))</f>
        <v>4.2699999999999996</v>
      </c>
      <c r="S1223" s="14">
        <f t="shared" si="114"/>
        <v>19.200000000000003</v>
      </c>
      <c r="T1223" s="14">
        <f t="shared" si="115"/>
        <v>17.079999999999998</v>
      </c>
      <c r="U1223" s="14">
        <f t="shared" si="116"/>
        <v>2.1200000000000045</v>
      </c>
      <c r="V1223" s="20">
        <f t="shared" si="117"/>
        <v>0.11041666666666689</v>
      </c>
      <c r="W1223" s="7" t="str">
        <f t="shared" si="118"/>
        <v>Profitable</v>
      </c>
      <c r="X1223" s="7" t="str">
        <f t="shared" si="119"/>
        <v>Low</v>
      </c>
    </row>
    <row r="1224" spans="1:24" x14ac:dyDescent="0.3">
      <c r="A1224" s="7" t="s">
        <v>3298</v>
      </c>
      <c r="B1224" s="8">
        <v>45404</v>
      </c>
      <c r="C1224" s="8">
        <v>45407</v>
      </c>
      <c r="D1224" s="7" t="s">
        <v>3299</v>
      </c>
      <c r="E1224" s="7" t="s">
        <v>61</v>
      </c>
      <c r="F1224" s="7" t="s">
        <v>39</v>
      </c>
      <c r="G1224" s="7" t="s">
        <v>30</v>
      </c>
      <c r="H1224" s="7" t="s">
        <v>241</v>
      </c>
      <c r="I1224" s="6">
        <v>5</v>
      </c>
      <c r="J1224" s="10">
        <v>0.05</v>
      </c>
      <c r="K1224" s="7" t="s">
        <v>32</v>
      </c>
      <c r="L1224" s="7" t="s">
        <v>33</v>
      </c>
      <c r="M1224" s="6">
        <v>38</v>
      </c>
      <c r="N1224" s="6">
        <v>5</v>
      </c>
      <c r="O1224" s="7" t="str">
        <f>VLOOKUP(H1224,Product_Master!$A$2:$E$19,2,FALSE)</f>
        <v>Notebook</v>
      </c>
      <c r="P1224" s="7" t="str">
        <f>VLOOKUP(H1224,Product_Master!$A$2:$E$19,3,FALSE)</f>
        <v>Office Supplies</v>
      </c>
      <c r="Q1224" s="17">
        <f>INDEX(Product_Master!$D$2:$D$19,MATCH(H1224,Product_Master!$A$2:$A$19,0))</f>
        <v>6</v>
      </c>
      <c r="R1224" s="14">
        <f>INDEX(Product_Master!$E$2:$E$19,MATCH(H1224,Product_Master!$A$2:$A$19,0))</f>
        <v>4.2699999999999996</v>
      </c>
      <c r="S1224" s="14">
        <f t="shared" si="114"/>
        <v>28.5</v>
      </c>
      <c r="T1224" s="14">
        <f t="shared" si="115"/>
        <v>21.349999999999998</v>
      </c>
      <c r="U1224" s="14">
        <f t="shared" si="116"/>
        <v>7.1500000000000021</v>
      </c>
      <c r="V1224" s="20">
        <f t="shared" si="117"/>
        <v>0.2508771929824562</v>
      </c>
      <c r="W1224" s="7" t="str">
        <f t="shared" si="118"/>
        <v>Profitable</v>
      </c>
      <c r="X1224" s="7" t="str">
        <f t="shared" si="119"/>
        <v>Low</v>
      </c>
    </row>
    <row r="1225" spans="1:24" x14ac:dyDescent="0.3">
      <c r="A1225" s="7" t="s">
        <v>3300</v>
      </c>
      <c r="B1225" s="8">
        <v>45056</v>
      </c>
      <c r="C1225" s="8">
        <v>45061</v>
      </c>
      <c r="D1225" s="7" t="s">
        <v>3301</v>
      </c>
      <c r="E1225" s="7" t="s">
        <v>215</v>
      </c>
      <c r="F1225" s="7" t="s">
        <v>29</v>
      </c>
      <c r="G1225" s="7" t="s">
        <v>5734</v>
      </c>
      <c r="H1225" s="7" t="s">
        <v>216</v>
      </c>
      <c r="I1225" s="6">
        <v>6</v>
      </c>
      <c r="J1225" s="10">
        <v>0.2</v>
      </c>
      <c r="K1225" s="7" t="s">
        <v>222</v>
      </c>
      <c r="L1225" s="7" t="s">
        <v>50</v>
      </c>
      <c r="M1225" s="6">
        <v>35</v>
      </c>
      <c r="N1225" s="6">
        <v>2</v>
      </c>
      <c r="O1225" s="7" t="str">
        <f>VLOOKUP(H1225,Product_Master!$A$2:$E$19,2,FALSE)</f>
        <v>Keyboard</v>
      </c>
      <c r="P1225" s="7" t="str">
        <f>VLOOKUP(H1225,Product_Master!$A$2:$E$19,3,FALSE)</f>
        <v>Technology</v>
      </c>
      <c r="Q1225" s="17">
        <f>INDEX(Product_Master!$D$2:$D$19,MATCH(H1225,Product_Master!$A$2:$A$19,0))</f>
        <v>45</v>
      </c>
      <c r="R1225" s="14">
        <f>INDEX(Product_Master!$E$2:$E$19,MATCH(H1225,Product_Master!$A$2:$A$19,0))</f>
        <v>35.729999999999997</v>
      </c>
      <c r="S1225" s="14">
        <f t="shared" si="114"/>
        <v>216</v>
      </c>
      <c r="T1225" s="14">
        <f t="shared" si="115"/>
        <v>214.38</v>
      </c>
      <c r="U1225" s="14">
        <f t="shared" si="116"/>
        <v>1.6200000000000045</v>
      </c>
      <c r="V1225" s="20">
        <f t="shared" si="117"/>
        <v>7.5000000000000214E-3</v>
      </c>
      <c r="W1225" s="7" t="str">
        <f t="shared" si="118"/>
        <v>Profitable</v>
      </c>
      <c r="X1225" s="7" t="str">
        <f t="shared" si="119"/>
        <v>Low</v>
      </c>
    </row>
    <row r="1226" spans="1:24" x14ac:dyDescent="0.3">
      <c r="A1226" s="7" t="s">
        <v>3302</v>
      </c>
      <c r="B1226" s="8">
        <v>45315</v>
      </c>
      <c r="C1226" s="8">
        <v>45316</v>
      </c>
      <c r="D1226" s="7" t="s">
        <v>3303</v>
      </c>
      <c r="E1226" s="7" t="s">
        <v>477</v>
      </c>
      <c r="F1226" s="7" t="s">
        <v>19</v>
      </c>
      <c r="G1226" s="7" t="s">
        <v>176</v>
      </c>
      <c r="H1226" s="7" t="s">
        <v>109</v>
      </c>
      <c r="I1226" s="6">
        <v>8</v>
      </c>
      <c r="J1226" s="10">
        <v>0.05</v>
      </c>
      <c r="K1226" s="7" t="s">
        <v>32</v>
      </c>
      <c r="L1226" s="7" t="s">
        <v>23</v>
      </c>
      <c r="M1226" s="6">
        <v>65</v>
      </c>
      <c r="N1226" s="6">
        <v>2</v>
      </c>
      <c r="O1226" s="7" t="str">
        <f>VLOOKUP(H1226,Product_Master!$A$2:$E$19,2,FALSE)</f>
        <v>Printer</v>
      </c>
      <c r="P1226" s="7" t="str">
        <f>VLOOKUP(H1226,Product_Master!$A$2:$E$19,3,FALSE)</f>
        <v>Technology</v>
      </c>
      <c r="Q1226" s="17">
        <f>INDEX(Product_Master!$D$2:$D$19,MATCH(H1226,Product_Master!$A$2:$A$19,0))</f>
        <v>180</v>
      </c>
      <c r="R1226" s="14">
        <f>INDEX(Product_Master!$E$2:$E$19,MATCH(H1226,Product_Master!$A$2:$A$19,0))</f>
        <v>133.25</v>
      </c>
      <c r="S1226" s="14">
        <f t="shared" si="114"/>
        <v>1368</v>
      </c>
      <c r="T1226" s="14">
        <f t="shared" si="115"/>
        <v>1066</v>
      </c>
      <c r="U1226" s="14">
        <f t="shared" si="116"/>
        <v>302</v>
      </c>
      <c r="V1226" s="20">
        <f t="shared" si="117"/>
        <v>0.22076023391812866</v>
      </c>
      <c r="W1226" s="7" t="str">
        <f t="shared" si="118"/>
        <v>Profitable</v>
      </c>
      <c r="X1226" s="7" t="str">
        <f t="shared" si="119"/>
        <v>Low</v>
      </c>
    </row>
    <row r="1227" spans="1:24" x14ac:dyDescent="0.3">
      <c r="A1227" s="7" t="s">
        <v>3304</v>
      </c>
      <c r="B1227" s="8">
        <v>45557</v>
      </c>
      <c r="C1227" s="8">
        <v>45564</v>
      </c>
      <c r="D1227" s="7" t="s">
        <v>1760</v>
      </c>
      <c r="E1227" s="7" t="s">
        <v>583</v>
      </c>
      <c r="F1227" s="7" t="s">
        <v>29</v>
      </c>
      <c r="G1227" s="7" t="s">
        <v>115</v>
      </c>
      <c r="H1227" s="7" t="s">
        <v>308</v>
      </c>
      <c r="I1227" s="6">
        <v>4</v>
      </c>
      <c r="J1227" s="10">
        <v>0</v>
      </c>
      <c r="K1227" s="7" t="s">
        <v>22</v>
      </c>
      <c r="L1227" s="7" t="s">
        <v>23</v>
      </c>
      <c r="M1227" s="6">
        <v>64</v>
      </c>
      <c r="N1227" s="6">
        <v>2</v>
      </c>
      <c r="O1227" s="7" t="str">
        <f>VLOOKUP(H1227,Product_Master!$A$2:$E$19,2,FALSE)</f>
        <v>Binder</v>
      </c>
      <c r="P1227" s="7" t="str">
        <f>VLOOKUP(H1227,Product_Master!$A$2:$E$19,3,FALSE)</f>
        <v>Office Supplies</v>
      </c>
      <c r="Q1227" s="17">
        <f>INDEX(Product_Master!$D$2:$D$19,MATCH(H1227,Product_Master!$A$2:$A$19,0))</f>
        <v>8</v>
      </c>
      <c r="R1227" s="14">
        <f>INDEX(Product_Master!$E$2:$E$19,MATCH(H1227,Product_Master!$A$2:$A$19,0))</f>
        <v>5.51</v>
      </c>
      <c r="S1227" s="14">
        <f t="shared" si="114"/>
        <v>32</v>
      </c>
      <c r="T1227" s="14">
        <f t="shared" si="115"/>
        <v>22.04</v>
      </c>
      <c r="U1227" s="14">
        <f t="shared" si="116"/>
        <v>9.9600000000000009</v>
      </c>
      <c r="V1227" s="20">
        <f t="shared" si="117"/>
        <v>0.31125000000000003</v>
      </c>
      <c r="W1227" s="7" t="str">
        <f t="shared" si="118"/>
        <v>Profitable</v>
      </c>
      <c r="X1227" s="7" t="str">
        <f t="shared" si="119"/>
        <v>Low</v>
      </c>
    </row>
    <row r="1228" spans="1:24" x14ac:dyDescent="0.3">
      <c r="A1228" s="7" t="s">
        <v>3305</v>
      </c>
      <c r="B1228" s="8">
        <v>45457</v>
      </c>
      <c r="C1228" s="8">
        <v>45458</v>
      </c>
      <c r="D1228" s="7" t="s">
        <v>594</v>
      </c>
      <c r="E1228" s="7" t="s">
        <v>444</v>
      </c>
      <c r="F1228" s="7" t="s">
        <v>29</v>
      </c>
      <c r="G1228" s="7" t="s">
        <v>40</v>
      </c>
      <c r="H1228" s="7" t="s">
        <v>84</v>
      </c>
      <c r="I1228" s="6">
        <v>6</v>
      </c>
      <c r="J1228" s="10">
        <v>0</v>
      </c>
      <c r="K1228" s="7" t="s">
        <v>32</v>
      </c>
      <c r="L1228" s="7" t="s">
        <v>50</v>
      </c>
      <c r="M1228" s="6">
        <v>32</v>
      </c>
      <c r="N1228" s="6">
        <v>4</v>
      </c>
      <c r="O1228" s="7" t="str">
        <f>VLOOKUP(H1228,Product_Master!$A$2:$E$19,2,FALSE)</f>
        <v>Bookcase</v>
      </c>
      <c r="P1228" s="7" t="str">
        <f>VLOOKUP(H1228,Product_Master!$A$2:$E$19,3,FALSE)</f>
        <v>Furniture</v>
      </c>
      <c r="Q1228" s="17">
        <f>INDEX(Product_Master!$D$2:$D$19,MATCH(H1228,Product_Master!$A$2:$A$19,0))</f>
        <v>210</v>
      </c>
      <c r="R1228" s="14">
        <f>INDEX(Product_Master!$E$2:$E$19,MATCH(H1228,Product_Master!$A$2:$A$19,0))</f>
        <v>139.15</v>
      </c>
      <c r="S1228" s="14">
        <f t="shared" si="114"/>
        <v>1260</v>
      </c>
      <c r="T1228" s="14">
        <f t="shared" si="115"/>
        <v>834.90000000000009</v>
      </c>
      <c r="U1228" s="14">
        <f t="shared" si="116"/>
        <v>425.09999999999991</v>
      </c>
      <c r="V1228" s="20">
        <f t="shared" si="117"/>
        <v>0.33738095238095228</v>
      </c>
      <c r="W1228" s="7" t="str">
        <f t="shared" si="118"/>
        <v>Profitable</v>
      </c>
      <c r="X1228" s="7" t="str">
        <f t="shared" si="119"/>
        <v>Low</v>
      </c>
    </row>
    <row r="1229" spans="1:24" x14ac:dyDescent="0.3">
      <c r="A1229" s="7" t="s">
        <v>3306</v>
      </c>
      <c r="B1229" s="8">
        <v>44941</v>
      </c>
      <c r="C1229" s="8">
        <v>44942</v>
      </c>
      <c r="D1229" s="7" t="s">
        <v>3309</v>
      </c>
      <c r="E1229" s="7" t="s">
        <v>444</v>
      </c>
      <c r="F1229" s="7" t="s">
        <v>39</v>
      </c>
      <c r="G1229" s="7" t="s">
        <v>176</v>
      </c>
      <c r="H1229" s="7" t="s">
        <v>63</v>
      </c>
      <c r="I1229" s="6">
        <v>5</v>
      </c>
      <c r="J1229" s="10">
        <v>0.05</v>
      </c>
      <c r="K1229" s="7" t="s">
        <v>22</v>
      </c>
      <c r="L1229" s="7" t="s">
        <v>23</v>
      </c>
      <c r="M1229" s="6">
        <v>31</v>
      </c>
      <c r="N1229" s="6">
        <v>4</v>
      </c>
      <c r="O1229" s="7" t="str">
        <f>VLOOKUP(H1229,Product_Master!$A$2:$E$19,2,FALSE)</f>
        <v>Paper Ream</v>
      </c>
      <c r="P1229" s="7" t="str">
        <f>VLOOKUP(H1229,Product_Master!$A$2:$E$19,3,FALSE)</f>
        <v>Office Supplies</v>
      </c>
      <c r="Q1229" s="17">
        <f>INDEX(Product_Master!$D$2:$D$19,MATCH(H1229,Product_Master!$A$2:$A$19,0))</f>
        <v>9</v>
      </c>
      <c r="R1229" s="14">
        <f>INDEX(Product_Master!$E$2:$E$19,MATCH(H1229,Product_Master!$A$2:$A$19,0))</f>
        <v>5.46</v>
      </c>
      <c r="S1229" s="14">
        <f t="shared" si="114"/>
        <v>42.75</v>
      </c>
      <c r="T1229" s="14">
        <f t="shared" si="115"/>
        <v>27.3</v>
      </c>
      <c r="U1229" s="14">
        <f t="shared" si="116"/>
        <v>15.45</v>
      </c>
      <c r="V1229" s="20">
        <f t="shared" si="117"/>
        <v>0.36140350877192978</v>
      </c>
      <c r="W1229" s="7" t="str">
        <f t="shared" si="118"/>
        <v>Profitable</v>
      </c>
      <c r="X1229" s="7" t="str">
        <f t="shared" si="119"/>
        <v>Low</v>
      </c>
    </row>
    <row r="1230" spans="1:24" x14ac:dyDescent="0.3">
      <c r="A1230" s="7" t="s">
        <v>3310</v>
      </c>
      <c r="B1230" s="8">
        <v>45213</v>
      </c>
      <c r="C1230" s="8">
        <v>45215</v>
      </c>
      <c r="D1230" s="7" t="s">
        <v>3297</v>
      </c>
      <c r="E1230" s="7" t="s">
        <v>215</v>
      </c>
      <c r="F1230" s="7" t="s">
        <v>29</v>
      </c>
      <c r="G1230" s="7" t="s">
        <v>47</v>
      </c>
      <c r="H1230" s="7" t="s">
        <v>31</v>
      </c>
      <c r="I1230" s="6">
        <v>6</v>
      </c>
      <c r="J1230" s="10">
        <v>0</v>
      </c>
      <c r="K1230" s="7" t="s">
        <v>32</v>
      </c>
      <c r="L1230" s="7" t="s">
        <v>33</v>
      </c>
      <c r="M1230" s="6">
        <v>63</v>
      </c>
      <c r="N1230" s="6">
        <v>2</v>
      </c>
      <c r="O1230" s="7" t="str">
        <f>VLOOKUP(H1230,Product_Master!$A$2:$E$19,2,FALSE)</f>
        <v>Desk</v>
      </c>
      <c r="P1230" s="7" t="str">
        <f>VLOOKUP(H1230,Product_Master!$A$2:$E$19,3,FALSE)</f>
        <v>Furniture</v>
      </c>
      <c r="Q1230" s="17">
        <f>INDEX(Product_Master!$D$2:$D$19,MATCH(H1230,Product_Master!$A$2:$A$19,0))</f>
        <v>320</v>
      </c>
      <c r="R1230" s="14">
        <f>INDEX(Product_Master!$E$2:$E$19,MATCH(H1230,Product_Master!$A$2:$A$19,0))</f>
        <v>186.25</v>
      </c>
      <c r="S1230" s="14">
        <f t="shared" si="114"/>
        <v>1920</v>
      </c>
      <c r="T1230" s="14">
        <f t="shared" si="115"/>
        <v>1117.5</v>
      </c>
      <c r="U1230" s="14">
        <f t="shared" si="116"/>
        <v>802.5</v>
      </c>
      <c r="V1230" s="20">
        <f t="shared" si="117"/>
        <v>0.41796875</v>
      </c>
      <c r="W1230" s="7" t="str">
        <f t="shared" si="118"/>
        <v>Profitable</v>
      </c>
      <c r="X1230" s="7" t="str">
        <f t="shared" si="119"/>
        <v>Low</v>
      </c>
    </row>
    <row r="1231" spans="1:24" x14ac:dyDescent="0.3">
      <c r="A1231" s="7" t="s">
        <v>3311</v>
      </c>
      <c r="B1231" s="8">
        <v>45347</v>
      </c>
      <c r="C1231" s="8">
        <v>45350</v>
      </c>
      <c r="D1231" s="7" t="s">
        <v>3312</v>
      </c>
      <c r="E1231" s="7" t="s">
        <v>583</v>
      </c>
      <c r="F1231" s="7" t="s">
        <v>29</v>
      </c>
      <c r="G1231" s="7" t="s">
        <v>176</v>
      </c>
      <c r="H1231" s="7" t="s">
        <v>56</v>
      </c>
      <c r="I1231" s="6">
        <v>6</v>
      </c>
      <c r="J1231" s="10">
        <v>0</v>
      </c>
      <c r="K1231" s="7" t="s">
        <v>32</v>
      </c>
      <c r="L1231" s="7" t="s">
        <v>50</v>
      </c>
      <c r="M1231" s="6">
        <v>57</v>
      </c>
      <c r="N1231" s="6">
        <v>3</v>
      </c>
      <c r="O1231" s="7" t="str">
        <f>VLOOKUP(H1231,Product_Master!$A$2:$E$19,2,FALSE)</f>
        <v>Stapler</v>
      </c>
      <c r="P1231" s="7" t="str">
        <f>VLOOKUP(H1231,Product_Master!$A$2:$E$19,3,FALSE)</f>
        <v>Office Supplies</v>
      </c>
      <c r="Q1231" s="17">
        <f>INDEX(Product_Master!$D$2:$D$19,MATCH(H1231,Product_Master!$A$2:$A$19,0))</f>
        <v>15</v>
      </c>
      <c r="R1231" s="14">
        <f>INDEX(Product_Master!$E$2:$E$19,MATCH(H1231,Product_Master!$A$2:$A$19,0))</f>
        <v>9.91</v>
      </c>
      <c r="S1231" s="14">
        <f t="shared" si="114"/>
        <v>90</v>
      </c>
      <c r="T1231" s="14">
        <f t="shared" si="115"/>
        <v>59.46</v>
      </c>
      <c r="U1231" s="14">
        <f t="shared" si="116"/>
        <v>30.54</v>
      </c>
      <c r="V1231" s="20">
        <f t="shared" si="117"/>
        <v>0.33933333333333332</v>
      </c>
      <c r="W1231" s="7" t="str">
        <f t="shared" si="118"/>
        <v>Profitable</v>
      </c>
      <c r="X1231" s="7" t="str">
        <f t="shared" si="119"/>
        <v>Low</v>
      </c>
    </row>
    <row r="1232" spans="1:24" x14ac:dyDescent="0.3">
      <c r="A1232" s="7" t="s">
        <v>3313</v>
      </c>
      <c r="B1232" s="8">
        <v>45645</v>
      </c>
      <c r="C1232" s="8">
        <v>45652</v>
      </c>
      <c r="D1232" s="7" t="s">
        <v>375</v>
      </c>
      <c r="E1232" s="7" t="s">
        <v>1058</v>
      </c>
      <c r="F1232" s="7" t="s">
        <v>29</v>
      </c>
      <c r="G1232" s="7" t="s">
        <v>251</v>
      </c>
      <c r="H1232" s="7" t="s">
        <v>56</v>
      </c>
      <c r="I1232" s="6">
        <v>3</v>
      </c>
      <c r="J1232" s="10">
        <v>0.05</v>
      </c>
      <c r="K1232" s="7" t="s">
        <v>32</v>
      </c>
      <c r="L1232" s="7" t="s">
        <v>33</v>
      </c>
      <c r="M1232" s="6">
        <v>18</v>
      </c>
      <c r="N1232" s="6">
        <v>4</v>
      </c>
      <c r="O1232" s="7" t="str">
        <f>VLOOKUP(H1232,Product_Master!$A$2:$E$19,2,FALSE)</f>
        <v>Stapler</v>
      </c>
      <c r="P1232" s="7" t="str">
        <f>VLOOKUP(H1232,Product_Master!$A$2:$E$19,3,FALSE)</f>
        <v>Office Supplies</v>
      </c>
      <c r="Q1232" s="17">
        <f>INDEX(Product_Master!$D$2:$D$19,MATCH(H1232,Product_Master!$A$2:$A$19,0))</f>
        <v>15</v>
      </c>
      <c r="R1232" s="14">
        <f>INDEX(Product_Master!$E$2:$E$19,MATCH(H1232,Product_Master!$A$2:$A$19,0))</f>
        <v>9.91</v>
      </c>
      <c r="S1232" s="14">
        <f t="shared" si="114"/>
        <v>42.75</v>
      </c>
      <c r="T1232" s="14">
        <f t="shared" si="115"/>
        <v>29.73</v>
      </c>
      <c r="U1232" s="14">
        <f t="shared" si="116"/>
        <v>13.02</v>
      </c>
      <c r="V1232" s="20">
        <f t="shared" si="117"/>
        <v>0.30456140350877192</v>
      </c>
      <c r="W1232" s="7" t="str">
        <f t="shared" si="118"/>
        <v>Profitable</v>
      </c>
      <c r="X1232" s="7" t="str">
        <f t="shared" si="119"/>
        <v>Low</v>
      </c>
    </row>
    <row r="1233" spans="1:24" x14ac:dyDescent="0.3">
      <c r="A1233" s="7" t="s">
        <v>3315</v>
      </c>
      <c r="B1233" s="8">
        <v>45417</v>
      </c>
      <c r="C1233" s="8">
        <v>45423</v>
      </c>
      <c r="D1233" s="7" t="s">
        <v>2862</v>
      </c>
      <c r="E1233" s="7" t="s">
        <v>453</v>
      </c>
      <c r="F1233" s="7" t="s">
        <v>29</v>
      </c>
      <c r="G1233" s="7" t="s">
        <v>90</v>
      </c>
      <c r="H1233" s="7" t="s">
        <v>98</v>
      </c>
      <c r="I1233" s="6">
        <v>4</v>
      </c>
      <c r="J1233" s="10">
        <v>0</v>
      </c>
      <c r="K1233" s="7" t="s">
        <v>22</v>
      </c>
      <c r="L1233" s="7" t="s">
        <v>50</v>
      </c>
      <c r="M1233" s="6">
        <v>46</v>
      </c>
      <c r="N1233" s="6">
        <v>1</v>
      </c>
      <c r="O1233" s="7" t="str">
        <f>VLOOKUP(H1233,Product_Master!$A$2:$E$19,2,FALSE)</f>
        <v>Office Chair</v>
      </c>
      <c r="P1233" s="7" t="str">
        <f>VLOOKUP(H1233,Product_Master!$A$2:$E$19,3,FALSE)</f>
        <v>Furniture</v>
      </c>
      <c r="Q1233" s="17">
        <f>INDEX(Product_Master!$D$2:$D$19,MATCH(H1233,Product_Master!$A$2:$A$19,0))</f>
        <v>150</v>
      </c>
      <c r="R1233" s="14">
        <f>INDEX(Product_Master!$E$2:$E$19,MATCH(H1233,Product_Master!$A$2:$A$19,0))</f>
        <v>111.98</v>
      </c>
      <c r="S1233" s="14">
        <f t="shared" si="114"/>
        <v>600</v>
      </c>
      <c r="T1233" s="14">
        <f t="shared" si="115"/>
        <v>447.92</v>
      </c>
      <c r="U1233" s="14">
        <f t="shared" si="116"/>
        <v>152.07999999999998</v>
      </c>
      <c r="V1233" s="20">
        <f t="shared" si="117"/>
        <v>0.25346666666666662</v>
      </c>
      <c r="W1233" s="7" t="str">
        <f t="shared" si="118"/>
        <v>Profitable</v>
      </c>
      <c r="X1233" s="7" t="str">
        <f t="shared" si="119"/>
        <v>Low</v>
      </c>
    </row>
    <row r="1234" spans="1:24" x14ac:dyDescent="0.3">
      <c r="A1234" s="7" t="s">
        <v>3316</v>
      </c>
      <c r="B1234" s="8">
        <v>45161</v>
      </c>
      <c r="C1234" s="8">
        <v>45168</v>
      </c>
      <c r="D1234" s="7" t="s">
        <v>3036</v>
      </c>
      <c r="E1234" s="7" t="s">
        <v>805</v>
      </c>
      <c r="F1234" s="7" t="s">
        <v>29</v>
      </c>
      <c r="G1234" s="7" t="s">
        <v>192</v>
      </c>
      <c r="H1234" s="7" t="s">
        <v>69</v>
      </c>
      <c r="I1234" s="6">
        <v>6</v>
      </c>
      <c r="J1234" s="10">
        <v>0.15</v>
      </c>
      <c r="K1234" s="7" t="s">
        <v>32</v>
      </c>
      <c r="L1234" s="7" t="s">
        <v>50</v>
      </c>
      <c r="M1234" s="6">
        <v>32</v>
      </c>
      <c r="N1234" s="6">
        <v>5</v>
      </c>
      <c r="O1234" s="7" t="str">
        <f>VLOOKUP(H1234,Product_Master!$A$2:$E$19,2,FALSE)</f>
        <v>Marker Pack</v>
      </c>
      <c r="P1234" s="7" t="str">
        <f>VLOOKUP(H1234,Product_Master!$A$2:$E$19,3,FALSE)</f>
        <v>Office Supplies</v>
      </c>
      <c r="Q1234" s="17">
        <f>INDEX(Product_Master!$D$2:$D$19,MATCH(H1234,Product_Master!$A$2:$A$19,0))</f>
        <v>11</v>
      </c>
      <c r="R1234" s="14">
        <f>INDEX(Product_Master!$E$2:$E$19,MATCH(H1234,Product_Master!$A$2:$A$19,0))</f>
        <v>6.23</v>
      </c>
      <c r="S1234" s="14">
        <f t="shared" si="114"/>
        <v>56.1</v>
      </c>
      <c r="T1234" s="14">
        <f t="shared" si="115"/>
        <v>37.380000000000003</v>
      </c>
      <c r="U1234" s="14">
        <f t="shared" si="116"/>
        <v>18.72</v>
      </c>
      <c r="V1234" s="20">
        <f t="shared" si="117"/>
        <v>0.3336898395721925</v>
      </c>
      <c r="W1234" s="7" t="str">
        <f t="shared" si="118"/>
        <v>Profitable</v>
      </c>
      <c r="X1234" s="7" t="str">
        <f t="shared" si="119"/>
        <v>Low</v>
      </c>
    </row>
    <row r="1235" spans="1:24" x14ac:dyDescent="0.3">
      <c r="A1235" s="7" t="s">
        <v>3317</v>
      </c>
      <c r="B1235" s="8">
        <v>45190</v>
      </c>
      <c r="C1235" s="8">
        <v>45197</v>
      </c>
      <c r="D1235" s="7" t="s">
        <v>3318</v>
      </c>
      <c r="E1235" s="7" t="s">
        <v>630</v>
      </c>
      <c r="F1235" s="7" t="s">
        <v>29</v>
      </c>
      <c r="G1235" s="7" t="s">
        <v>47</v>
      </c>
      <c r="H1235" s="7" t="s">
        <v>308</v>
      </c>
      <c r="I1235" s="6">
        <v>5</v>
      </c>
      <c r="J1235" s="10">
        <v>0.05</v>
      </c>
      <c r="K1235" s="7" t="s">
        <v>70</v>
      </c>
      <c r="L1235" s="7" t="s">
        <v>41</v>
      </c>
      <c r="M1235" s="6">
        <v>44</v>
      </c>
      <c r="N1235" s="6">
        <v>1</v>
      </c>
      <c r="O1235" s="7" t="str">
        <f>VLOOKUP(H1235,Product_Master!$A$2:$E$19,2,FALSE)</f>
        <v>Binder</v>
      </c>
      <c r="P1235" s="7" t="str">
        <f>VLOOKUP(H1235,Product_Master!$A$2:$E$19,3,FALSE)</f>
        <v>Office Supplies</v>
      </c>
      <c r="Q1235" s="17">
        <f>INDEX(Product_Master!$D$2:$D$19,MATCH(H1235,Product_Master!$A$2:$A$19,0))</f>
        <v>8</v>
      </c>
      <c r="R1235" s="14">
        <f>INDEX(Product_Master!$E$2:$E$19,MATCH(H1235,Product_Master!$A$2:$A$19,0))</f>
        <v>5.51</v>
      </c>
      <c r="S1235" s="14">
        <f t="shared" si="114"/>
        <v>38</v>
      </c>
      <c r="T1235" s="14">
        <f t="shared" si="115"/>
        <v>27.549999999999997</v>
      </c>
      <c r="U1235" s="14">
        <f t="shared" si="116"/>
        <v>10.450000000000003</v>
      </c>
      <c r="V1235" s="20">
        <f t="shared" si="117"/>
        <v>0.27500000000000008</v>
      </c>
      <c r="W1235" s="7" t="str">
        <f t="shared" si="118"/>
        <v>Profitable</v>
      </c>
      <c r="X1235" s="7" t="str">
        <f t="shared" si="119"/>
        <v>Low</v>
      </c>
    </row>
    <row r="1236" spans="1:24" x14ac:dyDescent="0.3">
      <c r="A1236" s="7" t="s">
        <v>3319</v>
      </c>
      <c r="B1236" s="8">
        <v>45129</v>
      </c>
      <c r="C1236" s="8">
        <v>45131</v>
      </c>
      <c r="D1236" s="7" t="s">
        <v>3321</v>
      </c>
      <c r="E1236" s="7" t="s">
        <v>805</v>
      </c>
      <c r="F1236" s="7" t="s">
        <v>29</v>
      </c>
      <c r="G1236" s="7" t="s">
        <v>62</v>
      </c>
      <c r="H1236" s="7" t="s">
        <v>76</v>
      </c>
      <c r="I1236" s="6">
        <v>6</v>
      </c>
      <c r="J1236" s="10">
        <v>0.1</v>
      </c>
      <c r="K1236" s="7" t="s">
        <v>22</v>
      </c>
      <c r="L1236" s="7" t="s">
        <v>50</v>
      </c>
      <c r="M1236" s="6">
        <v>25</v>
      </c>
      <c r="N1236" s="6">
        <v>2</v>
      </c>
      <c r="O1236" s="7" t="str">
        <f>VLOOKUP(H1236,Product_Master!$A$2:$E$19,2,FALSE)</f>
        <v>Tablet</v>
      </c>
      <c r="P1236" s="7" t="str">
        <f>VLOOKUP(H1236,Product_Master!$A$2:$E$19,3,FALSE)</f>
        <v>Technology</v>
      </c>
      <c r="Q1236" s="17">
        <f>INDEX(Product_Master!$D$2:$D$19,MATCH(H1236,Product_Master!$A$2:$A$19,0))</f>
        <v>350</v>
      </c>
      <c r="R1236" s="14">
        <f>INDEX(Product_Master!$E$2:$E$19,MATCH(H1236,Product_Master!$A$2:$A$19,0))</f>
        <v>267.63</v>
      </c>
      <c r="S1236" s="14">
        <f t="shared" si="114"/>
        <v>1890</v>
      </c>
      <c r="T1236" s="14">
        <f t="shared" si="115"/>
        <v>1605.78</v>
      </c>
      <c r="U1236" s="14">
        <f t="shared" si="116"/>
        <v>284.22000000000003</v>
      </c>
      <c r="V1236" s="20">
        <f t="shared" si="117"/>
        <v>0.15038095238095239</v>
      </c>
      <c r="W1236" s="7" t="str">
        <f t="shared" si="118"/>
        <v>Profitable</v>
      </c>
      <c r="X1236" s="7" t="str">
        <f t="shared" si="119"/>
        <v>Low</v>
      </c>
    </row>
    <row r="1237" spans="1:24" x14ac:dyDescent="0.3">
      <c r="A1237" s="7" t="s">
        <v>3322</v>
      </c>
      <c r="B1237" s="8">
        <v>45095</v>
      </c>
      <c r="C1237" s="8">
        <v>45099</v>
      </c>
      <c r="D1237" s="7" t="s">
        <v>3324</v>
      </c>
      <c r="E1237" s="7" t="s">
        <v>967</v>
      </c>
      <c r="F1237" s="7" t="s">
        <v>39</v>
      </c>
      <c r="G1237" s="7" t="s">
        <v>90</v>
      </c>
      <c r="H1237" s="7" t="s">
        <v>84</v>
      </c>
      <c r="I1237" s="6">
        <v>9</v>
      </c>
      <c r="J1237" s="10">
        <v>0.05</v>
      </c>
      <c r="K1237" s="7" t="s">
        <v>22</v>
      </c>
      <c r="L1237" s="7" t="s">
        <v>50</v>
      </c>
      <c r="M1237" s="6">
        <v>51</v>
      </c>
      <c r="N1237" s="6">
        <v>3</v>
      </c>
      <c r="O1237" s="7" t="str">
        <f>VLOOKUP(H1237,Product_Master!$A$2:$E$19,2,FALSE)</f>
        <v>Bookcase</v>
      </c>
      <c r="P1237" s="7" t="str">
        <f>VLOOKUP(H1237,Product_Master!$A$2:$E$19,3,FALSE)</f>
        <v>Furniture</v>
      </c>
      <c r="Q1237" s="17">
        <f>INDEX(Product_Master!$D$2:$D$19,MATCH(H1237,Product_Master!$A$2:$A$19,0))</f>
        <v>210</v>
      </c>
      <c r="R1237" s="14">
        <f>INDEX(Product_Master!$E$2:$E$19,MATCH(H1237,Product_Master!$A$2:$A$19,0))</f>
        <v>139.15</v>
      </c>
      <c r="S1237" s="14">
        <f t="shared" si="114"/>
        <v>1795.5</v>
      </c>
      <c r="T1237" s="14">
        <f t="shared" si="115"/>
        <v>1252.3500000000001</v>
      </c>
      <c r="U1237" s="14">
        <f t="shared" si="116"/>
        <v>543.14999999999986</v>
      </c>
      <c r="V1237" s="20">
        <f t="shared" si="117"/>
        <v>0.30250626566416033</v>
      </c>
      <c r="W1237" s="7" t="str">
        <f t="shared" si="118"/>
        <v>Profitable</v>
      </c>
      <c r="X1237" s="7" t="str">
        <f t="shared" si="119"/>
        <v>Low</v>
      </c>
    </row>
    <row r="1238" spans="1:24" x14ac:dyDescent="0.3">
      <c r="A1238" s="7" t="s">
        <v>3325</v>
      </c>
      <c r="B1238" s="8">
        <v>45263</v>
      </c>
      <c r="C1238" s="8">
        <v>45269</v>
      </c>
      <c r="D1238" s="7" t="s">
        <v>3327</v>
      </c>
      <c r="E1238" s="7" t="s">
        <v>506</v>
      </c>
      <c r="F1238" s="7" t="s">
        <v>39</v>
      </c>
      <c r="G1238" s="7" t="s">
        <v>97</v>
      </c>
      <c r="H1238" s="7" t="s">
        <v>48</v>
      </c>
      <c r="I1238" s="6">
        <v>4</v>
      </c>
      <c r="J1238" s="10">
        <v>0</v>
      </c>
      <c r="K1238" s="7" t="s">
        <v>70</v>
      </c>
      <c r="L1238" s="7" t="s">
        <v>41</v>
      </c>
      <c r="M1238" s="6">
        <v>39</v>
      </c>
      <c r="N1238" s="6">
        <v>5</v>
      </c>
      <c r="O1238" s="7" t="str">
        <f>VLOOKUP(H1238,Product_Master!$A$2:$E$19,2,FALSE)</f>
        <v>Monitor</v>
      </c>
      <c r="P1238" s="7" t="str">
        <f>VLOOKUP(H1238,Product_Master!$A$2:$E$19,3,FALSE)</f>
        <v>Technology</v>
      </c>
      <c r="Q1238" s="17">
        <f>INDEX(Product_Master!$D$2:$D$19,MATCH(H1238,Product_Master!$A$2:$A$19,0))</f>
        <v>220</v>
      </c>
      <c r="R1238" s="14">
        <f>INDEX(Product_Master!$E$2:$E$19,MATCH(H1238,Product_Master!$A$2:$A$19,0))</f>
        <v>159.36000000000001</v>
      </c>
      <c r="S1238" s="14">
        <f t="shared" si="114"/>
        <v>880</v>
      </c>
      <c r="T1238" s="14">
        <f t="shared" si="115"/>
        <v>637.44000000000005</v>
      </c>
      <c r="U1238" s="14">
        <f t="shared" si="116"/>
        <v>242.55999999999995</v>
      </c>
      <c r="V1238" s="20">
        <f t="shared" si="117"/>
        <v>0.27563636363636357</v>
      </c>
      <c r="W1238" s="7" t="str">
        <f t="shared" si="118"/>
        <v>Profitable</v>
      </c>
      <c r="X1238" s="7" t="str">
        <f t="shared" si="119"/>
        <v>Low</v>
      </c>
    </row>
    <row r="1239" spans="1:24" x14ac:dyDescent="0.3">
      <c r="A1239" s="7" t="s">
        <v>3328</v>
      </c>
      <c r="B1239" s="8">
        <v>45484</v>
      </c>
      <c r="C1239" s="8">
        <v>45488</v>
      </c>
      <c r="D1239" s="7" t="s">
        <v>3329</v>
      </c>
      <c r="E1239" s="7" t="s">
        <v>1014</v>
      </c>
      <c r="F1239" s="7" t="s">
        <v>19</v>
      </c>
      <c r="G1239" s="7" t="s">
        <v>192</v>
      </c>
      <c r="H1239" s="7" t="s">
        <v>154</v>
      </c>
      <c r="I1239" s="6">
        <v>8</v>
      </c>
      <c r="J1239" s="10">
        <v>0</v>
      </c>
      <c r="K1239" s="7" t="s">
        <v>32</v>
      </c>
      <c r="L1239" s="7" t="s">
        <v>50</v>
      </c>
      <c r="M1239" s="6">
        <v>44</v>
      </c>
      <c r="N1239" s="6">
        <v>1</v>
      </c>
      <c r="O1239" s="7" t="str">
        <f>VLOOKUP(H1239,Product_Master!$A$2:$E$19,2,FALSE)</f>
        <v>Filing Cabinet</v>
      </c>
      <c r="P1239" s="7" t="str">
        <f>VLOOKUP(H1239,Product_Master!$A$2:$E$19,3,FALSE)</f>
        <v>Furniture</v>
      </c>
      <c r="Q1239" s="17">
        <f>INDEX(Product_Master!$D$2:$D$19,MATCH(H1239,Product_Master!$A$2:$A$19,0))</f>
        <v>130</v>
      </c>
      <c r="R1239" s="14">
        <f>INDEX(Product_Master!$E$2:$E$19,MATCH(H1239,Product_Master!$A$2:$A$19,0))</f>
        <v>83.55</v>
      </c>
      <c r="S1239" s="14">
        <f t="shared" si="114"/>
        <v>1040</v>
      </c>
      <c r="T1239" s="14">
        <f t="shared" si="115"/>
        <v>668.4</v>
      </c>
      <c r="U1239" s="14">
        <f t="shared" si="116"/>
        <v>371.6</v>
      </c>
      <c r="V1239" s="20">
        <f t="shared" si="117"/>
        <v>0.35730769230769233</v>
      </c>
      <c r="W1239" s="7" t="str">
        <f t="shared" si="118"/>
        <v>Profitable</v>
      </c>
      <c r="X1239" s="7" t="str">
        <f t="shared" si="119"/>
        <v>Low</v>
      </c>
    </row>
    <row r="1240" spans="1:24" x14ac:dyDescent="0.3">
      <c r="A1240" s="7" t="s">
        <v>3330</v>
      </c>
      <c r="B1240" s="8">
        <v>45020</v>
      </c>
      <c r="C1240" s="8">
        <v>45025</v>
      </c>
      <c r="D1240" s="7" t="s">
        <v>1655</v>
      </c>
      <c r="E1240" s="7" t="s">
        <v>591</v>
      </c>
      <c r="F1240" s="7" t="s">
        <v>39</v>
      </c>
      <c r="G1240" s="7" t="s">
        <v>90</v>
      </c>
      <c r="H1240" s="7" t="s">
        <v>56</v>
      </c>
      <c r="I1240" s="6">
        <v>3</v>
      </c>
      <c r="J1240" s="10">
        <v>0.05</v>
      </c>
      <c r="K1240" s="7" t="s">
        <v>22</v>
      </c>
      <c r="L1240" s="7" t="s">
        <v>50</v>
      </c>
      <c r="M1240" s="6">
        <v>44</v>
      </c>
      <c r="N1240" s="6">
        <v>5</v>
      </c>
      <c r="O1240" s="7" t="str">
        <f>VLOOKUP(H1240,Product_Master!$A$2:$E$19,2,FALSE)</f>
        <v>Stapler</v>
      </c>
      <c r="P1240" s="7" t="str">
        <f>VLOOKUP(H1240,Product_Master!$A$2:$E$19,3,FALSE)</f>
        <v>Office Supplies</v>
      </c>
      <c r="Q1240" s="17">
        <f>INDEX(Product_Master!$D$2:$D$19,MATCH(H1240,Product_Master!$A$2:$A$19,0))</f>
        <v>15</v>
      </c>
      <c r="R1240" s="14">
        <f>INDEX(Product_Master!$E$2:$E$19,MATCH(H1240,Product_Master!$A$2:$A$19,0))</f>
        <v>9.91</v>
      </c>
      <c r="S1240" s="14">
        <f t="shared" si="114"/>
        <v>42.75</v>
      </c>
      <c r="T1240" s="14">
        <f t="shared" si="115"/>
        <v>29.73</v>
      </c>
      <c r="U1240" s="14">
        <f t="shared" si="116"/>
        <v>13.02</v>
      </c>
      <c r="V1240" s="20">
        <f t="shared" si="117"/>
        <v>0.30456140350877192</v>
      </c>
      <c r="W1240" s="7" t="str">
        <f t="shared" si="118"/>
        <v>Profitable</v>
      </c>
      <c r="X1240" s="7" t="str">
        <f t="shared" si="119"/>
        <v>Low</v>
      </c>
    </row>
    <row r="1241" spans="1:24" x14ac:dyDescent="0.3">
      <c r="A1241" s="7" t="s">
        <v>3332</v>
      </c>
      <c r="B1241" s="8">
        <v>45500</v>
      </c>
      <c r="C1241" s="8">
        <v>45502</v>
      </c>
      <c r="D1241" s="7" t="s">
        <v>3334</v>
      </c>
      <c r="E1241" s="7" t="s">
        <v>96</v>
      </c>
      <c r="F1241" s="7" t="s">
        <v>39</v>
      </c>
      <c r="G1241" s="7" t="s">
        <v>115</v>
      </c>
      <c r="H1241" s="7" t="s">
        <v>21</v>
      </c>
      <c r="I1241" s="6">
        <v>2</v>
      </c>
      <c r="J1241" s="10">
        <v>0</v>
      </c>
      <c r="K1241" s="7" t="s">
        <v>22</v>
      </c>
      <c r="L1241" s="7" t="s">
        <v>41</v>
      </c>
      <c r="M1241" s="6">
        <v>50</v>
      </c>
      <c r="N1241" s="6">
        <v>2</v>
      </c>
      <c r="O1241" s="7" t="str">
        <f>VLOOKUP(H1241,Product_Master!$A$2:$E$19,2,FALSE)</f>
        <v>Pen Set</v>
      </c>
      <c r="P1241" s="7" t="str">
        <f>VLOOKUP(H1241,Product_Master!$A$2:$E$19,3,FALSE)</f>
        <v>Office Supplies</v>
      </c>
      <c r="Q1241" s="17">
        <f>INDEX(Product_Master!$D$2:$D$19,MATCH(H1241,Product_Master!$A$2:$A$19,0))</f>
        <v>12</v>
      </c>
      <c r="R1241" s="14">
        <f>INDEX(Product_Master!$E$2:$E$19,MATCH(H1241,Product_Master!$A$2:$A$19,0))</f>
        <v>9.07</v>
      </c>
      <c r="S1241" s="14">
        <f t="shared" si="114"/>
        <v>24</v>
      </c>
      <c r="T1241" s="14">
        <f t="shared" si="115"/>
        <v>18.14</v>
      </c>
      <c r="U1241" s="14">
        <f t="shared" si="116"/>
        <v>5.8599999999999994</v>
      </c>
      <c r="V1241" s="20">
        <f t="shared" si="117"/>
        <v>0.24416666666666664</v>
      </c>
      <c r="W1241" s="7" t="str">
        <f t="shared" si="118"/>
        <v>Profitable</v>
      </c>
      <c r="X1241" s="7" t="str">
        <f t="shared" si="119"/>
        <v>Low</v>
      </c>
    </row>
    <row r="1242" spans="1:24" x14ac:dyDescent="0.3">
      <c r="A1242" s="7" t="s">
        <v>3335</v>
      </c>
      <c r="B1242" s="8">
        <v>45288</v>
      </c>
      <c r="C1242" s="8">
        <v>45290</v>
      </c>
      <c r="D1242" s="7" t="s">
        <v>678</v>
      </c>
      <c r="E1242" s="7" t="s">
        <v>917</v>
      </c>
      <c r="F1242" s="7" t="s">
        <v>29</v>
      </c>
      <c r="G1242" s="7" t="s">
        <v>192</v>
      </c>
      <c r="H1242" s="7" t="s">
        <v>84</v>
      </c>
      <c r="I1242" s="6">
        <v>1</v>
      </c>
      <c r="J1242" s="10">
        <v>0.05</v>
      </c>
      <c r="K1242" s="7" t="s">
        <v>32</v>
      </c>
      <c r="L1242" s="7" t="s">
        <v>23</v>
      </c>
      <c r="M1242" s="6">
        <v>42</v>
      </c>
      <c r="N1242" s="6">
        <v>5</v>
      </c>
      <c r="O1242" s="7" t="str">
        <f>VLOOKUP(H1242,Product_Master!$A$2:$E$19,2,FALSE)</f>
        <v>Bookcase</v>
      </c>
      <c r="P1242" s="7" t="str">
        <f>VLOOKUP(H1242,Product_Master!$A$2:$E$19,3,FALSE)</f>
        <v>Furniture</v>
      </c>
      <c r="Q1242" s="17">
        <f>INDEX(Product_Master!$D$2:$D$19,MATCH(H1242,Product_Master!$A$2:$A$19,0))</f>
        <v>210</v>
      </c>
      <c r="R1242" s="14">
        <f>INDEX(Product_Master!$E$2:$E$19,MATCH(H1242,Product_Master!$A$2:$A$19,0))</f>
        <v>139.15</v>
      </c>
      <c r="S1242" s="14">
        <f t="shared" si="114"/>
        <v>199.5</v>
      </c>
      <c r="T1242" s="14">
        <f t="shared" si="115"/>
        <v>139.15</v>
      </c>
      <c r="U1242" s="14">
        <f t="shared" si="116"/>
        <v>60.349999999999994</v>
      </c>
      <c r="V1242" s="20">
        <f t="shared" si="117"/>
        <v>0.30250626566416039</v>
      </c>
      <c r="W1242" s="7" t="str">
        <f t="shared" si="118"/>
        <v>Profitable</v>
      </c>
      <c r="X1242" s="7" t="str">
        <f t="shared" si="119"/>
        <v>Low</v>
      </c>
    </row>
    <row r="1243" spans="1:24" x14ac:dyDescent="0.3">
      <c r="A1243" s="7" t="s">
        <v>3336</v>
      </c>
      <c r="B1243" s="8">
        <v>45428</v>
      </c>
      <c r="C1243" s="8">
        <v>45432</v>
      </c>
      <c r="D1243" s="7" t="s">
        <v>3337</v>
      </c>
      <c r="E1243" s="7" t="s">
        <v>552</v>
      </c>
      <c r="F1243" s="7" t="s">
        <v>39</v>
      </c>
      <c r="G1243" s="7" t="s">
        <v>40</v>
      </c>
      <c r="H1243" s="7" t="s">
        <v>63</v>
      </c>
      <c r="I1243" s="6">
        <v>7</v>
      </c>
      <c r="J1243" s="10">
        <v>0.05</v>
      </c>
      <c r="K1243" s="7" t="s">
        <v>32</v>
      </c>
      <c r="L1243" s="7" t="s">
        <v>23</v>
      </c>
      <c r="M1243" s="6">
        <v>37</v>
      </c>
      <c r="N1243" s="6">
        <v>5</v>
      </c>
      <c r="O1243" s="7" t="str">
        <f>VLOOKUP(H1243,Product_Master!$A$2:$E$19,2,FALSE)</f>
        <v>Paper Ream</v>
      </c>
      <c r="P1243" s="7" t="str">
        <f>VLOOKUP(H1243,Product_Master!$A$2:$E$19,3,FALSE)</f>
        <v>Office Supplies</v>
      </c>
      <c r="Q1243" s="17">
        <f>INDEX(Product_Master!$D$2:$D$19,MATCH(H1243,Product_Master!$A$2:$A$19,0))</f>
        <v>9</v>
      </c>
      <c r="R1243" s="14">
        <f>INDEX(Product_Master!$E$2:$E$19,MATCH(H1243,Product_Master!$A$2:$A$19,0))</f>
        <v>5.46</v>
      </c>
      <c r="S1243" s="14">
        <f t="shared" si="114"/>
        <v>59.849999999999994</v>
      </c>
      <c r="T1243" s="14">
        <f t="shared" si="115"/>
        <v>38.22</v>
      </c>
      <c r="U1243" s="14">
        <f t="shared" si="116"/>
        <v>21.629999999999995</v>
      </c>
      <c r="V1243" s="20">
        <f t="shared" si="117"/>
        <v>0.36140350877192978</v>
      </c>
      <c r="W1243" s="7" t="str">
        <f t="shared" si="118"/>
        <v>Profitable</v>
      </c>
      <c r="X1243" s="7" t="str">
        <f t="shared" si="119"/>
        <v>Low</v>
      </c>
    </row>
    <row r="1244" spans="1:24" x14ac:dyDescent="0.3">
      <c r="A1244" s="7" t="s">
        <v>3338</v>
      </c>
      <c r="B1244" s="8">
        <v>45056</v>
      </c>
      <c r="C1244" s="8">
        <v>45063</v>
      </c>
      <c r="D1244" s="7" t="s">
        <v>3340</v>
      </c>
      <c r="E1244" s="7" t="s">
        <v>227</v>
      </c>
      <c r="F1244" s="7" t="s">
        <v>39</v>
      </c>
      <c r="G1244" s="7" t="s">
        <v>192</v>
      </c>
      <c r="H1244" s="7" t="s">
        <v>48</v>
      </c>
      <c r="I1244" s="6">
        <v>7</v>
      </c>
      <c r="J1244" s="10">
        <v>0</v>
      </c>
      <c r="K1244" s="7" t="s">
        <v>70</v>
      </c>
      <c r="L1244" s="7" t="s">
        <v>23</v>
      </c>
      <c r="M1244" s="6">
        <v>68</v>
      </c>
      <c r="N1244" s="6">
        <v>3</v>
      </c>
      <c r="O1244" s="7" t="str">
        <f>VLOOKUP(H1244,Product_Master!$A$2:$E$19,2,FALSE)</f>
        <v>Monitor</v>
      </c>
      <c r="P1244" s="7" t="str">
        <f>VLOOKUP(H1244,Product_Master!$A$2:$E$19,3,FALSE)</f>
        <v>Technology</v>
      </c>
      <c r="Q1244" s="17">
        <f>INDEX(Product_Master!$D$2:$D$19,MATCH(H1244,Product_Master!$A$2:$A$19,0))</f>
        <v>220</v>
      </c>
      <c r="R1244" s="14">
        <f>INDEX(Product_Master!$E$2:$E$19,MATCH(H1244,Product_Master!$A$2:$A$19,0))</f>
        <v>159.36000000000001</v>
      </c>
      <c r="S1244" s="14">
        <f t="shared" si="114"/>
        <v>1540</v>
      </c>
      <c r="T1244" s="14">
        <f t="shared" si="115"/>
        <v>1115.52</v>
      </c>
      <c r="U1244" s="14">
        <f t="shared" si="116"/>
        <v>424.48</v>
      </c>
      <c r="V1244" s="20">
        <f t="shared" si="117"/>
        <v>0.27563636363636362</v>
      </c>
      <c r="W1244" s="7" t="str">
        <f t="shared" si="118"/>
        <v>Profitable</v>
      </c>
      <c r="X1244" s="7" t="str">
        <f t="shared" si="119"/>
        <v>Low</v>
      </c>
    </row>
    <row r="1245" spans="1:24" x14ac:dyDescent="0.3">
      <c r="A1245" s="7" t="s">
        <v>3341</v>
      </c>
      <c r="B1245" s="8">
        <v>45193</v>
      </c>
      <c r="C1245" s="8">
        <v>45199</v>
      </c>
      <c r="D1245" s="7" t="s">
        <v>1734</v>
      </c>
      <c r="E1245" s="7" t="s">
        <v>587</v>
      </c>
      <c r="F1245" s="7" t="s">
        <v>39</v>
      </c>
      <c r="G1245" s="7" t="s">
        <v>192</v>
      </c>
      <c r="H1245" s="7" t="s">
        <v>91</v>
      </c>
      <c r="I1245" s="6">
        <v>4</v>
      </c>
      <c r="J1245" s="10">
        <v>0.1</v>
      </c>
      <c r="K1245" s="7" t="s">
        <v>32</v>
      </c>
      <c r="L1245" s="7" t="s">
        <v>41</v>
      </c>
      <c r="M1245" s="6">
        <v>35</v>
      </c>
      <c r="N1245" s="6">
        <v>4</v>
      </c>
      <c r="O1245" s="7" t="str">
        <f>VLOOKUP(H1245,Product_Master!$A$2:$E$19,2,FALSE)</f>
        <v>Smartphone</v>
      </c>
      <c r="P1245" s="7" t="str">
        <f>VLOOKUP(H1245,Product_Master!$A$2:$E$19,3,FALSE)</f>
        <v>Technology</v>
      </c>
      <c r="Q1245" s="17">
        <f>INDEX(Product_Master!$D$2:$D$19,MATCH(H1245,Product_Master!$A$2:$A$19,0))</f>
        <v>600</v>
      </c>
      <c r="R1245" s="14">
        <f>INDEX(Product_Master!$E$2:$E$19,MATCH(H1245,Product_Master!$A$2:$A$19,0))</f>
        <v>395.83</v>
      </c>
      <c r="S1245" s="14">
        <f t="shared" si="114"/>
        <v>2160</v>
      </c>
      <c r="T1245" s="14">
        <f t="shared" si="115"/>
        <v>1583.32</v>
      </c>
      <c r="U1245" s="14">
        <f t="shared" si="116"/>
        <v>576.68000000000006</v>
      </c>
      <c r="V1245" s="20">
        <f t="shared" si="117"/>
        <v>0.26698148148148149</v>
      </c>
      <c r="W1245" s="7" t="str">
        <f t="shared" si="118"/>
        <v>Profitable</v>
      </c>
      <c r="X1245" s="7" t="str">
        <f t="shared" si="119"/>
        <v>Medium</v>
      </c>
    </row>
    <row r="1246" spans="1:24" x14ac:dyDescent="0.3">
      <c r="A1246" s="7" t="s">
        <v>3342</v>
      </c>
      <c r="B1246" s="8">
        <v>45448</v>
      </c>
      <c r="C1246" s="8">
        <v>45449</v>
      </c>
      <c r="D1246" s="7" t="s">
        <v>3344</v>
      </c>
      <c r="E1246" s="7" t="s">
        <v>560</v>
      </c>
      <c r="F1246" s="7" t="s">
        <v>29</v>
      </c>
      <c r="G1246" s="7" t="s">
        <v>40</v>
      </c>
      <c r="H1246" s="7" t="s">
        <v>216</v>
      </c>
      <c r="I1246" s="6">
        <v>1</v>
      </c>
      <c r="J1246" s="10">
        <v>0.15</v>
      </c>
      <c r="K1246" s="7" t="s">
        <v>70</v>
      </c>
      <c r="L1246" s="7" t="s">
        <v>50</v>
      </c>
      <c r="M1246" s="6">
        <v>44</v>
      </c>
      <c r="N1246" s="6">
        <v>5</v>
      </c>
      <c r="O1246" s="7" t="str">
        <f>VLOOKUP(H1246,Product_Master!$A$2:$E$19,2,FALSE)</f>
        <v>Keyboard</v>
      </c>
      <c r="P1246" s="7" t="str">
        <f>VLOOKUP(H1246,Product_Master!$A$2:$E$19,3,FALSE)</f>
        <v>Technology</v>
      </c>
      <c r="Q1246" s="17">
        <f>INDEX(Product_Master!$D$2:$D$19,MATCH(H1246,Product_Master!$A$2:$A$19,0))</f>
        <v>45</v>
      </c>
      <c r="R1246" s="14">
        <f>INDEX(Product_Master!$E$2:$E$19,MATCH(H1246,Product_Master!$A$2:$A$19,0))</f>
        <v>35.729999999999997</v>
      </c>
      <c r="S1246" s="14">
        <f t="shared" si="114"/>
        <v>38.25</v>
      </c>
      <c r="T1246" s="14">
        <f t="shared" si="115"/>
        <v>35.729999999999997</v>
      </c>
      <c r="U1246" s="14">
        <f t="shared" si="116"/>
        <v>2.5200000000000031</v>
      </c>
      <c r="V1246" s="20">
        <f t="shared" si="117"/>
        <v>6.5882352941176558E-2</v>
      </c>
      <c r="W1246" s="7" t="str">
        <f t="shared" si="118"/>
        <v>Profitable</v>
      </c>
      <c r="X1246" s="7" t="str">
        <f t="shared" si="119"/>
        <v>Low</v>
      </c>
    </row>
    <row r="1247" spans="1:24" x14ac:dyDescent="0.3">
      <c r="A1247" s="7" t="s">
        <v>3345</v>
      </c>
      <c r="B1247" s="8">
        <v>45504</v>
      </c>
      <c r="C1247" s="8">
        <v>45511</v>
      </c>
      <c r="D1247" s="7" t="s">
        <v>1389</v>
      </c>
      <c r="E1247" s="7" t="s">
        <v>840</v>
      </c>
      <c r="F1247" s="7" t="s">
        <v>29</v>
      </c>
      <c r="G1247" s="7" t="s">
        <v>30</v>
      </c>
      <c r="H1247" s="7" t="s">
        <v>146</v>
      </c>
      <c r="I1247" s="6">
        <v>1</v>
      </c>
      <c r="J1247" s="10">
        <v>0.1</v>
      </c>
      <c r="K1247" s="7" t="s">
        <v>222</v>
      </c>
      <c r="L1247" s="7" t="s">
        <v>33</v>
      </c>
      <c r="M1247" s="6">
        <v>66</v>
      </c>
      <c r="N1247" s="6">
        <v>4</v>
      </c>
      <c r="O1247" s="7" t="str">
        <f>VLOOKUP(H1247,Product_Master!$A$2:$E$19,2,FALSE)</f>
        <v>Standing Desk</v>
      </c>
      <c r="P1247" s="7" t="str">
        <f>VLOOKUP(H1247,Product_Master!$A$2:$E$19,3,FALSE)</f>
        <v>Furniture</v>
      </c>
      <c r="Q1247" s="17">
        <f>INDEX(Product_Master!$D$2:$D$19,MATCH(H1247,Product_Master!$A$2:$A$19,0))</f>
        <v>480</v>
      </c>
      <c r="R1247" s="14">
        <f>INDEX(Product_Master!$E$2:$E$19,MATCH(H1247,Product_Master!$A$2:$A$19,0))</f>
        <v>375.21</v>
      </c>
      <c r="S1247" s="14">
        <f t="shared" si="114"/>
        <v>432</v>
      </c>
      <c r="T1247" s="14">
        <f t="shared" si="115"/>
        <v>375.21</v>
      </c>
      <c r="U1247" s="14">
        <f t="shared" si="116"/>
        <v>56.79000000000002</v>
      </c>
      <c r="V1247" s="20">
        <f t="shared" si="117"/>
        <v>0.13145833333333337</v>
      </c>
      <c r="W1247" s="7" t="str">
        <f t="shared" si="118"/>
        <v>Profitable</v>
      </c>
      <c r="X1247" s="7" t="str">
        <f t="shared" si="119"/>
        <v>Low</v>
      </c>
    </row>
    <row r="1248" spans="1:24" x14ac:dyDescent="0.3">
      <c r="A1248" s="7" t="s">
        <v>3346</v>
      </c>
      <c r="B1248" s="8">
        <v>45160</v>
      </c>
      <c r="C1248" s="8">
        <v>45166</v>
      </c>
      <c r="D1248" s="7" t="s">
        <v>201</v>
      </c>
      <c r="E1248" s="7" t="s">
        <v>1009</v>
      </c>
      <c r="F1248" s="7" t="s">
        <v>39</v>
      </c>
      <c r="G1248" s="7" t="s">
        <v>115</v>
      </c>
      <c r="H1248" s="7" t="s">
        <v>84</v>
      </c>
      <c r="I1248" s="6">
        <v>1</v>
      </c>
      <c r="J1248" s="10">
        <v>0</v>
      </c>
      <c r="K1248" s="7" t="s">
        <v>32</v>
      </c>
      <c r="L1248" s="7" t="s">
        <v>33</v>
      </c>
      <c r="M1248" s="6">
        <v>44</v>
      </c>
      <c r="N1248" s="6">
        <v>5</v>
      </c>
      <c r="O1248" s="7" t="str">
        <f>VLOOKUP(H1248,Product_Master!$A$2:$E$19,2,FALSE)</f>
        <v>Bookcase</v>
      </c>
      <c r="P1248" s="7" t="str">
        <f>VLOOKUP(H1248,Product_Master!$A$2:$E$19,3,FALSE)</f>
        <v>Furniture</v>
      </c>
      <c r="Q1248" s="17">
        <f>INDEX(Product_Master!$D$2:$D$19,MATCH(H1248,Product_Master!$A$2:$A$19,0))</f>
        <v>210</v>
      </c>
      <c r="R1248" s="14">
        <f>INDEX(Product_Master!$E$2:$E$19,MATCH(H1248,Product_Master!$A$2:$A$19,0))</f>
        <v>139.15</v>
      </c>
      <c r="S1248" s="14">
        <f t="shared" si="114"/>
        <v>210</v>
      </c>
      <c r="T1248" s="14">
        <f t="shared" si="115"/>
        <v>139.15</v>
      </c>
      <c r="U1248" s="14">
        <f t="shared" si="116"/>
        <v>70.849999999999994</v>
      </c>
      <c r="V1248" s="20">
        <f t="shared" si="117"/>
        <v>0.33738095238095234</v>
      </c>
      <c r="W1248" s="7" t="str">
        <f t="shared" si="118"/>
        <v>Profitable</v>
      </c>
      <c r="X1248" s="7" t="str">
        <f t="shared" si="119"/>
        <v>Low</v>
      </c>
    </row>
    <row r="1249" spans="1:24" x14ac:dyDescent="0.3">
      <c r="A1249" s="7" t="s">
        <v>3348</v>
      </c>
      <c r="B1249" s="8">
        <v>45389</v>
      </c>
      <c r="C1249" s="8">
        <v>45396</v>
      </c>
      <c r="D1249" s="7" t="s">
        <v>1057</v>
      </c>
      <c r="E1249" s="7" t="s">
        <v>140</v>
      </c>
      <c r="F1249" s="7" t="s">
        <v>29</v>
      </c>
      <c r="G1249" s="7" t="s">
        <v>90</v>
      </c>
      <c r="H1249" s="7" t="s">
        <v>31</v>
      </c>
      <c r="I1249" s="6">
        <v>6</v>
      </c>
      <c r="J1249" s="10">
        <v>0</v>
      </c>
      <c r="K1249" s="7" t="s">
        <v>32</v>
      </c>
      <c r="L1249" s="7" t="s">
        <v>41</v>
      </c>
      <c r="M1249" s="6">
        <v>32</v>
      </c>
      <c r="N1249" s="6">
        <v>2</v>
      </c>
      <c r="O1249" s="7" t="str">
        <f>VLOOKUP(H1249,Product_Master!$A$2:$E$19,2,FALSE)</f>
        <v>Desk</v>
      </c>
      <c r="P1249" s="7" t="str">
        <f>VLOOKUP(H1249,Product_Master!$A$2:$E$19,3,FALSE)</f>
        <v>Furniture</v>
      </c>
      <c r="Q1249" s="17">
        <f>INDEX(Product_Master!$D$2:$D$19,MATCH(H1249,Product_Master!$A$2:$A$19,0))</f>
        <v>320</v>
      </c>
      <c r="R1249" s="14">
        <f>INDEX(Product_Master!$E$2:$E$19,MATCH(H1249,Product_Master!$A$2:$A$19,0))</f>
        <v>186.25</v>
      </c>
      <c r="S1249" s="14">
        <f t="shared" si="114"/>
        <v>1920</v>
      </c>
      <c r="T1249" s="14">
        <f t="shared" si="115"/>
        <v>1117.5</v>
      </c>
      <c r="U1249" s="14">
        <f t="shared" si="116"/>
        <v>802.5</v>
      </c>
      <c r="V1249" s="20">
        <f t="shared" si="117"/>
        <v>0.41796875</v>
      </c>
      <c r="W1249" s="7" t="str">
        <f t="shared" si="118"/>
        <v>Profitable</v>
      </c>
      <c r="X1249" s="7" t="str">
        <f t="shared" si="119"/>
        <v>Low</v>
      </c>
    </row>
    <row r="1250" spans="1:24" x14ac:dyDescent="0.3">
      <c r="A1250" s="7" t="s">
        <v>3350</v>
      </c>
      <c r="B1250" s="8">
        <v>44999</v>
      </c>
      <c r="C1250" s="8">
        <v>45005</v>
      </c>
      <c r="D1250" s="7" t="s">
        <v>3174</v>
      </c>
      <c r="E1250" s="7" t="s">
        <v>606</v>
      </c>
      <c r="F1250" s="7" t="s">
        <v>29</v>
      </c>
      <c r="G1250" s="7" t="s">
        <v>62</v>
      </c>
      <c r="H1250" s="7" t="s">
        <v>109</v>
      </c>
      <c r="I1250" s="6">
        <v>6</v>
      </c>
      <c r="J1250" s="10">
        <v>0</v>
      </c>
      <c r="K1250" s="7" t="s">
        <v>32</v>
      </c>
      <c r="L1250" s="7" t="s">
        <v>50</v>
      </c>
      <c r="M1250" s="6">
        <v>22</v>
      </c>
      <c r="N1250" s="6">
        <v>1</v>
      </c>
      <c r="O1250" s="7" t="str">
        <f>VLOOKUP(H1250,Product_Master!$A$2:$E$19,2,FALSE)</f>
        <v>Printer</v>
      </c>
      <c r="P1250" s="7" t="str">
        <f>VLOOKUP(H1250,Product_Master!$A$2:$E$19,3,FALSE)</f>
        <v>Technology</v>
      </c>
      <c r="Q1250" s="17">
        <f>INDEX(Product_Master!$D$2:$D$19,MATCH(H1250,Product_Master!$A$2:$A$19,0))</f>
        <v>180</v>
      </c>
      <c r="R1250" s="14">
        <f>INDEX(Product_Master!$E$2:$E$19,MATCH(H1250,Product_Master!$A$2:$A$19,0))</f>
        <v>133.25</v>
      </c>
      <c r="S1250" s="14">
        <f t="shared" si="114"/>
        <v>1080</v>
      </c>
      <c r="T1250" s="14">
        <f t="shared" si="115"/>
        <v>799.5</v>
      </c>
      <c r="U1250" s="14">
        <f t="shared" si="116"/>
        <v>280.5</v>
      </c>
      <c r="V1250" s="20">
        <f t="shared" si="117"/>
        <v>0.25972222222222224</v>
      </c>
      <c r="W1250" s="7" t="str">
        <f t="shared" si="118"/>
        <v>Profitable</v>
      </c>
      <c r="X1250" s="7" t="str">
        <f t="shared" si="119"/>
        <v>Low</v>
      </c>
    </row>
    <row r="1251" spans="1:24" x14ac:dyDescent="0.3">
      <c r="A1251" s="7" t="s">
        <v>3351</v>
      </c>
      <c r="B1251" s="8">
        <v>45232</v>
      </c>
      <c r="C1251" s="8">
        <v>45234</v>
      </c>
      <c r="D1251" s="7" t="s">
        <v>2900</v>
      </c>
      <c r="E1251" s="7" t="s">
        <v>782</v>
      </c>
      <c r="F1251" s="7" t="s">
        <v>29</v>
      </c>
      <c r="G1251" s="7" t="s">
        <v>47</v>
      </c>
      <c r="H1251" s="7" t="s">
        <v>63</v>
      </c>
      <c r="I1251" s="6">
        <v>6</v>
      </c>
      <c r="J1251" s="10">
        <v>0.05</v>
      </c>
      <c r="K1251" s="7" t="s">
        <v>22</v>
      </c>
      <c r="L1251" s="7" t="s">
        <v>41</v>
      </c>
      <c r="M1251" s="6">
        <v>57</v>
      </c>
      <c r="N1251" s="6">
        <v>3</v>
      </c>
      <c r="O1251" s="7" t="str">
        <f>VLOOKUP(H1251,Product_Master!$A$2:$E$19,2,FALSE)</f>
        <v>Paper Ream</v>
      </c>
      <c r="P1251" s="7" t="str">
        <f>VLOOKUP(H1251,Product_Master!$A$2:$E$19,3,FALSE)</f>
        <v>Office Supplies</v>
      </c>
      <c r="Q1251" s="17">
        <f>INDEX(Product_Master!$D$2:$D$19,MATCH(H1251,Product_Master!$A$2:$A$19,0))</f>
        <v>9</v>
      </c>
      <c r="R1251" s="14">
        <f>INDEX(Product_Master!$E$2:$E$19,MATCH(H1251,Product_Master!$A$2:$A$19,0))</f>
        <v>5.46</v>
      </c>
      <c r="S1251" s="14">
        <f t="shared" si="114"/>
        <v>51.3</v>
      </c>
      <c r="T1251" s="14">
        <f t="shared" si="115"/>
        <v>32.76</v>
      </c>
      <c r="U1251" s="14">
        <f t="shared" si="116"/>
        <v>18.54</v>
      </c>
      <c r="V1251" s="20">
        <f t="shared" si="117"/>
        <v>0.36140350877192984</v>
      </c>
      <c r="W1251" s="7" t="str">
        <f t="shared" si="118"/>
        <v>Profitable</v>
      </c>
      <c r="X1251" s="7" t="str">
        <f t="shared" si="119"/>
        <v>Low</v>
      </c>
    </row>
    <row r="1252" spans="1:24" x14ac:dyDescent="0.3">
      <c r="A1252" s="7" t="s">
        <v>3353</v>
      </c>
      <c r="B1252" s="8">
        <v>45538</v>
      </c>
      <c r="C1252" s="8">
        <v>45543</v>
      </c>
      <c r="D1252" s="7" t="s">
        <v>2074</v>
      </c>
      <c r="E1252" s="7" t="s">
        <v>68</v>
      </c>
      <c r="F1252" s="7" t="s">
        <v>19</v>
      </c>
      <c r="G1252" s="7" t="s">
        <v>90</v>
      </c>
      <c r="H1252" s="7" t="s">
        <v>177</v>
      </c>
      <c r="I1252" s="6">
        <v>3</v>
      </c>
      <c r="J1252" s="10">
        <v>0.1</v>
      </c>
      <c r="K1252" s="7" t="s">
        <v>70</v>
      </c>
      <c r="L1252" s="7" t="s">
        <v>33</v>
      </c>
      <c r="M1252" s="6">
        <v>50</v>
      </c>
      <c r="N1252" s="6">
        <v>4</v>
      </c>
      <c r="O1252" s="7" t="str">
        <f>VLOOKUP(H1252,Product_Master!$A$2:$E$19,2,FALSE)</f>
        <v>Headphones</v>
      </c>
      <c r="P1252" s="7" t="str">
        <f>VLOOKUP(H1252,Product_Master!$A$2:$E$19,3,FALSE)</f>
        <v>Technology</v>
      </c>
      <c r="Q1252" s="17">
        <f>INDEX(Product_Master!$D$2:$D$19,MATCH(H1252,Product_Master!$A$2:$A$19,0))</f>
        <v>80</v>
      </c>
      <c r="R1252" s="14">
        <f>INDEX(Product_Master!$E$2:$E$19,MATCH(H1252,Product_Master!$A$2:$A$19,0))</f>
        <v>45.88</v>
      </c>
      <c r="S1252" s="14">
        <f t="shared" si="114"/>
        <v>216</v>
      </c>
      <c r="T1252" s="14">
        <f t="shared" si="115"/>
        <v>137.64000000000001</v>
      </c>
      <c r="U1252" s="14">
        <f t="shared" si="116"/>
        <v>78.359999999999985</v>
      </c>
      <c r="V1252" s="20">
        <f t="shared" si="117"/>
        <v>0.3627777777777777</v>
      </c>
      <c r="W1252" s="7" t="str">
        <f t="shared" si="118"/>
        <v>Profitable</v>
      </c>
      <c r="X1252" s="7" t="str">
        <f t="shared" si="119"/>
        <v>Low</v>
      </c>
    </row>
    <row r="1253" spans="1:24" x14ac:dyDescent="0.3">
      <c r="A1253" s="7" t="s">
        <v>3354</v>
      </c>
      <c r="B1253" s="8">
        <v>45494</v>
      </c>
      <c r="C1253" s="8">
        <v>45500</v>
      </c>
      <c r="D1253" s="7" t="s">
        <v>3355</v>
      </c>
      <c r="E1253" s="7" t="s">
        <v>1014</v>
      </c>
      <c r="F1253" s="7" t="s">
        <v>39</v>
      </c>
      <c r="G1253" s="7" t="s">
        <v>40</v>
      </c>
      <c r="H1253" s="7" t="s">
        <v>84</v>
      </c>
      <c r="I1253" s="6">
        <v>4</v>
      </c>
      <c r="J1253" s="10">
        <v>0.1</v>
      </c>
      <c r="K1253" s="7" t="s">
        <v>22</v>
      </c>
      <c r="L1253" s="7" t="s">
        <v>33</v>
      </c>
      <c r="M1253" s="6">
        <v>22</v>
      </c>
      <c r="N1253" s="6">
        <v>4</v>
      </c>
      <c r="O1253" s="7" t="str">
        <f>VLOOKUP(H1253,Product_Master!$A$2:$E$19,2,FALSE)</f>
        <v>Bookcase</v>
      </c>
      <c r="P1253" s="7" t="str">
        <f>VLOOKUP(H1253,Product_Master!$A$2:$E$19,3,FALSE)</f>
        <v>Furniture</v>
      </c>
      <c r="Q1253" s="17">
        <f>INDEX(Product_Master!$D$2:$D$19,MATCH(H1253,Product_Master!$A$2:$A$19,0))</f>
        <v>210</v>
      </c>
      <c r="R1253" s="14">
        <f>INDEX(Product_Master!$E$2:$E$19,MATCH(H1253,Product_Master!$A$2:$A$19,0))</f>
        <v>139.15</v>
      </c>
      <c r="S1253" s="14">
        <f t="shared" si="114"/>
        <v>756</v>
      </c>
      <c r="T1253" s="14">
        <f t="shared" si="115"/>
        <v>556.6</v>
      </c>
      <c r="U1253" s="14">
        <f t="shared" si="116"/>
        <v>199.39999999999998</v>
      </c>
      <c r="V1253" s="20">
        <f t="shared" si="117"/>
        <v>0.26375661375661374</v>
      </c>
      <c r="W1253" s="7" t="str">
        <f t="shared" si="118"/>
        <v>Profitable</v>
      </c>
      <c r="X1253" s="7" t="str">
        <f t="shared" si="119"/>
        <v>Low</v>
      </c>
    </row>
    <row r="1254" spans="1:24" x14ac:dyDescent="0.3">
      <c r="A1254" s="7" t="s">
        <v>3356</v>
      </c>
      <c r="B1254" s="8">
        <v>45039</v>
      </c>
      <c r="C1254" s="8">
        <v>45044</v>
      </c>
      <c r="D1254" s="7" t="s">
        <v>2832</v>
      </c>
      <c r="E1254" s="7" t="s">
        <v>266</v>
      </c>
      <c r="F1254" s="7" t="s">
        <v>29</v>
      </c>
      <c r="G1254" s="7" t="s">
        <v>90</v>
      </c>
      <c r="H1254" s="7" t="s">
        <v>84</v>
      </c>
      <c r="I1254" s="6">
        <v>7</v>
      </c>
      <c r="J1254" s="10">
        <v>0.15</v>
      </c>
      <c r="K1254" s="7" t="s">
        <v>32</v>
      </c>
      <c r="L1254" s="7" t="s">
        <v>41</v>
      </c>
      <c r="M1254" s="6">
        <v>63</v>
      </c>
      <c r="N1254" s="6">
        <v>1</v>
      </c>
      <c r="O1254" s="7" t="str">
        <f>VLOOKUP(H1254,Product_Master!$A$2:$E$19,2,FALSE)</f>
        <v>Bookcase</v>
      </c>
      <c r="P1254" s="7" t="str">
        <f>VLOOKUP(H1254,Product_Master!$A$2:$E$19,3,FALSE)</f>
        <v>Furniture</v>
      </c>
      <c r="Q1254" s="17">
        <f>INDEX(Product_Master!$D$2:$D$19,MATCH(H1254,Product_Master!$A$2:$A$19,0))</f>
        <v>210</v>
      </c>
      <c r="R1254" s="14">
        <f>INDEX(Product_Master!$E$2:$E$19,MATCH(H1254,Product_Master!$A$2:$A$19,0))</f>
        <v>139.15</v>
      </c>
      <c r="S1254" s="14">
        <f t="shared" si="114"/>
        <v>1249.5</v>
      </c>
      <c r="T1254" s="14">
        <f t="shared" si="115"/>
        <v>974.05000000000007</v>
      </c>
      <c r="U1254" s="14">
        <f t="shared" si="116"/>
        <v>275.44999999999993</v>
      </c>
      <c r="V1254" s="20">
        <f t="shared" si="117"/>
        <v>0.22044817927170862</v>
      </c>
      <c r="W1254" s="7" t="str">
        <f t="shared" si="118"/>
        <v>Profitable</v>
      </c>
      <c r="X1254" s="7" t="str">
        <f t="shared" si="119"/>
        <v>Low</v>
      </c>
    </row>
    <row r="1255" spans="1:24" x14ac:dyDescent="0.3">
      <c r="A1255" s="7" t="s">
        <v>3357</v>
      </c>
      <c r="B1255" s="8">
        <v>45054</v>
      </c>
      <c r="C1255" s="8">
        <v>45055</v>
      </c>
      <c r="D1255" s="7" t="s">
        <v>2225</v>
      </c>
      <c r="E1255" s="7" t="s">
        <v>882</v>
      </c>
      <c r="F1255" s="7" t="s">
        <v>29</v>
      </c>
      <c r="G1255" s="7" t="s">
        <v>62</v>
      </c>
      <c r="H1255" s="7" t="s">
        <v>69</v>
      </c>
      <c r="I1255" s="6">
        <v>9</v>
      </c>
      <c r="J1255" s="10">
        <v>0</v>
      </c>
      <c r="K1255" s="7" t="s">
        <v>22</v>
      </c>
      <c r="L1255" s="7" t="s">
        <v>50</v>
      </c>
      <c r="M1255" s="6">
        <v>21</v>
      </c>
      <c r="N1255" s="6">
        <v>5</v>
      </c>
      <c r="O1255" s="7" t="str">
        <f>VLOOKUP(H1255,Product_Master!$A$2:$E$19,2,FALSE)</f>
        <v>Marker Pack</v>
      </c>
      <c r="P1255" s="7" t="str">
        <f>VLOOKUP(H1255,Product_Master!$A$2:$E$19,3,FALSE)</f>
        <v>Office Supplies</v>
      </c>
      <c r="Q1255" s="17">
        <f>INDEX(Product_Master!$D$2:$D$19,MATCH(H1255,Product_Master!$A$2:$A$19,0))</f>
        <v>11</v>
      </c>
      <c r="R1255" s="14">
        <f>INDEX(Product_Master!$E$2:$E$19,MATCH(H1255,Product_Master!$A$2:$A$19,0))</f>
        <v>6.23</v>
      </c>
      <c r="S1255" s="14">
        <f t="shared" si="114"/>
        <v>99</v>
      </c>
      <c r="T1255" s="14">
        <f t="shared" si="115"/>
        <v>56.070000000000007</v>
      </c>
      <c r="U1255" s="14">
        <f t="shared" si="116"/>
        <v>42.929999999999993</v>
      </c>
      <c r="V1255" s="20">
        <f t="shared" si="117"/>
        <v>0.43363636363636354</v>
      </c>
      <c r="W1255" s="7" t="str">
        <f t="shared" si="118"/>
        <v>Profitable</v>
      </c>
      <c r="X1255" s="7" t="str">
        <f t="shared" si="119"/>
        <v>Low</v>
      </c>
    </row>
    <row r="1256" spans="1:24" x14ac:dyDescent="0.3">
      <c r="A1256" s="7" t="s">
        <v>3358</v>
      </c>
      <c r="B1256" s="8">
        <v>45266</v>
      </c>
      <c r="C1256" s="8">
        <v>45271</v>
      </c>
      <c r="D1256" s="7" t="s">
        <v>921</v>
      </c>
      <c r="E1256" s="7" t="s">
        <v>630</v>
      </c>
      <c r="F1256" s="7" t="s">
        <v>29</v>
      </c>
      <c r="G1256" s="7" t="s">
        <v>47</v>
      </c>
      <c r="H1256" s="7" t="s">
        <v>63</v>
      </c>
      <c r="I1256" s="6">
        <v>9</v>
      </c>
      <c r="J1256" s="10">
        <v>0</v>
      </c>
      <c r="K1256" s="7" t="s">
        <v>32</v>
      </c>
      <c r="L1256" s="7" t="s">
        <v>33</v>
      </c>
      <c r="M1256" s="6">
        <v>57</v>
      </c>
      <c r="N1256" s="6">
        <v>4</v>
      </c>
      <c r="O1256" s="7" t="str">
        <f>VLOOKUP(H1256,Product_Master!$A$2:$E$19,2,FALSE)</f>
        <v>Paper Ream</v>
      </c>
      <c r="P1256" s="7" t="str">
        <f>VLOOKUP(H1256,Product_Master!$A$2:$E$19,3,FALSE)</f>
        <v>Office Supplies</v>
      </c>
      <c r="Q1256" s="17">
        <f>INDEX(Product_Master!$D$2:$D$19,MATCH(H1256,Product_Master!$A$2:$A$19,0))</f>
        <v>9</v>
      </c>
      <c r="R1256" s="14">
        <f>INDEX(Product_Master!$E$2:$E$19,MATCH(H1256,Product_Master!$A$2:$A$19,0))</f>
        <v>5.46</v>
      </c>
      <c r="S1256" s="14">
        <f t="shared" si="114"/>
        <v>81</v>
      </c>
      <c r="T1256" s="14">
        <f t="shared" si="115"/>
        <v>49.14</v>
      </c>
      <c r="U1256" s="14">
        <f t="shared" si="116"/>
        <v>31.86</v>
      </c>
      <c r="V1256" s="20">
        <f t="shared" si="117"/>
        <v>0.39333333333333331</v>
      </c>
      <c r="W1256" s="7" t="str">
        <f t="shared" si="118"/>
        <v>Profitable</v>
      </c>
      <c r="X1256" s="7" t="str">
        <f t="shared" si="119"/>
        <v>Low</v>
      </c>
    </row>
    <row r="1257" spans="1:24" x14ac:dyDescent="0.3">
      <c r="A1257" s="7" t="s">
        <v>3359</v>
      </c>
      <c r="B1257" s="8">
        <v>45458</v>
      </c>
      <c r="C1257" s="8">
        <v>45463</v>
      </c>
      <c r="D1257" s="7" t="s">
        <v>1258</v>
      </c>
      <c r="E1257" s="7" t="s">
        <v>114</v>
      </c>
      <c r="F1257" s="7" t="s">
        <v>19</v>
      </c>
      <c r="G1257" s="7" t="s">
        <v>115</v>
      </c>
      <c r="H1257" s="7" t="s">
        <v>56</v>
      </c>
      <c r="I1257" s="6">
        <v>5</v>
      </c>
      <c r="J1257" s="10">
        <v>0.1</v>
      </c>
      <c r="K1257" s="7" t="s">
        <v>32</v>
      </c>
      <c r="L1257" s="7" t="s">
        <v>41</v>
      </c>
      <c r="M1257" s="6">
        <v>34</v>
      </c>
      <c r="N1257" s="6">
        <v>4</v>
      </c>
      <c r="O1257" s="7" t="str">
        <f>VLOOKUP(H1257,Product_Master!$A$2:$E$19,2,FALSE)</f>
        <v>Stapler</v>
      </c>
      <c r="P1257" s="7" t="str">
        <f>VLOOKUP(H1257,Product_Master!$A$2:$E$19,3,FALSE)</f>
        <v>Office Supplies</v>
      </c>
      <c r="Q1257" s="17">
        <f>INDEX(Product_Master!$D$2:$D$19,MATCH(H1257,Product_Master!$A$2:$A$19,0))</f>
        <v>15</v>
      </c>
      <c r="R1257" s="14">
        <f>INDEX(Product_Master!$E$2:$E$19,MATCH(H1257,Product_Master!$A$2:$A$19,0))</f>
        <v>9.91</v>
      </c>
      <c r="S1257" s="14">
        <f t="shared" si="114"/>
        <v>67.5</v>
      </c>
      <c r="T1257" s="14">
        <f t="shared" si="115"/>
        <v>49.55</v>
      </c>
      <c r="U1257" s="14">
        <f t="shared" si="116"/>
        <v>17.950000000000003</v>
      </c>
      <c r="V1257" s="20">
        <f t="shared" si="117"/>
        <v>0.26592592592592595</v>
      </c>
      <c r="W1257" s="7" t="str">
        <f t="shared" si="118"/>
        <v>Profitable</v>
      </c>
      <c r="X1257" s="7" t="str">
        <f t="shared" si="119"/>
        <v>Low</v>
      </c>
    </row>
    <row r="1258" spans="1:24" x14ac:dyDescent="0.3">
      <c r="A1258" s="7" t="s">
        <v>3360</v>
      </c>
      <c r="B1258" s="8">
        <v>45425</v>
      </c>
      <c r="C1258" s="8">
        <v>45428</v>
      </c>
      <c r="D1258" s="7" t="s">
        <v>1851</v>
      </c>
      <c r="E1258" s="7" t="s">
        <v>683</v>
      </c>
      <c r="F1258" s="7" t="s">
        <v>29</v>
      </c>
      <c r="G1258" s="7" t="s">
        <v>47</v>
      </c>
      <c r="H1258" s="7" t="s">
        <v>241</v>
      </c>
      <c r="I1258" s="6">
        <v>5</v>
      </c>
      <c r="J1258" s="10">
        <v>0</v>
      </c>
      <c r="K1258" s="7" t="s">
        <v>32</v>
      </c>
      <c r="L1258" s="7" t="s">
        <v>50</v>
      </c>
      <c r="M1258" s="6">
        <v>65</v>
      </c>
      <c r="N1258" s="6">
        <v>5</v>
      </c>
      <c r="O1258" s="7" t="str">
        <f>VLOOKUP(H1258,Product_Master!$A$2:$E$19,2,FALSE)</f>
        <v>Notebook</v>
      </c>
      <c r="P1258" s="7" t="str">
        <f>VLOOKUP(H1258,Product_Master!$A$2:$E$19,3,FALSE)</f>
        <v>Office Supplies</v>
      </c>
      <c r="Q1258" s="17">
        <f>INDEX(Product_Master!$D$2:$D$19,MATCH(H1258,Product_Master!$A$2:$A$19,0))</f>
        <v>6</v>
      </c>
      <c r="R1258" s="14">
        <f>INDEX(Product_Master!$E$2:$E$19,MATCH(H1258,Product_Master!$A$2:$A$19,0))</f>
        <v>4.2699999999999996</v>
      </c>
      <c r="S1258" s="14">
        <f t="shared" si="114"/>
        <v>30</v>
      </c>
      <c r="T1258" s="14">
        <f t="shared" si="115"/>
        <v>21.349999999999998</v>
      </c>
      <c r="U1258" s="14">
        <f t="shared" si="116"/>
        <v>8.6500000000000021</v>
      </c>
      <c r="V1258" s="20">
        <f t="shared" si="117"/>
        <v>0.28833333333333339</v>
      </c>
      <c r="W1258" s="7" t="str">
        <f t="shared" si="118"/>
        <v>Profitable</v>
      </c>
      <c r="X1258" s="7" t="str">
        <f t="shared" si="119"/>
        <v>Low</v>
      </c>
    </row>
    <row r="1259" spans="1:24" x14ac:dyDescent="0.3">
      <c r="A1259" s="7" t="s">
        <v>3361</v>
      </c>
      <c r="B1259" s="8">
        <v>45376</v>
      </c>
      <c r="C1259" s="8">
        <v>45378</v>
      </c>
      <c r="D1259" s="7" t="s">
        <v>3362</v>
      </c>
      <c r="E1259" s="7" t="s">
        <v>256</v>
      </c>
      <c r="F1259" s="7" t="s">
        <v>19</v>
      </c>
      <c r="G1259" s="7" t="s">
        <v>30</v>
      </c>
      <c r="H1259" s="7" t="s">
        <v>48</v>
      </c>
      <c r="I1259" s="6">
        <v>7</v>
      </c>
      <c r="J1259" s="10">
        <v>0</v>
      </c>
      <c r="K1259" s="7" t="s">
        <v>32</v>
      </c>
      <c r="L1259" s="7" t="s">
        <v>50</v>
      </c>
      <c r="M1259" s="6">
        <v>64</v>
      </c>
      <c r="N1259" s="6">
        <v>1</v>
      </c>
      <c r="O1259" s="7" t="str">
        <f>VLOOKUP(H1259,Product_Master!$A$2:$E$19,2,FALSE)</f>
        <v>Monitor</v>
      </c>
      <c r="P1259" s="7" t="str">
        <f>VLOOKUP(H1259,Product_Master!$A$2:$E$19,3,FALSE)</f>
        <v>Technology</v>
      </c>
      <c r="Q1259" s="17">
        <f>INDEX(Product_Master!$D$2:$D$19,MATCH(H1259,Product_Master!$A$2:$A$19,0))</f>
        <v>220</v>
      </c>
      <c r="R1259" s="14">
        <f>INDEX(Product_Master!$E$2:$E$19,MATCH(H1259,Product_Master!$A$2:$A$19,0))</f>
        <v>159.36000000000001</v>
      </c>
      <c r="S1259" s="14">
        <f t="shared" si="114"/>
        <v>1540</v>
      </c>
      <c r="T1259" s="14">
        <f t="shared" si="115"/>
        <v>1115.52</v>
      </c>
      <c r="U1259" s="14">
        <f t="shared" si="116"/>
        <v>424.48</v>
      </c>
      <c r="V1259" s="20">
        <f t="shared" si="117"/>
        <v>0.27563636363636362</v>
      </c>
      <c r="W1259" s="7" t="str">
        <f t="shared" si="118"/>
        <v>Profitable</v>
      </c>
      <c r="X1259" s="7" t="str">
        <f t="shared" si="119"/>
        <v>Low</v>
      </c>
    </row>
    <row r="1260" spans="1:24" x14ac:dyDescent="0.3">
      <c r="A1260" s="7" t="s">
        <v>3363</v>
      </c>
      <c r="B1260" s="8">
        <v>44980</v>
      </c>
      <c r="C1260" s="8">
        <v>44985</v>
      </c>
      <c r="D1260" s="7" t="s">
        <v>2549</v>
      </c>
      <c r="E1260" s="7" t="s">
        <v>1019</v>
      </c>
      <c r="F1260" s="7" t="s">
        <v>29</v>
      </c>
      <c r="G1260" s="7" t="s">
        <v>47</v>
      </c>
      <c r="H1260" s="7" t="s">
        <v>98</v>
      </c>
      <c r="I1260" s="6">
        <v>9</v>
      </c>
      <c r="J1260" s="10">
        <v>0</v>
      </c>
      <c r="K1260" s="7" t="s">
        <v>22</v>
      </c>
      <c r="L1260" s="7" t="s">
        <v>41</v>
      </c>
      <c r="M1260" s="6">
        <v>27</v>
      </c>
      <c r="N1260" s="6">
        <v>2</v>
      </c>
      <c r="O1260" s="7" t="str">
        <f>VLOOKUP(H1260,Product_Master!$A$2:$E$19,2,FALSE)</f>
        <v>Office Chair</v>
      </c>
      <c r="P1260" s="7" t="str">
        <f>VLOOKUP(H1260,Product_Master!$A$2:$E$19,3,FALSE)</f>
        <v>Furniture</v>
      </c>
      <c r="Q1260" s="17">
        <f>INDEX(Product_Master!$D$2:$D$19,MATCH(H1260,Product_Master!$A$2:$A$19,0))</f>
        <v>150</v>
      </c>
      <c r="R1260" s="14">
        <f>INDEX(Product_Master!$E$2:$E$19,MATCH(H1260,Product_Master!$A$2:$A$19,0))</f>
        <v>111.98</v>
      </c>
      <c r="S1260" s="14">
        <f t="shared" si="114"/>
        <v>1350</v>
      </c>
      <c r="T1260" s="14">
        <f t="shared" si="115"/>
        <v>1007.82</v>
      </c>
      <c r="U1260" s="14">
        <f t="shared" si="116"/>
        <v>342.17999999999995</v>
      </c>
      <c r="V1260" s="20">
        <f t="shared" si="117"/>
        <v>0.25346666666666662</v>
      </c>
      <c r="W1260" s="7" t="str">
        <f t="shared" si="118"/>
        <v>Profitable</v>
      </c>
      <c r="X1260" s="7" t="str">
        <f t="shared" si="119"/>
        <v>Low</v>
      </c>
    </row>
    <row r="1261" spans="1:24" x14ac:dyDescent="0.3">
      <c r="A1261" s="7" t="s">
        <v>3365</v>
      </c>
      <c r="B1261" s="8">
        <v>45003</v>
      </c>
      <c r="C1261" s="8">
        <v>45005</v>
      </c>
      <c r="D1261" s="7" t="s">
        <v>2681</v>
      </c>
      <c r="E1261" s="7" t="s">
        <v>1315</v>
      </c>
      <c r="F1261" s="7" t="s">
        <v>39</v>
      </c>
      <c r="G1261" s="7" t="s">
        <v>62</v>
      </c>
      <c r="H1261" s="7" t="s">
        <v>146</v>
      </c>
      <c r="I1261" s="6">
        <v>5</v>
      </c>
      <c r="J1261" s="10">
        <v>0.05</v>
      </c>
      <c r="K1261" s="7" t="s">
        <v>22</v>
      </c>
      <c r="L1261" s="7" t="s">
        <v>23</v>
      </c>
      <c r="M1261" s="6">
        <v>57</v>
      </c>
      <c r="N1261" s="6">
        <v>1</v>
      </c>
      <c r="O1261" s="7" t="str">
        <f>VLOOKUP(H1261,Product_Master!$A$2:$E$19,2,FALSE)</f>
        <v>Standing Desk</v>
      </c>
      <c r="P1261" s="7" t="str">
        <f>VLOOKUP(H1261,Product_Master!$A$2:$E$19,3,FALSE)</f>
        <v>Furniture</v>
      </c>
      <c r="Q1261" s="17">
        <f>INDEX(Product_Master!$D$2:$D$19,MATCH(H1261,Product_Master!$A$2:$A$19,0))</f>
        <v>480</v>
      </c>
      <c r="R1261" s="14">
        <f>INDEX(Product_Master!$E$2:$E$19,MATCH(H1261,Product_Master!$A$2:$A$19,0))</f>
        <v>375.21</v>
      </c>
      <c r="S1261" s="14">
        <f t="shared" si="114"/>
        <v>2280</v>
      </c>
      <c r="T1261" s="14">
        <f t="shared" si="115"/>
        <v>1876.05</v>
      </c>
      <c r="U1261" s="14">
        <f t="shared" si="116"/>
        <v>403.95000000000005</v>
      </c>
      <c r="V1261" s="20">
        <f t="shared" si="117"/>
        <v>0.17717105263157898</v>
      </c>
      <c r="W1261" s="7" t="str">
        <f t="shared" si="118"/>
        <v>Profitable</v>
      </c>
      <c r="X1261" s="7" t="str">
        <f t="shared" si="119"/>
        <v>Medium</v>
      </c>
    </row>
    <row r="1262" spans="1:24" x14ac:dyDescent="0.3">
      <c r="A1262" s="7" t="s">
        <v>3366</v>
      </c>
      <c r="B1262" s="8">
        <v>44932</v>
      </c>
      <c r="C1262" s="8">
        <v>44939</v>
      </c>
      <c r="D1262" s="7" t="s">
        <v>3368</v>
      </c>
      <c r="E1262" s="7" t="s">
        <v>2887</v>
      </c>
      <c r="F1262" s="7" t="s">
        <v>39</v>
      </c>
      <c r="G1262" s="7" t="s">
        <v>90</v>
      </c>
      <c r="H1262" s="7" t="s">
        <v>21</v>
      </c>
      <c r="I1262" s="6">
        <v>2</v>
      </c>
      <c r="J1262" s="10">
        <v>0</v>
      </c>
      <c r="K1262" s="7" t="s">
        <v>32</v>
      </c>
      <c r="L1262" s="7" t="s">
        <v>50</v>
      </c>
      <c r="M1262" s="6">
        <v>62</v>
      </c>
      <c r="N1262" s="6">
        <v>1</v>
      </c>
      <c r="O1262" s="7" t="str">
        <f>VLOOKUP(H1262,Product_Master!$A$2:$E$19,2,FALSE)</f>
        <v>Pen Set</v>
      </c>
      <c r="P1262" s="7" t="str">
        <f>VLOOKUP(H1262,Product_Master!$A$2:$E$19,3,FALSE)</f>
        <v>Office Supplies</v>
      </c>
      <c r="Q1262" s="17">
        <f>INDEX(Product_Master!$D$2:$D$19,MATCH(H1262,Product_Master!$A$2:$A$19,0))</f>
        <v>12</v>
      </c>
      <c r="R1262" s="14">
        <f>INDEX(Product_Master!$E$2:$E$19,MATCH(H1262,Product_Master!$A$2:$A$19,0))</f>
        <v>9.07</v>
      </c>
      <c r="S1262" s="14">
        <f t="shared" si="114"/>
        <v>24</v>
      </c>
      <c r="T1262" s="14">
        <f t="shared" si="115"/>
        <v>18.14</v>
      </c>
      <c r="U1262" s="14">
        <f t="shared" si="116"/>
        <v>5.8599999999999994</v>
      </c>
      <c r="V1262" s="20">
        <f t="shared" si="117"/>
        <v>0.24416666666666664</v>
      </c>
      <c r="W1262" s="7" t="str">
        <f t="shared" si="118"/>
        <v>Profitable</v>
      </c>
      <c r="X1262" s="7" t="str">
        <f t="shared" si="119"/>
        <v>Low</v>
      </c>
    </row>
    <row r="1263" spans="1:24" x14ac:dyDescent="0.3">
      <c r="A1263" s="7" t="s">
        <v>3369</v>
      </c>
      <c r="B1263" s="8">
        <v>45015</v>
      </c>
      <c r="C1263" s="8">
        <v>45021</v>
      </c>
      <c r="D1263" s="7" t="s">
        <v>2891</v>
      </c>
      <c r="E1263" s="7" t="s">
        <v>197</v>
      </c>
      <c r="F1263" s="7" t="s">
        <v>39</v>
      </c>
      <c r="G1263" s="7" t="s">
        <v>251</v>
      </c>
      <c r="H1263" s="7" t="s">
        <v>177</v>
      </c>
      <c r="I1263" s="6">
        <v>6</v>
      </c>
      <c r="J1263" s="10">
        <v>0.15</v>
      </c>
      <c r="K1263" s="7" t="s">
        <v>32</v>
      </c>
      <c r="L1263" s="7" t="s">
        <v>50</v>
      </c>
      <c r="M1263" s="6">
        <v>64</v>
      </c>
      <c r="N1263" s="6">
        <v>3</v>
      </c>
      <c r="O1263" s="7" t="str">
        <f>VLOOKUP(H1263,Product_Master!$A$2:$E$19,2,FALSE)</f>
        <v>Headphones</v>
      </c>
      <c r="P1263" s="7" t="str">
        <f>VLOOKUP(H1263,Product_Master!$A$2:$E$19,3,FALSE)</f>
        <v>Technology</v>
      </c>
      <c r="Q1263" s="17">
        <f>INDEX(Product_Master!$D$2:$D$19,MATCH(H1263,Product_Master!$A$2:$A$19,0))</f>
        <v>80</v>
      </c>
      <c r="R1263" s="14">
        <f>INDEX(Product_Master!$E$2:$E$19,MATCH(H1263,Product_Master!$A$2:$A$19,0))</f>
        <v>45.88</v>
      </c>
      <c r="S1263" s="14">
        <f t="shared" si="114"/>
        <v>408</v>
      </c>
      <c r="T1263" s="14">
        <f t="shared" si="115"/>
        <v>275.28000000000003</v>
      </c>
      <c r="U1263" s="14">
        <f t="shared" si="116"/>
        <v>132.71999999999997</v>
      </c>
      <c r="V1263" s="20">
        <f t="shared" si="117"/>
        <v>0.32529411764705873</v>
      </c>
      <c r="W1263" s="7" t="str">
        <f t="shared" si="118"/>
        <v>Profitable</v>
      </c>
      <c r="X1263" s="7" t="str">
        <f t="shared" si="119"/>
        <v>Low</v>
      </c>
    </row>
    <row r="1264" spans="1:24" x14ac:dyDescent="0.3">
      <c r="A1264" s="7" t="s">
        <v>3370</v>
      </c>
      <c r="B1264" s="8">
        <v>45467</v>
      </c>
      <c r="C1264" s="8">
        <v>45472</v>
      </c>
      <c r="D1264" s="7" t="s">
        <v>1218</v>
      </c>
      <c r="E1264" s="7" t="s">
        <v>731</v>
      </c>
      <c r="F1264" s="7" t="s">
        <v>39</v>
      </c>
      <c r="G1264" s="7" t="s">
        <v>20</v>
      </c>
      <c r="H1264" s="7" t="s">
        <v>216</v>
      </c>
      <c r="I1264" s="6">
        <v>8</v>
      </c>
      <c r="J1264" s="10">
        <v>0.2</v>
      </c>
      <c r="K1264" s="7" t="s">
        <v>32</v>
      </c>
      <c r="L1264" s="7" t="s">
        <v>33</v>
      </c>
      <c r="M1264" s="6">
        <v>55</v>
      </c>
      <c r="N1264" s="6">
        <v>1</v>
      </c>
      <c r="O1264" s="7" t="str">
        <f>VLOOKUP(H1264,Product_Master!$A$2:$E$19,2,FALSE)</f>
        <v>Keyboard</v>
      </c>
      <c r="P1264" s="7" t="str">
        <f>VLOOKUP(H1264,Product_Master!$A$2:$E$19,3,FALSE)</f>
        <v>Technology</v>
      </c>
      <c r="Q1264" s="17">
        <f>INDEX(Product_Master!$D$2:$D$19,MATCH(H1264,Product_Master!$A$2:$A$19,0))</f>
        <v>45</v>
      </c>
      <c r="R1264" s="14">
        <f>INDEX(Product_Master!$E$2:$E$19,MATCH(H1264,Product_Master!$A$2:$A$19,0))</f>
        <v>35.729999999999997</v>
      </c>
      <c r="S1264" s="14">
        <f t="shared" si="114"/>
        <v>288</v>
      </c>
      <c r="T1264" s="14">
        <f t="shared" si="115"/>
        <v>285.83999999999997</v>
      </c>
      <c r="U1264" s="14">
        <f t="shared" si="116"/>
        <v>2.160000000000025</v>
      </c>
      <c r="V1264" s="20">
        <f t="shared" si="117"/>
        <v>7.5000000000000865E-3</v>
      </c>
      <c r="W1264" s="7" t="str">
        <f t="shared" si="118"/>
        <v>Profitable</v>
      </c>
      <c r="X1264" s="7" t="str">
        <f t="shared" si="119"/>
        <v>Low</v>
      </c>
    </row>
    <row r="1265" spans="1:24" x14ac:dyDescent="0.3">
      <c r="A1265" s="7" t="s">
        <v>3371</v>
      </c>
      <c r="B1265" s="8">
        <v>45206</v>
      </c>
      <c r="C1265" s="8">
        <v>45207</v>
      </c>
      <c r="D1265" s="7" t="s">
        <v>3372</v>
      </c>
      <c r="E1265" s="7" t="s">
        <v>560</v>
      </c>
      <c r="F1265" s="7" t="s">
        <v>29</v>
      </c>
      <c r="G1265" s="7" t="s">
        <v>293</v>
      </c>
      <c r="H1265" s="7" t="s">
        <v>91</v>
      </c>
      <c r="I1265" s="6">
        <v>4</v>
      </c>
      <c r="J1265" s="10">
        <v>0</v>
      </c>
      <c r="K1265" s="7" t="s">
        <v>22</v>
      </c>
      <c r="L1265" s="7" t="s">
        <v>41</v>
      </c>
      <c r="M1265" s="6">
        <v>42</v>
      </c>
      <c r="N1265" s="6">
        <v>3</v>
      </c>
      <c r="O1265" s="7" t="str">
        <f>VLOOKUP(H1265,Product_Master!$A$2:$E$19,2,FALSE)</f>
        <v>Smartphone</v>
      </c>
      <c r="P1265" s="7" t="str">
        <f>VLOOKUP(H1265,Product_Master!$A$2:$E$19,3,FALSE)</f>
        <v>Technology</v>
      </c>
      <c r="Q1265" s="17">
        <f>INDEX(Product_Master!$D$2:$D$19,MATCH(H1265,Product_Master!$A$2:$A$19,0))</f>
        <v>600</v>
      </c>
      <c r="R1265" s="14">
        <f>INDEX(Product_Master!$E$2:$E$19,MATCH(H1265,Product_Master!$A$2:$A$19,0))</f>
        <v>395.83</v>
      </c>
      <c r="S1265" s="14">
        <f t="shared" si="114"/>
        <v>2400</v>
      </c>
      <c r="T1265" s="14">
        <f t="shared" si="115"/>
        <v>1583.32</v>
      </c>
      <c r="U1265" s="14">
        <f t="shared" si="116"/>
        <v>816.68000000000006</v>
      </c>
      <c r="V1265" s="20">
        <f t="shared" si="117"/>
        <v>0.34028333333333338</v>
      </c>
      <c r="W1265" s="7" t="str">
        <f t="shared" si="118"/>
        <v>Profitable</v>
      </c>
      <c r="X1265" s="7" t="str">
        <f t="shared" si="119"/>
        <v>Medium</v>
      </c>
    </row>
    <row r="1266" spans="1:24" x14ac:dyDescent="0.3">
      <c r="A1266" s="7" t="s">
        <v>3373</v>
      </c>
      <c r="B1266" s="8">
        <v>45633</v>
      </c>
      <c r="C1266" s="8">
        <v>45638</v>
      </c>
      <c r="D1266" s="7" t="s">
        <v>3374</v>
      </c>
      <c r="E1266" s="7" t="s">
        <v>125</v>
      </c>
      <c r="F1266" s="7" t="s">
        <v>39</v>
      </c>
      <c r="G1266" s="7" t="s">
        <v>40</v>
      </c>
      <c r="H1266" s="7" t="s">
        <v>146</v>
      </c>
      <c r="I1266" s="6">
        <v>7</v>
      </c>
      <c r="J1266" s="10">
        <v>0</v>
      </c>
      <c r="K1266" s="7" t="s">
        <v>22</v>
      </c>
      <c r="L1266" s="7" t="s">
        <v>33</v>
      </c>
      <c r="M1266" s="6">
        <v>43</v>
      </c>
      <c r="N1266" s="6">
        <v>5</v>
      </c>
      <c r="O1266" s="7" t="str">
        <f>VLOOKUP(H1266,Product_Master!$A$2:$E$19,2,FALSE)</f>
        <v>Standing Desk</v>
      </c>
      <c r="P1266" s="7" t="str">
        <f>VLOOKUP(H1266,Product_Master!$A$2:$E$19,3,FALSE)</f>
        <v>Furniture</v>
      </c>
      <c r="Q1266" s="17">
        <f>INDEX(Product_Master!$D$2:$D$19,MATCH(H1266,Product_Master!$A$2:$A$19,0))</f>
        <v>480</v>
      </c>
      <c r="R1266" s="14">
        <f>INDEX(Product_Master!$E$2:$E$19,MATCH(H1266,Product_Master!$A$2:$A$19,0))</f>
        <v>375.21</v>
      </c>
      <c r="S1266" s="14">
        <f t="shared" si="114"/>
        <v>3360</v>
      </c>
      <c r="T1266" s="14">
        <f t="shared" si="115"/>
        <v>2626.47</v>
      </c>
      <c r="U1266" s="14">
        <f t="shared" si="116"/>
        <v>733.5300000000002</v>
      </c>
      <c r="V1266" s="20">
        <f t="shared" si="117"/>
        <v>0.21831250000000005</v>
      </c>
      <c r="W1266" s="7" t="str">
        <f t="shared" si="118"/>
        <v>Profitable</v>
      </c>
      <c r="X1266" s="7" t="str">
        <f t="shared" si="119"/>
        <v>Medium</v>
      </c>
    </row>
    <row r="1267" spans="1:24" x14ac:dyDescent="0.3">
      <c r="A1267" s="7" t="s">
        <v>3375</v>
      </c>
      <c r="B1267" s="8">
        <v>45452</v>
      </c>
      <c r="C1267" s="8">
        <v>45458</v>
      </c>
      <c r="D1267" s="7" t="s">
        <v>2304</v>
      </c>
      <c r="E1267" s="7" t="s">
        <v>2887</v>
      </c>
      <c r="F1267" s="7" t="s">
        <v>29</v>
      </c>
      <c r="G1267" s="7" t="s">
        <v>251</v>
      </c>
      <c r="H1267" s="7" t="s">
        <v>177</v>
      </c>
      <c r="I1267" s="6">
        <v>3</v>
      </c>
      <c r="J1267" s="10">
        <v>0.2</v>
      </c>
      <c r="K1267" s="7" t="s">
        <v>22</v>
      </c>
      <c r="L1267" s="7" t="s">
        <v>50</v>
      </c>
      <c r="M1267" s="6">
        <v>53</v>
      </c>
      <c r="N1267" s="6">
        <v>2</v>
      </c>
      <c r="O1267" s="7" t="str">
        <f>VLOOKUP(H1267,Product_Master!$A$2:$E$19,2,FALSE)</f>
        <v>Headphones</v>
      </c>
      <c r="P1267" s="7" t="str">
        <f>VLOOKUP(H1267,Product_Master!$A$2:$E$19,3,FALSE)</f>
        <v>Technology</v>
      </c>
      <c r="Q1267" s="17">
        <f>INDEX(Product_Master!$D$2:$D$19,MATCH(H1267,Product_Master!$A$2:$A$19,0))</f>
        <v>80</v>
      </c>
      <c r="R1267" s="14">
        <f>INDEX(Product_Master!$E$2:$E$19,MATCH(H1267,Product_Master!$A$2:$A$19,0))</f>
        <v>45.88</v>
      </c>
      <c r="S1267" s="14">
        <f t="shared" si="114"/>
        <v>192</v>
      </c>
      <c r="T1267" s="14">
        <f t="shared" si="115"/>
        <v>137.64000000000001</v>
      </c>
      <c r="U1267" s="14">
        <f t="shared" si="116"/>
        <v>54.359999999999985</v>
      </c>
      <c r="V1267" s="20">
        <f t="shared" si="117"/>
        <v>0.2831249999999999</v>
      </c>
      <c r="W1267" s="7" t="str">
        <f t="shared" si="118"/>
        <v>Profitable</v>
      </c>
      <c r="X1267" s="7" t="str">
        <f t="shared" si="119"/>
        <v>Low</v>
      </c>
    </row>
    <row r="1268" spans="1:24" x14ac:dyDescent="0.3">
      <c r="A1268" s="7" t="s">
        <v>3376</v>
      </c>
      <c r="B1268" s="8">
        <v>44946</v>
      </c>
      <c r="C1268" s="8">
        <v>44950</v>
      </c>
      <c r="D1268" s="7" t="s">
        <v>2575</v>
      </c>
      <c r="E1268" s="7" t="s">
        <v>1202</v>
      </c>
      <c r="F1268" s="7" t="s">
        <v>29</v>
      </c>
      <c r="G1268" s="7" t="s">
        <v>40</v>
      </c>
      <c r="H1268" s="7" t="s">
        <v>109</v>
      </c>
      <c r="I1268" s="6">
        <v>7</v>
      </c>
      <c r="J1268" s="10">
        <v>0.15</v>
      </c>
      <c r="K1268" s="7" t="s">
        <v>70</v>
      </c>
      <c r="L1268" s="7" t="s">
        <v>50</v>
      </c>
      <c r="M1268" s="6">
        <v>44</v>
      </c>
      <c r="N1268" s="6">
        <v>3</v>
      </c>
      <c r="O1268" s="7" t="str">
        <f>VLOOKUP(H1268,Product_Master!$A$2:$E$19,2,FALSE)</f>
        <v>Printer</v>
      </c>
      <c r="P1268" s="7" t="str">
        <f>VLOOKUP(H1268,Product_Master!$A$2:$E$19,3,FALSE)</f>
        <v>Technology</v>
      </c>
      <c r="Q1268" s="17">
        <f>INDEX(Product_Master!$D$2:$D$19,MATCH(H1268,Product_Master!$A$2:$A$19,0))</f>
        <v>180</v>
      </c>
      <c r="R1268" s="14">
        <f>INDEX(Product_Master!$E$2:$E$19,MATCH(H1268,Product_Master!$A$2:$A$19,0))</f>
        <v>133.25</v>
      </c>
      <c r="S1268" s="14">
        <f t="shared" si="114"/>
        <v>1071</v>
      </c>
      <c r="T1268" s="14">
        <f t="shared" si="115"/>
        <v>932.75</v>
      </c>
      <c r="U1268" s="14">
        <f t="shared" si="116"/>
        <v>138.25</v>
      </c>
      <c r="V1268" s="20">
        <f t="shared" si="117"/>
        <v>0.12908496732026145</v>
      </c>
      <c r="W1268" s="7" t="str">
        <f t="shared" si="118"/>
        <v>Profitable</v>
      </c>
      <c r="X1268" s="7" t="str">
        <f t="shared" si="119"/>
        <v>Low</v>
      </c>
    </row>
    <row r="1269" spans="1:24" x14ac:dyDescent="0.3">
      <c r="A1269" s="7" t="s">
        <v>3378</v>
      </c>
      <c r="B1269" s="8">
        <v>45555</v>
      </c>
      <c r="C1269" s="8">
        <v>45556</v>
      </c>
      <c r="D1269" s="7" t="s">
        <v>1822</v>
      </c>
      <c r="E1269" s="7" t="s">
        <v>1267</v>
      </c>
      <c r="F1269" s="7" t="s">
        <v>39</v>
      </c>
      <c r="G1269" s="7" t="s">
        <v>293</v>
      </c>
      <c r="H1269" s="7" t="s">
        <v>48</v>
      </c>
      <c r="I1269" s="6">
        <v>2</v>
      </c>
      <c r="J1269" s="10">
        <v>0</v>
      </c>
      <c r="K1269" s="7" t="s">
        <v>22</v>
      </c>
      <c r="L1269" s="7" t="s">
        <v>33</v>
      </c>
      <c r="M1269" s="6">
        <v>27</v>
      </c>
      <c r="N1269" s="6">
        <v>1</v>
      </c>
      <c r="O1269" s="7" t="str">
        <f>VLOOKUP(H1269,Product_Master!$A$2:$E$19,2,FALSE)</f>
        <v>Monitor</v>
      </c>
      <c r="P1269" s="7" t="str">
        <f>VLOOKUP(H1269,Product_Master!$A$2:$E$19,3,FALSE)</f>
        <v>Technology</v>
      </c>
      <c r="Q1269" s="17">
        <f>INDEX(Product_Master!$D$2:$D$19,MATCH(H1269,Product_Master!$A$2:$A$19,0))</f>
        <v>220</v>
      </c>
      <c r="R1269" s="14">
        <f>INDEX(Product_Master!$E$2:$E$19,MATCH(H1269,Product_Master!$A$2:$A$19,0))</f>
        <v>159.36000000000001</v>
      </c>
      <c r="S1269" s="14">
        <f t="shared" si="114"/>
        <v>440</v>
      </c>
      <c r="T1269" s="14">
        <f t="shared" si="115"/>
        <v>318.72000000000003</v>
      </c>
      <c r="U1269" s="14">
        <f t="shared" si="116"/>
        <v>121.27999999999997</v>
      </c>
      <c r="V1269" s="20">
        <f t="shared" si="117"/>
        <v>0.27563636363636357</v>
      </c>
      <c r="W1269" s="7" t="str">
        <f t="shared" si="118"/>
        <v>Profitable</v>
      </c>
      <c r="X1269" s="7" t="str">
        <f t="shared" si="119"/>
        <v>Low</v>
      </c>
    </row>
    <row r="1270" spans="1:24" x14ac:dyDescent="0.3">
      <c r="A1270" s="7" t="s">
        <v>3379</v>
      </c>
      <c r="B1270" s="8">
        <v>45474</v>
      </c>
      <c r="C1270" s="8">
        <v>45480</v>
      </c>
      <c r="D1270" s="7" t="s">
        <v>2649</v>
      </c>
      <c r="E1270" s="7" t="s">
        <v>18</v>
      </c>
      <c r="F1270" s="7" t="s">
        <v>39</v>
      </c>
      <c r="G1270" s="7" t="s">
        <v>192</v>
      </c>
      <c r="H1270" s="7" t="s">
        <v>241</v>
      </c>
      <c r="I1270" s="6">
        <v>4</v>
      </c>
      <c r="J1270" s="10">
        <v>0</v>
      </c>
      <c r="K1270" s="7" t="s">
        <v>222</v>
      </c>
      <c r="L1270" s="7" t="s">
        <v>41</v>
      </c>
      <c r="M1270" s="6">
        <v>64</v>
      </c>
      <c r="N1270" s="6">
        <v>1</v>
      </c>
      <c r="O1270" s="7" t="str">
        <f>VLOOKUP(H1270,Product_Master!$A$2:$E$19,2,FALSE)</f>
        <v>Notebook</v>
      </c>
      <c r="P1270" s="7" t="str">
        <f>VLOOKUP(H1270,Product_Master!$A$2:$E$19,3,FALSE)</f>
        <v>Office Supplies</v>
      </c>
      <c r="Q1270" s="17">
        <f>INDEX(Product_Master!$D$2:$D$19,MATCH(H1270,Product_Master!$A$2:$A$19,0))</f>
        <v>6</v>
      </c>
      <c r="R1270" s="14">
        <f>INDEX(Product_Master!$E$2:$E$19,MATCH(H1270,Product_Master!$A$2:$A$19,0))</f>
        <v>4.2699999999999996</v>
      </c>
      <c r="S1270" s="14">
        <f t="shared" si="114"/>
        <v>24</v>
      </c>
      <c r="T1270" s="14">
        <f t="shared" si="115"/>
        <v>17.079999999999998</v>
      </c>
      <c r="U1270" s="14">
        <f t="shared" si="116"/>
        <v>6.9200000000000017</v>
      </c>
      <c r="V1270" s="20">
        <f t="shared" si="117"/>
        <v>0.28833333333333339</v>
      </c>
      <c r="W1270" s="7" t="str">
        <f t="shared" si="118"/>
        <v>Profitable</v>
      </c>
      <c r="X1270" s="7" t="str">
        <f t="shared" si="119"/>
        <v>Low</v>
      </c>
    </row>
    <row r="1271" spans="1:24" x14ac:dyDescent="0.3">
      <c r="A1271" s="7" t="s">
        <v>3381</v>
      </c>
      <c r="B1271" s="8">
        <v>45509</v>
      </c>
      <c r="C1271" s="8">
        <v>45510</v>
      </c>
      <c r="D1271" s="7" t="s">
        <v>2439</v>
      </c>
      <c r="E1271" s="7" t="s">
        <v>246</v>
      </c>
      <c r="F1271" s="7" t="s">
        <v>29</v>
      </c>
      <c r="G1271" s="7" t="s">
        <v>20</v>
      </c>
      <c r="H1271" s="7" t="s">
        <v>69</v>
      </c>
      <c r="I1271" s="6">
        <v>1</v>
      </c>
      <c r="J1271" s="10">
        <v>0</v>
      </c>
      <c r="K1271" s="7" t="s">
        <v>32</v>
      </c>
      <c r="L1271" s="7" t="s">
        <v>23</v>
      </c>
      <c r="M1271" s="6">
        <v>29</v>
      </c>
      <c r="N1271" s="6">
        <v>2</v>
      </c>
      <c r="O1271" s="7" t="str">
        <f>VLOOKUP(H1271,Product_Master!$A$2:$E$19,2,FALSE)</f>
        <v>Marker Pack</v>
      </c>
      <c r="P1271" s="7" t="str">
        <f>VLOOKUP(H1271,Product_Master!$A$2:$E$19,3,FALSE)</f>
        <v>Office Supplies</v>
      </c>
      <c r="Q1271" s="17">
        <f>INDEX(Product_Master!$D$2:$D$19,MATCH(H1271,Product_Master!$A$2:$A$19,0))</f>
        <v>11</v>
      </c>
      <c r="R1271" s="14">
        <f>INDEX(Product_Master!$E$2:$E$19,MATCH(H1271,Product_Master!$A$2:$A$19,0))</f>
        <v>6.23</v>
      </c>
      <c r="S1271" s="14">
        <f t="shared" si="114"/>
        <v>11</v>
      </c>
      <c r="T1271" s="14">
        <f t="shared" si="115"/>
        <v>6.23</v>
      </c>
      <c r="U1271" s="14">
        <f t="shared" si="116"/>
        <v>4.7699999999999996</v>
      </c>
      <c r="V1271" s="20">
        <f t="shared" si="117"/>
        <v>0.4336363636363636</v>
      </c>
      <c r="W1271" s="7" t="str">
        <f t="shared" si="118"/>
        <v>Profitable</v>
      </c>
      <c r="X1271" s="7" t="str">
        <f t="shared" si="119"/>
        <v>Low</v>
      </c>
    </row>
    <row r="1272" spans="1:24" x14ac:dyDescent="0.3">
      <c r="A1272" s="7" t="s">
        <v>3382</v>
      </c>
      <c r="B1272" s="8">
        <v>45579</v>
      </c>
      <c r="C1272" s="8">
        <v>45581</v>
      </c>
      <c r="D1272" s="7" t="s">
        <v>2275</v>
      </c>
      <c r="E1272" s="7" t="s">
        <v>911</v>
      </c>
      <c r="F1272" s="7" t="s">
        <v>29</v>
      </c>
      <c r="G1272" s="7" t="s">
        <v>90</v>
      </c>
      <c r="H1272" s="7" t="s">
        <v>216</v>
      </c>
      <c r="I1272" s="6">
        <v>6</v>
      </c>
      <c r="J1272" s="10">
        <v>0</v>
      </c>
      <c r="K1272" s="7" t="s">
        <v>32</v>
      </c>
      <c r="L1272" s="7" t="s">
        <v>23</v>
      </c>
      <c r="M1272" s="6">
        <v>56</v>
      </c>
      <c r="N1272" s="6">
        <v>2</v>
      </c>
      <c r="O1272" s="7" t="str">
        <f>VLOOKUP(H1272,Product_Master!$A$2:$E$19,2,FALSE)</f>
        <v>Keyboard</v>
      </c>
      <c r="P1272" s="7" t="str">
        <f>VLOOKUP(H1272,Product_Master!$A$2:$E$19,3,FALSE)</f>
        <v>Technology</v>
      </c>
      <c r="Q1272" s="17">
        <f>INDEX(Product_Master!$D$2:$D$19,MATCH(H1272,Product_Master!$A$2:$A$19,0))</f>
        <v>45</v>
      </c>
      <c r="R1272" s="14">
        <f>INDEX(Product_Master!$E$2:$E$19,MATCH(H1272,Product_Master!$A$2:$A$19,0))</f>
        <v>35.729999999999997</v>
      </c>
      <c r="S1272" s="14">
        <f t="shared" si="114"/>
        <v>270</v>
      </c>
      <c r="T1272" s="14">
        <f t="shared" si="115"/>
        <v>214.38</v>
      </c>
      <c r="U1272" s="14">
        <f t="shared" si="116"/>
        <v>55.620000000000005</v>
      </c>
      <c r="V1272" s="20">
        <f t="shared" si="117"/>
        <v>0.20600000000000002</v>
      </c>
      <c r="W1272" s="7" t="str">
        <f t="shared" si="118"/>
        <v>Profitable</v>
      </c>
      <c r="X1272" s="7" t="str">
        <f t="shared" si="119"/>
        <v>Low</v>
      </c>
    </row>
    <row r="1273" spans="1:24" x14ac:dyDescent="0.3">
      <c r="A1273" s="7" t="s">
        <v>3384</v>
      </c>
      <c r="B1273" s="8">
        <v>45156</v>
      </c>
      <c r="C1273" s="8">
        <v>45157</v>
      </c>
      <c r="D1273" s="7" t="s">
        <v>2779</v>
      </c>
      <c r="E1273" s="7" t="s">
        <v>232</v>
      </c>
      <c r="F1273" s="7" t="s">
        <v>29</v>
      </c>
      <c r="G1273" s="7" t="s">
        <v>47</v>
      </c>
      <c r="H1273" s="7" t="s">
        <v>76</v>
      </c>
      <c r="I1273" s="6">
        <v>1</v>
      </c>
      <c r="J1273" s="10">
        <v>0.15</v>
      </c>
      <c r="K1273" s="7" t="s">
        <v>22</v>
      </c>
      <c r="L1273" s="7" t="s">
        <v>50</v>
      </c>
      <c r="M1273" s="6">
        <v>40</v>
      </c>
      <c r="N1273" s="6">
        <v>3</v>
      </c>
      <c r="O1273" s="7" t="str">
        <f>VLOOKUP(H1273,Product_Master!$A$2:$E$19,2,FALSE)</f>
        <v>Tablet</v>
      </c>
      <c r="P1273" s="7" t="str">
        <f>VLOOKUP(H1273,Product_Master!$A$2:$E$19,3,FALSE)</f>
        <v>Technology</v>
      </c>
      <c r="Q1273" s="17">
        <f>INDEX(Product_Master!$D$2:$D$19,MATCH(H1273,Product_Master!$A$2:$A$19,0))</f>
        <v>350</v>
      </c>
      <c r="R1273" s="14">
        <f>INDEX(Product_Master!$E$2:$E$19,MATCH(H1273,Product_Master!$A$2:$A$19,0))</f>
        <v>267.63</v>
      </c>
      <c r="S1273" s="14">
        <f t="shared" si="114"/>
        <v>297.5</v>
      </c>
      <c r="T1273" s="14">
        <f t="shared" si="115"/>
        <v>267.63</v>
      </c>
      <c r="U1273" s="14">
        <f t="shared" si="116"/>
        <v>29.870000000000005</v>
      </c>
      <c r="V1273" s="20">
        <f t="shared" si="117"/>
        <v>0.10040336134453783</v>
      </c>
      <c r="W1273" s="7" t="str">
        <f t="shared" si="118"/>
        <v>Profitable</v>
      </c>
      <c r="X1273" s="7" t="str">
        <f t="shared" si="119"/>
        <v>Low</v>
      </c>
    </row>
    <row r="1274" spans="1:24" x14ac:dyDescent="0.3">
      <c r="A1274" s="7" t="s">
        <v>3387</v>
      </c>
      <c r="B1274" s="8">
        <v>45368</v>
      </c>
      <c r="C1274" s="8">
        <v>45375</v>
      </c>
      <c r="D1274" s="7" t="s">
        <v>3388</v>
      </c>
      <c r="E1274" s="7" t="s">
        <v>1169</v>
      </c>
      <c r="F1274" s="7" t="s">
        <v>29</v>
      </c>
      <c r="G1274" s="7" t="s">
        <v>176</v>
      </c>
      <c r="H1274" s="7" t="s">
        <v>98</v>
      </c>
      <c r="I1274" s="6">
        <v>4</v>
      </c>
      <c r="J1274" s="10">
        <v>0</v>
      </c>
      <c r="K1274" s="7" t="s">
        <v>32</v>
      </c>
      <c r="L1274" s="7" t="s">
        <v>23</v>
      </c>
      <c r="M1274" s="6">
        <v>68</v>
      </c>
      <c r="N1274" s="6">
        <v>1</v>
      </c>
      <c r="O1274" s="7" t="str">
        <f>VLOOKUP(H1274,Product_Master!$A$2:$E$19,2,FALSE)</f>
        <v>Office Chair</v>
      </c>
      <c r="P1274" s="7" t="str">
        <f>VLOOKUP(H1274,Product_Master!$A$2:$E$19,3,FALSE)</f>
        <v>Furniture</v>
      </c>
      <c r="Q1274" s="17">
        <f>INDEX(Product_Master!$D$2:$D$19,MATCH(H1274,Product_Master!$A$2:$A$19,0))</f>
        <v>150</v>
      </c>
      <c r="R1274" s="14">
        <f>INDEX(Product_Master!$E$2:$E$19,MATCH(H1274,Product_Master!$A$2:$A$19,0))</f>
        <v>111.98</v>
      </c>
      <c r="S1274" s="14">
        <f t="shared" si="114"/>
        <v>600</v>
      </c>
      <c r="T1274" s="14">
        <f t="shared" si="115"/>
        <v>447.92</v>
      </c>
      <c r="U1274" s="14">
        <f t="shared" si="116"/>
        <v>152.07999999999998</v>
      </c>
      <c r="V1274" s="20">
        <f t="shared" si="117"/>
        <v>0.25346666666666662</v>
      </c>
      <c r="W1274" s="7" t="str">
        <f t="shared" si="118"/>
        <v>Profitable</v>
      </c>
      <c r="X1274" s="7" t="str">
        <f t="shared" si="119"/>
        <v>Low</v>
      </c>
    </row>
    <row r="1275" spans="1:24" x14ac:dyDescent="0.3">
      <c r="A1275" s="7" t="s">
        <v>3389</v>
      </c>
      <c r="B1275" s="8">
        <v>45508</v>
      </c>
      <c r="C1275" s="8">
        <v>45512</v>
      </c>
      <c r="D1275" s="7" t="s">
        <v>3390</v>
      </c>
      <c r="E1275" s="7" t="s">
        <v>1058</v>
      </c>
      <c r="F1275" s="7" t="s">
        <v>29</v>
      </c>
      <c r="G1275" s="7" t="s">
        <v>192</v>
      </c>
      <c r="H1275" s="7" t="s">
        <v>146</v>
      </c>
      <c r="I1275" s="6">
        <v>4</v>
      </c>
      <c r="J1275" s="10">
        <v>0</v>
      </c>
      <c r="K1275" s="7" t="s">
        <v>22</v>
      </c>
      <c r="L1275" s="7" t="s">
        <v>23</v>
      </c>
      <c r="M1275" s="6">
        <v>24</v>
      </c>
      <c r="N1275" s="6">
        <v>1</v>
      </c>
      <c r="O1275" s="7" t="str">
        <f>VLOOKUP(H1275,Product_Master!$A$2:$E$19,2,FALSE)</f>
        <v>Standing Desk</v>
      </c>
      <c r="P1275" s="7" t="str">
        <f>VLOOKUP(H1275,Product_Master!$A$2:$E$19,3,FALSE)</f>
        <v>Furniture</v>
      </c>
      <c r="Q1275" s="17">
        <f>INDEX(Product_Master!$D$2:$D$19,MATCH(H1275,Product_Master!$A$2:$A$19,0))</f>
        <v>480</v>
      </c>
      <c r="R1275" s="14">
        <f>INDEX(Product_Master!$E$2:$E$19,MATCH(H1275,Product_Master!$A$2:$A$19,0))</f>
        <v>375.21</v>
      </c>
      <c r="S1275" s="14">
        <f t="shared" si="114"/>
        <v>1920</v>
      </c>
      <c r="T1275" s="14">
        <f t="shared" si="115"/>
        <v>1500.84</v>
      </c>
      <c r="U1275" s="14">
        <f t="shared" si="116"/>
        <v>419.16000000000008</v>
      </c>
      <c r="V1275" s="20">
        <f t="shared" si="117"/>
        <v>0.21831250000000005</v>
      </c>
      <c r="W1275" s="7" t="str">
        <f t="shared" si="118"/>
        <v>Profitable</v>
      </c>
      <c r="X1275" s="7" t="str">
        <f t="shared" si="119"/>
        <v>Low</v>
      </c>
    </row>
    <row r="1276" spans="1:24" x14ac:dyDescent="0.3">
      <c r="A1276" s="7" t="s">
        <v>3391</v>
      </c>
      <c r="B1276" s="8">
        <v>45326</v>
      </c>
      <c r="C1276" s="8">
        <v>45333</v>
      </c>
      <c r="D1276" s="7" t="s">
        <v>3042</v>
      </c>
      <c r="E1276" s="7" t="s">
        <v>683</v>
      </c>
      <c r="F1276" s="7" t="s">
        <v>39</v>
      </c>
      <c r="G1276" s="7" t="s">
        <v>115</v>
      </c>
      <c r="H1276" s="7" t="s">
        <v>308</v>
      </c>
      <c r="I1276" s="6">
        <v>5</v>
      </c>
      <c r="J1276" s="10">
        <v>0.2</v>
      </c>
      <c r="K1276" s="7" t="s">
        <v>32</v>
      </c>
      <c r="L1276" s="7" t="s">
        <v>41</v>
      </c>
      <c r="M1276" s="6">
        <v>63</v>
      </c>
      <c r="N1276" s="6">
        <v>4</v>
      </c>
      <c r="O1276" s="7" t="str">
        <f>VLOOKUP(H1276,Product_Master!$A$2:$E$19,2,FALSE)</f>
        <v>Binder</v>
      </c>
      <c r="P1276" s="7" t="str">
        <f>VLOOKUP(H1276,Product_Master!$A$2:$E$19,3,FALSE)</f>
        <v>Office Supplies</v>
      </c>
      <c r="Q1276" s="17">
        <f>INDEX(Product_Master!$D$2:$D$19,MATCH(H1276,Product_Master!$A$2:$A$19,0))</f>
        <v>8</v>
      </c>
      <c r="R1276" s="14">
        <f>INDEX(Product_Master!$E$2:$E$19,MATCH(H1276,Product_Master!$A$2:$A$19,0))</f>
        <v>5.51</v>
      </c>
      <c r="S1276" s="14">
        <f t="shared" si="114"/>
        <v>32</v>
      </c>
      <c r="T1276" s="14">
        <f t="shared" si="115"/>
        <v>27.549999999999997</v>
      </c>
      <c r="U1276" s="14">
        <f t="shared" si="116"/>
        <v>4.4500000000000028</v>
      </c>
      <c r="V1276" s="20">
        <f t="shared" si="117"/>
        <v>0.13906250000000009</v>
      </c>
      <c r="W1276" s="7" t="str">
        <f t="shared" si="118"/>
        <v>Profitable</v>
      </c>
      <c r="X1276" s="7" t="str">
        <f t="shared" si="119"/>
        <v>Low</v>
      </c>
    </row>
    <row r="1277" spans="1:24" x14ac:dyDescent="0.3">
      <c r="A1277" s="7" t="s">
        <v>3393</v>
      </c>
      <c r="B1277" s="8">
        <v>45610</v>
      </c>
      <c r="C1277" s="8">
        <v>45613</v>
      </c>
      <c r="D1277" s="7" t="s">
        <v>1076</v>
      </c>
      <c r="E1277" s="7" t="s">
        <v>266</v>
      </c>
      <c r="F1277" s="7" t="s">
        <v>19</v>
      </c>
      <c r="G1277" s="7" t="s">
        <v>90</v>
      </c>
      <c r="H1277" s="7" t="s">
        <v>146</v>
      </c>
      <c r="I1277" s="6">
        <v>7</v>
      </c>
      <c r="J1277" s="10">
        <v>0.05</v>
      </c>
      <c r="K1277" s="7" t="s">
        <v>32</v>
      </c>
      <c r="L1277" s="7" t="s">
        <v>33</v>
      </c>
      <c r="M1277" s="6">
        <v>35</v>
      </c>
      <c r="N1277" s="6">
        <v>1</v>
      </c>
      <c r="O1277" s="7" t="str">
        <f>VLOOKUP(H1277,Product_Master!$A$2:$E$19,2,FALSE)</f>
        <v>Standing Desk</v>
      </c>
      <c r="P1277" s="7" t="str">
        <f>VLOOKUP(H1277,Product_Master!$A$2:$E$19,3,FALSE)</f>
        <v>Furniture</v>
      </c>
      <c r="Q1277" s="17">
        <f>INDEX(Product_Master!$D$2:$D$19,MATCH(H1277,Product_Master!$A$2:$A$19,0))</f>
        <v>480</v>
      </c>
      <c r="R1277" s="14">
        <f>INDEX(Product_Master!$E$2:$E$19,MATCH(H1277,Product_Master!$A$2:$A$19,0))</f>
        <v>375.21</v>
      </c>
      <c r="S1277" s="14">
        <f t="shared" si="114"/>
        <v>3192</v>
      </c>
      <c r="T1277" s="14">
        <f t="shared" si="115"/>
        <v>2626.47</v>
      </c>
      <c r="U1277" s="14">
        <f t="shared" si="116"/>
        <v>565.5300000000002</v>
      </c>
      <c r="V1277" s="20">
        <f t="shared" si="117"/>
        <v>0.17717105263157901</v>
      </c>
      <c r="W1277" s="7" t="str">
        <f t="shared" si="118"/>
        <v>Profitable</v>
      </c>
      <c r="X1277" s="7" t="str">
        <f t="shared" si="119"/>
        <v>Medium</v>
      </c>
    </row>
    <row r="1278" spans="1:24" x14ac:dyDescent="0.3">
      <c r="A1278" s="7" t="s">
        <v>3394</v>
      </c>
      <c r="B1278" s="8">
        <v>45287</v>
      </c>
      <c r="C1278" s="8">
        <v>45293</v>
      </c>
      <c r="D1278" s="7" t="s">
        <v>682</v>
      </c>
      <c r="E1278" s="7" t="s">
        <v>1133</v>
      </c>
      <c r="F1278" s="7" t="s">
        <v>29</v>
      </c>
      <c r="G1278" s="7" t="s">
        <v>176</v>
      </c>
      <c r="H1278" s="7" t="s">
        <v>76</v>
      </c>
      <c r="I1278" s="6">
        <v>1</v>
      </c>
      <c r="J1278" s="10">
        <v>0.2</v>
      </c>
      <c r="K1278" s="7" t="s">
        <v>22</v>
      </c>
      <c r="L1278" s="7" t="s">
        <v>23</v>
      </c>
      <c r="M1278" s="6">
        <v>69</v>
      </c>
      <c r="N1278" s="6">
        <v>3</v>
      </c>
      <c r="O1278" s="7" t="str">
        <f>VLOOKUP(H1278,Product_Master!$A$2:$E$19,2,FALSE)</f>
        <v>Tablet</v>
      </c>
      <c r="P1278" s="7" t="str">
        <f>VLOOKUP(H1278,Product_Master!$A$2:$E$19,3,FALSE)</f>
        <v>Technology</v>
      </c>
      <c r="Q1278" s="17">
        <f>INDEX(Product_Master!$D$2:$D$19,MATCH(H1278,Product_Master!$A$2:$A$19,0))</f>
        <v>350</v>
      </c>
      <c r="R1278" s="14">
        <f>INDEX(Product_Master!$E$2:$E$19,MATCH(H1278,Product_Master!$A$2:$A$19,0))</f>
        <v>267.63</v>
      </c>
      <c r="S1278" s="14">
        <f t="shared" si="114"/>
        <v>280</v>
      </c>
      <c r="T1278" s="14">
        <f t="shared" si="115"/>
        <v>267.63</v>
      </c>
      <c r="U1278" s="14">
        <f t="shared" si="116"/>
        <v>12.370000000000005</v>
      </c>
      <c r="V1278" s="20">
        <f t="shared" si="117"/>
        <v>4.4178571428571442E-2</v>
      </c>
      <c r="W1278" s="7" t="str">
        <f t="shared" si="118"/>
        <v>Profitable</v>
      </c>
      <c r="X1278" s="7" t="str">
        <f t="shared" si="119"/>
        <v>Low</v>
      </c>
    </row>
    <row r="1279" spans="1:24" x14ac:dyDescent="0.3">
      <c r="A1279" s="7" t="s">
        <v>3396</v>
      </c>
      <c r="B1279" s="8">
        <v>45379</v>
      </c>
      <c r="C1279" s="8">
        <v>45386</v>
      </c>
      <c r="D1279" s="7" t="s">
        <v>1429</v>
      </c>
      <c r="E1279" s="7" t="s">
        <v>870</v>
      </c>
      <c r="F1279" s="7" t="s">
        <v>29</v>
      </c>
      <c r="G1279" s="7" t="s">
        <v>293</v>
      </c>
      <c r="H1279" s="7" t="s">
        <v>160</v>
      </c>
      <c r="I1279" s="6">
        <v>1</v>
      </c>
      <c r="J1279" s="10">
        <v>0</v>
      </c>
      <c r="K1279" s="7" t="s">
        <v>22</v>
      </c>
      <c r="L1279" s="7" t="s">
        <v>50</v>
      </c>
      <c r="M1279" s="6">
        <v>62</v>
      </c>
      <c r="N1279" s="6">
        <v>3</v>
      </c>
      <c r="O1279" s="7" t="str">
        <f>VLOOKUP(H1279,Product_Master!$A$2:$E$19,2,FALSE)</f>
        <v>Laptop</v>
      </c>
      <c r="P1279" s="7" t="str">
        <f>VLOOKUP(H1279,Product_Master!$A$2:$E$19,3,FALSE)</f>
        <v>Technology</v>
      </c>
      <c r="Q1279" s="17">
        <f>INDEX(Product_Master!$D$2:$D$19,MATCH(H1279,Product_Master!$A$2:$A$19,0))</f>
        <v>900</v>
      </c>
      <c r="R1279" s="14">
        <f>INDEX(Product_Master!$E$2:$E$19,MATCH(H1279,Product_Master!$A$2:$A$19,0))</f>
        <v>669.14</v>
      </c>
      <c r="S1279" s="14">
        <f t="shared" si="114"/>
        <v>900</v>
      </c>
      <c r="T1279" s="14">
        <f t="shared" si="115"/>
        <v>669.14</v>
      </c>
      <c r="U1279" s="14">
        <f t="shared" si="116"/>
        <v>230.86</v>
      </c>
      <c r="V1279" s="20">
        <f t="shared" si="117"/>
        <v>0.25651111111111113</v>
      </c>
      <c r="W1279" s="7" t="str">
        <f t="shared" si="118"/>
        <v>Profitable</v>
      </c>
      <c r="X1279" s="7" t="str">
        <f t="shared" si="119"/>
        <v>Low</v>
      </c>
    </row>
    <row r="1280" spans="1:24" x14ac:dyDescent="0.3">
      <c r="A1280" s="7" t="s">
        <v>3397</v>
      </c>
      <c r="B1280" s="8">
        <v>45153</v>
      </c>
      <c r="C1280" s="8">
        <v>45157</v>
      </c>
      <c r="D1280" s="7" t="s">
        <v>3398</v>
      </c>
      <c r="E1280" s="7" t="s">
        <v>302</v>
      </c>
      <c r="F1280" s="7" t="s">
        <v>19</v>
      </c>
      <c r="G1280" s="7" t="s">
        <v>192</v>
      </c>
      <c r="H1280" s="7" t="s">
        <v>69</v>
      </c>
      <c r="I1280" s="6">
        <v>3</v>
      </c>
      <c r="J1280" s="10">
        <v>0.2</v>
      </c>
      <c r="K1280" s="7" t="s">
        <v>32</v>
      </c>
      <c r="L1280" s="7" t="s">
        <v>50</v>
      </c>
      <c r="M1280" s="6">
        <v>21</v>
      </c>
      <c r="N1280" s="6">
        <v>4</v>
      </c>
      <c r="O1280" s="7" t="str">
        <f>VLOOKUP(H1280,Product_Master!$A$2:$E$19,2,FALSE)</f>
        <v>Marker Pack</v>
      </c>
      <c r="P1280" s="7" t="str">
        <f>VLOOKUP(H1280,Product_Master!$A$2:$E$19,3,FALSE)</f>
        <v>Office Supplies</v>
      </c>
      <c r="Q1280" s="17">
        <f>INDEX(Product_Master!$D$2:$D$19,MATCH(H1280,Product_Master!$A$2:$A$19,0))</f>
        <v>11</v>
      </c>
      <c r="R1280" s="14">
        <f>INDEX(Product_Master!$E$2:$E$19,MATCH(H1280,Product_Master!$A$2:$A$19,0))</f>
        <v>6.23</v>
      </c>
      <c r="S1280" s="14">
        <f t="shared" si="114"/>
        <v>26.400000000000002</v>
      </c>
      <c r="T1280" s="14">
        <f t="shared" si="115"/>
        <v>18.690000000000001</v>
      </c>
      <c r="U1280" s="14">
        <f t="shared" si="116"/>
        <v>7.7100000000000009</v>
      </c>
      <c r="V1280" s="20">
        <f t="shared" si="117"/>
        <v>0.29204545454545455</v>
      </c>
      <c r="W1280" s="7" t="str">
        <f t="shared" si="118"/>
        <v>Profitable</v>
      </c>
      <c r="X1280" s="7" t="str">
        <f t="shared" si="119"/>
        <v>Low</v>
      </c>
    </row>
    <row r="1281" spans="1:24" x14ac:dyDescent="0.3">
      <c r="A1281" s="7" t="s">
        <v>3399</v>
      </c>
      <c r="B1281" s="8">
        <v>45327</v>
      </c>
      <c r="C1281" s="8">
        <v>45328</v>
      </c>
      <c r="D1281" s="7" t="s">
        <v>3401</v>
      </c>
      <c r="E1281" s="7" t="s">
        <v>221</v>
      </c>
      <c r="F1281" s="7" t="s">
        <v>29</v>
      </c>
      <c r="G1281" s="7" t="s">
        <v>176</v>
      </c>
      <c r="H1281" s="7" t="s">
        <v>91</v>
      </c>
      <c r="I1281" s="6">
        <v>9</v>
      </c>
      <c r="J1281" s="10">
        <v>0.2</v>
      </c>
      <c r="K1281" s="7" t="s">
        <v>32</v>
      </c>
      <c r="L1281" s="7" t="s">
        <v>41</v>
      </c>
      <c r="M1281" s="6">
        <v>25</v>
      </c>
      <c r="N1281" s="6">
        <v>5</v>
      </c>
      <c r="O1281" s="7" t="str">
        <f>VLOOKUP(H1281,Product_Master!$A$2:$E$19,2,FALSE)</f>
        <v>Smartphone</v>
      </c>
      <c r="P1281" s="7" t="str">
        <f>VLOOKUP(H1281,Product_Master!$A$2:$E$19,3,FALSE)</f>
        <v>Technology</v>
      </c>
      <c r="Q1281" s="17">
        <f>INDEX(Product_Master!$D$2:$D$19,MATCH(H1281,Product_Master!$A$2:$A$19,0))</f>
        <v>600</v>
      </c>
      <c r="R1281" s="14">
        <f>INDEX(Product_Master!$E$2:$E$19,MATCH(H1281,Product_Master!$A$2:$A$19,0))</f>
        <v>395.83</v>
      </c>
      <c r="S1281" s="14">
        <f t="shared" si="114"/>
        <v>4320</v>
      </c>
      <c r="T1281" s="14">
        <f t="shared" si="115"/>
        <v>3562.47</v>
      </c>
      <c r="U1281" s="14">
        <f t="shared" si="116"/>
        <v>757.5300000000002</v>
      </c>
      <c r="V1281" s="20">
        <f t="shared" si="117"/>
        <v>0.1753541666666667</v>
      </c>
      <c r="W1281" s="7" t="str">
        <f t="shared" si="118"/>
        <v>Profitable</v>
      </c>
      <c r="X1281" s="7" t="str">
        <f t="shared" si="119"/>
        <v>Medium</v>
      </c>
    </row>
    <row r="1282" spans="1:24" x14ac:dyDescent="0.3">
      <c r="A1282" s="7" t="s">
        <v>3402</v>
      </c>
      <c r="B1282" s="8">
        <v>45089</v>
      </c>
      <c r="C1282" s="8">
        <v>45095</v>
      </c>
      <c r="D1282" s="7" t="s">
        <v>3403</v>
      </c>
      <c r="E1282" s="7" t="s">
        <v>170</v>
      </c>
      <c r="F1282" s="7" t="s">
        <v>29</v>
      </c>
      <c r="G1282" s="7" t="s">
        <v>20</v>
      </c>
      <c r="H1282" s="7" t="s">
        <v>109</v>
      </c>
      <c r="I1282" s="6">
        <v>1</v>
      </c>
      <c r="J1282" s="10">
        <v>0.2</v>
      </c>
      <c r="K1282" s="7" t="s">
        <v>32</v>
      </c>
      <c r="L1282" s="7" t="s">
        <v>23</v>
      </c>
      <c r="M1282" s="6">
        <v>64</v>
      </c>
      <c r="N1282" s="6">
        <v>5</v>
      </c>
      <c r="O1282" s="7" t="str">
        <f>VLOOKUP(H1282,Product_Master!$A$2:$E$19,2,FALSE)</f>
        <v>Printer</v>
      </c>
      <c r="P1282" s="7" t="str">
        <f>VLOOKUP(H1282,Product_Master!$A$2:$E$19,3,FALSE)</f>
        <v>Technology</v>
      </c>
      <c r="Q1282" s="17">
        <f>INDEX(Product_Master!$D$2:$D$19,MATCH(H1282,Product_Master!$A$2:$A$19,0))</f>
        <v>180</v>
      </c>
      <c r="R1282" s="14">
        <f>INDEX(Product_Master!$E$2:$E$19,MATCH(H1282,Product_Master!$A$2:$A$19,0))</f>
        <v>133.25</v>
      </c>
      <c r="S1282" s="14">
        <f t="shared" ref="S1282:S1345" si="120">I1282*Q1282*(1-J1282)</f>
        <v>144</v>
      </c>
      <c r="T1282" s="14">
        <f t="shared" ref="T1282:T1345" si="121">I1282*R1282</f>
        <v>133.25</v>
      </c>
      <c r="U1282" s="14">
        <f t="shared" ref="U1282:U1345" si="122">S1282-T1282</f>
        <v>10.75</v>
      </c>
      <c r="V1282" s="20">
        <f t="shared" ref="V1282:V1345" si="123">IFERROR(U1282/S1282,0)</f>
        <v>7.4652777777777776E-2</v>
      </c>
      <c r="W1282" s="7" t="str">
        <f t="shared" ref="W1282:W1345" si="124">IF(U1282&gt;0,"Profitable","Loss")</f>
        <v>Profitable</v>
      </c>
      <c r="X1282" s="7" t="str">
        <f t="shared" ref="X1282:X1345" si="125">IF(S1282&gt;=5000,"High",IF(S1282&gt;=2000,"Medium","Low"))</f>
        <v>Low</v>
      </c>
    </row>
    <row r="1283" spans="1:24" x14ac:dyDescent="0.3">
      <c r="A1283" s="7" t="s">
        <v>3404</v>
      </c>
      <c r="B1283" s="8">
        <v>45328</v>
      </c>
      <c r="C1283" s="8">
        <v>45335</v>
      </c>
      <c r="D1283" s="7" t="s">
        <v>3405</v>
      </c>
      <c r="E1283" s="7" t="s">
        <v>46</v>
      </c>
      <c r="F1283" s="7" t="s">
        <v>39</v>
      </c>
      <c r="G1283" s="7" t="s">
        <v>20</v>
      </c>
      <c r="H1283" s="7" t="s">
        <v>160</v>
      </c>
      <c r="I1283" s="6">
        <v>6</v>
      </c>
      <c r="J1283" s="10">
        <v>0.05</v>
      </c>
      <c r="K1283" s="7" t="s">
        <v>32</v>
      </c>
      <c r="L1283" s="7" t="s">
        <v>50</v>
      </c>
      <c r="M1283" s="6">
        <v>54</v>
      </c>
      <c r="N1283" s="6">
        <v>2</v>
      </c>
      <c r="O1283" s="7" t="str">
        <f>VLOOKUP(H1283,Product_Master!$A$2:$E$19,2,FALSE)</f>
        <v>Laptop</v>
      </c>
      <c r="P1283" s="7" t="str">
        <f>VLOOKUP(H1283,Product_Master!$A$2:$E$19,3,FALSE)</f>
        <v>Technology</v>
      </c>
      <c r="Q1283" s="17">
        <f>INDEX(Product_Master!$D$2:$D$19,MATCH(H1283,Product_Master!$A$2:$A$19,0))</f>
        <v>900</v>
      </c>
      <c r="R1283" s="14">
        <f>INDEX(Product_Master!$E$2:$E$19,MATCH(H1283,Product_Master!$A$2:$A$19,0))</f>
        <v>669.14</v>
      </c>
      <c r="S1283" s="14">
        <f t="shared" si="120"/>
        <v>5130</v>
      </c>
      <c r="T1283" s="14">
        <f t="shared" si="121"/>
        <v>4014.84</v>
      </c>
      <c r="U1283" s="14">
        <f t="shared" si="122"/>
        <v>1115.1599999999999</v>
      </c>
      <c r="V1283" s="20">
        <f t="shared" si="123"/>
        <v>0.21738011695906431</v>
      </c>
      <c r="W1283" s="7" t="str">
        <f t="shared" si="124"/>
        <v>Profitable</v>
      </c>
      <c r="X1283" s="7" t="str">
        <f t="shared" si="125"/>
        <v>High</v>
      </c>
    </row>
    <row r="1284" spans="1:24" x14ac:dyDescent="0.3">
      <c r="A1284" s="7" t="s">
        <v>3406</v>
      </c>
      <c r="B1284" s="8">
        <v>45437</v>
      </c>
      <c r="C1284" s="8">
        <v>45441</v>
      </c>
      <c r="D1284" s="7" t="s">
        <v>3408</v>
      </c>
      <c r="E1284" s="7" t="s">
        <v>202</v>
      </c>
      <c r="F1284" s="7" t="s">
        <v>29</v>
      </c>
      <c r="G1284" s="7" t="s">
        <v>293</v>
      </c>
      <c r="H1284" s="7" t="s">
        <v>98</v>
      </c>
      <c r="I1284" s="6">
        <v>4</v>
      </c>
      <c r="J1284" s="10">
        <v>0</v>
      </c>
      <c r="K1284" s="7" t="s">
        <v>22</v>
      </c>
      <c r="L1284" s="7" t="s">
        <v>41</v>
      </c>
      <c r="M1284" s="6">
        <v>57</v>
      </c>
      <c r="N1284" s="6">
        <v>2</v>
      </c>
      <c r="O1284" s="7" t="str">
        <f>VLOOKUP(H1284,Product_Master!$A$2:$E$19,2,FALSE)</f>
        <v>Office Chair</v>
      </c>
      <c r="P1284" s="7" t="str">
        <f>VLOOKUP(H1284,Product_Master!$A$2:$E$19,3,FALSE)</f>
        <v>Furniture</v>
      </c>
      <c r="Q1284" s="17">
        <f>INDEX(Product_Master!$D$2:$D$19,MATCH(H1284,Product_Master!$A$2:$A$19,0))</f>
        <v>150</v>
      </c>
      <c r="R1284" s="14">
        <f>INDEX(Product_Master!$E$2:$E$19,MATCH(H1284,Product_Master!$A$2:$A$19,0))</f>
        <v>111.98</v>
      </c>
      <c r="S1284" s="14">
        <f t="shared" si="120"/>
        <v>600</v>
      </c>
      <c r="T1284" s="14">
        <f t="shared" si="121"/>
        <v>447.92</v>
      </c>
      <c r="U1284" s="14">
        <f t="shared" si="122"/>
        <v>152.07999999999998</v>
      </c>
      <c r="V1284" s="20">
        <f t="shared" si="123"/>
        <v>0.25346666666666662</v>
      </c>
      <c r="W1284" s="7" t="str">
        <f t="shared" si="124"/>
        <v>Profitable</v>
      </c>
      <c r="X1284" s="7" t="str">
        <f t="shared" si="125"/>
        <v>Low</v>
      </c>
    </row>
    <row r="1285" spans="1:24" x14ac:dyDescent="0.3">
      <c r="A1285" s="7" t="s">
        <v>3409</v>
      </c>
      <c r="B1285" s="8">
        <v>45044</v>
      </c>
      <c r="C1285" s="8">
        <v>45046</v>
      </c>
      <c r="D1285" s="7" t="s">
        <v>1408</v>
      </c>
      <c r="E1285" s="7" t="s">
        <v>1202</v>
      </c>
      <c r="F1285" s="7" t="s">
        <v>39</v>
      </c>
      <c r="G1285" s="7" t="s">
        <v>176</v>
      </c>
      <c r="H1285" s="7" t="s">
        <v>84</v>
      </c>
      <c r="I1285" s="6">
        <v>6</v>
      </c>
      <c r="J1285" s="10">
        <v>0</v>
      </c>
      <c r="K1285" s="7" t="s">
        <v>22</v>
      </c>
      <c r="L1285" s="7" t="s">
        <v>50</v>
      </c>
      <c r="M1285" s="6">
        <v>48</v>
      </c>
      <c r="N1285" s="6">
        <v>4</v>
      </c>
      <c r="O1285" s="7" t="str">
        <f>VLOOKUP(H1285,Product_Master!$A$2:$E$19,2,FALSE)</f>
        <v>Bookcase</v>
      </c>
      <c r="P1285" s="7" t="str">
        <f>VLOOKUP(H1285,Product_Master!$A$2:$E$19,3,FALSE)</f>
        <v>Furniture</v>
      </c>
      <c r="Q1285" s="17">
        <f>INDEX(Product_Master!$D$2:$D$19,MATCH(H1285,Product_Master!$A$2:$A$19,0))</f>
        <v>210</v>
      </c>
      <c r="R1285" s="14">
        <f>INDEX(Product_Master!$E$2:$E$19,MATCH(H1285,Product_Master!$A$2:$A$19,0))</f>
        <v>139.15</v>
      </c>
      <c r="S1285" s="14">
        <f t="shared" si="120"/>
        <v>1260</v>
      </c>
      <c r="T1285" s="14">
        <f t="shared" si="121"/>
        <v>834.90000000000009</v>
      </c>
      <c r="U1285" s="14">
        <f t="shared" si="122"/>
        <v>425.09999999999991</v>
      </c>
      <c r="V1285" s="20">
        <f t="shared" si="123"/>
        <v>0.33738095238095228</v>
      </c>
      <c r="W1285" s="7" t="str">
        <f t="shared" si="124"/>
        <v>Profitable</v>
      </c>
      <c r="X1285" s="7" t="str">
        <f t="shared" si="125"/>
        <v>Low</v>
      </c>
    </row>
    <row r="1286" spans="1:24" x14ac:dyDescent="0.3">
      <c r="A1286" s="7" t="s">
        <v>3410</v>
      </c>
      <c r="B1286" s="8">
        <v>45209</v>
      </c>
      <c r="C1286" s="8">
        <v>45211</v>
      </c>
      <c r="D1286" s="7" t="s">
        <v>3265</v>
      </c>
      <c r="E1286" s="7" t="s">
        <v>145</v>
      </c>
      <c r="F1286" s="7" t="s">
        <v>19</v>
      </c>
      <c r="G1286" s="7" t="s">
        <v>115</v>
      </c>
      <c r="H1286" s="7" t="s">
        <v>21</v>
      </c>
      <c r="I1286" s="6">
        <v>7</v>
      </c>
      <c r="J1286" s="10">
        <v>0</v>
      </c>
      <c r="K1286" s="7" t="s">
        <v>32</v>
      </c>
      <c r="L1286" s="7" t="s">
        <v>50</v>
      </c>
      <c r="M1286" s="6">
        <v>66</v>
      </c>
      <c r="N1286" s="6">
        <v>5</v>
      </c>
      <c r="O1286" s="7" t="str">
        <f>VLOOKUP(H1286,Product_Master!$A$2:$E$19,2,FALSE)</f>
        <v>Pen Set</v>
      </c>
      <c r="P1286" s="7" t="str">
        <f>VLOOKUP(H1286,Product_Master!$A$2:$E$19,3,FALSE)</f>
        <v>Office Supplies</v>
      </c>
      <c r="Q1286" s="17">
        <f>INDEX(Product_Master!$D$2:$D$19,MATCH(H1286,Product_Master!$A$2:$A$19,0))</f>
        <v>12</v>
      </c>
      <c r="R1286" s="14">
        <f>INDEX(Product_Master!$E$2:$E$19,MATCH(H1286,Product_Master!$A$2:$A$19,0))</f>
        <v>9.07</v>
      </c>
      <c r="S1286" s="14">
        <f t="shared" si="120"/>
        <v>84</v>
      </c>
      <c r="T1286" s="14">
        <f t="shared" si="121"/>
        <v>63.49</v>
      </c>
      <c r="U1286" s="14">
        <f t="shared" si="122"/>
        <v>20.509999999999998</v>
      </c>
      <c r="V1286" s="20">
        <f t="shared" si="123"/>
        <v>0.24416666666666664</v>
      </c>
      <c r="W1286" s="7" t="str">
        <f t="shared" si="124"/>
        <v>Profitable</v>
      </c>
      <c r="X1286" s="7" t="str">
        <f t="shared" si="125"/>
        <v>Low</v>
      </c>
    </row>
    <row r="1287" spans="1:24" x14ac:dyDescent="0.3">
      <c r="A1287" s="7" t="s">
        <v>3413</v>
      </c>
      <c r="B1287" s="8">
        <v>45038</v>
      </c>
      <c r="C1287" s="8">
        <v>45044</v>
      </c>
      <c r="D1287" s="7" t="s">
        <v>3415</v>
      </c>
      <c r="E1287" s="7" t="s">
        <v>630</v>
      </c>
      <c r="F1287" s="7" t="s">
        <v>29</v>
      </c>
      <c r="G1287" s="7" t="s">
        <v>176</v>
      </c>
      <c r="H1287" s="7" t="s">
        <v>56</v>
      </c>
      <c r="I1287" s="6">
        <v>1</v>
      </c>
      <c r="J1287" s="10">
        <v>0.1</v>
      </c>
      <c r="K1287" s="7" t="s">
        <v>32</v>
      </c>
      <c r="L1287" s="7" t="s">
        <v>50</v>
      </c>
      <c r="M1287" s="6">
        <v>52</v>
      </c>
      <c r="N1287" s="6">
        <v>3</v>
      </c>
      <c r="O1287" s="7" t="str">
        <f>VLOOKUP(H1287,Product_Master!$A$2:$E$19,2,FALSE)</f>
        <v>Stapler</v>
      </c>
      <c r="P1287" s="7" t="str">
        <f>VLOOKUP(H1287,Product_Master!$A$2:$E$19,3,FALSE)</f>
        <v>Office Supplies</v>
      </c>
      <c r="Q1287" s="17">
        <f>INDEX(Product_Master!$D$2:$D$19,MATCH(H1287,Product_Master!$A$2:$A$19,0))</f>
        <v>15</v>
      </c>
      <c r="R1287" s="14">
        <f>INDEX(Product_Master!$E$2:$E$19,MATCH(H1287,Product_Master!$A$2:$A$19,0))</f>
        <v>9.91</v>
      </c>
      <c r="S1287" s="14">
        <f t="shared" si="120"/>
        <v>13.5</v>
      </c>
      <c r="T1287" s="14">
        <f t="shared" si="121"/>
        <v>9.91</v>
      </c>
      <c r="U1287" s="14">
        <f t="shared" si="122"/>
        <v>3.59</v>
      </c>
      <c r="V1287" s="20">
        <f t="shared" si="123"/>
        <v>0.2659259259259259</v>
      </c>
      <c r="W1287" s="7" t="str">
        <f t="shared" si="124"/>
        <v>Profitable</v>
      </c>
      <c r="X1287" s="7" t="str">
        <f t="shared" si="125"/>
        <v>Low</v>
      </c>
    </row>
    <row r="1288" spans="1:24" x14ac:dyDescent="0.3">
      <c r="A1288" s="7" t="s">
        <v>3416</v>
      </c>
      <c r="B1288" s="8">
        <v>45402</v>
      </c>
      <c r="C1288" s="8">
        <v>45408</v>
      </c>
      <c r="D1288" s="7" t="s">
        <v>270</v>
      </c>
      <c r="E1288" s="7" t="s">
        <v>369</v>
      </c>
      <c r="F1288" s="7" t="s">
        <v>39</v>
      </c>
      <c r="G1288" s="7" t="s">
        <v>40</v>
      </c>
      <c r="H1288" s="7" t="s">
        <v>48</v>
      </c>
      <c r="I1288" s="6">
        <v>2</v>
      </c>
      <c r="J1288" s="10">
        <v>0.05</v>
      </c>
      <c r="K1288" s="7" t="s">
        <v>32</v>
      </c>
      <c r="L1288" s="7" t="s">
        <v>41</v>
      </c>
      <c r="M1288" s="6">
        <v>34</v>
      </c>
      <c r="N1288" s="6">
        <v>5</v>
      </c>
      <c r="O1288" s="7" t="str">
        <f>VLOOKUP(H1288,Product_Master!$A$2:$E$19,2,FALSE)</f>
        <v>Monitor</v>
      </c>
      <c r="P1288" s="7" t="str">
        <f>VLOOKUP(H1288,Product_Master!$A$2:$E$19,3,FALSE)</f>
        <v>Technology</v>
      </c>
      <c r="Q1288" s="17">
        <f>INDEX(Product_Master!$D$2:$D$19,MATCH(H1288,Product_Master!$A$2:$A$19,0))</f>
        <v>220</v>
      </c>
      <c r="R1288" s="14">
        <f>INDEX(Product_Master!$E$2:$E$19,MATCH(H1288,Product_Master!$A$2:$A$19,0))</f>
        <v>159.36000000000001</v>
      </c>
      <c r="S1288" s="14">
        <f t="shared" si="120"/>
        <v>418</v>
      </c>
      <c r="T1288" s="14">
        <f t="shared" si="121"/>
        <v>318.72000000000003</v>
      </c>
      <c r="U1288" s="14">
        <f t="shared" si="122"/>
        <v>99.279999999999973</v>
      </c>
      <c r="V1288" s="20">
        <f t="shared" si="123"/>
        <v>0.23751196172248798</v>
      </c>
      <c r="W1288" s="7" t="str">
        <f t="shared" si="124"/>
        <v>Profitable</v>
      </c>
      <c r="X1288" s="7" t="str">
        <f t="shared" si="125"/>
        <v>Low</v>
      </c>
    </row>
    <row r="1289" spans="1:24" x14ac:dyDescent="0.3">
      <c r="A1289" s="7" t="s">
        <v>3417</v>
      </c>
      <c r="B1289" s="8">
        <v>45072</v>
      </c>
      <c r="C1289" s="8">
        <v>45075</v>
      </c>
      <c r="D1289" s="7" t="s">
        <v>1926</v>
      </c>
      <c r="E1289" s="7" t="s">
        <v>472</v>
      </c>
      <c r="F1289" s="7" t="s">
        <v>39</v>
      </c>
      <c r="G1289" s="7" t="s">
        <v>47</v>
      </c>
      <c r="H1289" s="7" t="s">
        <v>160</v>
      </c>
      <c r="I1289" s="6">
        <v>9</v>
      </c>
      <c r="J1289" s="10">
        <v>0</v>
      </c>
      <c r="K1289" s="7" t="s">
        <v>32</v>
      </c>
      <c r="L1289" s="7" t="s">
        <v>33</v>
      </c>
      <c r="M1289" s="6">
        <v>47</v>
      </c>
      <c r="N1289" s="6">
        <v>3</v>
      </c>
      <c r="O1289" s="7" t="str">
        <f>VLOOKUP(H1289,Product_Master!$A$2:$E$19,2,FALSE)</f>
        <v>Laptop</v>
      </c>
      <c r="P1289" s="7" t="str">
        <f>VLOOKUP(H1289,Product_Master!$A$2:$E$19,3,FALSE)</f>
        <v>Technology</v>
      </c>
      <c r="Q1289" s="17">
        <f>INDEX(Product_Master!$D$2:$D$19,MATCH(H1289,Product_Master!$A$2:$A$19,0))</f>
        <v>900</v>
      </c>
      <c r="R1289" s="14">
        <f>INDEX(Product_Master!$E$2:$E$19,MATCH(H1289,Product_Master!$A$2:$A$19,0))</f>
        <v>669.14</v>
      </c>
      <c r="S1289" s="14">
        <f t="shared" si="120"/>
        <v>8100</v>
      </c>
      <c r="T1289" s="14">
        <f t="shared" si="121"/>
        <v>6022.26</v>
      </c>
      <c r="U1289" s="14">
        <f t="shared" si="122"/>
        <v>2077.7399999999998</v>
      </c>
      <c r="V1289" s="20">
        <f t="shared" si="123"/>
        <v>0.25651111111111108</v>
      </c>
      <c r="W1289" s="7" t="str">
        <f t="shared" si="124"/>
        <v>Profitable</v>
      </c>
      <c r="X1289" s="7" t="str">
        <f t="shared" si="125"/>
        <v>High</v>
      </c>
    </row>
    <row r="1290" spans="1:24" x14ac:dyDescent="0.3">
      <c r="A1290" s="7" t="s">
        <v>3418</v>
      </c>
      <c r="B1290" s="8">
        <v>45246</v>
      </c>
      <c r="C1290" s="8">
        <v>45250</v>
      </c>
      <c r="D1290" s="7" t="s">
        <v>2425</v>
      </c>
      <c r="E1290" s="7" t="s">
        <v>805</v>
      </c>
      <c r="F1290" s="7" t="s">
        <v>29</v>
      </c>
      <c r="G1290" s="7" t="s">
        <v>62</v>
      </c>
      <c r="H1290" s="7" t="s">
        <v>98</v>
      </c>
      <c r="I1290" s="6">
        <v>2</v>
      </c>
      <c r="J1290" s="10">
        <v>0.05</v>
      </c>
      <c r="K1290" s="7" t="s">
        <v>32</v>
      </c>
      <c r="L1290" s="7" t="s">
        <v>41</v>
      </c>
      <c r="M1290" s="6">
        <v>40</v>
      </c>
      <c r="N1290" s="6">
        <v>2</v>
      </c>
      <c r="O1290" s="7" t="str">
        <f>VLOOKUP(H1290,Product_Master!$A$2:$E$19,2,FALSE)</f>
        <v>Office Chair</v>
      </c>
      <c r="P1290" s="7" t="str">
        <f>VLOOKUP(H1290,Product_Master!$A$2:$E$19,3,FALSE)</f>
        <v>Furniture</v>
      </c>
      <c r="Q1290" s="17">
        <f>INDEX(Product_Master!$D$2:$D$19,MATCH(H1290,Product_Master!$A$2:$A$19,0))</f>
        <v>150</v>
      </c>
      <c r="R1290" s="14">
        <f>INDEX(Product_Master!$E$2:$E$19,MATCH(H1290,Product_Master!$A$2:$A$19,0))</f>
        <v>111.98</v>
      </c>
      <c r="S1290" s="14">
        <f t="shared" si="120"/>
        <v>285</v>
      </c>
      <c r="T1290" s="14">
        <f t="shared" si="121"/>
        <v>223.96</v>
      </c>
      <c r="U1290" s="14">
        <f t="shared" si="122"/>
        <v>61.039999999999992</v>
      </c>
      <c r="V1290" s="20">
        <f t="shared" si="123"/>
        <v>0.21417543859649121</v>
      </c>
      <c r="W1290" s="7" t="str">
        <f t="shared" si="124"/>
        <v>Profitable</v>
      </c>
      <c r="X1290" s="7" t="str">
        <f t="shared" si="125"/>
        <v>Low</v>
      </c>
    </row>
    <row r="1291" spans="1:24" x14ac:dyDescent="0.3">
      <c r="A1291" s="7" t="s">
        <v>3419</v>
      </c>
      <c r="B1291" s="8">
        <v>45334</v>
      </c>
      <c r="C1291" s="8">
        <v>45340</v>
      </c>
      <c r="D1291" s="7" t="s">
        <v>3081</v>
      </c>
      <c r="E1291" s="7" t="s">
        <v>1959</v>
      </c>
      <c r="F1291" s="7" t="s">
        <v>39</v>
      </c>
      <c r="G1291" s="7" t="s">
        <v>90</v>
      </c>
      <c r="H1291" s="7" t="s">
        <v>63</v>
      </c>
      <c r="I1291" s="6">
        <v>5</v>
      </c>
      <c r="J1291" s="10">
        <v>0.05</v>
      </c>
      <c r="K1291" s="7" t="s">
        <v>32</v>
      </c>
      <c r="L1291" s="7" t="s">
        <v>33</v>
      </c>
      <c r="M1291" s="6">
        <v>50</v>
      </c>
      <c r="N1291" s="6">
        <v>2</v>
      </c>
      <c r="O1291" s="7" t="str">
        <f>VLOOKUP(H1291,Product_Master!$A$2:$E$19,2,FALSE)</f>
        <v>Paper Ream</v>
      </c>
      <c r="P1291" s="7" t="str">
        <f>VLOOKUP(H1291,Product_Master!$A$2:$E$19,3,FALSE)</f>
        <v>Office Supplies</v>
      </c>
      <c r="Q1291" s="17">
        <f>INDEX(Product_Master!$D$2:$D$19,MATCH(H1291,Product_Master!$A$2:$A$19,0))</f>
        <v>9</v>
      </c>
      <c r="R1291" s="14">
        <f>INDEX(Product_Master!$E$2:$E$19,MATCH(H1291,Product_Master!$A$2:$A$19,0))</f>
        <v>5.46</v>
      </c>
      <c r="S1291" s="14">
        <f t="shared" si="120"/>
        <v>42.75</v>
      </c>
      <c r="T1291" s="14">
        <f t="shared" si="121"/>
        <v>27.3</v>
      </c>
      <c r="U1291" s="14">
        <f t="shared" si="122"/>
        <v>15.45</v>
      </c>
      <c r="V1291" s="20">
        <f t="shared" si="123"/>
        <v>0.36140350877192978</v>
      </c>
      <c r="W1291" s="7" t="str">
        <f t="shared" si="124"/>
        <v>Profitable</v>
      </c>
      <c r="X1291" s="7" t="str">
        <f t="shared" si="125"/>
        <v>Low</v>
      </c>
    </row>
    <row r="1292" spans="1:24" x14ac:dyDescent="0.3">
      <c r="A1292" s="7" t="s">
        <v>3421</v>
      </c>
      <c r="B1292" s="8">
        <v>45198</v>
      </c>
      <c r="C1292" s="8">
        <v>45204</v>
      </c>
      <c r="D1292" s="7" t="s">
        <v>3422</v>
      </c>
      <c r="E1292" s="7" t="s">
        <v>954</v>
      </c>
      <c r="F1292" s="7" t="s">
        <v>29</v>
      </c>
      <c r="G1292" s="7" t="s">
        <v>62</v>
      </c>
      <c r="H1292" s="7" t="s">
        <v>21</v>
      </c>
      <c r="I1292" s="6">
        <v>3</v>
      </c>
      <c r="J1292" s="10">
        <v>0.15</v>
      </c>
      <c r="K1292" s="7" t="s">
        <v>22</v>
      </c>
      <c r="L1292" s="7" t="s">
        <v>33</v>
      </c>
      <c r="M1292" s="6">
        <v>34</v>
      </c>
      <c r="N1292" s="6">
        <v>5</v>
      </c>
      <c r="O1292" s="7" t="str">
        <f>VLOOKUP(H1292,Product_Master!$A$2:$E$19,2,FALSE)</f>
        <v>Pen Set</v>
      </c>
      <c r="P1292" s="7" t="str">
        <f>VLOOKUP(H1292,Product_Master!$A$2:$E$19,3,FALSE)</f>
        <v>Office Supplies</v>
      </c>
      <c r="Q1292" s="17">
        <f>INDEX(Product_Master!$D$2:$D$19,MATCH(H1292,Product_Master!$A$2:$A$19,0))</f>
        <v>12</v>
      </c>
      <c r="R1292" s="14">
        <f>INDEX(Product_Master!$E$2:$E$19,MATCH(H1292,Product_Master!$A$2:$A$19,0))</f>
        <v>9.07</v>
      </c>
      <c r="S1292" s="14">
        <f t="shared" si="120"/>
        <v>30.599999999999998</v>
      </c>
      <c r="T1292" s="14">
        <f t="shared" si="121"/>
        <v>27.21</v>
      </c>
      <c r="U1292" s="14">
        <f t="shared" si="122"/>
        <v>3.389999999999997</v>
      </c>
      <c r="V1292" s="20">
        <f t="shared" si="123"/>
        <v>0.11078431372549011</v>
      </c>
      <c r="W1292" s="7" t="str">
        <f t="shared" si="124"/>
        <v>Profitable</v>
      </c>
      <c r="X1292" s="7" t="str">
        <f t="shared" si="125"/>
        <v>Low</v>
      </c>
    </row>
    <row r="1293" spans="1:24" x14ac:dyDescent="0.3">
      <c r="A1293" s="7" t="s">
        <v>3423</v>
      </c>
      <c r="B1293" s="8">
        <v>45067</v>
      </c>
      <c r="C1293" s="8">
        <v>45074</v>
      </c>
      <c r="D1293" s="7" t="s">
        <v>3424</v>
      </c>
      <c r="E1293" s="7" t="s">
        <v>125</v>
      </c>
      <c r="F1293" s="7" t="s">
        <v>29</v>
      </c>
      <c r="G1293" s="7" t="s">
        <v>40</v>
      </c>
      <c r="H1293" s="7" t="s">
        <v>63</v>
      </c>
      <c r="I1293" s="6">
        <v>6</v>
      </c>
      <c r="J1293" s="10">
        <v>0.1</v>
      </c>
      <c r="K1293" s="7" t="s">
        <v>32</v>
      </c>
      <c r="L1293" s="7" t="s">
        <v>23</v>
      </c>
      <c r="M1293" s="6">
        <v>27</v>
      </c>
      <c r="N1293" s="6">
        <v>5</v>
      </c>
      <c r="O1293" s="7" t="str">
        <f>VLOOKUP(H1293,Product_Master!$A$2:$E$19,2,FALSE)</f>
        <v>Paper Ream</v>
      </c>
      <c r="P1293" s="7" t="str">
        <f>VLOOKUP(H1293,Product_Master!$A$2:$E$19,3,FALSE)</f>
        <v>Office Supplies</v>
      </c>
      <c r="Q1293" s="17">
        <f>INDEX(Product_Master!$D$2:$D$19,MATCH(H1293,Product_Master!$A$2:$A$19,0))</f>
        <v>9</v>
      </c>
      <c r="R1293" s="14">
        <f>INDEX(Product_Master!$E$2:$E$19,MATCH(H1293,Product_Master!$A$2:$A$19,0))</f>
        <v>5.46</v>
      </c>
      <c r="S1293" s="14">
        <f t="shared" si="120"/>
        <v>48.6</v>
      </c>
      <c r="T1293" s="14">
        <f t="shared" si="121"/>
        <v>32.76</v>
      </c>
      <c r="U1293" s="14">
        <f t="shared" si="122"/>
        <v>15.840000000000003</v>
      </c>
      <c r="V1293" s="20">
        <f t="shared" si="123"/>
        <v>0.32592592592592601</v>
      </c>
      <c r="W1293" s="7" t="str">
        <f t="shared" si="124"/>
        <v>Profitable</v>
      </c>
      <c r="X1293" s="7" t="str">
        <f t="shared" si="125"/>
        <v>Low</v>
      </c>
    </row>
    <row r="1294" spans="1:24" x14ac:dyDescent="0.3">
      <c r="A1294" s="7" t="s">
        <v>3425</v>
      </c>
      <c r="B1294" s="8">
        <v>45063</v>
      </c>
      <c r="C1294" s="8">
        <v>45066</v>
      </c>
      <c r="D1294" s="7" t="s">
        <v>3426</v>
      </c>
      <c r="E1294" s="7" t="s">
        <v>426</v>
      </c>
      <c r="F1294" s="7" t="s">
        <v>29</v>
      </c>
      <c r="G1294" s="7" t="s">
        <v>30</v>
      </c>
      <c r="H1294" s="7" t="s">
        <v>48</v>
      </c>
      <c r="I1294" s="6">
        <v>7</v>
      </c>
      <c r="J1294" s="10">
        <v>0</v>
      </c>
      <c r="K1294" s="7" t="s">
        <v>32</v>
      </c>
      <c r="L1294" s="7" t="s">
        <v>50</v>
      </c>
      <c r="M1294" s="6">
        <v>24</v>
      </c>
      <c r="N1294" s="6">
        <v>1</v>
      </c>
      <c r="O1294" s="7" t="str">
        <f>VLOOKUP(H1294,Product_Master!$A$2:$E$19,2,FALSE)</f>
        <v>Monitor</v>
      </c>
      <c r="P1294" s="7" t="str">
        <f>VLOOKUP(H1294,Product_Master!$A$2:$E$19,3,FALSE)</f>
        <v>Technology</v>
      </c>
      <c r="Q1294" s="17">
        <f>INDEX(Product_Master!$D$2:$D$19,MATCH(H1294,Product_Master!$A$2:$A$19,0))</f>
        <v>220</v>
      </c>
      <c r="R1294" s="14">
        <f>INDEX(Product_Master!$E$2:$E$19,MATCH(H1294,Product_Master!$A$2:$A$19,0))</f>
        <v>159.36000000000001</v>
      </c>
      <c r="S1294" s="14">
        <f t="shared" si="120"/>
        <v>1540</v>
      </c>
      <c r="T1294" s="14">
        <f t="shared" si="121"/>
        <v>1115.52</v>
      </c>
      <c r="U1294" s="14">
        <f t="shared" si="122"/>
        <v>424.48</v>
      </c>
      <c r="V1294" s="20">
        <f t="shared" si="123"/>
        <v>0.27563636363636362</v>
      </c>
      <c r="W1294" s="7" t="str">
        <f t="shared" si="124"/>
        <v>Profitable</v>
      </c>
      <c r="X1294" s="7" t="str">
        <f t="shared" si="125"/>
        <v>Low</v>
      </c>
    </row>
    <row r="1295" spans="1:24" x14ac:dyDescent="0.3">
      <c r="A1295" s="7" t="s">
        <v>3427</v>
      </c>
      <c r="B1295" s="8">
        <v>45052</v>
      </c>
      <c r="C1295" s="8">
        <v>45055</v>
      </c>
      <c r="D1295" s="7" t="s">
        <v>3428</v>
      </c>
      <c r="E1295" s="7" t="s">
        <v>312</v>
      </c>
      <c r="F1295" s="7" t="s">
        <v>29</v>
      </c>
      <c r="G1295" s="7" t="s">
        <v>47</v>
      </c>
      <c r="H1295" s="7" t="s">
        <v>160</v>
      </c>
      <c r="I1295" s="6">
        <v>6</v>
      </c>
      <c r="J1295" s="10">
        <v>0</v>
      </c>
      <c r="K1295" s="7" t="s">
        <v>32</v>
      </c>
      <c r="L1295" s="7" t="s">
        <v>50</v>
      </c>
      <c r="M1295" s="6">
        <v>65</v>
      </c>
      <c r="N1295" s="6">
        <v>5</v>
      </c>
      <c r="O1295" s="7" t="str">
        <f>VLOOKUP(H1295,Product_Master!$A$2:$E$19,2,FALSE)</f>
        <v>Laptop</v>
      </c>
      <c r="P1295" s="7" t="str">
        <f>VLOOKUP(H1295,Product_Master!$A$2:$E$19,3,FALSE)</f>
        <v>Technology</v>
      </c>
      <c r="Q1295" s="17">
        <f>INDEX(Product_Master!$D$2:$D$19,MATCH(H1295,Product_Master!$A$2:$A$19,0))</f>
        <v>900</v>
      </c>
      <c r="R1295" s="14">
        <f>INDEX(Product_Master!$E$2:$E$19,MATCH(H1295,Product_Master!$A$2:$A$19,0))</f>
        <v>669.14</v>
      </c>
      <c r="S1295" s="14">
        <f t="shared" si="120"/>
        <v>5400</v>
      </c>
      <c r="T1295" s="14">
        <f t="shared" si="121"/>
        <v>4014.84</v>
      </c>
      <c r="U1295" s="14">
        <f t="shared" si="122"/>
        <v>1385.1599999999999</v>
      </c>
      <c r="V1295" s="20">
        <f t="shared" si="123"/>
        <v>0.25651111111111108</v>
      </c>
      <c r="W1295" s="7" t="str">
        <f t="shared" si="124"/>
        <v>Profitable</v>
      </c>
      <c r="X1295" s="7" t="str">
        <f t="shared" si="125"/>
        <v>High</v>
      </c>
    </row>
    <row r="1296" spans="1:24" x14ac:dyDescent="0.3">
      <c r="A1296" s="7" t="s">
        <v>3429</v>
      </c>
      <c r="B1296" s="8">
        <v>45010</v>
      </c>
      <c r="C1296" s="8">
        <v>45015</v>
      </c>
      <c r="D1296" s="7" t="s">
        <v>3430</v>
      </c>
      <c r="E1296" s="7" t="s">
        <v>583</v>
      </c>
      <c r="F1296" s="7" t="s">
        <v>39</v>
      </c>
      <c r="G1296" s="7" t="s">
        <v>192</v>
      </c>
      <c r="H1296" s="7" t="s">
        <v>146</v>
      </c>
      <c r="I1296" s="6">
        <v>2</v>
      </c>
      <c r="J1296" s="10">
        <v>0</v>
      </c>
      <c r="K1296" s="7" t="s">
        <v>222</v>
      </c>
      <c r="L1296" s="7" t="s">
        <v>23</v>
      </c>
      <c r="M1296" s="6">
        <v>36</v>
      </c>
      <c r="N1296" s="6">
        <v>5</v>
      </c>
      <c r="O1296" s="7" t="str">
        <f>VLOOKUP(H1296,Product_Master!$A$2:$E$19,2,FALSE)</f>
        <v>Standing Desk</v>
      </c>
      <c r="P1296" s="7" t="str">
        <f>VLOOKUP(H1296,Product_Master!$A$2:$E$19,3,FALSE)</f>
        <v>Furniture</v>
      </c>
      <c r="Q1296" s="17">
        <f>INDEX(Product_Master!$D$2:$D$19,MATCH(H1296,Product_Master!$A$2:$A$19,0))</f>
        <v>480</v>
      </c>
      <c r="R1296" s="14">
        <f>INDEX(Product_Master!$E$2:$E$19,MATCH(H1296,Product_Master!$A$2:$A$19,0))</f>
        <v>375.21</v>
      </c>
      <c r="S1296" s="14">
        <f t="shared" si="120"/>
        <v>960</v>
      </c>
      <c r="T1296" s="14">
        <f t="shared" si="121"/>
        <v>750.42</v>
      </c>
      <c r="U1296" s="14">
        <f t="shared" si="122"/>
        <v>209.58000000000004</v>
      </c>
      <c r="V1296" s="20">
        <f t="shared" si="123"/>
        <v>0.21831250000000005</v>
      </c>
      <c r="W1296" s="7" t="str">
        <f t="shared" si="124"/>
        <v>Profitable</v>
      </c>
      <c r="X1296" s="7" t="str">
        <f t="shared" si="125"/>
        <v>Low</v>
      </c>
    </row>
    <row r="1297" spans="1:24" x14ac:dyDescent="0.3">
      <c r="A1297" s="7" t="s">
        <v>3431</v>
      </c>
      <c r="B1297" s="8">
        <v>45320</v>
      </c>
      <c r="C1297" s="8">
        <v>45325</v>
      </c>
      <c r="D1297" s="7" t="s">
        <v>3432</v>
      </c>
      <c r="E1297" s="7" t="s">
        <v>583</v>
      </c>
      <c r="F1297" s="7" t="s">
        <v>39</v>
      </c>
      <c r="G1297" s="7" t="s">
        <v>47</v>
      </c>
      <c r="H1297" s="7" t="s">
        <v>84</v>
      </c>
      <c r="I1297" s="6">
        <v>9</v>
      </c>
      <c r="J1297" s="10">
        <v>0.05</v>
      </c>
      <c r="K1297" s="7" t="s">
        <v>32</v>
      </c>
      <c r="L1297" s="7" t="s">
        <v>50</v>
      </c>
      <c r="M1297" s="6">
        <v>42</v>
      </c>
      <c r="N1297" s="6">
        <v>1</v>
      </c>
      <c r="O1297" s="7" t="str">
        <f>VLOOKUP(H1297,Product_Master!$A$2:$E$19,2,FALSE)</f>
        <v>Bookcase</v>
      </c>
      <c r="P1297" s="7" t="str">
        <f>VLOOKUP(H1297,Product_Master!$A$2:$E$19,3,FALSE)</f>
        <v>Furniture</v>
      </c>
      <c r="Q1297" s="17">
        <f>INDEX(Product_Master!$D$2:$D$19,MATCH(H1297,Product_Master!$A$2:$A$19,0))</f>
        <v>210</v>
      </c>
      <c r="R1297" s="14">
        <f>INDEX(Product_Master!$E$2:$E$19,MATCH(H1297,Product_Master!$A$2:$A$19,0))</f>
        <v>139.15</v>
      </c>
      <c r="S1297" s="14">
        <f t="shared" si="120"/>
        <v>1795.5</v>
      </c>
      <c r="T1297" s="14">
        <f t="shared" si="121"/>
        <v>1252.3500000000001</v>
      </c>
      <c r="U1297" s="14">
        <f t="shared" si="122"/>
        <v>543.14999999999986</v>
      </c>
      <c r="V1297" s="20">
        <f t="shared" si="123"/>
        <v>0.30250626566416033</v>
      </c>
      <c r="W1297" s="7" t="str">
        <f t="shared" si="124"/>
        <v>Profitable</v>
      </c>
      <c r="X1297" s="7" t="str">
        <f t="shared" si="125"/>
        <v>Low</v>
      </c>
    </row>
    <row r="1298" spans="1:24" x14ac:dyDescent="0.3">
      <c r="A1298" s="7" t="s">
        <v>3433</v>
      </c>
      <c r="B1298" s="8">
        <v>45526</v>
      </c>
      <c r="C1298" s="8">
        <v>45533</v>
      </c>
      <c r="D1298" s="7" t="s">
        <v>2247</v>
      </c>
      <c r="E1298" s="7" t="s">
        <v>125</v>
      </c>
      <c r="F1298" s="7" t="s">
        <v>19</v>
      </c>
      <c r="G1298" s="7" t="s">
        <v>47</v>
      </c>
      <c r="H1298" s="7" t="s">
        <v>160</v>
      </c>
      <c r="I1298" s="6">
        <v>3</v>
      </c>
      <c r="J1298" s="10">
        <v>0</v>
      </c>
      <c r="K1298" s="7" t="s">
        <v>32</v>
      </c>
      <c r="L1298" s="7" t="s">
        <v>50</v>
      </c>
      <c r="M1298" s="6">
        <v>21</v>
      </c>
      <c r="N1298" s="6">
        <v>2</v>
      </c>
      <c r="O1298" s="7" t="str">
        <f>VLOOKUP(H1298,Product_Master!$A$2:$E$19,2,FALSE)</f>
        <v>Laptop</v>
      </c>
      <c r="P1298" s="7" t="str">
        <f>VLOOKUP(H1298,Product_Master!$A$2:$E$19,3,FALSE)</f>
        <v>Technology</v>
      </c>
      <c r="Q1298" s="17">
        <f>INDEX(Product_Master!$D$2:$D$19,MATCH(H1298,Product_Master!$A$2:$A$19,0))</f>
        <v>900</v>
      </c>
      <c r="R1298" s="14">
        <f>INDEX(Product_Master!$E$2:$E$19,MATCH(H1298,Product_Master!$A$2:$A$19,0))</f>
        <v>669.14</v>
      </c>
      <c r="S1298" s="14">
        <f t="shared" si="120"/>
        <v>2700</v>
      </c>
      <c r="T1298" s="14">
        <f t="shared" si="121"/>
        <v>2007.42</v>
      </c>
      <c r="U1298" s="14">
        <f t="shared" si="122"/>
        <v>692.57999999999993</v>
      </c>
      <c r="V1298" s="20">
        <f t="shared" si="123"/>
        <v>0.25651111111111108</v>
      </c>
      <c r="W1298" s="7" t="str">
        <f t="shared" si="124"/>
        <v>Profitable</v>
      </c>
      <c r="X1298" s="7" t="str">
        <f t="shared" si="125"/>
        <v>Medium</v>
      </c>
    </row>
    <row r="1299" spans="1:24" x14ac:dyDescent="0.3">
      <c r="A1299" s="7" t="s">
        <v>3434</v>
      </c>
      <c r="B1299" s="8">
        <v>45388</v>
      </c>
      <c r="C1299" s="8">
        <v>45390</v>
      </c>
      <c r="D1299" s="7" t="s">
        <v>3435</v>
      </c>
      <c r="E1299" s="7" t="s">
        <v>548</v>
      </c>
      <c r="F1299" s="7" t="s">
        <v>29</v>
      </c>
      <c r="G1299" s="7" t="s">
        <v>62</v>
      </c>
      <c r="H1299" s="7" t="s">
        <v>48</v>
      </c>
      <c r="I1299" s="6">
        <v>3</v>
      </c>
      <c r="J1299" s="10">
        <v>0.2</v>
      </c>
      <c r="K1299" s="7" t="s">
        <v>22</v>
      </c>
      <c r="L1299" s="7" t="s">
        <v>50</v>
      </c>
      <c r="M1299" s="6">
        <v>60</v>
      </c>
      <c r="N1299" s="6">
        <v>4</v>
      </c>
      <c r="O1299" s="7" t="str">
        <f>VLOOKUP(H1299,Product_Master!$A$2:$E$19,2,FALSE)</f>
        <v>Monitor</v>
      </c>
      <c r="P1299" s="7" t="str">
        <f>VLOOKUP(H1299,Product_Master!$A$2:$E$19,3,FALSE)</f>
        <v>Technology</v>
      </c>
      <c r="Q1299" s="17">
        <f>INDEX(Product_Master!$D$2:$D$19,MATCH(H1299,Product_Master!$A$2:$A$19,0))</f>
        <v>220</v>
      </c>
      <c r="R1299" s="14">
        <f>INDEX(Product_Master!$E$2:$E$19,MATCH(H1299,Product_Master!$A$2:$A$19,0))</f>
        <v>159.36000000000001</v>
      </c>
      <c r="S1299" s="14">
        <f t="shared" si="120"/>
        <v>528</v>
      </c>
      <c r="T1299" s="14">
        <f t="shared" si="121"/>
        <v>478.08000000000004</v>
      </c>
      <c r="U1299" s="14">
        <f t="shared" si="122"/>
        <v>49.919999999999959</v>
      </c>
      <c r="V1299" s="20">
        <f t="shared" si="123"/>
        <v>9.4545454545454474E-2</v>
      </c>
      <c r="W1299" s="7" t="str">
        <f t="shared" si="124"/>
        <v>Profitable</v>
      </c>
      <c r="X1299" s="7" t="str">
        <f t="shared" si="125"/>
        <v>Low</v>
      </c>
    </row>
    <row r="1300" spans="1:24" x14ac:dyDescent="0.3">
      <c r="A1300" s="7" t="s">
        <v>3436</v>
      </c>
      <c r="B1300" s="8">
        <v>45221</v>
      </c>
      <c r="C1300" s="8">
        <v>45228</v>
      </c>
      <c r="D1300" s="7" t="s">
        <v>3405</v>
      </c>
      <c r="E1300" s="7" t="s">
        <v>246</v>
      </c>
      <c r="F1300" s="7" t="s">
        <v>39</v>
      </c>
      <c r="G1300" s="7" t="s">
        <v>176</v>
      </c>
      <c r="H1300" s="7" t="s">
        <v>154</v>
      </c>
      <c r="I1300" s="6">
        <v>9</v>
      </c>
      <c r="J1300" s="10">
        <v>0</v>
      </c>
      <c r="K1300" s="7" t="s">
        <v>32</v>
      </c>
      <c r="L1300" s="7" t="s">
        <v>50</v>
      </c>
      <c r="M1300" s="6">
        <v>54</v>
      </c>
      <c r="N1300" s="6">
        <v>3</v>
      </c>
      <c r="O1300" s="7" t="str">
        <f>VLOOKUP(H1300,Product_Master!$A$2:$E$19,2,FALSE)</f>
        <v>Filing Cabinet</v>
      </c>
      <c r="P1300" s="7" t="str">
        <f>VLOOKUP(H1300,Product_Master!$A$2:$E$19,3,FALSE)</f>
        <v>Furniture</v>
      </c>
      <c r="Q1300" s="17">
        <f>INDEX(Product_Master!$D$2:$D$19,MATCH(H1300,Product_Master!$A$2:$A$19,0))</f>
        <v>130</v>
      </c>
      <c r="R1300" s="14">
        <f>INDEX(Product_Master!$E$2:$E$19,MATCH(H1300,Product_Master!$A$2:$A$19,0))</f>
        <v>83.55</v>
      </c>
      <c r="S1300" s="14">
        <f t="shared" si="120"/>
        <v>1170</v>
      </c>
      <c r="T1300" s="14">
        <f t="shared" si="121"/>
        <v>751.94999999999993</v>
      </c>
      <c r="U1300" s="14">
        <f t="shared" si="122"/>
        <v>418.05000000000007</v>
      </c>
      <c r="V1300" s="20">
        <f t="shared" si="123"/>
        <v>0.35730769230769238</v>
      </c>
      <c r="W1300" s="7" t="str">
        <f t="shared" si="124"/>
        <v>Profitable</v>
      </c>
      <c r="X1300" s="7" t="str">
        <f t="shared" si="125"/>
        <v>Low</v>
      </c>
    </row>
    <row r="1301" spans="1:24" x14ac:dyDescent="0.3">
      <c r="A1301" s="7" t="s">
        <v>3437</v>
      </c>
      <c r="B1301" s="8">
        <v>45627</v>
      </c>
      <c r="C1301" s="8">
        <v>45628</v>
      </c>
      <c r="D1301" s="7" t="s">
        <v>2697</v>
      </c>
      <c r="E1301" s="7" t="s">
        <v>170</v>
      </c>
      <c r="F1301" s="7" t="s">
        <v>29</v>
      </c>
      <c r="G1301" s="7" t="s">
        <v>192</v>
      </c>
      <c r="H1301" s="7" t="s">
        <v>177</v>
      </c>
      <c r="I1301" s="6">
        <v>3</v>
      </c>
      <c r="J1301" s="10">
        <v>0.1</v>
      </c>
      <c r="K1301" s="7" t="s">
        <v>32</v>
      </c>
      <c r="L1301" s="7" t="s">
        <v>41</v>
      </c>
      <c r="M1301" s="6">
        <v>44</v>
      </c>
      <c r="N1301" s="6">
        <v>4</v>
      </c>
      <c r="O1301" s="7" t="str">
        <f>VLOOKUP(H1301,Product_Master!$A$2:$E$19,2,FALSE)</f>
        <v>Headphones</v>
      </c>
      <c r="P1301" s="7" t="str">
        <f>VLOOKUP(H1301,Product_Master!$A$2:$E$19,3,FALSE)</f>
        <v>Technology</v>
      </c>
      <c r="Q1301" s="17">
        <f>INDEX(Product_Master!$D$2:$D$19,MATCH(H1301,Product_Master!$A$2:$A$19,0))</f>
        <v>80</v>
      </c>
      <c r="R1301" s="14">
        <f>INDEX(Product_Master!$E$2:$E$19,MATCH(H1301,Product_Master!$A$2:$A$19,0))</f>
        <v>45.88</v>
      </c>
      <c r="S1301" s="14">
        <f t="shared" si="120"/>
        <v>216</v>
      </c>
      <c r="T1301" s="14">
        <f t="shared" si="121"/>
        <v>137.64000000000001</v>
      </c>
      <c r="U1301" s="14">
        <f t="shared" si="122"/>
        <v>78.359999999999985</v>
      </c>
      <c r="V1301" s="20">
        <f t="shared" si="123"/>
        <v>0.3627777777777777</v>
      </c>
      <c r="W1301" s="7" t="str">
        <f t="shared" si="124"/>
        <v>Profitable</v>
      </c>
      <c r="X1301" s="7" t="str">
        <f t="shared" si="125"/>
        <v>Low</v>
      </c>
    </row>
    <row r="1302" spans="1:24" x14ac:dyDescent="0.3">
      <c r="A1302" s="7" t="s">
        <v>3438</v>
      </c>
      <c r="B1302" s="8">
        <v>45520</v>
      </c>
      <c r="C1302" s="8">
        <v>45525</v>
      </c>
      <c r="D1302" s="7" t="s">
        <v>3439</v>
      </c>
      <c r="E1302" s="7" t="s">
        <v>152</v>
      </c>
      <c r="F1302" s="7" t="s">
        <v>29</v>
      </c>
      <c r="G1302" s="7" t="s">
        <v>192</v>
      </c>
      <c r="H1302" s="7" t="s">
        <v>48</v>
      </c>
      <c r="I1302" s="6">
        <v>1</v>
      </c>
      <c r="J1302" s="10">
        <v>0.05</v>
      </c>
      <c r="K1302" s="7" t="s">
        <v>22</v>
      </c>
      <c r="L1302" s="7" t="s">
        <v>41</v>
      </c>
      <c r="M1302" s="6">
        <v>31</v>
      </c>
      <c r="N1302" s="6">
        <v>1</v>
      </c>
      <c r="O1302" s="7" t="str">
        <f>VLOOKUP(H1302,Product_Master!$A$2:$E$19,2,FALSE)</f>
        <v>Monitor</v>
      </c>
      <c r="P1302" s="7" t="str">
        <f>VLOOKUP(H1302,Product_Master!$A$2:$E$19,3,FALSE)</f>
        <v>Technology</v>
      </c>
      <c r="Q1302" s="17">
        <f>INDEX(Product_Master!$D$2:$D$19,MATCH(H1302,Product_Master!$A$2:$A$19,0))</f>
        <v>220</v>
      </c>
      <c r="R1302" s="14">
        <f>INDEX(Product_Master!$E$2:$E$19,MATCH(H1302,Product_Master!$A$2:$A$19,0))</f>
        <v>159.36000000000001</v>
      </c>
      <c r="S1302" s="14">
        <f t="shared" si="120"/>
        <v>209</v>
      </c>
      <c r="T1302" s="14">
        <f t="shared" si="121"/>
        <v>159.36000000000001</v>
      </c>
      <c r="U1302" s="14">
        <f t="shared" si="122"/>
        <v>49.639999999999986</v>
      </c>
      <c r="V1302" s="20">
        <f t="shared" si="123"/>
        <v>0.23751196172248798</v>
      </c>
      <c r="W1302" s="7" t="str">
        <f t="shared" si="124"/>
        <v>Profitable</v>
      </c>
      <c r="X1302" s="7" t="str">
        <f t="shared" si="125"/>
        <v>Low</v>
      </c>
    </row>
    <row r="1303" spans="1:24" x14ac:dyDescent="0.3">
      <c r="A1303" s="7" t="s">
        <v>3440</v>
      </c>
      <c r="B1303" s="8">
        <v>44973</v>
      </c>
      <c r="C1303" s="8">
        <v>44976</v>
      </c>
      <c r="D1303" s="7" t="s">
        <v>3030</v>
      </c>
      <c r="E1303" s="7" t="s">
        <v>485</v>
      </c>
      <c r="F1303" s="7" t="s">
        <v>29</v>
      </c>
      <c r="G1303" s="7" t="s">
        <v>192</v>
      </c>
      <c r="H1303" s="7" t="s">
        <v>98</v>
      </c>
      <c r="I1303" s="6">
        <v>7</v>
      </c>
      <c r="J1303" s="10">
        <v>0</v>
      </c>
      <c r="K1303" s="7" t="s">
        <v>32</v>
      </c>
      <c r="L1303" s="7" t="s">
        <v>41</v>
      </c>
      <c r="M1303" s="6">
        <v>68</v>
      </c>
      <c r="N1303" s="6">
        <v>3</v>
      </c>
      <c r="O1303" s="7" t="str">
        <f>VLOOKUP(H1303,Product_Master!$A$2:$E$19,2,FALSE)</f>
        <v>Office Chair</v>
      </c>
      <c r="P1303" s="7" t="str">
        <f>VLOOKUP(H1303,Product_Master!$A$2:$E$19,3,FALSE)</f>
        <v>Furniture</v>
      </c>
      <c r="Q1303" s="17">
        <f>INDEX(Product_Master!$D$2:$D$19,MATCH(H1303,Product_Master!$A$2:$A$19,0))</f>
        <v>150</v>
      </c>
      <c r="R1303" s="14">
        <f>INDEX(Product_Master!$E$2:$E$19,MATCH(H1303,Product_Master!$A$2:$A$19,0))</f>
        <v>111.98</v>
      </c>
      <c r="S1303" s="14">
        <f t="shared" si="120"/>
        <v>1050</v>
      </c>
      <c r="T1303" s="14">
        <f t="shared" si="121"/>
        <v>783.86</v>
      </c>
      <c r="U1303" s="14">
        <f t="shared" si="122"/>
        <v>266.14</v>
      </c>
      <c r="V1303" s="20">
        <f t="shared" si="123"/>
        <v>0.25346666666666667</v>
      </c>
      <c r="W1303" s="7" t="str">
        <f t="shared" si="124"/>
        <v>Profitable</v>
      </c>
      <c r="X1303" s="7" t="str">
        <f t="shared" si="125"/>
        <v>Low</v>
      </c>
    </row>
    <row r="1304" spans="1:24" x14ac:dyDescent="0.3">
      <c r="A1304" s="7" t="s">
        <v>3442</v>
      </c>
      <c r="B1304" s="8">
        <v>44999</v>
      </c>
      <c r="C1304" s="8">
        <v>45006</v>
      </c>
      <c r="D1304" s="7" t="s">
        <v>2676</v>
      </c>
      <c r="E1304" s="7" t="s">
        <v>364</v>
      </c>
      <c r="F1304" s="7" t="s">
        <v>19</v>
      </c>
      <c r="G1304" s="7" t="s">
        <v>90</v>
      </c>
      <c r="H1304" s="7" t="s">
        <v>63</v>
      </c>
      <c r="I1304" s="6">
        <v>8</v>
      </c>
      <c r="J1304" s="10">
        <v>0.05</v>
      </c>
      <c r="K1304" s="7" t="s">
        <v>22</v>
      </c>
      <c r="L1304" s="7" t="s">
        <v>33</v>
      </c>
      <c r="M1304" s="6">
        <v>46</v>
      </c>
      <c r="N1304" s="6">
        <v>4</v>
      </c>
      <c r="O1304" s="7" t="str">
        <f>VLOOKUP(H1304,Product_Master!$A$2:$E$19,2,FALSE)</f>
        <v>Paper Ream</v>
      </c>
      <c r="P1304" s="7" t="str">
        <f>VLOOKUP(H1304,Product_Master!$A$2:$E$19,3,FALSE)</f>
        <v>Office Supplies</v>
      </c>
      <c r="Q1304" s="17">
        <f>INDEX(Product_Master!$D$2:$D$19,MATCH(H1304,Product_Master!$A$2:$A$19,0))</f>
        <v>9</v>
      </c>
      <c r="R1304" s="14">
        <f>INDEX(Product_Master!$E$2:$E$19,MATCH(H1304,Product_Master!$A$2:$A$19,0))</f>
        <v>5.46</v>
      </c>
      <c r="S1304" s="14">
        <f t="shared" si="120"/>
        <v>68.399999999999991</v>
      </c>
      <c r="T1304" s="14">
        <f t="shared" si="121"/>
        <v>43.68</v>
      </c>
      <c r="U1304" s="14">
        <f t="shared" si="122"/>
        <v>24.719999999999992</v>
      </c>
      <c r="V1304" s="20">
        <f t="shared" si="123"/>
        <v>0.36140350877192973</v>
      </c>
      <c r="W1304" s="7" t="str">
        <f t="shared" si="124"/>
        <v>Profitable</v>
      </c>
      <c r="X1304" s="7" t="str">
        <f t="shared" si="125"/>
        <v>Low</v>
      </c>
    </row>
    <row r="1305" spans="1:24" x14ac:dyDescent="0.3">
      <c r="A1305" s="7" t="s">
        <v>3443</v>
      </c>
      <c r="B1305" s="8">
        <v>45215</v>
      </c>
      <c r="C1305" s="8">
        <v>45221</v>
      </c>
      <c r="D1305" s="7" t="s">
        <v>3297</v>
      </c>
      <c r="E1305" s="7" t="s">
        <v>1014</v>
      </c>
      <c r="F1305" s="7" t="s">
        <v>19</v>
      </c>
      <c r="G1305" s="7" t="s">
        <v>97</v>
      </c>
      <c r="H1305" s="7" t="s">
        <v>146</v>
      </c>
      <c r="I1305" s="6">
        <v>6</v>
      </c>
      <c r="J1305" s="10">
        <v>0</v>
      </c>
      <c r="K1305" s="7" t="s">
        <v>22</v>
      </c>
      <c r="L1305" s="7" t="s">
        <v>33</v>
      </c>
      <c r="M1305" s="6">
        <v>46</v>
      </c>
      <c r="N1305" s="6">
        <v>2</v>
      </c>
      <c r="O1305" s="7" t="str">
        <f>VLOOKUP(H1305,Product_Master!$A$2:$E$19,2,FALSE)</f>
        <v>Standing Desk</v>
      </c>
      <c r="P1305" s="7" t="str">
        <f>VLOOKUP(H1305,Product_Master!$A$2:$E$19,3,FALSE)</f>
        <v>Furniture</v>
      </c>
      <c r="Q1305" s="17">
        <f>INDEX(Product_Master!$D$2:$D$19,MATCH(H1305,Product_Master!$A$2:$A$19,0))</f>
        <v>480</v>
      </c>
      <c r="R1305" s="14">
        <f>INDEX(Product_Master!$E$2:$E$19,MATCH(H1305,Product_Master!$A$2:$A$19,0))</f>
        <v>375.21</v>
      </c>
      <c r="S1305" s="14">
        <f t="shared" si="120"/>
        <v>2880</v>
      </c>
      <c r="T1305" s="14">
        <f t="shared" si="121"/>
        <v>2251.2599999999998</v>
      </c>
      <c r="U1305" s="14">
        <f t="shared" si="122"/>
        <v>628.74000000000024</v>
      </c>
      <c r="V1305" s="20">
        <f t="shared" si="123"/>
        <v>0.21831250000000008</v>
      </c>
      <c r="W1305" s="7" t="str">
        <f t="shared" si="124"/>
        <v>Profitable</v>
      </c>
      <c r="X1305" s="7" t="str">
        <f t="shared" si="125"/>
        <v>Medium</v>
      </c>
    </row>
    <row r="1306" spans="1:24" x14ac:dyDescent="0.3">
      <c r="A1306" s="7" t="s">
        <v>3444</v>
      </c>
      <c r="B1306" s="8">
        <v>45004</v>
      </c>
      <c r="C1306" s="8">
        <v>45006</v>
      </c>
      <c r="D1306" s="7" t="s">
        <v>1400</v>
      </c>
      <c r="E1306" s="7" t="s">
        <v>46</v>
      </c>
      <c r="F1306" s="7" t="s">
        <v>29</v>
      </c>
      <c r="G1306" s="7" t="s">
        <v>251</v>
      </c>
      <c r="H1306" s="7" t="s">
        <v>308</v>
      </c>
      <c r="I1306" s="6">
        <v>2</v>
      </c>
      <c r="J1306" s="10">
        <v>0</v>
      </c>
      <c r="K1306" s="7" t="s">
        <v>32</v>
      </c>
      <c r="L1306" s="7" t="s">
        <v>23</v>
      </c>
      <c r="M1306" s="6">
        <v>49</v>
      </c>
      <c r="N1306" s="6">
        <v>1</v>
      </c>
      <c r="O1306" s="7" t="str">
        <f>VLOOKUP(H1306,Product_Master!$A$2:$E$19,2,FALSE)</f>
        <v>Binder</v>
      </c>
      <c r="P1306" s="7" t="str">
        <f>VLOOKUP(H1306,Product_Master!$A$2:$E$19,3,FALSE)</f>
        <v>Office Supplies</v>
      </c>
      <c r="Q1306" s="17">
        <f>INDEX(Product_Master!$D$2:$D$19,MATCH(H1306,Product_Master!$A$2:$A$19,0))</f>
        <v>8</v>
      </c>
      <c r="R1306" s="14">
        <f>INDEX(Product_Master!$E$2:$E$19,MATCH(H1306,Product_Master!$A$2:$A$19,0))</f>
        <v>5.51</v>
      </c>
      <c r="S1306" s="14">
        <f t="shared" si="120"/>
        <v>16</v>
      </c>
      <c r="T1306" s="14">
        <f t="shared" si="121"/>
        <v>11.02</v>
      </c>
      <c r="U1306" s="14">
        <f t="shared" si="122"/>
        <v>4.9800000000000004</v>
      </c>
      <c r="V1306" s="20">
        <f t="shared" si="123"/>
        <v>0.31125000000000003</v>
      </c>
      <c r="W1306" s="7" t="str">
        <f t="shared" si="124"/>
        <v>Profitable</v>
      </c>
      <c r="X1306" s="7" t="str">
        <f t="shared" si="125"/>
        <v>Low</v>
      </c>
    </row>
    <row r="1307" spans="1:24" x14ac:dyDescent="0.3">
      <c r="A1307" s="7" t="s">
        <v>3445</v>
      </c>
      <c r="B1307" s="8">
        <v>45497</v>
      </c>
      <c r="C1307" s="8">
        <v>45504</v>
      </c>
      <c r="D1307" s="7" t="s">
        <v>3446</v>
      </c>
      <c r="E1307" s="7" t="s">
        <v>140</v>
      </c>
      <c r="F1307" s="7" t="s">
        <v>19</v>
      </c>
      <c r="G1307" s="7" t="s">
        <v>293</v>
      </c>
      <c r="H1307" s="7" t="s">
        <v>69</v>
      </c>
      <c r="I1307" s="6">
        <v>4</v>
      </c>
      <c r="J1307" s="10">
        <v>0.15</v>
      </c>
      <c r="K1307" s="7" t="s">
        <v>32</v>
      </c>
      <c r="L1307" s="7" t="s">
        <v>23</v>
      </c>
      <c r="M1307" s="6">
        <v>63</v>
      </c>
      <c r="N1307" s="6">
        <v>3</v>
      </c>
      <c r="O1307" s="7" t="str">
        <f>VLOOKUP(H1307,Product_Master!$A$2:$E$19,2,FALSE)</f>
        <v>Marker Pack</v>
      </c>
      <c r="P1307" s="7" t="str">
        <f>VLOOKUP(H1307,Product_Master!$A$2:$E$19,3,FALSE)</f>
        <v>Office Supplies</v>
      </c>
      <c r="Q1307" s="17">
        <f>INDEX(Product_Master!$D$2:$D$19,MATCH(H1307,Product_Master!$A$2:$A$19,0))</f>
        <v>11</v>
      </c>
      <c r="R1307" s="14">
        <f>INDEX(Product_Master!$E$2:$E$19,MATCH(H1307,Product_Master!$A$2:$A$19,0))</f>
        <v>6.23</v>
      </c>
      <c r="S1307" s="14">
        <f t="shared" si="120"/>
        <v>37.4</v>
      </c>
      <c r="T1307" s="14">
        <f t="shared" si="121"/>
        <v>24.92</v>
      </c>
      <c r="U1307" s="14">
        <f t="shared" si="122"/>
        <v>12.479999999999997</v>
      </c>
      <c r="V1307" s="20">
        <f t="shared" si="123"/>
        <v>0.33368983957219245</v>
      </c>
      <c r="W1307" s="7" t="str">
        <f t="shared" si="124"/>
        <v>Profitable</v>
      </c>
      <c r="X1307" s="7" t="str">
        <f t="shared" si="125"/>
        <v>Low</v>
      </c>
    </row>
    <row r="1308" spans="1:24" x14ac:dyDescent="0.3">
      <c r="A1308" s="7" t="s">
        <v>3447</v>
      </c>
      <c r="B1308" s="8">
        <v>45365</v>
      </c>
      <c r="C1308" s="8">
        <v>45370</v>
      </c>
      <c r="D1308" s="7" t="s">
        <v>3448</v>
      </c>
      <c r="E1308" s="7" t="s">
        <v>485</v>
      </c>
      <c r="F1308" s="7" t="s">
        <v>39</v>
      </c>
      <c r="G1308" s="7" t="s">
        <v>97</v>
      </c>
      <c r="H1308" s="7" t="s">
        <v>91</v>
      </c>
      <c r="I1308" s="6">
        <v>3</v>
      </c>
      <c r="J1308" s="10">
        <v>0</v>
      </c>
      <c r="K1308" s="7" t="s">
        <v>70</v>
      </c>
      <c r="L1308" s="7" t="s">
        <v>41</v>
      </c>
      <c r="M1308" s="6">
        <v>19</v>
      </c>
      <c r="N1308" s="6">
        <v>3</v>
      </c>
      <c r="O1308" s="7" t="str">
        <f>VLOOKUP(H1308,Product_Master!$A$2:$E$19,2,FALSE)</f>
        <v>Smartphone</v>
      </c>
      <c r="P1308" s="7" t="str">
        <f>VLOOKUP(H1308,Product_Master!$A$2:$E$19,3,FALSE)</f>
        <v>Technology</v>
      </c>
      <c r="Q1308" s="17">
        <f>INDEX(Product_Master!$D$2:$D$19,MATCH(H1308,Product_Master!$A$2:$A$19,0))</f>
        <v>600</v>
      </c>
      <c r="R1308" s="14">
        <f>INDEX(Product_Master!$E$2:$E$19,MATCH(H1308,Product_Master!$A$2:$A$19,0))</f>
        <v>395.83</v>
      </c>
      <c r="S1308" s="14">
        <f t="shared" si="120"/>
        <v>1800</v>
      </c>
      <c r="T1308" s="14">
        <f t="shared" si="121"/>
        <v>1187.49</v>
      </c>
      <c r="U1308" s="14">
        <f t="shared" si="122"/>
        <v>612.51</v>
      </c>
      <c r="V1308" s="20">
        <f t="shared" si="123"/>
        <v>0.34028333333333333</v>
      </c>
      <c r="W1308" s="7" t="str">
        <f t="shared" si="124"/>
        <v>Profitable</v>
      </c>
      <c r="X1308" s="7" t="str">
        <f t="shared" si="125"/>
        <v>Low</v>
      </c>
    </row>
    <row r="1309" spans="1:24" x14ac:dyDescent="0.3">
      <c r="A1309" s="7" t="s">
        <v>3449</v>
      </c>
      <c r="B1309" s="8">
        <v>45609</v>
      </c>
      <c r="C1309" s="8">
        <v>45613</v>
      </c>
      <c r="D1309" s="7" t="s">
        <v>3450</v>
      </c>
      <c r="E1309" s="7" t="s">
        <v>246</v>
      </c>
      <c r="F1309" s="7" t="s">
        <v>29</v>
      </c>
      <c r="G1309" s="7" t="s">
        <v>192</v>
      </c>
      <c r="H1309" s="7" t="s">
        <v>31</v>
      </c>
      <c r="I1309" s="6">
        <v>9</v>
      </c>
      <c r="J1309" s="10">
        <v>0</v>
      </c>
      <c r="K1309" s="7" t="s">
        <v>32</v>
      </c>
      <c r="L1309" s="7" t="s">
        <v>41</v>
      </c>
      <c r="M1309" s="6">
        <v>55</v>
      </c>
      <c r="N1309" s="6">
        <v>5</v>
      </c>
      <c r="O1309" s="7" t="str">
        <f>VLOOKUP(H1309,Product_Master!$A$2:$E$19,2,FALSE)</f>
        <v>Desk</v>
      </c>
      <c r="P1309" s="7" t="str">
        <f>VLOOKUP(H1309,Product_Master!$A$2:$E$19,3,FALSE)</f>
        <v>Furniture</v>
      </c>
      <c r="Q1309" s="17">
        <f>INDEX(Product_Master!$D$2:$D$19,MATCH(H1309,Product_Master!$A$2:$A$19,0))</f>
        <v>320</v>
      </c>
      <c r="R1309" s="14">
        <f>INDEX(Product_Master!$E$2:$E$19,MATCH(H1309,Product_Master!$A$2:$A$19,0))</f>
        <v>186.25</v>
      </c>
      <c r="S1309" s="14">
        <f t="shared" si="120"/>
        <v>2880</v>
      </c>
      <c r="T1309" s="14">
        <f t="shared" si="121"/>
        <v>1676.25</v>
      </c>
      <c r="U1309" s="14">
        <f t="shared" si="122"/>
        <v>1203.75</v>
      </c>
      <c r="V1309" s="20">
        <f t="shared" si="123"/>
        <v>0.41796875</v>
      </c>
      <c r="W1309" s="7" t="str">
        <f t="shared" si="124"/>
        <v>Profitable</v>
      </c>
      <c r="X1309" s="7" t="str">
        <f t="shared" si="125"/>
        <v>Medium</v>
      </c>
    </row>
    <row r="1310" spans="1:24" x14ac:dyDescent="0.3">
      <c r="A1310" s="7" t="s">
        <v>3451</v>
      </c>
      <c r="B1310" s="8">
        <v>45610</v>
      </c>
      <c r="C1310" s="8">
        <v>45616</v>
      </c>
      <c r="D1310" s="7" t="s">
        <v>2758</v>
      </c>
      <c r="E1310" s="7" t="s">
        <v>619</v>
      </c>
      <c r="F1310" s="7" t="s">
        <v>39</v>
      </c>
      <c r="G1310" s="7" t="s">
        <v>40</v>
      </c>
      <c r="H1310" s="7" t="s">
        <v>154</v>
      </c>
      <c r="I1310" s="6">
        <v>3</v>
      </c>
      <c r="J1310" s="10">
        <v>0</v>
      </c>
      <c r="K1310" s="7" t="s">
        <v>22</v>
      </c>
      <c r="L1310" s="7" t="s">
        <v>41</v>
      </c>
      <c r="M1310" s="6">
        <v>45</v>
      </c>
      <c r="N1310" s="6">
        <v>3</v>
      </c>
      <c r="O1310" s="7" t="str">
        <f>VLOOKUP(H1310,Product_Master!$A$2:$E$19,2,FALSE)</f>
        <v>Filing Cabinet</v>
      </c>
      <c r="P1310" s="7" t="str">
        <f>VLOOKUP(H1310,Product_Master!$A$2:$E$19,3,FALSE)</f>
        <v>Furniture</v>
      </c>
      <c r="Q1310" s="17">
        <f>INDEX(Product_Master!$D$2:$D$19,MATCH(H1310,Product_Master!$A$2:$A$19,0))</f>
        <v>130</v>
      </c>
      <c r="R1310" s="14">
        <f>INDEX(Product_Master!$E$2:$E$19,MATCH(H1310,Product_Master!$A$2:$A$19,0))</f>
        <v>83.55</v>
      </c>
      <c r="S1310" s="14">
        <f t="shared" si="120"/>
        <v>390</v>
      </c>
      <c r="T1310" s="14">
        <f t="shared" si="121"/>
        <v>250.64999999999998</v>
      </c>
      <c r="U1310" s="14">
        <f t="shared" si="122"/>
        <v>139.35000000000002</v>
      </c>
      <c r="V1310" s="20">
        <f t="shared" si="123"/>
        <v>0.35730769230769238</v>
      </c>
      <c r="W1310" s="7" t="str">
        <f t="shared" si="124"/>
        <v>Profitable</v>
      </c>
      <c r="X1310" s="7" t="str">
        <f t="shared" si="125"/>
        <v>Low</v>
      </c>
    </row>
    <row r="1311" spans="1:24" x14ac:dyDescent="0.3">
      <c r="A1311" s="7" t="s">
        <v>3453</v>
      </c>
      <c r="B1311" s="8">
        <v>45291</v>
      </c>
      <c r="C1311" s="8">
        <v>45297</v>
      </c>
      <c r="D1311" s="7" t="s">
        <v>1891</v>
      </c>
      <c r="E1311" s="7" t="s">
        <v>1959</v>
      </c>
      <c r="F1311" s="7" t="s">
        <v>29</v>
      </c>
      <c r="G1311" s="7" t="s">
        <v>97</v>
      </c>
      <c r="H1311" s="7" t="s">
        <v>91</v>
      </c>
      <c r="I1311" s="6">
        <v>8</v>
      </c>
      <c r="J1311" s="10">
        <v>0</v>
      </c>
      <c r="K1311" s="7" t="s">
        <v>22</v>
      </c>
      <c r="L1311" s="7" t="s">
        <v>41</v>
      </c>
      <c r="M1311" s="6">
        <v>44</v>
      </c>
      <c r="N1311" s="6">
        <v>5</v>
      </c>
      <c r="O1311" s="7" t="str">
        <f>VLOOKUP(H1311,Product_Master!$A$2:$E$19,2,FALSE)</f>
        <v>Smartphone</v>
      </c>
      <c r="P1311" s="7" t="str">
        <f>VLOOKUP(H1311,Product_Master!$A$2:$E$19,3,FALSE)</f>
        <v>Technology</v>
      </c>
      <c r="Q1311" s="17">
        <f>INDEX(Product_Master!$D$2:$D$19,MATCH(H1311,Product_Master!$A$2:$A$19,0))</f>
        <v>600</v>
      </c>
      <c r="R1311" s="14">
        <f>INDEX(Product_Master!$E$2:$E$19,MATCH(H1311,Product_Master!$A$2:$A$19,0))</f>
        <v>395.83</v>
      </c>
      <c r="S1311" s="14">
        <f t="shared" si="120"/>
        <v>4800</v>
      </c>
      <c r="T1311" s="14">
        <f t="shared" si="121"/>
        <v>3166.64</v>
      </c>
      <c r="U1311" s="14">
        <f t="shared" si="122"/>
        <v>1633.3600000000001</v>
      </c>
      <c r="V1311" s="20">
        <f t="shared" si="123"/>
        <v>0.34028333333333338</v>
      </c>
      <c r="W1311" s="7" t="str">
        <f t="shared" si="124"/>
        <v>Profitable</v>
      </c>
      <c r="X1311" s="7" t="str">
        <f t="shared" si="125"/>
        <v>Medium</v>
      </c>
    </row>
    <row r="1312" spans="1:24" x14ac:dyDescent="0.3">
      <c r="A1312" s="7" t="s">
        <v>3454</v>
      </c>
      <c r="B1312" s="8">
        <v>45229</v>
      </c>
      <c r="C1312" s="8">
        <v>45233</v>
      </c>
      <c r="D1312" s="7" t="s">
        <v>2405</v>
      </c>
      <c r="E1312" s="7" t="s">
        <v>1169</v>
      </c>
      <c r="F1312" s="7" t="s">
        <v>39</v>
      </c>
      <c r="G1312" s="7" t="s">
        <v>176</v>
      </c>
      <c r="H1312" s="7" t="s">
        <v>84</v>
      </c>
      <c r="I1312" s="6">
        <v>5</v>
      </c>
      <c r="J1312" s="10">
        <v>0.1</v>
      </c>
      <c r="K1312" s="7" t="s">
        <v>22</v>
      </c>
      <c r="L1312" s="7" t="s">
        <v>41</v>
      </c>
      <c r="M1312" s="6">
        <v>40</v>
      </c>
      <c r="N1312" s="6">
        <v>3</v>
      </c>
      <c r="O1312" s="7" t="str">
        <f>VLOOKUP(H1312,Product_Master!$A$2:$E$19,2,FALSE)</f>
        <v>Bookcase</v>
      </c>
      <c r="P1312" s="7" t="str">
        <f>VLOOKUP(H1312,Product_Master!$A$2:$E$19,3,FALSE)</f>
        <v>Furniture</v>
      </c>
      <c r="Q1312" s="17">
        <f>INDEX(Product_Master!$D$2:$D$19,MATCH(H1312,Product_Master!$A$2:$A$19,0))</f>
        <v>210</v>
      </c>
      <c r="R1312" s="14">
        <f>INDEX(Product_Master!$E$2:$E$19,MATCH(H1312,Product_Master!$A$2:$A$19,0))</f>
        <v>139.15</v>
      </c>
      <c r="S1312" s="14">
        <f t="shared" si="120"/>
        <v>945</v>
      </c>
      <c r="T1312" s="14">
        <f t="shared" si="121"/>
        <v>695.75</v>
      </c>
      <c r="U1312" s="14">
        <f t="shared" si="122"/>
        <v>249.25</v>
      </c>
      <c r="V1312" s="20">
        <f t="shared" si="123"/>
        <v>0.26375661375661374</v>
      </c>
      <c r="W1312" s="7" t="str">
        <f t="shared" si="124"/>
        <v>Profitable</v>
      </c>
      <c r="X1312" s="7" t="str">
        <f t="shared" si="125"/>
        <v>Low</v>
      </c>
    </row>
    <row r="1313" spans="1:24" x14ac:dyDescent="0.3">
      <c r="A1313" s="7" t="s">
        <v>3455</v>
      </c>
      <c r="B1313" s="8">
        <v>45269</v>
      </c>
      <c r="C1313" s="8">
        <v>45270</v>
      </c>
      <c r="D1313" s="7" t="s">
        <v>3054</v>
      </c>
      <c r="E1313" s="7" t="s">
        <v>1568</v>
      </c>
      <c r="F1313" s="7" t="s">
        <v>29</v>
      </c>
      <c r="G1313" s="7" t="s">
        <v>176</v>
      </c>
      <c r="H1313" s="7" t="s">
        <v>21</v>
      </c>
      <c r="I1313" s="6">
        <v>2</v>
      </c>
      <c r="J1313" s="10">
        <v>0.05</v>
      </c>
      <c r="K1313" s="7" t="s">
        <v>70</v>
      </c>
      <c r="L1313" s="7" t="s">
        <v>41</v>
      </c>
      <c r="M1313" s="6">
        <v>40</v>
      </c>
      <c r="N1313" s="6">
        <v>1</v>
      </c>
      <c r="O1313" s="7" t="str">
        <f>VLOOKUP(H1313,Product_Master!$A$2:$E$19,2,FALSE)</f>
        <v>Pen Set</v>
      </c>
      <c r="P1313" s="7" t="str">
        <f>VLOOKUP(H1313,Product_Master!$A$2:$E$19,3,FALSE)</f>
        <v>Office Supplies</v>
      </c>
      <c r="Q1313" s="17">
        <f>INDEX(Product_Master!$D$2:$D$19,MATCH(H1313,Product_Master!$A$2:$A$19,0))</f>
        <v>12</v>
      </c>
      <c r="R1313" s="14">
        <f>INDEX(Product_Master!$E$2:$E$19,MATCH(H1313,Product_Master!$A$2:$A$19,0))</f>
        <v>9.07</v>
      </c>
      <c r="S1313" s="14">
        <f t="shared" si="120"/>
        <v>22.799999999999997</v>
      </c>
      <c r="T1313" s="14">
        <f t="shared" si="121"/>
        <v>18.14</v>
      </c>
      <c r="U1313" s="14">
        <f t="shared" si="122"/>
        <v>4.6599999999999966</v>
      </c>
      <c r="V1313" s="20">
        <f t="shared" si="123"/>
        <v>0.20438596491228059</v>
      </c>
      <c r="W1313" s="7" t="str">
        <f t="shared" si="124"/>
        <v>Profitable</v>
      </c>
      <c r="X1313" s="7" t="str">
        <f t="shared" si="125"/>
        <v>Low</v>
      </c>
    </row>
    <row r="1314" spans="1:24" x14ac:dyDescent="0.3">
      <c r="A1314" s="7" t="s">
        <v>3457</v>
      </c>
      <c r="B1314" s="8">
        <v>45531</v>
      </c>
      <c r="C1314" s="8">
        <v>45532</v>
      </c>
      <c r="D1314" s="7" t="s">
        <v>1212</v>
      </c>
      <c r="E1314" s="7" t="s">
        <v>1000</v>
      </c>
      <c r="F1314" s="7" t="s">
        <v>39</v>
      </c>
      <c r="G1314" s="7" t="s">
        <v>47</v>
      </c>
      <c r="H1314" s="7" t="s">
        <v>241</v>
      </c>
      <c r="I1314" s="6">
        <v>5</v>
      </c>
      <c r="J1314" s="10">
        <v>0.1</v>
      </c>
      <c r="K1314" s="7" t="s">
        <v>32</v>
      </c>
      <c r="L1314" s="7" t="s">
        <v>33</v>
      </c>
      <c r="M1314" s="6">
        <v>19</v>
      </c>
      <c r="N1314" s="6">
        <v>4</v>
      </c>
      <c r="O1314" s="7" t="str">
        <f>VLOOKUP(H1314,Product_Master!$A$2:$E$19,2,FALSE)</f>
        <v>Notebook</v>
      </c>
      <c r="P1314" s="7" t="str">
        <f>VLOOKUP(H1314,Product_Master!$A$2:$E$19,3,FALSE)</f>
        <v>Office Supplies</v>
      </c>
      <c r="Q1314" s="17">
        <f>INDEX(Product_Master!$D$2:$D$19,MATCH(H1314,Product_Master!$A$2:$A$19,0))</f>
        <v>6</v>
      </c>
      <c r="R1314" s="14">
        <f>INDEX(Product_Master!$E$2:$E$19,MATCH(H1314,Product_Master!$A$2:$A$19,0))</f>
        <v>4.2699999999999996</v>
      </c>
      <c r="S1314" s="14">
        <f t="shared" si="120"/>
        <v>27</v>
      </c>
      <c r="T1314" s="14">
        <f t="shared" si="121"/>
        <v>21.349999999999998</v>
      </c>
      <c r="U1314" s="14">
        <f t="shared" si="122"/>
        <v>5.6500000000000021</v>
      </c>
      <c r="V1314" s="20">
        <f t="shared" si="123"/>
        <v>0.20925925925925934</v>
      </c>
      <c r="W1314" s="7" t="str">
        <f t="shared" si="124"/>
        <v>Profitable</v>
      </c>
      <c r="X1314" s="7" t="str">
        <f t="shared" si="125"/>
        <v>Low</v>
      </c>
    </row>
    <row r="1315" spans="1:24" x14ac:dyDescent="0.3">
      <c r="A1315" s="7" t="s">
        <v>3458</v>
      </c>
      <c r="B1315" s="8">
        <v>45645</v>
      </c>
      <c r="C1315" s="8">
        <v>45651</v>
      </c>
      <c r="D1315" s="7" t="s">
        <v>1965</v>
      </c>
      <c r="E1315" s="7" t="s">
        <v>359</v>
      </c>
      <c r="F1315" s="7" t="s">
        <v>29</v>
      </c>
      <c r="G1315" s="7" t="s">
        <v>30</v>
      </c>
      <c r="H1315" s="7" t="s">
        <v>63</v>
      </c>
      <c r="I1315" s="6">
        <v>2</v>
      </c>
      <c r="J1315" s="10">
        <v>0.05</v>
      </c>
      <c r="K1315" s="7" t="s">
        <v>22</v>
      </c>
      <c r="L1315" s="7" t="s">
        <v>33</v>
      </c>
      <c r="M1315" s="6">
        <v>56</v>
      </c>
      <c r="N1315" s="6">
        <v>3</v>
      </c>
      <c r="O1315" s="7" t="str">
        <f>VLOOKUP(H1315,Product_Master!$A$2:$E$19,2,FALSE)</f>
        <v>Paper Ream</v>
      </c>
      <c r="P1315" s="7" t="str">
        <f>VLOOKUP(H1315,Product_Master!$A$2:$E$19,3,FALSE)</f>
        <v>Office Supplies</v>
      </c>
      <c r="Q1315" s="17">
        <f>INDEX(Product_Master!$D$2:$D$19,MATCH(H1315,Product_Master!$A$2:$A$19,0))</f>
        <v>9</v>
      </c>
      <c r="R1315" s="14">
        <f>INDEX(Product_Master!$E$2:$E$19,MATCH(H1315,Product_Master!$A$2:$A$19,0))</f>
        <v>5.46</v>
      </c>
      <c r="S1315" s="14">
        <f t="shared" si="120"/>
        <v>17.099999999999998</v>
      </c>
      <c r="T1315" s="14">
        <f t="shared" si="121"/>
        <v>10.92</v>
      </c>
      <c r="U1315" s="14">
        <f t="shared" si="122"/>
        <v>6.1799999999999979</v>
      </c>
      <c r="V1315" s="20">
        <f t="shared" si="123"/>
        <v>0.36140350877192973</v>
      </c>
      <c r="W1315" s="7" t="str">
        <f t="shared" si="124"/>
        <v>Profitable</v>
      </c>
      <c r="X1315" s="7" t="str">
        <f t="shared" si="125"/>
        <v>Low</v>
      </c>
    </row>
    <row r="1316" spans="1:24" x14ac:dyDescent="0.3">
      <c r="A1316" s="7" t="s">
        <v>3459</v>
      </c>
      <c r="B1316" s="8">
        <v>45252</v>
      </c>
      <c r="C1316" s="8">
        <v>45259</v>
      </c>
      <c r="D1316" s="7" t="s">
        <v>1782</v>
      </c>
      <c r="E1316" s="7" t="s">
        <v>570</v>
      </c>
      <c r="F1316" s="7" t="s">
        <v>19</v>
      </c>
      <c r="G1316" s="7" t="s">
        <v>115</v>
      </c>
      <c r="H1316" s="7" t="s">
        <v>31</v>
      </c>
      <c r="I1316" s="6">
        <v>7</v>
      </c>
      <c r="J1316" s="10">
        <v>0.2</v>
      </c>
      <c r="K1316" s="7" t="s">
        <v>222</v>
      </c>
      <c r="L1316" s="7" t="s">
        <v>23</v>
      </c>
      <c r="M1316" s="6">
        <v>26</v>
      </c>
      <c r="N1316" s="6">
        <v>2</v>
      </c>
      <c r="O1316" s="7" t="str">
        <f>VLOOKUP(H1316,Product_Master!$A$2:$E$19,2,FALSE)</f>
        <v>Desk</v>
      </c>
      <c r="P1316" s="7" t="str">
        <f>VLOOKUP(H1316,Product_Master!$A$2:$E$19,3,FALSE)</f>
        <v>Furniture</v>
      </c>
      <c r="Q1316" s="17">
        <f>INDEX(Product_Master!$D$2:$D$19,MATCH(H1316,Product_Master!$A$2:$A$19,0))</f>
        <v>320</v>
      </c>
      <c r="R1316" s="14">
        <f>INDEX(Product_Master!$E$2:$E$19,MATCH(H1316,Product_Master!$A$2:$A$19,0))</f>
        <v>186.25</v>
      </c>
      <c r="S1316" s="14">
        <f t="shared" si="120"/>
        <v>1792</v>
      </c>
      <c r="T1316" s="14">
        <f t="shared" si="121"/>
        <v>1303.75</v>
      </c>
      <c r="U1316" s="14">
        <f t="shared" si="122"/>
        <v>488.25</v>
      </c>
      <c r="V1316" s="20">
        <f t="shared" si="123"/>
        <v>0.2724609375</v>
      </c>
      <c r="W1316" s="7" t="str">
        <f t="shared" si="124"/>
        <v>Profitable</v>
      </c>
      <c r="X1316" s="7" t="str">
        <f t="shared" si="125"/>
        <v>Low</v>
      </c>
    </row>
    <row r="1317" spans="1:24" x14ac:dyDescent="0.3">
      <c r="A1317" s="7" t="s">
        <v>3461</v>
      </c>
      <c r="B1317" s="8">
        <v>45397</v>
      </c>
      <c r="C1317" s="8">
        <v>45400</v>
      </c>
      <c r="D1317" s="7" t="s">
        <v>525</v>
      </c>
      <c r="E1317" s="7" t="s">
        <v>38</v>
      </c>
      <c r="F1317" s="7" t="s">
        <v>29</v>
      </c>
      <c r="G1317" s="7" t="s">
        <v>97</v>
      </c>
      <c r="H1317" s="7" t="s">
        <v>216</v>
      </c>
      <c r="I1317" s="6">
        <v>2</v>
      </c>
      <c r="J1317" s="10">
        <v>0.1</v>
      </c>
      <c r="K1317" s="7" t="s">
        <v>22</v>
      </c>
      <c r="L1317" s="7" t="s">
        <v>41</v>
      </c>
      <c r="M1317" s="6">
        <v>48</v>
      </c>
      <c r="N1317" s="6">
        <v>2</v>
      </c>
      <c r="O1317" s="7" t="str">
        <f>VLOOKUP(H1317,Product_Master!$A$2:$E$19,2,FALSE)</f>
        <v>Keyboard</v>
      </c>
      <c r="P1317" s="7" t="str">
        <f>VLOOKUP(H1317,Product_Master!$A$2:$E$19,3,FALSE)</f>
        <v>Technology</v>
      </c>
      <c r="Q1317" s="17">
        <f>INDEX(Product_Master!$D$2:$D$19,MATCH(H1317,Product_Master!$A$2:$A$19,0))</f>
        <v>45</v>
      </c>
      <c r="R1317" s="14">
        <f>INDEX(Product_Master!$E$2:$E$19,MATCH(H1317,Product_Master!$A$2:$A$19,0))</f>
        <v>35.729999999999997</v>
      </c>
      <c r="S1317" s="14">
        <f t="shared" si="120"/>
        <v>81</v>
      </c>
      <c r="T1317" s="14">
        <f t="shared" si="121"/>
        <v>71.459999999999994</v>
      </c>
      <c r="U1317" s="14">
        <f t="shared" si="122"/>
        <v>9.5400000000000063</v>
      </c>
      <c r="V1317" s="20">
        <f t="shared" si="123"/>
        <v>0.11777777777777786</v>
      </c>
      <c r="W1317" s="7" t="str">
        <f t="shared" si="124"/>
        <v>Profitable</v>
      </c>
      <c r="X1317" s="7" t="str">
        <f t="shared" si="125"/>
        <v>Low</v>
      </c>
    </row>
    <row r="1318" spans="1:24" x14ac:dyDescent="0.3">
      <c r="A1318" s="7" t="s">
        <v>3463</v>
      </c>
      <c r="B1318" s="8">
        <v>45036</v>
      </c>
      <c r="C1318" s="8">
        <v>45039</v>
      </c>
      <c r="D1318" s="7" t="s">
        <v>3465</v>
      </c>
      <c r="E1318" s="7" t="s">
        <v>413</v>
      </c>
      <c r="F1318" s="7" t="s">
        <v>39</v>
      </c>
      <c r="G1318" s="7" t="s">
        <v>293</v>
      </c>
      <c r="H1318" s="7" t="s">
        <v>84</v>
      </c>
      <c r="I1318" s="6">
        <v>4</v>
      </c>
      <c r="J1318" s="10">
        <v>0</v>
      </c>
      <c r="K1318" s="7" t="s">
        <v>70</v>
      </c>
      <c r="L1318" s="7" t="s">
        <v>23</v>
      </c>
      <c r="M1318" s="6">
        <v>20</v>
      </c>
      <c r="N1318" s="6">
        <v>2</v>
      </c>
      <c r="O1318" s="7" t="str">
        <f>VLOOKUP(H1318,Product_Master!$A$2:$E$19,2,FALSE)</f>
        <v>Bookcase</v>
      </c>
      <c r="P1318" s="7" t="str">
        <f>VLOOKUP(H1318,Product_Master!$A$2:$E$19,3,FALSE)</f>
        <v>Furniture</v>
      </c>
      <c r="Q1318" s="17">
        <f>INDEX(Product_Master!$D$2:$D$19,MATCH(H1318,Product_Master!$A$2:$A$19,0))</f>
        <v>210</v>
      </c>
      <c r="R1318" s="14">
        <f>INDEX(Product_Master!$E$2:$E$19,MATCH(H1318,Product_Master!$A$2:$A$19,0))</f>
        <v>139.15</v>
      </c>
      <c r="S1318" s="14">
        <f t="shared" si="120"/>
        <v>840</v>
      </c>
      <c r="T1318" s="14">
        <f t="shared" si="121"/>
        <v>556.6</v>
      </c>
      <c r="U1318" s="14">
        <f t="shared" si="122"/>
        <v>283.39999999999998</v>
      </c>
      <c r="V1318" s="20">
        <f t="shared" si="123"/>
        <v>0.33738095238095234</v>
      </c>
      <c r="W1318" s="7" t="str">
        <f t="shared" si="124"/>
        <v>Profitable</v>
      </c>
      <c r="X1318" s="7" t="str">
        <f t="shared" si="125"/>
        <v>Low</v>
      </c>
    </row>
    <row r="1319" spans="1:24" x14ac:dyDescent="0.3">
      <c r="A1319" s="7" t="s">
        <v>3466</v>
      </c>
      <c r="B1319" s="8">
        <v>45135</v>
      </c>
      <c r="C1319" s="8">
        <v>45142</v>
      </c>
      <c r="D1319" s="7" t="s">
        <v>2304</v>
      </c>
      <c r="E1319" s="7" t="s">
        <v>413</v>
      </c>
      <c r="F1319" s="7" t="s">
        <v>19</v>
      </c>
      <c r="G1319" s="7" t="s">
        <v>97</v>
      </c>
      <c r="H1319" s="7" t="s">
        <v>56</v>
      </c>
      <c r="I1319" s="6">
        <v>4</v>
      </c>
      <c r="J1319" s="10">
        <v>0.15</v>
      </c>
      <c r="K1319" s="7" t="s">
        <v>222</v>
      </c>
      <c r="L1319" s="7" t="s">
        <v>33</v>
      </c>
      <c r="M1319" s="6">
        <v>34</v>
      </c>
      <c r="N1319" s="6">
        <v>2</v>
      </c>
      <c r="O1319" s="7" t="str">
        <f>VLOOKUP(H1319,Product_Master!$A$2:$E$19,2,FALSE)</f>
        <v>Stapler</v>
      </c>
      <c r="P1319" s="7" t="str">
        <f>VLOOKUP(H1319,Product_Master!$A$2:$E$19,3,FALSE)</f>
        <v>Office Supplies</v>
      </c>
      <c r="Q1319" s="17">
        <f>INDEX(Product_Master!$D$2:$D$19,MATCH(H1319,Product_Master!$A$2:$A$19,0))</f>
        <v>15</v>
      </c>
      <c r="R1319" s="14">
        <f>INDEX(Product_Master!$E$2:$E$19,MATCH(H1319,Product_Master!$A$2:$A$19,0))</f>
        <v>9.91</v>
      </c>
      <c r="S1319" s="14">
        <f t="shared" si="120"/>
        <v>51</v>
      </c>
      <c r="T1319" s="14">
        <f t="shared" si="121"/>
        <v>39.64</v>
      </c>
      <c r="U1319" s="14">
        <f t="shared" si="122"/>
        <v>11.36</v>
      </c>
      <c r="V1319" s="20">
        <f t="shared" si="123"/>
        <v>0.22274509803921569</v>
      </c>
      <c r="W1319" s="7" t="str">
        <f t="shared" si="124"/>
        <v>Profitable</v>
      </c>
      <c r="X1319" s="7" t="str">
        <f t="shared" si="125"/>
        <v>Low</v>
      </c>
    </row>
    <row r="1320" spans="1:24" x14ac:dyDescent="0.3">
      <c r="A1320" s="7" t="s">
        <v>3467</v>
      </c>
      <c r="B1320" s="8">
        <v>45456</v>
      </c>
      <c r="C1320" s="8">
        <v>45463</v>
      </c>
      <c r="D1320" s="7" t="s">
        <v>786</v>
      </c>
      <c r="E1320" s="7" t="s">
        <v>671</v>
      </c>
      <c r="F1320" s="7" t="s">
        <v>39</v>
      </c>
      <c r="G1320" s="7" t="s">
        <v>20</v>
      </c>
      <c r="H1320" s="7" t="s">
        <v>31</v>
      </c>
      <c r="I1320" s="6">
        <v>8</v>
      </c>
      <c r="J1320" s="10">
        <v>0.1</v>
      </c>
      <c r="K1320" s="7" t="s">
        <v>22</v>
      </c>
      <c r="L1320" s="7" t="s">
        <v>41</v>
      </c>
      <c r="M1320" s="6">
        <v>25</v>
      </c>
      <c r="N1320" s="6">
        <v>3</v>
      </c>
      <c r="O1320" s="7" t="str">
        <f>VLOOKUP(H1320,Product_Master!$A$2:$E$19,2,FALSE)</f>
        <v>Desk</v>
      </c>
      <c r="P1320" s="7" t="str">
        <f>VLOOKUP(H1320,Product_Master!$A$2:$E$19,3,FALSE)</f>
        <v>Furniture</v>
      </c>
      <c r="Q1320" s="17">
        <f>INDEX(Product_Master!$D$2:$D$19,MATCH(H1320,Product_Master!$A$2:$A$19,0))</f>
        <v>320</v>
      </c>
      <c r="R1320" s="14">
        <f>INDEX(Product_Master!$E$2:$E$19,MATCH(H1320,Product_Master!$A$2:$A$19,0))</f>
        <v>186.25</v>
      </c>
      <c r="S1320" s="14">
        <f t="shared" si="120"/>
        <v>2304</v>
      </c>
      <c r="T1320" s="14">
        <f t="shared" si="121"/>
        <v>1490</v>
      </c>
      <c r="U1320" s="14">
        <f t="shared" si="122"/>
        <v>814</v>
      </c>
      <c r="V1320" s="20">
        <f t="shared" si="123"/>
        <v>0.3532986111111111</v>
      </c>
      <c r="W1320" s="7" t="str">
        <f t="shared" si="124"/>
        <v>Profitable</v>
      </c>
      <c r="X1320" s="7" t="str">
        <f t="shared" si="125"/>
        <v>Medium</v>
      </c>
    </row>
    <row r="1321" spans="1:24" x14ac:dyDescent="0.3">
      <c r="A1321" s="7" t="s">
        <v>3468</v>
      </c>
      <c r="B1321" s="8">
        <v>45601</v>
      </c>
      <c r="C1321" s="8">
        <v>45605</v>
      </c>
      <c r="D1321" s="7" t="s">
        <v>1018</v>
      </c>
      <c r="E1321" s="7" t="s">
        <v>490</v>
      </c>
      <c r="F1321" s="7" t="s">
        <v>39</v>
      </c>
      <c r="G1321" s="7" t="s">
        <v>30</v>
      </c>
      <c r="H1321" s="7" t="s">
        <v>109</v>
      </c>
      <c r="I1321" s="6">
        <v>1</v>
      </c>
      <c r="J1321" s="10">
        <v>0.05</v>
      </c>
      <c r="K1321" s="7" t="s">
        <v>32</v>
      </c>
      <c r="L1321" s="7" t="s">
        <v>41</v>
      </c>
      <c r="M1321" s="6">
        <v>68</v>
      </c>
      <c r="N1321" s="6">
        <v>5</v>
      </c>
      <c r="O1321" s="7" t="str">
        <f>VLOOKUP(H1321,Product_Master!$A$2:$E$19,2,FALSE)</f>
        <v>Printer</v>
      </c>
      <c r="P1321" s="7" t="str">
        <f>VLOOKUP(H1321,Product_Master!$A$2:$E$19,3,FALSE)</f>
        <v>Technology</v>
      </c>
      <c r="Q1321" s="17">
        <f>INDEX(Product_Master!$D$2:$D$19,MATCH(H1321,Product_Master!$A$2:$A$19,0))</f>
        <v>180</v>
      </c>
      <c r="R1321" s="14">
        <f>INDEX(Product_Master!$E$2:$E$19,MATCH(H1321,Product_Master!$A$2:$A$19,0))</f>
        <v>133.25</v>
      </c>
      <c r="S1321" s="14">
        <f t="shared" si="120"/>
        <v>171</v>
      </c>
      <c r="T1321" s="14">
        <f t="shared" si="121"/>
        <v>133.25</v>
      </c>
      <c r="U1321" s="14">
        <f t="shared" si="122"/>
        <v>37.75</v>
      </c>
      <c r="V1321" s="20">
        <f t="shared" si="123"/>
        <v>0.22076023391812866</v>
      </c>
      <c r="W1321" s="7" t="str">
        <f t="shared" si="124"/>
        <v>Profitable</v>
      </c>
      <c r="X1321" s="7" t="str">
        <f t="shared" si="125"/>
        <v>Low</v>
      </c>
    </row>
    <row r="1322" spans="1:24" x14ac:dyDescent="0.3">
      <c r="A1322" s="7" t="s">
        <v>3469</v>
      </c>
      <c r="B1322" s="8">
        <v>45537</v>
      </c>
      <c r="C1322" s="8">
        <v>45539</v>
      </c>
      <c r="D1322" s="7" t="s">
        <v>3470</v>
      </c>
      <c r="E1322" s="7" t="s">
        <v>413</v>
      </c>
      <c r="F1322" s="7" t="s">
        <v>29</v>
      </c>
      <c r="G1322" s="7" t="s">
        <v>47</v>
      </c>
      <c r="H1322" s="7" t="s">
        <v>56</v>
      </c>
      <c r="I1322" s="6">
        <v>9</v>
      </c>
      <c r="J1322" s="10">
        <v>0</v>
      </c>
      <c r="K1322" s="7" t="s">
        <v>32</v>
      </c>
      <c r="L1322" s="7" t="s">
        <v>41</v>
      </c>
      <c r="M1322" s="6">
        <v>36</v>
      </c>
      <c r="N1322" s="6">
        <v>2</v>
      </c>
      <c r="O1322" s="7" t="str">
        <f>VLOOKUP(H1322,Product_Master!$A$2:$E$19,2,FALSE)</f>
        <v>Stapler</v>
      </c>
      <c r="P1322" s="7" t="str">
        <f>VLOOKUP(H1322,Product_Master!$A$2:$E$19,3,FALSE)</f>
        <v>Office Supplies</v>
      </c>
      <c r="Q1322" s="17">
        <f>INDEX(Product_Master!$D$2:$D$19,MATCH(H1322,Product_Master!$A$2:$A$19,0))</f>
        <v>15</v>
      </c>
      <c r="R1322" s="14">
        <f>INDEX(Product_Master!$E$2:$E$19,MATCH(H1322,Product_Master!$A$2:$A$19,0))</f>
        <v>9.91</v>
      </c>
      <c r="S1322" s="14">
        <f t="shared" si="120"/>
        <v>135</v>
      </c>
      <c r="T1322" s="14">
        <f t="shared" si="121"/>
        <v>89.19</v>
      </c>
      <c r="U1322" s="14">
        <f t="shared" si="122"/>
        <v>45.81</v>
      </c>
      <c r="V1322" s="20">
        <f t="shared" si="123"/>
        <v>0.33933333333333338</v>
      </c>
      <c r="W1322" s="7" t="str">
        <f t="shared" si="124"/>
        <v>Profitable</v>
      </c>
      <c r="X1322" s="7" t="str">
        <f t="shared" si="125"/>
        <v>Low</v>
      </c>
    </row>
    <row r="1323" spans="1:24" x14ac:dyDescent="0.3">
      <c r="A1323" s="7" t="s">
        <v>3471</v>
      </c>
      <c r="B1323" s="8">
        <v>45230</v>
      </c>
      <c r="C1323" s="8">
        <v>45233</v>
      </c>
      <c r="D1323" s="7" t="s">
        <v>3473</v>
      </c>
      <c r="E1323" s="7" t="s">
        <v>75</v>
      </c>
      <c r="F1323" s="7" t="s">
        <v>29</v>
      </c>
      <c r="G1323" s="7" t="s">
        <v>293</v>
      </c>
      <c r="H1323" s="7" t="s">
        <v>160</v>
      </c>
      <c r="I1323" s="6">
        <v>8</v>
      </c>
      <c r="J1323" s="10">
        <v>0</v>
      </c>
      <c r="K1323" s="7" t="s">
        <v>22</v>
      </c>
      <c r="L1323" s="7" t="s">
        <v>41</v>
      </c>
      <c r="M1323" s="6">
        <v>25</v>
      </c>
      <c r="N1323" s="6">
        <v>4</v>
      </c>
      <c r="O1323" s="7" t="str">
        <f>VLOOKUP(H1323,Product_Master!$A$2:$E$19,2,FALSE)</f>
        <v>Laptop</v>
      </c>
      <c r="P1323" s="7" t="str">
        <f>VLOOKUP(H1323,Product_Master!$A$2:$E$19,3,FALSE)</f>
        <v>Technology</v>
      </c>
      <c r="Q1323" s="17">
        <f>INDEX(Product_Master!$D$2:$D$19,MATCH(H1323,Product_Master!$A$2:$A$19,0))</f>
        <v>900</v>
      </c>
      <c r="R1323" s="14">
        <f>INDEX(Product_Master!$E$2:$E$19,MATCH(H1323,Product_Master!$A$2:$A$19,0))</f>
        <v>669.14</v>
      </c>
      <c r="S1323" s="14">
        <f t="shared" si="120"/>
        <v>7200</v>
      </c>
      <c r="T1323" s="14">
        <f t="shared" si="121"/>
        <v>5353.12</v>
      </c>
      <c r="U1323" s="14">
        <f t="shared" si="122"/>
        <v>1846.88</v>
      </c>
      <c r="V1323" s="20">
        <f t="shared" si="123"/>
        <v>0.25651111111111113</v>
      </c>
      <c r="W1323" s="7" t="str">
        <f t="shared" si="124"/>
        <v>Profitable</v>
      </c>
      <c r="X1323" s="7" t="str">
        <f t="shared" si="125"/>
        <v>High</v>
      </c>
    </row>
    <row r="1324" spans="1:24" x14ac:dyDescent="0.3">
      <c r="A1324" s="7" t="s">
        <v>3474</v>
      </c>
      <c r="B1324" s="8">
        <v>45236</v>
      </c>
      <c r="C1324" s="8">
        <v>45240</v>
      </c>
      <c r="D1324" s="7" t="s">
        <v>1493</v>
      </c>
      <c r="E1324" s="7" t="s">
        <v>671</v>
      </c>
      <c r="F1324" s="7" t="s">
        <v>39</v>
      </c>
      <c r="G1324" s="7" t="s">
        <v>90</v>
      </c>
      <c r="H1324" s="7" t="s">
        <v>241</v>
      </c>
      <c r="I1324" s="6">
        <v>7</v>
      </c>
      <c r="J1324" s="10">
        <v>0.15</v>
      </c>
      <c r="K1324" s="7" t="s">
        <v>32</v>
      </c>
      <c r="L1324" s="7" t="s">
        <v>41</v>
      </c>
      <c r="M1324" s="6">
        <v>44</v>
      </c>
      <c r="N1324" s="6">
        <v>2</v>
      </c>
      <c r="O1324" s="7" t="str">
        <f>VLOOKUP(H1324,Product_Master!$A$2:$E$19,2,FALSE)</f>
        <v>Notebook</v>
      </c>
      <c r="P1324" s="7" t="str">
        <f>VLOOKUP(H1324,Product_Master!$A$2:$E$19,3,FALSE)</f>
        <v>Office Supplies</v>
      </c>
      <c r="Q1324" s="17">
        <f>INDEX(Product_Master!$D$2:$D$19,MATCH(H1324,Product_Master!$A$2:$A$19,0))</f>
        <v>6</v>
      </c>
      <c r="R1324" s="14">
        <f>INDEX(Product_Master!$E$2:$E$19,MATCH(H1324,Product_Master!$A$2:$A$19,0))</f>
        <v>4.2699999999999996</v>
      </c>
      <c r="S1324" s="14">
        <f t="shared" si="120"/>
        <v>35.699999999999996</v>
      </c>
      <c r="T1324" s="14">
        <f t="shared" si="121"/>
        <v>29.889999999999997</v>
      </c>
      <c r="U1324" s="14">
        <f t="shared" si="122"/>
        <v>5.8099999999999987</v>
      </c>
      <c r="V1324" s="20">
        <f t="shared" si="123"/>
        <v>0.16274509803921566</v>
      </c>
      <c r="W1324" s="7" t="str">
        <f t="shared" si="124"/>
        <v>Profitable</v>
      </c>
      <c r="X1324" s="7" t="str">
        <f t="shared" si="125"/>
        <v>Low</v>
      </c>
    </row>
    <row r="1325" spans="1:24" x14ac:dyDescent="0.3">
      <c r="A1325" s="7" t="s">
        <v>3475</v>
      </c>
      <c r="B1325" s="8">
        <v>45476</v>
      </c>
      <c r="C1325" s="8">
        <v>45477</v>
      </c>
      <c r="D1325" s="7" t="s">
        <v>3090</v>
      </c>
      <c r="E1325" s="7" t="s">
        <v>197</v>
      </c>
      <c r="F1325" s="7" t="s">
        <v>29</v>
      </c>
      <c r="G1325" s="7" t="s">
        <v>293</v>
      </c>
      <c r="H1325" s="7" t="s">
        <v>146</v>
      </c>
      <c r="I1325" s="6">
        <v>8</v>
      </c>
      <c r="J1325" s="10">
        <v>0</v>
      </c>
      <c r="K1325" s="7" t="s">
        <v>32</v>
      </c>
      <c r="L1325" s="7" t="s">
        <v>50</v>
      </c>
      <c r="M1325" s="6">
        <v>61</v>
      </c>
      <c r="N1325" s="6">
        <v>3</v>
      </c>
      <c r="O1325" s="7" t="str">
        <f>VLOOKUP(H1325,Product_Master!$A$2:$E$19,2,FALSE)</f>
        <v>Standing Desk</v>
      </c>
      <c r="P1325" s="7" t="str">
        <f>VLOOKUP(H1325,Product_Master!$A$2:$E$19,3,FALSE)</f>
        <v>Furniture</v>
      </c>
      <c r="Q1325" s="17">
        <f>INDEX(Product_Master!$D$2:$D$19,MATCH(H1325,Product_Master!$A$2:$A$19,0))</f>
        <v>480</v>
      </c>
      <c r="R1325" s="14">
        <f>INDEX(Product_Master!$E$2:$E$19,MATCH(H1325,Product_Master!$A$2:$A$19,0))</f>
        <v>375.21</v>
      </c>
      <c r="S1325" s="14">
        <f t="shared" si="120"/>
        <v>3840</v>
      </c>
      <c r="T1325" s="14">
        <f t="shared" si="121"/>
        <v>3001.68</v>
      </c>
      <c r="U1325" s="14">
        <f t="shared" si="122"/>
        <v>838.32000000000016</v>
      </c>
      <c r="V1325" s="20">
        <f t="shared" si="123"/>
        <v>0.21831250000000005</v>
      </c>
      <c r="W1325" s="7" t="str">
        <f t="shared" si="124"/>
        <v>Profitable</v>
      </c>
      <c r="X1325" s="7" t="str">
        <f t="shared" si="125"/>
        <v>Medium</v>
      </c>
    </row>
    <row r="1326" spans="1:24" x14ac:dyDescent="0.3">
      <c r="A1326" s="7" t="s">
        <v>3476</v>
      </c>
      <c r="B1326" s="8">
        <v>45514</v>
      </c>
      <c r="C1326" s="8">
        <v>45521</v>
      </c>
      <c r="D1326" s="7" t="s">
        <v>3334</v>
      </c>
      <c r="E1326" s="7" t="s">
        <v>68</v>
      </c>
      <c r="F1326" s="7" t="s">
        <v>39</v>
      </c>
      <c r="G1326" s="7" t="s">
        <v>30</v>
      </c>
      <c r="H1326" s="7" t="s">
        <v>69</v>
      </c>
      <c r="I1326" s="6">
        <v>3</v>
      </c>
      <c r="J1326" s="10">
        <v>0.05</v>
      </c>
      <c r="K1326" s="7" t="s">
        <v>32</v>
      </c>
      <c r="L1326" s="7" t="s">
        <v>33</v>
      </c>
      <c r="M1326" s="6">
        <v>68</v>
      </c>
      <c r="N1326" s="6">
        <v>5</v>
      </c>
      <c r="O1326" s="7" t="str">
        <f>VLOOKUP(H1326,Product_Master!$A$2:$E$19,2,FALSE)</f>
        <v>Marker Pack</v>
      </c>
      <c r="P1326" s="7" t="str">
        <f>VLOOKUP(H1326,Product_Master!$A$2:$E$19,3,FALSE)</f>
        <v>Office Supplies</v>
      </c>
      <c r="Q1326" s="17">
        <f>INDEX(Product_Master!$D$2:$D$19,MATCH(H1326,Product_Master!$A$2:$A$19,0))</f>
        <v>11</v>
      </c>
      <c r="R1326" s="14">
        <f>INDEX(Product_Master!$E$2:$E$19,MATCH(H1326,Product_Master!$A$2:$A$19,0))</f>
        <v>6.23</v>
      </c>
      <c r="S1326" s="14">
        <f t="shared" si="120"/>
        <v>31.349999999999998</v>
      </c>
      <c r="T1326" s="14">
        <f t="shared" si="121"/>
        <v>18.690000000000001</v>
      </c>
      <c r="U1326" s="14">
        <f t="shared" si="122"/>
        <v>12.659999999999997</v>
      </c>
      <c r="V1326" s="20">
        <f t="shared" si="123"/>
        <v>0.40382775119617215</v>
      </c>
      <c r="W1326" s="7" t="str">
        <f t="shared" si="124"/>
        <v>Profitable</v>
      </c>
      <c r="X1326" s="7" t="str">
        <f t="shared" si="125"/>
        <v>Low</v>
      </c>
    </row>
    <row r="1327" spans="1:24" x14ac:dyDescent="0.3">
      <c r="A1327" s="7" t="s">
        <v>3477</v>
      </c>
      <c r="B1327" s="8">
        <v>45241</v>
      </c>
      <c r="C1327" s="8">
        <v>45248</v>
      </c>
      <c r="D1327" s="7" t="s">
        <v>2201</v>
      </c>
      <c r="E1327" s="7" t="s">
        <v>135</v>
      </c>
      <c r="F1327" s="7" t="s">
        <v>29</v>
      </c>
      <c r="G1327" s="7" t="s">
        <v>97</v>
      </c>
      <c r="H1327" s="7" t="s">
        <v>76</v>
      </c>
      <c r="I1327" s="6">
        <v>5</v>
      </c>
      <c r="J1327" s="10">
        <v>0.1</v>
      </c>
      <c r="K1327" s="7" t="s">
        <v>22</v>
      </c>
      <c r="L1327" s="7" t="s">
        <v>23</v>
      </c>
      <c r="M1327" s="6">
        <v>40</v>
      </c>
      <c r="N1327" s="6">
        <v>1</v>
      </c>
      <c r="O1327" s="7" t="str">
        <f>VLOOKUP(H1327,Product_Master!$A$2:$E$19,2,FALSE)</f>
        <v>Tablet</v>
      </c>
      <c r="P1327" s="7" t="str">
        <f>VLOOKUP(H1327,Product_Master!$A$2:$E$19,3,FALSE)</f>
        <v>Technology</v>
      </c>
      <c r="Q1327" s="17">
        <f>INDEX(Product_Master!$D$2:$D$19,MATCH(H1327,Product_Master!$A$2:$A$19,0))</f>
        <v>350</v>
      </c>
      <c r="R1327" s="14">
        <f>INDEX(Product_Master!$E$2:$E$19,MATCH(H1327,Product_Master!$A$2:$A$19,0))</f>
        <v>267.63</v>
      </c>
      <c r="S1327" s="14">
        <f t="shared" si="120"/>
        <v>1575</v>
      </c>
      <c r="T1327" s="14">
        <f t="shared" si="121"/>
        <v>1338.15</v>
      </c>
      <c r="U1327" s="14">
        <f t="shared" si="122"/>
        <v>236.84999999999991</v>
      </c>
      <c r="V1327" s="20">
        <f t="shared" si="123"/>
        <v>0.15038095238095231</v>
      </c>
      <c r="W1327" s="7" t="str">
        <f t="shared" si="124"/>
        <v>Profitable</v>
      </c>
      <c r="X1327" s="7" t="str">
        <f t="shared" si="125"/>
        <v>Low</v>
      </c>
    </row>
    <row r="1328" spans="1:24" x14ac:dyDescent="0.3">
      <c r="A1328" s="7" t="s">
        <v>3478</v>
      </c>
      <c r="B1328" s="8">
        <v>45475</v>
      </c>
      <c r="C1328" s="8">
        <v>45477</v>
      </c>
      <c r="D1328" s="7" t="s">
        <v>578</v>
      </c>
      <c r="E1328" s="7" t="s">
        <v>911</v>
      </c>
      <c r="F1328" s="7" t="s">
        <v>29</v>
      </c>
      <c r="G1328" s="7" t="s">
        <v>115</v>
      </c>
      <c r="H1328" s="7" t="s">
        <v>69</v>
      </c>
      <c r="I1328" s="6">
        <v>8</v>
      </c>
      <c r="J1328" s="10">
        <v>0.1</v>
      </c>
      <c r="K1328" s="7" t="s">
        <v>22</v>
      </c>
      <c r="L1328" s="7" t="s">
        <v>23</v>
      </c>
      <c r="M1328" s="6">
        <v>31</v>
      </c>
      <c r="N1328" s="6">
        <v>1</v>
      </c>
      <c r="O1328" s="7" t="str">
        <f>VLOOKUP(H1328,Product_Master!$A$2:$E$19,2,FALSE)</f>
        <v>Marker Pack</v>
      </c>
      <c r="P1328" s="7" t="str">
        <f>VLOOKUP(H1328,Product_Master!$A$2:$E$19,3,FALSE)</f>
        <v>Office Supplies</v>
      </c>
      <c r="Q1328" s="17">
        <f>INDEX(Product_Master!$D$2:$D$19,MATCH(H1328,Product_Master!$A$2:$A$19,0))</f>
        <v>11</v>
      </c>
      <c r="R1328" s="14">
        <f>INDEX(Product_Master!$E$2:$E$19,MATCH(H1328,Product_Master!$A$2:$A$19,0))</f>
        <v>6.23</v>
      </c>
      <c r="S1328" s="14">
        <f t="shared" si="120"/>
        <v>79.2</v>
      </c>
      <c r="T1328" s="14">
        <f t="shared" si="121"/>
        <v>49.84</v>
      </c>
      <c r="U1328" s="14">
        <f t="shared" si="122"/>
        <v>29.36</v>
      </c>
      <c r="V1328" s="20">
        <f t="shared" si="123"/>
        <v>0.37070707070707071</v>
      </c>
      <c r="W1328" s="7" t="str">
        <f t="shared" si="124"/>
        <v>Profitable</v>
      </c>
      <c r="X1328" s="7" t="str">
        <f t="shared" si="125"/>
        <v>Low</v>
      </c>
    </row>
    <row r="1329" spans="1:24" x14ac:dyDescent="0.3">
      <c r="A1329" s="7" t="s">
        <v>3479</v>
      </c>
      <c r="B1329" s="8">
        <v>45548</v>
      </c>
      <c r="C1329" s="8">
        <v>45551</v>
      </c>
      <c r="D1329" s="7" t="s">
        <v>3481</v>
      </c>
      <c r="E1329" s="7" t="s">
        <v>548</v>
      </c>
      <c r="F1329" s="7" t="s">
        <v>39</v>
      </c>
      <c r="G1329" s="7" t="s">
        <v>176</v>
      </c>
      <c r="H1329" s="7" t="s">
        <v>216</v>
      </c>
      <c r="I1329" s="6">
        <v>5</v>
      </c>
      <c r="J1329" s="10">
        <v>0</v>
      </c>
      <c r="K1329" s="7" t="s">
        <v>70</v>
      </c>
      <c r="L1329" s="7" t="s">
        <v>23</v>
      </c>
      <c r="M1329" s="6">
        <v>19</v>
      </c>
      <c r="N1329" s="6">
        <v>2</v>
      </c>
      <c r="O1329" s="7" t="str">
        <f>VLOOKUP(H1329,Product_Master!$A$2:$E$19,2,FALSE)</f>
        <v>Keyboard</v>
      </c>
      <c r="P1329" s="7" t="str">
        <f>VLOOKUP(H1329,Product_Master!$A$2:$E$19,3,FALSE)</f>
        <v>Technology</v>
      </c>
      <c r="Q1329" s="17">
        <f>INDEX(Product_Master!$D$2:$D$19,MATCH(H1329,Product_Master!$A$2:$A$19,0))</f>
        <v>45</v>
      </c>
      <c r="R1329" s="14">
        <f>INDEX(Product_Master!$E$2:$E$19,MATCH(H1329,Product_Master!$A$2:$A$19,0))</f>
        <v>35.729999999999997</v>
      </c>
      <c r="S1329" s="14">
        <f t="shared" si="120"/>
        <v>225</v>
      </c>
      <c r="T1329" s="14">
        <f t="shared" si="121"/>
        <v>178.64999999999998</v>
      </c>
      <c r="U1329" s="14">
        <f t="shared" si="122"/>
        <v>46.350000000000023</v>
      </c>
      <c r="V1329" s="20">
        <f t="shared" si="123"/>
        <v>0.2060000000000001</v>
      </c>
      <c r="W1329" s="7" t="str">
        <f t="shared" si="124"/>
        <v>Profitable</v>
      </c>
      <c r="X1329" s="7" t="str">
        <f t="shared" si="125"/>
        <v>Low</v>
      </c>
    </row>
    <row r="1330" spans="1:24" x14ac:dyDescent="0.3">
      <c r="A1330" s="7" t="s">
        <v>3482</v>
      </c>
      <c r="B1330" s="8">
        <v>45551</v>
      </c>
      <c r="C1330" s="8">
        <v>45558</v>
      </c>
      <c r="D1330" s="7" t="s">
        <v>916</v>
      </c>
      <c r="E1330" s="7" t="s">
        <v>276</v>
      </c>
      <c r="F1330" s="7" t="s">
        <v>39</v>
      </c>
      <c r="G1330" s="7" t="s">
        <v>40</v>
      </c>
      <c r="H1330" s="7" t="s">
        <v>241</v>
      </c>
      <c r="I1330" s="6">
        <v>7</v>
      </c>
      <c r="J1330" s="10">
        <v>0</v>
      </c>
      <c r="K1330" s="7" t="s">
        <v>32</v>
      </c>
      <c r="L1330" s="7" t="s">
        <v>41</v>
      </c>
      <c r="M1330" s="6">
        <v>58</v>
      </c>
      <c r="N1330" s="6">
        <v>5</v>
      </c>
      <c r="O1330" s="7" t="str">
        <f>VLOOKUP(H1330,Product_Master!$A$2:$E$19,2,FALSE)</f>
        <v>Notebook</v>
      </c>
      <c r="P1330" s="7" t="str">
        <f>VLOOKUP(H1330,Product_Master!$A$2:$E$19,3,FALSE)</f>
        <v>Office Supplies</v>
      </c>
      <c r="Q1330" s="17">
        <f>INDEX(Product_Master!$D$2:$D$19,MATCH(H1330,Product_Master!$A$2:$A$19,0))</f>
        <v>6</v>
      </c>
      <c r="R1330" s="14">
        <f>INDEX(Product_Master!$E$2:$E$19,MATCH(H1330,Product_Master!$A$2:$A$19,0))</f>
        <v>4.2699999999999996</v>
      </c>
      <c r="S1330" s="14">
        <f t="shared" si="120"/>
        <v>42</v>
      </c>
      <c r="T1330" s="14">
        <f t="shared" si="121"/>
        <v>29.889999999999997</v>
      </c>
      <c r="U1330" s="14">
        <f t="shared" si="122"/>
        <v>12.110000000000003</v>
      </c>
      <c r="V1330" s="20">
        <f t="shared" si="123"/>
        <v>0.28833333333333339</v>
      </c>
      <c r="W1330" s="7" t="str">
        <f t="shared" si="124"/>
        <v>Profitable</v>
      </c>
      <c r="X1330" s="7" t="str">
        <f t="shared" si="125"/>
        <v>Low</v>
      </c>
    </row>
    <row r="1331" spans="1:24" x14ac:dyDescent="0.3">
      <c r="A1331" s="7" t="s">
        <v>3484</v>
      </c>
      <c r="B1331" s="8">
        <v>45001</v>
      </c>
      <c r="C1331" s="8">
        <v>45003</v>
      </c>
      <c r="D1331" s="7" t="s">
        <v>3485</v>
      </c>
      <c r="E1331" s="7" t="s">
        <v>96</v>
      </c>
      <c r="F1331" s="7" t="s">
        <v>29</v>
      </c>
      <c r="G1331" s="7" t="s">
        <v>90</v>
      </c>
      <c r="H1331" s="7" t="s">
        <v>56</v>
      </c>
      <c r="I1331" s="6">
        <v>2</v>
      </c>
      <c r="J1331" s="10">
        <v>0.1</v>
      </c>
      <c r="K1331" s="7" t="s">
        <v>22</v>
      </c>
      <c r="L1331" s="7" t="s">
        <v>41</v>
      </c>
      <c r="M1331" s="6">
        <v>29</v>
      </c>
      <c r="N1331" s="6">
        <v>1</v>
      </c>
      <c r="O1331" s="7" t="str">
        <f>VLOOKUP(H1331,Product_Master!$A$2:$E$19,2,FALSE)</f>
        <v>Stapler</v>
      </c>
      <c r="P1331" s="7" t="str">
        <f>VLOOKUP(H1331,Product_Master!$A$2:$E$19,3,FALSE)</f>
        <v>Office Supplies</v>
      </c>
      <c r="Q1331" s="17">
        <f>INDEX(Product_Master!$D$2:$D$19,MATCH(H1331,Product_Master!$A$2:$A$19,0))</f>
        <v>15</v>
      </c>
      <c r="R1331" s="14">
        <f>INDEX(Product_Master!$E$2:$E$19,MATCH(H1331,Product_Master!$A$2:$A$19,0))</f>
        <v>9.91</v>
      </c>
      <c r="S1331" s="14">
        <f t="shared" si="120"/>
        <v>27</v>
      </c>
      <c r="T1331" s="14">
        <f t="shared" si="121"/>
        <v>19.82</v>
      </c>
      <c r="U1331" s="14">
        <f t="shared" si="122"/>
        <v>7.18</v>
      </c>
      <c r="V1331" s="20">
        <f t="shared" si="123"/>
        <v>0.2659259259259259</v>
      </c>
      <c r="W1331" s="7" t="str">
        <f t="shared" si="124"/>
        <v>Profitable</v>
      </c>
      <c r="X1331" s="7" t="str">
        <f t="shared" si="125"/>
        <v>Low</v>
      </c>
    </row>
    <row r="1332" spans="1:24" x14ac:dyDescent="0.3">
      <c r="A1332" s="7" t="s">
        <v>3486</v>
      </c>
      <c r="B1332" s="8">
        <v>45624</v>
      </c>
      <c r="C1332" s="8">
        <v>45626</v>
      </c>
      <c r="D1332" s="7" t="s">
        <v>88</v>
      </c>
      <c r="E1332" s="7" t="s">
        <v>426</v>
      </c>
      <c r="F1332" s="7" t="s">
        <v>29</v>
      </c>
      <c r="G1332" s="7" t="s">
        <v>176</v>
      </c>
      <c r="H1332" s="7" t="s">
        <v>98</v>
      </c>
      <c r="I1332" s="6">
        <v>4</v>
      </c>
      <c r="J1332" s="10">
        <v>0.1</v>
      </c>
      <c r="K1332" s="7" t="s">
        <v>32</v>
      </c>
      <c r="L1332" s="7" t="s">
        <v>23</v>
      </c>
      <c r="M1332" s="6">
        <v>18</v>
      </c>
      <c r="N1332" s="6">
        <v>2</v>
      </c>
      <c r="O1332" s="7" t="str">
        <f>VLOOKUP(H1332,Product_Master!$A$2:$E$19,2,FALSE)</f>
        <v>Office Chair</v>
      </c>
      <c r="P1332" s="7" t="str">
        <f>VLOOKUP(H1332,Product_Master!$A$2:$E$19,3,FALSE)</f>
        <v>Furniture</v>
      </c>
      <c r="Q1332" s="17">
        <f>INDEX(Product_Master!$D$2:$D$19,MATCH(H1332,Product_Master!$A$2:$A$19,0))</f>
        <v>150</v>
      </c>
      <c r="R1332" s="14">
        <f>INDEX(Product_Master!$E$2:$E$19,MATCH(H1332,Product_Master!$A$2:$A$19,0))</f>
        <v>111.98</v>
      </c>
      <c r="S1332" s="14">
        <f t="shared" si="120"/>
        <v>540</v>
      </c>
      <c r="T1332" s="14">
        <f t="shared" si="121"/>
        <v>447.92</v>
      </c>
      <c r="U1332" s="14">
        <f t="shared" si="122"/>
        <v>92.079999999999984</v>
      </c>
      <c r="V1332" s="20">
        <f t="shared" si="123"/>
        <v>0.17051851851851849</v>
      </c>
      <c r="W1332" s="7" t="str">
        <f t="shared" si="124"/>
        <v>Profitable</v>
      </c>
      <c r="X1332" s="7" t="str">
        <f t="shared" si="125"/>
        <v>Low</v>
      </c>
    </row>
    <row r="1333" spans="1:24" x14ac:dyDescent="0.3">
      <c r="A1333" s="7" t="s">
        <v>3488</v>
      </c>
      <c r="B1333" s="8">
        <v>45086</v>
      </c>
      <c r="C1333" s="8">
        <v>45089</v>
      </c>
      <c r="D1333" s="7" t="s">
        <v>1617</v>
      </c>
      <c r="E1333" s="7" t="s">
        <v>256</v>
      </c>
      <c r="F1333" s="7" t="s">
        <v>19</v>
      </c>
      <c r="G1333" s="7" t="s">
        <v>30</v>
      </c>
      <c r="H1333" s="7" t="s">
        <v>160</v>
      </c>
      <c r="I1333" s="6">
        <v>3</v>
      </c>
      <c r="J1333" s="10">
        <v>0.1</v>
      </c>
      <c r="K1333" s="7" t="s">
        <v>32</v>
      </c>
      <c r="L1333" s="7" t="s">
        <v>50</v>
      </c>
      <c r="M1333" s="6">
        <v>58</v>
      </c>
      <c r="N1333" s="6">
        <v>4</v>
      </c>
      <c r="O1333" s="7" t="str">
        <f>VLOOKUP(H1333,Product_Master!$A$2:$E$19,2,FALSE)</f>
        <v>Laptop</v>
      </c>
      <c r="P1333" s="7" t="str">
        <f>VLOOKUP(H1333,Product_Master!$A$2:$E$19,3,FALSE)</f>
        <v>Technology</v>
      </c>
      <c r="Q1333" s="17">
        <f>INDEX(Product_Master!$D$2:$D$19,MATCH(H1333,Product_Master!$A$2:$A$19,0))</f>
        <v>900</v>
      </c>
      <c r="R1333" s="14">
        <f>INDEX(Product_Master!$E$2:$E$19,MATCH(H1333,Product_Master!$A$2:$A$19,0))</f>
        <v>669.14</v>
      </c>
      <c r="S1333" s="14">
        <f t="shared" si="120"/>
        <v>2430</v>
      </c>
      <c r="T1333" s="14">
        <f t="shared" si="121"/>
        <v>2007.42</v>
      </c>
      <c r="U1333" s="14">
        <f t="shared" si="122"/>
        <v>422.57999999999993</v>
      </c>
      <c r="V1333" s="20">
        <f t="shared" si="123"/>
        <v>0.17390123456790121</v>
      </c>
      <c r="W1333" s="7" t="str">
        <f t="shared" si="124"/>
        <v>Profitable</v>
      </c>
      <c r="X1333" s="7" t="str">
        <f t="shared" si="125"/>
        <v>Medium</v>
      </c>
    </row>
    <row r="1334" spans="1:24" x14ac:dyDescent="0.3">
      <c r="A1334" s="7" t="s">
        <v>3489</v>
      </c>
      <c r="B1334" s="8">
        <v>45330</v>
      </c>
      <c r="C1334" s="8">
        <v>45335</v>
      </c>
      <c r="D1334" s="7" t="s">
        <v>3490</v>
      </c>
      <c r="E1334" s="7" t="s">
        <v>246</v>
      </c>
      <c r="F1334" s="7" t="s">
        <v>39</v>
      </c>
      <c r="G1334" s="7" t="s">
        <v>293</v>
      </c>
      <c r="H1334" s="7" t="s">
        <v>63</v>
      </c>
      <c r="I1334" s="6">
        <v>5</v>
      </c>
      <c r="J1334" s="10">
        <v>0.15</v>
      </c>
      <c r="K1334" s="7" t="s">
        <v>32</v>
      </c>
      <c r="L1334" s="7" t="s">
        <v>41</v>
      </c>
      <c r="M1334" s="6">
        <v>62</v>
      </c>
      <c r="N1334" s="6">
        <v>1</v>
      </c>
      <c r="O1334" s="7" t="str">
        <f>VLOOKUP(H1334,Product_Master!$A$2:$E$19,2,FALSE)</f>
        <v>Paper Ream</v>
      </c>
      <c r="P1334" s="7" t="str">
        <f>VLOOKUP(H1334,Product_Master!$A$2:$E$19,3,FALSE)</f>
        <v>Office Supplies</v>
      </c>
      <c r="Q1334" s="17">
        <f>INDEX(Product_Master!$D$2:$D$19,MATCH(H1334,Product_Master!$A$2:$A$19,0))</f>
        <v>9</v>
      </c>
      <c r="R1334" s="14">
        <f>INDEX(Product_Master!$E$2:$E$19,MATCH(H1334,Product_Master!$A$2:$A$19,0))</f>
        <v>5.46</v>
      </c>
      <c r="S1334" s="14">
        <f t="shared" si="120"/>
        <v>38.25</v>
      </c>
      <c r="T1334" s="14">
        <f t="shared" si="121"/>
        <v>27.3</v>
      </c>
      <c r="U1334" s="14">
        <f t="shared" si="122"/>
        <v>10.95</v>
      </c>
      <c r="V1334" s="20">
        <f t="shared" si="123"/>
        <v>0.28627450980392155</v>
      </c>
      <c r="W1334" s="7" t="str">
        <f t="shared" si="124"/>
        <v>Profitable</v>
      </c>
      <c r="X1334" s="7" t="str">
        <f t="shared" si="125"/>
        <v>Low</v>
      </c>
    </row>
    <row r="1335" spans="1:24" x14ac:dyDescent="0.3">
      <c r="A1335" s="7" t="s">
        <v>3491</v>
      </c>
      <c r="B1335" s="8">
        <v>45018</v>
      </c>
      <c r="C1335" s="8">
        <v>45022</v>
      </c>
      <c r="D1335" s="7" t="s">
        <v>3492</v>
      </c>
      <c r="E1335" s="7" t="s">
        <v>917</v>
      </c>
      <c r="F1335" s="7" t="s">
        <v>29</v>
      </c>
      <c r="G1335" s="7" t="s">
        <v>115</v>
      </c>
      <c r="H1335" s="7" t="s">
        <v>146</v>
      </c>
      <c r="I1335" s="6">
        <v>2</v>
      </c>
      <c r="J1335" s="10">
        <v>0</v>
      </c>
      <c r="K1335" s="7" t="s">
        <v>70</v>
      </c>
      <c r="L1335" s="7" t="s">
        <v>50</v>
      </c>
      <c r="M1335" s="6">
        <v>50</v>
      </c>
      <c r="N1335" s="6">
        <v>3</v>
      </c>
      <c r="O1335" s="7" t="str">
        <f>VLOOKUP(H1335,Product_Master!$A$2:$E$19,2,FALSE)</f>
        <v>Standing Desk</v>
      </c>
      <c r="P1335" s="7" t="str">
        <f>VLOOKUP(H1335,Product_Master!$A$2:$E$19,3,FALSE)</f>
        <v>Furniture</v>
      </c>
      <c r="Q1335" s="17">
        <f>INDEX(Product_Master!$D$2:$D$19,MATCH(H1335,Product_Master!$A$2:$A$19,0))</f>
        <v>480</v>
      </c>
      <c r="R1335" s="14">
        <f>INDEX(Product_Master!$E$2:$E$19,MATCH(H1335,Product_Master!$A$2:$A$19,0))</f>
        <v>375.21</v>
      </c>
      <c r="S1335" s="14">
        <f t="shared" si="120"/>
        <v>960</v>
      </c>
      <c r="T1335" s="14">
        <f t="shared" si="121"/>
        <v>750.42</v>
      </c>
      <c r="U1335" s="14">
        <f t="shared" si="122"/>
        <v>209.58000000000004</v>
      </c>
      <c r="V1335" s="20">
        <f t="shared" si="123"/>
        <v>0.21831250000000005</v>
      </c>
      <c r="W1335" s="7" t="str">
        <f t="shared" si="124"/>
        <v>Profitable</v>
      </c>
      <c r="X1335" s="7" t="str">
        <f t="shared" si="125"/>
        <v>Low</v>
      </c>
    </row>
    <row r="1336" spans="1:24" x14ac:dyDescent="0.3">
      <c r="A1336" s="7" t="s">
        <v>3493</v>
      </c>
      <c r="B1336" s="8">
        <v>45228</v>
      </c>
      <c r="C1336" s="8">
        <v>45234</v>
      </c>
      <c r="D1336" s="7" t="s">
        <v>3495</v>
      </c>
      <c r="E1336" s="7" t="s">
        <v>347</v>
      </c>
      <c r="F1336" s="7" t="s">
        <v>19</v>
      </c>
      <c r="G1336" s="7" t="s">
        <v>115</v>
      </c>
      <c r="H1336" s="7" t="s">
        <v>308</v>
      </c>
      <c r="I1336" s="6">
        <v>1</v>
      </c>
      <c r="J1336" s="10">
        <v>0</v>
      </c>
      <c r="K1336" s="7" t="s">
        <v>70</v>
      </c>
      <c r="L1336" s="7" t="s">
        <v>33</v>
      </c>
      <c r="M1336" s="6">
        <v>20</v>
      </c>
      <c r="N1336" s="6">
        <v>3</v>
      </c>
      <c r="O1336" s="7" t="str">
        <f>VLOOKUP(H1336,Product_Master!$A$2:$E$19,2,FALSE)</f>
        <v>Binder</v>
      </c>
      <c r="P1336" s="7" t="str">
        <f>VLOOKUP(H1336,Product_Master!$A$2:$E$19,3,FALSE)</f>
        <v>Office Supplies</v>
      </c>
      <c r="Q1336" s="17">
        <f>INDEX(Product_Master!$D$2:$D$19,MATCH(H1336,Product_Master!$A$2:$A$19,0))</f>
        <v>8</v>
      </c>
      <c r="R1336" s="14">
        <f>INDEX(Product_Master!$E$2:$E$19,MATCH(H1336,Product_Master!$A$2:$A$19,0))</f>
        <v>5.51</v>
      </c>
      <c r="S1336" s="14">
        <f t="shared" si="120"/>
        <v>8</v>
      </c>
      <c r="T1336" s="14">
        <f t="shared" si="121"/>
        <v>5.51</v>
      </c>
      <c r="U1336" s="14">
        <f t="shared" si="122"/>
        <v>2.4900000000000002</v>
      </c>
      <c r="V1336" s="20">
        <f t="shared" si="123"/>
        <v>0.31125000000000003</v>
      </c>
      <c r="W1336" s="7" t="str">
        <f t="shared" si="124"/>
        <v>Profitable</v>
      </c>
      <c r="X1336" s="7" t="str">
        <f t="shared" si="125"/>
        <v>Low</v>
      </c>
    </row>
    <row r="1337" spans="1:24" x14ac:dyDescent="0.3">
      <c r="A1337" s="7" t="s">
        <v>3496</v>
      </c>
      <c r="B1337" s="8">
        <v>45613</v>
      </c>
      <c r="C1337" s="8">
        <v>45617</v>
      </c>
      <c r="D1337" s="7" t="s">
        <v>1093</v>
      </c>
      <c r="E1337" s="7" t="s">
        <v>870</v>
      </c>
      <c r="F1337" s="7" t="s">
        <v>29</v>
      </c>
      <c r="G1337" s="7" t="s">
        <v>20</v>
      </c>
      <c r="H1337" s="7" t="s">
        <v>69</v>
      </c>
      <c r="I1337" s="6">
        <v>2</v>
      </c>
      <c r="J1337" s="10">
        <v>0</v>
      </c>
      <c r="K1337" s="7" t="s">
        <v>32</v>
      </c>
      <c r="L1337" s="7" t="s">
        <v>33</v>
      </c>
      <c r="M1337" s="6">
        <v>19</v>
      </c>
      <c r="N1337" s="6">
        <v>3</v>
      </c>
      <c r="O1337" s="7" t="str">
        <f>VLOOKUP(H1337,Product_Master!$A$2:$E$19,2,FALSE)</f>
        <v>Marker Pack</v>
      </c>
      <c r="P1337" s="7" t="str">
        <f>VLOOKUP(H1337,Product_Master!$A$2:$E$19,3,FALSE)</f>
        <v>Office Supplies</v>
      </c>
      <c r="Q1337" s="17">
        <f>INDEX(Product_Master!$D$2:$D$19,MATCH(H1337,Product_Master!$A$2:$A$19,0))</f>
        <v>11</v>
      </c>
      <c r="R1337" s="14">
        <f>INDEX(Product_Master!$E$2:$E$19,MATCH(H1337,Product_Master!$A$2:$A$19,0))</f>
        <v>6.23</v>
      </c>
      <c r="S1337" s="14">
        <f t="shared" si="120"/>
        <v>22</v>
      </c>
      <c r="T1337" s="14">
        <f t="shared" si="121"/>
        <v>12.46</v>
      </c>
      <c r="U1337" s="14">
        <f t="shared" si="122"/>
        <v>9.5399999999999991</v>
      </c>
      <c r="V1337" s="20">
        <f t="shared" si="123"/>
        <v>0.4336363636363636</v>
      </c>
      <c r="W1337" s="7" t="str">
        <f t="shared" si="124"/>
        <v>Profitable</v>
      </c>
      <c r="X1337" s="7" t="str">
        <f t="shared" si="125"/>
        <v>Low</v>
      </c>
    </row>
    <row r="1338" spans="1:24" x14ac:dyDescent="0.3">
      <c r="A1338" s="7" t="s">
        <v>3497</v>
      </c>
      <c r="B1338" s="8">
        <v>45166</v>
      </c>
      <c r="C1338" s="8">
        <v>45170</v>
      </c>
      <c r="D1338" s="7" t="s">
        <v>1769</v>
      </c>
      <c r="E1338" s="7" t="s">
        <v>202</v>
      </c>
      <c r="F1338" s="7" t="s">
        <v>39</v>
      </c>
      <c r="G1338" s="7" t="s">
        <v>20</v>
      </c>
      <c r="H1338" s="7" t="s">
        <v>91</v>
      </c>
      <c r="I1338" s="6">
        <v>4</v>
      </c>
      <c r="J1338" s="10">
        <v>0.1</v>
      </c>
      <c r="K1338" s="7" t="s">
        <v>70</v>
      </c>
      <c r="L1338" s="7" t="s">
        <v>50</v>
      </c>
      <c r="M1338" s="6">
        <v>31</v>
      </c>
      <c r="N1338" s="6">
        <v>4</v>
      </c>
      <c r="O1338" s="7" t="str">
        <f>VLOOKUP(H1338,Product_Master!$A$2:$E$19,2,FALSE)</f>
        <v>Smartphone</v>
      </c>
      <c r="P1338" s="7" t="str">
        <f>VLOOKUP(H1338,Product_Master!$A$2:$E$19,3,FALSE)</f>
        <v>Technology</v>
      </c>
      <c r="Q1338" s="17">
        <f>INDEX(Product_Master!$D$2:$D$19,MATCH(H1338,Product_Master!$A$2:$A$19,0))</f>
        <v>600</v>
      </c>
      <c r="R1338" s="14">
        <f>INDEX(Product_Master!$E$2:$E$19,MATCH(H1338,Product_Master!$A$2:$A$19,0))</f>
        <v>395.83</v>
      </c>
      <c r="S1338" s="14">
        <f t="shared" si="120"/>
        <v>2160</v>
      </c>
      <c r="T1338" s="14">
        <f t="shared" si="121"/>
        <v>1583.32</v>
      </c>
      <c r="U1338" s="14">
        <f t="shared" si="122"/>
        <v>576.68000000000006</v>
      </c>
      <c r="V1338" s="20">
        <f t="shared" si="123"/>
        <v>0.26698148148148149</v>
      </c>
      <c r="W1338" s="7" t="str">
        <f t="shared" si="124"/>
        <v>Profitable</v>
      </c>
      <c r="X1338" s="7" t="str">
        <f t="shared" si="125"/>
        <v>Medium</v>
      </c>
    </row>
    <row r="1339" spans="1:24" x14ac:dyDescent="0.3">
      <c r="A1339" s="7" t="s">
        <v>3498</v>
      </c>
      <c r="B1339" s="8">
        <v>45471</v>
      </c>
      <c r="C1339" s="8">
        <v>45477</v>
      </c>
      <c r="D1339" s="7" t="s">
        <v>3499</v>
      </c>
      <c r="E1339" s="7" t="s">
        <v>2887</v>
      </c>
      <c r="F1339" s="7" t="s">
        <v>19</v>
      </c>
      <c r="G1339" s="7" t="s">
        <v>90</v>
      </c>
      <c r="H1339" s="7" t="s">
        <v>154</v>
      </c>
      <c r="I1339" s="6">
        <v>1</v>
      </c>
      <c r="J1339" s="10">
        <v>0.1</v>
      </c>
      <c r="K1339" s="7" t="s">
        <v>32</v>
      </c>
      <c r="L1339" s="7" t="s">
        <v>23</v>
      </c>
      <c r="M1339" s="6">
        <v>51</v>
      </c>
      <c r="N1339" s="6">
        <v>4</v>
      </c>
      <c r="O1339" s="7" t="str">
        <f>VLOOKUP(H1339,Product_Master!$A$2:$E$19,2,FALSE)</f>
        <v>Filing Cabinet</v>
      </c>
      <c r="P1339" s="7" t="str">
        <f>VLOOKUP(H1339,Product_Master!$A$2:$E$19,3,FALSE)</f>
        <v>Furniture</v>
      </c>
      <c r="Q1339" s="17">
        <f>INDEX(Product_Master!$D$2:$D$19,MATCH(H1339,Product_Master!$A$2:$A$19,0))</f>
        <v>130</v>
      </c>
      <c r="R1339" s="14">
        <f>INDEX(Product_Master!$E$2:$E$19,MATCH(H1339,Product_Master!$A$2:$A$19,0))</f>
        <v>83.55</v>
      </c>
      <c r="S1339" s="14">
        <f t="shared" si="120"/>
        <v>117</v>
      </c>
      <c r="T1339" s="14">
        <f t="shared" si="121"/>
        <v>83.55</v>
      </c>
      <c r="U1339" s="14">
        <f t="shared" si="122"/>
        <v>33.450000000000003</v>
      </c>
      <c r="V1339" s="20">
        <f t="shared" si="123"/>
        <v>0.28589743589743594</v>
      </c>
      <c r="W1339" s="7" t="str">
        <f t="shared" si="124"/>
        <v>Profitable</v>
      </c>
      <c r="X1339" s="7" t="str">
        <f t="shared" si="125"/>
        <v>Low</v>
      </c>
    </row>
    <row r="1340" spans="1:24" x14ac:dyDescent="0.3">
      <c r="A1340" s="7" t="s">
        <v>3500</v>
      </c>
      <c r="B1340" s="8">
        <v>45264</v>
      </c>
      <c r="C1340" s="8">
        <v>45265</v>
      </c>
      <c r="D1340" s="7" t="s">
        <v>3081</v>
      </c>
      <c r="E1340" s="7" t="s">
        <v>870</v>
      </c>
      <c r="F1340" s="7" t="s">
        <v>29</v>
      </c>
      <c r="G1340" s="7" t="s">
        <v>293</v>
      </c>
      <c r="H1340" s="7" t="s">
        <v>154</v>
      </c>
      <c r="I1340" s="6">
        <v>6</v>
      </c>
      <c r="J1340" s="10">
        <v>0.05</v>
      </c>
      <c r="K1340" s="7" t="s">
        <v>32</v>
      </c>
      <c r="L1340" s="7" t="s">
        <v>23</v>
      </c>
      <c r="M1340" s="6">
        <v>36</v>
      </c>
      <c r="N1340" s="6">
        <v>4</v>
      </c>
      <c r="O1340" s="7" t="str">
        <f>VLOOKUP(H1340,Product_Master!$A$2:$E$19,2,FALSE)</f>
        <v>Filing Cabinet</v>
      </c>
      <c r="P1340" s="7" t="str">
        <f>VLOOKUP(H1340,Product_Master!$A$2:$E$19,3,FALSE)</f>
        <v>Furniture</v>
      </c>
      <c r="Q1340" s="17">
        <f>INDEX(Product_Master!$D$2:$D$19,MATCH(H1340,Product_Master!$A$2:$A$19,0))</f>
        <v>130</v>
      </c>
      <c r="R1340" s="14">
        <f>INDEX(Product_Master!$E$2:$E$19,MATCH(H1340,Product_Master!$A$2:$A$19,0))</f>
        <v>83.55</v>
      </c>
      <c r="S1340" s="14">
        <f t="shared" si="120"/>
        <v>741</v>
      </c>
      <c r="T1340" s="14">
        <f t="shared" si="121"/>
        <v>501.29999999999995</v>
      </c>
      <c r="U1340" s="14">
        <f t="shared" si="122"/>
        <v>239.70000000000005</v>
      </c>
      <c r="V1340" s="20">
        <f t="shared" si="123"/>
        <v>0.32348178137651828</v>
      </c>
      <c r="W1340" s="7" t="str">
        <f t="shared" si="124"/>
        <v>Profitable</v>
      </c>
      <c r="X1340" s="7" t="str">
        <f t="shared" si="125"/>
        <v>Low</v>
      </c>
    </row>
    <row r="1341" spans="1:24" x14ac:dyDescent="0.3">
      <c r="A1341" s="7" t="s">
        <v>3502</v>
      </c>
      <c r="B1341" s="8">
        <v>45221</v>
      </c>
      <c r="C1341" s="8">
        <v>45227</v>
      </c>
      <c r="D1341" s="7" t="s">
        <v>1901</v>
      </c>
      <c r="E1341" s="7" t="s">
        <v>152</v>
      </c>
      <c r="F1341" s="7" t="s">
        <v>19</v>
      </c>
      <c r="G1341" s="7" t="s">
        <v>20</v>
      </c>
      <c r="H1341" s="7" t="s">
        <v>63</v>
      </c>
      <c r="I1341" s="6">
        <v>8</v>
      </c>
      <c r="J1341" s="10">
        <v>0</v>
      </c>
      <c r="K1341" s="7" t="s">
        <v>32</v>
      </c>
      <c r="L1341" s="7" t="s">
        <v>33</v>
      </c>
      <c r="M1341" s="6">
        <v>51</v>
      </c>
      <c r="N1341" s="6">
        <v>2</v>
      </c>
      <c r="O1341" s="7" t="str">
        <f>VLOOKUP(H1341,Product_Master!$A$2:$E$19,2,FALSE)</f>
        <v>Paper Ream</v>
      </c>
      <c r="P1341" s="7" t="str">
        <f>VLOOKUP(H1341,Product_Master!$A$2:$E$19,3,FALSE)</f>
        <v>Office Supplies</v>
      </c>
      <c r="Q1341" s="17">
        <f>INDEX(Product_Master!$D$2:$D$19,MATCH(H1341,Product_Master!$A$2:$A$19,0))</f>
        <v>9</v>
      </c>
      <c r="R1341" s="14">
        <f>INDEX(Product_Master!$E$2:$E$19,MATCH(H1341,Product_Master!$A$2:$A$19,0))</f>
        <v>5.46</v>
      </c>
      <c r="S1341" s="14">
        <f t="shared" si="120"/>
        <v>72</v>
      </c>
      <c r="T1341" s="14">
        <f t="shared" si="121"/>
        <v>43.68</v>
      </c>
      <c r="U1341" s="14">
        <f t="shared" si="122"/>
        <v>28.32</v>
      </c>
      <c r="V1341" s="20">
        <f t="shared" si="123"/>
        <v>0.39333333333333331</v>
      </c>
      <c r="W1341" s="7" t="str">
        <f t="shared" si="124"/>
        <v>Profitable</v>
      </c>
      <c r="X1341" s="7" t="str">
        <f t="shared" si="125"/>
        <v>Low</v>
      </c>
    </row>
    <row r="1342" spans="1:24" x14ac:dyDescent="0.3">
      <c r="A1342" s="7" t="s">
        <v>3503</v>
      </c>
      <c r="B1342" s="8">
        <v>45530</v>
      </c>
      <c r="C1342" s="8">
        <v>45536</v>
      </c>
      <c r="D1342" s="7" t="s">
        <v>3504</v>
      </c>
      <c r="E1342" s="7" t="s">
        <v>108</v>
      </c>
      <c r="F1342" s="7" t="s">
        <v>19</v>
      </c>
      <c r="G1342" s="7" t="s">
        <v>20</v>
      </c>
      <c r="H1342" s="7" t="s">
        <v>154</v>
      </c>
      <c r="I1342" s="6">
        <v>4</v>
      </c>
      <c r="J1342" s="10">
        <v>0.1</v>
      </c>
      <c r="K1342" s="7" t="s">
        <v>32</v>
      </c>
      <c r="L1342" s="7" t="s">
        <v>50</v>
      </c>
      <c r="M1342" s="6">
        <v>54</v>
      </c>
      <c r="N1342" s="6">
        <v>3</v>
      </c>
      <c r="O1342" s="7" t="str">
        <f>VLOOKUP(H1342,Product_Master!$A$2:$E$19,2,FALSE)</f>
        <v>Filing Cabinet</v>
      </c>
      <c r="P1342" s="7" t="str">
        <f>VLOOKUP(H1342,Product_Master!$A$2:$E$19,3,FALSE)</f>
        <v>Furniture</v>
      </c>
      <c r="Q1342" s="17">
        <f>INDEX(Product_Master!$D$2:$D$19,MATCH(H1342,Product_Master!$A$2:$A$19,0))</f>
        <v>130</v>
      </c>
      <c r="R1342" s="14">
        <f>INDEX(Product_Master!$E$2:$E$19,MATCH(H1342,Product_Master!$A$2:$A$19,0))</f>
        <v>83.55</v>
      </c>
      <c r="S1342" s="14">
        <f t="shared" si="120"/>
        <v>468</v>
      </c>
      <c r="T1342" s="14">
        <f t="shared" si="121"/>
        <v>334.2</v>
      </c>
      <c r="U1342" s="14">
        <f t="shared" si="122"/>
        <v>133.80000000000001</v>
      </c>
      <c r="V1342" s="20">
        <f t="shared" si="123"/>
        <v>0.28589743589743594</v>
      </c>
      <c r="W1342" s="7" t="str">
        <f t="shared" si="124"/>
        <v>Profitable</v>
      </c>
      <c r="X1342" s="7" t="str">
        <f t="shared" si="125"/>
        <v>Low</v>
      </c>
    </row>
    <row r="1343" spans="1:24" x14ac:dyDescent="0.3">
      <c r="A1343" s="7" t="s">
        <v>3505</v>
      </c>
      <c r="B1343" s="8">
        <v>45112</v>
      </c>
      <c r="C1343" s="8">
        <v>45119</v>
      </c>
      <c r="D1343" s="7" t="s">
        <v>3506</v>
      </c>
      <c r="E1343" s="7" t="s">
        <v>1169</v>
      </c>
      <c r="F1343" s="7" t="s">
        <v>29</v>
      </c>
      <c r="G1343" s="7" t="s">
        <v>20</v>
      </c>
      <c r="H1343" s="7" t="s">
        <v>109</v>
      </c>
      <c r="I1343" s="6">
        <v>9</v>
      </c>
      <c r="J1343" s="10">
        <v>0</v>
      </c>
      <c r="K1343" s="7" t="s">
        <v>22</v>
      </c>
      <c r="L1343" s="7" t="s">
        <v>23</v>
      </c>
      <c r="M1343" s="6">
        <v>54</v>
      </c>
      <c r="N1343" s="6">
        <v>4</v>
      </c>
      <c r="O1343" s="7" t="str">
        <f>VLOOKUP(H1343,Product_Master!$A$2:$E$19,2,FALSE)</f>
        <v>Printer</v>
      </c>
      <c r="P1343" s="7" t="str">
        <f>VLOOKUP(H1343,Product_Master!$A$2:$E$19,3,FALSE)</f>
        <v>Technology</v>
      </c>
      <c r="Q1343" s="17">
        <f>INDEX(Product_Master!$D$2:$D$19,MATCH(H1343,Product_Master!$A$2:$A$19,0))</f>
        <v>180</v>
      </c>
      <c r="R1343" s="14">
        <f>INDEX(Product_Master!$E$2:$E$19,MATCH(H1343,Product_Master!$A$2:$A$19,0))</f>
        <v>133.25</v>
      </c>
      <c r="S1343" s="14">
        <f t="shared" si="120"/>
        <v>1620</v>
      </c>
      <c r="T1343" s="14">
        <f t="shared" si="121"/>
        <v>1199.25</v>
      </c>
      <c r="U1343" s="14">
        <f t="shared" si="122"/>
        <v>420.75</v>
      </c>
      <c r="V1343" s="20">
        <f t="shared" si="123"/>
        <v>0.25972222222222224</v>
      </c>
      <c r="W1343" s="7" t="str">
        <f t="shared" si="124"/>
        <v>Profitable</v>
      </c>
      <c r="X1343" s="7" t="str">
        <f t="shared" si="125"/>
        <v>Low</v>
      </c>
    </row>
    <row r="1344" spans="1:24" x14ac:dyDescent="0.3">
      <c r="A1344" s="7" t="s">
        <v>3507</v>
      </c>
      <c r="B1344" s="8">
        <v>44953</v>
      </c>
      <c r="C1344" s="8">
        <v>44958</v>
      </c>
      <c r="D1344" s="7" t="s">
        <v>3510</v>
      </c>
      <c r="E1344" s="7" t="s">
        <v>165</v>
      </c>
      <c r="F1344" s="7" t="s">
        <v>39</v>
      </c>
      <c r="G1344" s="7" t="s">
        <v>40</v>
      </c>
      <c r="H1344" s="7" t="s">
        <v>84</v>
      </c>
      <c r="I1344" s="6">
        <v>3</v>
      </c>
      <c r="J1344" s="10">
        <v>0</v>
      </c>
      <c r="K1344" s="7" t="s">
        <v>22</v>
      </c>
      <c r="L1344" s="7" t="s">
        <v>41</v>
      </c>
      <c r="M1344" s="6">
        <v>29</v>
      </c>
      <c r="N1344" s="6">
        <v>2</v>
      </c>
      <c r="O1344" s="7" t="str">
        <f>VLOOKUP(H1344,Product_Master!$A$2:$E$19,2,FALSE)</f>
        <v>Bookcase</v>
      </c>
      <c r="P1344" s="7" t="str">
        <f>VLOOKUP(H1344,Product_Master!$A$2:$E$19,3,FALSE)</f>
        <v>Furniture</v>
      </c>
      <c r="Q1344" s="17">
        <f>INDEX(Product_Master!$D$2:$D$19,MATCH(H1344,Product_Master!$A$2:$A$19,0))</f>
        <v>210</v>
      </c>
      <c r="R1344" s="14">
        <f>INDEX(Product_Master!$E$2:$E$19,MATCH(H1344,Product_Master!$A$2:$A$19,0))</f>
        <v>139.15</v>
      </c>
      <c r="S1344" s="14">
        <f t="shared" si="120"/>
        <v>630</v>
      </c>
      <c r="T1344" s="14">
        <f t="shared" si="121"/>
        <v>417.45000000000005</v>
      </c>
      <c r="U1344" s="14">
        <f t="shared" si="122"/>
        <v>212.54999999999995</v>
      </c>
      <c r="V1344" s="20">
        <f t="shared" si="123"/>
        <v>0.33738095238095228</v>
      </c>
      <c r="W1344" s="7" t="str">
        <f t="shared" si="124"/>
        <v>Profitable</v>
      </c>
      <c r="X1344" s="7" t="str">
        <f t="shared" si="125"/>
        <v>Low</v>
      </c>
    </row>
    <row r="1345" spans="1:24" x14ac:dyDescent="0.3">
      <c r="A1345" s="7" t="s">
        <v>3511</v>
      </c>
      <c r="B1345" s="8">
        <v>45582</v>
      </c>
      <c r="C1345" s="8">
        <v>45583</v>
      </c>
      <c r="D1345" s="7" t="s">
        <v>2655</v>
      </c>
      <c r="E1345" s="7" t="s">
        <v>1058</v>
      </c>
      <c r="F1345" s="7" t="s">
        <v>29</v>
      </c>
      <c r="G1345" s="7" t="s">
        <v>5734</v>
      </c>
      <c r="H1345" s="7" t="s">
        <v>84</v>
      </c>
      <c r="I1345" s="6">
        <v>7</v>
      </c>
      <c r="J1345" s="10">
        <v>0.15</v>
      </c>
      <c r="K1345" s="7" t="s">
        <v>32</v>
      </c>
      <c r="L1345" s="7" t="s">
        <v>50</v>
      </c>
      <c r="M1345" s="6">
        <v>43</v>
      </c>
      <c r="N1345" s="6">
        <v>5</v>
      </c>
      <c r="O1345" s="7" t="str">
        <f>VLOOKUP(H1345,Product_Master!$A$2:$E$19,2,FALSE)</f>
        <v>Bookcase</v>
      </c>
      <c r="P1345" s="7" t="str">
        <f>VLOOKUP(H1345,Product_Master!$A$2:$E$19,3,FALSE)</f>
        <v>Furniture</v>
      </c>
      <c r="Q1345" s="17">
        <f>INDEX(Product_Master!$D$2:$D$19,MATCH(H1345,Product_Master!$A$2:$A$19,0))</f>
        <v>210</v>
      </c>
      <c r="R1345" s="14">
        <f>INDEX(Product_Master!$E$2:$E$19,MATCH(H1345,Product_Master!$A$2:$A$19,0))</f>
        <v>139.15</v>
      </c>
      <c r="S1345" s="14">
        <f t="shared" si="120"/>
        <v>1249.5</v>
      </c>
      <c r="T1345" s="14">
        <f t="shared" si="121"/>
        <v>974.05000000000007</v>
      </c>
      <c r="U1345" s="14">
        <f t="shared" si="122"/>
        <v>275.44999999999993</v>
      </c>
      <c r="V1345" s="20">
        <f t="shared" si="123"/>
        <v>0.22044817927170862</v>
      </c>
      <c r="W1345" s="7" t="str">
        <f t="shared" si="124"/>
        <v>Profitable</v>
      </c>
      <c r="X1345" s="7" t="str">
        <f t="shared" si="125"/>
        <v>Low</v>
      </c>
    </row>
    <row r="1346" spans="1:24" x14ac:dyDescent="0.3">
      <c r="A1346" s="7" t="s">
        <v>3513</v>
      </c>
      <c r="B1346" s="8">
        <v>45530</v>
      </c>
      <c r="C1346" s="8">
        <v>45533</v>
      </c>
      <c r="D1346" s="7" t="s">
        <v>3514</v>
      </c>
      <c r="E1346" s="7" t="s">
        <v>256</v>
      </c>
      <c r="F1346" s="7" t="s">
        <v>29</v>
      </c>
      <c r="G1346" s="7" t="s">
        <v>47</v>
      </c>
      <c r="H1346" s="7" t="s">
        <v>146</v>
      </c>
      <c r="I1346" s="6">
        <v>9</v>
      </c>
      <c r="J1346" s="10">
        <v>0</v>
      </c>
      <c r="K1346" s="7" t="s">
        <v>32</v>
      </c>
      <c r="L1346" s="7" t="s">
        <v>23</v>
      </c>
      <c r="M1346" s="6">
        <v>28</v>
      </c>
      <c r="N1346" s="6">
        <v>1</v>
      </c>
      <c r="O1346" s="7" t="str">
        <f>VLOOKUP(H1346,Product_Master!$A$2:$E$19,2,FALSE)</f>
        <v>Standing Desk</v>
      </c>
      <c r="P1346" s="7" t="str">
        <f>VLOOKUP(H1346,Product_Master!$A$2:$E$19,3,FALSE)</f>
        <v>Furniture</v>
      </c>
      <c r="Q1346" s="17">
        <f>INDEX(Product_Master!$D$2:$D$19,MATCH(H1346,Product_Master!$A$2:$A$19,0))</f>
        <v>480</v>
      </c>
      <c r="R1346" s="14">
        <f>INDEX(Product_Master!$E$2:$E$19,MATCH(H1346,Product_Master!$A$2:$A$19,0))</f>
        <v>375.21</v>
      </c>
      <c r="S1346" s="14">
        <f t="shared" ref="S1346:S1409" si="126">I1346*Q1346*(1-J1346)</f>
        <v>4320</v>
      </c>
      <c r="T1346" s="14">
        <f t="shared" ref="T1346:T1409" si="127">I1346*R1346</f>
        <v>3376.89</v>
      </c>
      <c r="U1346" s="14">
        <f t="shared" ref="U1346:U1409" si="128">S1346-T1346</f>
        <v>943.11000000000013</v>
      </c>
      <c r="V1346" s="20">
        <f t="shared" ref="V1346:V1409" si="129">IFERROR(U1346/S1346,0)</f>
        <v>0.21831250000000002</v>
      </c>
      <c r="W1346" s="7" t="str">
        <f t="shared" ref="W1346:W1409" si="130">IF(U1346&gt;0,"Profitable","Loss")</f>
        <v>Profitable</v>
      </c>
      <c r="X1346" s="7" t="str">
        <f t="shared" ref="X1346:X1409" si="131">IF(S1346&gt;=5000,"High",IF(S1346&gt;=2000,"Medium","Low"))</f>
        <v>Medium</v>
      </c>
    </row>
    <row r="1347" spans="1:24" x14ac:dyDescent="0.3">
      <c r="A1347" s="7" t="s">
        <v>3515</v>
      </c>
      <c r="B1347" s="8">
        <v>44934</v>
      </c>
      <c r="C1347" s="8">
        <v>44937</v>
      </c>
      <c r="D1347" s="7" t="s">
        <v>881</v>
      </c>
      <c r="E1347" s="7" t="s">
        <v>453</v>
      </c>
      <c r="F1347" s="7" t="s">
        <v>19</v>
      </c>
      <c r="G1347" s="7" t="s">
        <v>192</v>
      </c>
      <c r="H1347" s="7" t="s">
        <v>216</v>
      </c>
      <c r="I1347" s="6">
        <v>6</v>
      </c>
      <c r="J1347" s="10">
        <v>0.05</v>
      </c>
      <c r="K1347" s="7" t="s">
        <v>32</v>
      </c>
      <c r="L1347" s="7" t="s">
        <v>50</v>
      </c>
      <c r="M1347" s="6">
        <v>55</v>
      </c>
      <c r="N1347" s="6">
        <v>4</v>
      </c>
      <c r="O1347" s="7" t="str">
        <f>VLOOKUP(H1347,Product_Master!$A$2:$E$19,2,FALSE)</f>
        <v>Keyboard</v>
      </c>
      <c r="P1347" s="7" t="str">
        <f>VLOOKUP(H1347,Product_Master!$A$2:$E$19,3,FALSE)</f>
        <v>Technology</v>
      </c>
      <c r="Q1347" s="17">
        <f>INDEX(Product_Master!$D$2:$D$19,MATCH(H1347,Product_Master!$A$2:$A$19,0))</f>
        <v>45</v>
      </c>
      <c r="R1347" s="14">
        <f>INDEX(Product_Master!$E$2:$E$19,MATCH(H1347,Product_Master!$A$2:$A$19,0))</f>
        <v>35.729999999999997</v>
      </c>
      <c r="S1347" s="14">
        <f t="shared" si="126"/>
        <v>256.5</v>
      </c>
      <c r="T1347" s="14">
        <f t="shared" si="127"/>
        <v>214.38</v>
      </c>
      <c r="U1347" s="14">
        <f t="shared" si="128"/>
        <v>42.120000000000005</v>
      </c>
      <c r="V1347" s="20">
        <f t="shared" si="129"/>
        <v>0.1642105263157895</v>
      </c>
      <c r="W1347" s="7" t="str">
        <f t="shared" si="130"/>
        <v>Profitable</v>
      </c>
      <c r="X1347" s="7" t="str">
        <f t="shared" si="131"/>
        <v>Low</v>
      </c>
    </row>
    <row r="1348" spans="1:24" x14ac:dyDescent="0.3">
      <c r="A1348" s="7" t="s">
        <v>3517</v>
      </c>
      <c r="B1348" s="8">
        <v>45202</v>
      </c>
      <c r="C1348" s="8">
        <v>45207</v>
      </c>
      <c r="D1348" s="7" t="s">
        <v>3518</v>
      </c>
      <c r="E1348" s="7" t="s">
        <v>453</v>
      </c>
      <c r="F1348" s="7" t="s">
        <v>39</v>
      </c>
      <c r="G1348" s="7" t="s">
        <v>62</v>
      </c>
      <c r="H1348" s="7" t="s">
        <v>31</v>
      </c>
      <c r="I1348" s="6">
        <v>1</v>
      </c>
      <c r="J1348" s="10">
        <v>0.2</v>
      </c>
      <c r="K1348" s="7" t="s">
        <v>32</v>
      </c>
      <c r="L1348" s="7" t="s">
        <v>33</v>
      </c>
      <c r="M1348" s="6">
        <v>21</v>
      </c>
      <c r="N1348" s="6">
        <v>1</v>
      </c>
      <c r="O1348" s="7" t="str">
        <f>VLOOKUP(H1348,Product_Master!$A$2:$E$19,2,FALSE)</f>
        <v>Desk</v>
      </c>
      <c r="P1348" s="7" t="str">
        <f>VLOOKUP(H1348,Product_Master!$A$2:$E$19,3,FALSE)</f>
        <v>Furniture</v>
      </c>
      <c r="Q1348" s="17">
        <f>INDEX(Product_Master!$D$2:$D$19,MATCH(H1348,Product_Master!$A$2:$A$19,0))</f>
        <v>320</v>
      </c>
      <c r="R1348" s="14">
        <f>INDEX(Product_Master!$E$2:$E$19,MATCH(H1348,Product_Master!$A$2:$A$19,0))</f>
        <v>186.25</v>
      </c>
      <c r="S1348" s="14">
        <f t="shared" si="126"/>
        <v>256</v>
      </c>
      <c r="T1348" s="14">
        <f t="shared" si="127"/>
        <v>186.25</v>
      </c>
      <c r="U1348" s="14">
        <f t="shared" si="128"/>
        <v>69.75</v>
      </c>
      <c r="V1348" s="20">
        <f t="shared" si="129"/>
        <v>0.2724609375</v>
      </c>
      <c r="W1348" s="7" t="str">
        <f t="shared" si="130"/>
        <v>Profitable</v>
      </c>
      <c r="X1348" s="7" t="str">
        <f t="shared" si="131"/>
        <v>Low</v>
      </c>
    </row>
    <row r="1349" spans="1:24" x14ac:dyDescent="0.3">
      <c r="A1349" s="7" t="s">
        <v>3519</v>
      </c>
      <c r="B1349" s="8">
        <v>45056</v>
      </c>
      <c r="C1349" s="8">
        <v>45062</v>
      </c>
      <c r="D1349" s="7" t="s">
        <v>1201</v>
      </c>
      <c r="E1349" s="7" t="s">
        <v>256</v>
      </c>
      <c r="F1349" s="7" t="s">
        <v>19</v>
      </c>
      <c r="G1349" s="7" t="s">
        <v>293</v>
      </c>
      <c r="H1349" s="7" t="s">
        <v>31</v>
      </c>
      <c r="I1349" s="6">
        <v>3</v>
      </c>
      <c r="J1349" s="10">
        <v>0.05</v>
      </c>
      <c r="K1349" s="7" t="s">
        <v>32</v>
      </c>
      <c r="L1349" s="7" t="s">
        <v>23</v>
      </c>
      <c r="M1349" s="6">
        <v>62</v>
      </c>
      <c r="N1349" s="6">
        <v>5</v>
      </c>
      <c r="O1349" s="7" t="str">
        <f>VLOOKUP(H1349,Product_Master!$A$2:$E$19,2,FALSE)</f>
        <v>Desk</v>
      </c>
      <c r="P1349" s="7" t="str">
        <f>VLOOKUP(H1349,Product_Master!$A$2:$E$19,3,FALSE)</f>
        <v>Furniture</v>
      </c>
      <c r="Q1349" s="17">
        <f>INDEX(Product_Master!$D$2:$D$19,MATCH(H1349,Product_Master!$A$2:$A$19,0))</f>
        <v>320</v>
      </c>
      <c r="R1349" s="14">
        <f>INDEX(Product_Master!$E$2:$E$19,MATCH(H1349,Product_Master!$A$2:$A$19,0))</f>
        <v>186.25</v>
      </c>
      <c r="S1349" s="14">
        <f t="shared" si="126"/>
        <v>912</v>
      </c>
      <c r="T1349" s="14">
        <f t="shared" si="127"/>
        <v>558.75</v>
      </c>
      <c r="U1349" s="14">
        <f t="shared" si="128"/>
        <v>353.25</v>
      </c>
      <c r="V1349" s="20">
        <f t="shared" si="129"/>
        <v>0.38733552631578949</v>
      </c>
      <c r="W1349" s="7" t="str">
        <f t="shared" si="130"/>
        <v>Profitable</v>
      </c>
      <c r="X1349" s="7" t="str">
        <f t="shared" si="131"/>
        <v>Low</v>
      </c>
    </row>
    <row r="1350" spans="1:24" x14ac:dyDescent="0.3">
      <c r="A1350" s="7" t="s">
        <v>3520</v>
      </c>
      <c r="B1350" s="8">
        <v>45506</v>
      </c>
      <c r="C1350" s="8">
        <v>45507</v>
      </c>
      <c r="D1350" s="7" t="s">
        <v>45</v>
      </c>
      <c r="E1350" s="7" t="s">
        <v>46</v>
      </c>
      <c r="F1350" s="7" t="s">
        <v>29</v>
      </c>
      <c r="G1350" s="7" t="s">
        <v>62</v>
      </c>
      <c r="H1350" s="7" t="s">
        <v>84</v>
      </c>
      <c r="I1350" s="6">
        <v>2</v>
      </c>
      <c r="J1350" s="10">
        <v>0</v>
      </c>
      <c r="K1350" s="7" t="s">
        <v>222</v>
      </c>
      <c r="L1350" s="7" t="s">
        <v>41</v>
      </c>
      <c r="M1350" s="6">
        <v>44</v>
      </c>
      <c r="N1350" s="6">
        <v>5</v>
      </c>
      <c r="O1350" s="7" t="str">
        <f>VLOOKUP(H1350,Product_Master!$A$2:$E$19,2,FALSE)</f>
        <v>Bookcase</v>
      </c>
      <c r="P1350" s="7" t="str">
        <f>VLOOKUP(H1350,Product_Master!$A$2:$E$19,3,FALSE)</f>
        <v>Furniture</v>
      </c>
      <c r="Q1350" s="17">
        <f>INDEX(Product_Master!$D$2:$D$19,MATCH(H1350,Product_Master!$A$2:$A$19,0))</f>
        <v>210</v>
      </c>
      <c r="R1350" s="14">
        <f>INDEX(Product_Master!$E$2:$E$19,MATCH(H1350,Product_Master!$A$2:$A$19,0))</f>
        <v>139.15</v>
      </c>
      <c r="S1350" s="14">
        <f t="shared" si="126"/>
        <v>420</v>
      </c>
      <c r="T1350" s="14">
        <f t="shared" si="127"/>
        <v>278.3</v>
      </c>
      <c r="U1350" s="14">
        <f t="shared" si="128"/>
        <v>141.69999999999999</v>
      </c>
      <c r="V1350" s="20">
        <f t="shared" si="129"/>
        <v>0.33738095238095234</v>
      </c>
      <c r="W1350" s="7" t="str">
        <f t="shared" si="130"/>
        <v>Profitable</v>
      </c>
      <c r="X1350" s="7" t="str">
        <f t="shared" si="131"/>
        <v>Low</v>
      </c>
    </row>
    <row r="1351" spans="1:24" x14ac:dyDescent="0.3">
      <c r="A1351" s="7" t="s">
        <v>3521</v>
      </c>
      <c r="B1351" s="8">
        <v>45484</v>
      </c>
      <c r="C1351" s="8">
        <v>45487</v>
      </c>
      <c r="D1351" s="7" t="s">
        <v>1179</v>
      </c>
      <c r="E1351" s="7" t="s">
        <v>191</v>
      </c>
      <c r="F1351" s="7" t="s">
        <v>29</v>
      </c>
      <c r="G1351" s="7" t="s">
        <v>20</v>
      </c>
      <c r="H1351" s="7" t="s">
        <v>31</v>
      </c>
      <c r="I1351" s="6">
        <v>4</v>
      </c>
      <c r="J1351" s="10">
        <v>0</v>
      </c>
      <c r="K1351" s="7" t="s">
        <v>32</v>
      </c>
      <c r="L1351" s="7" t="s">
        <v>50</v>
      </c>
      <c r="M1351" s="6">
        <v>61</v>
      </c>
      <c r="N1351" s="6">
        <v>1</v>
      </c>
      <c r="O1351" s="7" t="str">
        <f>VLOOKUP(H1351,Product_Master!$A$2:$E$19,2,FALSE)</f>
        <v>Desk</v>
      </c>
      <c r="P1351" s="7" t="str">
        <f>VLOOKUP(H1351,Product_Master!$A$2:$E$19,3,FALSE)</f>
        <v>Furniture</v>
      </c>
      <c r="Q1351" s="17">
        <f>INDEX(Product_Master!$D$2:$D$19,MATCH(H1351,Product_Master!$A$2:$A$19,0))</f>
        <v>320</v>
      </c>
      <c r="R1351" s="14">
        <f>INDEX(Product_Master!$E$2:$E$19,MATCH(H1351,Product_Master!$A$2:$A$19,0))</f>
        <v>186.25</v>
      </c>
      <c r="S1351" s="14">
        <f t="shared" si="126"/>
        <v>1280</v>
      </c>
      <c r="T1351" s="14">
        <f t="shared" si="127"/>
        <v>745</v>
      </c>
      <c r="U1351" s="14">
        <f t="shared" si="128"/>
        <v>535</v>
      </c>
      <c r="V1351" s="20">
        <f t="shared" si="129"/>
        <v>0.41796875</v>
      </c>
      <c r="W1351" s="7" t="str">
        <f t="shared" si="130"/>
        <v>Profitable</v>
      </c>
      <c r="X1351" s="7" t="str">
        <f t="shared" si="131"/>
        <v>Low</v>
      </c>
    </row>
    <row r="1352" spans="1:24" x14ac:dyDescent="0.3">
      <c r="A1352" s="7" t="s">
        <v>3523</v>
      </c>
      <c r="B1352" s="8">
        <v>45323</v>
      </c>
      <c r="C1352" s="8">
        <v>45324</v>
      </c>
      <c r="D1352" s="7" t="s">
        <v>333</v>
      </c>
      <c r="E1352" s="7" t="s">
        <v>583</v>
      </c>
      <c r="F1352" s="7" t="s">
        <v>29</v>
      </c>
      <c r="G1352" s="7" t="s">
        <v>62</v>
      </c>
      <c r="H1352" s="7" t="s">
        <v>241</v>
      </c>
      <c r="I1352" s="6">
        <v>9</v>
      </c>
      <c r="J1352" s="10">
        <v>0.05</v>
      </c>
      <c r="K1352" s="7" t="s">
        <v>22</v>
      </c>
      <c r="L1352" s="7" t="s">
        <v>23</v>
      </c>
      <c r="M1352" s="6">
        <v>34</v>
      </c>
      <c r="N1352" s="6">
        <v>4</v>
      </c>
      <c r="O1352" s="7" t="str">
        <f>VLOOKUP(H1352,Product_Master!$A$2:$E$19,2,FALSE)</f>
        <v>Notebook</v>
      </c>
      <c r="P1352" s="7" t="str">
        <f>VLOOKUP(H1352,Product_Master!$A$2:$E$19,3,FALSE)</f>
        <v>Office Supplies</v>
      </c>
      <c r="Q1352" s="17">
        <f>INDEX(Product_Master!$D$2:$D$19,MATCH(H1352,Product_Master!$A$2:$A$19,0))</f>
        <v>6</v>
      </c>
      <c r="R1352" s="14">
        <f>INDEX(Product_Master!$E$2:$E$19,MATCH(H1352,Product_Master!$A$2:$A$19,0))</f>
        <v>4.2699999999999996</v>
      </c>
      <c r="S1352" s="14">
        <f t="shared" si="126"/>
        <v>51.3</v>
      </c>
      <c r="T1352" s="14">
        <f t="shared" si="127"/>
        <v>38.429999999999993</v>
      </c>
      <c r="U1352" s="14">
        <f t="shared" si="128"/>
        <v>12.870000000000005</v>
      </c>
      <c r="V1352" s="20">
        <f t="shared" si="129"/>
        <v>0.25087719298245625</v>
      </c>
      <c r="W1352" s="7" t="str">
        <f t="shared" si="130"/>
        <v>Profitable</v>
      </c>
      <c r="X1352" s="7" t="str">
        <f t="shared" si="131"/>
        <v>Low</v>
      </c>
    </row>
    <row r="1353" spans="1:24" x14ac:dyDescent="0.3">
      <c r="A1353" s="7" t="s">
        <v>3524</v>
      </c>
      <c r="B1353" s="8">
        <v>45285</v>
      </c>
      <c r="C1353" s="8">
        <v>45286</v>
      </c>
      <c r="D1353" s="7" t="s">
        <v>3525</v>
      </c>
      <c r="E1353" s="7" t="s">
        <v>643</v>
      </c>
      <c r="F1353" s="7" t="s">
        <v>29</v>
      </c>
      <c r="G1353" s="7" t="s">
        <v>40</v>
      </c>
      <c r="H1353" s="7" t="s">
        <v>56</v>
      </c>
      <c r="I1353" s="6">
        <v>1</v>
      </c>
      <c r="J1353" s="10">
        <v>0.1</v>
      </c>
      <c r="K1353" s="7" t="s">
        <v>222</v>
      </c>
      <c r="L1353" s="7" t="s">
        <v>33</v>
      </c>
      <c r="M1353" s="6">
        <v>28</v>
      </c>
      <c r="N1353" s="6">
        <v>4</v>
      </c>
      <c r="O1353" s="7" t="str">
        <f>VLOOKUP(H1353,Product_Master!$A$2:$E$19,2,FALSE)</f>
        <v>Stapler</v>
      </c>
      <c r="P1353" s="7" t="str">
        <f>VLOOKUP(H1353,Product_Master!$A$2:$E$19,3,FALSE)</f>
        <v>Office Supplies</v>
      </c>
      <c r="Q1353" s="17">
        <f>INDEX(Product_Master!$D$2:$D$19,MATCH(H1353,Product_Master!$A$2:$A$19,0))</f>
        <v>15</v>
      </c>
      <c r="R1353" s="14">
        <f>INDEX(Product_Master!$E$2:$E$19,MATCH(H1353,Product_Master!$A$2:$A$19,0))</f>
        <v>9.91</v>
      </c>
      <c r="S1353" s="14">
        <f t="shared" si="126"/>
        <v>13.5</v>
      </c>
      <c r="T1353" s="14">
        <f t="shared" si="127"/>
        <v>9.91</v>
      </c>
      <c r="U1353" s="14">
        <f t="shared" si="128"/>
        <v>3.59</v>
      </c>
      <c r="V1353" s="20">
        <f t="shared" si="129"/>
        <v>0.2659259259259259</v>
      </c>
      <c r="W1353" s="7" t="str">
        <f t="shared" si="130"/>
        <v>Profitable</v>
      </c>
      <c r="X1353" s="7" t="str">
        <f t="shared" si="131"/>
        <v>Low</v>
      </c>
    </row>
    <row r="1354" spans="1:24" x14ac:dyDescent="0.3">
      <c r="A1354" s="7" t="s">
        <v>3526</v>
      </c>
      <c r="B1354" s="8">
        <v>45105</v>
      </c>
      <c r="C1354" s="8">
        <v>45112</v>
      </c>
      <c r="D1354" s="7" t="s">
        <v>1287</v>
      </c>
      <c r="E1354" s="7" t="s">
        <v>125</v>
      </c>
      <c r="F1354" s="7" t="s">
        <v>19</v>
      </c>
      <c r="G1354" s="7" t="s">
        <v>20</v>
      </c>
      <c r="H1354" s="7" t="s">
        <v>154</v>
      </c>
      <c r="I1354" s="6">
        <v>7</v>
      </c>
      <c r="J1354" s="10">
        <v>0.05</v>
      </c>
      <c r="K1354" s="7" t="s">
        <v>32</v>
      </c>
      <c r="L1354" s="7" t="s">
        <v>23</v>
      </c>
      <c r="M1354" s="6">
        <v>68</v>
      </c>
      <c r="N1354" s="6">
        <v>2</v>
      </c>
      <c r="O1354" s="7" t="str">
        <f>VLOOKUP(H1354,Product_Master!$A$2:$E$19,2,FALSE)</f>
        <v>Filing Cabinet</v>
      </c>
      <c r="P1354" s="7" t="str">
        <f>VLOOKUP(H1354,Product_Master!$A$2:$E$19,3,FALSE)</f>
        <v>Furniture</v>
      </c>
      <c r="Q1354" s="17">
        <f>INDEX(Product_Master!$D$2:$D$19,MATCH(H1354,Product_Master!$A$2:$A$19,0))</f>
        <v>130</v>
      </c>
      <c r="R1354" s="14">
        <f>INDEX(Product_Master!$E$2:$E$19,MATCH(H1354,Product_Master!$A$2:$A$19,0))</f>
        <v>83.55</v>
      </c>
      <c r="S1354" s="14">
        <f t="shared" si="126"/>
        <v>864.5</v>
      </c>
      <c r="T1354" s="14">
        <f t="shared" si="127"/>
        <v>584.85</v>
      </c>
      <c r="U1354" s="14">
        <f t="shared" si="128"/>
        <v>279.64999999999998</v>
      </c>
      <c r="V1354" s="20">
        <f t="shared" si="129"/>
        <v>0.32348178137651817</v>
      </c>
      <c r="W1354" s="7" t="str">
        <f t="shared" si="130"/>
        <v>Profitable</v>
      </c>
      <c r="X1354" s="7" t="str">
        <f t="shared" si="131"/>
        <v>Low</v>
      </c>
    </row>
    <row r="1355" spans="1:24" x14ac:dyDescent="0.3">
      <c r="A1355" s="7" t="s">
        <v>3527</v>
      </c>
      <c r="B1355" s="8">
        <v>45404</v>
      </c>
      <c r="C1355" s="8">
        <v>45407</v>
      </c>
      <c r="D1355" s="7" t="s">
        <v>3090</v>
      </c>
      <c r="E1355" s="7" t="s">
        <v>967</v>
      </c>
      <c r="F1355" s="7" t="s">
        <v>39</v>
      </c>
      <c r="G1355" s="7" t="s">
        <v>47</v>
      </c>
      <c r="H1355" s="7" t="s">
        <v>76</v>
      </c>
      <c r="I1355" s="6">
        <v>9</v>
      </c>
      <c r="J1355" s="10">
        <v>0</v>
      </c>
      <c r="K1355" s="7" t="s">
        <v>32</v>
      </c>
      <c r="L1355" s="7" t="s">
        <v>33</v>
      </c>
      <c r="M1355" s="6">
        <v>61</v>
      </c>
      <c r="N1355" s="6">
        <v>3</v>
      </c>
      <c r="O1355" s="7" t="str">
        <f>VLOOKUP(H1355,Product_Master!$A$2:$E$19,2,FALSE)</f>
        <v>Tablet</v>
      </c>
      <c r="P1355" s="7" t="str">
        <f>VLOOKUP(H1355,Product_Master!$A$2:$E$19,3,FALSE)</f>
        <v>Technology</v>
      </c>
      <c r="Q1355" s="17">
        <f>INDEX(Product_Master!$D$2:$D$19,MATCH(H1355,Product_Master!$A$2:$A$19,0))</f>
        <v>350</v>
      </c>
      <c r="R1355" s="14">
        <f>INDEX(Product_Master!$E$2:$E$19,MATCH(H1355,Product_Master!$A$2:$A$19,0))</f>
        <v>267.63</v>
      </c>
      <c r="S1355" s="14">
        <f t="shared" si="126"/>
        <v>3150</v>
      </c>
      <c r="T1355" s="14">
        <f t="shared" si="127"/>
        <v>2408.67</v>
      </c>
      <c r="U1355" s="14">
        <f t="shared" si="128"/>
        <v>741.32999999999993</v>
      </c>
      <c r="V1355" s="20">
        <f t="shared" si="129"/>
        <v>0.23534285714285713</v>
      </c>
      <c r="W1355" s="7" t="str">
        <f t="shared" si="130"/>
        <v>Profitable</v>
      </c>
      <c r="X1355" s="7" t="str">
        <f t="shared" si="131"/>
        <v>Medium</v>
      </c>
    </row>
    <row r="1356" spans="1:24" x14ac:dyDescent="0.3">
      <c r="A1356" s="7" t="s">
        <v>3529</v>
      </c>
      <c r="B1356" s="8">
        <v>45049</v>
      </c>
      <c r="C1356" s="8">
        <v>45056</v>
      </c>
      <c r="D1356" s="7" t="s">
        <v>3531</v>
      </c>
      <c r="E1356" s="7" t="s">
        <v>1422</v>
      </c>
      <c r="F1356" s="7" t="s">
        <v>29</v>
      </c>
      <c r="G1356" s="7" t="s">
        <v>90</v>
      </c>
      <c r="H1356" s="7" t="s">
        <v>154</v>
      </c>
      <c r="I1356" s="6">
        <v>2</v>
      </c>
      <c r="J1356" s="10">
        <v>0</v>
      </c>
      <c r="K1356" s="7" t="s">
        <v>32</v>
      </c>
      <c r="L1356" s="7" t="s">
        <v>41</v>
      </c>
      <c r="M1356" s="6">
        <v>22</v>
      </c>
      <c r="N1356" s="6">
        <v>5</v>
      </c>
      <c r="O1356" s="7" t="str">
        <f>VLOOKUP(H1356,Product_Master!$A$2:$E$19,2,FALSE)</f>
        <v>Filing Cabinet</v>
      </c>
      <c r="P1356" s="7" t="str">
        <f>VLOOKUP(H1356,Product_Master!$A$2:$E$19,3,FALSE)</f>
        <v>Furniture</v>
      </c>
      <c r="Q1356" s="17">
        <f>INDEX(Product_Master!$D$2:$D$19,MATCH(H1356,Product_Master!$A$2:$A$19,0))</f>
        <v>130</v>
      </c>
      <c r="R1356" s="14">
        <f>INDEX(Product_Master!$E$2:$E$19,MATCH(H1356,Product_Master!$A$2:$A$19,0))</f>
        <v>83.55</v>
      </c>
      <c r="S1356" s="14">
        <f t="shared" si="126"/>
        <v>260</v>
      </c>
      <c r="T1356" s="14">
        <f t="shared" si="127"/>
        <v>167.1</v>
      </c>
      <c r="U1356" s="14">
        <f t="shared" si="128"/>
        <v>92.9</v>
      </c>
      <c r="V1356" s="20">
        <f t="shared" si="129"/>
        <v>0.35730769230769233</v>
      </c>
      <c r="W1356" s="7" t="str">
        <f t="shared" si="130"/>
        <v>Profitable</v>
      </c>
      <c r="X1356" s="7" t="str">
        <f t="shared" si="131"/>
        <v>Low</v>
      </c>
    </row>
    <row r="1357" spans="1:24" x14ac:dyDescent="0.3">
      <c r="A1357" s="7" t="s">
        <v>3532</v>
      </c>
      <c r="B1357" s="8">
        <v>45510</v>
      </c>
      <c r="C1357" s="8">
        <v>45515</v>
      </c>
      <c r="D1357" s="7" t="s">
        <v>3534</v>
      </c>
      <c r="E1357" s="7" t="s">
        <v>671</v>
      </c>
      <c r="F1357" s="7" t="s">
        <v>29</v>
      </c>
      <c r="G1357" s="7" t="s">
        <v>115</v>
      </c>
      <c r="H1357" s="7" t="s">
        <v>84</v>
      </c>
      <c r="I1357" s="6">
        <v>8</v>
      </c>
      <c r="J1357" s="10">
        <v>0.05</v>
      </c>
      <c r="K1357" s="7" t="s">
        <v>32</v>
      </c>
      <c r="L1357" s="7" t="s">
        <v>50</v>
      </c>
      <c r="M1357" s="6">
        <v>20</v>
      </c>
      <c r="N1357" s="6">
        <v>2</v>
      </c>
      <c r="O1357" s="7" t="str">
        <f>VLOOKUP(H1357,Product_Master!$A$2:$E$19,2,FALSE)</f>
        <v>Bookcase</v>
      </c>
      <c r="P1357" s="7" t="str">
        <f>VLOOKUP(H1357,Product_Master!$A$2:$E$19,3,FALSE)</f>
        <v>Furniture</v>
      </c>
      <c r="Q1357" s="17">
        <f>INDEX(Product_Master!$D$2:$D$19,MATCH(H1357,Product_Master!$A$2:$A$19,0))</f>
        <v>210</v>
      </c>
      <c r="R1357" s="14">
        <f>INDEX(Product_Master!$E$2:$E$19,MATCH(H1357,Product_Master!$A$2:$A$19,0))</f>
        <v>139.15</v>
      </c>
      <c r="S1357" s="14">
        <f t="shared" si="126"/>
        <v>1596</v>
      </c>
      <c r="T1357" s="14">
        <f t="shared" si="127"/>
        <v>1113.2</v>
      </c>
      <c r="U1357" s="14">
        <f t="shared" si="128"/>
        <v>482.79999999999995</v>
      </c>
      <c r="V1357" s="20">
        <f t="shared" si="129"/>
        <v>0.30250626566416039</v>
      </c>
      <c r="W1357" s="7" t="str">
        <f t="shared" si="130"/>
        <v>Profitable</v>
      </c>
      <c r="X1357" s="7" t="str">
        <f t="shared" si="131"/>
        <v>Low</v>
      </c>
    </row>
    <row r="1358" spans="1:24" x14ac:dyDescent="0.3">
      <c r="A1358" s="7" t="s">
        <v>3535</v>
      </c>
      <c r="B1358" s="8">
        <v>45214</v>
      </c>
      <c r="C1358" s="8">
        <v>45218</v>
      </c>
      <c r="D1358" s="7" t="s">
        <v>1822</v>
      </c>
      <c r="E1358" s="7" t="s">
        <v>359</v>
      </c>
      <c r="F1358" s="7" t="s">
        <v>29</v>
      </c>
      <c r="G1358" s="7" t="s">
        <v>251</v>
      </c>
      <c r="H1358" s="7" t="s">
        <v>154</v>
      </c>
      <c r="I1358" s="6">
        <v>3</v>
      </c>
      <c r="J1358" s="10">
        <v>0</v>
      </c>
      <c r="K1358" s="7" t="s">
        <v>32</v>
      </c>
      <c r="L1358" s="7" t="s">
        <v>23</v>
      </c>
      <c r="M1358" s="6">
        <v>21</v>
      </c>
      <c r="N1358" s="6">
        <v>1</v>
      </c>
      <c r="O1358" s="7" t="str">
        <f>VLOOKUP(H1358,Product_Master!$A$2:$E$19,2,FALSE)</f>
        <v>Filing Cabinet</v>
      </c>
      <c r="P1358" s="7" t="str">
        <f>VLOOKUP(H1358,Product_Master!$A$2:$E$19,3,FALSE)</f>
        <v>Furniture</v>
      </c>
      <c r="Q1358" s="17">
        <f>INDEX(Product_Master!$D$2:$D$19,MATCH(H1358,Product_Master!$A$2:$A$19,0))</f>
        <v>130</v>
      </c>
      <c r="R1358" s="14">
        <f>INDEX(Product_Master!$E$2:$E$19,MATCH(H1358,Product_Master!$A$2:$A$19,0))</f>
        <v>83.55</v>
      </c>
      <c r="S1358" s="14">
        <f t="shared" si="126"/>
        <v>390</v>
      </c>
      <c r="T1358" s="14">
        <f t="shared" si="127"/>
        <v>250.64999999999998</v>
      </c>
      <c r="U1358" s="14">
        <f t="shared" si="128"/>
        <v>139.35000000000002</v>
      </c>
      <c r="V1358" s="20">
        <f t="shared" si="129"/>
        <v>0.35730769230769238</v>
      </c>
      <c r="W1358" s="7" t="str">
        <f t="shared" si="130"/>
        <v>Profitable</v>
      </c>
      <c r="X1358" s="7" t="str">
        <f t="shared" si="131"/>
        <v>Low</v>
      </c>
    </row>
    <row r="1359" spans="1:24" x14ac:dyDescent="0.3">
      <c r="A1359" s="7" t="s">
        <v>3536</v>
      </c>
      <c r="B1359" s="8">
        <v>45638</v>
      </c>
      <c r="C1359" s="8">
        <v>45640</v>
      </c>
      <c r="D1359" s="7" t="s">
        <v>1453</v>
      </c>
      <c r="E1359" s="7" t="s">
        <v>1422</v>
      </c>
      <c r="F1359" s="7" t="s">
        <v>39</v>
      </c>
      <c r="G1359" s="7" t="s">
        <v>176</v>
      </c>
      <c r="H1359" s="7" t="s">
        <v>177</v>
      </c>
      <c r="I1359" s="6">
        <v>3</v>
      </c>
      <c r="J1359" s="10">
        <v>0.2</v>
      </c>
      <c r="K1359" s="7" t="s">
        <v>22</v>
      </c>
      <c r="L1359" s="7" t="s">
        <v>23</v>
      </c>
      <c r="M1359" s="6">
        <v>28</v>
      </c>
      <c r="N1359" s="6">
        <v>3</v>
      </c>
      <c r="O1359" s="7" t="str">
        <f>VLOOKUP(H1359,Product_Master!$A$2:$E$19,2,FALSE)</f>
        <v>Headphones</v>
      </c>
      <c r="P1359" s="7" t="str">
        <f>VLOOKUP(H1359,Product_Master!$A$2:$E$19,3,FALSE)</f>
        <v>Technology</v>
      </c>
      <c r="Q1359" s="17">
        <f>INDEX(Product_Master!$D$2:$D$19,MATCH(H1359,Product_Master!$A$2:$A$19,0))</f>
        <v>80</v>
      </c>
      <c r="R1359" s="14">
        <f>INDEX(Product_Master!$E$2:$E$19,MATCH(H1359,Product_Master!$A$2:$A$19,0))</f>
        <v>45.88</v>
      </c>
      <c r="S1359" s="14">
        <f t="shared" si="126"/>
        <v>192</v>
      </c>
      <c r="T1359" s="14">
        <f t="shared" si="127"/>
        <v>137.64000000000001</v>
      </c>
      <c r="U1359" s="14">
        <f t="shared" si="128"/>
        <v>54.359999999999985</v>
      </c>
      <c r="V1359" s="20">
        <f t="shared" si="129"/>
        <v>0.2831249999999999</v>
      </c>
      <c r="W1359" s="7" t="str">
        <f t="shared" si="130"/>
        <v>Profitable</v>
      </c>
      <c r="X1359" s="7" t="str">
        <f t="shared" si="131"/>
        <v>Low</v>
      </c>
    </row>
    <row r="1360" spans="1:24" x14ac:dyDescent="0.3">
      <c r="A1360" s="7" t="s">
        <v>3537</v>
      </c>
      <c r="B1360" s="8">
        <v>45191</v>
      </c>
      <c r="C1360" s="8">
        <v>45197</v>
      </c>
      <c r="D1360" s="7" t="s">
        <v>306</v>
      </c>
      <c r="E1360" s="7" t="s">
        <v>246</v>
      </c>
      <c r="F1360" s="7" t="s">
        <v>29</v>
      </c>
      <c r="G1360" s="7" t="s">
        <v>30</v>
      </c>
      <c r="H1360" s="7" t="s">
        <v>69</v>
      </c>
      <c r="I1360" s="6">
        <v>6</v>
      </c>
      <c r="J1360" s="10">
        <v>0.2</v>
      </c>
      <c r="K1360" s="7" t="s">
        <v>22</v>
      </c>
      <c r="L1360" s="7" t="s">
        <v>33</v>
      </c>
      <c r="M1360" s="6">
        <v>64</v>
      </c>
      <c r="N1360" s="6">
        <v>5</v>
      </c>
      <c r="O1360" s="7" t="str">
        <f>VLOOKUP(H1360,Product_Master!$A$2:$E$19,2,FALSE)</f>
        <v>Marker Pack</v>
      </c>
      <c r="P1360" s="7" t="str">
        <f>VLOOKUP(H1360,Product_Master!$A$2:$E$19,3,FALSE)</f>
        <v>Office Supplies</v>
      </c>
      <c r="Q1360" s="17">
        <f>INDEX(Product_Master!$D$2:$D$19,MATCH(H1360,Product_Master!$A$2:$A$19,0))</f>
        <v>11</v>
      </c>
      <c r="R1360" s="14">
        <f>INDEX(Product_Master!$E$2:$E$19,MATCH(H1360,Product_Master!$A$2:$A$19,0))</f>
        <v>6.23</v>
      </c>
      <c r="S1360" s="14">
        <f t="shared" si="126"/>
        <v>52.800000000000004</v>
      </c>
      <c r="T1360" s="14">
        <f t="shared" si="127"/>
        <v>37.380000000000003</v>
      </c>
      <c r="U1360" s="14">
        <f t="shared" si="128"/>
        <v>15.420000000000002</v>
      </c>
      <c r="V1360" s="20">
        <f t="shared" si="129"/>
        <v>0.29204545454545455</v>
      </c>
      <c r="W1360" s="7" t="str">
        <f t="shared" si="130"/>
        <v>Profitable</v>
      </c>
      <c r="X1360" s="7" t="str">
        <f t="shared" si="131"/>
        <v>Low</v>
      </c>
    </row>
    <row r="1361" spans="1:24" x14ac:dyDescent="0.3">
      <c r="A1361" s="7" t="s">
        <v>3539</v>
      </c>
      <c r="B1361" s="8">
        <v>45360</v>
      </c>
      <c r="C1361" s="8">
        <v>45367</v>
      </c>
      <c r="D1361" s="7" t="s">
        <v>3179</v>
      </c>
      <c r="E1361" s="7" t="s">
        <v>347</v>
      </c>
      <c r="F1361" s="7" t="s">
        <v>19</v>
      </c>
      <c r="G1361" s="7" t="s">
        <v>90</v>
      </c>
      <c r="H1361" s="7" t="s">
        <v>56</v>
      </c>
      <c r="I1361" s="6">
        <v>4</v>
      </c>
      <c r="J1361" s="10">
        <v>0</v>
      </c>
      <c r="K1361" s="7" t="s">
        <v>32</v>
      </c>
      <c r="L1361" s="7" t="s">
        <v>33</v>
      </c>
      <c r="M1361" s="6">
        <v>56</v>
      </c>
      <c r="N1361" s="6">
        <v>3</v>
      </c>
      <c r="O1361" s="7" t="str">
        <f>VLOOKUP(H1361,Product_Master!$A$2:$E$19,2,FALSE)</f>
        <v>Stapler</v>
      </c>
      <c r="P1361" s="7" t="str">
        <f>VLOOKUP(H1361,Product_Master!$A$2:$E$19,3,FALSE)</f>
        <v>Office Supplies</v>
      </c>
      <c r="Q1361" s="17">
        <f>INDEX(Product_Master!$D$2:$D$19,MATCH(H1361,Product_Master!$A$2:$A$19,0))</f>
        <v>15</v>
      </c>
      <c r="R1361" s="14">
        <f>INDEX(Product_Master!$E$2:$E$19,MATCH(H1361,Product_Master!$A$2:$A$19,0))</f>
        <v>9.91</v>
      </c>
      <c r="S1361" s="14">
        <f t="shared" si="126"/>
        <v>60</v>
      </c>
      <c r="T1361" s="14">
        <f t="shared" si="127"/>
        <v>39.64</v>
      </c>
      <c r="U1361" s="14">
        <f t="shared" si="128"/>
        <v>20.36</v>
      </c>
      <c r="V1361" s="20">
        <f t="shared" si="129"/>
        <v>0.33933333333333332</v>
      </c>
      <c r="W1361" s="7" t="str">
        <f t="shared" si="130"/>
        <v>Profitable</v>
      </c>
      <c r="X1361" s="7" t="str">
        <f t="shared" si="131"/>
        <v>Low</v>
      </c>
    </row>
    <row r="1362" spans="1:24" x14ac:dyDescent="0.3">
      <c r="A1362" s="7" t="s">
        <v>3540</v>
      </c>
      <c r="B1362" s="8">
        <v>45476</v>
      </c>
      <c r="C1362" s="8">
        <v>45480</v>
      </c>
      <c r="D1362" s="7" t="s">
        <v>634</v>
      </c>
      <c r="E1362" s="7" t="s">
        <v>18</v>
      </c>
      <c r="F1362" s="7" t="s">
        <v>29</v>
      </c>
      <c r="G1362" s="7" t="s">
        <v>30</v>
      </c>
      <c r="H1362" s="7" t="s">
        <v>216</v>
      </c>
      <c r="I1362" s="6">
        <v>7</v>
      </c>
      <c r="J1362" s="10">
        <v>0.05</v>
      </c>
      <c r="K1362" s="7" t="s">
        <v>22</v>
      </c>
      <c r="L1362" s="7" t="s">
        <v>33</v>
      </c>
      <c r="M1362" s="6">
        <v>50</v>
      </c>
      <c r="N1362" s="6">
        <v>5</v>
      </c>
      <c r="O1362" s="7" t="str">
        <f>VLOOKUP(H1362,Product_Master!$A$2:$E$19,2,FALSE)</f>
        <v>Keyboard</v>
      </c>
      <c r="P1362" s="7" t="str">
        <f>VLOOKUP(H1362,Product_Master!$A$2:$E$19,3,FALSE)</f>
        <v>Technology</v>
      </c>
      <c r="Q1362" s="17">
        <f>INDEX(Product_Master!$D$2:$D$19,MATCH(H1362,Product_Master!$A$2:$A$19,0))</f>
        <v>45</v>
      </c>
      <c r="R1362" s="14">
        <f>INDEX(Product_Master!$E$2:$E$19,MATCH(H1362,Product_Master!$A$2:$A$19,0))</f>
        <v>35.729999999999997</v>
      </c>
      <c r="S1362" s="14">
        <f t="shared" si="126"/>
        <v>299.25</v>
      </c>
      <c r="T1362" s="14">
        <f t="shared" si="127"/>
        <v>250.10999999999999</v>
      </c>
      <c r="U1362" s="14">
        <f t="shared" si="128"/>
        <v>49.140000000000015</v>
      </c>
      <c r="V1362" s="20">
        <f t="shared" si="129"/>
        <v>0.16421052631578953</v>
      </c>
      <c r="W1362" s="7" t="str">
        <f t="shared" si="130"/>
        <v>Profitable</v>
      </c>
      <c r="X1362" s="7" t="str">
        <f t="shared" si="131"/>
        <v>Low</v>
      </c>
    </row>
    <row r="1363" spans="1:24" x14ac:dyDescent="0.3">
      <c r="A1363" s="7" t="s">
        <v>3541</v>
      </c>
      <c r="B1363" s="8">
        <v>45505</v>
      </c>
      <c r="C1363" s="8">
        <v>45511</v>
      </c>
      <c r="D1363" s="7" t="s">
        <v>3543</v>
      </c>
      <c r="E1363" s="7" t="s">
        <v>954</v>
      </c>
      <c r="F1363" s="7" t="s">
        <v>39</v>
      </c>
      <c r="G1363" s="7" t="s">
        <v>293</v>
      </c>
      <c r="H1363" s="7" t="s">
        <v>21</v>
      </c>
      <c r="I1363" s="6">
        <v>3</v>
      </c>
      <c r="J1363" s="10">
        <v>0.1</v>
      </c>
      <c r="K1363" s="7" t="s">
        <v>32</v>
      </c>
      <c r="L1363" s="7" t="s">
        <v>23</v>
      </c>
      <c r="M1363" s="6">
        <v>33</v>
      </c>
      <c r="N1363" s="6">
        <v>1</v>
      </c>
      <c r="O1363" s="7" t="str">
        <f>VLOOKUP(H1363,Product_Master!$A$2:$E$19,2,FALSE)</f>
        <v>Pen Set</v>
      </c>
      <c r="P1363" s="7" t="str">
        <f>VLOOKUP(H1363,Product_Master!$A$2:$E$19,3,FALSE)</f>
        <v>Office Supplies</v>
      </c>
      <c r="Q1363" s="17">
        <f>INDEX(Product_Master!$D$2:$D$19,MATCH(H1363,Product_Master!$A$2:$A$19,0))</f>
        <v>12</v>
      </c>
      <c r="R1363" s="14">
        <f>INDEX(Product_Master!$E$2:$E$19,MATCH(H1363,Product_Master!$A$2:$A$19,0))</f>
        <v>9.07</v>
      </c>
      <c r="S1363" s="14">
        <f t="shared" si="126"/>
        <v>32.4</v>
      </c>
      <c r="T1363" s="14">
        <f t="shared" si="127"/>
        <v>27.21</v>
      </c>
      <c r="U1363" s="14">
        <f t="shared" si="128"/>
        <v>5.1899999999999977</v>
      </c>
      <c r="V1363" s="20">
        <f t="shared" si="129"/>
        <v>0.16018518518518512</v>
      </c>
      <c r="W1363" s="7" t="str">
        <f t="shared" si="130"/>
        <v>Profitable</v>
      </c>
      <c r="X1363" s="7" t="str">
        <f t="shared" si="131"/>
        <v>Low</v>
      </c>
    </row>
    <row r="1364" spans="1:24" x14ac:dyDescent="0.3">
      <c r="A1364" s="7" t="s">
        <v>3544</v>
      </c>
      <c r="B1364" s="8">
        <v>45099</v>
      </c>
      <c r="C1364" s="8">
        <v>45104</v>
      </c>
      <c r="D1364" s="7" t="s">
        <v>1856</v>
      </c>
      <c r="E1364" s="7" t="s">
        <v>840</v>
      </c>
      <c r="F1364" s="7" t="s">
        <v>29</v>
      </c>
      <c r="G1364" s="7" t="s">
        <v>192</v>
      </c>
      <c r="H1364" s="7" t="s">
        <v>216</v>
      </c>
      <c r="I1364" s="6">
        <v>2</v>
      </c>
      <c r="J1364" s="10">
        <v>0.15</v>
      </c>
      <c r="K1364" s="7" t="s">
        <v>32</v>
      </c>
      <c r="L1364" s="7" t="s">
        <v>41</v>
      </c>
      <c r="M1364" s="6">
        <v>67</v>
      </c>
      <c r="N1364" s="6">
        <v>1</v>
      </c>
      <c r="O1364" s="7" t="str">
        <f>VLOOKUP(H1364,Product_Master!$A$2:$E$19,2,FALSE)</f>
        <v>Keyboard</v>
      </c>
      <c r="P1364" s="7" t="str">
        <f>VLOOKUP(H1364,Product_Master!$A$2:$E$19,3,FALSE)</f>
        <v>Technology</v>
      </c>
      <c r="Q1364" s="17">
        <f>INDEX(Product_Master!$D$2:$D$19,MATCH(H1364,Product_Master!$A$2:$A$19,0))</f>
        <v>45</v>
      </c>
      <c r="R1364" s="14">
        <f>INDEX(Product_Master!$E$2:$E$19,MATCH(H1364,Product_Master!$A$2:$A$19,0))</f>
        <v>35.729999999999997</v>
      </c>
      <c r="S1364" s="14">
        <f t="shared" si="126"/>
        <v>76.5</v>
      </c>
      <c r="T1364" s="14">
        <f t="shared" si="127"/>
        <v>71.459999999999994</v>
      </c>
      <c r="U1364" s="14">
        <f t="shared" si="128"/>
        <v>5.0400000000000063</v>
      </c>
      <c r="V1364" s="20">
        <f t="shared" si="129"/>
        <v>6.5882352941176558E-2</v>
      </c>
      <c r="W1364" s="7" t="str">
        <f t="shared" si="130"/>
        <v>Profitable</v>
      </c>
      <c r="X1364" s="7" t="str">
        <f t="shared" si="131"/>
        <v>Low</v>
      </c>
    </row>
    <row r="1365" spans="1:24" x14ac:dyDescent="0.3">
      <c r="A1365" s="7" t="s">
        <v>3545</v>
      </c>
      <c r="B1365" s="8">
        <v>45046</v>
      </c>
      <c r="C1365" s="8">
        <v>45050</v>
      </c>
      <c r="D1365" s="7" t="s">
        <v>3548</v>
      </c>
      <c r="E1365" s="7" t="s">
        <v>675</v>
      </c>
      <c r="F1365" s="7" t="s">
        <v>39</v>
      </c>
      <c r="G1365" s="7" t="s">
        <v>115</v>
      </c>
      <c r="H1365" s="7" t="s">
        <v>216</v>
      </c>
      <c r="I1365" s="6">
        <v>6</v>
      </c>
      <c r="J1365" s="10">
        <v>0</v>
      </c>
      <c r="K1365" s="7" t="s">
        <v>222</v>
      </c>
      <c r="L1365" s="7" t="s">
        <v>41</v>
      </c>
      <c r="M1365" s="6">
        <v>33</v>
      </c>
      <c r="N1365" s="6">
        <v>2</v>
      </c>
      <c r="O1365" s="7" t="str">
        <f>VLOOKUP(H1365,Product_Master!$A$2:$E$19,2,FALSE)</f>
        <v>Keyboard</v>
      </c>
      <c r="P1365" s="7" t="str">
        <f>VLOOKUP(H1365,Product_Master!$A$2:$E$19,3,FALSE)</f>
        <v>Technology</v>
      </c>
      <c r="Q1365" s="17">
        <f>INDEX(Product_Master!$D$2:$D$19,MATCH(H1365,Product_Master!$A$2:$A$19,0))</f>
        <v>45</v>
      </c>
      <c r="R1365" s="14">
        <f>INDEX(Product_Master!$E$2:$E$19,MATCH(H1365,Product_Master!$A$2:$A$19,0))</f>
        <v>35.729999999999997</v>
      </c>
      <c r="S1365" s="14">
        <f t="shared" si="126"/>
        <v>270</v>
      </c>
      <c r="T1365" s="14">
        <f t="shared" si="127"/>
        <v>214.38</v>
      </c>
      <c r="U1365" s="14">
        <f t="shared" si="128"/>
        <v>55.620000000000005</v>
      </c>
      <c r="V1365" s="20">
        <f t="shared" si="129"/>
        <v>0.20600000000000002</v>
      </c>
      <c r="W1365" s="7" t="str">
        <f t="shared" si="130"/>
        <v>Profitable</v>
      </c>
      <c r="X1365" s="7" t="str">
        <f t="shared" si="131"/>
        <v>Low</v>
      </c>
    </row>
    <row r="1366" spans="1:24" x14ac:dyDescent="0.3">
      <c r="A1366" s="7" t="s">
        <v>3549</v>
      </c>
      <c r="B1366" s="8">
        <v>45002</v>
      </c>
      <c r="C1366" s="8">
        <v>45009</v>
      </c>
      <c r="D1366" s="7" t="s">
        <v>1053</v>
      </c>
      <c r="E1366" s="7" t="s">
        <v>1014</v>
      </c>
      <c r="F1366" s="7" t="s">
        <v>39</v>
      </c>
      <c r="G1366" s="7" t="s">
        <v>62</v>
      </c>
      <c r="H1366" s="7" t="s">
        <v>48</v>
      </c>
      <c r="I1366" s="6">
        <v>8</v>
      </c>
      <c r="J1366" s="10">
        <v>0</v>
      </c>
      <c r="K1366" s="7" t="s">
        <v>22</v>
      </c>
      <c r="L1366" s="7" t="s">
        <v>41</v>
      </c>
      <c r="M1366" s="6">
        <v>20</v>
      </c>
      <c r="N1366" s="6">
        <v>5</v>
      </c>
      <c r="O1366" s="7" t="str">
        <f>VLOOKUP(H1366,Product_Master!$A$2:$E$19,2,FALSE)</f>
        <v>Monitor</v>
      </c>
      <c r="P1366" s="7" t="str">
        <f>VLOOKUP(H1366,Product_Master!$A$2:$E$19,3,FALSE)</f>
        <v>Technology</v>
      </c>
      <c r="Q1366" s="17">
        <f>INDEX(Product_Master!$D$2:$D$19,MATCH(H1366,Product_Master!$A$2:$A$19,0))</f>
        <v>220</v>
      </c>
      <c r="R1366" s="14">
        <f>INDEX(Product_Master!$E$2:$E$19,MATCH(H1366,Product_Master!$A$2:$A$19,0))</f>
        <v>159.36000000000001</v>
      </c>
      <c r="S1366" s="14">
        <f t="shared" si="126"/>
        <v>1760</v>
      </c>
      <c r="T1366" s="14">
        <f t="shared" si="127"/>
        <v>1274.8800000000001</v>
      </c>
      <c r="U1366" s="14">
        <f t="shared" si="128"/>
        <v>485.11999999999989</v>
      </c>
      <c r="V1366" s="20">
        <f t="shared" si="129"/>
        <v>0.27563636363636357</v>
      </c>
      <c r="W1366" s="7" t="str">
        <f t="shared" si="130"/>
        <v>Profitable</v>
      </c>
      <c r="X1366" s="7" t="str">
        <f t="shared" si="131"/>
        <v>Low</v>
      </c>
    </row>
    <row r="1367" spans="1:24" x14ac:dyDescent="0.3">
      <c r="A1367" s="7" t="s">
        <v>3551</v>
      </c>
      <c r="B1367" s="8">
        <v>45515</v>
      </c>
      <c r="C1367" s="8">
        <v>45519</v>
      </c>
      <c r="D1367" s="7" t="s">
        <v>761</v>
      </c>
      <c r="E1367" s="7" t="s">
        <v>1058</v>
      </c>
      <c r="F1367" s="7" t="s">
        <v>29</v>
      </c>
      <c r="G1367" s="7" t="s">
        <v>62</v>
      </c>
      <c r="H1367" s="7" t="s">
        <v>160</v>
      </c>
      <c r="I1367" s="6">
        <v>5</v>
      </c>
      <c r="J1367" s="10">
        <v>0.2</v>
      </c>
      <c r="K1367" s="7" t="s">
        <v>22</v>
      </c>
      <c r="L1367" s="7" t="s">
        <v>33</v>
      </c>
      <c r="M1367" s="6">
        <v>44</v>
      </c>
      <c r="N1367" s="6">
        <v>3</v>
      </c>
      <c r="O1367" s="7" t="str">
        <f>VLOOKUP(H1367,Product_Master!$A$2:$E$19,2,FALSE)</f>
        <v>Laptop</v>
      </c>
      <c r="P1367" s="7" t="str">
        <f>VLOOKUP(H1367,Product_Master!$A$2:$E$19,3,FALSE)</f>
        <v>Technology</v>
      </c>
      <c r="Q1367" s="17">
        <f>INDEX(Product_Master!$D$2:$D$19,MATCH(H1367,Product_Master!$A$2:$A$19,0))</f>
        <v>900</v>
      </c>
      <c r="R1367" s="14">
        <f>INDEX(Product_Master!$E$2:$E$19,MATCH(H1367,Product_Master!$A$2:$A$19,0))</f>
        <v>669.14</v>
      </c>
      <c r="S1367" s="14">
        <f t="shared" si="126"/>
        <v>3600</v>
      </c>
      <c r="T1367" s="14">
        <f t="shared" si="127"/>
        <v>3345.7</v>
      </c>
      <c r="U1367" s="14">
        <f t="shared" si="128"/>
        <v>254.30000000000018</v>
      </c>
      <c r="V1367" s="20">
        <f t="shared" si="129"/>
        <v>7.0638888888888945E-2</v>
      </c>
      <c r="W1367" s="7" t="str">
        <f t="shared" si="130"/>
        <v>Profitable</v>
      </c>
      <c r="X1367" s="7" t="str">
        <f t="shared" si="131"/>
        <v>Medium</v>
      </c>
    </row>
    <row r="1368" spans="1:24" x14ac:dyDescent="0.3">
      <c r="A1368" s="7" t="s">
        <v>3553</v>
      </c>
      <c r="B1368" s="8">
        <v>45490</v>
      </c>
      <c r="C1368" s="8">
        <v>45494</v>
      </c>
      <c r="D1368" s="7" t="s">
        <v>2725</v>
      </c>
      <c r="E1368" s="7" t="s">
        <v>967</v>
      </c>
      <c r="F1368" s="7" t="s">
        <v>29</v>
      </c>
      <c r="G1368" s="7" t="s">
        <v>20</v>
      </c>
      <c r="H1368" s="7" t="s">
        <v>91</v>
      </c>
      <c r="I1368" s="6">
        <v>5</v>
      </c>
      <c r="J1368" s="10">
        <v>0</v>
      </c>
      <c r="K1368" s="7" t="s">
        <v>32</v>
      </c>
      <c r="L1368" s="7" t="s">
        <v>41</v>
      </c>
      <c r="M1368" s="6">
        <v>43</v>
      </c>
      <c r="N1368" s="6">
        <v>5</v>
      </c>
      <c r="O1368" s="7" t="str">
        <f>VLOOKUP(H1368,Product_Master!$A$2:$E$19,2,FALSE)</f>
        <v>Smartphone</v>
      </c>
      <c r="P1368" s="7" t="str">
        <f>VLOOKUP(H1368,Product_Master!$A$2:$E$19,3,FALSE)</f>
        <v>Technology</v>
      </c>
      <c r="Q1368" s="17">
        <f>INDEX(Product_Master!$D$2:$D$19,MATCH(H1368,Product_Master!$A$2:$A$19,0))</f>
        <v>600</v>
      </c>
      <c r="R1368" s="14">
        <f>INDEX(Product_Master!$E$2:$E$19,MATCH(H1368,Product_Master!$A$2:$A$19,0))</f>
        <v>395.83</v>
      </c>
      <c r="S1368" s="14">
        <f t="shared" si="126"/>
        <v>3000</v>
      </c>
      <c r="T1368" s="14">
        <f t="shared" si="127"/>
        <v>1979.1499999999999</v>
      </c>
      <c r="U1368" s="14">
        <f t="shared" si="128"/>
        <v>1020.8500000000001</v>
      </c>
      <c r="V1368" s="20">
        <f t="shared" si="129"/>
        <v>0.34028333333333338</v>
      </c>
      <c r="W1368" s="7" t="str">
        <f t="shared" si="130"/>
        <v>Profitable</v>
      </c>
      <c r="X1368" s="7" t="str">
        <f t="shared" si="131"/>
        <v>Medium</v>
      </c>
    </row>
    <row r="1369" spans="1:24" x14ac:dyDescent="0.3">
      <c r="A1369" s="7" t="s">
        <v>3554</v>
      </c>
      <c r="B1369" s="8">
        <v>45001</v>
      </c>
      <c r="C1369" s="8">
        <v>45006</v>
      </c>
      <c r="D1369" s="7" t="s">
        <v>2374</v>
      </c>
      <c r="E1369" s="7" t="s">
        <v>782</v>
      </c>
      <c r="F1369" s="7" t="s">
        <v>39</v>
      </c>
      <c r="G1369" s="7" t="s">
        <v>20</v>
      </c>
      <c r="H1369" s="7" t="s">
        <v>31</v>
      </c>
      <c r="I1369" s="6">
        <v>5</v>
      </c>
      <c r="J1369" s="10">
        <v>0.2</v>
      </c>
      <c r="K1369" s="7" t="s">
        <v>222</v>
      </c>
      <c r="L1369" s="7" t="s">
        <v>33</v>
      </c>
      <c r="M1369" s="6">
        <v>41</v>
      </c>
      <c r="N1369" s="6">
        <v>4</v>
      </c>
      <c r="O1369" s="7" t="str">
        <f>VLOOKUP(H1369,Product_Master!$A$2:$E$19,2,FALSE)</f>
        <v>Desk</v>
      </c>
      <c r="P1369" s="7" t="str">
        <f>VLOOKUP(H1369,Product_Master!$A$2:$E$19,3,FALSE)</f>
        <v>Furniture</v>
      </c>
      <c r="Q1369" s="17">
        <f>INDEX(Product_Master!$D$2:$D$19,MATCH(H1369,Product_Master!$A$2:$A$19,0))</f>
        <v>320</v>
      </c>
      <c r="R1369" s="14">
        <f>INDEX(Product_Master!$E$2:$E$19,MATCH(H1369,Product_Master!$A$2:$A$19,0))</f>
        <v>186.25</v>
      </c>
      <c r="S1369" s="14">
        <f t="shared" si="126"/>
        <v>1280</v>
      </c>
      <c r="T1369" s="14">
        <f t="shared" si="127"/>
        <v>931.25</v>
      </c>
      <c r="U1369" s="14">
        <f t="shared" si="128"/>
        <v>348.75</v>
      </c>
      <c r="V1369" s="20">
        <f t="shared" si="129"/>
        <v>0.2724609375</v>
      </c>
      <c r="W1369" s="7" t="str">
        <f t="shared" si="130"/>
        <v>Profitable</v>
      </c>
      <c r="X1369" s="7" t="str">
        <f t="shared" si="131"/>
        <v>Low</v>
      </c>
    </row>
    <row r="1370" spans="1:24" x14ac:dyDescent="0.3">
      <c r="A1370" s="7" t="s">
        <v>3555</v>
      </c>
      <c r="B1370" s="8">
        <v>45177</v>
      </c>
      <c r="C1370" s="8">
        <v>45182</v>
      </c>
      <c r="D1370" s="7" t="s">
        <v>3007</v>
      </c>
      <c r="E1370" s="7" t="s">
        <v>426</v>
      </c>
      <c r="F1370" s="7" t="s">
        <v>29</v>
      </c>
      <c r="G1370" s="7" t="s">
        <v>47</v>
      </c>
      <c r="H1370" s="7" t="s">
        <v>76</v>
      </c>
      <c r="I1370" s="6">
        <v>2</v>
      </c>
      <c r="J1370" s="10">
        <v>0.2</v>
      </c>
      <c r="K1370" s="7" t="s">
        <v>22</v>
      </c>
      <c r="L1370" s="7" t="s">
        <v>50</v>
      </c>
      <c r="M1370" s="6">
        <v>67</v>
      </c>
      <c r="N1370" s="6">
        <v>3</v>
      </c>
      <c r="O1370" s="7" t="str">
        <f>VLOOKUP(H1370,Product_Master!$A$2:$E$19,2,FALSE)</f>
        <v>Tablet</v>
      </c>
      <c r="P1370" s="7" t="str">
        <f>VLOOKUP(H1370,Product_Master!$A$2:$E$19,3,FALSE)</f>
        <v>Technology</v>
      </c>
      <c r="Q1370" s="17">
        <f>INDEX(Product_Master!$D$2:$D$19,MATCH(H1370,Product_Master!$A$2:$A$19,0))</f>
        <v>350</v>
      </c>
      <c r="R1370" s="14">
        <f>INDEX(Product_Master!$E$2:$E$19,MATCH(H1370,Product_Master!$A$2:$A$19,0))</f>
        <v>267.63</v>
      </c>
      <c r="S1370" s="14">
        <f t="shared" si="126"/>
        <v>560</v>
      </c>
      <c r="T1370" s="14">
        <f t="shared" si="127"/>
        <v>535.26</v>
      </c>
      <c r="U1370" s="14">
        <f t="shared" si="128"/>
        <v>24.740000000000009</v>
      </c>
      <c r="V1370" s="20">
        <f t="shared" si="129"/>
        <v>4.4178571428571442E-2</v>
      </c>
      <c r="W1370" s="7" t="str">
        <f t="shared" si="130"/>
        <v>Profitable</v>
      </c>
      <c r="X1370" s="7" t="str">
        <f t="shared" si="131"/>
        <v>Low</v>
      </c>
    </row>
    <row r="1371" spans="1:24" x14ac:dyDescent="0.3">
      <c r="A1371" s="7" t="s">
        <v>3556</v>
      </c>
      <c r="B1371" s="8">
        <v>45552</v>
      </c>
      <c r="C1371" s="8">
        <v>45557</v>
      </c>
      <c r="D1371" s="7" t="s">
        <v>3557</v>
      </c>
      <c r="E1371" s="7" t="s">
        <v>326</v>
      </c>
      <c r="F1371" s="7" t="s">
        <v>29</v>
      </c>
      <c r="G1371" s="7" t="s">
        <v>97</v>
      </c>
      <c r="H1371" s="7" t="s">
        <v>154</v>
      </c>
      <c r="I1371" s="6">
        <v>7</v>
      </c>
      <c r="J1371" s="10">
        <v>0.05</v>
      </c>
      <c r="K1371" s="7" t="s">
        <v>32</v>
      </c>
      <c r="L1371" s="7" t="s">
        <v>23</v>
      </c>
      <c r="M1371" s="6">
        <v>28</v>
      </c>
      <c r="N1371" s="6">
        <v>3</v>
      </c>
      <c r="O1371" s="7" t="str">
        <f>VLOOKUP(H1371,Product_Master!$A$2:$E$19,2,FALSE)</f>
        <v>Filing Cabinet</v>
      </c>
      <c r="P1371" s="7" t="str">
        <f>VLOOKUP(H1371,Product_Master!$A$2:$E$19,3,FALSE)</f>
        <v>Furniture</v>
      </c>
      <c r="Q1371" s="17">
        <f>INDEX(Product_Master!$D$2:$D$19,MATCH(H1371,Product_Master!$A$2:$A$19,0))</f>
        <v>130</v>
      </c>
      <c r="R1371" s="14">
        <f>INDEX(Product_Master!$E$2:$E$19,MATCH(H1371,Product_Master!$A$2:$A$19,0))</f>
        <v>83.55</v>
      </c>
      <c r="S1371" s="14">
        <f t="shared" si="126"/>
        <v>864.5</v>
      </c>
      <c r="T1371" s="14">
        <f t="shared" si="127"/>
        <v>584.85</v>
      </c>
      <c r="U1371" s="14">
        <f t="shared" si="128"/>
        <v>279.64999999999998</v>
      </c>
      <c r="V1371" s="20">
        <f t="shared" si="129"/>
        <v>0.32348178137651817</v>
      </c>
      <c r="W1371" s="7" t="str">
        <f t="shared" si="130"/>
        <v>Profitable</v>
      </c>
      <c r="X1371" s="7" t="str">
        <f t="shared" si="131"/>
        <v>Low</v>
      </c>
    </row>
    <row r="1372" spans="1:24" x14ac:dyDescent="0.3">
      <c r="A1372" s="7" t="s">
        <v>3558</v>
      </c>
      <c r="B1372" s="8">
        <v>45447</v>
      </c>
      <c r="C1372" s="8">
        <v>45448</v>
      </c>
      <c r="D1372" s="7" t="s">
        <v>2669</v>
      </c>
      <c r="E1372" s="7" t="s">
        <v>635</v>
      </c>
      <c r="F1372" s="7" t="s">
        <v>39</v>
      </c>
      <c r="G1372" s="7" t="s">
        <v>47</v>
      </c>
      <c r="H1372" s="7" t="s">
        <v>69</v>
      </c>
      <c r="I1372" s="6">
        <v>2</v>
      </c>
      <c r="J1372" s="10">
        <v>0</v>
      </c>
      <c r="K1372" s="7" t="s">
        <v>32</v>
      </c>
      <c r="L1372" s="7" t="s">
        <v>41</v>
      </c>
      <c r="M1372" s="6">
        <v>42</v>
      </c>
      <c r="N1372" s="6">
        <v>2</v>
      </c>
      <c r="O1372" s="7" t="str">
        <f>VLOOKUP(H1372,Product_Master!$A$2:$E$19,2,FALSE)</f>
        <v>Marker Pack</v>
      </c>
      <c r="P1372" s="7" t="str">
        <f>VLOOKUP(H1372,Product_Master!$A$2:$E$19,3,FALSE)</f>
        <v>Office Supplies</v>
      </c>
      <c r="Q1372" s="17">
        <f>INDEX(Product_Master!$D$2:$D$19,MATCH(H1372,Product_Master!$A$2:$A$19,0))</f>
        <v>11</v>
      </c>
      <c r="R1372" s="14">
        <f>INDEX(Product_Master!$E$2:$E$19,MATCH(H1372,Product_Master!$A$2:$A$19,0))</f>
        <v>6.23</v>
      </c>
      <c r="S1372" s="14">
        <f t="shared" si="126"/>
        <v>22</v>
      </c>
      <c r="T1372" s="14">
        <f t="shared" si="127"/>
        <v>12.46</v>
      </c>
      <c r="U1372" s="14">
        <f t="shared" si="128"/>
        <v>9.5399999999999991</v>
      </c>
      <c r="V1372" s="20">
        <f t="shared" si="129"/>
        <v>0.4336363636363636</v>
      </c>
      <c r="W1372" s="7" t="str">
        <f t="shared" si="130"/>
        <v>Profitable</v>
      </c>
      <c r="X1372" s="7" t="str">
        <f t="shared" si="131"/>
        <v>Low</v>
      </c>
    </row>
    <row r="1373" spans="1:24" x14ac:dyDescent="0.3">
      <c r="A1373" s="7" t="s">
        <v>3560</v>
      </c>
      <c r="B1373" s="8">
        <v>45070</v>
      </c>
      <c r="C1373" s="8">
        <v>45071</v>
      </c>
      <c r="D1373" s="7" t="s">
        <v>2297</v>
      </c>
      <c r="E1373" s="7" t="s">
        <v>18</v>
      </c>
      <c r="F1373" s="7" t="s">
        <v>29</v>
      </c>
      <c r="G1373" s="7" t="s">
        <v>47</v>
      </c>
      <c r="H1373" s="7" t="s">
        <v>98</v>
      </c>
      <c r="I1373" s="6">
        <v>7</v>
      </c>
      <c r="J1373" s="10">
        <v>0</v>
      </c>
      <c r="K1373" s="7" t="s">
        <v>22</v>
      </c>
      <c r="L1373" s="7" t="s">
        <v>50</v>
      </c>
      <c r="M1373" s="6">
        <v>44</v>
      </c>
      <c r="N1373" s="6">
        <v>3</v>
      </c>
      <c r="O1373" s="7" t="str">
        <f>VLOOKUP(H1373,Product_Master!$A$2:$E$19,2,FALSE)</f>
        <v>Office Chair</v>
      </c>
      <c r="P1373" s="7" t="str">
        <f>VLOOKUP(H1373,Product_Master!$A$2:$E$19,3,FALSE)</f>
        <v>Furniture</v>
      </c>
      <c r="Q1373" s="17">
        <f>INDEX(Product_Master!$D$2:$D$19,MATCH(H1373,Product_Master!$A$2:$A$19,0))</f>
        <v>150</v>
      </c>
      <c r="R1373" s="14">
        <f>INDEX(Product_Master!$E$2:$E$19,MATCH(H1373,Product_Master!$A$2:$A$19,0))</f>
        <v>111.98</v>
      </c>
      <c r="S1373" s="14">
        <f t="shared" si="126"/>
        <v>1050</v>
      </c>
      <c r="T1373" s="14">
        <f t="shared" si="127"/>
        <v>783.86</v>
      </c>
      <c r="U1373" s="14">
        <f t="shared" si="128"/>
        <v>266.14</v>
      </c>
      <c r="V1373" s="20">
        <f t="shared" si="129"/>
        <v>0.25346666666666667</v>
      </c>
      <c r="W1373" s="7" t="str">
        <f t="shared" si="130"/>
        <v>Profitable</v>
      </c>
      <c r="X1373" s="7" t="str">
        <f t="shared" si="131"/>
        <v>Low</v>
      </c>
    </row>
    <row r="1374" spans="1:24" x14ac:dyDescent="0.3">
      <c r="A1374" s="7" t="s">
        <v>3562</v>
      </c>
      <c r="B1374" s="8">
        <v>45291</v>
      </c>
      <c r="C1374" s="8">
        <v>45298</v>
      </c>
      <c r="D1374" s="7" t="s">
        <v>540</v>
      </c>
      <c r="E1374" s="7" t="s">
        <v>413</v>
      </c>
      <c r="F1374" s="7" t="s">
        <v>39</v>
      </c>
      <c r="G1374" s="7" t="s">
        <v>47</v>
      </c>
      <c r="H1374" s="7" t="s">
        <v>31</v>
      </c>
      <c r="I1374" s="6">
        <v>6</v>
      </c>
      <c r="J1374" s="10">
        <v>0</v>
      </c>
      <c r="K1374" s="7" t="s">
        <v>32</v>
      </c>
      <c r="L1374" s="7" t="s">
        <v>50</v>
      </c>
      <c r="M1374" s="6">
        <v>41</v>
      </c>
      <c r="N1374" s="6">
        <v>2</v>
      </c>
      <c r="O1374" s="7" t="str">
        <f>VLOOKUP(H1374,Product_Master!$A$2:$E$19,2,FALSE)</f>
        <v>Desk</v>
      </c>
      <c r="P1374" s="7" t="str">
        <f>VLOOKUP(H1374,Product_Master!$A$2:$E$19,3,FALSE)</f>
        <v>Furniture</v>
      </c>
      <c r="Q1374" s="17">
        <f>INDEX(Product_Master!$D$2:$D$19,MATCH(H1374,Product_Master!$A$2:$A$19,0))</f>
        <v>320</v>
      </c>
      <c r="R1374" s="14">
        <f>INDEX(Product_Master!$E$2:$E$19,MATCH(H1374,Product_Master!$A$2:$A$19,0))</f>
        <v>186.25</v>
      </c>
      <c r="S1374" s="14">
        <f t="shared" si="126"/>
        <v>1920</v>
      </c>
      <c r="T1374" s="14">
        <f t="shared" si="127"/>
        <v>1117.5</v>
      </c>
      <c r="U1374" s="14">
        <f t="shared" si="128"/>
        <v>802.5</v>
      </c>
      <c r="V1374" s="20">
        <f t="shared" si="129"/>
        <v>0.41796875</v>
      </c>
      <c r="W1374" s="7" t="str">
        <f t="shared" si="130"/>
        <v>Profitable</v>
      </c>
      <c r="X1374" s="7" t="str">
        <f t="shared" si="131"/>
        <v>Low</v>
      </c>
    </row>
    <row r="1375" spans="1:24" x14ac:dyDescent="0.3">
      <c r="A1375" s="7" t="s">
        <v>3564</v>
      </c>
      <c r="B1375" s="8">
        <v>45244</v>
      </c>
      <c r="C1375" s="8">
        <v>45251</v>
      </c>
      <c r="D1375" s="7" t="s">
        <v>3565</v>
      </c>
      <c r="E1375" s="7" t="s">
        <v>490</v>
      </c>
      <c r="F1375" s="7" t="s">
        <v>39</v>
      </c>
      <c r="G1375" s="7" t="s">
        <v>30</v>
      </c>
      <c r="H1375" s="7" t="s">
        <v>21</v>
      </c>
      <c r="I1375" s="6">
        <v>4</v>
      </c>
      <c r="J1375" s="10">
        <v>0.2</v>
      </c>
      <c r="K1375" s="7" t="s">
        <v>32</v>
      </c>
      <c r="L1375" s="7" t="s">
        <v>23</v>
      </c>
      <c r="M1375" s="6">
        <v>40</v>
      </c>
      <c r="N1375" s="6">
        <v>1</v>
      </c>
      <c r="O1375" s="7" t="str">
        <f>VLOOKUP(H1375,Product_Master!$A$2:$E$19,2,FALSE)</f>
        <v>Pen Set</v>
      </c>
      <c r="P1375" s="7" t="str">
        <f>VLOOKUP(H1375,Product_Master!$A$2:$E$19,3,FALSE)</f>
        <v>Office Supplies</v>
      </c>
      <c r="Q1375" s="17">
        <f>INDEX(Product_Master!$D$2:$D$19,MATCH(H1375,Product_Master!$A$2:$A$19,0))</f>
        <v>12</v>
      </c>
      <c r="R1375" s="14">
        <f>INDEX(Product_Master!$E$2:$E$19,MATCH(H1375,Product_Master!$A$2:$A$19,0))</f>
        <v>9.07</v>
      </c>
      <c r="S1375" s="14">
        <f t="shared" si="126"/>
        <v>38.400000000000006</v>
      </c>
      <c r="T1375" s="14">
        <f t="shared" si="127"/>
        <v>36.28</v>
      </c>
      <c r="U1375" s="14">
        <f t="shared" si="128"/>
        <v>2.1200000000000045</v>
      </c>
      <c r="V1375" s="20">
        <f t="shared" si="129"/>
        <v>5.5208333333333443E-2</v>
      </c>
      <c r="W1375" s="7" t="str">
        <f t="shared" si="130"/>
        <v>Profitable</v>
      </c>
      <c r="X1375" s="7" t="str">
        <f t="shared" si="131"/>
        <v>Low</v>
      </c>
    </row>
    <row r="1376" spans="1:24" x14ac:dyDescent="0.3">
      <c r="A1376" s="7" t="s">
        <v>3566</v>
      </c>
      <c r="B1376" s="8">
        <v>45489</v>
      </c>
      <c r="C1376" s="8">
        <v>45492</v>
      </c>
      <c r="D1376" s="7" t="s">
        <v>54</v>
      </c>
      <c r="E1376" s="7" t="s">
        <v>1836</v>
      </c>
      <c r="F1376" s="7" t="s">
        <v>39</v>
      </c>
      <c r="G1376" s="7" t="s">
        <v>293</v>
      </c>
      <c r="H1376" s="7" t="s">
        <v>21</v>
      </c>
      <c r="I1376" s="6">
        <v>3</v>
      </c>
      <c r="J1376" s="10">
        <v>0.2</v>
      </c>
      <c r="K1376" s="7" t="s">
        <v>32</v>
      </c>
      <c r="L1376" s="7" t="s">
        <v>50</v>
      </c>
      <c r="M1376" s="6">
        <v>57</v>
      </c>
      <c r="N1376" s="6">
        <v>3</v>
      </c>
      <c r="O1376" s="7" t="str">
        <f>VLOOKUP(H1376,Product_Master!$A$2:$E$19,2,FALSE)</f>
        <v>Pen Set</v>
      </c>
      <c r="P1376" s="7" t="str">
        <f>VLOOKUP(H1376,Product_Master!$A$2:$E$19,3,FALSE)</f>
        <v>Office Supplies</v>
      </c>
      <c r="Q1376" s="17">
        <f>INDEX(Product_Master!$D$2:$D$19,MATCH(H1376,Product_Master!$A$2:$A$19,0))</f>
        <v>12</v>
      </c>
      <c r="R1376" s="14">
        <f>INDEX(Product_Master!$E$2:$E$19,MATCH(H1376,Product_Master!$A$2:$A$19,0))</f>
        <v>9.07</v>
      </c>
      <c r="S1376" s="14">
        <f t="shared" si="126"/>
        <v>28.8</v>
      </c>
      <c r="T1376" s="14">
        <f t="shared" si="127"/>
        <v>27.21</v>
      </c>
      <c r="U1376" s="14">
        <f t="shared" si="128"/>
        <v>1.5899999999999999</v>
      </c>
      <c r="V1376" s="20">
        <f t="shared" si="129"/>
        <v>5.5208333333333325E-2</v>
      </c>
      <c r="W1376" s="7" t="str">
        <f t="shared" si="130"/>
        <v>Profitable</v>
      </c>
      <c r="X1376" s="7" t="str">
        <f t="shared" si="131"/>
        <v>Low</v>
      </c>
    </row>
    <row r="1377" spans="1:24" x14ac:dyDescent="0.3">
      <c r="A1377" s="7" t="s">
        <v>3567</v>
      </c>
      <c r="B1377" s="8">
        <v>45137</v>
      </c>
      <c r="C1377" s="8">
        <v>45139</v>
      </c>
      <c r="D1377" s="7" t="s">
        <v>1290</v>
      </c>
      <c r="E1377" s="7" t="s">
        <v>232</v>
      </c>
      <c r="F1377" s="7" t="s">
        <v>29</v>
      </c>
      <c r="G1377" s="7" t="s">
        <v>97</v>
      </c>
      <c r="H1377" s="7" t="s">
        <v>84</v>
      </c>
      <c r="I1377" s="6">
        <v>1</v>
      </c>
      <c r="J1377" s="10">
        <v>0.1</v>
      </c>
      <c r="K1377" s="7" t="s">
        <v>32</v>
      </c>
      <c r="L1377" s="7" t="s">
        <v>33</v>
      </c>
      <c r="M1377" s="6">
        <v>32</v>
      </c>
      <c r="N1377" s="6">
        <v>1</v>
      </c>
      <c r="O1377" s="7" t="str">
        <f>VLOOKUP(H1377,Product_Master!$A$2:$E$19,2,FALSE)</f>
        <v>Bookcase</v>
      </c>
      <c r="P1377" s="7" t="str">
        <f>VLOOKUP(H1377,Product_Master!$A$2:$E$19,3,FALSE)</f>
        <v>Furniture</v>
      </c>
      <c r="Q1377" s="17">
        <f>INDEX(Product_Master!$D$2:$D$19,MATCH(H1377,Product_Master!$A$2:$A$19,0))</f>
        <v>210</v>
      </c>
      <c r="R1377" s="14">
        <f>INDEX(Product_Master!$E$2:$E$19,MATCH(H1377,Product_Master!$A$2:$A$19,0))</f>
        <v>139.15</v>
      </c>
      <c r="S1377" s="14">
        <f t="shared" si="126"/>
        <v>189</v>
      </c>
      <c r="T1377" s="14">
        <f t="shared" si="127"/>
        <v>139.15</v>
      </c>
      <c r="U1377" s="14">
        <f t="shared" si="128"/>
        <v>49.849999999999994</v>
      </c>
      <c r="V1377" s="20">
        <f t="shared" si="129"/>
        <v>0.26375661375661374</v>
      </c>
      <c r="W1377" s="7" t="str">
        <f t="shared" si="130"/>
        <v>Profitable</v>
      </c>
      <c r="X1377" s="7" t="str">
        <f t="shared" si="131"/>
        <v>Low</v>
      </c>
    </row>
    <row r="1378" spans="1:24" x14ac:dyDescent="0.3">
      <c r="A1378" s="7" t="s">
        <v>3568</v>
      </c>
      <c r="B1378" s="8">
        <v>45017</v>
      </c>
      <c r="C1378" s="8">
        <v>45020</v>
      </c>
      <c r="D1378" s="7" t="s">
        <v>2575</v>
      </c>
      <c r="E1378" s="7" t="s">
        <v>606</v>
      </c>
      <c r="F1378" s="7" t="s">
        <v>29</v>
      </c>
      <c r="G1378" s="7" t="s">
        <v>62</v>
      </c>
      <c r="H1378" s="7" t="s">
        <v>146</v>
      </c>
      <c r="I1378" s="6">
        <v>1</v>
      </c>
      <c r="J1378" s="10">
        <v>0.05</v>
      </c>
      <c r="K1378" s="7" t="s">
        <v>32</v>
      </c>
      <c r="L1378" s="7" t="s">
        <v>33</v>
      </c>
      <c r="M1378" s="6">
        <v>30</v>
      </c>
      <c r="N1378" s="6">
        <v>4</v>
      </c>
      <c r="O1378" s="7" t="str">
        <f>VLOOKUP(H1378,Product_Master!$A$2:$E$19,2,FALSE)</f>
        <v>Standing Desk</v>
      </c>
      <c r="P1378" s="7" t="str">
        <f>VLOOKUP(H1378,Product_Master!$A$2:$E$19,3,FALSE)</f>
        <v>Furniture</v>
      </c>
      <c r="Q1378" s="17">
        <f>INDEX(Product_Master!$D$2:$D$19,MATCH(H1378,Product_Master!$A$2:$A$19,0))</f>
        <v>480</v>
      </c>
      <c r="R1378" s="14">
        <f>INDEX(Product_Master!$E$2:$E$19,MATCH(H1378,Product_Master!$A$2:$A$19,0))</f>
        <v>375.21</v>
      </c>
      <c r="S1378" s="14">
        <f t="shared" si="126"/>
        <v>456</v>
      </c>
      <c r="T1378" s="14">
        <f t="shared" si="127"/>
        <v>375.21</v>
      </c>
      <c r="U1378" s="14">
        <f t="shared" si="128"/>
        <v>80.79000000000002</v>
      </c>
      <c r="V1378" s="20">
        <f t="shared" si="129"/>
        <v>0.17717105263157898</v>
      </c>
      <c r="W1378" s="7" t="str">
        <f t="shared" si="130"/>
        <v>Profitable</v>
      </c>
      <c r="X1378" s="7" t="str">
        <f t="shared" si="131"/>
        <v>Low</v>
      </c>
    </row>
    <row r="1379" spans="1:24" x14ac:dyDescent="0.3">
      <c r="A1379" s="7" t="s">
        <v>3570</v>
      </c>
      <c r="B1379" s="8">
        <v>45019</v>
      </c>
      <c r="C1379" s="8">
        <v>45026</v>
      </c>
      <c r="D1379" s="7" t="s">
        <v>3534</v>
      </c>
      <c r="E1379" s="7" t="s">
        <v>467</v>
      </c>
      <c r="F1379" s="7" t="s">
        <v>29</v>
      </c>
      <c r="G1379" s="7" t="s">
        <v>115</v>
      </c>
      <c r="H1379" s="7" t="s">
        <v>98</v>
      </c>
      <c r="I1379" s="6">
        <v>4</v>
      </c>
      <c r="J1379" s="10">
        <v>0.05</v>
      </c>
      <c r="K1379" s="7" t="s">
        <v>32</v>
      </c>
      <c r="L1379" s="7" t="s">
        <v>23</v>
      </c>
      <c r="M1379" s="6">
        <v>22</v>
      </c>
      <c r="N1379" s="6">
        <v>3</v>
      </c>
      <c r="O1379" s="7" t="str">
        <f>VLOOKUP(H1379,Product_Master!$A$2:$E$19,2,FALSE)</f>
        <v>Office Chair</v>
      </c>
      <c r="P1379" s="7" t="str">
        <f>VLOOKUP(H1379,Product_Master!$A$2:$E$19,3,FALSE)</f>
        <v>Furniture</v>
      </c>
      <c r="Q1379" s="17">
        <f>INDEX(Product_Master!$D$2:$D$19,MATCH(H1379,Product_Master!$A$2:$A$19,0))</f>
        <v>150</v>
      </c>
      <c r="R1379" s="14">
        <f>INDEX(Product_Master!$E$2:$E$19,MATCH(H1379,Product_Master!$A$2:$A$19,0))</f>
        <v>111.98</v>
      </c>
      <c r="S1379" s="14">
        <f t="shared" si="126"/>
        <v>570</v>
      </c>
      <c r="T1379" s="14">
        <f t="shared" si="127"/>
        <v>447.92</v>
      </c>
      <c r="U1379" s="14">
        <f t="shared" si="128"/>
        <v>122.07999999999998</v>
      </c>
      <c r="V1379" s="20">
        <f t="shared" si="129"/>
        <v>0.21417543859649121</v>
      </c>
      <c r="W1379" s="7" t="str">
        <f t="shared" si="130"/>
        <v>Profitable</v>
      </c>
      <c r="X1379" s="7" t="str">
        <f t="shared" si="131"/>
        <v>Low</v>
      </c>
    </row>
    <row r="1380" spans="1:24" x14ac:dyDescent="0.3">
      <c r="A1380" s="7" t="s">
        <v>3571</v>
      </c>
      <c r="B1380" s="8">
        <v>45542</v>
      </c>
      <c r="C1380" s="8">
        <v>45548</v>
      </c>
      <c r="D1380" s="7" t="s">
        <v>3465</v>
      </c>
      <c r="E1380" s="7" t="s">
        <v>606</v>
      </c>
      <c r="F1380" s="7" t="s">
        <v>29</v>
      </c>
      <c r="G1380" s="7" t="s">
        <v>115</v>
      </c>
      <c r="H1380" s="7" t="s">
        <v>177</v>
      </c>
      <c r="I1380" s="6">
        <v>8</v>
      </c>
      <c r="J1380" s="10">
        <v>0</v>
      </c>
      <c r="K1380" s="7" t="s">
        <v>22</v>
      </c>
      <c r="L1380" s="7" t="s">
        <v>41</v>
      </c>
      <c r="M1380" s="6">
        <v>60</v>
      </c>
      <c r="N1380" s="6">
        <v>4</v>
      </c>
      <c r="O1380" s="7" t="str">
        <f>VLOOKUP(H1380,Product_Master!$A$2:$E$19,2,FALSE)</f>
        <v>Headphones</v>
      </c>
      <c r="P1380" s="7" t="str">
        <f>VLOOKUP(H1380,Product_Master!$A$2:$E$19,3,FALSE)</f>
        <v>Technology</v>
      </c>
      <c r="Q1380" s="17">
        <f>INDEX(Product_Master!$D$2:$D$19,MATCH(H1380,Product_Master!$A$2:$A$19,0))</f>
        <v>80</v>
      </c>
      <c r="R1380" s="14">
        <f>INDEX(Product_Master!$E$2:$E$19,MATCH(H1380,Product_Master!$A$2:$A$19,0))</f>
        <v>45.88</v>
      </c>
      <c r="S1380" s="14">
        <f t="shared" si="126"/>
        <v>640</v>
      </c>
      <c r="T1380" s="14">
        <f t="shared" si="127"/>
        <v>367.04</v>
      </c>
      <c r="U1380" s="14">
        <f t="shared" si="128"/>
        <v>272.95999999999998</v>
      </c>
      <c r="V1380" s="20">
        <f t="shared" si="129"/>
        <v>0.42649999999999999</v>
      </c>
      <c r="W1380" s="7" t="str">
        <f t="shared" si="130"/>
        <v>Profitable</v>
      </c>
      <c r="X1380" s="7" t="str">
        <f t="shared" si="131"/>
        <v>Low</v>
      </c>
    </row>
    <row r="1381" spans="1:24" x14ac:dyDescent="0.3">
      <c r="A1381" s="7" t="s">
        <v>3572</v>
      </c>
      <c r="B1381" s="8">
        <v>45258</v>
      </c>
      <c r="C1381" s="8">
        <v>45259</v>
      </c>
      <c r="D1381" s="7" t="s">
        <v>2938</v>
      </c>
      <c r="E1381" s="7" t="s">
        <v>911</v>
      </c>
      <c r="F1381" s="7" t="s">
        <v>39</v>
      </c>
      <c r="G1381" s="7" t="s">
        <v>47</v>
      </c>
      <c r="H1381" s="7" t="s">
        <v>63</v>
      </c>
      <c r="I1381" s="6">
        <v>1</v>
      </c>
      <c r="J1381" s="10">
        <v>0</v>
      </c>
      <c r="K1381" s="7" t="s">
        <v>222</v>
      </c>
      <c r="L1381" s="7" t="s">
        <v>33</v>
      </c>
      <c r="M1381" s="6">
        <v>41</v>
      </c>
      <c r="N1381" s="6">
        <v>3</v>
      </c>
      <c r="O1381" s="7" t="str">
        <f>VLOOKUP(H1381,Product_Master!$A$2:$E$19,2,FALSE)</f>
        <v>Paper Ream</v>
      </c>
      <c r="P1381" s="7" t="str">
        <f>VLOOKUP(H1381,Product_Master!$A$2:$E$19,3,FALSE)</f>
        <v>Office Supplies</v>
      </c>
      <c r="Q1381" s="17">
        <f>INDEX(Product_Master!$D$2:$D$19,MATCH(H1381,Product_Master!$A$2:$A$19,0))</f>
        <v>9</v>
      </c>
      <c r="R1381" s="14">
        <f>INDEX(Product_Master!$E$2:$E$19,MATCH(H1381,Product_Master!$A$2:$A$19,0))</f>
        <v>5.46</v>
      </c>
      <c r="S1381" s="14">
        <f t="shared" si="126"/>
        <v>9</v>
      </c>
      <c r="T1381" s="14">
        <f t="shared" si="127"/>
        <v>5.46</v>
      </c>
      <c r="U1381" s="14">
        <f t="shared" si="128"/>
        <v>3.54</v>
      </c>
      <c r="V1381" s="20">
        <f t="shared" si="129"/>
        <v>0.39333333333333331</v>
      </c>
      <c r="W1381" s="7" t="str">
        <f t="shared" si="130"/>
        <v>Profitable</v>
      </c>
      <c r="X1381" s="7" t="str">
        <f t="shared" si="131"/>
        <v>Low</v>
      </c>
    </row>
    <row r="1382" spans="1:24" x14ac:dyDescent="0.3">
      <c r="A1382" s="7" t="s">
        <v>3573</v>
      </c>
      <c r="B1382" s="8">
        <v>45350</v>
      </c>
      <c r="C1382" s="8">
        <v>45355</v>
      </c>
      <c r="D1382" s="7" t="s">
        <v>518</v>
      </c>
      <c r="E1382" s="7" t="s">
        <v>326</v>
      </c>
      <c r="F1382" s="7" t="s">
        <v>29</v>
      </c>
      <c r="G1382" s="7" t="s">
        <v>192</v>
      </c>
      <c r="H1382" s="7" t="s">
        <v>91</v>
      </c>
      <c r="I1382" s="6">
        <v>1</v>
      </c>
      <c r="J1382" s="10">
        <v>0.05</v>
      </c>
      <c r="K1382" s="7" t="s">
        <v>32</v>
      </c>
      <c r="L1382" s="7" t="s">
        <v>33</v>
      </c>
      <c r="M1382" s="6">
        <v>19</v>
      </c>
      <c r="N1382" s="6">
        <v>4</v>
      </c>
      <c r="O1382" s="7" t="str">
        <f>VLOOKUP(H1382,Product_Master!$A$2:$E$19,2,FALSE)</f>
        <v>Smartphone</v>
      </c>
      <c r="P1382" s="7" t="str">
        <f>VLOOKUP(H1382,Product_Master!$A$2:$E$19,3,FALSE)</f>
        <v>Technology</v>
      </c>
      <c r="Q1382" s="17">
        <f>INDEX(Product_Master!$D$2:$D$19,MATCH(H1382,Product_Master!$A$2:$A$19,0))</f>
        <v>600</v>
      </c>
      <c r="R1382" s="14">
        <f>INDEX(Product_Master!$E$2:$E$19,MATCH(H1382,Product_Master!$A$2:$A$19,0))</f>
        <v>395.83</v>
      </c>
      <c r="S1382" s="14">
        <f t="shared" si="126"/>
        <v>570</v>
      </c>
      <c r="T1382" s="14">
        <f t="shared" si="127"/>
        <v>395.83</v>
      </c>
      <c r="U1382" s="14">
        <f t="shared" si="128"/>
        <v>174.17000000000002</v>
      </c>
      <c r="V1382" s="20">
        <f t="shared" si="129"/>
        <v>0.30556140350877198</v>
      </c>
      <c r="W1382" s="7" t="str">
        <f t="shared" si="130"/>
        <v>Profitable</v>
      </c>
      <c r="X1382" s="7" t="str">
        <f t="shared" si="131"/>
        <v>Low</v>
      </c>
    </row>
    <row r="1383" spans="1:24" x14ac:dyDescent="0.3">
      <c r="A1383" s="7" t="s">
        <v>3574</v>
      </c>
      <c r="B1383" s="8">
        <v>45480</v>
      </c>
      <c r="C1383" s="8">
        <v>45481</v>
      </c>
      <c r="D1383" s="7" t="s">
        <v>3575</v>
      </c>
      <c r="E1383" s="7" t="s">
        <v>364</v>
      </c>
      <c r="F1383" s="7" t="s">
        <v>39</v>
      </c>
      <c r="G1383" s="7" t="s">
        <v>90</v>
      </c>
      <c r="H1383" s="7" t="s">
        <v>56</v>
      </c>
      <c r="I1383" s="6">
        <v>3</v>
      </c>
      <c r="J1383" s="10">
        <v>0.2</v>
      </c>
      <c r="K1383" s="7" t="s">
        <v>32</v>
      </c>
      <c r="L1383" s="7" t="s">
        <v>50</v>
      </c>
      <c r="M1383" s="6">
        <v>60</v>
      </c>
      <c r="N1383" s="6">
        <v>2</v>
      </c>
      <c r="O1383" s="7" t="str">
        <f>VLOOKUP(H1383,Product_Master!$A$2:$E$19,2,FALSE)</f>
        <v>Stapler</v>
      </c>
      <c r="P1383" s="7" t="str">
        <f>VLOOKUP(H1383,Product_Master!$A$2:$E$19,3,FALSE)</f>
        <v>Office Supplies</v>
      </c>
      <c r="Q1383" s="17">
        <f>INDEX(Product_Master!$D$2:$D$19,MATCH(H1383,Product_Master!$A$2:$A$19,0))</f>
        <v>15</v>
      </c>
      <c r="R1383" s="14">
        <f>INDEX(Product_Master!$E$2:$E$19,MATCH(H1383,Product_Master!$A$2:$A$19,0))</f>
        <v>9.91</v>
      </c>
      <c r="S1383" s="14">
        <f t="shared" si="126"/>
        <v>36</v>
      </c>
      <c r="T1383" s="14">
        <f t="shared" si="127"/>
        <v>29.73</v>
      </c>
      <c r="U1383" s="14">
        <f t="shared" si="128"/>
        <v>6.27</v>
      </c>
      <c r="V1383" s="20">
        <f t="shared" si="129"/>
        <v>0.17416666666666666</v>
      </c>
      <c r="W1383" s="7" t="str">
        <f t="shared" si="130"/>
        <v>Profitable</v>
      </c>
      <c r="X1383" s="7" t="str">
        <f t="shared" si="131"/>
        <v>Low</v>
      </c>
    </row>
    <row r="1384" spans="1:24" x14ac:dyDescent="0.3">
      <c r="A1384" s="7" t="s">
        <v>3576</v>
      </c>
      <c r="B1384" s="8">
        <v>45072</v>
      </c>
      <c r="C1384" s="8">
        <v>45078</v>
      </c>
      <c r="D1384" s="7" t="s">
        <v>1509</v>
      </c>
      <c r="E1384" s="7" t="s">
        <v>1267</v>
      </c>
      <c r="F1384" s="7" t="s">
        <v>39</v>
      </c>
      <c r="G1384" s="7" t="s">
        <v>192</v>
      </c>
      <c r="H1384" s="7" t="s">
        <v>146</v>
      </c>
      <c r="I1384" s="6">
        <v>3</v>
      </c>
      <c r="J1384" s="10">
        <v>0.05</v>
      </c>
      <c r="K1384" s="7" t="s">
        <v>32</v>
      </c>
      <c r="L1384" s="7" t="s">
        <v>41</v>
      </c>
      <c r="M1384" s="6">
        <v>59</v>
      </c>
      <c r="N1384" s="6">
        <v>1</v>
      </c>
      <c r="O1384" s="7" t="str">
        <f>VLOOKUP(H1384,Product_Master!$A$2:$E$19,2,FALSE)</f>
        <v>Standing Desk</v>
      </c>
      <c r="P1384" s="7" t="str">
        <f>VLOOKUP(H1384,Product_Master!$A$2:$E$19,3,FALSE)</f>
        <v>Furniture</v>
      </c>
      <c r="Q1384" s="17">
        <f>INDEX(Product_Master!$D$2:$D$19,MATCH(H1384,Product_Master!$A$2:$A$19,0))</f>
        <v>480</v>
      </c>
      <c r="R1384" s="14">
        <f>INDEX(Product_Master!$E$2:$E$19,MATCH(H1384,Product_Master!$A$2:$A$19,0))</f>
        <v>375.21</v>
      </c>
      <c r="S1384" s="14">
        <f t="shared" si="126"/>
        <v>1368</v>
      </c>
      <c r="T1384" s="14">
        <f t="shared" si="127"/>
        <v>1125.6299999999999</v>
      </c>
      <c r="U1384" s="14">
        <f t="shared" si="128"/>
        <v>242.37000000000012</v>
      </c>
      <c r="V1384" s="20">
        <f t="shared" si="129"/>
        <v>0.17717105263157903</v>
      </c>
      <c r="W1384" s="7" t="str">
        <f t="shared" si="130"/>
        <v>Profitable</v>
      </c>
      <c r="X1384" s="7" t="str">
        <f t="shared" si="131"/>
        <v>Low</v>
      </c>
    </row>
    <row r="1385" spans="1:24" x14ac:dyDescent="0.3">
      <c r="A1385" s="7" t="s">
        <v>3577</v>
      </c>
      <c r="B1385" s="8">
        <v>45401</v>
      </c>
      <c r="C1385" s="8">
        <v>45407</v>
      </c>
      <c r="D1385" s="7" t="s">
        <v>2542</v>
      </c>
      <c r="E1385" s="7" t="s">
        <v>485</v>
      </c>
      <c r="F1385" s="7" t="s">
        <v>29</v>
      </c>
      <c r="G1385" s="7" t="s">
        <v>251</v>
      </c>
      <c r="H1385" s="7" t="s">
        <v>31</v>
      </c>
      <c r="I1385" s="6">
        <v>4</v>
      </c>
      <c r="J1385" s="10">
        <v>0.2</v>
      </c>
      <c r="K1385" s="7" t="s">
        <v>70</v>
      </c>
      <c r="L1385" s="7" t="s">
        <v>23</v>
      </c>
      <c r="M1385" s="6">
        <v>44</v>
      </c>
      <c r="N1385" s="6">
        <v>3</v>
      </c>
      <c r="O1385" s="7" t="str">
        <f>VLOOKUP(H1385,Product_Master!$A$2:$E$19,2,FALSE)</f>
        <v>Desk</v>
      </c>
      <c r="P1385" s="7" t="str">
        <f>VLOOKUP(H1385,Product_Master!$A$2:$E$19,3,FALSE)</f>
        <v>Furniture</v>
      </c>
      <c r="Q1385" s="17">
        <f>INDEX(Product_Master!$D$2:$D$19,MATCH(H1385,Product_Master!$A$2:$A$19,0))</f>
        <v>320</v>
      </c>
      <c r="R1385" s="14">
        <f>INDEX(Product_Master!$E$2:$E$19,MATCH(H1385,Product_Master!$A$2:$A$19,0))</f>
        <v>186.25</v>
      </c>
      <c r="S1385" s="14">
        <f t="shared" si="126"/>
        <v>1024</v>
      </c>
      <c r="T1385" s="14">
        <f t="shared" si="127"/>
        <v>745</v>
      </c>
      <c r="U1385" s="14">
        <f t="shared" si="128"/>
        <v>279</v>
      </c>
      <c r="V1385" s="20">
        <f t="shared" si="129"/>
        <v>0.2724609375</v>
      </c>
      <c r="W1385" s="7" t="str">
        <f t="shared" si="130"/>
        <v>Profitable</v>
      </c>
      <c r="X1385" s="7" t="str">
        <f t="shared" si="131"/>
        <v>Low</v>
      </c>
    </row>
    <row r="1386" spans="1:24" x14ac:dyDescent="0.3">
      <c r="A1386" s="7" t="s">
        <v>3579</v>
      </c>
      <c r="B1386" s="8">
        <v>45391</v>
      </c>
      <c r="C1386" s="8">
        <v>45396</v>
      </c>
      <c r="D1386" s="7" t="s">
        <v>1417</v>
      </c>
      <c r="E1386" s="7" t="s">
        <v>413</v>
      </c>
      <c r="F1386" s="7" t="s">
        <v>19</v>
      </c>
      <c r="G1386" s="7" t="s">
        <v>115</v>
      </c>
      <c r="H1386" s="7" t="s">
        <v>109</v>
      </c>
      <c r="I1386" s="6">
        <v>4</v>
      </c>
      <c r="J1386" s="10">
        <v>0</v>
      </c>
      <c r="K1386" s="7" t="s">
        <v>32</v>
      </c>
      <c r="L1386" s="7" t="s">
        <v>41</v>
      </c>
      <c r="M1386" s="6">
        <v>23</v>
      </c>
      <c r="N1386" s="6">
        <v>1</v>
      </c>
      <c r="O1386" s="7" t="str">
        <f>VLOOKUP(H1386,Product_Master!$A$2:$E$19,2,FALSE)</f>
        <v>Printer</v>
      </c>
      <c r="P1386" s="7" t="str">
        <f>VLOOKUP(H1386,Product_Master!$A$2:$E$19,3,FALSE)</f>
        <v>Technology</v>
      </c>
      <c r="Q1386" s="17">
        <f>INDEX(Product_Master!$D$2:$D$19,MATCH(H1386,Product_Master!$A$2:$A$19,0))</f>
        <v>180</v>
      </c>
      <c r="R1386" s="14">
        <f>INDEX(Product_Master!$E$2:$E$19,MATCH(H1386,Product_Master!$A$2:$A$19,0))</f>
        <v>133.25</v>
      </c>
      <c r="S1386" s="14">
        <f t="shared" si="126"/>
        <v>720</v>
      </c>
      <c r="T1386" s="14">
        <f t="shared" si="127"/>
        <v>533</v>
      </c>
      <c r="U1386" s="14">
        <f t="shared" si="128"/>
        <v>187</v>
      </c>
      <c r="V1386" s="20">
        <f t="shared" si="129"/>
        <v>0.25972222222222224</v>
      </c>
      <c r="W1386" s="7" t="str">
        <f t="shared" si="130"/>
        <v>Profitable</v>
      </c>
      <c r="X1386" s="7" t="str">
        <f t="shared" si="131"/>
        <v>Low</v>
      </c>
    </row>
    <row r="1387" spans="1:24" x14ac:dyDescent="0.3">
      <c r="A1387" s="7" t="s">
        <v>3581</v>
      </c>
      <c r="B1387" s="8">
        <v>45170</v>
      </c>
      <c r="C1387" s="8">
        <v>45175</v>
      </c>
      <c r="D1387" s="7" t="s">
        <v>2236</v>
      </c>
      <c r="E1387" s="7" t="s">
        <v>1133</v>
      </c>
      <c r="F1387" s="7" t="s">
        <v>29</v>
      </c>
      <c r="G1387" s="7" t="s">
        <v>97</v>
      </c>
      <c r="H1387" s="7" t="s">
        <v>69</v>
      </c>
      <c r="I1387" s="6">
        <v>5</v>
      </c>
      <c r="J1387" s="10">
        <v>0.1</v>
      </c>
      <c r="K1387" s="7" t="s">
        <v>32</v>
      </c>
      <c r="L1387" s="7" t="s">
        <v>23</v>
      </c>
      <c r="M1387" s="6">
        <v>20</v>
      </c>
      <c r="N1387" s="6">
        <v>3</v>
      </c>
      <c r="O1387" s="7" t="str">
        <f>VLOOKUP(H1387,Product_Master!$A$2:$E$19,2,FALSE)</f>
        <v>Marker Pack</v>
      </c>
      <c r="P1387" s="7" t="str">
        <f>VLOOKUP(H1387,Product_Master!$A$2:$E$19,3,FALSE)</f>
        <v>Office Supplies</v>
      </c>
      <c r="Q1387" s="17">
        <f>INDEX(Product_Master!$D$2:$D$19,MATCH(H1387,Product_Master!$A$2:$A$19,0))</f>
        <v>11</v>
      </c>
      <c r="R1387" s="14">
        <f>INDEX(Product_Master!$E$2:$E$19,MATCH(H1387,Product_Master!$A$2:$A$19,0))</f>
        <v>6.23</v>
      </c>
      <c r="S1387" s="14">
        <f t="shared" si="126"/>
        <v>49.5</v>
      </c>
      <c r="T1387" s="14">
        <f t="shared" si="127"/>
        <v>31.150000000000002</v>
      </c>
      <c r="U1387" s="14">
        <f t="shared" si="128"/>
        <v>18.349999999999998</v>
      </c>
      <c r="V1387" s="20">
        <f t="shared" si="129"/>
        <v>0.37070707070707065</v>
      </c>
      <c r="W1387" s="7" t="str">
        <f t="shared" si="130"/>
        <v>Profitable</v>
      </c>
      <c r="X1387" s="7" t="str">
        <f t="shared" si="131"/>
        <v>Low</v>
      </c>
    </row>
    <row r="1388" spans="1:24" x14ac:dyDescent="0.3">
      <c r="A1388" s="7" t="s">
        <v>3582</v>
      </c>
      <c r="B1388" s="8">
        <v>45470</v>
      </c>
      <c r="C1388" s="8">
        <v>45473</v>
      </c>
      <c r="D1388" s="7" t="s">
        <v>3585</v>
      </c>
      <c r="E1388" s="7" t="s">
        <v>1770</v>
      </c>
      <c r="F1388" s="7" t="s">
        <v>19</v>
      </c>
      <c r="G1388" s="7" t="s">
        <v>115</v>
      </c>
      <c r="H1388" s="7" t="s">
        <v>21</v>
      </c>
      <c r="I1388" s="6">
        <v>8</v>
      </c>
      <c r="J1388" s="10">
        <v>0.1</v>
      </c>
      <c r="K1388" s="7" t="s">
        <v>222</v>
      </c>
      <c r="L1388" s="7" t="s">
        <v>23</v>
      </c>
      <c r="M1388" s="6">
        <v>30</v>
      </c>
      <c r="N1388" s="6">
        <v>4</v>
      </c>
      <c r="O1388" s="7" t="str">
        <f>VLOOKUP(H1388,Product_Master!$A$2:$E$19,2,FALSE)</f>
        <v>Pen Set</v>
      </c>
      <c r="P1388" s="7" t="str">
        <f>VLOOKUP(H1388,Product_Master!$A$2:$E$19,3,FALSE)</f>
        <v>Office Supplies</v>
      </c>
      <c r="Q1388" s="17">
        <f>INDEX(Product_Master!$D$2:$D$19,MATCH(H1388,Product_Master!$A$2:$A$19,0))</f>
        <v>12</v>
      </c>
      <c r="R1388" s="14">
        <f>INDEX(Product_Master!$E$2:$E$19,MATCH(H1388,Product_Master!$A$2:$A$19,0))</f>
        <v>9.07</v>
      </c>
      <c r="S1388" s="14">
        <f t="shared" si="126"/>
        <v>86.4</v>
      </c>
      <c r="T1388" s="14">
        <f t="shared" si="127"/>
        <v>72.56</v>
      </c>
      <c r="U1388" s="14">
        <f t="shared" si="128"/>
        <v>13.840000000000003</v>
      </c>
      <c r="V1388" s="20">
        <f t="shared" si="129"/>
        <v>0.16018518518518521</v>
      </c>
      <c r="W1388" s="7" t="str">
        <f t="shared" si="130"/>
        <v>Profitable</v>
      </c>
      <c r="X1388" s="7" t="str">
        <f t="shared" si="131"/>
        <v>Low</v>
      </c>
    </row>
    <row r="1389" spans="1:24" x14ac:dyDescent="0.3">
      <c r="A1389" s="7" t="s">
        <v>3586</v>
      </c>
      <c r="B1389" s="8">
        <v>45133</v>
      </c>
      <c r="C1389" s="8">
        <v>45135</v>
      </c>
      <c r="D1389" s="7" t="s">
        <v>1835</v>
      </c>
      <c r="E1389" s="7" t="s">
        <v>694</v>
      </c>
      <c r="F1389" s="7" t="s">
        <v>39</v>
      </c>
      <c r="G1389" s="7" t="s">
        <v>251</v>
      </c>
      <c r="H1389" s="7" t="s">
        <v>216</v>
      </c>
      <c r="I1389" s="6">
        <v>3</v>
      </c>
      <c r="J1389" s="10">
        <v>0.1</v>
      </c>
      <c r="K1389" s="7" t="s">
        <v>70</v>
      </c>
      <c r="L1389" s="7" t="s">
        <v>33</v>
      </c>
      <c r="M1389" s="6">
        <v>44</v>
      </c>
      <c r="N1389" s="6">
        <v>3</v>
      </c>
      <c r="O1389" s="7" t="str">
        <f>VLOOKUP(H1389,Product_Master!$A$2:$E$19,2,FALSE)</f>
        <v>Keyboard</v>
      </c>
      <c r="P1389" s="7" t="str">
        <f>VLOOKUP(H1389,Product_Master!$A$2:$E$19,3,FALSE)</f>
        <v>Technology</v>
      </c>
      <c r="Q1389" s="17">
        <f>INDEX(Product_Master!$D$2:$D$19,MATCH(H1389,Product_Master!$A$2:$A$19,0))</f>
        <v>45</v>
      </c>
      <c r="R1389" s="14">
        <f>INDEX(Product_Master!$E$2:$E$19,MATCH(H1389,Product_Master!$A$2:$A$19,0))</f>
        <v>35.729999999999997</v>
      </c>
      <c r="S1389" s="14">
        <f t="shared" si="126"/>
        <v>121.5</v>
      </c>
      <c r="T1389" s="14">
        <f t="shared" si="127"/>
        <v>107.19</v>
      </c>
      <c r="U1389" s="14">
        <f t="shared" si="128"/>
        <v>14.310000000000002</v>
      </c>
      <c r="V1389" s="20">
        <f t="shared" si="129"/>
        <v>0.1177777777777778</v>
      </c>
      <c r="W1389" s="7" t="str">
        <f t="shared" si="130"/>
        <v>Profitable</v>
      </c>
      <c r="X1389" s="7" t="str">
        <f t="shared" si="131"/>
        <v>Low</v>
      </c>
    </row>
    <row r="1390" spans="1:24" x14ac:dyDescent="0.3">
      <c r="A1390" s="7" t="s">
        <v>3588</v>
      </c>
      <c r="B1390" s="8">
        <v>45419</v>
      </c>
      <c r="C1390" s="8">
        <v>45425</v>
      </c>
      <c r="D1390" s="7" t="s">
        <v>3589</v>
      </c>
      <c r="E1390" s="7" t="s">
        <v>302</v>
      </c>
      <c r="F1390" s="7" t="s">
        <v>39</v>
      </c>
      <c r="G1390" s="7" t="s">
        <v>20</v>
      </c>
      <c r="H1390" s="7" t="s">
        <v>48</v>
      </c>
      <c r="I1390" s="6">
        <v>2</v>
      </c>
      <c r="J1390" s="10">
        <v>0</v>
      </c>
      <c r="K1390" s="7" t="s">
        <v>32</v>
      </c>
      <c r="L1390" s="7" t="s">
        <v>50</v>
      </c>
      <c r="M1390" s="6">
        <v>24</v>
      </c>
      <c r="N1390" s="6">
        <v>3</v>
      </c>
      <c r="O1390" s="7" t="str">
        <f>VLOOKUP(H1390,Product_Master!$A$2:$E$19,2,FALSE)</f>
        <v>Monitor</v>
      </c>
      <c r="P1390" s="7" t="str">
        <f>VLOOKUP(H1390,Product_Master!$A$2:$E$19,3,FALSE)</f>
        <v>Technology</v>
      </c>
      <c r="Q1390" s="17">
        <f>INDEX(Product_Master!$D$2:$D$19,MATCH(H1390,Product_Master!$A$2:$A$19,0))</f>
        <v>220</v>
      </c>
      <c r="R1390" s="14">
        <f>INDEX(Product_Master!$E$2:$E$19,MATCH(H1390,Product_Master!$A$2:$A$19,0))</f>
        <v>159.36000000000001</v>
      </c>
      <c r="S1390" s="14">
        <f t="shared" si="126"/>
        <v>440</v>
      </c>
      <c r="T1390" s="14">
        <f t="shared" si="127"/>
        <v>318.72000000000003</v>
      </c>
      <c r="U1390" s="14">
        <f t="shared" si="128"/>
        <v>121.27999999999997</v>
      </c>
      <c r="V1390" s="20">
        <f t="shared" si="129"/>
        <v>0.27563636363636357</v>
      </c>
      <c r="W1390" s="7" t="str">
        <f t="shared" si="130"/>
        <v>Profitable</v>
      </c>
      <c r="X1390" s="7" t="str">
        <f t="shared" si="131"/>
        <v>Low</v>
      </c>
    </row>
    <row r="1391" spans="1:24" x14ac:dyDescent="0.3">
      <c r="A1391" s="7" t="s">
        <v>3590</v>
      </c>
      <c r="B1391" s="8">
        <v>45198</v>
      </c>
      <c r="C1391" s="8">
        <v>45202</v>
      </c>
      <c r="D1391" s="7" t="s">
        <v>1003</v>
      </c>
      <c r="E1391" s="7" t="s">
        <v>61</v>
      </c>
      <c r="F1391" s="7" t="s">
        <v>19</v>
      </c>
      <c r="G1391" s="7" t="s">
        <v>115</v>
      </c>
      <c r="H1391" s="7" t="s">
        <v>146</v>
      </c>
      <c r="I1391" s="6">
        <v>8</v>
      </c>
      <c r="J1391" s="10">
        <v>0</v>
      </c>
      <c r="K1391" s="7" t="s">
        <v>22</v>
      </c>
      <c r="L1391" s="7" t="s">
        <v>33</v>
      </c>
      <c r="M1391" s="6">
        <v>63</v>
      </c>
      <c r="N1391" s="6">
        <v>3</v>
      </c>
      <c r="O1391" s="7" t="str">
        <f>VLOOKUP(H1391,Product_Master!$A$2:$E$19,2,FALSE)</f>
        <v>Standing Desk</v>
      </c>
      <c r="P1391" s="7" t="str">
        <f>VLOOKUP(H1391,Product_Master!$A$2:$E$19,3,FALSE)</f>
        <v>Furniture</v>
      </c>
      <c r="Q1391" s="17">
        <f>INDEX(Product_Master!$D$2:$D$19,MATCH(H1391,Product_Master!$A$2:$A$19,0))</f>
        <v>480</v>
      </c>
      <c r="R1391" s="14">
        <f>INDEX(Product_Master!$E$2:$E$19,MATCH(H1391,Product_Master!$A$2:$A$19,0))</f>
        <v>375.21</v>
      </c>
      <c r="S1391" s="14">
        <f t="shared" si="126"/>
        <v>3840</v>
      </c>
      <c r="T1391" s="14">
        <f t="shared" si="127"/>
        <v>3001.68</v>
      </c>
      <c r="U1391" s="14">
        <f t="shared" si="128"/>
        <v>838.32000000000016</v>
      </c>
      <c r="V1391" s="20">
        <f t="shared" si="129"/>
        <v>0.21831250000000005</v>
      </c>
      <c r="W1391" s="7" t="str">
        <f t="shared" si="130"/>
        <v>Profitable</v>
      </c>
      <c r="X1391" s="7" t="str">
        <f t="shared" si="131"/>
        <v>Medium</v>
      </c>
    </row>
    <row r="1392" spans="1:24" x14ac:dyDescent="0.3">
      <c r="A1392" s="7" t="s">
        <v>3592</v>
      </c>
      <c r="B1392" s="8">
        <v>45548</v>
      </c>
      <c r="C1392" s="8">
        <v>45552</v>
      </c>
      <c r="D1392" s="7" t="s">
        <v>848</v>
      </c>
      <c r="E1392" s="7" t="s">
        <v>140</v>
      </c>
      <c r="F1392" s="7" t="s">
        <v>29</v>
      </c>
      <c r="G1392" s="7" t="s">
        <v>90</v>
      </c>
      <c r="H1392" s="7" t="s">
        <v>63</v>
      </c>
      <c r="I1392" s="6">
        <v>7</v>
      </c>
      <c r="J1392" s="10">
        <v>0</v>
      </c>
      <c r="K1392" s="7" t="s">
        <v>32</v>
      </c>
      <c r="L1392" s="7" t="s">
        <v>50</v>
      </c>
      <c r="M1392" s="6">
        <v>43</v>
      </c>
      <c r="N1392" s="6">
        <v>4</v>
      </c>
      <c r="O1392" s="7" t="str">
        <f>VLOOKUP(H1392,Product_Master!$A$2:$E$19,2,FALSE)</f>
        <v>Paper Ream</v>
      </c>
      <c r="P1392" s="7" t="str">
        <f>VLOOKUP(H1392,Product_Master!$A$2:$E$19,3,FALSE)</f>
        <v>Office Supplies</v>
      </c>
      <c r="Q1392" s="17">
        <f>INDEX(Product_Master!$D$2:$D$19,MATCH(H1392,Product_Master!$A$2:$A$19,0))</f>
        <v>9</v>
      </c>
      <c r="R1392" s="14">
        <f>INDEX(Product_Master!$E$2:$E$19,MATCH(H1392,Product_Master!$A$2:$A$19,0))</f>
        <v>5.46</v>
      </c>
      <c r="S1392" s="14">
        <f t="shared" si="126"/>
        <v>63</v>
      </c>
      <c r="T1392" s="14">
        <f t="shared" si="127"/>
        <v>38.22</v>
      </c>
      <c r="U1392" s="14">
        <f t="shared" si="128"/>
        <v>24.78</v>
      </c>
      <c r="V1392" s="20">
        <f t="shared" si="129"/>
        <v>0.39333333333333337</v>
      </c>
      <c r="W1392" s="7" t="str">
        <f t="shared" si="130"/>
        <v>Profitable</v>
      </c>
      <c r="X1392" s="7" t="str">
        <f t="shared" si="131"/>
        <v>Low</v>
      </c>
    </row>
    <row r="1393" spans="1:24" x14ac:dyDescent="0.3">
      <c r="A1393" s="7" t="s">
        <v>3593</v>
      </c>
      <c r="B1393" s="8">
        <v>45132</v>
      </c>
      <c r="C1393" s="8">
        <v>45133</v>
      </c>
      <c r="D1393" s="7" t="s">
        <v>3077</v>
      </c>
      <c r="E1393" s="7" t="s">
        <v>458</v>
      </c>
      <c r="F1393" s="7" t="s">
        <v>39</v>
      </c>
      <c r="G1393" s="7" t="s">
        <v>47</v>
      </c>
      <c r="H1393" s="7" t="s">
        <v>98</v>
      </c>
      <c r="I1393" s="6">
        <v>8</v>
      </c>
      <c r="J1393" s="10">
        <v>0</v>
      </c>
      <c r="K1393" s="7" t="s">
        <v>70</v>
      </c>
      <c r="L1393" s="7" t="s">
        <v>41</v>
      </c>
      <c r="M1393" s="6">
        <v>67</v>
      </c>
      <c r="N1393" s="6">
        <v>3</v>
      </c>
      <c r="O1393" s="7" t="str">
        <f>VLOOKUP(H1393,Product_Master!$A$2:$E$19,2,FALSE)</f>
        <v>Office Chair</v>
      </c>
      <c r="P1393" s="7" t="str">
        <f>VLOOKUP(H1393,Product_Master!$A$2:$E$19,3,FALSE)</f>
        <v>Furniture</v>
      </c>
      <c r="Q1393" s="17">
        <f>INDEX(Product_Master!$D$2:$D$19,MATCH(H1393,Product_Master!$A$2:$A$19,0))</f>
        <v>150</v>
      </c>
      <c r="R1393" s="14">
        <f>INDEX(Product_Master!$E$2:$E$19,MATCH(H1393,Product_Master!$A$2:$A$19,0))</f>
        <v>111.98</v>
      </c>
      <c r="S1393" s="14">
        <f t="shared" si="126"/>
        <v>1200</v>
      </c>
      <c r="T1393" s="14">
        <f t="shared" si="127"/>
        <v>895.84</v>
      </c>
      <c r="U1393" s="14">
        <f t="shared" si="128"/>
        <v>304.15999999999997</v>
      </c>
      <c r="V1393" s="20">
        <f t="shared" si="129"/>
        <v>0.25346666666666662</v>
      </c>
      <c r="W1393" s="7" t="str">
        <f t="shared" si="130"/>
        <v>Profitable</v>
      </c>
      <c r="X1393" s="7" t="str">
        <f t="shared" si="131"/>
        <v>Low</v>
      </c>
    </row>
    <row r="1394" spans="1:24" x14ac:dyDescent="0.3">
      <c r="A1394" s="7" t="s">
        <v>3594</v>
      </c>
      <c r="B1394" s="8">
        <v>45578</v>
      </c>
      <c r="C1394" s="8">
        <v>45582</v>
      </c>
      <c r="D1394" s="7" t="s">
        <v>3138</v>
      </c>
      <c r="E1394" s="7" t="s">
        <v>135</v>
      </c>
      <c r="F1394" s="7" t="s">
        <v>29</v>
      </c>
      <c r="G1394" s="7" t="s">
        <v>20</v>
      </c>
      <c r="H1394" s="7" t="s">
        <v>48</v>
      </c>
      <c r="I1394" s="6">
        <v>4</v>
      </c>
      <c r="J1394" s="10">
        <v>0.2</v>
      </c>
      <c r="K1394" s="7" t="s">
        <v>22</v>
      </c>
      <c r="L1394" s="7" t="s">
        <v>50</v>
      </c>
      <c r="M1394" s="6">
        <v>55</v>
      </c>
      <c r="N1394" s="6">
        <v>3</v>
      </c>
      <c r="O1394" s="7" t="str">
        <f>VLOOKUP(H1394,Product_Master!$A$2:$E$19,2,FALSE)</f>
        <v>Monitor</v>
      </c>
      <c r="P1394" s="7" t="str">
        <f>VLOOKUP(H1394,Product_Master!$A$2:$E$19,3,FALSE)</f>
        <v>Technology</v>
      </c>
      <c r="Q1394" s="17">
        <f>INDEX(Product_Master!$D$2:$D$19,MATCH(H1394,Product_Master!$A$2:$A$19,0))</f>
        <v>220</v>
      </c>
      <c r="R1394" s="14">
        <f>INDEX(Product_Master!$E$2:$E$19,MATCH(H1394,Product_Master!$A$2:$A$19,0))</f>
        <v>159.36000000000001</v>
      </c>
      <c r="S1394" s="14">
        <f t="shared" si="126"/>
        <v>704</v>
      </c>
      <c r="T1394" s="14">
        <f t="shared" si="127"/>
        <v>637.44000000000005</v>
      </c>
      <c r="U1394" s="14">
        <f t="shared" si="128"/>
        <v>66.559999999999945</v>
      </c>
      <c r="V1394" s="20">
        <f t="shared" si="129"/>
        <v>9.4545454545454474E-2</v>
      </c>
      <c r="W1394" s="7" t="str">
        <f t="shared" si="130"/>
        <v>Profitable</v>
      </c>
      <c r="X1394" s="7" t="str">
        <f t="shared" si="131"/>
        <v>Low</v>
      </c>
    </row>
    <row r="1395" spans="1:24" x14ac:dyDescent="0.3">
      <c r="A1395" s="7" t="s">
        <v>3595</v>
      </c>
      <c r="B1395" s="8">
        <v>44948</v>
      </c>
      <c r="C1395" s="8">
        <v>44950</v>
      </c>
      <c r="D1395" s="7" t="s">
        <v>1417</v>
      </c>
      <c r="E1395" s="7" t="s">
        <v>935</v>
      </c>
      <c r="F1395" s="7" t="s">
        <v>29</v>
      </c>
      <c r="G1395" s="7" t="s">
        <v>192</v>
      </c>
      <c r="H1395" s="7" t="s">
        <v>98</v>
      </c>
      <c r="I1395" s="6">
        <v>2</v>
      </c>
      <c r="J1395" s="10">
        <v>0.05</v>
      </c>
      <c r="K1395" s="7" t="s">
        <v>22</v>
      </c>
      <c r="L1395" s="7" t="s">
        <v>50</v>
      </c>
      <c r="M1395" s="6">
        <v>47</v>
      </c>
      <c r="N1395" s="6">
        <v>3</v>
      </c>
      <c r="O1395" s="7" t="str">
        <f>VLOOKUP(H1395,Product_Master!$A$2:$E$19,2,FALSE)</f>
        <v>Office Chair</v>
      </c>
      <c r="P1395" s="7" t="str">
        <f>VLOOKUP(H1395,Product_Master!$A$2:$E$19,3,FALSE)</f>
        <v>Furniture</v>
      </c>
      <c r="Q1395" s="17">
        <f>INDEX(Product_Master!$D$2:$D$19,MATCH(H1395,Product_Master!$A$2:$A$19,0))</f>
        <v>150</v>
      </c>
      <c r="R1395" s="14">
        <f>INDEX(Product_Master!$E$2:$E$19,MATCH(H1395,Product_Master!$A$2:$A$19,0))</f>
        <v>111.98</v>
      </c>
      <c r="S1395" s="14">
        <f t="shared" si="126"/>
        <v>285</v>
      </c>
      <c r="T1395" s="14">
        <f t="shared" si="127"/>
        <v>223.96</v>
      </c>
      <c r="U1395" s="14">
        <f t="shared" si="128"/>
        <v>61.039999999999992</v>
      </c>
      <c r="V1395" s="20">
        <f t="shared" si="129"/>
        <v>0.21417543859649121</v>
      </c>
      <c r="W1395" s="7" t="str">
        <f t="shared" si="130"/>
        <v>Profitable</v>
      </c>
      <c r="X1395" s="7" t="str">
        <f t="shared" si="131"/>
        <v>Low</v>
      </c>
    </row>
    <row r="1396" spans="1:24" x14ac:dyDescent="0.3">
      <c r="A1396" s="7" t="s">
        <v>3596</v>
      </c>
      <c r="B1396" s="8">
        <v>45143</v>
      </c>
      <c r="C1396" s="8">
        <v>45146</v>
      </c>
      <c r="D1396" s="7" t="s">
        <v>874</v>
      </c>
      <c r="E1396" s="7" t="s">
        <v>805</v>
      </c>
      <c r="F1396" s="7" t="s">
        <v>39</v>
      </c>
      <c r="G1396" s="7" t="s">
        <v>62</v>
      </c>
      <c r="H1396" s="7" t="s">
        <v>241</v>
      </c>
      <c r="I1396" s="6">
        <v>5</v>
      </c>
      <c r="J1396" s="10">
        <v>0.05</v>
      </c>
      <c r="K1396" s="7" t="s">
        <v>32</v>
      </c>
      <c r="L1396" s="7" t="s">
        <v>33</v>
      </c>
      <c r="M1396" s="6">
        <v>69</v>
      </c>
      <c r="N1396" s="6">
        <v>1</v>
      </c>
      <c r="O1396" s="7" t="str">
        <f>VLOOKUP(H1396,Product_Master!$A$2:$E$19,2,FALSE)</f>
        <v>Notebook</v>
      </c>
      <c r="P1396" s="7" t="str">
        <f>VLOOKUP(H1396,Product_Master!$A$2:$E$19,3,FALSE)</f>
        <v>Office Supplies</v>
      </c>
      <c r="Q1396" s="17">
        <f>INDEX(Product_Master!$D$2:$D$19,MATCH(H1396,Product_Master!$A$2:$A$19,0))</f>
        <v>6</v>
      </c>
      <c r="R1396" s="14">
        <f>INDEX(Product_Master!$E$2:$E$19,MATCH(H1396,Product_Master!$A$2:$A$19,0))</f>
        <v>4.2699999999999996</v>
      </c>
      <c r="S1396" s="14">
        <f t="shared" si="126"/>
        <v>28.5</v>
      </c>
      <c r="T1396" s="14">
        <f t="shared" si="127"/>
        <v>21.349999999999998</v>
      </c>
      <c r="U1396" s="14">
        <f t="shared" si="128"/>
        <v>7.1500000000000021</v>
      </c>
      <c r="V1396" s="20">
        <f t="shared" si="129"/>
        <v>0.2508771929824562</v>
      </c>
      <c r="W1396" s="7" t="str">
        <f t="shared" si="130"/>
        <v>Profitable</v>
      </c>
      <c r="X1396" s="7" t="str">
        <f t="shared" si="131"/>
        <v>Low</v>
      </c>
    </row>
    <row r="1397" spans="1:24" x14ac:dyDescent="0.3">
      <c r="A1397" s="7" t="s">
        <v>3597</v>
      </c>
      <c r="B1397" s="8">
        <v>45168</v>
      </c>
      <c r="C1397" s="8">
        <v>45171</v>
      </c>
      <c r="D1397" s="7" t="s">
        <v>3598</v>
      </c>
      <c r="E1397" s="7" t="s">
        <v>417</v>
      </c>
      <c r="F1397" s="7" t="s">
        <v>29</v>
      </c>
      <c r="G1397" s="7" t="s">
        <v>176</v>
      </c>
      <c r="H1397" s="7" t="s">
        <v>109</v>
      </c>
      <c r="I1397" s="6">
        <v>6</v>
      </c>
      <c r="J1397" s="10">
        <v>0</v>
      </c>
      <c r="K1397" s="7" t="s">
        <v>70</v>
      </c>
      <c r="L1397" s="7" t="s">
        <v>33</v>
      </c>
      <c r="M1397" s="6">
        <v>55</v>
      </c>
      <c r="N1397" s="6">
        <v>3</v>
      </c>
      <c r="O1397" s="7" t="str">
        <f>VLOOKUP(H1397,Product_Master!$A$2:$E$19,2,FALSE)</f>
        <v>Printer</v>
      </c>
      <c r="P1397" s="7" t="str">
        <f>VLOOKUP(H1397,Product_Master!$A$2:$E$19,3,FALSE)</f>
        <v>Technology</v>
      </c>
      <c r="Q1397" s="17">
        <f>INDEX(Product_Master!$D$2:$D$19,MATCH(H1397,Product_Master!$A$2:$A$19,0))</f>
        <v>180</v>
      </c>
      <c r="R1397" s="14">
        <f>INDEX(Product_Master!$E$2:$E$19,MATCH(H1397,Product_Master!$A$2:$A$19,0))</f>
        <v>133.25</v>
      </c>
      <c r="S1397" s="14">
        <f t="shared" si="126"/>
        <v>1080</v>
      </c>
      <c r="T1397" s="14">
        <f t="shared" si="127"/>
        <v>799.5</v>
      </c>
      <c r="U1397" s="14">
        <f t="shared" si="128"/>
        <v>280.5</v>
      </c>
      <c r="V1397" s="20">
        <f t="shared" si="129"/>
        <v>0.25972222222222224</v>
      </c>
      <c r="W1397" s="7" t="str">
        <f t="shared" si="130"/>
        <v>Profitable</v>
      </c>
      <c r="X1397" s="7" t="str">
        <f t="shared" si="131"/>
        <v>Low</v>
      </c>
    </row>
    <row r="1398" spans="1:24" x14ac:dyDescent="0.3">
      <c r="A1398" s="7" t="s">
        <v>3599</v>
      </c>
      <c r="B1398" s="8">
        <v>45336</v>
      </c>
      <c r="C1398" s="8">
        <v>45337</v>
      </c>
      <c r="D1398" s="7" t="s">
        <v>2272</v>
      </c>
      <c r="E1398" s="7" t="s">
        <v>453</v>
      </c>
      <c r="F1398" s="7" t="s">
        <v>19</v>
      </c>
      <c r="G1398" s="7" t="s">
        <v>115</v>
      </c>
      <c r="H1398" s="7" t="s">
        <v>31</v>
      </c>
      <c r="I1398" s="6">
        <v>8</v>
      </c>
      <c r="J1398" s="10">
        <v>0.05</v>
      </c>
      <c r="K1398" s="7" t="s">
        <v>22</v>
      </c>
      <c r="L1398" s="7" t="s">
        <v>50</v>
      </c>
      <c r="M1398" s="6">
        <v>43</v>
      </c>
      <c r="N1398" s="6">
        <v>2</v>
      </c>
      <c r="O1398" s="7" t="str">
        <f>VLOOKUP(H1398,Product_Master!$A$2:$E$19,2,FALSE)</f>
        <v>Desk</v>
      </c>
      <c r="P1398" s="7" t="str">
        <f>VLOOKUP(H1398,Product_Master!$A$2:$E$19,3,FALSE)</f>
        <v>Furniture</v>
      </c>
      <c r="Q1398" s="17">
        <f>INDEX(Product_Master!$D$2:$D$19,MATCH(H1398,Product_Master!$A$2:$A$19,0))</f>
        <v>320</v>
      </c>
      <c r="R1398" s="14">
        <f>INDEX(Product_Master!$E$2:$E$19,MATCH(H1398,Product_Master!$A$2:$A$19,0))</f>
        <v>186.25</v>
      </c>
      <c r="S1398" s="14">
        <f t="shared" si="126"/>
        <v>2432</v>
      </c>
      <c r="T1398" s="14">
        <f t="shared" si="127"/>
        <v>1490</v>
      </c>
      <c r="U1398" s="14">
        <f t="shared" si="128"/>
        <v>942</v>
      </c>
      <c r="V1398" s="20">
        <f t="shared" si="129"/>
        <v>0.38733552631578949</v>
      </c>
      <c r="W1398" s="7" t="str">
        <f t="shared" si="130"/>
        <v>Profitable</v>
      </c>
      <c r="X1398" s="7" t="str">
        <f t="shared" si="131"/>
        <v>Medium</v>
      </c>
    </row>
    <row r="1399" spans="1:24" x14ac:dyDescent="0.3">
      <c r="A1399" s="7" t="s">
        <v>3600</v>
      </c>
      <c r="B1399" s="8">
        <v>45495</v>
      </c>
      <c r="C1399" s="8">
        <v>45497</v>
      </c>
      <c r="D1399" s="7" t="s">
        <v>835</v>
      </c>
      <c r="E1399" s="7" t="s">
        <v>671</v>
      </c>
      <c r="F1399" s="7" t="s">
        <v>29</v>
      </c>
      <c r="G1399" s="7" t="s">
        <v>62</v>
      </c>
      <c r="H1399" s="7" t="s">
        <v>91</v>
      </c>
      <c r="I1399" s="6">
        <v>7</v>
      </c>
      <c r="J1399" s="10">
        <v>0.1</v>
      </c>
      <c r="K1399" s="7" t="s">
        <v>32</v>
      </c>
      <c r="L1399" s="7" t="s">
        <v>50</v>
      </c>
      <c r="M1399" s="6">
        <v>30</v>
      </c>
      <c r="N1399" s="6">
        <v>1</v>
      </c>
      <c r="O1399" s="7" t="str">
        <f>VLOOKUP(H1399,Product_Master!$A$2:$E$19,2,FALSE)</f>
        <v>Smartphone</v>
      </c>
      <c r="P1399" s="7" t="str">
        <f>VLOOKUP(H1399,Product_Master!$A$2:$E$19,3,FALSE)</f>
        <v>Technology</v>
      </c>
      <c r="Q1399" s="17">
        <f>INDEX(Product_Master!$D$2:$D$19,MATCH(H1399,Product_Master!$A$2:$A$19,0))</f>
        <v>600</v>
      </c>
      <c r="R1399" s="14">
        <f>INDEX(Product_Master!$E$2:$E$19,MATCH(H1399,Product_Master!$A$2:$A$19,0))</f>
        <v>395.83</v>
      </c>
      <c r="S1399" s="14">
        <f t="shared" si="126"/>
        <v>3780</v>
      </c>
      <c r="T1399" s="14">
        <f t="shared" si="127"/>
        <v>2770.81</v>
      </c>
      <c r="U1399" s="14">
        <f t="shared" si="128"/>
        <v>1009.19</v>
      </c>
      <c r="V1399" s="20">
        <f t="shared" si="129"/>
        <v>0.26698148148148149</v>
      </c>
      <c r="W1399" s="7" t="str">
        <f t="shared" si="130"/>
        <v>Profitable</v>
      </c>
      <c r="X1399" s="7" t="str">
        <f t="shared" si="131"/>
        <v>Medium</v>
      </c>
    </row>
    <row r="1400" spans="1:24" x14ac:dyDescent="0.3">
      <c r="A1400" s="7" t="s">
        <v>3602</v>
      </c>
      <c r="B1400" s="8">
        <v>45520</v>
      </c>
      <c r="C1400" s="8">
        <v>45527</v>
      </c>
      <c r="D1400" s="7" t="s">
        <v>3604</v>
      </c>
      <c r="E1400" s="7" t="s">
        <v>186</v>
      </c>
      <c r="F1400" s="7" t="s">
        <v>29</v>
      </c>
      <c r="G1400" s="7" t="s">
        <v>20</v>
      </c>
      <c r="H1400" s="7" t="s">
        <v>177</v>
      </c>
      <c r="I1400" s="6">
        <v>3</v>
      </c>
      <c r="J1400" s="10">
        <v>0.1</v>
      </c>
      <c r="K1400" s="7" t="s">
        <v>22</v>
      </c>
      <c r="L1400" s="7" t="s">
        <v>33</v>
      </c>
      <c r="M1400" s="6">
        <v>37</v>
      </c>
      <c r="N1400" s="6">
        <v>5</v>
      </c>
      <c r="O1400" s="7" t="str">
        <f>VLOOKUP(H1400,Product_Master!$A$2:$E$19,2,FALSE)</f>
        <v>Headphones</v>
      </c>
      <c r="P1400" s="7" t="str">
        <f>VLOOKUP(H1400,Product_Master!$A$2:$E$19,3,FALSE)</f>
        <v>Technology</v>
      </c>
      <c r="Q1400" s="17">
        <f>INDEX(Product_Master!$D$2:$D$19,MATCH(H1400,Product_Master!$A$2:$A$19,0))</f>
        <v>80</v>
      </c>
      <c r="R1400" s="14">
        <f>INDEX(Product_Master!$E$2:$E$19,MATCH(H1400,Product_Master!$A$2:$A$19,0))</f>
        <v>45.88</v>
      </c>
      <c r="S1400" s="14">
        <f t="shared" si="126"/>
        <v>216</v>
      </c>
      <c r="T1400" s="14">
        <f t="shared" si="127"/>
        <v>137.64000000000001</v>
      </c>
      <c r="U1400" s="14">
        <f t="shared" si="128"/>
        <v>78.359999999999985</v>
      </c>
      <c r="V1400" s="20">
        <f t="shared" si="129"/>
        <v>0.3627777777777777</v>
      </c>
      <c r="W1400" s="7" t="str">
        <f t="shared" si="130"/>
        <v>Profitable</v>
      </c>
      <c r="X1400" s="7" t="str">
        <f t="shared" si="131"/>
        <v>Low</v>
      </c>
    </row>
    <row r="1401" spans="1:24" x14ac:dyDescent="0.3">
      <c r="A1401" s="7" t="s">
        <v>3605</v>
      </c>
      <c r="B1401" s="8">
        <v>45595</v>
      </c>
      <c r="C1401" s="8">
        <v>45598</v>
      </c>
      <c r="D1401" s="7" t="s">
        <v>2551</v>
      </c>
      <c r="E1401" s="7" t="s">
        <v>840</v>
      </c>
      <c r="F1401" s="7" t="s">
        <v>29</v>
      </c>
      <c r="G1401" s="7" t="s">
        <v>20</v>
      </c>
      <c r="H1401" s="7" t="s">
        <v>56</v>
      </c>
      <c r="I1401" s="6">
        <v>6</v>
      </c>
      <c r="J1401" s="10">
        <v>0</v>
      </c>
      <c r="K1401" s="7" t="s">
        <v>222</v>
      </c>
      <c r="L1401" s="7" t="s">
        <v>23</v>
      </c>
      <c r="M1401" s="6">
        <v>56</v>
      </c>
      <c r="N1401" s="6">
        <v>1</v>
      </c>
      <c r="O1401" s="7" t="str">
        <f>VLOOKUP(H1401,Product_Master!$A$2:$E$19,2,FALSE)</f>
        <v>Stapler</v>
      </c>
      <c r="P1401" s="7" t="str">
        <f>VLOOKUP(H1401,Product_Master!$A$2:$E$19,3,FALSE)</f>
        <v>Office Supplies</v>
      </c>
      <c r="Q1401" s="17">
        <f>INDEX(Product_Master!$D$2:$D$19,MATCH(H1401,Product_Master!$A$2:$A$19,0))</f>
        <v>15</v>
      </c>
      <c r="R1401" s="14">
        <f>INDEX(Product_Master!$E$2:$E$19,MATCH(H1401,Product_Master!$A$2:$A$19,0))</f>
        <v>9.91</v>
      </c>
      <c r="S1401" s="14">
        <f t="shared" si="126"/>
        <v>90</v>
      </c>
      <c r="T1401" s="14">
        <f t="shared" si="127"/>
        <v>59.46</v>
      </c>
      <c r="U1401" s="14">
        <f t="shared" si="128"/>
        <v>30.54</v>
      </c>
      <c r="V1401" s="20">
        <f t="shared" si="129"/>
        <v>0.33933333333333332</v>
      </c>
      <c r="W1401" s="7" t="str">
        <f t="shared" si="130"/>
        <v>Profitable</v>
      </c>
      <c r="X1401" s="7" t="str">
        <f t="shared" si="131"/>
        <v>Low</v>
      </c>
    </row>
    <row r="1402" spans="1:24" x14ac:dyDescent="0.3">
      <c r="A1402" s="7" t="s">
        <v>3607</v>
      </c>
      <c r="B1402" s="8">
        <v>45224</v>
      </c>
      <c r="C1402" s="8">
        <v>45228</v>
      </c>
      <c r="D1402" s="7" t="s">
        <v>3608</v>
      </c>
      <c r="E1402" s="7" t="s">
        <v>232</v>
      </c>
      <c r="F1402" s="7" t="s">
        <v>29</v>
      </c>
      <c r="G1402" s="7" t="s">
        <v>192</v>
      </c>
      <c r="H1402" s="7" t="s">
        <v>109</v>
      </c>
      <c r="I1402" s="6">
        <v>2</v>
      </c>
      <c r="J1402" s="10">
        <v>0.05</v>
      </c>
      <c r="K1402" s="7" t="s">
        <v>32</v>
      </c>
      <c r="L1402" s="7" t="s">
        <v>33</v>
      </c>
      <c r="M1402" s="6">
        <v>50</v>
      </c>
      <c r="N1402" s="6">
        <v>2</v>
      </c>
      <c r="O1402" s="7" t="str">
        <f>VLOOKUP(H1402,Product_Master!$A$2:$E$19,2,FALSE)</f>
        <v>Printer</v>
      </c>
      <c r="P1402" s="7" t="str">
        <f>VLOOKUP(H1402,Product_Master!$A$2:$E$19,3,FALSE)</f>
        <v>Technology</v>
      </c>
      <c r="Q1402" s="17">
        <f>INDEX(Product_Master!$D$2:$D$19,MATCH(H1402,Product_Master!$A$2:$A$19,0))</f>
        <v>180</v>
      </c>
      <c r="R1402" s="14">
        <f>INDEX(Product_Master!$E$2:$E$19,MATCH(H1402,Product_Master!$A$2:$A$19,0))</f>
        <v>133.25</v>
      </c>
      <c r="S1402" s="14">
        <f t="shared" si="126"/>
        <v>342</v>
      </c>
      <c r="T1402" s="14">
        <f t="shared" si="127"/>
        <v>266.5</v>
      </c>
      <c r="U1402" s="14">
        <f t="shared" si="128"/>
        <v>75.5</v>
      </c>
      <c r="V1402" s="20">
        <f t="shared" si="129"/>
        <v>0.22076023391812866</v>
      </c>
      <c r="W1402" s="7" t="str">
        <f t="shared" si="130"/>
        <v>Profitable</v>
      </c>
      <c r="X1402" s="7" t="str">
        <f t="shared" si="131"/>
        <v>Low</v>
      </c>
    </row>
    <row r="1403" spans="1:24" x14ac:dyDescent="0.3">
      <c r="A1403" s="7" t="s">
        <v>3609</v>
      </c>
      <c r="B1403" s="8">
        <v>45258</v>
      </c>
      <c r="C1403" s="8">
        <v>45263</v>
      </c>
      <c r="D1403" s="7" t="s">
        <v>1992</v>
      </c>
      <c r="E1403" s="7" t="s">
        <v>914</v>
      </c>
      <c r="F1403" s="7" t="s">
        <v>29</v>
      </c>
      <c r="G1403" s="7" t="s">
        <v>20</v>
      </c>
      <c r="H1403" s="7" t="s">
        <v>216</v>
      </c>
      <c r="I1403" s="6">
        <v>9</v>
      </c>
      <c r="J1403" s="10">
        <v>0.1</v>
      </c>
      <c r="K1403" s="7" t="s">
        <v>32</v>
      </c>
      <c r="L1403" s="7" t="s">
        <v>33</v>
      </c>
      <c r="M1403" s="6">
        <v>53</v>
      </c>
      <c r="N1403" s="6">
        <v>3</v>
      </c>
      <c r="O1403" s="7" t="str">
        <f>VLOOKUP(H1403,Product_Master!$A$2:$E$19,2,FALSE)</f>
        <v>Keyboard</v>
      </c>
      <c r="P1403" s="7" t="str">
        <f>VLOOKUP(H1403,Product_Master!$A$2:$E$19,3,FALSE)</f>
        <v>Technology</v>
      </c>
      <c r="Q1403" s="17">
        <f>INDEX(Product_Master!$D$2:$D$19,MATCH(H1403,Product_Master!$A$2:$A$19,0))</f>
        <v>45</v>
      </c>
      <c r="R1403" s="14">
        <f>INDEX(Product_Master!$E$2:$E$19,MATCH(H1403,Product_Master!$A$2:$A$19,0))</f>
        <v>35.729999999999997</v>
      </c>
      <c r="S1403" s="14">
        <f t="shared" si="126"/>
        <v>364.5</v>
      </c>
      <c r="T1403" s="14">
        <f t="shared" si="127"/>
        <v>321.57</v>
      </c>
      <c r="U1403" s="14">
        <f t="shared" si="128"/>
        <v>42.930000000000007</v>
      </c>
      <c r="V1403" s="20">
        <f t="shared" si="129"/>
        <v>0.1177777777777778</v>
      </c>
      <c r="W1403" s="7" t="str">
        <f t="shared" si="130"/>
        <v>Profitable</v>
      </c>
      <c r="X1403" s="7" t="str">
        <f t="shared" si="131"/>
        <v>Low</v>
      </c>
    </row>
    <row r="1404" spans="1:24" x14ac:dyDescent="0.3">
      <c r="A1404" s="7" t="s">
        <v>3610</v>
      </c>
      <c r="B1404" s="8">
        <v>45379</v>
      </c>
      <c r="C1404" s="8">
        <v>45384</v>
      </c>
      <c r="D1404" s="7" t="s">
        <v>2007</v>
      </c>
      <c r="E1404" s="7" t="s">
        <v>1202</v>
      </c>
      <c r="F1404" s="7" t="s">
        <v>39</v>
      </c>
      <c r="G1404" s="7" t="s">
        <v>97</v>
      </c>
      <c r="H1404" s="7" t="s">
        <v>31</v>
      </c>
      <c r="I1404" s="6">
        <v>4</v>
      </c>
      <c r="J1404" s="10">
        <v>0.1</v>
      </c>
      <c r="K1404" s="7" t="s">
        <v>32</v>
      </c>
      <c r="L1404" s="7" t="s">
        <v>33</v>
      </c>
      <c r="M1404" s="6">
        <v>44</v>
      </c>
      <c r="N1404" s="6">
        <v>2</v>
      </c>
      <c r="O1404" s="7" t="str">
        <f>VLOOKUP(H1404,Product_Master!$A$2:$E$19,2,FALSE)</f>
        <v>Desk</v>
      </c>
      <c r="P1404" s="7" t="str">
        <f>VLOOKUP(H1404,Product_Master!$A$2:$E$19,3,FALSE)</f>
        <v>Furniture</v>
      </c>
      <c r="Q1404" s="17">
        <f>INDEX(Product_Master!$D$2:$D$19,MATCH(H1404,Product_Master!$A$2:$A$19,0))</f>
        <v>320</v>
      </c>
      <c r="R1404" s="14">
        <f>INDEX(Product_Master!$E$2:$E$19,MATCH(H1404,Product_Master!$A$2:$A$19,0))</f>
        <v>186.25</v>
      </c>
      <c r="S1404" s="14">
        <f t="shared" si="126"/>
        <v>1152</v>
      </c>
      <c r="T1404" s="14">
        <f t="shared" si="127"/>
        <v>745</v>
      </c>
      <c r="U1404" s="14">
        <f t="shared" si="128"/>
        <v>407</v>
      </c>
      <c r="V1404" s="20">
        <f t="shared" si="129"/>
        <v>0.3532986111111111</v>
      </c>
      <c r="W1404" s="7" t="str">
        <f t="shared" si="130"/>
        <v>Profitable</v>
      </c>
      <c r="X1404" s="7" t="str">
        <f t="shared" si="131"/>
        <v>Low</v>
      </c>
    </row>
    <row r="1405" spans="1:24" x14ac:dyDescent="0.3">
      <c r="A1405" s="7" t="s">
        <v>3611</v>
      </c>
      <c r="B1405" s="8">
        <v>45619</v>
      </c>
      <c r="C1405" s="8">
        <v>45625</v>
      </c>
      <c r="D1405" s="7" t="s">
        <v>2294</v>
      </c>
      <c r="E1405" s="7" t="s">
        <v>221</v>
      </c>
      <c r="F1405" s="7" t="s">
        <v>19</v>
      </c>
      <c r="G1405" s="7" t="s">
        <v>115</v>
      </c>
      <c r="H1405" s="7" t="s">
        <v>308</v>
      </c>
      <c r="I1405" s="6">
        <v>8</v>
      </c>
      <c r="J1405" s="10">
        <v>0</v>
      </c>
      <c r="K1405" s="7" t="s">
        <v>32</v>
      </c>
      <c r="L1405" s="7" t="s">
        <v>23</v>
      </c>
      <c r="M1405" s="6">
        <v>67</v>
      </c>
      <c r="N1405" s="6">
        <v>3</v>
      </c>
      <c r="O1405" s="7" t="str">
        <f>VLOOKUP(H1405,Product_Master!$A$2:$E$19,2,FALSE)</f>
        <v>Binder</v>
      </c>
      <c r="P1405" s="7" t="str">
        <f>VLOOKUP(H1405,Product_Master!$A$2:$E$19,3,FALSE)</f>
        <v>Office Supplies</v>
      </c>
      <c r="Q1405" s="17">
        <f>INDEX(Product_Master!$D$2:$D$19,MATCH(H1405,Product_Master!$A$2:$A$19,0))</f>
        <v>8</v>
      </c>
      <c r="R1405" s="14">
        <f>INDEX(Product_Master!$E$2:$E$19,MATCH(H1405,Product_Master!$A$2:$A$19,0))</f>
        <v>5.51</v>
      </c>
      <c r="S1405" s="14">
        <f t="shared" si="126"/>
        <v>64</v>
      </c>
      <c r="T1405" s="14">
        <f t="shared" si="127"/>
        <v>44.08</v>
      </c>
      <c r="U1405" s="14">
        <f t="shared" si="128"/>
        <v>19.920000000000002</v>
      </c>
      <c r="V1405" s="20">
        <f t="shared" si="129"/>
        <v>0.31125000000000003</v>
      </c>
      <c r="W1405" s="7" t="str">
        <f t="shared" si="130"/>
        <v>Profitable</v>
      </c>
      <c r="X1405" s="7" t="str">
        <f t="shared" si="131"/>
        <v>Low</v>
      </c>
    </row>
    <row r="1406" spans="1:24" x14ac:dyDescent="0.3">
      <c r="A1406" s="7" t="s">
        <v>3613</v>
      </c>
      <c r="B1406" s="8">
        <v>45309</v>
      </c>
      <c r="C1406" s="8">
        <v>45310</v>
      </c>
      <c r="D1406" s="7" t="s">
        <v>3510</v>
      </c>
      <c r="E1406" s="7" t="s">
        <v>477</v>
      </c>
      <c r="F1406" s="7" t="s">
        <v>29</v>
      </c>
      <c r="G1406" s="7" t="s">
        <v>176</v>
      </c>
      <c r="H1406" s="7" t="s">
        <v>216</v>
      </c>
      <c r="I1406" s="6">
        <v>3</v>
      </c>
      <c r="J1406" s="10">
        <v>0.15</v>
      </c>
      <c r="K1406" s="7" t="s">
        <v>32</v>
      </c>
      <c r="L1406" s="7" t="s">
        <v>33</v>
      </c>
      <c r="M1406" s="6">
        <v>38</v>
      </c>
      <c r="N1406" s="6">
        <v>1</v>
      </c>
      <c r="O1406" s="7" t="str">
        <f>VLOOKUP(H1406,Product_Master!$A$2:$E$19,2,FALSE)</f>
        <v>Keyboard</v>
      </c>
      <c r="P1406" s="7" t="str">
        <f>VLOOKUP(H1406,Product_Master!$A$2:$E$19,3,FALSE)</f>
        <v>Technology</v>
      </c>
      <c r="Q1406" s="17">
        <f>INDEX(Product_Master!$D$2:$D$19,MATCH(H1406,Product_Master!$A$2:$A$19,0))</f>
        <v>45</v>
      </c>
      <c r="R1406" s="14">
        <f>INDEX(Product_Master!$E$2:$E$19,MATCH(H1406,Product_Master!$A$2:$A$19,0))</f>
        <v>35.729999999999997</v>
      </c>
      <c r="S1406" s="14">
        <f t="shared" si="126"/>
        <v>114.75</v>
      </c>
      <c r="T1406" s="14">
        <f t="shared" si="127"/>
        <v>107.19</v>
      </c>
      <c r="U1406" s="14">
        <f t="shared" si="128"/>
        <v>7.5600000000000023</v>
      </c>
      <c r="V1406" s="20">
        <f t="shared" si="129"/>
        <v>6.5882352941176489E-2</v>
      </c>
      <c r="W1406" s="7" t="str">
        <f t="shared" si="130"/>
        <v>Profitable</v>
      </c>
      <c r="X1406" s="7" t="str">
        <f t="shared" si="131"/>
        <v>Low</v>
      </c>
    </row>
    <row r="1407" spans="1:24" x14ac:dyDescent="0.3">
      <c r="A1407" s="7" t="s">
        <v>3614</v>
      </c>
      <c r="B1407" s="8">
        <v>45080</v>
      </c>
      <c r="C1407" s="8">
        <v>45083</v>
      </c>
      <c r="D1407" s="7" t="s">
        <v>3616</v>
      </c>
      <c r="E1407" s="7" t="s">
        <v>191</v>
      </c>
      <c r="F1407" s="7" t="s">
        <v>29</v>
      </c>
      <c r="G1407" s="7" t="s">
        <v>115</v>
      </c>
      <c r="H1407" s="7" t="s">
        <v>91</v>
      </c>
      <c r="I1407" s="6">
        <v>5</v>
      </c>
      <c r="J1407" s="10">
        <v>0.05</v>
      </c>
      <c r="K1407" s="7" t="s">
        <v>32</v>
      </c>
      <c r="L1407" s="7" t="s">
        <v>23</v>
      </c>
      <c r="M1407" s="6">
        <v>49</v>
      </c>
      <c r="N1407" s="6">
        <v>3</v>
      </c>
      <c r="O1407" s="7" t="str">
        <f>VLOOKUP(H1407,Product_Master!$A$2:$E$19,2,FALSE)</f>
        <v>Smartphone</v>
      </c>
      <c r="P1407" s="7" t="str">
        <f>VLOOKUP(H1407,Product_Master!$A$2:$E$19,3,FALSE)</f>
        <v>Technology</v>
      </c>
      <c r="Q1407" s="17">
        <f>INDEX(Product_Master!$D$2:$D$19,MATCH(H1407,Product_Master!$A$2:$A$19,0))</f>
        <v>600</v>
      </c>
      <c r="R1407" s="14">
        <f>INDEX(Product_Master!$E$2:$E$19,MATCH(H1407,Product_Master!$A$2:$A$19,0))</f>
        <v>395.83</v>
      </c>
      <c r="S1407" s="14">
        <f t="shared" si="126"/>
        <v>2850</v>
      </c>
      <c r="T1407" s="14">
        <f t="shared" si="127"/>
        <v>1979.1499999999999</v>
      </c>
      <c r="U1407" s="14">
        <f t="shared" si="128"/>
        <v>870.85000000000014</v>
      </c>
      <c r="V1407" s="20">
        <f t="shared" si="129"/>
        <v>0.30556140350877198</v>
      </c>
      <c r="W1407" s="7" t="str">
        <f t="shared" si="130"/>
        <v>Profitable</v>
      </c>
      <c r="X1407" s="7" t="str">
        <f t="shared" si="131"/>
        <v>Medium</v>
      </c>
    </row>
    <row r="1408" spans="1:24" x14ac:dyDescent="0.3">
      <c r="A1408" s="7" t="s">
        <v>3617</v>
      </c>
      <c r="B1408" s="8">
        <v>45604</v>
      </c>
      <c r="C1408" s="8">
        <v>45607</v>
      </c>
      <c r="D1408" s="7" t="s">
        <v>3619</v>
      </c>
      <c r="E1408" s="7" t="s">
        <v>165</v>
      </c>
      <c r="F1408" s="7" t="s">
        <v>29</v>
      </c>
      <c r="G1408" s="7" t="s">
        <v>30</v>
      </c>
      <c r="H1408" s="7" t="s">
        <v>21</v>
      </c>
      <c r="I1408" s="6">
        <v>8</v>
      </c>
      <c r="J1408" s="10">
        <v>0</v>
      </c>
      <c r="K1408" s="7" t="s">
        <v>32</v>
      </c>
      <c r="L1408" s="7" t="s">
        <v>41</v>
      </c>
      <c r="M1408" s="6">
        <v>66</v>
      </c>
      <c r="N1408" s="6">
        <v>2</v>
      </c>
      <c r="O1408" s="7" t="str">
        <f>VLOOKUP(H1408,Product_Master!$A$2:$E$19,2,FALSE)</f>
        <v>Pen Set</v>
      </c>
      <c r="P1408" s="7" t="str">
        <f>VLOOKUP(H1408,Product_Master!$A$2:$E$19,3,FALSE)</f>
        <v>Office Supplies</v>
      </c>
      <c r="Q1408" s="17">
        <f>INDEX(Product_Master!$D$2:$D$19,MATCH(H1408,Product_Master!$A$2:$A$19,0))</f>
        <v>12</v>
      </c>
      <c r="R1408" s="14">
        <f>INDEX(Product_Master!$E$2:$E$19,MATCH(H1408,Product_Master!$A$2:$A$19,0))</f>
        <v>9.07</v>
      </c>
      <c r="S1408" s="14">
        <f t="shared" si="126"/>
        <v>96</v>
      </c>
      <c r="T1408" s="14">
        <f t="shared" si="127"/>
        <v>72.56</v>
      </c>
      <c r="U1408" s="14">
        <f t="shared" si="128"/>
        <v>23.439999999999998</v>
      </c>
      <c r="V1408" s="20">
        <f t="shared" si="129"/>
        <v>0.24416666666666664</v>
      </c>
      <c r="W1408" s="7" t="str">
        <f t="shared" si="130"/>
        <v>Profitable</v>
      </c>
      <c r="X1408" s="7" t="str">
        <f t="shared" si="131"/>
        <v>Low</v>
      </c>
    </row>
    <row r="1409" spans="1:24" x14ac:dyDescent="0.3">
      <c r="A1409" s="7" t="s">
        <v>3620</v>
      </c>
      <c r="B1409" s="8">
        <v>45222</v>
      </c>
      <c r="C1409" s="8">
        <v>45226</v>
      </c>
      <c r="D1409" s="7" t="s">
        <v>564</v>
      </c>
      <c r="E1409" s="7" t="s">
        <v>643</v>
      </c>
      <c r="F1409" s="7" t="s">
        <v>29</v>
      </c>
      <c r="G1409" s="7" t="s">
        <v>192</v>
      </c>
      <c r="H1409" s="7" t="s">
        <v>31</v>
      </c>
      <c r="I1409" s="6">
        <v>2</v>
      </c>
      <c r="J1409" s="10">
        <v>0.05</v>
      </c>
      <c r="K1409" s="7" t="s">
        <v>32</v>
      </c>
      <c r="L1409" s="7" t="s">
        <v>50</v>
      </c>
      <c r="M1409" s="6">
        <v>44</v>
      </c>
      <c r="N1409" s="6">
        <v>5</v>
      </c>
      <c r="O1409" s="7" t="str">
        <f>VLOOKUP(H1409,Product_Master!$A$2:$E$19,2,FALSE)</f>
        <v>Desk</v>
      </c>
      <c r="P1409" s="7" t="str">
        <f>VLOOKUP(H1409,Product_Master!$A$2:$E$19,3,FALSE)</f>
        <v>Furniture</v>
      </c>
      <c r="Q1409" s="17">
        <f>INDEX(Product_Master!$D$2:$D$19,MATCH(H1409,Product_Master!$A$2:$A$19,0))</f>
        <v>320</v>
      </c>
      <c r="R1409" s="14">
        <f>INDEX(Product_Master!$E$2:$E$19,MATCH(H1409,Product_Master!$A$2:$A$19,0))</f>
        <v>186.25</v>
      </c>
      <c r="S1409" s="14">
        <f t="shared" si="126"/>
        <v>608</v>
      </c>
      <c r="T1409" s="14">
        <f t="shared" si="127"/>
        <v>372.5</v>
      </c>
      <c r="U1409" s="14">
        <f t="shared" si="128"/>
        <v>235.5</v>
      </c>
      <c r="V1409" s="20">
        <f t="shared" si="129"/>
        <v>0.38733552631578949</v>
      </c>
      <c r="W1409" s="7" t="str">
        <f t="shared" si="130"/>
        <v>Profitable</v>
      </c>
      <c r="X1409" s="7" t="str">
        <f t="shared" si="131"/>
        <v>Low</v>
      </c>
    </row>
    <row r="1410" spans="1:24" x14ac:dyDescent="0.3">
      <c r="A1410" s="7" t="s">
        <v>3622</v>
      </c>
      <c r="B1410" s="8">
        <v>44983</v>
      </c>
      <c r="C1410" s="8">
        <v>44989</v>
      </c>
      <c r="D1410" s="7" t="s">
        <v>2374</v>
      </c>
      <c r="E1410" s="7" t="s">
        <v>666</v>
      </c>
      <c r="F1410" s="7" t="s">
        <v>39</v>
      </c>
      <c r="G1410" s="7" t="s">
        <v>192</v>
      </c>
      <c r="H1410" s="7" t="s">
        <v>63</v>
      </c>
      <c r="I1410" s="6">
        <v>8</v>
      </c>
      <c r="J1410" s="10">
        <v>0</v>
      </c>
      <c r="K1410" s="7" t="s">
        <v>222</v>
      </c>
      <c r="L1410" s="7" t="s">
        <v>23</v>
      </c>
      <c r="M1410" s="6">
        <v>20</v>
      </c>
      <c r="N1410" s="6">
        <v>3</v>
      </c>
      <c r="O1410" s="7" t="str">
        <f>VLOOKUP(H1410,Product_Master!$A$2:$E$19,2,FALSE)</f>
        <v>Paper Ream</v>
      </c>
      <c r="P1410" s="7" t="str">
        <f>VLOOKUP(H1410,Product_Master!$A$2:$E$19,3,FALSE)</f>
        <v>Office Supplies</v>
      </c>
      <c r="Q1410" s="17">
        <f>INDEX(Product_Master!$D$2:$D$19,MATCH(H1410,Product_Master!$A$2:$A$19,0))</f>
        <v>9</v>
      </c>
      <c r="R1410" s="14">
        <f>INDEX(Product_Master!$E$2:$E$19,MATCH(H1410,Product_Master!$A$2:$A$19,0))</f>
        <v>5.46</v>
      </c>
      <c r="S1410" s="14">
        <f t="shared" ref="S1410:S1473" si="132">I1410*Q1410*(1-J1410)</f>
        <v>72</v>
      </c>
      <c r="T1410" s="14">
        <f t="shared" ref="T1410:T1473" si="133">I1410*R1410</f>
        <v>43.68</v>
      </c>
      <c r="U1410" s="14">
        <f t="shared" ref="U1410:U1473" si="134">S1410-T1410</f>
        <v>28.32</v>
      </c>
      <c r="V1410" s="20">
        <f t="shared" ref="V1410:V1473" si="135">IFERROR(U1410/S1410,0)</f>
        <v>0.39333333333333331</v>
      </c>
      <c r="W1410" s="7" t="str">
        <f t="shared" ref="W1410:W1473" si="136">IF(U1410&gt;0,"Profitable","Loss")</f>
        <v>Profitable</v>
      </c>
      <c r="X1410" s="7" t="str">
        <f t="shared" ref="X1410:X1473" si="137">IF(S1410&gt;=5000,"High",IF(S1410&gt;=2000,"Medium","Low"))</f>
        <v>Low</v>
      </c>
    </row>
    <row r="1411" spans="1:24" x14ac:dyDescent="0.3">
      <c r="A1411" s="7" t="s">
        <v>3623</v>
      </c>
      <c r="B1411" s="8">
        <v>45540</v>
      </c>
      <c r="C1411" s="8">
        <v>45541</v>
      </c>
      <c r="D1411" s="7" t="s">
        <v>1932</v>
      </c>
      <c r="E1411" s="7" t="s">
        <v>413</v>
      </c>
      <c r="F1411" s="7" t="s">
        <v>29</v>
      </c>
      <c r="G1411" s="7" t="s">
        <v>192</v>
      </c>
      <c r="H1411" s="7" t="s">
        <v>84</v>
      </c>
      <c r="I1411" s="6">
        <v>1</v>
      </c>
      <c r="J1411" s="10">
        <v>0</v>
      </c>
      <c r="K1411" s="7" t="s">
        <v>222</v>
      </c>
      <c r="L1411" s="7" t="s">
        <v>33</v>
      </c>
      <c r="M1411" s="6">
        <v>53</v>
      </c>
      <c r="N1411" s="6">
        <v>4</v>
      </c>
      <c r="O1411" s="7" t="str">
        <f>VLOOKUP(H1411,Product_Master!$A$2:$E$19,2,FALSE)</f>
        <v>Bookcase</v>
      </c>
      <c r="P1411" s="7" t="str">
        <f>VLOOKUP(H1411,Product_Master!$A$2:$E$19,3,FALSE)</f>
        <v>Furniture</v>
      </c>
      <c r="Q1411" s="17">
        <f>INDEX(Product_Master!$D$2:$D$19,MATCH(H1411,Product_Master!$A$2:$A$19,0))</f>
        <v>210</v>
      </c>
      <c r="R1411" s="14">
        <f>INDEX(Product_Master!$E$2:$E$19,MATCH(H1411,Product_Master!$A$2:$A$19,0))</f>
        <v>139.15</v>
      </c>
      <c r="S1411" s="14">
        <f t="shared" si="132"/>
        <v>210</v>
      </c>
      <c r="T1411" s="14">
        <f t="shared" si="133"/>
        <v>139.15</v>
      </c>
      <c r="U1411" s="14">
        <f t="shared" si="134"/>
        <v>70.849999999999994</v>
      </c>
      <c r="V1411" s="20">
        <f t="shared" si="135"/>
        <v>0.33738095238095234</v>
      </c>
      <c r="W1411" s="7" t="str">
        <f t="shared" si="136"/>
        <v>Profitable</v>
      </c>
      <c r="X1411" s="7" t="str">
        <f t="shared" si="137"/>
        <v>Low</v>
      </c>
    </row>
    <row r="1412" spans="1:24" x14ac:dyDescent="0.3">
      <c r="A1412" s="7" t="s">
        <v>3624</v>
      </c>
      <c r="B1412" s="8">
        <v>45629</v>
      </c>
      <c r="C1412" s="8">
        <v>45635</v>
      </c>
      <c r="D1412" s="7" t="s">
        <v>2782</v>
      </c>
      <c r="E1412" s="7" t="s">
        <v>292</v>
      </c>
      <c r="F1412" s="7" t="s">
        <v>29</v>
      </c>
      <c r="G1412" s="7" t="s">
        <v>62</v>
      </c>
      <c r="H1412" s="7" t="s">
        <v>308</v>
      </c>
      <c r="I1412" s="6">
        <v>3</v>
      </c>
      <c r="J1412" s="10">
        <v>0</v>
      </c>
      <c r="K1412" s="7" t="s">
        <v>70</v>
      </c>
      <c r="L1412" s="7" t="s">
        <v>33</v>
      </c>
      <c r="M1412" s="6">
        <v>44</v>
      </c>
      <c r="N1412" s="6">
        <v>3</v>
      </c>
      <c r="O1412" s="7" t="str">
        <f>VLOOKUP(H1412,Product_Master!$A$2:$E$19,2,FALSE)</f>
        <v>Binder</v>
      </c>
      <c r="P1412" s="7" t="str">
        <f>VLOOKUP(H1412,Product_Master!$A$2:$E$19,3,FALSE)</f>
        <v>Office Supplies</v>
      </c>
      <c r="Q1412" s="17">
        <f>INDEX(Product_Master!$D$2:$D$19,MATCH(H1412,Product_Master!$A$2:$A$19,0))</f>
        <v>8</v>
      </c>
      <c r="R1412" s="14">
        <f>INDEX(Product_Master!$E$2:$E$19,MATCH(H1412,Product_Master!$A$2:$A$19,0))</f>
        <v>5.51</v>
      </c>
      <c r="S1412" s="14">
        <f t="shared" si="132"/>
        <v>24</v>
      </c>
      <c r="T1412" s="14">
        <f t="shared" si="133"/>
        <v>16.53</v>
      </c>
      <c r="U1412" s="14">
        <f t="shared" si="134"/>
        <v>7.4699999999999989</v>
      </c>
      <c r="V1412" s="20">
        <f t="shared" si="135"/>
        <v>0.31124999999999997</v>
      </c>
      <c r="W1412" s="7" t="str">
        <f t="shared" si="136"/>
        <v>Profitable</v>
      </c>
      <c r="X1412" s="7" t="str">
        <f t="shared" si="137"/>
        <v>Low</v>
      </c>
    </row>
    <row r="1413" spans="1:24" x14ac:dyDescent="0.3">
      <c r="A1413" s="7" t="s">
        <v>3625</v>
      </c>
      <c r="B1413" s="8">
        <v>45304</v>
      </c>
      <c r="C1413" s="8">
        <v>45309</v>
      </c>
      <c r="D1413" s="7" t="s">
        <v>2745</v>
      </c>
      <c r="E1413" s="7" t="s">
        <v>202</v>
      </c>
      <c r="F1413" s="7" t="s">
        <v>29</v>
      </c>
      <c r="G1413" s="7" t="s">
        <v>47</v>
      </c>
      <c r="H1413" s="7" t="s">
        <v>31</v>
      </c>
      <c r="I1413" s="6">
        <v>8</v>
      </c>
      <c r="J1413" s="10">
        <v>0.05</v>
      </c>
      <c r="K1413" s="7" t="s">
        <v>32</v>
      </c>
      <c r="L1413" s="7" t="s">
        <v>23</v>
      </c>
      <c r="M1413" s="6">
        <v>40</v>
      </c>
      <c r="N1413" s="6">
        <v>4</v>
      </c>
      <c r="O1413" s="7" t="str">
        <f>VLOOKUP(H1413,Product_Master!$A$2:$E$19,2,FALSE)</f>
        <v>Desk</v>
      </c>
      <c r="P1413" s="7" t="str">
        <f>VLOOKUP(H1413,Product_Master!$A$2:$E$19,3,FALSE)</f>
        <v>Furniture</v>
      </c>
      <c r="Q1413" s="17">
        <f>INDEX(Product_Master!$D$2:$D$19,MATCH(H1413,Product_Master!$A$2:$A$19,0))</f>
        <v>320</v>
      </c>
      <c r="R1413" s="14">
        <f>INDEX(Product_Master!$E$2:$E$19,MATCH(H1413,Product_Master!$A$2:$A$19,0))</f>
        <v>186.25</v>
      </c>
      <c r="S1413" s="14">
        <f t="shared" si="132"/>
        <v>2432</v>
      </c>
      <c r="T1413" s="14">
        <f t="shared" si="133"/>
        <v>1490</v>
      </c>
      <c r="U1413" s="14">
        <f t="shared" si="134"/>
        <v>942</v>
      </c>
      <c r="V1413" s="20">
        <f t="shared" si="135"/>
        <v>0.38733552631578949</v>
      </c>
      <c r="W1413" s="7" t="str">
        <f t="shared" si="136"/>
        <v>Profitable</v>
      </c>
      <c r="X1413" s="7" t="str">
        <f t="shared" si="137"/>
        <v>Medium</v>
      </c>
    </row>
    <row r="1414" spans="1:24" x14ac:dyDescent="0.3">
      <c r="A1414" s="7" t="s">
        <v>3626</v>
      </c>
      <c r="B1414" s="8">
        <v>45490</v>
      </c>
      <c r="C1414" s="8">
        <v>45496</v>
      </c>
      <c r="D1414" s="7" t="s">
        <v>3627</v>
      </c>
      <c r="E1414" s="7" t="s">
        <v>334</v>
      </c>
      <c r="F1414" s="7" t="s">
        <v>29</v>
      </c>
      <c r="G1414" s="7" t="s">
        <v>62</v>
      </c>
      <c r="H1414" s="7" t="s">
        <v>109</v>
      </c>
      <c r="I1414" s="6">
        <v>2</v>
      </c>
      <c r="J1414" s="10">
        <v>0.15</v>
      </c>
      <c r="K1414" s="7" t="s">
        <v>222</v>
      </c>
      <c r="L1414" s="7" t="s">
        <v>50</v>
      </c>
      <c r="M1414" s="6">
        <v>69</v>
      </c>
      <c r="N1414" s="6">
        <v>3</v>
      </c>
      <c r="O1414" s="7" t="str">
        <f>VLOOKUP(H1414,Product_Master!$A$2:$E$19,2,FALSE)</f>
        <v>Printer</v>
      </c>
      <c r="P1414" s="7" t="str">
        <f>VLOOKUP(H1414,Product_Master!$A$2:$E$19,3,FALSE)</f>
        <v>Technology</v>
      </c>
      <c r="Q1414" s="17">
        <f>INDEX(Product_Master!$D$2:$D$19,MATCH(H1414,Product_Master!$A$2:$A$19,0))</f>
        <v>180</v>
      </c>
      <c r="R1414" s="14">
        <f>INDEX(Product_Master!$E$2:$E$19,MATCH(H1414,Product_Master!$A$2:$A$19,0))</f>
        <v>133.25</v>
      </c>
      <c r="S1414" s="14">
        <f t="shared" si="132"/>
        <v>306</v>
      </c>
      <c r="T1414" s="14">
        <f t="shared" si="133"/>
        <v>266.5</v>
      </c>
      <c r="U1414" s="14">
        <f t="shared" si="134"/>
        <v>39.5</v>
      </c>
      <c r="V1414" s="20">
        <f t="shared" si="135"/>
        <v>0.12908496732026145</v>
      </c>
      <c r="W1414" s="7" t="str">
        <f t="shared" si="136"/>
        <v>Profitable</v>
      </c>
      <c r="X1414" s="7" t="str">
        <f t="shared" si="137"/>
        <v>Low</v>
      </c>
    </row>
    <row r="1415" spans="1:24" x14ac:dyDescent="0.3">
      <c r="A1415" s="7" t="s">
        <v>3628</v>
      </c>
      <c r="B1415" s="8">
        <v>44966</v>
      </c>
      <c r="C1415" s="8">
        <v>44972</v>
      </c>
      <c r="D1415" s="7" t="s">
        <v>2131</v>
      </c>
      <c r="E1415" s="7" t="s">
        <v>1202</v>
      </c>
      <c r="F1415" s="7" t="s">
        <v>39</v>
      </c>
      <c r="G1415" s="7" t="s">
        <v>251</v>
      </c>
      <c r="H1415" s="7" t="s">
        <v>160</v>
      </c>
      <c r="I1415" s="6">
        <v>1</v>
      </c>
      <c r="J1415" s="10">
        <v>0.05</v>
      </c>
      <c r="K1415" s="7" t="s">
        <v>32</v>
      </c>
      <c r="L1415" s="7" t="s">
        <v>41</v>
      </c>
      <c r="M1415" s="6">
        <v>20</v>
      </c>
      <c r="N1415" s="6">
        <v>3</v>
      </c>
      <c r="O1415" s="7" t="str">
        <f>VLOOKUP(H1415,Product_Master!$A$2:$E$19,2,FALSE)</f>
        <v>Laptop</v>
      </c>
      <c r="P1415" s="7" t="str">
        <f>VLOOKUP(H1415,Product_Master!$A$2:$E$19,3,FALSE)</f>
        <v>Technology</v>
      </c>
      <c r="Q1415" s="17">
        <f>INDEX(Product_Master!$D$2:$D$19,MATCH(H1415,Product_Master!$A$2:$A$19,0))</f>
        <v>900</v>
      </c>
      <c r="R1415" s="14">
        <f>INDEX(Product_Master!$E$2:$E$19,MATCH(H1415,Product_Master!$A$2:$A$19,0))</f>
        <v>669.14</v>
      </c>
      <c r="S1415" s="14">
        <f t="shared" si="132"/>
        <v>855</v>
      </c>
      <c r="T1415" s="14">
        <f t="shared" si="133"/>
        <v>669.14</v>
      </c>
      <c r="U1415" s="14">
        <f t="shared" si="134"/>
        <v>185.86</v>
      </c>
      <c r="V1415" s="20">
        <f t="shared" si="135"/>
        <v>0.21738011695906434</v>
      </c>
      <c r="W1415" s="7" t="str">
        <f t="shared" si="136"/>
        <v>Profitable</v>
      </c>
      <c r="X1415" s="7" t="str">
        <f t="shared" si="137"/>
        <v>Low</v>
      </c>
    </row>
    <row r="1416" spans="1:24" x14ac:dyDescent="0.3">
      <c r="A1416" s="7" t="s">
        <v>3629</v>
      </c>
      <c r="B1416" s="8">
        <v>45333</v>
      </c>
      <c r="C1416" s="8">
        <v>45338</v>
      </c>
      <c r="D1416" s="7" t="s">
        <v>3123</v>
      </c>
      <c r="E1416" s="7" t="s">
        <v>1568</v>
      </c>
      <c r="F1416" s="7" t="s">
        <v>29</v>
      </c>
      <c r="G1416" s="7" t="s">
        <v>192</v>
      </c>
      <c r="H1416" s="7" t="s">
        <v>241</v>
      </c>
      <c r="I1416" s="6">
        <v>2</v>
      </c>
      <c r="J1416" s="10">
        <v>0</v>
      </c>
      <c r="K1416" s="7" t="s">
        <v>32</v>
      </c>
      <c r="L1416" s="7" t="s">
        <v>50</v>
      </c>
      <c r="M1416" s="6">
        <v>21</v>
      </c>
      <c r="N1416" s="6">
        <v>5</v>
      </c>
      <c r="O1416" s="7" t="str">
        <f>VLOOKUP(H1416,Product_Master!$A$2:$E$19,2,FALSE)</f>
        <v>Notebook</v>
      </c>
      <c r="P1416" s="7" t="str">
        <f>VLOOKUP(H1416,Product_Master!$A$2:$E$19,3,FALSE)</f>
        <v>Office Supplies</v>
      </c>
      <c r="Q1416" s="17">
        <f>INDEX(Product_Master!$D$2:$D$19,MATCH(H1416,Product_Master!$A$2:$A$19,0))</f>
        <v>6</v>
      </c>
      <c r="R1416" s="14">
        <f>INDEX(Product_Master!$E$2:$E$19,MATCH(H1416,Product_Master!$A$2:$A$19,0))</f>
        <v>4.2699999999999996</v>
      </c>
      <c r="S1416" s="14">
        <f t="shared" si="132"/>
        <v>12</v>
      </c>
      <c r="T1416" s="14">
        <f t="shared" si="133"/>
        <v>8.5399999999999991</v>
      </c>
      <c r="U1416" s="14">
        <f t="shared" si="134"/>
        <v>3.4600000000000009</v>
      </c>
      <c r="V1416" s="20">
        <f t="shared" si="135"/>
        <v>0.28833333333333339</v>
      </c>
      <c r="W1416" s="7" t="str">
        <f t="shared" si="136"/>
        <v>Profitable</v>
      </c>
      <c r="X1416" s="7" t="str">
        <f t="shared" si="137"/>
        <v>Low</v>
      </c>
    </row>
    <row r="1417" spans="1:24" x14ac:dyDescent="0.3">
      <c r="A1417" s="7" t="s">
        <v>3632</v>
      </c>
      <c r="B1417" s="8">
        <v>45315</v>
      </c>
      <c r="C1417" s="8">
        <v>45318</v>
      </c>
      <c r="D1417" s="7" t="s">
        <v>3424</v>
      </c>
      <c r="E1417" s="7" t="s">
        <v>2083</v>
      </c>
      <c r="F1417" s="7" t="s">
        <v>29</v>
      </c>
      <c r="G1417" s="7" t="s">
        <v>47</v>
      </c>
      <c r="H1417" s="7" t="s">
        <v>48</v>
      </c>
      <c r="I1417" s="6">
        <v>2</v>
      </c>
      <c r="J1417" s="10">
        <v>0.1</v>
      </c>
      <c r="K1417" s="7" t="s">
        <v>222</v>
      </c>
      <c r="L1417" s="7" t="s">
        <v>41</v>
      </c>
      <c r="M1417" s="6">
        <v>24</v>
      </c>
      <c r="N1417" s="6">
        <v>5</v>
      </c>
      <c r="O1417" s="7" t="str">
        <f>VLOOKUP(H1417,Product_Master!$A$2:$E$19,2,FALSE)</f>
        <v>Monitor</v>
      </c>
      <c r="P1417" s="7" t="str">
        <f>VLOOKUP(H1417,Product_Master!$A$2:$E$19,3,FALSE)</f>
        <v>Technology</v>
      </c>
      <c r="Q1417" s="17">
        <f>INDEX(Product_Master!$D$2:$D$19,MATCH(H1417,Product_Master!$A$2:$A$19,0))</f>
        <v>220</v>
      </c>
      <c r="R1417" s="14">
        <f>INDEX(Product_Master!$E$2:$E$19,MATCH(H1417,Product_Master!$A$2:$A$19,0))</f>
        <v>159.36000000000001</v>
      </c>
      <c r="S1417" s="14">
        <f t="shared" si="132"/>
        <v>396</v>
      </c>
      <c r="T1417" s="14">
        <f t="shared" si="133"/>
        <v>318.72000000000003</v>
      </c>
      <c r="U1417" s="14">
        <f t="shared" si="134"/>
        <v>77.279999999999973</v>
      </c>
      <c r="V1417" s="20">
        <f t="shared" si="135"/>
        <v>0.19515151515151508</v>
      </c>
      <c r="W1417" s="7" t="str">
        <f t="shared" si="136"/>
        <v>Profitable</v>
      </c>
      <c r="X1417" s="7" t="str">
        <f t="shared" si="137"/>
        <v>Low</v>
      </c>
    </row>
    <row r="1418" spans="1:24" x14ac:dyDescent="0.3">
      <c r="A1418" s="7" t="s">
        <v>3633</v>
      </c>
      <c r="B1418" s="8">
        <v>45536</v>
      </c>
      <c r="C1418" s="8">
        <v>45542</v>
      </c>
      <c r="D1418" s="7" t="s">
        <v>3634</v>
      </c>
      <c r="E1418" s="7" t="s">
        <v>120</v>
      </c>
      <c r="F1418" s="7" t="s">
        <v>29</v>
      </c>
      <c r="G1418" s="7" t="s">
        <v>192</v>
      </c>
      <c r="H1418" s="7" t="s">
        <v>76</v>
      </c>
      <c r="I1418" s="6">
        <v>2</v>
      </c>
      <c r="J1418" s="10">
        <v>0</v>
      </c>
      <c r="K1418" s="7" t="s">
        <v>32</v>
      </c>
      <c r="L1418" s="7" t="s">
        <v>23</v>
      </c>
      <c r="M1418" s="6">
        <v>38</v>
      </c>
      <c r="N1418" s="6">
        <v>3</v>
      </c>
      <c r="O1418" s="7" t="str">
        <f>VLOOKUP(H1418,Product_Master!$A$2:$E$19,2,FALSE)</f>
        <v>Tablet</v>
      </c>
      <c r="P1418" s="7" t="str">
        <f>VLOOKUP(H1418,Product_Master!$A$2:$E$19,3,FALSE)</f>
        <v>Technology</v>
      </c>
      <c r="Q1418" s="17">
        <f>INDEX(Product_Master!$D$2:$D$19,MATCH(H1418,Product_Master!$A$2:$A$19,0))</f>
        <v>350</v>
      </c>
      <c r="R1418" s="14">
        <f>INDEX(Product_Master!$E$2:$E$19,MATCH(H1418,Product_Master!$A$2:$A$19,0))</f>
        <v>267.63</v>
      </c>
      <c r="S1418" s="14">
        <f t="shared" si="132"/>
        <v>700</v>
      </c>
      <c r="T1418" s="14">
        <f t="shared" si="133"/>
        <v>535.26</v>
      </c>
      <c r="U1418" s="14">
        <f t="shared" si="134"/>
        <v>164.74</v>
      </c>
      <c r="V1418" s="20">
        <f t="shared" si="135"/>
        <v>0.23534285714285716</v>
      </c>
      <c r="W1418" s="7" t="str">
        <f t="shared" si="136"/>
        <v>Profitable</v>
      </c>
      <c r="X1418" s="7" t="str">
        <f t="shared" si="137"/>
        <v>Low</v>
      </c>
    </row>
    <row r="1419" spans="1:24" x14ac:dyDescent="0.3">
      <c r="A1419" s="7" t="s">
        <v>3635</v>
      </c>
      <c r="B1419" s="8">
        <v>45330</v>
      </c>
      <c r="C1419" s="8">
        <v>45332</v>
      </c>
      <c r="D1419" s="7" t="s">
        <v>206</v>
      </c>
      <c r="E1419" s="7" t="s">
        <v>865</v>
      </c>
      <c r="F1419" s="7" t="s">
        <v>19</v>
      </c>
      <c r="G1419" s="7" t="s">
        <v>20</v>
      </c>
      <c r="H1419" s="7" t="s">
        <v>69</v>
      </c>
      <c r="I1419" s="6">
        <v>3</v>
      </c>
      <c r="J1419" s="10">
        <v>0</v>
      </c>
      <c r="K1419" s="7" t="s">
        <v>70</v>
      </c>
      <c r="L1419" s="7" t="s">
        <v>33</v>
      </c>
      <c r="M1419" s="6">
        <v>51</v>
      </c>
      <c r="N1419" s="6">
        <v>4</v>
      </c>
      <c r="O1419" s="7" t="str">
        <f>VLOOKUP(H1419,Product_Master!$A$2:$E$19,2,FALSE)</f>
        <v>Marker Pack</v>
      </c>
      <c r="P1419" s="7" t="str">
        <f>VLOOKUP(H1419,Product_Master!$A$2:$E$19,3,FALSE)</f>
        <v>Office Supplies</v>
      </c>
      <c r="Q1419" s="17">
        <f>INDEX(Product_Master!$D$2:$D$19,MATCH(H1419,Product_Master!$A$2:$A$19,0))</f>
        <v>11</v>
      </c>
      <c r="R1419" s="14">
        <f>INDEX(Product_Master!$E$2:$E$19,MATCH(H1419,Product_Master!$A$2:$A$19,0))</f>
        <v>6.23</v>
      </c>
      <c r="S1419" s="14">
        <f t="shared" si="132"/>
        <v>33</v>
      </c>
      <c r="T1419" s="14">
        <f t="shared" si="133"/>
        <v>18.690000000000001</v>
      </c>
      <c r="U1419" s="14">
        <f t="shared" si="134"/>
        <v>14.309999999999999</v>
      </c>
      <c r="V1419" s="20">
        <f t="shared" si="135"/>
        <v>0.4336363636363636</v>
      </c>
      <c r="W1419" s="7" t="str">
        <f t="shared" si="136"/>
        <v>Profitable</v>
      </c>
      <c r="X1419" s="7" t="str">
        <f t="shared" si="137"/>
        <v>Low</v>
      </c>
    </row>
    <row r="1420" spans="1:24" x14ac:dyDescent="0.3">
      <c r="A1420" s="7" t="s">
        <v>3636</v>
      </c>
      <c r="B1420" s="8">
        <v>44999</v>
      </c>
      <c r="C1420" s="8">
        <v>45002</v>
      </c>
      <c r="D1420" s="7" t="s">
        <v>1582</v>
      </c>
      <c r="E1420" s="7" t="s">
        <v>1009</v>
      </c>
      <c r="F1420" s="7" t="s">
        <v>29</v>
      </c>
      <c r="G1420" s="7" t="s">
        <v>293</v>
      </c>
      <c r="H1420" s="7" t="s">
        <v>76</v>
      </c>
      <c r="I1420" s="6">
        <v>5</v>
      </c>
      <c r="J1420" s="10">
        <v>0.05</v>
      </c>
      <c r="K1420" s="7" t="s">
        <v>32</v>
      </c>
      <c r="L1420" s="7" t="s">
        <v>50</v>
      </c>
      <c r="M1420" s="6">
        <v>43</v>
      </c>
      <c r="N1420" s="6">
        <v>5</v>
      </c>
      <c r="O1420" s="7" t="str">
        <f>VLOOKUP(H1420,Product_Master!$A$2:$E$19,2,FALSE)</f>
        <v>Tablet</v>
      </c>
      <c r="P1420" s="7" t="str">
        <f>VLOOKUP(H1420,Product_Master!$A$2:$E$19,3,FALSE)</f>
        <v>Technology</v>
      </c>
      <c r="Q1420" s="17">
        <f>INDEX(Product_Master!$D$2:$D$19,MATCH(H1420,Product_Master!$A$2:$A$19,0))</f>
        <v>350</v>
      </c>
      <c r="R1420" s="14">
        <f>INDEX(Product_Master!$E$2:$E$19,MATCH(H1420,Product_Master!$A$2:$A$19,0))</f>
        <v>267.63</v>
      </c>
      <c r="S1420" s="14">
        <f t="shared" si="132"/>
        <v>1662.5</v>
      </c>
      <c r="T1420" s="14">
        <f t="shared" si="133"/>
        <v>1338.15</v>
      </c>
      <c r="U1420" s="14">
        <f t="shared" si="134"/>
        <v>324.34999999999991</v>
      </c>
      <c r="V1420" s="20">
        <f t="shared" si="135"/>
        <v>0.19509774436090221</v>
      </c>
      <c r="W1420" s="7" t="str">
        <f t="shared" si="136"/>
        <v>Profitable</v>
      </c>
      <c r="X1420" s="7" t="str">
        <f t="shared" si="137"/>
        <v>Low</v>
      </c>
    </row>
    <row r="1421" spans="1:24" x14ac:dyDescent="0.3">
      <c r="A1421" s="7" t="s">
        <v>3637</v>
      </c>
      <c r="B1421" s="8">
        <v>45225</v>
      </c>
      <c r="C1421" s="8">
        <v>45230</v>
      </c>
      <c r="D1421" s="7" t="s">
        <v>578</v>
      </c>
      <c r="E1421" s="7" t="s">
        <v>326</v>
      </c>
      <c r="F1421" s="7" t="s">
        <v>29</v>
      </c>
      <c r="G1421" s="7" t="s">
        <v>47</v>
      </c>
      <c r="H1421" s="7" t="s">
        <v>241</v>
      </c>
      <c r="I1421" s="6">
        <v>5</v>
      </c>
      <c r="J1421" s="10">
        <v>0</v>
      </c>
      <c r="K1421" s="7" t="s">
        <v>32</v>
      </c>
      <c r="L1421" s="7" t="s">
        <v>50</v>
      </c>
      <c r="M1421" s="6">
        <v>65</v>
      </c>
      <c r="N1421" s="6">
        <v>2</v>
      </c>
      <c r="O1421" s="7" t="str">
        <f>VLOOKUP(H1421,Product_Master!$A$2:$E$19,2,FALSE)</f>
        <v>Notebook</v>
      </c>
      <c r="P1421" s="7" t="str">
        <f>VLOOKUP(H1421,Product_Master!$A$2:$E$19,3,FALSE)</f>
        <v>Office Supplies</v>
      </c>
      <c r="Q1421" s="17">
        <f>INDEX(Product_Master!$D$2:$D$19,MATCH(H1421,Product_Master!$A$2:$A$19,0))</f>
        <v>6</v>
      </c>
      <c r="R1421" s="14">
        <f>INDEX(Product_Master!$E$2:$E$19,MATCH(H1421,Product_Master!$A$2:$A$19,0))</f>
        <v>4.2699999999999996</v>
      </c>
      <c r="S1421" s="14">
        <f t="shared" si="132"/>
        <v>30</v>
      </c>
      <c r="T1421" s="14">
        <f t="shared" si="133"/>
        <v>21.349999999999998</v>
      </c>
      <c r="U1421" s="14">
        <f t="shared" si="134"/>
        <v>8.6500000000000021</v>
      </c>
      <c r="V1421" s="20">
        <f t="shared" si="135"/>
        <v>0.28833333333333339</v>
      </c>
      <c r="W1421" s="7" t="str">
        <f t="shared" si="136"/>
        <v>Profitable</v>
      </c>
      <c r="X1421" s="7" t="str">
        <f t="shared" si="137"/>
        <v>Low</v>
      </c>
    </row>
    <row r="1422" spans="1:24" x14ac:dyDescent="0.3">
      <c r="A1422" s="7" t="s">
        <v>3639</v>
      </c>
      <c r="B1422" s="8">
        <v>45032</v>
      </c>
      <c r="C1422" s="8">
        <v>45033</v>
      </c>
      <c r="D1422" s="7" t="s">
        <v>963</v>
      </c>
      <c r="E1422" s="7" t="s">
        <v>2887</v>
      </c>
      <c r="F1422" s="7" t="s">
        <v>39</v>
      </c>
      <c r="G1422" s="7" t="s">
        <v>115</v>
      </c>
      <c r="H1422" s="7" t="s">
        <v>69</v>
      </c>
      <c r="I1422" s="6">
        <v>9</v>
      </c>
      <c r="J1422" s="10">
        <v>0.1</v>
      </c>
      <c r="K1422" s="7" t="s">
        <v>22</v>
      </c>
      <c r="L1422" s="7" t="s">
        <v>41</v>
      </c>
      <c r="M1422" s="6">
        <v>32</v>
      </c>
      <c r="N1422" s="6">
        <v>3</v>
      </c>
      <c r="O1422" s="7" t="str">
        <f>VLOOKUP(H1422,Product_Master!$A$2:$E$19,2,FALSE)</f>
        <v>Marker Pack</v>
      </c>
      <c r="P1422" s="7" t="str">
        <f>VLOOKUP(H1422,Product_Master!$A$2:$E$19,3,FALSE)</f>
        <v>Office Supplies</v>
      </c>
      <c r="Q1422" s="17">
        <f>INDEX(Product_Master!$D$2:$D$19,MATCH(H1422,Product_Master!$A$2:$A$19,0))</f>
        <v>11</v>
      </c>
      <c r="R1422" s="14">
        <f>INDEX(Product_Master!$E$2:$E$19,MATCH(H1422,Product_Master!$A$2:$A$19,0))</f>
        <v>6.23</v>
      </c>
      <c r="S1422" s="14">
        <f t="shared" si="132"/>
        <v>89.100000000000009</v>
      </c>
      <c r="T1422" s="14">
        <f t="shared" si="133"/>
        <v>56.070000000000007</v>
      </c>
      <c r="U1422" s="14">
        <f t="shared" si="134"/>
        <v>33.03</v>
      </c>
      <c r="V1422" s="20">
        <f t="shared" si="135"/>
        <v>0.37070707070707071</v>
      </c>
      <c r="W1422" s="7" t="str">
        <f t="shared" si="136"/>
        <v>Profitable</v>
      </c>
      <c r="X1422" s="7" t="str">
        <f t="shared" si="137"/>
        <v>Low</v>
      </c>
    </row>
    <row r="1423" spans="1:24" x14ac:dyDescent="0.3">
      <c r="A1423" s="7" t="s">
        <v>3640</v>
      </c>
      <c r="B1423" s="8">
        <v>45399</v>
      </c>
      <c r="C1423" s="8">
        <v>45404</v>
      </c>
      <c r="D1423" s="7" t="s">
        <v>3510</v>
      </c>
      <c r="E1423" s="7" t="s">
        <v>1009</v>
      </c>
      <c r="F1423" s="7" t="s">
        <v>29</v>
      </c>
      <c r="G1423" s="7" t="s">
        <v>176</v>
      </c>
      <c r="H1423" s="7" t="s">
        <v>308</v>
      </c>
      <c r="I1423" s="6">
        <v>5</v>
      </c>
      <c r="J1423" s="10">
        <v>0</v>
      </c>
      <c r="K1423" s="7" t="s">
        <v>32</v>
      </c>
      <c r="L1423" s="7" t="s">
        <v>23</v>
      </c>
      <c r="M1423" s="6">
        <v>44</v>
      </c>
      <c r="N1423" s="6">
        <v>4</v>
      </c>
      <c r="O1423" s="7" t="str">
        <f>VLOOKUP(H1423,Product_Master!$A$2:$E$19,2,FALSE)</f>
        <v>Binder</v>
      </c>
      <c r="P1423" s="7" t="str">
        <f>VLOOKUP(H1423,Product_Master!$A$2:$E$19,3,FALSE)</f>
        <v>Office Supplies</v>
      </c>
      <c r="Q1423" s="17">
        <f>INDEX(Product_Master!$D$2:$D$19,MATCH(H1423,Product_Master!$A$2:$A$19,0))</f>
        <v>8</v>
      </c>
      <c r="R1423" s="14">
        <f>INDEX(Product_Master!$E$2:$E$19,MATCH(H1423,Product_Master!$A$2:$A$19,0))</f>
        <v>5.51</v>
      </c>
      <c r="S1423" s="14">
        <f t="shared" si="132"/>
        <v>40</v>
      </c>
      <c r="T1423" s="14">
        <f t="shared" si="133"/>
        <v>27.549999999999997</v>
      </c>
      <c r="U1423" s="14">
        <f t="shared" si="134"/>
        <v>12.450000000000003</v>
      </c>
      <c r="V1423" s="20">
        <f t="shared" si="135"/>
        <v>0.31125000000000008</v>
      </c>
      <c r="W1423" s="7" t="str">
        <f t="shared" si="136"/>
        <v>Profitable</v>
      </c>
      <c r="X1423" s="7" t="str">
        <f t="shared" si="137"/>
        <v>Low</v>
      </c>
    </row>
    <row r="1424" spans="1:24" x14ac:dyDescent="0.3">
      <c r="A1424" s="7" t="s">
        <v>3643</v>
      </c>
      <c r="B1424" s="8">
        <v>45051</v>
      </c>
      <c r="C1424" s="8">
        <v>45054</v>
      </c>
      <c r="D1424" s="7" t="s">
        <v>3644</v>
      </c>
      <c r="E1424" s="7" t="s">
        <v>2887</v>
      </c>
      <c r="F1424" s="7" t="s">
        <v>39</v>
      </c>
      <c r="G1424" s="7" t="s">
        <v>20</v>
      </c>
      <c r="H1424" s="7" t="s">
        <v>154</v>
      </c>
      <c r="I1424" s="6">
        <v>9</v>
      </c>
      <c r="J1424" s="10">
        <v>0</v>
      </c>
      <c r="K1424" s="7" t="s">
        <v>32</v>
      </c>
      <c r="L1424" s="7" t="s">
        <v>41</v>
      </c>
      <c r="M1424" s="6">
        <v>33</v>
      </c>
      <c r="N1424" s="6">
        <v>4</v>
      </c>
      <c r="O1424" s="7" t="str">
        <f>VLOOKUP(H1424,Product_Master!$A$2:$E$19,2,FALSE)</f>
        <v>Filing Cabinet</v>
      </c>
      <c r="P1424" s="7" t="str">
        <f>VLOOKUP(H1424,Product_Master!$A$2:$E$19,3,FALSE)</f>
        <v>Furniture</v>
      </c>
      <c r="Q1424" s="17">
        <f>INDEX(Product_Master!$D$2:$D$19,MATCH(H1424,Product_Master!$A$2:$A$19,0))</f>
        <v>130</v>
      </c>
      <c r="R1424" s="14">
        <f>INDEX(Product_Master!$E$2:$E$19,MATCH(H1424,Product_Master!$A$2:$A$19,0))</f>
        <v>83.55</v>
      </c>
      <c r="S1424" s="14">
        <f t="shared" si="132"/>
        <v>1170</v>
      </c>
      <c r="T1424" s="14">
        <f t="shared" si="133"/>
        <v>751.94999999999993</v>
      </c>
      <c r="U1424" s="14">
        <f t="shared" si="134"/>
        <v>418.05000000000007</v>
      </c>
      <c r="V1424" s="20">
        <f t="shared" si="135"/>
        <v>0.35730769230769238</v>
      </c>
      <c r="W1424" s="7" t="str">
        <f t="shared" si="136"/>
        <v>Profitable</v>
      </c>
      <c r="X1424" s="7" t="str">
        <f t="shared" si="137"/>
        <v>Low</v>
      </c>
    </row>
    <row r="1425" spans="1:24" x14ac:dyDescent="0.3">
      <c r="A1425" s="7" t="s">
        <v>3645</v>
      </c>
      <c r="B1425" s="8">
        <v>45231</v>
      </c>
      <c r="C1425" s="8">
        <v>45238</v>
      </c>
      <c r="D1425" s="7" t="s">
        <v>3646</v>
      </c>
      <c r="E1425" s="7" t="s">
        <v>215</v>
      </c>
      <c r="F1425" s="7" t="s">
        <v>19</v>
      </c>
      <c r="G1425" s="7" t="s">
        <v>176</v>
      </c>
      <c r="H1425" s="7" t="s">
        <v>146</v>
      </c>
      <c r="I1425" s="6">
        <v>5</v>
      </c>
      <c r="J1425" s="10">
        <v>0</v>
      </c>
      <c r="K1425" s="7" t="s">
        <v>22</v>
      </c>
      <c r="L1425" s="7" t="s">
        <v>33</v>
      </c>
      <c r="M1425" s="6">
        <v>48</v>
      </c>
      <c r="N1425" s="6">
        <v>4</v>
      </c>
      <c r="O1425" s="7" t="str">
        <f>VLOOKUP(H1425,Product_Master!$A$2:$E$19,2,FALSE)</f>
        <v>Standing Desk</v>
      </c>
      <c r="P1425" s="7" t="str">
        <f>VLOOKUP(H1425,Product_Master!$A$2:$E$19,3,FALSE)</f>
        <v>Furniture</v>
      </c>
      <c r="Q1425" s="17">
        <f>INDEX(Product_Master!$D$2:$D$19,MATCH(H1425,Product_Master!$A$2:$A$19,0))</f>
        <v>480</v>
      </c>
      <c r="R1425" s="14">
        <f>INDEX(Product_Master!$E$2:$E$19,MATCH(H1425,Product_Master!$A$2:$A$19,0))</f>
        <v>375.21</v>
      </c>
      <c r="S1425" s="14">
        <f t="shared" si="132"/>
        <v>2400</v>
      </c>
      <c r="T1425" s="14">
        <f t="shared" si="133"/>
        <v>1876.05</v>
      </c>
      <c r="U1425" s="14">
        <f t="shared" si="134"/>
        <v>523.95000000000005</v>
      </c>
      <c r="V1425" s="20">
        <f t="shared" si="135"/>
        <v>0.21831250000000002</v>
      </c>
      <c r="W1425" s="7" t="str">
        <f t="shared" si="136"/>
        <v>Profitable</v>
      </c>
      <c r="X1425" s="7" t="str">
        <f t="shared" si="137"/>
        <v>Medium</v>
      </c>
    </row>
    <row r="1426" spans="1:24" x14ac:dyDescent="0.3">
      <c r="A1426" s="7" t="s">
        <v>3647</v>
      </c>
      <c r="B1426" s="8">
        <v>45529</v>
      </c>
      <c r="C1426" s="8">
        <v>45534</v>
      </c>
      <c r="D1426" s="7" t="s">
        <v>1828</v>
      </c>
      <c r="E1426" s="7" t="s">
        <v>108</v>
      </c>
      <c r="F1426" s="7" t="s">
        <v>19</v>
      </c>
      <c r="G1426" s="7" t="s">
        <v>176</v>
      </c>
      <c r="H1426" s="7" t="s">
        <v>216</v>
      </c>
      <c r="I1426" s="6">
        <v>5</v>
      </c>
      <c r="J1426" s="10">
        <v>0</v>
      </c>
      <c r="K1426" s="7" t="s">
        <v>32</v>
      </c>
      <c r="L1426" s="7" t="s">
        <v>23</v>
      </c>
      <c r="M1426" s="6">
        <v>61</v>
      </c>
      <c r="N1426" s="6">
        <v>5</v>
      </c>
      <c r="O1426" s="7" t="str">
        <f>VLOOKUP(H1426,Product_Master!$A$2:$E$19,2,FALSE)</f>
        <v>Keyboard</v>
      </c>
      <c r="P1426" s="7" t="str">
        <f>VLOOKUP(H1426,Product_Master!$A$2:$E$19,3,FALSE)</f>
        <v>Technology</v>
      </c>
      <c r="Q1426" s="17">
        <f>INDEX(Product_Master!$D$2:$D$19,MATCH(H1426,Product_Master!$A$2:$A$19,0))</f>
        <v>45</v>
      </c>
      <c r="R1426" s="14">
        <f>INDEX(Product_Master!$E$2:$E$19,MATCH(H1426,Product_Master!$A$2:$A$19,0))</f>
        <v>35.729999999999997</v>
      </c>
      <c r="S1426" s="14">
        <f t="shared" si="132"/>
        <v>225</v>
      </c>
      <c r="T1426" s="14">
        <f t="shared" si="133"/>
        <v>178.64999999999998</v>
      </c>
      <c r="U1426" s="14">
        <f t="shared" si="134"/>
        <v>46.350000000000023</v>
      </c>
      <c r="V1426" s="20">
        <f t="shared" si="135"/>
        <v>0.2060000000000001</v>
      </c>
      <c r="W1426" s="7" t="str">
        <f t="shared" si="136"/>
        <v>Profitable</v>
      </c>
      <c r="X1426" s="7" t="str">
        <f t="shared" si="137"/>
        <v>Low</v>
      </c>
    </row>
    <row r="1427" spans="1:24" x14ac:dyDescent="0.3">
      <c r="A1427" s="7" t="s">
        <v>3648</v>
      </c>
      <c r="B1427" s="8">
        <v>45647</v>
      </c>
      <c r="C1427" s="8">
        <v>45648</v>
      </c>
      <c r="D1427" s="7" t="s">
        <v>1168</v>
      </c>
      <c r="E1427" s="7" t="s">
        <v>256</v>
      </c>
      <c r="F1427" s="7" t="s">
        <v>39</v>
      </c>
      <c r="G1427" s="7" t="s">
        <v>176</v>
      </c>
      <c r="H1427" s="7" t="s">
        <v>69</v>
      </c>
      <c r="I1427" s="6">
        <v>6</v>
      </c>
      <c r="J1427" s="10">
        <v>0.05</v>
      </c>
      <c r="K1427" s="7" t="s">
        <v>32</v>
      </c>
      <c r="L1427" s="7" t="s">
        <v>23</v>
      </c>
      <c r="M1427" s="6">
        <v>40</v>
      </c>
      <c r="N1427" s="6">
        <v>2</v>
      </c>
      <c r="O1427" s="7" t="str">
        <f>VLOOKUP(H1427,Product_Master!$A$2:$E$19,2,FALSE)</f>
        <v>Marker Pack</v>
      </c>
      <c r="P1427" s="7" t="str">
        <f>VLOOKUP(H1427,Product_Master!$A$2:$E$19,3,FALSE)</f>
        <v>Office Supplies</v>
      </c>
      <c r="Q1427" s="17">
        <f>INDEX(Product_Master!$D$2:$D$19,MATCH(H1427,Product_Master!$A$2:$A$19,0))</f>
        <v>11</v>
      </c>
      <c r="R1427" s="14">
        <f>INDEX(Product_Master!$E$2:$E$19,MATCH(H1427,Product_Master!$A$2:$A$19,0))</f>
        <v>6.23</v>
      </c>
      <c r="S1427" s="14">
        <f t="shared" si="132"/>
        <v>62.699999999999996</v>
      </c>
      <c r="T1427" s="14">
        <f t="shared" si="133"/>
        <v>37.380000000000003</v>
      </c>
      <c r="U1427" s="14">
        <f t="shared" si="134"/>
        <v>25.319999999999993</v>
      </c>
      <c r="V1427" s="20">
        <f t="shared" si="135"/>
        <v>0.40382775119617215</v>
      </c>
      <c r="W1427" s="7" t="str">
        <f t="shared" si="136"/>
        <v>Profitable</v>
      </c>
      <c r="X1427" s="7" t="str">
        <f t="shared" si="137"/>
        <v>Low</v>
      </c>
    </row>
    <row r="1428" spans="1:24" x14ac:dyDescent="0.3">
      <c r="A1428" s="7" t="s">
        <v>3650</v>
      </c>
      <c r="B1428" s="8">
        <v>44989</v>
      </c>
      <c r="C1428" s="8">
        <v>44992</v>
      </c>
      <c r="D1428" s="7" t="s">
        <v>3651</v>
      </c>
      <c r="E1428" s="7" t="s">
        <v>75</v>
      </c>
      <c r="F1428" s="7" t="s">
        <v>29</v>
      </c>
      <c r="G1428" s="7" t="s">
        <v>47</v>
      </c>
      <c r="H1428" s="7" t="s">
        <v>48</v>
      </c>
      <c r="I1428" s="6">
        <v>1</v>
      </c>
      <c r="J1428" s="10">
        <v>0.05</v>
      </c>
      <c r="K1428" s="7" t="s">
        <v>32</v>
      </c>
      <c r="L1428" s="7" t="s">
        <v>23</v>
      </c>
      <c r="M1428" s="6">
        <v>37</v>
      </c>
      <c r="N1428" s="6">
        <v>4</v>
      </c>
      <c r="O1428" s="7" t="str">
        <f>VLOOKUP(H1428,Product_Master!$A$2:$E$19,2,FALSE)</f>
        <v>Monitor</v>
      </c>
      <c r="P1428" s="7" t="str">
        <f>VLOOKUP(H1428,Product_Master!$A$2:$E$19,3,FALSE)</f>
        <v>Technology</v>
      </c>
      <c r="Q1428" s="17">
        <f>INDEX(Product_Master!$D$2:$D$19,MATCH(H1428,Product_Master!$A$2:$A$19,0))</f>
        <v>220</v>
      </c>
      <c r="R1428" s="14">
        <f>INDEX(Product_Master!$E$2:$E$19,MATCH(H1428,Product_Master!$A$2:$A$19,0))</f>
        <v>159.36000000000001</v>
      </c>
      <c r="S1428" s="14">
        <f t="shared" si="132"/>
        <v>209</v>
      </c>
      <c r="T1428" s="14">
        <f t="shared" si="133"/>
        <v>159.36000000000001</v>
      </c>
      <c r="U1428" s="14">
        <f t="shared" si="134"/>
        <v>49.639999999999986</v>
      </c>
      <c r="V1428" s="20">
        <f t="shared" si="135"/>
        <v>0.23751196172248798</v>
      </c>
      <c r="W1428" s="7" t="str">
        <f t="shared" si="136"/>
        <v>Profitable</v>
      </c>
      <c r="X1428" s="7" t="str">
        <f t="shared" si="137"/>
        <v>Low</v>
      </c>
    </row>
    <row r="1429" spans="1:24" x14ac:dyDescent="0.3">
      <c r="A1429" s="7" t="s">
        <v>3652</v>
      </c>
      <c r="B1429" s="8">
        <v>45176</v>
      </c>
      <c r="C1429" s="8">
        <v>45178</v>
      </c>
      <c r="D1429" s="7" t="s">
        <v>3653</v>
      </c>
      <c r="E1429" s="7" t="s">
        <v>120</v>
      </c>
      <c r="F1429" s="7" t="s">
        <v>29</v>
      </c>
      <c r="G1429" s="7" t="s">
        <v>192</v>
      </c>
      <c r="H1429" s="7" t="s">
        <v>160</v>
      </c>
      <c r="I1429" s="6">
        <v>5</v>
      </c>
      <c r="J1429" s="10">
        <v>0.1</v>
      </c>
      <c r="K1429" s="7" t="s">
        <v>32</v>
      </c>
      <c r="L1429" s="7" t="s">
        <v>23</v>
      </c>
      <c r="M1429" s="6">
        <v>22</v>
      </c>
      <c r="N1429" s="6">
        <v>4</v>
      </c>
      <c r="O1429" s="7" t="str">
        <f>VLOOKUP(H1429,Product_Master!$A$2:$E$19,2,FALSE)</f>
        <v>Laptop</v>
      </c>
      <c r="P1429" s="7" t="str">
        <f>VLOOKUP(H1429,Product_Master!$A$2:$E$19,3,FALSE)</f>
        <v>Technology</v>
      </c>
      <c r="Q1429" s="17">
        <f>INDEX(Product_Master!$D$2:$D$19,MATCH(H1429,Product_Master!$A$2:$A$19,0))</f>
        <v>900</v>
      </c>
      <c r="R1429" s="14">
        <f>INDEX(Product_Master!$E$2:$E$19,MATCH(H1429,Product_Master!$A$2:$A$19,0))</f>
        <v>669.14</v>
      </c>
      <c r="S1429" s="14">
        <f t="shared" si="132"/>
        <v>4050</v>
      </c>
      <c r="T1429" s="14">
        <f t="shared" si="133"/>
        <v>3345.7</v>
      </c>
      <c r="U1429" s="14">
        <f t="shared" si="134"/>
        <v>704.30000000000018</v>
      </c>
      <c r="V1429" s="20">
        <f t="shared" si="135"/>
        <v>0.17390123456790127</v>
      </c>
      <c r="W1429" s="7" t="str">
        <f t="shared" si="136"/>
        <v>Profitable</v>
      </c>
      <c r="X1429" s="7" t="str">
        <f t="shared" si="137"/>
        <v>Medium</v>
      </c>
    </row>
    <row r="1430" spans="1:24" x14ac:dyDescent="0.3">
      <c r="A1430" s="7" t="s">
        <v>3654</v>
      </c>
      <c r="B1430" s="8">
        <v>45551</v>
      </c>
      <c r="C1430" s="8">
        <v>45555</v>
      </c>
      <c r="D1430" s="7" t="s">
        <v>37</v>
      </c>
      <c r="E1430" s="7" t="s">
        <v>1202</v>
      </c>
      <c r="F1430" s="7" t="s">
        <v>39</v>
      </c>
      <c r="G1430" s="7" t="s">
        <v>192</v>
      </c>
      <c r="H1430" s="7" t="s">
        <v>109</v>
      </c>
      <c r="I1430" s="6">
        <v>5</v>
      </c>
      <c r="J1430" s="10">
        <v>0.05</v>
      </c>
      <c r="K1430" s="7" t="s">
        <v>22</v>
      </c>
      <c r="L1430" s="7" t="s">
        <v>33</v>
      </c>
      <c r="M1430" s="6">
        <v>57</v>
      </c>
      <c r="N1430" s="6">
        <v>5</v>
      </c>
      <c r="O1430" s="7" t="str">
        <f>VLOOKUP(H1430,Product_Master!$A$2:$E$19,2,FALSE)</f>
        <v>Printer</v>
      </c>
      <c r="P1430" s="7" t="str">
        <f>VLOOKUP(H1430,Product_Master!$A$2:$E$19,3,FALSE)</f>
        <v>Technology</v>
      </c>
      <c r="Q1430" s="17">
        <f>INDEX(Product_Master!$D$2:$D$19,MATCH(H1430,Product_Master!$A$2:$A$19,0))</f>
        <v>180</v>
      </c>
      <c r="R1430" s="14">
        <f>INDEX(Product_Master!$E$2:$E$19,MATCH(H1430,Product_Master!$A$2:$A$19,0))</f>
        <v>133.25</v>
      </c>
      <c r="S1430" s="14">
        <f t="shared" si="132"/>
        <v>855</v>
      </c>
      <c r="T1430" s="14">
        <f t="shared" si="133"/>
        <v>666.25</v>
      </c>
      <c r="U1430" s="14">
        <f t="shared" si="134"/>
        <v>188.75</v>
      </c>
      <c r="V1430" s="20">
        <f t="shared" si="135"/>
        <v>0.22076023391812866</v>
      </c>
      <c r="W1430" s="7" t="str">
        <f t="shared" si="136"/>
        <v>Profitable</v>
      </c>
      <c r="X1430" s="7" t="str">
        <f t="shared" si="137"/>
        <v>Low</v>
      </c>
    </row>
    <row r="1431" spans="1:24" x14ac:dyDescent="0.3">
      <c r="A1431" s="7" t="s">
        <v>3655</v>
      </c>
      <c r="B1431" s="8">
        <v>45048</v>
      </c>
      <c r="C1431" s="8">
        <v>45055</v>
      </c>
      <c r="D1431" s="7" t="s">
        <v>2164</v>
      </c>
      <c r="E1431" s="7" t="s">
        <v>276</v>
      </c>
      <c r="F1431" s="7" t="s">
        <v>29</v>
      </c>
      <c r="G1431" s="7" t="s">
        <v>5734</v>
      </c>
      <c r="H1431" s="7" t="s">
        <v>154</v>
      </c>
      <c r="I1431" s="6">
        <v>3</v>
      </c>
      <c r="J1431" s="10">
        <v>0.15</v>
      </c>
      <c r="K1431" s="7" t="s">
        <v>32</v>
      </c>
      <c r="L1431" s="7" t="s">
        <v>33</v>
      </c>
      <c r="M1431" s="6">
        <v>20</v>
      </c>
      <c r="N1431" s="6">
        <v>3</v>
      </c>
      <c r="O1431" s="7" t="str">
        <f>VLOOKUP(H1431,Product_Master!$A$2:$E$19,2,FALSE)</f>
        <v>Filing Cabinet</v>
      </c>
      <c r="P1431" s="7" t="str">
        <f>VLOOKUP(H1431,Product_Master!$A$2:$E$19,3,FALSE)</f>
        <v>Furniture</v>
      </c>
      <c r="Q1431" s="17">
        <f>INDEX(Product_Master!$D$2:$D$19,MATCH(H1431,Product_Master!$A$2:$A$19,0))</f>
        <v>130</v>
      </c>
      <c r="R1431" s="14">
        <f>INDEX(Product_Master!$E$2:$E$19,MATCH(H1431,Product_Master!$A$2:$A$19,0))</f>
        <v>83.55</v>
      </c>
      <c r="S1431" s="14">
        <f t="shared" si="132"/>
        <v>331.5</v>
      </c>
      <c r="T1431" s="14">
        <f t="shared" si="133"/>
        <v>250.64999999999998</v>
      </c>
      <c r="U1431" s="14">
        <f t="shared" si="134"/>
        <v>80.850000000000023</v>
      </c>
      <c r="V1431" s="20">
        <f t="shared" si="135"/>
        <v>0.2438914027149322</v>
      </c>
      <c r="W1431" s="7" t="str">
        <f t="shared" si="136"/>
        <v>Profitable</v>
      </c>
      <c r="X1431" s="7" t="str">
        <f t="shared" si="137"/>
        <v>Low</v>
      </c>
    </row>
    <row r="1432" spans="1:24" x14ac:dyDescent="0.3">
      <c r="A1432" s="7" t="s">
        <v>3657</v>
      </c>
      <c r="B1432" s="8">
        <v>45171</v>
      </c>
      <c r="C1432" s="8">
        <v>45174</v>
      </c>
      <c r="D1432" s="7" t="s">
        <v>1050</v>
      </c>
      <c r="E1432" s="7" t="s">
        <v>560</v>
      </c>
      <c r="F1432" s="7" t="s">
        <v>39</v>
      </c>
      <c r="G1432" s="7" t="s">
        <v>20</v>
      </c>
      <c r="H1432" s="7" t="s">
        <v>160</v>
      </c>
      <c r="I1432" s="6">
        <v>5</v>
      </c>
      <c r="J1432" s="10">
        <v>0.05</v>
      </c>
      <c r="K1432" s="7" t="s">
        <v>32</v>
      </c>
      <c r="L1432" s="7" t="s">
        <v>23</v>
      </c>
      <c r="M1432" s="6">
        <v>47</v>
      </c>
      <c r="N1432" s="6">
        <v>5</v>
      </c>
      <c r="O1432" s="7" t="str">
        <f>VLOOKUP(H1432,Product_Master!$A$2:$E$19,2,FALSE)</f>
        <v>Laptop</v>
      </c>
      <c r="P1432" s="7" t="str">
        <f>VLOOKUP(H1432,Product_Master!$A$2:$E$19,3,FALSE)</f>
        <v>Technology</v>
      </c>
      <c r="Q1432" s="17">
        <f>INDEX(Product_Master!$D$2:$D$19,MATCH(H1432,Product_Master!$A$2:$A$19,0))</f>
        <v>900</v>
      </c>
      <c r="R1432" s="14">
        <f>INDEX(Product_Master!$E$2:$E$19,MATCH(H1432,Product_Master!$A$2:$A$19,0))</f>
        <v>669.14</v>
      </c>
      <c r="S1432" s="14">
        <f t="shared" si="132"/>
        <v>4275</v>
      </c>
      <c r="T1432" s="14">
        <f t="shared" si="133"/>
        <v>3345.7</v>
      </c>
      <c r="U1432" s="14">
        <f t="shared" si="134"/>
        <v>929.30000000000018</v>
      </c>
      <c r="V1432" s="20">
        <f t="shared" si="135"/>
        <v>0.21738011695906437</v>
      </c>
      <c r="W1432" s="7" t="str">
        <f t="shared" si="136"/>
        <v>Profitable</v>
      </c>
      <c r="X1432" s="7" t="str">
        <f t="shared" si="137"/>
        <v>Medium</v>
      </c>
    </row>
    <row r="1433" spans="1:24" x14ac:dyDescent="0.3">
      <c r="A1433" s="7" t="s">
        <v>3658</v>
      </c>
      <c r="B1433" s="8">
        <v>45294</v>
      </c>
      <c r="C1433" s="8">
        <v>45299</v>
      </c>
      <c r="D1433" s="7" t="s">
        <v>3659</v>
      </c>
      <c r="E1433" s="7" t="s">
        <v>347</v>
      </c>
      <c r="F1433" s="7" t="s">
        <v>29</v>
      </c>
      <c r="G1433" s="7" t="s">
        <v>47</v>
      </c>
      <c r="H1433" s="7" t="s">
        <v>56</v>
      </c>
      <c r="I1433" s="6">
        <v>7</v>
      </c>
      <c r="J1433" s="10">
        <v>0</v>
      </c>
      <c r="K1433" s="7" t="s">
        <v>70</v>
      </c>
      <c r="L1433" s="7" t="s">
        <v>23</v>
      </c>
      <c r="M1433" s="6">
        <v>18</v>
      </c>
      <c r="N1433" s="6">
        <v>5</v>
      </c>
      <c r="O1433" s="7" t="str">
        <f>VLOOKUP(H1433,Product_Master!$A$2:$E$19,2,FALSE)</f>
        <v>Stapler</v>
      </c>
      <c r="P1433" s="7" t="str">
        <f>VLOOKUP(H1433,Product_Master!$A$2:$E$19,3,FALSE)</f>
        <v>Office Supplies</v>
      </c>
      <c r="Q1433" s="17">
        <f>INDEX(Product_Master!$D$2:$D$19,MATCH(H1433,Product_Master!$A$2:$A$19,0))</f>
        <v>15</v>
      </c>
      <c r="R1433" s="14">
        <f>INDEX(Product_Master!$E$2:$E$19,MATCH(H1433,Product_Master!$A$2:$A$19,0))</f>
        <v>9.91</v>
      </c>
      <c r="S1433" s="14">
        <f t="shared" si="132"/>
        <v>105</v>
      </c>
      <c r="T1433" s="14">
        <f t="shared" si="133"/>
        <v>69.37</v>
      </c>
      <c r="U1433" s="14">
        <f t="shared" si="134"/>
        <v>35.629999999999995</v>
      </c>
      <c r="V1433" s="20">
        <f t="shared" si="135"/>
        <v>0.33933333333333326</v>
      </c>
      <c r="W1433" s="7" t="str">
        <f t="shared" si="136"/>
        <v>Profitable</v>
      </c>
      <c r="X1433" s="7" t="str">
        <f t="shared" si="137"/>
        <v>Low</v>
      </c>
    </row>
    <row r="1434" spans="1:24" x14ac:dyDescent="0.3">
      <c r="A1434" s="7" t="s">
        <v>3660</v>
      </c>
      <c r="B1434" s="8">
        <v>45225</v>
      </c>
      <c r="C1434" s="8">
        <v>45232</v>
      </c>
      <c r="D1434" s="7" t="s">
        <v>3662</v>
      </c>
      <c r="E1434" s="7" t="s">
        <v>630</v>
      </c>
      <c r="F1434" s="7" t="s">
        <v>29</v>
      </c>
      <c r="G1434" s="7" t="s">
        <v>30</v>
      </c>
      <c r="H1434" s="7" t="s">
        <v>98</v>
      </c>
      <c r="I1434" s="6">
        <v>2</v>
      </c>
      <c r="J1434" s="10">
        <v>0.1</v>
      </c>
      <c r="K1434" s="7" t="s">
        <v>32</v>
      </c>
      <c r="L1434" s="7" t="s">
        <v>23</v>
      </c>
      <c r="M1434" s="6">
        <v>32</v>
      </c>
      <c r="N1434" s="6">
        <v>4</v>
      </c>
      <c r="O1434" s="7" t="str">
        <f>VLOOKUP(H1434,Product_Master!$A$2:$E$19,2,FALSE)</f>
        <v>Office Chair</v>
      </c>
      <c r="P1434" s="7" t="str">
        <f>VLOOKUP(H1434,Product_Master!$A$2:$E$19,3,FALSE)</f>
        <v>Furniture</v>
      </c>
      <c r="Q1434" s="17">
        <f>INDEX(Product_Master!$D$2:$D$19,MATCH(H1434,Product_Master!$A$2:$A$19,0))</f>
        <v>150</v>
      </c>
      <c r="R1434" s="14">
        <f>INDEX(Product_Master!$E$2:$E$19,MATCH(H1434,Product_Master!$A$2:$A$19,0))</f>
        <v>111.98</v>
      </c>
      <c r="S1434" s="14">
        <f t="shared" si="132"/>
        <v>270</v>
      </c>
      <c r="T1434" s="14">
        <f t="shared" si="133"/>
        <v>223.96</v>
      </c>
      <c r="U1434" s="14">
        <f t="shared" si="134"/>
        <v>46.039999999999992</v>
      </c>
      <c r="V1434" s="20">
        <f t="shared" si="135"/>
        <v>0.17051851851851849</v>
      </c>
      <c r="W1434" s="7" t="str">
        <f t="shared" si="136"/>
        <v>Profitable</v>
      </c>
      <c r="X1434" s="7" t="str">
        <f t="shared" si="137"/>
        <v>Low</v>
      </c>
    </row>
    <row r="1435" spans="1:24" x14ac:dyDescent="0.3">
      <c r="A1435" s="7" t="s">
        <v>3663</v>
      </c>
      <c r="B1435" s="8">
        <v>45069</v>
      </c>
      <c r="C1435" s="8">
        <v>45075</v>
      </c>
      <c r="D1435" s="7" t="s">
        <v>3665</v>
      </c>
      <c r="E1435" s="7" t="s">
        <v>790</v>
      </c>
      <c r="F1435" s="7" t="s">
        <v>19</v>
      </c>
      <c r="G1435" s="7" t="s">
        <v>251</v>
      </c>
      <c r="H1435" s="7" t="s">
        <v>109</v>
      </c>
      <c r="I1435" s="6">
        <v>1</v>
      </c>
      <c r="J1435" s="10">
        <v>0.2</v>
      </c>
      <c r="K1435" s="7" t="s">
        <v>32</v>
      </c>
      <c r="L1435" s="7" t="s">
        <v>23</v>
      </c>
      <c r="M1435" s="6">
        <v>59</v>
      </c>
      <c r="N1435" s="6">
        <v>4</v>
      </c>
      <c r="O1435" s="7" t="str">
        <f>VLOOKUP(H1435,Product_Master!$A$2:$E$19,2,FALSE)</f>
        <v>Printer</v>
      </c>
      <c r="P1435" s="7" t="str">
        <f>VLOOKUP(H1435,Product_Master!$A$2:$E$19,3,FALSE)</f>
        <v>Technology</v>
      </c>
      <c r="Q1435" s="17">
        <f>INDEX(Product_Master!$D$2:$D$19,MATCH(H1435,Product_Master!$A$2:$A$19,0))</f>
        <v>180</v>
      </c>
      <c r="R1435" s="14">
        <f>INDEX(Product_Master!$E$2:$E$19,MATCH(H1435,Product_Master!$A$2:$A$19,0))</f>
        <v>133.25</v>
      </c>
      <c r="S1435" s="14">
        <f t="shared" si="132"/>
        <v>144</v>
      </c>
      <c r="T1435" s="14">
        <f t="shared" si="133"/>
        <v>133.25</v>
      </c>
      <c r="U1435" s="14">
        <f t="shared" si="134"/>
        <v>10.75</v>
      </c>
      <c r="V1435" s="20">
        <f t="shared" si="135"/>
        <v>7.4652777777777776E-2</v>
      </c>
      <c r="W1435" s="7" t="str">
        <f t="shared" si="136"/>
        <v>Profitable</v>
      </c>
      <c r="X1435" s="7" t="str">
        <f t="shared" si="137"/>
        <v>Low</v>
      </c>
    </row>
    <row r="1436" spans="1:24" x14ac:dyDescent="0.3">
      <c r="A1436" s="7" t="s">
        <v>3666</v>
      </c>
      <c r="B1436" s="8">
        <v>45018</v>
      </c>
      <c r="C1436" s="8">
        <v>45024</v>
      </c>
      <c r="D1436" s="7" t="s">
        <v>3667</v>
      </c>
      <c r="E1436" s="7" t="s">
        <v>426</v>
      </c>
      <c r="F1436" s="7" t="s">
        <v>29</v>
      </c>
      <c r="G1436" s="7" t="s">
        <v>20</v>
      </c>
      <c r="H1436" s="7" t="s">
        <v>63</v>
      </c>
      <c r="I1436" s="6">
        <v>4</v>
      </c>
      <c r="J1436" s="10">
        <v>0</v>
      </c>
      <c r="K1436" s="7" t="s">
        <v>22</v>
      </c>
      <c r="L1436" s="7" t="s">
        <v>41</v>
      </c>
      <c r="M1436" s="6">
        <v>51</v>
      </c>
      <c r="N1436" s="6">
        <v>5</v>
      </c>
      <c r="O1436" s="7" t="str">
        <f>VLOOKUP(H1436,Product_Master!$A$2:$E$19,2,FALSE)</f>
        <v>Paper Ream</v>
      </c>
      <c r="P1436" s="7" t="str">
        <f>VLOOKUP(H1436,Product_Master!$A$2:$E$19,3,FALSE)</f>
        <v>Office Supplies</v>
      </c>
      <c r="Q1436" s="17">
        <f>INDEX(Product_Master!$D$2:$D$19,MATCH(H1436,Product_Master!$A$2:$A$19,0))</f>
        <v>9</v>
      </c>
      <c r="R1436" s="14">
        <f>INDEX(Product_Master!$E$2:$E$19,MATCH(H1436,Product_Master!$A$2:$A$19,0))</f>
        <v>5.46</v>
      </c>
      <c r="S1436" s="14">
        <f t="shared" si="132"/>
        <v>36</v>
      </c>
      <c r="T1436" s="14">
        <f t="shared" si="133"/>
        <v>21.84</v>
      </c>
      <c r="U1436" s="14">
        <f t="shared" si="134"/>
        <v>14.16</v>
      </c>
      <c r="V1436" s="20">
        <f t="shared" si="135"/>
        <v>0.39333333333333331</v>
      </c>
      <c r="W1436" s="7" t="str">
        <f t="shared" si="136"/>
        <v>Profitable</v>
      </c>
      <c r="X1436" s="7" t="str">
        <f t="shared" si="137"/>
        <v>Low</v>
      </c>
    </row>
    <row r="1437" spans="1:24" x14ac:dyDescent="0.3">
      <c r="A1437" s="7" t="s">
        <v>3668</v>
      </c>
      <c r="B1437" s="8">
        <v>44983</v>
      </c>
      <c r="C1437" s="8">
        <v>44987</v>
      </c>
      <c r="D1437" s="7" t="s">
        <v>1218</v>
      </c>
      <c r="E1437" s="7" t="s">
        <v>159</v>
      </c>
      <c r="F1437" s="7" t="s">
        <v>39</v>
      </c>
      <c r="G1437" s="7" t="s">
        <v>90</v>
      </c>
      <c r="H1437" s="7" t="s">
        <v>98</v>
      </c>
      <c r="I1437" s="6">
        <v>3</v>
      </c>
      <c r="J1437" s="10">
        <v>0.1</v>
      </c>
      <c r="K1437" s="7" t="s">
        <v>22</v>
      </c>
      <c r="L1437" s="7" t="s">
        <v>33</v>
      </c>
      <c r="M1437" s="6">
        <v>32</v>
      </c>
      <c r="N1437" s="6">
        <v>2</v>
      </c>
      <c r="O1437" s="7" t="str">
        <f>VLOOKUP(H1437,Product_Master!$A$2:$E$19,2,FALSE)</f>
        <v>Office Chair</v>
      </c>
      <c r="P1437" s="7" t="str">
        <f>VLOOKUP(H1437,Product_Master!$A$2:$E$19,3,FALSE)</f>
        <v>Furniture</v>
      </c>
      <c r="Q1437" s="17">
        <f>INDEX(Product_Master!$D$2:$D$19,MATCH(H1437,Product_Master!$A$2:$A$19,0))</f>
        <v>150</v>
      </c>
      <c r="R1437" s="14">
        <f>INDEX(Product_Master!$E$2:$E$19,MATCH(H1437,Product_Master!$A$2:$A$19,0))</f>
        <v>111.98</v>
      </c>
      <c r="S1437" s="14">
        <f t="shared" si="132"/>
        <v>405</v>
      </c>
      <c r="T1437" s="14">
        <f t="shared" si="133"/>
        <v>335.94</v>
      </c>
      <c r="U1437" s="14">
        <f t="shared" si="134"/>
        <v>69.06</v>
      </c>
      <c r="V1437" s="20">
        <f t="shared" si="135"/>
        <v>0.17051851851851851</v>
      </c>
      <c r="W1437" s="7" t="str">
        <f t="shared" si="136"/>
        <v>Profitable</v>
      </c>
      <c r="X1437" s="7" t="str">
        <f t="shared" si="137"/>
        <v>Low</v>
      </c>
    </row>
    <row r="1438" spans="1:24" x14ac:dyDescent="0.3">
      <c r="A1438" s="7" t="s">
        <v>3669</v>
      </c>
      <c r="B1438" s="8">
        <v>45104</v>
      </c>
      <c r="C1438" s="8">
        <v>45109</v>
      </c>
      <c r="D1438" s="7" t="s">
        <v>1218</v>
      </c>
      <c r="E1438" s="7" t="s">
        <v>1550</v>
      </c>
      <c r="F1438" s="7" t="s">
        <v>39</v>
      </c>
      <c r="G1438" s="7" t="s">
        <v>62</v>
      </c>
      <c r="H1438" s="7" t="s">
        <v>48</v>
      </c>
      <c r="I1438" s="6">
        <v>8</v>
      </c>
      <c r="J1438" s="10">
        <v>0.1</v>
      </c>
      <c r="K1438" s="7" t="s">
        <v>32</v>
      </c>
      <c r="L1438" s="7" t="s">
        <v>23</v>
      </c>
      <c r="M1438" s="6">
        <v>37</v>
      </c>
      <c r="N1438" s="6">
        <v>5</v>
      </c>
      <c r="O1438" s="7" t="str">
        <f>VLOOKUP(H1438,Product_Master!$A$2:$E$19,2,FALSE)</f>
        <v>Monitor</v>
      </c>
      <c r="P1438" s="7" t="str">
        <f>VLOOKUP(H1438,Product_Master!$A$2:$E$19,3,FALSE)</f>
        <v>Technology</v>
      </c>
      <c r="Q1438" s="17">
        <f>INDEX(Product_Master!$D$2:$D$19,MATCH(H1438,Product_Master!$A$2:$A$19,0))</f>
        <v>220</v>
      </c>
      <c r="R1438" s="14">
        <f>INDEX(Product_Master!$E$2:$E$19,MATCH(H1438,Product_Master!$A$2:$A$19,0))</f>
        <v>159.36000000000001</v>
      </c>
      <c r="S1438" s="14">
        <f t="shared" si="132"/>
        <v>1584</v>
      </c>
      <c r="T1438" s="14">
        <f t="shared" si="133"/>
        <v>1274.8800000000001</v>
      </c>
      <c r="U1438" s="14">
        <f t="shared" si="134"/>
        <v>309.11999999999989</v>
      </c>
      <c r="V1438" s="20">
        <f t="shared" si="135"/>
        <v>0.19515151515151508</v>
      </c>
      <c r="W1438" s="7" t="str">
        <f t="shared" si="136"/>
        <v>Profitable</v>
      </c>
      <c r="X1438" s="7" t="str">
        <f t="shared" si="137"/>
        <v>Low</v>
      </c>
    </row>
    <row r="1439" spans="1:24" x14ac:dyDescent="0.3">
      <c r="A1439" s="7" t="s">
        <v>3670</v>
      </c>
      <c r="B1439" s="8">
        <v>45024</v>
      </c>
      <c r="C1439" s="8">
        <v>45026</v>
      </c>
      <c r="D1439" s="7" t="s">
        <v>3671</v>
      </c>
      <c r="E1439" s="7" t="s">
        <v>606</v>
      </c>
      <c r="F1439" s="7" t="s">
        <v>29</v>
      </c>
      <c r="G1439" s="7" t="s">
        <v>30</v>
      </c>
      <c r="H1439" s="7" t="s">
        <v>63</v>
      </c>
      <c r="I1439" s="6">
        <v>6</v>
      </c>
      <c r="J1439" s="10">
        <v>0</v>
      </c>
      <c r="K1439" s="7" t="s">
        <v>32</v>
      </c>
      <c r="L1439" s="7" t="s">
        <v>50</v>
      </c>
      <c r="M1439" s="6">
        <v>57</v>
      </c>
      <c r="N1439" s="6">
        <v>1</v>
      </c>
      <c r="O1439" s="7" t="str">
        <f>VLOOKUP(H1439,Product_Master!$A$2:$E$19,2,FALSE)</f>
        <v>Paper Ream</v>
      </c>
      <c r="P1439" s="7" t="str">
        <f>VLOOKUP(H1439,Product_Master!$A$2:$E$19,3,FALSE)</f>
        <v>Office Supplies</v>
      </c>
      <c r="Q1439" s="17">
        <f>INDEX(Product_Master!$D$2:$D$19,MATCH(H1439,Product_Master!$A$2:$A$19,0))</f>
        <v>9</v>
      </c>
      <c r="R1439" s="14">
        <f>INDEX(Product_Master!$E$2:$E$19,MATCH(H1439,Product_Master!$A$2:$A$19,0))</f>
        <v>5.46</v>
      </c>
      <c r="S1439" s="14">
        <f t="shared" si="132"/>
        <v>54</v>
      </c>
      <c r="T1439" s="14">
        <f t="shared" si="133"/>
        <v>32.76</v>
      </c>
      <c r="U1439" s="14">
        <f t="shared" si="134"/>
        <v>21.240000000000002</v>
      </c>
      <c r="V1439" s="20">
        <f t="shared" si="135"/>
        <v>0.39333333333333337</v>
      </c>
      <c r="W1439" s="7" t="str">
        <f t="shared" si="136"/>
        <v>Profitable</v>
      </c>
      <c r="X1439" s="7" t="str">
        <f t="shared" si="137"/>
        <v>Low</v>
      </c>
    </row>
    <row r="1440" spans="1:24" x14ac:dyDescent="0.3">
      <c r="A1440" s="7" t="s">
        <v>3672</v>
      </c>
      <c r="B1440" s="8">
        <v>45285</v>
      </c>
      <c r="C1440" s="8">
        <v>45292</v>
      </c>
      <c r="D1440" s="7" t="s">
        <v>1321</v>
      </c>
      <c r="E1440" s="7" t="s">
        <v>917</v>
      </c>
      <c r="F1440" s="7" t="s">
        <v>29</v>
      </c>
      <c r="G1440" s="7" t="s">
        <v>115</v>
      </c>
      <c r="H1440" s="7" t="s">
        <v>216</v>
      </c>
      <c r="I1440" s="6">
        <v>2</v>
      </c>
      <c r="J1440" s="10">
        <v>0.2</v>
      </c>
      <c r="K1440" s="7" t="s">
        <v>70</v>
      </c>
      <c r="L1440" s="7" t="s">
        <v>41</v>
      </c>
      <c r="M1440" s="6">
        <v>29</v>
      </c>
      <c r="N1440" s="6">
        <v>3</v>
      </c>
      <c r="O1440" s="7" t="str">
        <f>VLOOKUP(H1440,Product_Master!$A$2:$E$19,2,FALSE)</f>
        <v>Keyboard</v>
      </c>
      <c r="P1440" s="7" t="str">
        <f>VLOOKUP(H1440,Product_Master!$A$2:$E$19,3,FALSE)</f>
        <v>Technology</v>
      </c>
      <c r="Q1440" s="17">
        <f>INDEX(Product_Master!$D$2:$D$19,MATCH(H1440,Product_Master!$A$2:$A$19,0))</f>
        <v>45</v>
      </c>
      <c r="R1440" s="14">
        <f>INDEX(Product_Master!$E$2:$E$19,MATCH(H1440,Product_Master!$A$2:$A$19,0))</f>
        <v>35.729999999999997</v>
      </c>
      <c r="S1440" s="14">
        <f t="shared" si="132"/>
        <v>72</v>
      </c>
      <c r="T1440" s="14">
        <f t="shared" si="133"/>
        <v>71.459999999999994</v>
      </c>
      <c r="U1440" s="14">
        <f t="shared" si="134"/>
        <v>0.54000000000000625</v>
      </c>
      <c r="V1440" s="20">
        <f t="shared" si="135"/>
        <v>7.5000000000000865E-3</v>
      </c>
      <c r="W1440" s="7" t="str">
        <f t="shared" si="136"/>
        <v>Profitable</v>
      </c>
      <c r="X1440" s="7" t="str">
        <f t="shared" si="137"/>
        <v>Low</v>
      </c>
    </row>
    <row r="1441" spans="1:24" x14ac:dyDescent="0.3">
      <c r="A1441" s="7" t="s">
        <v>3673</v>
      </c>
      <c r="B1441" s="8">
        <v>44943</v>
      </c>
      <c r="C1441" s="8">
        <v>44950</v>
      </c>
      <c r="D1441" s="7" t="s">
        <v>443</v>
      </c>
      <c r="E1441" s="7" t="s">
        <v>103</v>
      </c>
      <c r="F1441" s="7" t="s">
        <v>29</v>
      </c>
      <c r="G1441" s="7" t="s">
        <v>176</v>
      </c>
      <c r="H1441" s="7" t="s">
        <v>160</v>
      </c>
      <c r="I1441" s="6">
        <v>1</v>
      </c>
      <c r="J1441" s="10">
        <v>0.1</v>
      </c>
      <c r="K1441" s="7" t="s">
        <v>32</v>
      </c>
      <c r="L1441" s="7" t="s">
        <v>33</v>
      </c>
      <c r="M1441" s="6">
        <v>43</v>
      </c>
      <c r="N1441" s="6">
        <v>3</v>
      </c>
      <c r="O1441" s="7" t="str">
        <f>VLOOKUP(H1441,Product_Master!$A$2:$E$19,2,FALSE)</f>
        <v>Laptop</v>
      </c>
      <c r="P1441" s="7" t="str">
        <f>VLOOKUP(H1441,Product_Master!$A$2:$E$19,3,FALSE)</f>
        <v>Technology</v>
      </c>
      <c r="Q1441" s="17">
        <f>INDEX(Product_Master!$D$2:$D$19,MATCH(H1441,Product_Master!$A$2:$A$19,0))</f>
        <v>900</v>
      </c>
      <c r="R1441" s="14">
        <f>INDEX(Product_Master!$E$2:$E$19,MATCH(H1441,Product_Master!$A$2:$A$19,0))</f>
        <v>669.14</v>
      </c>
      <c r="S1441" s="14">
        <f t="shared" si="132"/>
        <v>810</v>
      </c>
      <c r="T1441" s="14">
        <f t="shared" si="133"/>
        <v>669.14</v>
      </c>
      <c r="U1441" s="14">
        <f t="shared" si="134"/>
        <v>140.86000000000001</v>
      </c>
      <c r="V1441" s="20">
        <f t="shared" si="135"/>
        <v>0.17390123456790124</v>
      </c>
      <c r="W1441" s="7" t="str">
        <f t="shared" si="136"/>
        <v>Profitable</v>
      </c>
      <c r="X1441" s="7" t="str">
        <f t="shared" si="137"/>
        <v>Low</v>
      </c>
    </row>
    <row r="1442" spans="1:24" x14ac:dyDescent="0.3">
      <c r="A1442" s="7" t="s">
        <v>3675</v>
      </c>
      <c r="B1442" s="8">
        <v>45397</v>
      </c>
      <c r="C1442" s="8">
        <v>45404</v>
      </c>
      <c r="D1442" s="7" t="s">
        <v>1039</v>
      </c>
      <c r="E1442" s="7" t="s">
        <v>246</v>
      </c>
      <c r="F1442" s="7" t="s">
        <v>39</v>
      </c>
      <c r="G1442" s="7" t="s">
        <v>97</v>
      </c>
      <c r="H1442" s="7" t="s">
        <v>241</v>
      </c>
      <c r="I1442" s="6">
        <v>4</v>
      </c>
      <c r="J1442" s="10">
        <v>0</v>
      </c>
      <c r="K1442" s="7" t="s">
        <v>32</v>
      </c>
      <c r="L1442" s="7" t="s">
        <v>41</v>
      </c>
      <c r="M1442" s="6">
        <v>23</v>
      </c>
      <c r="N1442" s="6">
        <v>2</v>
      </c>
      <c r="O1442" s="7" t="str">
        <f>VLOOKUP(H1442,Product_Master!$A$2:$E$19,2,FALSE)</f>
        <v>Notebook</v>
      </c>
      <c r="P1442" s="7" t="str">
        <f>VLOOKUP(H1442,Product_Master!$A$2:$E$19,3,FALSE)</f>
        <v>Office Supplies</v>
      </c>
      <c r="Q1442" s="17">
        <f>INDEX(Product_Master!$D$2:$D$19,MATCH(H1442,Product_Master!$A$2:$A$19,0))</f>
        <v>6</v>
      </c>
      <c r="R1442" s="14">
        <f>INDEX(Product_Master!$E$2:$E$19,MATCH(H1442,Product_Master!$A$2:$A$19,0))</f>
        <v>4.2699999999999996</v>
      </c>
      <c r="S1442" s="14">
        <f t="shared" si="132"/>
        <v>24</v>
      </c>
      <c r="T1442" s="14">
        <f t="shared" si="133"/>
        <v>17.079999999999998</v>
      </c>
      <c r="U1442" s="14">
        <f t="shared" si="134"/>
        <v>6.9200000000000017</v>
      </c>
      <c r="V1442" s="20">
        <f t="shared" si="135"/>
        <v>0.28833333333333339</v>
      </c>
      <c r="W1442" s="7" t="str">
        <f t="shared" si="136"/>
        <v>Profitable</v>
      </c>
      <c r="X1442" s="7" t="str">
        <f t="shared" si="137"/>
        <v>Low</v>
      </c>
    </row>
    <row r="1443" spans="1:24" x14ac:dyDescent="0.3">
      <c r="A1443" s="7" t="s">
        <v>3676</v>
      </c>
      <c r="B1443" s="8">
        <v>45468</v>
      </c>
      <c r="C1443" s="8">
        <v>45470</v>
      </c>
      <c r="D1443" s="7" t="s">
        <v>3677</v>
      </c>
      <c r="E1443" s="7" t="s">
        <v>490</v>
      </c>
      <c r="F1443" s="7" t="s">
        <v>29</v>
      </c>
      <c r="G1443" s="7" t="s">
        <v>115</v>
      </c>
      <c r="H1443" s="7" t="s">
        <v>216</v>
      </c>
      <c r="I1443" s="6">
        <v>8</v>
      </c>
      <c r="J1443" s="10">
        <v>0</v>
      </c>
      <c r="K1443" s="7" t="s">
        <v>22</v>
      </c>
      <c r="L1443" s="7" t="s">
        <v>23</v>
      </c>
      <c r="M1443" s="6">
        <v>37</v>
      </c>
      <c r="N1443" s="6">
        <v>3</v>
      </c>
      <c r="O1443" s="7" t="str">
        <f>VLOOKUP(H1443,Product_Master!$A$2:$E$19,2,FALSE)</f>
        <v>Keyboard</v>
      </c>
      <c r="P1443" s="7" t="str">
        <f>VLOOKUP(H1443,Product_Master!$A$2:$E$19,3,FALSE)</f>
        <v>Technology</v>
      </c>
      <c r="Q1443" s="17">
        <f>INDEX(Product_Master!$D$2:$D$19,MATCH(H1443,Product_Master!$A$2:$A$19,0))</f>
        <v>45</v>
      </c>
      <c r="R1443" s="14">
        <f>INDEX(Product_Master!$E$2:$E$19,MATCH(H1443,Product_Master!$A$2:$A$19,0))</f>
        <v>35.729999999999997</v>
      </c>
      <c r="S1443" s="14">
        <f t="shared" si="132"/>
        <v>360</v>
      </c>
      <c r="T1443" s="14">
        <f t="shared" si="133"/>
        <v>285.83999999999997</v>
      </c>
      <c r="U1443" s="14">
        <f t="shared" si="134"/>
        <v>74.160000000000025</v>
      </c>
      <c r="V1443" s="20">
        <f t="shared" si="135"/>
        <v>0.20600000000000007</v>
      </c>
      <c r="W1443" s="7" t="str">
        <f t="shared" si="136"/>
        <v>Profitable</v>
      </c>
      <c r="X1443" s="7" t="str">
        <f t="shared" si="137"/>
        <v>Low</v>
      </c>
    </row>
    <row r="1444" spans="1:24" x14ac:dyDescent="0.3">
      <c r="A1444" s="7" t="s">
        <v>3678</v>
      </c>
      <c r="B1444" s="8">
        <v>45656</v>
      </c>
      <c r="C1444" s="8">
        <v>45661</v>
      </c>
      <c r="D1444" s="7" t="s">
        <v>3680</v>
      </c>
      <c r="E1444" s="7" t="s">
        <v>215</v>
      </c>
      <c r="F1444" s="7" t="s">
        <v>39</v>
      </c>
      <c r="G1444" s="7" t="s">
        <v>5734</v>
      </c>
      <c r="H1444" s="7" t="s">
        <v>177</v>
      </c>
      <c r="I1444" s="6">
        <v>6</v>
      </c>
      <c r="J1444" s="10">
        <v>0.1</v>
      </c>
      <c r="K1444" s="7" t="s">
        <v>32</v>
      </c>
      <c r="L1444" s="7" t="s">
        <v>33</v>
      </c>
      <c r="M1444" s="6">
        <v>57</v>
      </c>
      <c r="N1444" s="6">
        <v>5</v>
      </c>
      <c r="O1444" s="7" t="str">
        <f>VLOOKUP(H1444,Product_Master!$A$2:$E$19,2,FALSE)</f>
        <v>Headphones</v>
      </c>
      <c r="P1444" s="7" t="str">
        <f>VLOOKUP(H1444,Product_Master!$A$2:$E$19,3,FALSE)</f>
        <v>Technology</v>
      </c>
      <c r="Q1444" s="17">
        <f>INDEX(Product_Master!$D$2:$D$19,MATCH(H1444,Product_Master!$A$2:$A$19,0))</f>
        <v>80</v>
      </c>
      <c r="R1444" s="14">
        <f>INDEX(Product_Master!$E$2:$E$19,MATCH(H1444,Product_Master!$A$2:$A$19,0))</f>
        <v>45.88</v>
      </c>
      <c r="S1444" s="14">
        <f t="shared" si="132"/>
        <v>432</v>
      </c>
      <c r="T1444" s="14">
        <f t="shared" si="133"/>
        <v>275.28000000000003</v>
      </c>
      <c r="U1444" s="14">
        <f t="shared" si="134"/>
        <v>156.71999999999997</v>
      </c>
      <c r="V1444" s="20">
        <f t="shared" si="135"/>
        <v>0.3627777777777777</v>
      </c>
      <c r="W1444" s="7" t="str">
        <f t="shared" si="136"/>
        <v>Profitable</v>
      </c>
      <c r="X1444" s="7" t="str">
        <f t="shared" si="137"/>
        <v>Low</v>
      </c>
    </row>
    <row r="1445" spans="1:24" x14ac:dyDescent="0.3">
      <c r="A1445" s="7" t="s">
        <v>3681</v>
      </c>
      <c r="B1445" s="8">
        <v>45104</v>
      </c>
      <c r="C1445" s="8">
        <v>45108</v>
      </c>
      <c r="D1445" s="7" t="s">
        <v>1556</v>
      </c>
      <c r="E1445" s="7" t="s">
        <v>312</v>
      </c>
      <c r="F1445" s="7" t="s">
        <v>29</v>
      </c>
      <c r="G1445" s="7" t="s">
        <v>30</v>
      </c>
      <c r="H1445" s="7" t="s">
        <v>216</v>
      </c>
      <c r="I1445" s="6">
        <v>7</v>
      </c>
      <c r="J1445" s="10">
        <v>0</v>
      </c>
      <c r="K1445" s="7" t="s">
        <v>32</v>
      </c>
      <c r="L1445" s="7" t="s">
        <v>50</v>
      </c>
      <c r="M1445" s="6">
        <v>44</v>
      </c>
      <c r="N1445" s="6">
        <v>5</v>
      </c>
      <c r="O1445" s="7" t="str">
        <f>VLOOKUP(H1445,Product_Master!$A$2:$E$19,2,FALSE)</f>
        <v>Keyboard</v>
      </c>
      <c r="P1445" s="7" t="str">
        <f>VLOOKUP(H1445,Product_Master!$A$2:$E$19,3,FALSE)</f>
        <v>Technology</v>
      </c>
      <c r="Q1445" s="17">
        <f>INDEX(Product_Master!$D$2:$D$19,MATCH(H1445,Product_Master!$A$2:$A$19,0))</f>
        <v>45</v>
      </c>
      <c r="R1445" s="14">
        <f>INDEX(Product_Master!$E$2:$E$19,MATCH(H1445,Product_Master!$A$2:$A$19,0))</f>
        <v>35.729999999999997</v>
      </c>
      <c r="S1445" s="14">
        <f t="shared" si="132"/>
        <v>315</v>
      </c>
      <c r="T1445" s="14">
        <f t="shared" si="133"/>
        <v>250.10999999999999</v>
      </c>
      <c r="U1445" s="14">
        <f t="shared" si="134"/>
        <v>64.890000000000015</v>
      </c>
      <c r="V1445" s="20">
        <f t="shared" si="135"/>
        <v>0.20600000000000004</v>
      </c>
      <c r="W1445" s="7" t="str">
        <f t="shared" si="136"/>
        <v>Profitable</v>
      </c>
      <c r="X1445" s="7" t="str">
        <f t="shared" si="137"/>
        <v>Low</v>
      </c>
    </row>
    <row r="1446" spans="1:24" x14ac:dyDescent="0.3">
      <c r="A1446" s="7" t="s">
        <v>3682</v>
      </c>
      <c r="B1446" s="8">
        <v>44992</v>
      </c>
      <c r="C1446" s="8">
        <v>44996</v>
      </c>
      <c r="D1446" s="7" t="s">
        <v>3683</v>
      </c>
      <c r="E1446" s="7" t="s">
        <v>458</v>
      </c>
      <c r="F1446" s="7" t="s">
        <v>19</v>
      </c>
      <c r="G1446" s="7" t="s">
        <v>47</v>
      </c>
      <c r="H1446" s="7" t="s">
        <v>69</v>
      </c>
      <c r="I1446" s="6">
        <v>9</v>
      </c>
      <c r="J1446" s="10">
        <v>0.05</v>
      </c>
      <c r="K1446" s="7" t="s">
        <v>70</v>
      </c>
      <c r="L1446" s="7" t="s">
        <v>50</v>
      </c>
      <c r="M1446" s="6">
        <v>62</v>
      </c>
      <c r="N1446" s="6">
        <v>1</v>
      </c>
      <c r="O1446" s="7" t="str">
        <f>VLOOKUP(H1446,Product_Master!$A$2:$E$19,2,FALSE)</f>
        <v>Marker Pack</v>
      </c>
      <c r="P1446" s="7" t="str">
        <f>VLOOKUP(H1446,Product_Master!$A$2:$E$19,3,FALSE)</f>
        <v>Office Supplies</v>
      </c>
      <c r="Q1446" s="17">
        <f>INDEX(Product_Master!$D$2:$D$19,MATCH(H1446,Product_Master!$A$2:$A$19,0))</f>
        <v>11</v>
      </c>
      <c r="R1446" s="14">
        <f>INDEX(Product_Master!$E$2:$E$19,MATCH(H1446,Product_Master!$A$2:$A$19,0))</f>
        <v>6.23</v>
      </c>
      <c r="S1446" s="14">
        <f t="shared" si="132"/>
        <v>94.05</v>
      </c>
      <c r="T1446" s="14">
        <f t="shared" si="133"/>
        <v>56.070000000000007</v>
      </c>
      <c r="U1446" s="14">
        <f t="shared" si="134"/>
        <v>37.97999999999999</v>
      </c>
      <c r="V1446" s="20">
        <f t="shared" si="135"/>
        <v>0.40382775119617215</v>
      </c>
      <c r="W1446" s="7" t="str">
        <f t="shared" si="136"/>
        <v>Profitable</v>
      </c>
      <c r="X1446" s="7" t="str">
        <f t="shared" si="137"/>
        <v>Low</v>
      </c>
    </row>
    <row r="1447" spans="1:24" x14ac:dyDescent="0.3">
      <c r="A1447" s="7" t="s">
        <v>3684</v>
      </c>
      <c r="B1447" s="8">
        <v>44970</v>
      </c>
      <c r="C1447" s="8">
        <v>44975</v>
      </c>
      <c r="D1447" s="7" t="s">
        <v>3234</v>
      </c>
      <c r="E1447" s="7" t="s">
        <v>954</v>
      </c>
      <c r="F1447" s="7" t="s">
        <v>19</v>
      </c>
      <c r="G1447" s="7" t="s">
        <v>40</v>
      </c>
      <c r="H1447" s="7" t="s">
        <v>146</v>
      </c>
      <c r="I1447" s="6">
        <v>7</v>
      </c>
      <c r="J1447" s="10">
        <v>0.15</v>
      </c>
      <c r="K1447" s="7" t="s">
        <v>32</v>
      </c>
      <c r="L1447" s="7" t="s">
        <v>23</v>
      </c>
      <c r="M1447" s="6">
        <v>66</v>
      </c>
      <c r="N1447" s="6">
        <v>2</v>
      </c>
      <c r="O1447" s="7" t="str">
        <f>VLOOKUP(H1447,Product_Master!$A$2:$E$19,2,FALSE)</f>
        <v>Standing Desk</v>
      </c>
      <c r="P1447" s="7" t="str">
        <f>VLOOKUP(H1447,Product_Master!$A$2:$E$19,3,FALSE)</f>
        <v>Furniture</v>
      </c>
      <c r="Q1447" s="17">
        <f>INDEX(Product_Master!$D$2:$D$19,MATCH(H1447,Product_Master!$A$2:$A$19,0))</f>
        <v>480</v>
      </c>
      <c r="R1447" s="14">
        <f>INDEX(Product_Master!$E$2:$E$19,MATCH(H1447,Product_Master!$A$2:$A$19,0))</f>
        <v>375.21</v>
      </c>
      <c r="S1447" s="14">
        <f t="shared" si="132"/>
        <v>2856</v>
      </c>
      <c r="T1447" s="14">
        <f t="shared" si="133"/>
        <v>2626.47</v>
      </c>
      <c r="U1447" s="14">
        <f t="shared" si="134"/>
        <v>229.5300000000002</v>
      </c>
      <c r="V1447" s="20">
        <f t="shared" si="135"/>
        <v>8.0367647058823599E-2</v>
      </c>
      <c r="W1447" s="7" t="str">
        <f t="shared" si="136"/>
        <v>Profitable</v>
      </c>
      <c r="X1447" s="7" t="str">
        <f t="shared" si="137"/>
        <v>Medium</v>
      </c>
    </row>
    <row r="1448" spans="1:24" x14ac:dyDescent="0.3">
      <c r="A1448" s="7" t="s">
        <v>3685</v>
      </c>
      <c r="B1448" s="8">
        <v>45299</v>
      </c>
      <c r="C1448" s="8">
        <v>45305</v>
      </c>
      <c r="D1448" s="7" t="s">
        <v>1556</v>
      </c>
      <c r="E1448" s="7" t="s">
        <v>215</v>
      </c>
      <c r="F1448" s="7" t="s">
        <v>29</v>
      </c>
      <c r="G1448" s="7" t="s">
        <v>62</v>
      </c>
      <c r="H1448" s="7" t="s">
        <v>76</v>
      </c>
      <c r="I1448" s="6">
        <v>9</v>
      </c>
      <c r="J1448" s="10">
        <v>0.2</v>
      </c>
      <c r="K1448" s="7" t="s">
        <v>22</v>
      </c>
      <c r="L1448" s="7" t="s">
        <v>50</v>
      </c>
      <c r="M1448" s="6">
        <v>27</v>
      </c>
      <c r="N1448" s="6">
        <v>2</v>
      </c>
      <c r="O1448" s="7" t="str">
        <f>VLOOKUP(H1448,Product_Master!$A$2:$E$19,2,FALSE)</f>
        <v>Tablet</v>
      </c>
      <c r="P1448" s="7" t="str">
        <f>VLOOKUP(H1448,Product_Master!$A$2:$E$19,3,FALSE)</f>
        <v>Technology</v>
      </c>
      <c r="Q1448" s="17">
        <f>INDEX(Product_Master!$D$2:$D$19,MATCH(H1448,Product_Master!$A$2:$A$19,0))</f>
        <v>350</v>
      </c>
      <c r="R1448" s="14">
        <f>INDEX(Product_Master!$E$2:$E$19,MATCH(H1448,Product_Master!$A$2:$A$19,0))</f>
        <v>267.63</v>
      </c>
      <c r="S1448" s="14">
        <f t="shared" si="132"/>
        <v>2520</v>
      </c>
      <c r="T1448" s="14">
        <f t="shared" si="133"/>
        <v>2408.67</v>
      </c>
      <c r="U1448" s="14">
        <f t="shared" si="134"/>
        <v>111.32999999999993</v>
      </c>
      <c r="V1448" s="20">
        <f t="shared" si="135"/>
        <v>4.41785714285714E-2</v>
      </c>
      <c r="W1448" s="7" t="str">
        <f t="shared" si="136"/>
        <v>Profitable</v>
      </c>
      <c r="X1448" s="7" t="str">
        <f t="shared" si="137"/>
        <v>Medium</v>
      </c>
    </row>
    <row r="1449" spans="1:24" x14ac:dyDescent="0.3">
      <c r="A1449" s="7" t="s">
        <v>3687</v>
      </c>
      <c r="B1449" s="8">
        <v>45517</v>
      </c>
      <c r="C1449" s="8">
        <v>45522</v>
      </c>
      <c r="D1449" s="7" t="s">
        <v>3688</v>
      </c>
      <c r="E1449" s="7" t="s">
        <v>96</v>
      </c>
      <c r="F1449" s="7" t="s">
        <v>29</v>
      </c>
      <c r="G1449" s="7" t="s">
        <v>20</v>
      </c>
      <c r="H1449" s="7" t="s">
        <v>154</v>
      </c>
      <c r="I1449" s="6">
        <v>9</v>
      </c>
      <c r="J1449" s="10">
        <v>0.1</v>
      </c>
      <c r="K1449" s="7" t="s">
        <v>22</v>
      </c>
      <c r="L1449" s="7" t="s">
        <v>23</v>
      </c>
      <c r="M1449" s="6">
        <v>44</v>
      </c>
      <c r="N1449" s="6">
        <v>5</v>
      </c>
      <c r="O1449" s="7" t="str">
        <f>VLOOKUP(H1449,Product_Master!$A$2:$E$19,2,FALSE)</f>
        <v>Filing Cabinet</v>
      </c>
      <c r="P1449" s="7" t="str">
        <f>VLOOKUP(H1449,Product_Master!$A$2:$E$19,3,FALSE)</f>
        <v>Furniture</v>
      </c>
      <c r="Q1449" s="17">
        <f>INDEX(Product_Master!$D$2:$D$19,MATCH(H1449,Product_Master!$A$2:$A$19,0))</f>
        <v>130</v>
      </c>
      <c r="R1449" s="14">
        <f>INDEX(Product_Master!$E$2:$E$19,MATCH(H1449,Product_Master!$A$2:$A$19,0))</f>
        <v>83.55</v>
      </c>
      <c r="S1449" s="14">
        <f t="shared" si="132"/>
        <v>1053</v>
      </c>
      <c r="T1449" s="14">
        <f t="shared" si="133"/>
        <v>751.94999999999993</v>
      </c>
      <c r="U1449" s="14">
        <f t="shared" si="134"/>
        <v>301.05000000000007</v>
      </c>
      <c r="V1449" s="20">
        <f t="shared" si="135"/>
        <v>0.28589743589743594</v>
      </c>
      <c r="W1449" s="7" t="str">
        <f t="shared" si="136"/>
        <v>Profitable</v>
      </c>
      <c r="X1449" s="7" t="str">
        <f t="shared" si="137"/>
        <v>Low</v>
      </c>
    </row>
    <row r="1450" spans="1:24" x14ac:dyDescent="0.3">
      <c r="A1450" s="7" t="s">
        <v>3689</v>
      </c>
      <c r="B1450" s="8">
        <v>45277</v>
      </c>
      <c r="C1450" s="8">
        <v>45281</v>
      </c>
      <c r="D1450" s="7" t="s">
        <v>3690</v>
      </c>
      <c r="E1450" s="7" t="s">
        <v>364</v>
      </c>
      <c r="F1450" s="7" t="s">
        <v>19</v>
      </c>
      <c r="G1450" s="7" t="s">
        <v>62</v>
      </c>
      <c r="H1450" s="7" t="s">
        <v>56</v>
      </c>
      <c r="I1450" s="6">
        <v>8</v>
      </c>
      <c r="J1450" s="10">
        <v>0.05</v>
      </c>
      <c r="K1450" s="7" t="s">
        <v>222</v>
      </c>
      <c r="L1450" s="7" t="s">
        <v>41</v>
      </c>
      <c r="M1450" s="6">
        <v>66</v>
      </c>
      <c r="N1450" s="6">
        <v>4</v>
      </c>
      <c r="O1450" s="7" t="str">
        <f>VLOOKUP(H1450,Product_Master!$A$2:$E$19,2,FALSE)</f>
        <v>Stapler</v>
      </c>
      <c r="P1450" s="7" t="str">
        <f>VLOOKUP(H1450,Product_Master!$A$2:$E$19,3,FALSE)</f>
        <v>Office Supplies</v>
      </c>
      <c r="Q1450" s="17">
        <f>INDEX(Product_Master!$D$2:$D$19,MATCH(H1450,Product_Master!$A$2:$A$19,0))</f>
        <v>15</v>
      </c>
      <c r="R1450" s="14">
        <f>INDEX(Product_Master!$E$2:$E$19,MATCH(H1450,Product_Master!$A$2:$A$19,0))</f>
        <v>9.91</v>
      </c>
      <c r="S1450" s="14">
        <f t="shared" si="132"/>
        <v>114</v>
      </c>
      <c r="T1450" s="14">
        <f t="shared" si="133"/>
        <v>79.28</v>
      </c>
      <c r="U1450" s="14">
        <f t="shared" si="134"/>
        <v>34.72</v>
      </c>
      <c r="V1450" s="20">
        <f t="shared" si="135"/>
        <v>0.30456140350877192</v>
      </c>
      <c r="W1450" s="7" t="str">
        <f t="shared" si="136"/>
        <v>Profitable</v>
      </c>
      <c r="X1450" s="7" t="str">
        <f t="shared" si="137"/>
        <v>Low</v>
      </c>
    </row>
    <row r="1451" spans="1:24" x14ac:dyDescent="0.3">
      <c r="A1451" s="7" t="s">
        <v>3691</v>
      </c>
      <c r="B1451" s="8">
        <v>45555</v>
      </c>
      <c r="C1451" s="8">
        <v>45561</v>
      </c>
      <c r="D1451" s="7" t="s">
        <v>1542</v>
      </c>
      <c r="E1451" s="7" t="s">
        <v>170</v>
      </c>
      <c r="F1451" s="7" t="s">
        <v>19</v>
      </c>
      <c r="G1451" s="7" t="s">
        <v>115</v>
      </c>
      <c r="H1451" s="7" t="s">
        <v>56</v>
      </c>
      <c r="I1451" s="6">
        <v>4</v>
      </c>
      <c r="J1451" s="10">
        <v>0</v>
      </c>
      <c r="K1451" s="7" t="s">
        <v>32</v>
      </c>
      <c r="L1451" s="7" t="s">
        <v>41</v>
      </c>
      <c r="M1451" s="6">
        <v>56</v>
      </c>
      <c r="N1451" s="6">
        <v>3</v>
      </c>
      <c r="O1451" s="7" t="str">
        <f>VLOOKUP(H1451,Product_Master!$A$2:$E$19,2,FALSE)</f>
        <v>Stapler</v>
      </c>
      <c r="P1451" s="7" t="str">
        <f>VLOOKUP(H1451,Product_Master!$A$2:$E$19,3,FALSE)</f>
        <v>Office Supplies</v>
      </c>
      <c r="Q1451" s="17">
        <f>INDEX(Product_Master!$D$2:$D$19,MATCH(H1451,Product_Master!$A$2:$A$19,0))</f>
        <v>15</v>
      </c>
      <c r="R1451" s="14">
        <f>INDEX(Product_Master!$E$2:$E$19,MATCH(H1451,Product_Master!$A$2:$A$19,0))</f>
        <v>9.91</v>
      </c>
      <c r="S1451" s="14">
        <f t="shared" si="132"/>
        <v>60</v>
      </c>
      <c r="T1451" s="14">
        <f t="shared" si="133"/>
        <v>39.64</v>
      </c>
      <c r="U1451" s="14">
        <f t="shared" si="134"/>
        <v>20.36</v>
      </c>
      <c r="V1451" s="20">
        <f t="shared" si="135"/>
        <v>0.33933333333333332</v>
      </c>
      <c r="W1451" s="7" t="str">
        <f t="shared" si="136"/>
        <v>Profitable</v>
      </c>
      <c r="X1451" s="7" t="str">
        <f t="shared" si="137"/>
        <v>Low</v>
      </c>
    </row>
    <row r="1452" spans="1:24" x14ac:dyDescent="0.3">
      <c r="A1452" s="7" t="s">
        <v>3692</v>
      </c>
      <c r="B1452" s="8">
        <v>45102</v>
      </c>
      <c r="C1452" s="8">
        <v>45105</v>
      </c>
      <c r="D1452" s="7" t="s">
        <v>3693</v>
      </c>
      <c r="E1452" s="7" t="s">
        <v>1133</v>
      </c>
      <c r="F1452" s="7" t="s">
        <v>29</v>
      </c>
      <c r="G1452" s="7" t="s">
        <v>251</v>
      </c>
      <c r="H1452" s="7" t="s">
        <v>216</v>
      </c>
      <c r="I1452" s="6">
        <v>5</v>
      </c>
      <c r="J1452" s="10">
        <v>0.15</v>
      </c>
      <c r="K1452" s="7" t="s">
        <v>22</v>
      </c>
      <c r="L1452" s="7" t="s">
        <v>33</v>
      </c>
      <c r="M1452" s="6">
        <v>61</v>
      </c>
      <c r="N1452" s="6">
        <v>2</v>
      </c>
      <c r="O1452" s="7" t="str">
        <f>VLOOKUP(H1452,Product_Master!$A$2:$E$19,2,FALSE)</f>
        <v>Keyboard</v>
      </c>
      <c r="P1452" s="7" t="str">
        <f>VLOOKUP(H1452,Product_Master!$A$2:$E$19,3,FALSE)</f>
        <v>Technology</v>
      </c>
      <c r="Q1452" s="17">
        <f>INDEX(Product_Master!$D$2:$D$19,MATCH(H1452,Product_Master!$A$2:$A$19,0))</f>
        <v>45</v>
      </c>
      <c r="R1452" s="14">
        <f>INDEX(Product_Master!$E$2:$E$19,MATCH(H1452,Product_Master!$A$2:$A$19,0))</f>
        <v>35.729999999999997</v>
      </c>
      <c r="S1452" s="14">
        <f t="shared" si="132"/>
        <v>191.25</v>
      </c>
      <c r="T1452" s="14">
        <f t="shared" si="133"/>
        <v>178.64999999999998</v>
      </c>
      <c r="U1452" s="14">
        <f t="shared" si="134"/>
        <v>12.600000000000023</v>
      </c>
      <c r="V1452" s="20">
        <f t="shared" si="135"/>
        <v>6.5882352941176586E-2</v>
      </c>
      <c r="W1452" s="7" t="str">
        <f t="shared" si="136"/>
        <v>Profitable</v>
      </c>
      <c r="X1452" s="7" t="str">
        <f t="shared" si="137"/>
        <v>Low</v>
      </c>
    </row>
    <row r="1453" spans="1:24" x14ac:dyDescent="0.3">
      <c r="A1453" s="7" t="s">
        <v>3694</v>
      </c>
      <c r="B1453" s="8">
        <v>45220</v>
      </c>
      <c r="C1453" s="8">
        <v>45222</v>
      </c>
      <c r="D1453" s="7" t="s">
        <v>1122</v>
      </c>
      <c r="E1453" s="7" t="s">
        <v>467</v>
      </c>
      <c r="F1453" s="7" t="s">
        <v>29</v>
      </c>
      <c r="G1453" s="7" t="s">
        <v>293</v>
      </c>
      <c r="H1453" s="7" t="s">
        <v>216</v>
      </c>
      <c r="I1453" s="6">
        <v>1</v>
      </c>
      <c r="J1453" s="10">
        <v>0.2</v>
      </c>
      <c r="K1453" s="7" t="s">
        <v>32</v>
      </c>
      <c r="L1453" s="7" t="s">
        <v>23</v>
      </c>
      <c r="M1453" s="6">
        <v>47</v>
      </c>
      <c r="N1453" s="6">
        <v>5</v>
      </c>
      <c r="O1453" s="7" t="str">
        <f>VLOOKUP(H1453,Product_Master!$A$2:$E$19,2,FALSE)</f>
        <v>Keyboard</v>
      </c>
      <c r="P1453" s="7" t="str">
        <f>VLOOKUP(H1453,Product_Master!$A$2:$E$19,3,FALSE)</f>
        <v>Technology</v>
      </c>
      <c r="Q1453" s="17">
        <f>INDEX(Product_Master!$D$2:$D$19,MATCH(H1453,Product_Master!$A$2:$A$19,0))</f>
        <v>45</v>
      </c>
      <c r="R1453" s="14">
        <f>INDEX(Product_Master!$E$2:$E$19,MATCH(H1453,Product_Master!$A$2:$A$19,0))</f>
        <v>35.729999999999997</v>
      </c>
      <c r="S1453" s="14">
        <f t="shared" si="132"/>
        <v>36</v>
      </c>
      <c r="T1453" s="14">
        <f t="shared" si="133"/>
        <v>35.729999999999997</v>
      </c>
      <c r="U1453" s="14">
        <f t="shared" si="134"/>
        <v>0.27000000000000313</v>
      </c>
      <c r="V1453" s="20">
        <f t="shared" si="135"/>
        <v>7.5000000000000865E-3</v>
      </c>
      <c r="W1453" s="7" t="str">
        <f t="shared" si="136"/>
        <v>Profitable</v>
      </c>
      <c r="X1453" s="7" t="str">
        <f t="shared" si="137"/>
        <v>Low</v>
      </c>
    </row>
    <row r="1454" spans="1:24" x14ac:dyDescent="0.3">
      <c r="A1454" s="7" t="s">
        <v>3695</v>
      </c>
      <c r="B1454" s="8">
        <v>45324</v>
      </c>
      <c r="C1454" s="8">
        <v>45329</v>
      </c>
      <c r="D1454" s="7" t="s">
        <v>2152</v>
      </c>
      <c r="E1454" s="7" t="s">
        <v>1372</v>
      </c>
      <c r="F1454" s="7" t="s">
        <v>29</v>
      </c>
      <c r="G1454" s="7" t="s">
        <v>293</v>
      </c>
      <c r="H1454" s="7" t="s">
        <v>48</v>
      </c>
      <c r="I1454" s="6">
        <v>1</v>
      </c>
      <c r="J1454" s="10">
        <v>0.1</v>
      </c>
      <c r="K1454" s="7" t="s">
        <v>32</v>
      </c>
      <c r="L1454" s="7" t="s">
        <v>23</v>
      </c>
      <c r="M1454" s="6">
        <v>31</v>
      </c>
      <c r="N1454" s="6">
        <v>1</v>
      </c>
      <c r="O1454" s="7" t="str">
        <f>VLOOKUP(H1454,Product_Master!$A$2:$E$19,2,FALSE)</f>
        <v>Monitor</v>
      </c>
      <c r="P1454" s="7" t="str">
        <f>VLOOKUP(H1454,Product_Master!$A$2:$E$19,3,FALSE)</f>
        <v>Technology</v>
      </c>
      <c r="Q1454" s="17">
        <f>INDEX(Product_Master!$D$2:$D$19,MATCH(H1454,Product_Master!$A$2:$A$19,0))</f>
        <v>220</v>
      </c>
      <c r="R1454" s="14">
        <f>INDEX(Product_Master!$E$2:$E$19,MATCH(H1454,Product_Master!$A$2:$A$19,0))</f>
        <v>159.36000000000001</v>
      </c>
      <c r="S1454" s="14">
        <f t="shared" si="132"/>
        <v>198</v>
      </c>
      <c r="T1454" s="14">
        <f t="shared" si="133"/>
        <v>159.36000000000001</v>
      </c>
      <c r="U1454" s="14">
        <f t="shared" si="134"/>
        <v>38.639999999999986</v>
      </c>
      <c r="V1454" s="20">
        <f t="shared" si="135"/>
        <v>0.19515151515151508</v>
      </c>
      <c r="W1454" s="7" t="str">
        <f t="shared" si="136"/>
        <v>Profitable</v>
      </c>
      <c r="X1454" s="7" t="str">
        <f t="shared" si="137"/>
        <v>Low</v>
      </c>
    </row>
    <row r="1455" spans="1:24" x14ac:dyDescent="0.3">
      <c r="A1455" s="7" t="s">
        <v>3696</v>
      </c>
      <c r="B1455" s="8">
        <v>45147</v>
      </c>
      <c r="C1455" s="8">
        <v>45154</v>
      </c>
      <c r="D1455" s="7" t="s">
        <v>1955</v>
      </c>
      <c r="E1455" s="7" t="s">
        <v>467</v>
      </c>
      <c r="F1455" s="7" t="s">
        <v>19</v>
      </c>
      <c r="G1455" s="7" t="s">
        <v>30</v>
      </c>
      <c r="H1455" s="7" t="s">
        <v>154</v>
      </c>
      <c r="I1455" s="6">
        <v>5</v>
      </c>
      <c r="J1455" s="10">
        <v>0.2</v>
      </c>
      <c r="K1455" s="7" t="s">
        <v>32</v>
      </c>
      <c r="L1455" s="7" t="s">
        <v>41</v>
      </c>
      <c r="M1455" s="6">
        <v>22</v>
      </c>
      <c r="N1455" s="6">
        <v>2</v>
      </c>
      <c r="O1455" s="7" t="str">
        <f>VLOOKUP(H1455,Product_Master!$A$2:$E$19,2,FALSE)</f>
        <v>Filing Cabinet</v>
      </c>
      <c r="P1455" s="7" t="str">
        <f>VLOOKUP(H1455,Product_Master!$A$2:$E$19,3,FALSE)</f>
        <v>Furniture</v>
      </c>
      <c r="Q1455" s="17">
        <f>INDEX(Product_Master!$D$2:$D$19,MATCH(H1455,Product_Master!$A$2:$A$19,0))</f>
        <v>130</v>
      </c>
      <c r="R1455" s="14">
        <f>INDEX(Product_Master!$E$2:$E$19,MATCH(H1455,Product_Master!$A$2:$A$19,0))</f>
        <v>83.55</v>
      </c>
      <c r="S1455" s="14">
        <f t="shared" si="132"/>
        <v>520</v>
      </c>
      <c r="T1455" s="14">
        <f t="shared" si="133"/>
        <v>417.75</v>
      </c>
      <c r="U1455" s="14">
        <f t="shared" si="134"/>
        <v>102.25</v>
      </c>
      <c r="V1455" s="20">
        <f t="shared" si="135"/>
        <v>0.19663461538461538</v>
      </c>
      <c r="W1455" s="7" t="str">
        <f t="shared" si="136"/>
        <v>Profitable</v>
      </c>
      <c r="X1455" s="7" t="str">
        <f t="shared" si="137"/>
        <v>Low</v>
      </c>
    </row>
    <row r="1456" spans="1:24" x14ac:dyDescent="0.3">
      <c r="A1456" s="7" t="s">
        <v>3698</v>
      </c>
      <c r="B1456" s="8">
        <v>45630</v>
      </c>
      <c r="C1456" s="8">
        <v>45632</v>
      </c>
      <c r="D1456" s="7" t="s">
        <v>2547</v>
      </c>
      <c r="E1456" s="7" t="s">
        <v>1568</v>
      </c>
      <c r="F1456" s="7" t="s">
        <v>19</v>
      </c>
      <c r="G1456" s="7" t="s">
        <v>47</v>
      </c>
      <c r="H1456" s="7" t="s">
        <v>31</v>
      </c>
      <c r="I1456" s="6">
        <v>7</v>
      </c>
      <c r="J1456" s="10">
        <v>0</v>
      </c>
      <c r="K1456" s="7" t="s">
        <v>32</v>
      </c>
      <c r="L1456" s="7" t="s">
        <v>33</v>
      </c>
      <c r="M1456" s="6">
        <v>22</v>
      </c>
      <c r="N1456" s="6">
        <v>1</v>
      </c>
      <c r="O1456" s="7" t="str">
        <f>VLOOKUP(H1456,Product_Master!$A$2:$E$19,2,FALSE)</f>
        <v>Desk</v>
      </c>
      <c r="P1456" s="7" t="str">
        <f>VLOOKUP(H1456,Product_Master!$A$2:$E$19,3,FALSE)</f>
        <v>Furniture</v>
      </c>
      <c r="Q1456" s="17">
        <f>INDEX(Product_Master!$D$2:$D$19,MATCH(H1456,Product_Master!$A$2:$A$19,0))</f>
        <v>320</v>
      </c>
      <c r="R1456" s="14">
        <f>INDEX(Product_Master!$E$2:$E$19,MATCH(H1456,Product_Master!$A$2:$A$19,0))</f>
        <v>186.25</v>
      </c>
      <c r="S1456" s="14">
        <f t="shared" si="132"/>
        <v>2240</v>
      </c>
      <c r="T1456" s="14">
        <f t="shared" si="133"/>
        <v>1303.75</v>
      </c>
      <c r="U1456" s="14">
        <f t="shared" si="134"/>
        <v>936.25</v>
      </c>
      <c r="V1456" s="20">
        <f t="shared" si="135"/>
        <v>0.41796875</v>
      </c>
      <c r="W1456" s="7" t="str">
        <f t="shared" si="136"/>
        <v>Profitable</v>
      </c>
      <c r="X1456" s="7" t="str">
        <f t="shared" si="137"/>
        <v>Medium</v>
      </c>
    </row>
    <row r="1457" spans="1:24" x14ac:dyDescent="0.3">
      <c r="A1457" s="7" t="s">
        <v>3699</v>
      </c>
      <c r="B1457" s="8">
        <v>45008</v>
      </c>
      <c r="C1457" s="8">
        <v>45014</v>
      </c>
      <c r="D1457" s="7" t="s">
        <v>712</v>
      </c>
      <c r="E1457" s="7" t="s">
        <v>197</v>
      </c>
      <c r="F1457" s="7" t="s">
        <v>39</v>
      </c>
      <c r="G1457" s="7" t="s">
        <v>90</v>
      </c>
      <c r="H1457" s="7" t="s">
        <v>31</v>
      </c>
      <c r="I1457" s="6">
        <v>8</v>
      </c>
      <c r="J1457" s="10">
        <v>0.2</v>
      </c>
      <c r="K1457" s="7" t="s">
        <v>22</v>
      </c>
      <c r="L1457" s="7" t="s">
        <v>33</v>
      </c>
      <c r="M1457" s="6">
        <v>54</v>
      </c>
      <c r="N1457" s="6">
        <v>3</v>
      </c>
      <c r="O1457" s="7" t="str">
        <f>VLOOKUP(H1457,Product_Master!$A$2:$E$19,2,FALSE)</f>
        <v>Desk</v>
      </c>
      <c r="P1457" s="7" t="str">
        <f>VLOOKUP(H1457,Product_Master!$A$2:$E$19,3,FALSE)</f>
        <v>Furniture</v>
      </c>
      <c r="Q1457" s="17">
        <f>INDEX(Product_Master!$D$2:$D$19,MATCH(H1457,Product_Master!$A$2:$A$19,0))</f>
        <v>320</v>
      </c>
      <c r="R1457" s="14">
        <f>INDEX(Product_Master!$E$2:$E$19,MATCH(H1457,Product_Master!$A$2:$A$19,0))</f>
        <v>186.25</v>
      </c>
      <c r="S1457" s="14">
        <f t="shared" si="132"/>
        <v>2048</v>
      </c>
      <c r="T1457" s="14">
        <f t="shared" si="133"/>
        <v>1490</v>
      </c>
      <c r="U1457" s="14">
        <f t="shared" si="134"/>
        <v>558</v>
      </c>
      <c r="V1457" s="20">
        <f t="shared" si="135"/>
        <v>0.2724609375</v>
      </c>
      <c r="W1457" s="7" t="str">
        <f t="shared" si="136"/>
        <v>Profitable</v>
      </c>
      <c r="X1457" s="7" t="str">
        <f t="shared" si="137"/>
        <v>Medium</v>
      </c>
    </row>
    <row r="1458" spans="1:24" x14ac:dyDescent="0.3">
      <c r="A1458" s="7" t="s">
        <v>3700</v>
      </c>
      <c r="B1458" s="8">
        <v>45295</v>
      </c>
      <c r="C1458" s="8">
        <v>45301</v>
      </c>
      <c r="D1458" s="7" t="s">
        <v>3701</v>
      </c>
      <c r="E1458" s="7" t="s">
        <v>18</v>
      </c>
      <c r="F1458" s="7" t="s">
        <v>19</v>
      </c>
      <c r="G1458" s="7" t="s">
        <v>40</v>
      </c>
      <c r="H1458" s="7" t="s">
        <v>91</v>
      </c>
      <c r="I1458" s="6">
        <v>2</v>
      </c>
      <c r="J1458" s="10">
        <v>0.1</v>
      </c>
      <c r="K1458" s="7" t="s">
        <v>32</v>
      </c>
      <c r="L1458" s="7" t="s">
        <v>23</v>
      </c>
      <c r="M1458" s="6">
        <v>66</v>
      </c>
      <c r="N1458" s="6">
        <v>3</v>
      </c>
      <c r="O1458" s="7" t="str">
        <f>VLOOKUP(H1458,Product_Master!$A$2:$E$19,2,FALSE)</f>
        <v>Smartphone</v>
      </c>
      <c r="P1458" s="7" t="str">
        <f>VLOOKUP(H1458,Product_Master!$A$2:$E$19,3,FALSE)</f>
        <v>Technology</v>
      </c>
      <c r="Q1458" s="17">
        <f>INDEX(Product_Master!$D$2:$D$19,MATCH(H1458,Product_Master!$A$2:$A$19,0))</f>
        <v>600</v>
      </c>
      <c r="R1458" s="14">
        <f>INDEX(Product_Master!$E$2:$E$19,MATCH(H1458,Product_Master!$A$2:$A$19,0))</f>
        <v>395.83</v>
      </c>
      <c r="S1458" s="14">
        <f t="shared" si="132"/>
        <v>1080</v>
      </c>
      <c r="T1458" s="14">
        <f t="shared" si="133"/>
        <v>791.66</v>
      </c>
      <c r="U1458" s="14">
        <f t="shared" si="134"/>
        <v>288.34000000000003</v>
      </c>
      <c r="V1458" s="20">
        <f t="shared" si="135"/>
        <v>0.26698148148148149</v>
      </c>
      <c r="W1458" s="7" t="str">
        <f t="shared" si="136"/>
        <v>Profitable</v>
      </c>
      <c r="X1458" s="7" t="str">
        <f t="shared" si="137"/>
        <v>Low</v>
      </c>
    </row>
    <row r="1459" spans="1:24" x14ac:dyDescent="0.3">
      <c r="A1459" s="7" t="s">
        <v>3702</v>
      </c>
      <c r="B1459" s="8">
        <v>45626</v>
      </c>
      <c r="C1459" s="8">
        <v>45632</v>
      </c>
      <c r="D1459" s="7" t="s">
        <v>3473</v>
      </c>
      <c r="E1459" s="7" t="s">
        <v>256</v>
      </c>
      <c r="F1459" s="7" t="s">
        <v>29</v>
      </c>
      <c r="G1459" s="7" t="s">
        <v>30</v>
      </c>
      <c r="H1459" s="7" t="s">
        <v>109</v>
      </c>
      <c r="I1459" s="6">
        <v>2</v>
      </c>
      <c r="J1459" s="10">
        <v>0.1</v>
      </c>
      <c r="K1459" s="7" t="s">
        <v>32</v>
      </c>
      <c r="L1459" s="7" t="s">
        <v>50</v>
      </c>
      <c r="M1459" s="6">
        <v>56</v>
      </c>
      <c r="N1459" s="6">
        <v>1</v>
      </c>
      <c r="O1459" s="7" t="str">
        <f>VLOOKUP(H1459,Product_Master!$A$2:$E$19,2,FALSE)</f>
        <v>Printer</v>
      </c>
      <c r="P1459" s="7" t="str">
        <f>VLOOKUP(H1459,Product_Master!$A$2:$E$19,3,FALSE)</f>
        <v>Technology</v>
      </c>
      <c r="Q1459" s="17">
        <f>INDEX(Product_Master!$D$2:$D$19,MATCH(H1459,Product_Master!$A$2:$A$19,0))</f>
        <v>180</v>
      </c>
      <c r="R1459" s="14">
        <f>INDEX(Product_Master!$E$2:$E$19,MATCH(H1459,Product_Master!$A$2:$A$19,0))</f>
        <v>133.25</v>
      </c>
      <c r="S1459" s="14">
        <f t="shared" si="132"/>
        <v>324</v>
      </c>
      <c r="T1459" s="14">
        <f t="shared" si="133"/>
        <v>266.5</v>
      </c>
      <c r="U1459" s="14">
        <f t="shared" si="134"/>
        <v>57.5</v>
      </c>
      <c r="V1459" s="20">
        <f t="shared" si="135"/>
        <v>0.17746913580246915</v>
      </c>
      <c r="W1459" s="7" t="str">
        <f t="shared" si="136"/>
        <v>Profitable</v>
      </c>
      <c r="X1459" s="7" t="str">
        <f t="shared" si="137"/>
        <v>Low</v>
      </c>
    </row>
    <row r="1460" spans="1:24" x14ac:dyDescent="0.3">
      <c r="A1460" s="7" t="s">
        <v>3704</v>
      </c>
      <c r="B1460" s="8">
        <v>45628</v>
      </c>
      <c r="C1460" s="8">
        <v>45629</v>
      </c>
      <c r="D1460" s="7" t="s">
        <v>735</v>
      </c>
      <c r="E1460" s="7" t="s">
        <v>635</v>
      </c>
      <c r="F1460" s="7" t="s">
        <v>29</v>
      </c>
      <c r="G1460" s="7" t="s">
        <v>62</v>
      </c>
      <c r="H1460" s="7" t="s">
        <v>308</v>
      </c>
      <c r="I1460" s="6">
        <v>8</v>
      </c>
      <c r="J1460" s="10">
        <v>0</v>
      </c>
      <c r="K1460" s="7" t="s">
        <v>32</v>
      </c>
      <c r="L1460" s="7" t="s">
        <v>33</v>
      </c>
      <c r="M1460" s="6">
        <v>58</v>
      </c>
      <c r="N1460" s="6">
        <v>3</v>
      </c>
      <c r="O1460" s="7" t="str">
        <f>VLOOKUP(H1460,Product_Master!$A$2:$E$19,2,FALSE)</f>
        <v>Binder</v>
      </c>
      <c r="P1460" s="7" t="str">
        <f>VLOOKUP(H1460,Product_Master!$A$2:$E$19,3,FALSE)</f>
        <v>Office Supplies</v>
      </c>
      <c r="Q1460" s="17">
        <f>INDEX(Product_Master!$D$2:$D$19,MATCH(H1460,Product_Master!$A$2:$A$19,0))</f>
        <v>8</v>
      </c>
      <c r="R1460" s="14">
        <f>INDEX(Product_Master!$E$2:$E$19,MATCH(H1460,Product_Master!$A$2:$A$19,0))</f>
        <v>5.51</v>
      </c>
      <c r="S1460" s="14">
        <f t="shared" si="132"/>
        <v>64</v>
      </c>
      <c r="T1460" s="14">
        <f t="shared" si="133"/>
        <v>44.08</v>
      </c>
      <c r="U1460" s="14">
        <f t="shared" si="134"/>
        <v>19.920000000000002</v>
      </c>
      <c r="V1460" s="20">
        <f t="shared" si="135"/>
        <v>0.31125000000000003</v>
      </c>
      <c r="W1460" s="7" t="str">
        <f t="shared" si="136"/>
        <v>Profitable</v>
      </c>
      <c r="X1460" s="7" t="str">
        <f t="shared" si="137"/>
        <v>Low</v>
      </c>
    </row>
    <row r="1461" spans="1:24" x14ac:dyDescent="0.3">
      <c r="A1461" s="7" t="s">
        <v>3705</v>
      </c>
      <c r="B1461" s="8">
        <v>45349</v>
      </c>
      <c r="C1461" s="8">
        <v>45353</v>
      </c>
      <c r="D1461" s="7" t="s">
        <v>1779</v>
      </c>
      <c r="E1461" s="7" t="s">
        <v>635</v>
      </c>
      <c r="F1461" s="7" t="s">
        <v>39</v>
      </c>
      <c r="G1461" s="7" t="s">
        <v>20</v>
      </c>
      <c r="H1461" s="7" t="s">
        <v>63</v>
      </c>
      <c r="I1461" s="6">
        <v>2</v>
      </c>
      <c r="J1461" s="10">
        <v>0.05</v>
      </c>
      <c r="K1461" s="7" t="s">
        <v>32</v>
      </c>
      <c r="L1461" s="7" t="s">
        <v>50</v>
      </c>
      <c r="M1461" s="6">
        <v>29</v>
      </c>
      <c r="N1461" s="6">
        <v>3</v>
      </c>
      <c r="O1461" s="7" t="str">
        <f>VLOOKUP(H1461,Product_Master!$A$2:$E$19,2,FALSE)</f>
        <v>Paper Ream</v>
      </c>
      <c r="P1461" s="7" t="str">
        <f>VLOOKUP(H1461,Product_Master!$A$2:$E$19,3,FALSE)</f>
        <v>Office Supplies</v>
      </c>
      <c r="Q1461" s="17">
        <f>INDEX(Product_Master!$D$2:$D$19,MATCH(H1461,Product_Master!$A$2:$A$19,0))</f>
        <v>9</v>
      </c>
      <c r="R1461" s="14">
        <f>INDEX(Product_Master!$E$2:$E$19,MATCH(H1461,Product_Master!$A$2:$A$19,0))</f>
        <v>5.46</v>
      </c>
      <c r="S1461" s="14">
        <f t="shared" si="132"/>
        <v>17.099999999999998</v>
      </c>
      <c r="T1461" s="14">
        <f t="shared" si="133"/>
        <v>10.92</v>
      </c>
      <c r="U1461" s="14">
        <f t="shared" si="134"/>
        <v>6.1799999999999979</v>
      </c>
      <c r="V1461" s="20">
        <f t="shared" si="135"/>
        <v>0.36140350877192973</v>
      </c>
      <c r="W1461" s="7" t="str">
        <f t="shared" si="136"/>
        <v>Profitable</v>
      </c>
      <c r="X1461" s="7" t="str">
        <f t="shared" si="137"/>
        <v>Low</v>
      </c>
    </row>
    <row r="1462" spans="1:24" x14ac:dyDescent="0.3">
      <c r="A1462" s="7" t="s">
        <v>3706</v>
      </c>
      <c r="B1462" s="8">
        <v>45501</v>
      </c>
      <c r="C1462" s="8">
        <v>45508</v>
      </c>
      <c r="D1462" s="7" t="s">
        <v>2021</v>
      </c>
      <c r="E1462" s="7" t="s">
        <v>82</v>
      </c>
      <c r="F1462" s="7" t="s">
        <v>29</v>
      </c>
      <c r="G1462" s="7" t="s">
        <v>97</v>
      </c>
      <c r="H1462" s="7" t="s">
        <v>177</v>
      </c>
      <c r="I1462" s="6">
        <v>2</v>
      </c>
      <c r="J1462" s="10">
        <v>0.05</v>
      </c>
      <c r="K1462" s="7" t="s">
        <v>32</v>
      </c>
      <c r="L1462" s="7" t="s">
        <v>41</v>
      </c>
      <c r="M1462" s="6">
        <v>61</v>
      </c>
      <c r="N1462" s="6">
        <v>3</v>
      </c>
      <c r="O1462" s="7" t="str">
        <f>VLOOKUP(H1462,Product_Master!$A$2:$E$19,2,FALSE)</f>
        <v>Headphones</v>
      </c>
      <c r="P1462" s="7" t="str">
        <f>VLOOKUP(H1462,Product_Master!$A$2:$E$19,3,FALSE)</f>
        <v>Technology</v>
      </c>
      <c r="Q1462" s="17">
        <f>INDEX(Product_Master!$D$2:$D$19,MATCH(H1462,Product_Master!$A$2:$A$19,0))</f>
        <v>80</v>
      </c>
      <c r="R1462" s="14">
        <f>INDEX(Product_Master!$E$2:$E$19,MATCH(H1462,Product_Master!$A$2:$A$19,0))</f>
        <v>45.88</v>
      </c>
      <c r="S1462" s="14">
        <f t="shared" si="132"/>
        <v>152</v>
      </c>
      <c r="T1462" s="14">
        <f t="shared" si="133"/>
        <v>91.76</v>
      </c>
      <c r="U1462" s="14">
        <f t="shared" si="134"/>
        <v>60.239999999999995</v>
      </c>
      <c r="V1462" s="20">
        <f t="shared" si="135"/>
        <v>0.39631578947368418</v>
      </c>
      <c r="W1462" s="7" t="str">
        <f t="shared" si="136"/>
        <v>Profitable</v>
      </c>
      <c r="X1462" s="7" t="str">
        <f t="shared" si="137"/>
        <v>Low</v>
      </c>
    </row>
    <row r="1463" spans="1:24" x14ac:dyDescent="0.3">
      <c r="A1463" s="7" t="s">
        <v>3708</v>
      </c>
      <c r="B1463" s="8">
        <v>45493</v>
      </c>
      <c r="C1463" s="8">
        <v>45496</v>
      </c>
      <c r="D1463" s="7" t="s">
        <v>17</v>
      </c>
      <c r="E1463" s="7" t="s">
        <v>782</v>
      </c>
      <c r="F1463" s="7" t="s">
        <v>29</v>
      </c>
      <c r="G1463" s="7" t="s">
        <v>47</v>
      </c>
      <c r="H1463" s="7" t="s">
        <v>76</v>
      </c>
      <c r="I1463" s="6">
        <v>9</v>
      </c>
      <c r="J1463" s="10">
        <v>0.1</v>
      </c>
      <c r="K1463" s="7" t="s">
        <v>70</v>
      </c>
      <c r="L1463" s="7" t="s">
        <v>33</v>
      </c>
      <c r="M1463" s="6">
        <v>37</v>
      </c>
      <c r="N1463" s="6">
        <v>4</v>
      </c>
      <c r="O1463" s="7" t="str">
        <f>VLOOKUP(H1463,Product_Master!$A$2:$E$19,2,FALSE)</f>
        <v>Tablet</v>
      </c>
      <c r="P1463" s="7" t="str">
        <f>VLOOKUP(H1463,Product_Master!$A$2:$E$19,3,FALSE)</f>
        <v>Technology</v>
      </c>
      <c r="Q1463" s="17">
        <f>INDEX(Product_Master!$D$2:$D$19,MATCH(H1463,Product_Master!$A$2:$A$19,0))</f>
        <v>350</v>
      </c>
      <c r="R1463" s="14">
        <f>INDEX(Product_Master!$E$2:$E$19,MATCH(H1463,Product_Master!$A$2:$A$19,0))</f>
        <v>267.63</v>
      </c>
      <c r="S1463" s="14">
        <f t="shared" si="132"/>
        <v>2835</v>
      </c>
      <c r="T1463" s="14">
        <f t="shared" si="133"/>
        <v>2408.67</v>
      </c>
      <c r="U1463" s="14">
        <f t="shared" si="134"/>
        <v>426.32999999999993</v>
      </c>
      <c r="V1463" s="20">
        <f t="shared" si="135"/>
        <v>0.15038095238095237</v>
      </c>
      <c r="W1463" s="7" t="str">
        <f t="shared" si="136"/>
        <v>Profitable</v>
      </c>
      <c r="X1463" s="7" t="str">
        <f t="shared" si="137"/>
        <v>Medium</v>
      </c>
    </row>
    <row r="1464" spans="1:24" x14ac:dyDescent="0.3">
      <c r="A1464" s="7" t="s">
        <v>3709</v>
      </c>
      <c r="B1464" s="8">
        <v>45221</v>
      </c>
      <c r="C1464" s="8">
        <v>45224</v>
      </c>
      <c r="D1464" s="7" t="s">
        <v>1396</v>
      </c>
      <c r="E1464" s="7" t="s">
        <v>606</v>
      </c>
      <c r="F1464" s="7" t="s">
        <v>39</v>
      </c>
      <c r="G1464" s="7" t="s">
        <v>20</v>
      </c>
      <c r="H1464" s="7" t="s">
        <v>98</v>
      </c>
      <c r="I1464" s="6">
        <v>5</v>
      </c>
      <c r="J1464" s="10">
        <v>0.05</v>
      </c>
      <c r="K1464" s="7" t="s">
        <v>22</v>
      </c>
      <c r="L1464" s="7" t="s">
        <v>23</v>
      </c>
      <c r="M1464" s="6">
        <v>45</v>
      </c>
      <c r="N1464" s="6">
        <v>3</v>
      </c>
      <c r="O1464" s="7" t="str">
        <f>VLOOKUP(H1464,Product_Master!$A$2:$E$19,2,FALSE)</f>
        <v>Office Chair</v>
      </c>
      <c r="P1464" s="7" t="str">
        <f>VLOOKUP(H1464,Product_Master!$A$2:$E$19,3,FALSE)</f>
        <v>Furniture</v>
      </c>
      <c r="Q1464" s="17">
        <f>INDEX(Product_Master!$D$2:$D$19,MATCH(H1464,Product_Master!$A$2:$A$19,0))</f>
        <v>150</v>
      </c>
      <c r="R1464" s="14">
        <f>INDEX(Product_Master!$E$2:$E$19,MATCH(H1464,Product_Master!$A$2:$A$19,0))</f>
        <v>111.98</v>
      </c>
      <c r="S1464" s="14">
        <f t="shared" si="132"/>
        <v>712.5</v>
      </c>
      <c r="T1464" s="14">
        <f t="shared" si="133"/>
        <v>559.9</v>
      </c>
      <c r="U1464" s="14">
        <f t="shared" si="134"/>
        <v>152.60000000000002</v>
      </c>
      <c r="V1464" s="20">
        <f t="shared" si="135"/>
        <v>0.21417543859649127</v>
      </c>
      <c r="W1464" s="7" t="str">
        <f t="shared" si="136"/>
        <v>Profitable</v>
      </c>
      <c r="X1464" s="7" t="str">
        <f t="shared" si="137"/>
        <v>Low</v>
      </c>
    </row>
    <row r="1465" spans="1:24" x14ac:dyDescent="0.3">
      <c r="A1465" s="7" t="s">
        <v>3710</v>
      </c>
      <c r="B1465" s="8">
        <v>45321</v>
      </c>
      <c r="C1465" s="8">
        <v>45328</v>
      </c>
      <c r="D1465" s="7" t="s">
        <v>1635</v>
      </c>
      <c r="E1465" s="7" t="s">
        <v>805</v>
      </c>
      <c r="F1465" s="7" t="s">
        <v>39</v>
      </c>
      <c r="G1465" s="7" t="s">
        <v>97</v>
      </c>
      <c r="H1465" s="7" t="s">
        <v>177</v>
      </c>
      <c r="I1465" s="6">
        <v>9</v>
      </c>
      <c r="J1465" s="10">
        <v>0</v>
      </c>
      <c r="K1465" s="7" t="s">
        <v>32</v>
      </c>
      <c r="L1465" s="7" t="s">
        <v>33</v>
      </c>
      <c r="M1465" s="6">
        <v>44</v>
      </c>
      <c r="N1465" s="6">
        <v>5</v>
      </c>
      <c r="O1465" s="7" t="str">
        <f>VLOOKUP(H1465,Product_Master!$A$2:$E$19,2,FALSE)</f>
        <v>Headphones</v>
      </c>
      <c r="P1465" s="7" t="str">
        <f>VLOOKUP(H1465,Product_Master!$A$2:$E$19,3,FALSE)</f>
        <v>Technology</v>
      </c>
      <c r="Q1465" s="17">
        <f>INDEX(Product_Master!$D$2:$D$19,MATCH(H1465,Product_Master!$A$2:$A$19,0))</f>
        <v>80</v>
      </c>
      <c r="R1465" s="14">
        <f>INDEX(Product_Master!$E$2:$E$19,MATCH(H1465,Product_Master!$A$2:$A$19,0))</f>
        <v>45.88</v>
      </c>
      <c r="S1465" s="14">
        <f t="shared" si="132"/>
        <v>720</v>
      </c>
      <c r="T1465" s="14">
        <f t="shared" si="133"/>
        <v>412.92</v>
      </c>
      <c r="U1465" s="14">
        <f t="shared" si="134"/>
        <v>307.08</v>
      </c>
      <c r="V1465" s="20">
        <f t="shared" si="135"/>
        <v>0.42649999999999999</v>
      </c>
      <c r="W1465" s="7" t="str">
        <f t="shared" si="136"/>
        <v>Profitable</v>
      </c>
      <c r="X1465" s="7" t="str">
        <f t="shared" si="137"/>
        <v>Low</v>
      </c>
    </row>
    <row r="1466" spans="1:24" x14ac:dyDescent="0.3">
      <c r="A1466" s="7" t="s">
        <v>3711</v>
      </c>
      <c r="B1466" s="8">
        <v>45406</v>
      </c>
      <c r="C1466" s="8">
        <v>45411</v>
      </c>
      <c r="D1466" s="7" t="s">
        <v>3713</v>
      </c>
      <c r="E1466" s="7" t="s">
        <v>1829</v>
      </c>
      <c r="F1466" s="7" t="s">
        <v>29</v>
      </c>
      <c r="G1466" s="7" t="s">
        <v>90</v>
      </c>
      <c r="H1466" s="7" t="s">
        <v>177</v>
      </c>
      <c r="I1466" s="6">
        <v>1</v>
      </c>
      <c r="J1466" s="10">
        <v>0</v>
      </c>
      <c r="K1466" s="7" t="s">
        <v>32</v>
      </c>
      <c r="L1466" s="7" t="s">
        <v>41</v>
      </c>
      <c r="M1466" s="6">
        <v>22</v>
      </c>
      <c r="N1466" s="6">
        <v>4</v>
      </c>
      <c r="O1466" s="7" t="str">
        <f>VLOOKUP(H1466,Product_Master!$A$2:$E$19,2,FALSE)</f>
        <v>Headphones</v>
      </c>
      <c r="P1466" s="7" t="str">
        <f>VLOOKUP(H1466,Product_Master!$A$2:$E$19,3,FALSE)</f>
        <v>Technology</v>
      </c>
      <c r="Q1466" s="17">
        <f>INDEX(Product_Master!$D$2:$D$19,MATCH(H1466,Product_Master!$A$2:$A$19,0))</f>
        <v>80</v>
      </c>
      <c r="R1466" s="14">
        <f>INDEX(Product_Master!$E$2:$E$19,MATCH(H1466,Product_Master!$A$2:$A$19,0))</f>
        <v>45.88</v>
      </c>
      <c r="S1466" s="14">
        <f t="shared" si="132"/>
        <v>80</v>
      </c>
      <c r="T1466" s="14">
        <f t="shared" si="133"/>
        <v>45.88</v>
      </c>
      <c r="U1466" s="14">
        <f t="shared" si="134"/>
        <v>34.119999999999997</v>
      </c>
      <c r="V1466" s="20">
        <f t="shared" si="135"/>
        <v>0.42649999999999999</v>
      </c>
      <c r="W1466" s="7" t="str">
        <f t="shared" si="136"/>
        <v>Profitable</v>
      </c>
      <c r="X1466" s="7" t="str">
        <f t="shared" si="137"/>
        <v>Low</v>
      </c>
    </row>
    <row r="1467" spans="1:24" x14ac:dyDescent="0.3">
      <c r="A1467" s="7" t="s">
        <v>3714</v>
      </c>
      <c r="B1467" s="8">
        <v>45410</v>
      </c>
      <c r="C1467" s="8">
        <v>45413</v>
      </c>
      <c r="D1467" s="7" t="s">
        <v>1450</v>
      </c>
      <c r="E1467" s="7" t="s">
        <v>159</v>
      </c>
      <c r="F1467" s="7" t="s">
        <v>19</v>
      </c>
      <c r="G1467" s="7" t="s">
        <v>115</v>
      </c>
      <c r="H1467" s="7" t="s">
        <v>76</v>
      </c>
      <c r="I1467" s="6">
        <v>5</v>
      </c>
      <c r="J1467" s="10">
        <v>0.15</v>
      </c>
      <c r="K1467" s="7" t="s">
        <v>32</v>
      </c>
      <c r="L1467" s="7" t="s">
        <v>33</v>
      </c>
      <c r="M1467" s="6">
        <v>29</v>
      </c>
      <c r="N1467" s="6">
        <v>3</v>
      </c>
      <c r="O1467" s="7" t="str">
        <f>VLOOKUP(H1467,Product_Master!$A$2:$E$19,2,FALSE)</f>
        <v>Tablet</v>
      </c>
      <c r="P1467" s="7" t="str">
        <f>VLOOKUP(H1467,Product_Master!$A$2:$E$19,3,FALSE)</f>
        <v>Technology</v>
      </c>
      <c r="Q1467" s="17">
        <f>INDEX(Product_Master!$D$2:$D$19,MATCH(H1467,Product_Master!$A$2:$A$19,0))</f>
        <v>350</v>
      </c>
      <c r="R1467" s="14">
        <f>INDEX(Product_Master!$E$2:$E$19,MATCH(H1467,Product_Master!$A$2:$A$19,0))</f>
        <v>267.63</v>
      </c>
      <c r="S1467" s="14">
        <f t="shared" si="132"/>
        <v>1487.5</v>
      </c>
      <c r="T1467" s="14">
        <f t="shared" si="133"/>
        <v>1338.15</v>
      </c>
      <c r="U1467" s="14">
        <f t="shared" si="134"/>
        <v>149.34999999999991</v>
      </c>
      <c r="V1467" s="20">
        <f t="shared" si="135"/>
        <v>0.10040336134453776</v>
      </c>
      <c r="W1467" s="7" t="str">
        <f t="shared" si="136"/>
        <v>Profitable</v>
      </c>
      <c r="X1467" s="7" t="str">
        <f t="shared" si="137"/>
        <v>Low</v>
      </c>
    </row>
    <row r="1468" spans="1:24" x14ac:dyDescent="0.3">
      <c r="A1468" s="7" t="s">
        <v>3715</v>
      </c>
      <c r="B1468" s="8">
        <v>45227</v>
      </c>
      <c r="C1468" s="8">
        <v>45232</v>
      </c>
      <c r="D1468" s="7" t="s">
        <v>3716</v>
      </c>
      <c r="E1468" s="7" t="s">
        <v>954</v>
      </c>
      <c r="F1468" s="7" t="s">
        <v>19</v>
      </c>
      <c r="G1468" s="7" t="s">
        <v>90</v>
      </c>
      <c r="H1468" s="7" t="s">
        <v>31</v>
      </c>
      <c r="I1468" s="6">
        <v>6</v>
      </c>
      <c r="J1468" s="10">
        <v>0.2</v>
      </c>
      <c r="K1468" s="7" t="s">
        <v>32</v>
      </c>
      <c r="L1468" s="7" t="s">
        <v>41</v>
      </c>
      <c r="M1468" s="6">
        <v>66</v>
      </c>
      <c r="N1468" s="6">
        <v>3</v>
      </c>
      <c r="O1468" s="7" t="str">
        <f>VLOOKUP(H1468,Product_Master!$A$2:$E$19,2,FALSE)</f>
        <v>Desk</v>
      </c>
      <c r="P1468" s="7" t="str">
        <f>VLOOKUP(H1468,Product_Master!$A$2:$E$19,3,FALSE)</f>
        <v>Furniture</v>
      </c>
      <c r="Q1468" s="17">
        <f>INDEX(Product_Master!$D$2:$D$19,MATCH(H1468,Product_Master!$A$2:$A$19,0))</f>
        <v>320</v>
      </c>
      <c r="R1468" s="14">
        <f>INDEX(Product_Master!$E$2:$E$19,MATCH(H1468,Product_Master!$A$2:$A$19,0))</f>
        <v>186.25</v>
      </c>
      <c r="S1468" s="14">
        <f t="shared" si="132"/>
        <v>1536</v>
      </c>
      <c r="T1468" s="14">
        <f t="shared" si="133"/>
        <v>1117.5</v>
      </c>
      <c r="U1468" s="14">
        <f t="shared" si="134"/>
        <v>418.5</v>
      </c>
      <c r="V1468" s="20">
        <f t="shared" si="135"/>
        <v>0.2724609375</v>
      </c>
      <c r="W1468" s="7" t="str">
        <f t="shared" si="136"/>
        <v>Profitable</v>
      </c>
      <c r="X1468" s="7" t="str">
        <f t="shared" si="137"/>
        <v>Low</v>
      </c>
    </row>
    <row r="1469" spans="1:24" x14ac:dyDescent="0.3">
      <c r="A1469" s="7" t="s">
        <v>3717</v>
      </c>
      <c r="B1469" s="8">
        <v>45157</v>
      </c>
      <c r="C1469" s="8">
        <v>45161</v>
      </c>
      <c r="D1469" s="7" t="s">
        <v>1582</v>
      </c>
      <c r="E1469" s="7" t="s">
        <v>587</v>
      </c>
      <c r="F1469" s="7" t="s">
        <v>39</v>
      </c>
      <c r="G1469" s="7" t="s">
        <v>30</v>
      </c>
      <c r="H1469" s="7" t="s">
        <v>31</v>
      </c>
      <c r="I1469" s="6">
        <v>4</v>
      </c>
      <c r="J1469" s="10">
        <v>0</v>
      </c>
      <c r="K1469" s="7" t="s">
        <v>32</v>
      </c>
      <c r="L1469" s="7" t="s">
        <v>33</v>
      </c>
      <c r="M1469" s="6">
        <v>58</v>
      </c>
      <c r="N1469" s="6">
        <v>2</v>
      </c>
      <c r="O1469" s="7" t="str">
        <f>VLOOKUP(H1469,Product_Master!$A$2:$E$19,2,FALSE)</f>
        <v>Desk</v>
      </c>
      <c r="P1469" s="7" t="str">
        <f>VLOOKUP(H1469,Product_Master!$A$2:$E$19,3,FALSE)</f>
        <v>Furniture</v>
      </c>
      <c r="Q1469" s="17">
        <f>INDEX(Product_Master!$D$2:$D$19,MATCH(H1469,Product_Master!$A$2:$A$19,0))</f>
        <v>320</v>
      </c>
      <c r="R1469" s="14">
        <f>INDEX(Product_Master!$E$2:$E$19,MATCH(H1469,Product_Master!$A$2:$A$19,0))</f>
        <v>186.25</v>
      </c>
      <c r="S1469" s="14">
        <f t="shared" si="132"/>
        <v>1280</v>
      </c>
      <c r="T1469" s="14">
        <f t="shared" si="133"/>
        <v>745</v>
      </c>
      <c r="U1469" s="14">
        <f t="shared" si="134"/>
        <v>535</v>
      </c>
      <c r="V1469" s="20">
        <f t="shared" si="135"/>
        <v>0.41796875</v>
      </c>
      <c r="W1469" s="7" t="str">
        <f t="shared" si="136"/>
        <v>Profitable</v>
      </c>
      <c r="X1469" s="7" t="str">
        <f t="shared" si="137"/>
        <v>Low</v>
      </c>
    </row>
    <row r="1470" spans="1:24" x14ac:dyDescent="0.3">
      <c r="A1470" s="7" t="s">
        <v>3718</v>
      </c>
      <c r="B1470" s="8">
        <v>45197</v>
      </c>
      <c r="C1470" s="8">
        <v>45203</v>
      </c>
      <c r="D1470" s="7" t="s">
        <v>3719</v>
      </c>
      <c r="E1470" s="7" t="s">
        <v>643</v>
      </c>
      <c r="F1470" s="7" t="s">
        <v>29</v>
      </c>
      <c r="G1470" s="7" t="s">
        <v>90</v>
      </c>
      <c r="H1470" s="7" t="s">
        <v>241</v>
      </c>
      <c r="I1470" s="6">
        <v>8</v>
      </c>
      <c r="J1470" s="10">
        <v>0</v>
      </c>
      <c r="K1470" s="7" t="s">
        <v>32</v>
      </c>
      <c r="L1470" s="7" t="s">
        <v>23</v>
      </c>
      <c r="M1470" s="6">
        <v>50</v>
      </c>
      <c r="N1470" s="6">
        <v>1</v>
      </c>
      <c r="O1470" s="7" t="str">
        <f>VLOOKUP(H1470,Product_Master!$A$2:$E$19,2,FALSE)</f>
        <v>Notebook</v>
      </c>
      <c r="P1470" s="7" t="str">
        <f>VLOOKUP(H1470,Product_Master!$A$2:$E$19,3,FALSE)</f>
        <v>Office Supplies</v>
      </c>
      <c r="Q1470" s="17">
        <f>INDEX(Product_Master!$D$2:$D$19,MATCH(H1470,Product_Master!$A$2:$A$19,0))</f>
        <v>6</v>
      </c>
      <c r="R1470" s="14">
        <f>INDEX(Product_Master!$E$2:$E$19,MATCH(H1470,Product_Master!$A$2:$A$19,0))</f>
        <v>4.2699999999999996</v>
      </c>
      <c r="S1470" s="14">
        <f t="shared" si="132"/>
        <v>48</v>
      </c>
      <c r="T1470" s="14">
        <f t="shared" si="133"/>
        <v>34.159999999999997</v>
      </c>
      <c r="U1470" s="14">
        <f t="shared" si="134"/>
        <v>13.840000000000003</v>
      </c>
      <c r="V1470" s="20">
        <f t="shared" si="135"/>
        <v>0.28833333333333339</v>
      </c>
      <c r="W1470" s="7" t="str">
        <f t="shared" si="136"/>
        <v>Profitable</v>
      </c>
      <c r="X1470" s="7" t="str">
        <f t="shared" si="137"/>
        <v>Low</v>
      </c>
    </row>
    <row r="1471" spans="1:24" x14ac:dyDescent="0.3">
      <c r="A1471" s="7" t="s">
        <v>3720</v>
      </c>
      <c r="B1471" s="8">
        <v>45156</v>
      </c>
      <c r="C1471" s="8">
        <v>45161</v>
      </c>
      <c r="D1471" s="7" t="s">
        <v>3721</v>
      </c>
      <c r="E1471" s="7" t="s">
        <v>619</v>
      </c>
      <c r="F1471" s="7" t="s">
        <v>29</v>
      </c>
      <c r="G1471" s="7" t="s">
        <v>47</v>
      </c>
      <c r="H1471" s="7" t="s">
        <v>91</v>
      </c>
      <c r="I1471" s="6">
        <v>3</v>
      </c>
      <c r="J1471" s="10">
        <v>0.05</v>
      </c>
      <c r="K1471" s="7" t="s">
        <v>70</v>
      </c>
      <c r="L1471" s="7" t="s">
        <v>23</v>
      </c>
      <c r="M1471" s="6">
        <v>18</v>
      </c>
      <c r="N1471" s="6">
        <v>5</v>
      </c>
      <c r="O1471" s="7" t="str">
        <f>VLOOKUP(H1471,Product_Master!$A$2:$E$19,2,FALSE)</f>
        <v>Smartphone</v>
      </c>
      <c r="P1471" s="7" t="str">
        <f>VLOOKUP(H1471,Product_Master!$A$2:$E$19,3,FALSE)</f>
        <v>Technology</v>
      </c>
      <c r="Q1471" s="17">
        <f>INDEX(Product_Master!$D$2:$D$19,MATCH(H1471,Product_Master!$A$2:$A$19,0))</f>
        <v>600</v>
      </c>
      <c r="R1471" s="14">
        <f>INDEX(Product_Master!$E$2:$E$19,MATCH(H1471,Product_Master!$A$2:$A$19,0))</f>
        <v>395.83</v>
      </c>
      <c r="S1471" s="14">
        <f t="shared" si="132"/>
        <v>1710</v>
      </c>
      <c r="T1471" s="14">
        <f t="shared" si="133"/>
        <v>1187.49</v>
      </c>
      <c r="U1471" s="14">
        <f t="shared" si="134"/>
        <v>522.51</v>
      </c>
      <c r="V1471" s="20">
        <f t="shared" si="135"/>
        <v>0.30556140350877192</v>
      </c>
      <c r="W1471" s="7" t="str">
        <f t="shared" si="136"/>
        <v>Profitable</v>
      </c>
      <c r="X1471" s="7" t="str">
        <f t="shared" si="137"/>
        <v>Low</v>
      </c>
    </row>
    <row r="1472" spans="1:24" x14ac:dyDescent="0.3">
      <c r="A1472" s="7" t="s">
        <v>3722</v>
      </c>
      <c r="B1472" s="8">
        <v>45097</v>
      </c>
      <c r="C1472" s="8">
        <v>45104</v>
      </c>
      <c r="D1472" s="7" t="s">
        <v>1655</v>
      </c>
      <c r="E1472" s="7" t="s">
        <v>108</v>
      </c>
      <c r="F1472" s="7" t="s">
        <v>39</v>
      </c>
      <c r="G1472" s="7" t="s">
        <v>192</v>
      </c>
      <c r="H1472" s="7" t="s">
        <v>160</v>
      </c>
      <c r="I1472" s="6">
        <v>6</v>
      </c>
      <c r="J1472" s="10">
        <v>0.2</v>
      </c>
      <c r="K1472" s="7" t="s">
        <v>22</v>
      </c>
      <c r="L1472" s="7" t="s">
        <v>41</v>
      </c>
      <c r="M1472" s="6">
        <v>51</v>
      </c>
      <c r="N1472" s="6">
        <v>1</v>
      </c>
      <c r="O1472" s="7" t="str">
        <f>VLOOKUP(H1472,Product_Master!$A$2:$E$19,2,FALSE)</f>
        <v>Laptop</v>
      </c>
      <c r="P1472" s="7" t="str">
        <f>VLOOKUP(H1472,Product_Master!$A$2:$E$19,3,FALSE)</f>
        <v>Technology</v>
      </c>
      <c r="Q1472" s="17">
        <f>INDEX(Product_Master!$D$2:$D$19,MATCH(H1472,Product_Master!$A$2:$A$19,0))</f>
        <v>900</v>
      </c>
      <c r="R1472" s="14">
        <f>INDEX(Product_Master!$E$2:$E$19,MATCH(H1472,Product_Master!$A$2:$A$19,0))</f>
        <v>669.14</v>
      </c>
      <c r="S1472" s="14">
        <f t="shared" si="132"/>
        <v>4320</v>
      </c>
      <c r="T1472" s="14">
        <f t="shared" si="133"/>
        <v>4014.84</v>
      </c>
      <c r="U1472" s="14">
        <f t="shared" si="134"/>
        <v>305.15999999999985</v>
      </c>
      <c r="V1472" s="20">
        <f t="shared" si="135"/>
        <v>7.0638888888888848E-2</v>
      </c>
      <c r="W1472" s="7" t="str">
        <f t="shared" si="136"/>
        <v>Profitable</v>
      </c>
      <c r="X1472" s="7" t="str">
        <f t="shared" si="137"/>
        <v>Medium</v>
      </c>
    </row>
    <row r="1473" spans="1:24" x14ac:dyDescent="0.3">
      <c r="A1473" s="7" t="s">
        <v>3723</v>
      </c>
      <c r="B1473" s="8">
        <v>45057</v>
      </c>
      <c r="C1473" s="8">
        <v>45064</v>
      </c>
      <c r="D1473" s="7" t="s">
        <v>1053</v>
      </c>
      <c r="E1473" s="7" t="s">
        <v>935</v>
      </c>
      <c r="F1473" s="7" t="s">
        <v>39</v>
      </c>
      <c r="G1473" s="7" t="s">
        <v>115</v>
      </c>
      <c r="H1473" s="7" t="s">
        <v>154</v>
      </c>
      <c r="I1473" s="6">
        <v>7</v>
      </c>
      <c r="J1473" s="10">
        <v>0.1</v>
      </c>
      <c r="K1473" s="7" t="s">
        <v>70</v>
      </c>
      <c r="L1473" s="7" t="s">
        <v>33</v>
      </c>
      <c r="M1473" s="6">
        <v>26</v>
      </c>
      <c r="N1473" s="6">
        <v>3</v>
      </c>
      <c r="O1473" s="7" t="str">
        <f>VLOOKUP(H1473,Product_Master!$A$2:$E$19,2,FALSE)</f>
        <v>Filing Cabinet</v>
      </c>
      <c r="P1473" s="7" t="str">
        <f>VLOOKUP(H1473,Product_Master!$A$2:$E$19,3,FALSE)</f>
        <v>Furniture</v>
      </c>
      <c r="Q1473" s="17">
        <f>INDEX(Product_Master!$D$2:$D$19,MATCH(H1473,Product_Master!$A$2:$A$19,0))</f>
        <v>130</v>
      </c>
      <c r="R1473" s="14">
        <f>INDEX(Product_Master!$E$2:$E$19,MATCH(H1473,Product_Master!$A$2:$A$19,0))</f>
        <v>83.55</v>
      </c>
      <c r="S1473" s="14">
        <f t="shared" si="132"/>
        <v>819</v>
      </c>
      <c r="T1473" s="14">
        <f t="shared" si="133"/>
        <v>584.85</v>
      </c>
      <c r="U1473" s="14">
        <f t="shared" si="134"/>
        <v>234.14999999999998</v>
      </c>
      <c r="V1473" s="20">
        <f t="shared" si="135"/>
        <v>0.28589743589743588</v>
      </c>
      <c r="W1473" s="7" t="str">
        <f t="shared" si="136"/>
        <v>Profitable</v>
      </c>
      <c r="X1473" s="7" t="str">
        <f t="shared" si="137"/>
        <v>Low</v>
      </c>
    </row>
    <row r="1474" spans="1:24" x14ac:dyDescent="0.3">
      <c r="A1474" s="7" t="s">
        <v>3725</v>
      </c>
      <c r="B1474" s="8">
        <v>45537</v>
      </c>
      <c r="C1474" s="8">
        <v>45539</v>
      </c>
      <c r="D1474" s="7" t="s">
        <v>3727</v>
      </c>
      <c r="E1474" s="7" t="s">
        <v>870</v>
      </c>
      <c r="F1474" s="7" t="s">
        <v>29</v>
      </c>
      <c r="G1474" s="7" t="s">
        <v>90</v>
      </c>
      <c r="H1474" s="7" t="s">
        <v>216</v>
      </c>
      <c r="I1474" s="6">
        <v>5</v>
      </c>
      <c r="J1474" s="10">
        <v>0.15</v>
      </c>
      <c r="K1474" s="7" t="s">
        <v>32</v>
      </c>
      <c r="L1474" s="7" t="s">
        <v>50</v>
      </c>
      <c r="M1474" s="6">
        <v>52</v>
      </c>
      <c r="N1474" s="6">
        <v>3</v>
      </c>
      <c r="O1474" s="7" t="str">
        <f>VLOOKUP(H1474,Product_Master!$A$2:$E$19,2,FALSE)</f>
        <v>Keyboard</v>
      </c>
      <c r="P1474" s="7" t="str">
        <f>VLOOKUP(H1474,Product_Master!$A$2:$E$19,3,FALSE)</f>
        <v>Technology</v>
      </c>
      <c r="Q1474" s="17">
        <f>INDEX(Product_Master!$D$2:$D$19,MATCH(H1474,Product_Master!$A$2:$A$19,0))</f>
        <v>45</v>
      </c>
      <c r="R1474" s="14">
        <f>INDEX(Product_Master!$E$2:$E$19,MATCH(H1474,Product_Master!$A$2:$A$19,0))</f>
        <v>35.729999999999997</v>
      </c>
      <c r="S1474" s="14">
        <f t="shared" ref="S1474:S1537" si="138">I1474*Q1474*(1-J1474)</f>
        <v>191.25</v>
      </c>
      <c r="T1474" s="14">
        <f t="shared" ref="T1474:T1537" si="139">I1474*R1474</f>
        <v>178.64999999999998</v>
      </c>
      <c r="U1474" s="14">
        <f t="shared" ref="U1474:U1537" si="140">S1474-T1474</f>
        <v>12.600000000000023</v>
      </c>
      <c r="V1474" s="20">
        <f t="shared" ref="V1474:V1537" si="141">IFERROR(U1474/S1474,0)</f>
        <v>6.5882352941176586E-2</v>
      </c>
      <c r="W1474" s="7" t="str">
        <f t="shared" ref="W1474:W1537" si="142">IF(U1474&gt;0,"Profitable","Loss")</f>
        <v>Profitable</v>
      </c>
      <c r="X1474" s="7" t="str">
        <f t="shared" ref="X1474:X1537" si="143">IF(S1474&gt;=5000,"High",IF(S1474&gt;=2000,"Medium","Low"))</f>
        <v>Low</v>
      </c>
    </row>
    <row r="1475" spans="1:24" x14ac:dyDescent="0.3">
      <c r="A1475" s="7" t="s">
        <v>3728</v>
      </c>
      <c r="B1475" s="8">
        <v>45294</v>
      </c>
      <c r="C1475" s="8">
        <v>45301</v>
      </c>
      <c r="D1475" s="7" t="s">
        <v>869</v>
      </c>
      <c r="E1475" s="7" t="s">
        <v>369</v>
      </c>
      <c r="F1475" s="7" t="s">
        <v>39</v>
      </c>
      <c r="G1475" s="7" t="s">
        <v>40</v>
      </c>
      <c r="H1475" s="7" t="s">
        <v>146</v>
      </c>
      <c r="I1475" s="6">
        <v>4</v>
      </c>
      <c r="J1475" s="10">
        <v>0.1</v>
      </c>
      <c r="K1475" s="7" t="s">
        <v>22</v>
      </c>
      <c r="L1475" s="7" t="s">
        <v>33</v>
      </c>
      <c r="M1475" s="6">
        <v>42</v>
      </c>
      <c r="N1475" s="6">
        <v>2</v>
      </c>
      <c r="O1475" s="7" t="str">
        <f>VLOOKUP(H1475,Product_Master!$A$2:$E$19,2,FALSE)</f>
        <v>Standing Desk</v>
      </c>
      <c r="P1475" s="7" t="str">
        <f>VLOOKUP(H1475,Product_Master!$A$2:$E$19,3,FALSE)</f>
        <v>Furniture</v>
      </c>
      <c r="Q1475" s="17">
        <f>INDEX(Product_Master!$D$2:$D$19,MATCH(H1475,Product_Master!$A$2:$A$19,0))</f>
        <v>480</v>
      </c>
      <c r="R1475" s="14">
        <f>INDEX(Product_Master!$E$2:$E$19,MATCH(H1475,Product_Master!$A$2:$A$19,0))</f>
        <v>375.21</v>
      </c>
      <c r="S1475" s="14">
        <f t="shared" si="138"/>
        <v>1728</v>
      </c>
      <c r="T1475" s="14">
        <f t="shared" si="139"/>
        <v>1500.84</v>
      </c>
      <c r="U1475" s="14">
        <f t="shared" si="140"/>
        <v>227.16000000000008</v>
      </c>
      <c r="V1475" s="20">
        <f t="shared" si="141"/>
        <v>0.13145833333333337</v>
      </c>
      <c r="W1475" s="7" t="str">
        <f t="shared" si="142"/>
        <v>Profitable</v>
      </c>
      <c r="X1475" s="7" t="str">
        <f t="shared" si="143"/>
        <v>Low</v>
      </c>
    </row>
    <row r="1476" spans="1:24" x14ac:dyDescent="0.3">
      <c r="A1476" s="7" t="s">
        <v>3730</v>
      </c>
      <c r="B1476" s="8">
        <v>45389</v>
      </c>
      <c r="C1476" s="8">
        <v>45390</v>
      </c>
      <c r="D1476" s="7" t="s">
        <v>2836</v>
      </c>
      <c r="E1476" s="7" t="s">
        <v>347</v>
      </c>
      <c r="F1476" s="7" t="s">
        <v>39</v>
      </c>
      <c r="G1476" s="7" t="s">
        <v>62</v>
      </c>
      <c r="H1476" s="7" t="s">
        <v>241</v>
      </c>
      <c r="I1476" s="6">
        <v>7</v>
      </c>
      <c r="J1476" s="10">
        <v>0</v>
      </c>
      <c r="K1476" s="7" t="s">
        <v>32</v>
      </c>
      <c r="L1476" s="7" t="s">
        <v>50</v>
      </c>
      <c r="M1476" s="6">
        <v>22</v>
      </c>
      <c r="N1476" s="6">
        <v>2</v>
      </c>
      <c r="O1476" s="7" t="str">
        <f>VLOOKUP(H1476,Product_Master!$A$2:$E$19,2,FALSE)</f>
        <v>Notebook</v>
      </c>
      <c r="P1476" s="7" t="str">
        <f>VLOOKUP(H1476,Product_Master!$A$2:$E$19,3,FALSE)</f>
        <v>Office Supplies</v>
      </c>
      <c r="Q1476" s="17">
        <f>INDEX(Product_Master!$D$2:$D$19,MATCH(H1476,Product_Master!$A$2:$A$19,0))</f>
        <v>6</v>
      </c>
      <c r="R1476" s="14">
        <f>INDEX(Product_Master!$E$2:$E$19,MATCH(H1476,Product_Master!$A$2:$A$19,0))</f>
        <v>4.2699999999999996</v>
      </c>
      <c r="S1476" s="14">
        <f t="shared" si="138"/>
        <v>42</v>
      </c>
      <c r="T1476" s="14">
        <f t="shared" si="139"/>
        <v>29.889999999999997</v>
      </c>
      <c r="U1476" s="14">
        <f t="shared" si="140"/>
        <v>12.110000000000003</v>
      </c>
      <c r="V1476" s="20">
        <f t="shared" si="141"/>
        <v>0.28833333333333339</v>
      </c>
      <c r="W1476" s="7" t="str">
        <f t="shared" si="142"/>
        <v>Profitable</v>
      </c>
      <c r="X1476" s="7" t="str">
        <f t="shared" si="143"/>
        <v>Low</v>
      </c>
    </row>
    <row r="1477" spans="1:24" x14ac:dyDescent="0.3">
      <c r="A1477" s="7" t="s">
        <v>3732</v>
      </c>
      <c r="B1477" s="8">
        <v>45419</v>
      </c>
      <c r="C1477" s="8">
        <v>45421</v>
      </c>
      <c r="D1477" s="7" t="s">
        <v>720</v>
      </c>
      <c r="E1477" s="7" t="s">
        <v>1133</v>
      </c>
      <c r="F1477" s="7" t="s">
        <v>29</v>
      </c>
      <c r="G1477" s="7" t="s">
        <v>90</v>
      </c>
      <c r="H1477" s="7" t="s">
        <v>76</v>
      </c>
      <c r="I1477" s="6">
        <v>2</v>
      </c>
      <c r="J1477" s="10">
        <v>0.05</v>
      </c>
      <c r="K1477" s="7" t="s">
        <v>222</v>
      </c>
      <c r="L1477" s="7" t="s">
        <v>33</v>
      </c>
      <c r="M1477" s="6">
        <v>57</v>
      </c>
      <c r="N1477" s="6">
        <v>3</v>
      </c>
      <c r="O1477" s="7" t="str">
        <f>VLOOKUP(H1477,Product_Master!$A$2:$E$19,2,FALSE)</f>
        <v>Tablet</v>
      </c>
      <c r="P1477" s="7" t="str">
        <f>VLOOKUP(H1477,Product_Master!$A$2:$E$19,3,FALSE)</f>
        <v>Technology</v>
      </c>
      <c r="Q1477" s="17">
        <f>INDEX(Product_Master!$D$2:$D$19,MATCH(H1477,Product_Master!$A$2:$A$19,0))</f>
        <v>350</v>
      </c>
      <c r="R1477" s="14">
        <f>INDEX(Product_Master!$E$2:$E$19,MATCH(H1477,Product_Master!$A$2:$A$19,0))</f>
        <v>267.63</v>
      </c>
      <c r="S1477" s="14">
        <f t="shared" si="138"/>
        <v>665</v>
      </c>
      <c r="T1477" s="14">
        <f t="shared" si="139"/>
        <v>535.26</v>
      </c>
      <c r="U1477" s="14">
        <f t="shared" si="140"/>
        <v>129.74</v>
      </c>
      <c r="V1477" s="20">
        <f t="shared" si="141"/>
        <v>0.19509774436090227</v>
      </c>
      <c r="W1477" s="7" t="str">
        <f t="shared" si="142"/>
        <v>Profitable</v>
      </c>
      <c r="X1477" s="7" t="str">
        <f t="shared" si="143"/>
        <v>Low</v>
      </c>
    </row>
    <row r="1478" spans="1:24" x14ac:dyDescent="0.3">
      <c r="A1478" s="7" t="s">
        <v>3733</v>
      </c>
      <c r="B1478" s="8">
        <v>45539</v>
      </c>
      <c r="C1478" s="8">
        <v>45545</v>
      </c>
      <c r="D1478" s="7" t="s">
        <v>1950</v>
      </c>
      <c r="E1478" s="7" t="s">
        <v>89</v>
      </c>
      <c r="F1478" s="7" t="s">
        <v>29</v>
      </c>
      <c r="G1478" s="7" t="s">
        <v>47</v>
      </c>
      <c r="H1478" s="7" t="s">
        <v>154</v>
      </c>
      <c r="I1478" s="6">
        <v>3</v>
      </c>
      <c r="J1478" s="10">
        <v>0.2</v>
      </c>
      <c r="K1478" s="7" t="s">
        <v>32</v>
      </c>
      <c r="L1478" s="7" t="s">
        <v>33</v>
      </c>
      <c r="M1478" s="6">
        <v>68</v>
      </c>
      <c r="N1478" s="6">
        <v>4</v>
      </c>
      <c r="O1478" s="7" t="str">
        <f>VLOOKUP(H1478,Product_Master!$A$2:$E$19,2,FALSE)</f>
        <v>Filing Cabinet</v>
      </c>
      <c r="P1478" s="7" t="str">
        <f>VLOOKUP(H1478,Product_Master!$A$2:$E$19,3,FALSE)</f>
        <v>Furniture</v>
      </c>
      <c r="Q1478" s="17">
        <f>INDEX(Product_Master!$D$2:$D$19,MATCH(H1478,Product_Master!$A$2:$A$19,0))</f>
        <v>130</v>
      </c>
      <c r="R1478" s="14">
        <f>INDEX(Product_Master!$E$2:$E$19,MATCH(H1478,Product_Master!$A$2:$A$19,0))</f>
        <v>83.55</v>
      </c>
      <c r="S1478" s="14">
        <f t="shared" si="138"/>
        <v>312</v>
      </c>
      <c r="T1478" s="14">
        <f t="shared" si="139"/>
        <v>250.64999999999998</v>
      </c>
      <c r="U1478" s="14">
        <f t="shared" si="140"/>
        <v>61.350000000000023</v>
      </c>
      <c r="V1478" s="20">
        <f t="shared" si="141"/>
        <v>0.19663461538461546</v>
      </c>
      <c r="W1478" s="7" t="str">
        <f t="shared" si="142"/>
        <v>Profitable</v>
      </c>
      <c r="X1478" s="7" t="str">
        <f t="shared" si="143"/>
        <v>Low</v>
      </c>
    </row>
    <row r="1479" spans="1:24" x14ac:dyDescent="0.3">
      <c r="A1479" s="7" t="s">
        <v>3735</v>
      </c>
      <c r="B1479" s="8">
        <v>45242</v>
      </c>
      <c r="C1479" s="8">
        <v>45243</v>
      </c>
      <c r="D1479" s="7" t="s">
        <v>3737</v>
      </c>
      <c r="E1479" s="7" t="s">
        <v>731</v>
      </c>
      <c r="F1479" s="7" t="s">
        <v>19</v>
      </c>
      <c r="G1479" s="7" t="s">
        <v>97</v>
      </c>
      <c r="H1479" s="7" t="s">
        <v>160</v>
      </c>
      <c r="I1479" s="6">
        <v>7</v>
      </c>
      <c r="J1479" s="10">
        <v>0.05</v>
      </c>
      <c r="K1479" s="7" t="s">
        <v>32</v>
      </c>
      <c r="L1479" s="7" t="s">
        <v>41</v>
      </c>
      <c r="M1479" s="6">
        <v>32</v>
      </c>
      <c r="N1479" s="6">
        <v>3</v>
      </c>
      <c r="O1479" s="7" t="str">
        <f>VLOOKUP(H1479,Product_Master!$A$2:$E$19,2,FALSE)</f>
        <v>Laptop</v>
      </c>
      <c r="P1479" s="7" t="str">
        <f>VLOOKUP(H1479,Product_Master!$A$2:$E$19,3,FALSE)</f>
        <v>Technology</v>
      </c>
      <c r="Q1479" s="17">
        <f>INDEX(Product_Master!$D$2:$D$19,MATCH(H1479,Product_Master!$A$2:$A$19,0))</f>
        <v>900</v>
      </c>
      <c r="R1479" s="14">
        <f>INDEX(Product_Master!$E$2:$E$19,MATCH(H1479,Product_Master!$A$2:$A$19,0))</f>
        <v>669.14</v>
      </c>
      <c r="S1479" s="14">
        <f t="shared" si="138"/>
        <v>5985</v>
      </c>
      <c r="T1479" s="14">
        <f t="shared" si="139"/>
        <v>4683.9799999999996</v>
      </c>
      <c r="U1479" s="14">
        <f t="shared" si="140"/>
        <v>1301.0200000000004</v>
      </c>
      <c r="V1479" s="20">
        <f t="shared" si="141"/>
        <v>0.2173801169590644</v>
      </c>
      <c r="W1479" s="7" t="str">
        <f t="shared" si="142"/>
        <v>Profitable</v>
      </c>
      <c r="X1479" s="7" t="str">
        <f t="shared" si="143"/>
        <v>High</v>
      </c>
    </row>
    <row r="1480" spans="1:24" x14ac:dyDescent="0.3">
      <c r="A1480" s="7" t="s">
        <v>3738</v>
      </c>
      <c r="B1480" s="8">
        <v>45210</v>
      </c>
      <c r="C1480" s="8">
        <v>45217</v>
      </c>
      <c r="D1480" s="7" t="s">
        <v>3435</v>
      </c>
      <c r="E1480" s="7" t="s">
        <v>170</v>
      </c>
      <c r="F1480" s="7" t="s">
        <v>29</v>
      </c>
      <c r="G1480" s="7" t="s">
        <v>90</v>
      </c>
      <c r="H1480" s="7" t="s">
        <v>91</v>
      </c>
      <c r="I1480" s="6">
        <v>3</v>
      </c>
      <c r="J1480" s="10">
        <v>0.1</v>
      </c>
      <c r="K1480" s="7" t="s">
        <v>32</v>
      </c>
      <c r="L1480" s="7" t="s">
        <v>23</v>
      </c>
      <c r="M1480" s="6">
        <v>37</v>
      </c>
      <c r="N1480" s="6">
        <v>1</v>
      </c>
      <c r="O1480" s="7" t="str">
        <f>VLOOKUP(H1480,Product_Master!$A$2:$E$19,2,FALSE)</f>
        <v>Smartphone</v>
      </c>
      <c r="P1480" s="7" t="str">
        <f>VLOOKUP(H1480,Product_Master!$A$2:$E$19,3,FALSE)</f>
        <v>Technology</v>
      </c>
      <c r="Q1480" s="17">
        <f>INDEX(Product_Master!$D$2:$D$19,MATCH(H1480,Product_Master!$A$2:$A$19,0))</f>
        <v>600</v>
      </c>
      <c r="R1480" s="14">
        <f>INDEX(Product_Master!$E$2:$E$19,MATCH(H1480,Product_Master!$A$2:$A$19,0))</f>
        <v>395.83</v>
      </c>
      <c r="S1480" s="14">
        <f t="shared" si="138"/>
        <v>1620</v>
      </c>
      <c r="T1480" s="14">
        <f t="shared" si="139"/>
        <v>1187.49</v>
      </c>
      <c r="U1480" s="14">
        <f t="shared" si="140"/>
        <v>432.51</v>
      </c>
      <c r="V1480" s="20">
        <f t="shared" si="141"/>
        <v>0.26698148148148149</v>
      </c>
      <c r="W1480" s="7" t="str">
        <f t="shared" si="142"/>
        <v>Profitable</v>
      </c>
      <c r="X1480" s="7" t="str">
        <f t="shared" si="143"/>
        <v>Low</v>
      </c>
    </row>
    <row r="1481" spans="1:24" x14ac:dyDescent="0.3">
      <c r="A1481" s="7" t="s">
        <v>3740</v>
      </c>
      <c r="B1481" s="8">
        <v>45047</v>
      </c>
      <c r="C1481" s="8">
        <v>45050</v>
      </c>
      <c r="D1481" s="7" t="s">
        <v>3742</v>
      </c>
      <c r="E1481" s="7" t="s">
        <v>865</v>
      </c>
      <c r="F1481" s="7" t="s">
        <v>19</v>
      </c>
      <c r="G1481" s="7" t="s">
        <v>40</v>
      </c>
      <c r="H1481" s="7" t="s">
        <v>91</v>
      </c>
      <c r="I1481" s="6">
        <v>1</v>
      </c>
      <c r="J1481" s="10">
        <v>0</v>
      </c>
      <c r="K1481" s="7" t="s">
        <v>32</v>
      </c>
      <c r="L1481" s="7" t="s">
        <v>33</v>
      </c>
      <c r="M1481" s="6">
        <v>45</v>
      </c>
      <c r="N1481" s="6">
        <v>2</v>
      </c>
      <c r="O1481" s="7" t="str">
        <f>VLOOKUP(H1481,Product_Master!$A$2:$E$19,2,FALSE)</f>
        <v>Smartphone</v>
      </c>
      <c r="P1481" s="7" t="str">
        <f>VLOOKUP(H1481,Product_Master!$A$2:$E$19,3,FALSE)</f>
        <v>Technology</v>
      </c>
      <c r="Q1481" s="17">
        <f>INDEX(Product_Master!$D$2:$D$19,MATCH(H1481,Product_Master!$A$2:$A$19,0))</f>
        <v>600</v>
      </c>
      <c r="R1481" s="14">
        <f>INDEX(Product_Master!$E$2:$E$19,MATCH(H1481,Product_Master!$A$2:$A$19,0))</f>
        <v>395.83</v>
      </c>
      <c r="S1481" s="14">
        <f t="shared" si="138"/>
        <v>600</v>
      </c>
      <c r="T1481" s="14">
        <f t="shared" si="139"/>
        <v>395.83</v>
      </c>
      <c r="U1481" s="14">
        <f t="shared" si="140"/>
        <v>204.17000000000002</v>
      </c>
      <c r="V1481" s="20">
        <f t="shared" si="141"/>
        <v>0.34028333333333338</v>
      </c>
      <c r="W1481" s="7" t="str">
        <f t="shared" si="142"/>
        <v>Profitable</v>
      </c>
      <c r="X1481" s="7" t="str">
        <f t="shared" si="143"/>
        <v>Low</v>
      </c>
    </row>
    <row r="1482" spans="1:24" x14ac:dyDescent="0.3">
      <c r="A1482" s="7" t="s">
        <v>3743</v>
      </c>
      <c r="B1482" s="8">
        <v>45047</v>
      </c>
      <c r="C1482" s="8">
        <v>45054</v>
      </c>
      <c r="D1482" s="7" t="s">
        <v>510</v>
      </c>
      <c r="E1482" s="7" t="s">
        <v>413</v>
      </c>
      <c r="F1482" s="7" t="s">
        <v>29</v>
      </c>
      <c r="G1482" s="7" t="s">
        <v>251</v>
      </c>
      <c r="H1482" s="7" t="s">
        <v>91</v>
      </c>
      <c r="I1482" s="6">
        <v>3</v>
      </c>
      <c r="J1482" s="10">
        <v>0</v>
      </c>
      <c r="K1482" s="7" t="s">
        <v>32</v>
      </c>
      <c r="L1482" s="7" t="s">
        <v>23</v>
      </c>
      <c r="M1482" s="6">
        <v>44</v>
      </c>
      <c r="N1482" s="6">
        <v>2</v>
      </c>
      <c r="O1482" s="7" t="str">
        <f>VLOOKUP(H1482,Product_Master!$A$2:$E$19,2,FALSE)</f>
        <v>Smartphone</v>
      </c>
      <c r="P1482" s="7" t="str">
        <f>VLOOKUP(H1482,Product_Master!$A$2:$E$19,3,FALSE)</f>
        <v>Technology</v>
      </c>
      <c r="Q1482" s="17">
        <f>INDEX(Product_Master!$D$2:$D$19,MATCH(H1482,Product_Master!$A$2:$A$19,0))</f>
        <v>600</v>
      </c>
      <c r="R1482" s="14">
        <f>INDEX(Product_Master!$E$2:$E$19,MATCH(H1482,Product_Master!$A$2:$A$19,0))</f>
        <v>395.83</v>
      </c>
      <c r="S1482" s="14">
        <f t="shared" si="138"/>
        <v>1800</v>
      </c>
      <c r="T1482" s="14">
        <f t="shared" si="139"/>
        <v>1187.49</v>
      </c>
      <c r="U1482" s="14">
        <f t="shared" si="140"/>
        <v>612.51</v>
      </c>
      <c r="V1482" s="20">
        <f t="shared" si="141"/>
        <v>0.34028333333333333</v>
      </c>
      <c r="W1482" s="7" t="str">
        <f t="shared" si="142"/>
        <v>Profitable</v>
      </c>
      <c r="X1482" s="7" t="str">
        <f t="shared" si="143"/>
        <v>Low</v>
      </c>
    </row>
    <row r="1483" spans="1:24" x14ac:dyDescent="0.3">
      <c r="A1483" s="7" t="s">
        <v>3744</v>
      </c>
      <c r="B1483" s="8">
        <v>45130</v>
      </c>
      <c r="C1483" s="8">
        <v>45137</v>
      </c>
      <c r="D1483" s="7" t="s">
        <v>3745</v>
      </c>
      <c r="E1483" s="7" t="s">
        <v>120</v>
      </c>
      <c r="F1483" s="7" t="s">
        <v>29</v>
      </c>
      <c r="G1483" s="7" t="s">
        <v>251</v>
      </c>
      <c r="H1483" s="7" t="s">
        <v>160</v>
      </c>
      <c r="I1483" s="6">
        <v>6</v>
      </c>
      <c r="J1483" s="10">
        <v>0.05</v>
      </c>
      <c r="K1483" s="7" t="s">
        <v>222</v>
      </c>
      <c r="L1483" s="7" t="s">
        <v>41</v>
      </c>
      <c r="M1483" s="6">
        <v>54</v>
      </c>
      <c r="N1483" s="6">
        <v>1</v>
      </c>
      <c r="O1483" s="7" t="str">
        <f>VLOOKUP(H1483,Product_Master!$A$2:$E$19,2,FALSE)</f>
        <v>Laptop</v>
      </c>
      <c r="P1483" s="7" t="str">
        <f>VLOOKUP(H1483,Product_Master!$A$2:$E$19,3,FALSE)</f>
        <v>Technology</v>
      </c>
      <c r="Q1483" s="17">
        <f>INDEX(Product_Master!$D$2:$D$19,MATCH(H1483,Product_Master!$A$2:$A$19,0))</f>
        <v>900</v>
      </c>
      <c r="R1483" s="14">
        <f>INDEX(Product_Master!$E$2:$E$19,MATCH(H1483,Product_Master!$A$2:$A$19,0))</f>
        <v>669.14</v>
      </c>
      <c r="S1483" s="14">
        <f t="shared" si="138"/>
        <v>5130</v>
      </c>
      <c r="T1483" s="14">
        <f t="shared" si="139"/>
        <v>4014.84</v>
      </c>
      <c r="U1483" s="14">
        <f t="shared" si="140"/>
        <v>1115.1599999999999</v>
      </c>
      <c r="V1483" s="20">
        <f t="shared" si="141"/>
        <v>0.21738011695906431</v>
      </c>
      <c r="W1483" s="7" t="str">
        <f t="shared" si="142"/>
        <v>Profitable</v>
      </c>
      <c r="X1483" s="7" t="str">
        <f t="shared" si="143"/>
        <v>High</v>
      </c>
    </row>
    <row r="1484" spans="1:24" x14ac:dyDescent="0.3">
      <c r="A1484" s="7" t="s">
        <v>3746</v>
      </c>
      <c r="B1484" s="8">
        <v>45354</v>
      </c>
      <c r="C1484" s="8">
        <v>45359</v>
      </c>
      <c r="D1484" s="7" t="s">
        <v>1381</v>
      </c>
      <c r="E1484" s="7" t="s">
        <v>671</v>
      </c>
      <c r="F1484" s="7" t="s">
        <v>19</v>
      </c>
      <c r="G1484" s="7" t="s">
        <v>115</v>
      </c>
      <c r="H1484" s="7" t="s">
        <v>69</v>
      </c>
      <c r="I1484" s="6">
        <v>2</v>
      </c>
      <c r="J1484" s="10">
        <v>0</v>
      </c>
      <c r="K1484" s="7" t="s">
        <v>32</v>
      </c>
      <c r="L1484" s="7" t="s">
        <v>23</v>
      </c>
      <c r="M1484" s="6">
        <v>49</v>
      </c>
      <c r="N1484" s="6">
        <v>1</v>
      </c>
      <c r="O1484" s="7" t="str">
        <f>VLOOKUP(H1484,Product_Master!$A$2:$E$19,2,FALSE)</f>
        <v>Marker Pack</v>
      </c>
      <c r="P1484" s="7" t="str">
        <f>VLOOKUP(H1484,Product_Master!$A$2:$E$19,3,FALSE)</f>
        <v>Office Supplies</v>
      </c>
      <c r="Q1484" s="17">
        <f>INDEX(Product_Master!$D$2:$D$19,MATCH(H1484,Product_Master!$A$2:$A$19,0))</f>
        <v>11</v>
      </c>
      <c r="R1484" s="14">
        <f>INDEX(Product_Master!$E$2:$E$19,MATCH(H1484,Product_Master!$A$2:$A$19,0))</f>
        <v>6.23</v>
      </c>
      <c r="S1484" s="14">
        <f t="shared" si="138"/>
        <v>22</v>
      </c>
      <c r="T1484" s="14">
        <f t="shared" si="139"/>
        <v>12.46</v>
      </c>
      <c r="U1484" s="14">
        <f t="shared" si="140"/>
        <v>9.5399999999999991</v>
      </c>
      <c r="V1484" s="20">
        <f t="shared" si="141"/>
        <v>0.4336363636363636</v>
      </c>
      <c r="W1484" s="7" t="str">
        <f t="shared" si="142"/>
        <v>Profitable</v>
      </c>
      <c r="X1484" s="7" t="str">
        <f t="shared" si="143"/>
        <v>Low</v>
      </c>
    </row>
    <row r="1485" spans="1:24" x14ac:dyDescent="0.3">
      <c r="A1485" s="7" t="s">
        <v>3748</v>
      </c>
      <c r="B1485" s="8">
        <v>45154</v>
      </c>
      <c r="C1485" s="8">
        <v>45155</v>
      </c>
      <c r="D1485" s="7" t="s">
        <v>3749</v>
      </c>
      <c r="E1485" s="7" t="s">
        <v>882</v>
      </c>
      <c r="F1485" s="7" t="s">
        <v>29</v>
      </c>
      <c r="G1485" s="7" t="s">
        <v>90</v>
      </c>
      <c r="H1485" s="7" t="s">
        <v>91</v>
      </c>
      <c r="I1485" s="6">
        <v>9</v>
      </c>
      <c r="J1485" s="10">
        <v>0</v>
      </c>
      <c r="K1485" s="7" t="s">
        <v>32</v>
      </c>
      <c r="L1485" s="7" t="s">
        <v>23</v>
      </c>
      <c r="M1485" s="6">
        <v>32</v>
      </c>
      <c r="N1485" s="6">
        <v>4</v>
      </c>
      <c r="O1485" s="7" t="str">
        <f>VLOOKUP(H1485,Product_Master!$A$2:$E$19,2,FALSE)</f>
        <v>Smartphone</v>
      </c>
      <c r="P1485" s="7" t="str">
        <f>VLOOKUP(H1485,Product_Master!$A$2:$E$19,3,FALSE)</f>
        <v>Technology</v>
      </c>
      <c r="Q1485" s="17">
        <f>INDEX(Product_Master!$D$2:$D$19,MATCH(H1485,Product_Master!$A$2:$A$19,0))</f>
        <v>600</v>
      </c>
      <c r="R1485" s="14">
        <f>INDEX(Product_Master!$E$2:$E$19,MATCH(H1485,Product_Master!$A$2:$A$19,0))</f>
        <v>395.83</v>
      </c>
      <c r="S1485" s="14">
        <f t="shared" si="138"/>
        <v>5400</v>
      </c>
      <c r="T1485" s="14">
        <f t="shared" si="139"/>
        <v>3562.47</v>
      </c>
      <c r="U1485" s="14">
        <f t="shared" si="140"/>
        <v>1837.5300000000002</v>
      </c>
      <c r="V1485" s="20">
        <f t="shared" si="141"/>
        <v>0.34028333333333338</v>
      </c>
      <c r="W1485" s="7" t="str">
        <f t="shared" si="142"/>
        <v>Profitable</v>
      </c>
      <c r="X1485" s="7" t="str">
        <f t="shared" si="143"/>
        <v>High</v>
      </c>
    </row>
    <row r="1486" spans="1:24" x14ac:dyDescent="0.3">
      <c r="A1486" s="7" t="s">
        <v>3750</v>
      </c>
      <c r="B1486" s="8">
        <v>45044</v>
      </c>
      <c r="C1486" s="8">
        <v>45049</v>
      </c>
      <c r="D1486" s="7" t="s">
        <v>3473</v>
      </c>
      <c r="E1486" s="7" t="s">
        <v>61</v>
      </c>
      <c r="F1486" s="7" t="s">
        <v>19</v>
      </c>
      <c r="G1486" s="7" t="s">
        <v>115</v>
      </c>
      <c r="H1486" s="7" t="s">
        <v>160</v>
      </c>
      <c r="I1486" s="6">
        <v>3</v>
      </c>
      <c r="J1486" s="10">
        <v>0</v>
      </c>
      <c r="K1486" s="7" t="s">
        <v>22</v>
      </c>
      <c r="L1486" s="7" t="s">
        <v>33</v>
      </c>
      <c r="M1486" s="6">
        <v>25</v>
      </c>
      <c r="N1486" s="6">
        <v>5</v>
      </c>
      <c r="O1486" s="7" t="str">
        <f>VLOOKUP(H1486,Product_Master!$A$2:$E$19,2,FALSE)</f>
        <v>Laptop</v>
      </c>
      <c r="P1486" s="7" t="str">
        <f>VLOOKUP(H1486,Product_Master!$A$2:$E$19,3,FALSE)</f>
        <v>Technology</v>
      </c>
      <c r="Q1486" s="17">
        <f>INDEX(Product_Master!$D$2:$D$19,MATCH(H1486,Product_Master!$A$2:$A$19,0))</f>
        <v>900</v>
      </c>
      <c r="R1486" s="14">
        <f>INDEX(Product_Master!$E$2:$E$19,MATCH(H1486,Product_Master!$A$2:$A$19,0))</f>
        <v>669.14</v>
      </c>
      <c r="S1486" s="14">
        <f t="shared" si="138"/>
        <v>2700</v>
      </c>
      <c r="T1486" s="14">
        <f t="shared" si="139"/>
        <v>2007.42</v>
      </c>
      <c r="U1486" s="14">
        <f t="shared" si="140"/>
        <v>692.57999999999993</v>
      </c>
      <c r="V1486" s="20">
        <f t="shared" si="141"/>
        <v>0.25651111111111108</v>
      </c>
      <c r="W1486" s="7" t="str">
        <f t="shared" si="142"/>
        <v>Profitable</v>
      </c>
      <c r="X1486" s="7" t="str">
        <f t="shared" si="143"/>
        <v>Medium</v>
      </c>
    </row>
    <row r="1487" spans="1:24" x14ac:dyDescent="0.3">
      <c r="A1487" s="7" t="s">
        <v>3751</v>
      </c>
      <c r="B1487" s="8">
        <v>44964</v>
      </c>
      <c r="C1487" s="8">
        <v>44971</v>
      </c>
      <c r="D1487" s="7" t="s">
        <v>3324</v>
      </c>
      <c r="E1487" s="7" t="s">
        <v>417</v>
      </c>
      <c r="F1487" s="7" t="s">
        <v>19</v>
      </c>
      <c r="G1487" s="7" t="s">
        <v>251</v>
      </c>
      <c r="H1487" s="7" t="s">
        <v>160</v>
      </c>
      <c r="I1487" s="6">
        <v>9</v>
      </c>
      <c r="J1487" s="10">
        <v>0.05</v>
      </c>
      <c r="K1487" s="7" t="s">
        <v>32</v>
      </c>
      <c r="L1487" s="7" t="s">
        <v>23</v>
      </c>
      <c r="M1487" s="6">
        <v>22</v>
      </c>
      <c r="N1487" s="6">
        <v>3</v>
      </c>
      <c r="O1487" s="7" t="str">
        <f>VLOOKUP(H1487,Product_Master!$A$2:$E$19,2,FALSE)</f>
        <v>Laptop</v>
      </c>
      <c r="P1487" s="7" t="str">
        <f>VLOOKUP(H1487,Product_Master!$A$2:$E$19,3,FALSE)</f>
        <v>Technology</v>
      </c>
      <c r="Q1487" s="17">
        <f>INDEX(Product_Master!$D$2:$D$19,MATCH(H1487,Product_Master!$A$2:$A$19,0))</f>
        <v>900</v>
      </c>
      <c r="R1487" s="14">
        <f>INDEX(Product_Master!$E$2:$E$19,MATCH(H1487,Product_Master!$A$2:$A$19,0))</f>
        <v>669.14</v>
      </c>
      <c r="S1487" s="14">
        <f t="shared" si="138"/>
        <v>7695</v>
      </c>
      <c r="T1487" s="14">
        <f t="shared" si="139"/>
        <v>6022.26</v>
      </c>
      <c r="U1487" s="14">
        <f t="shared" si="140"/>
        <v>1672.7399999999998</v>
      </c>
      <c r="V1487" s="20">
        <f t="shared" si="141"/>
        <v>0.21738011695906431</v>
      </c>
      <c r="W1487" s="7" t="str">
        <f t="shared" si="142"/>
        <v>Profitable</v>
      </c>
      <c r="X1487" s="7" t="str">
        <f t="shared" si="143"/>
        <v>High</v>
      </c>
    </row>
    <row r="1488" spans="1:24" x14ac:dyDescent="0.3">
      <c r="A1488" s="7" t="s">
        <v>3752</v>
      </c>
      <c r="B1488" s="8">
        <v>45180</v>
      </c>
      <c r="C1488" s="8">
        <v>45184</v>
      </c>
      <c r="D1488" s="7" t="s">
        <v>975</v>
      </c>
      <c r="E1488" s="7" t="s">
        <v>635</v>
      </c>
      <c r="F1488" s="7" t="s">
        <v>29</v>
      </c>
      <c r="G1488" s="7" t="s">
        <v>192</v>
      </c>
      <c r="H1488" s="7" t="s">
        <v>91</v>
      </c>
      <c r="I1488" s="6">
        <v>7</v>
      </c>
      <c r="J1488" s="10">
        <v>0.05</v>
      </c>
      <c r="K1488" s="7" t="s">
        <v>22</v>
      </c>
      <c r="L1488" s="7" t="s">
        <v>50</v>
      </c>
      <c r="M1488" s="6">
        <v>39</v>
      </c>
      <c r="N1488" s="6">
        <v>3</v>
      </c>
      <c r="O1488" s="7" t="str">
        <f>VLOOKUP(H1488,Product_Master!$A$2:$E$19,2,FALSE)</f>
        <v>Smartphone</v>
      </c>
      <c r="P1488" s="7" t="str">
        <f>VLOOKUP(H1488,Product_Master!$A$2:$E$19,3,FALSE)</f>
        <v>Technology</v>
      </c>
      <c r="Q1488" s="17">
        <f>INDEX(Product_Master!$D$2:$D$19,MATCH(H1488,Product_Master!$A$2:$A$19,0))</f>
        <v>600</v>
      </c>
      <c r="R1488" s="14">
        <f>INDEX(Product_Master!$E$2:$E$19,MATCH(H1488,Product_Master!$A$2:$A$19,0))</f>
        <v>395.83</v>
      </c>
      <c r="S1488" s="14">
        <f t="shared" si="138"/>
        <v>3990</v>
      </c>
      <c r="T1488" s="14">
        <f t="shared" si="139"/>
        <v>2770.81</v>
      </c>
      <c r="U1488" s="14">
        <f t="shared" si="140"/>
        <v>1219.19</v>
      </c>
      <c r="V1488" s="20">
        <f t="shared" si="141"/>
        <v>0.30556140350877192</v>
      </c>
      <c r="W1488" s="7" t="str">
        <f t="shared" si="142"/>
        <v>Profitable</v>
      </c>
      <c r="X1488" s="7" t="str">
        <f t="shared" si="143"/>
        <v>Medium</v>
      </c>
    </row>
    <row r="1489" spans="1:24" x14ac:dyDescent="0.3">
      <c r="A1489" s="7" t="s">
        <v>3753</v>
      </c>
      <c r="B1489" s="8">
        <v>45471</v>
      </c>
      <c r="C1489" s="8">
        <v>45472</v>
      </c>
      <c r="D1489" s="7" t="s">
        <v>961</v>
      </c>
      <c r="E1489" s="7" t="s">
        <v>413</v>
      </c>
      <c r="F1489" s="7" t="s">
        <v>29</v>
      </c>
      <c r="G1489" s="7" t="s">
        <v>30</v>
      </c>
      <c r="H1489" s="7" t="s">
        <v>308</v>
      </c>
      <c r="I1489" s="6">
        <v>4</v>
      </c>
      <c r="J1489" s="10">
        <v>0</v>
      </c>
      <c r="K1489" s="7" t="s">
        <v>32</v>
      </c>
      <c r="L1489" s="7" t="s">
        <v>50</v>
      </c>
      <c r="M1489" s="6">
        <v>69</v>
      </c>
      <c r="N1489" s="6">
        <v>2</v>
      </c>
      <c r="O1489" s="7" t="str">
        <f>VLOOKUP(H1489,Product_Master!$A$2:$E$19,2,FALSE)</f>
        <v>Binder</v>
      </c>
      <c r="P1489" s="7" t="str">
        <f>VLOOKUP(H1489,Product_Master!$A$2:$E$19,3,FALSE)</f>
        <v>Office Supplies</v>
      </c>
      <c r="Q1489" s="17">
        <f>INDEX(Product_Master!$D$2:$D$19,MATCH(H1489,Product_Master!$A$2:$A$19,0))</f>
        <v>8</v>
      </c>
      <c r="R1489" s="14">
        <f>INDEX(Product_Master!$E$2:$E$19,MATCH(H1489,Product_Master!$A$2:$A$19,0))</f>
        <v>5.51</v>
      </c>
      <c r="S1489" s="14">
        <f t="shared" si="138"/>
        <v>32</v>
      </c>
      <c r="T1489" s="14">
        <f t="shared" si="139"/>
        <v>22.04</v>
      </c>
      <c r="U1489" s="14">
        <f t="shared" si="140"/>
        <v>9.9600000000000009</v>
      </c>
      <c r="V1489" s="20">
        <f t="shared" si="141"/>
        <v>0.31125000000000003</v>
      </c>
      <c r="W1489" s="7" t="str">
        <f t="shared" si="142"/>
        <v>Profitable</v>
      </c>
      <c r="X1489" s="7" t="str">
        <f t="shared" si="143"/>
        <v>Low</v>
      </c>
    </row>
    <row r="1490" spans="1:24" x14ac:dyDescent="0.3">
      <c r="A1490" s="7" t="s">
        <v>3754</v>
      </c>
      <c r="B1490" s="8">
        <v>45181</v>
      </c>
      <c r="C1490" s="8">
        <v>45185</v>
      </c>
      <c r="D1490" s="7" t="s">
        <v>1929</v>
      </c>
      <c r="E1490" s="7" t="s">
        <v>666</v>
      </c>
      <c r="F1490" s="7" t="s">
        <v>29</v>
      </c>
      <c r="G1490" s="7" t="s">
        <v>20</v>
      </c>
      <c r="H1490" s="7" t="s">
        <v>48</v>
      </c>
      <c r="I1490" s="6">
        <v>2</v>
      </c>
      <c r="J1490" s="10">
        <v>0</v>
      </c>
      <c r="K1490" s="7" t="s">
        <v>222</v>
      </c>
      <c r="L1490" s="7" t="s">
        <v>33</v>
      </c>
      <c r="M1490" s="6">
        <v>31</v>
      </c>
      <c r="N1490" s="6">
        <v>3</v>
      </c>
      <c r="O1490" s="7" t="str">
        <f>VLOOKUP(H1490,Product_Master!$A$2:$E$19,2,FALSE)</f>
        <v>Monitor</v>
      </c>
      <c r="P1490" s="7" t="str">
        <f>VLOOKUP(H1490,Product_Master!$A$2:$E$19,3,FALSE)</f>
        <v>Technology</v>
      </c>
      <c r="Q1490" s="17">
        <f>INDEX(Product_Master!$D$2:$D$19,MATCH(H1490,Product_Master!$A$2:$A$19,0))</f>
        <v>220</v>
      </c>
      <c r="R1490" s="14">
        <f>INDEX(Product_Master!$E$2:$E$19,MATCH(H1490,Product_Master!$A$2:$A$19,0))</f>
        <v>159.36000000000001</v>
      </c>
      <c r="S1490" s="14">
        <f t="shared" si="138"/>
        <v>440</v>
      </c>
      <c r="T1490" s="14">
        <f t="shared" si="139"/>
        <v>318.72000000000003</v>
      </c>
      <c r="U1490" s="14">
        <f t="shared" si="140"/>
        <v>121.27999999999997</v>
      </c>
      <c r="V1490" s="20">
        <f t="shared" si="141"/>
        <v>0.27563636363636357</v>
      </c>
      <c r="W1490" s="7" t="str">
        <f t="shared" si="142"/>
        <v>Profitable</v>
      </c>
      <c r="X1490" s="7" t="str">
        <f t="shared" si="143"/>
        <v>Low</v>
      </c>
    </row>
    <row r="1491" spans="1:24" x14ac:dyDescent="0.3">
      <c r="A1491" s="7" t="s">
        <v>3755</v>
      </c>
      <c r="B1491" s="8">
        <v>45052</v>
      </c>
      <c r="C1491" s="8">
        <v>45059</v>
      </c>
      <c r="D1491" s="7" t="s">
        <v>525</v>
      </c>
      <c r="E1491" s="7" t="s">
        <v>591</v>
      </c>
      <c r="F1491" s="7" t="s">
        <v>39</v>
      </c>
      <c r="G1491" s="7" t="s">
        <v>40</v>
      </c>
      <c r="H1491" s="7" t="s">
        <v>160</v>
      </c>
      <c r="I1491" s="6">
        <v>4</v>
      </c>
      <c r="J1491" s="10">
        <v>0.2</v>
      </c>
      <c r="K1491" s="7" t="s">
        <v>22</v>
      </c>
      <c r="L1491" s="7" t="s">
        <v>23</v>
      </c>
      <c r="M1491" s="6">
        <v>20</v>
      </c>
      <c r="N1491" s="6">
        <v>5</v>
      </c>
      <c r="O1491" s="7" t="str">
        <f>VLOOKUP(H1491,Product_Master!$A$2:$E$19,2,FALSE)</f>
        <v>Laptop</v>
      </c>
      <c r="P1491" s="7" t="str">
        <f>VLOOKUP(H1491,Product_Master!$A$2:$E$19,3,FALSE)</f>
        <v>Technology</v>
      </c>
      <c r="Q1491" s="17">
        <f>INDEX(Product_Master!$D$2:$D$19,MATCH(H1491,Product_Master!$A$2:$A$19,0))</f>
        <v>900</v>
      </c>
      <c r="R1491" s="14">
        <f>INDEX(Product_Master!$E$2:$E$19,MATCH(H1491,Product_Master!$A$2:$A$19,0))</f>
        <v>669.14</v>
      </c>
      <c r="S1491" s="14">
        <f t="shared" si="138"/>
        <v>2880</v>
      </c>
      <c r="T1491" s="14">
        <f t="shared" si="139"/>
        <v>2676.56</v>
      </c>
      <c r="U1491" s="14">
        <f t="shared" si="140"/>
        <v>203.44000000000005</v>
      </c>
      <c r="V1491" s="20">
        <f t="shared" si="141"/>
        <v>7.0638888888888904E-2</v>
      </c>
      <c r="W1491" s="7" t="str">
        <f t="shared" si="142"/>
        <v>Profitable</v>
      </c>
      <c r="X1491" s="7" t="str">
        <f t="shared" si="143"/>
        <v>Medium</v>
      </c>
    </row>
    <row r="1492" spans="1:24" x14ac:dyDescent="0.3">
      <c r="A1492" s="7" t="s">
        <v>3756</v>
      </c>
      <c r="B1492" s="8">
        <v>45074</v>
      </c>
      <c r="C1492" s="8">
        <v>45081</v>
      </c>
      <c r="D1492" s="7" t="s">
        <v>1710</v>
      </c>
      <c r="E1492" s="7" t="s">
        <v>1169</v>
      </c>
      <c r="F1492" s="7" t="s">
        <v>29</v>
      </c>
      <c r="G1492" s="7" t="s">
        <v>293</v>
      </c>
      <c r="H1492" s="7" t="s">
        <v>241</v>
      </c>
      <c r="I1492" s="6">
        <v>7</v>
      </c>
      <c r="J1492" s="10">
        <v>0</v>
      </c>
      <c r="K1492" s="7" t="s">
        <v>22</v>
      </c>
      <c r="L1492" s="7" t="s">
        <v>50</v>
      </c>
      <c r="M1492" s="6">
        <v>21</v>
      </c>
      <c r="N1492" s="6">
        <v>5</v>
      </c>
      <c r="O1492" s="7" t="str">
        <f>VLOOKUP(H1492,Product_Master!$A$2:$E$19,2,FALSE)</f>
        <v>Notebook</v>
      </c>
      <c r="P1492" s="7" t="str">
        <f>VLOOKUP(H1492,Product_Master!$A$2:$E$19,3,FALSE)</f>
        <v>Office Supplies</v>
      </c>
      <c r="Q1492" s="17">
        <f>INDEX(Product_Master!$D$2:$D$19,MATCH(H1492,Product_Master!$A$2:$A$19,0))</f>
        <v>6</v>
      </c>
      <c r="R1492" s="14">
        <f>INDEX(Product_Master!$E$2:$E$19,MATCH(H1492,Product_Master!$A$2:$A$19,0))</f>
        <v>4.2699999999999996</v>
      </c>
      <c r="S1492" s="14">
        <f t="shared" si="138"/>
        <v>42</v>
      </c>
      <c r="T1492" s="14">
        <f t="shared" si="139"/>
        <v>29.889999999999997</v>
      </c>
      <c r="U1492" s="14">
        <f t="shared" si="140"/>
        <v>12.110000000000003</v>
      </c>
      <c r="V1492" s="20">
        <f t="shared" si="141"/>
        <v>0.28833333333333339</v>
      </c>
      <c r="W1492" s="7" t="str">
        <f t="shared" si="142"/>
        <v>Profitable</v>
      </c>
      <c r="X1492" s="7" t="str">
        <f t="shared" si="143"/>
        <v>Low</v>
      </c>
    </row>
    <row r="1493" spans="1:24" x14ac:dyDescent="0.3">
      <c r="A1493" s="7" t="s">
        <v>3758</v>
      </c>
      <c r="B1493" s="8">
        <v>45415</v>
      </c>
      <c r="C1493" s="8">
        <v>45416</v>
      </c>
      <c r="D1493" s="7" t="s">
        <v>3759</v>
      </c>
      <c r="E1493" s="7" t="s">
        <v>552</v>
      </c>
      <c r="F1493" s="7" t="s">
        <v>19</v>
      </c>
      <c r="G1493" s="7" t="s">
        <v>192</v>
      </c>
      <c r="H1493" s="7" t="s">
        <v>241</v>
      </c>
      <c r="I1493" s="6">
        <v>8</v>
      </c>
      <c r="J1493" s="10">
        <v>0</v>
      </c>
      <c r="K1493" s="7" t="s">
        <v>32</v>
      </c>
      <c r="L1493" s="7" t="s">
        <v>41</v>
      </c>
      <c r="M1493" s="6">
        <v>21</v>
      </c>
      <c r="N1493" s="6">
        <v>3</v>
      </c>
      <c r="O1493" s="7" t="str">
        <f>VLOOKUP(H1493,Product_Master!$A$2:$E$19,2,FALSE)</f>
        <v>Notebook</v>
      </c>
      <c r="P1493" s="7" t="str">
        <f>VLOOKUP(H1493,Product_Master!$A$2:$E$19,3,FALSE)</f>
        <v>Office Supplies</v>
      </c>
      <c r="Q1493" s="17">
        <f>INDEX(Product_Master!$D$2:$D$19,MATCH(H1493,Product_Master!$A$2:$A$19,0))</f>
        <v>6</v>
      </c>
      <c r="R1493" s="14">
        <f>INDEX(Product_Master!$E$2:$E$19,MATCH(H1493,Product_Master!$A$2:$A$19,0))</f>
        <v>4.2699999999999996</v>
      </c>
      <c r="S1493" s="14">
        <f t="shared" si="138"/>
        <v>48</v>
      </c>
      <c r="T1493" s="14">
        <f t="shared" si="139"/>
        <v>34.159999999999997</v>
      </c>
      <c r="U1493" s="14">
        <f t="shared" si="140"/>
        <v>13.840000000000003</v>
      </c>
      <c r="V1493" s="20">
        <f t="shared" si="141"/>
        <v>0.28833333333333339</v>
      </c>
      <c r="W1493" s="7" t="str">
        <f t="shared" si="142"/>
        <v>Profitable</v>
      </c>
      <c r="X1493" s="7" t="str">
        <f t="shared" si="143"/>
        <v>Low</v>
      </c>
    </row>
    <row r="1494" spans="1:24" x14ac:dyDescent="0.3">
      <c r="A1494" s="7" t="s">
        <v>3760</v>
      </c>
      <c r="B1494" s="8">
        <v>45297</v>
      </c>
      <c r="C1494" s="8">
        <v>45300</v>
      </c>
      <c r="D1494" s="7" t="s">
        <v>3761</v>
      </c>
      <c r="E1494" s="7" t="s">
        <v>1009</v>
      </c>
      <c r="F1494" s="7" t="s">
        <v>39</v>
      </c>
      <c r="G1494" s="7" t="s">
        <v>192</v>
      </c>
      <c r="H1494" s="7" t="s">
        <v>63</v>
      </c>
      <c r="I1494" s="6">
        <v>5</v>
      </c>
      <c r="J1494" s="10">
        <v>0.2</v>
      </c>
      <c r="K1494" s="7" t="s">
        <v>32</v>
      </c>
      <c r="L1494" s="7" t="s">
        <v>33</v>
      </c>
      <c r="M1494" s="6">
        <v>36</v>
      </c>
      <c r="N1494" s="6">
        <v>5</v>
      </c>
      <c r="O1494" s="7" t="str">
        <f>VLOOKUP(H1494,Product_Master!$A$2:$E$19,2,FALSE)</f>
        <v>Paper Ream</v>
      </c>
      <c r="P1494" s="7" t="str">
        <f>VLOOKUP(H1494,Product_Master!$A$2:$E$19,3,FALSE)</f>
        <v>Office Supplies</v>
      </c>
      <c r="Q1494" s="17">
        <f>INDEX(Product_Master!$D$2:$D$19,MATCH(H1494,Product_Master!$A$2:$A$19,0))</f>
        <v>9</v>
      </c>
      <c r="R1494" s="14">
        <f>INDEX(Product_Master!$E$2:$E$19,MATCH(H1494,Product_Master!$A$2:$A$19,0))</f>
        <v>5.46</v>
      </c>
      <c r="S1494" s="14">
        <f t="shared" si="138"/>
        <v>36</v>
      </c>
      <c r="T1494" s="14">
        <f t="shared" si="139"/>
        <v>27.3</v>
      </c>
      <c r="U1494" s="14">
        <f t="shared" si="140"/>
        <v>8.6999999999999993</v>
      </c>
      <c r="V1494" s="20">
        <f t="shared" si="141"/>
        <v>0.24166666666666664</v>
      </c>
      <c r="W1494" s="7" t="str">
        <f t="shared" si="142"/>
        <v>Profitable</v>
      </c>
      <c r="X1494" s="7" t="str">
        <f t="shared" si="143"/>
        <v>Low</v>
      </c>
    </row>
    <row r="1495" spans="1:24" x14ac:dyDescent="0.3">
      <c r="A1495" s="7" t="s">
        <v>3762</v>
      </c>
      <c r="B1495" s="8">
        <v>45089</v>
      </c>
      <c r="C1495" s="8">
        <v>45093</v>
      </c>
      <c r="D1495" s="7" t="s">
        <v>1515</v>
      </c>
      <c r="E1495" s="7" t="s">
        <v>2083</v>
      </c>
      <c r="F1495" s="7" t="s">
        <v>39</v>
      </c>
      <c r="G1495" s="7" t="s">
        <v>115</v>
      </c>
      <c r="H1495" s="7" t="s">
        <v>308</v>
      </c>
      <c r="I1495" s="6">
        <v>9</v>
      </c>
      <c r="J1495" s="10">
        <v>0.15</v>
      </c>
      <c r="K1495" s="7" t="s">
        <v>22</v>
      </c>
      <c r="L1495" s="7" t="s">
        <v>41</v>
      </c>
      <c r="M1495" s="6">
        <v>55</v>
      </c>
      <c r="N1495" s="6">
        <v>2</v>
      </c>
      <c r="O1495" s="7" t="str">
        <f>VLOOKUP(H1495,Product_Master!$A$2:$E$19,2,FALSE)</f>
        <v>Binder</v>
      </c>
      <c r="P1495" s="7" t="str">
        <f>VLOOKUP(H1495,Product_Master!$A$2:$E$19,3,FALSE)</f>
        <v>Office Supplies</v>
      </c>
      <c r="Q1495" s="17">
        <f>INDEX(Product_Master!$D$2:$D$19,MATCH(H1495,Product_Master!$A$2:$A$19,0))</f>
        <v>8</v>
      </c>
      <c r="R1495" s="14">
        <f>INDEX(Product_Master!$E$2:$E$19,MATCH(H1495,Product_Master!$A$2:$A$19,0))</f>
        <v>5.51</v>
      </c>
      <c r="S1495" s="14">
        <f t="shared" si="138"/>
        <v>61.199999999999996</v>
      </c>
      <c r="T1495" s="14">
        <f t="shared" si="139"/>
        <v>49.589999999999996</v>
      </c>
      <c r="U1495" s="14">
        <f t="shared" si="140"/>
        <v>11.61</v>
      </c>
      <c r="V1495" s="20">
        <f t="shared" si="141"/>
        <v>0.18970588235294117</v>
      </c>
      <c r="W1495" s="7" t="str">
        <f t="shared" si="142"/>
        <v>Profitable</v>
      </c>
      <c r="X1495" s="7" t="str">
        <f t="shared" si="143"/>
        <v>Low</v>
      </c>
    </row>
    <row r="1496" spans="1:24" x14ac:dyDescent="0.3">
      <c r="A1496" s="7" t="s">
        <v>3765</v>
      </c>
      <c r="B1496" s="8">
        <v>45084</v>
      </c>
      <c r="C1496" s="8">
        <v>45090</v>
      </c>
      <c r="D1496" s="7" t="s">
        <v>1300</v>
      </c>
      <c r="E1496" s="7" t="s">
        <v>914</v>
      </c>
      <c r="F1496" s="7" t="s">
        <v>39</v>
      </c>
      <c r="G1496" s="7" t="s">
        <v>176</v>
      </c>
      <c r="H1496" s="7" t="s">
        <v>76</v>
      </c>
      <c r="I1496" s="6">
        <v>6</v>
      </c>
      <c r="J1496" s="10">
        <v>0.2</v>
      </c>
      <c r="K1496" s="7" t="s">
        <v>32</v>
      </c>
      <c r="L1496" s="7" t="s">
        <v>33</v>
      </c>
      <c r="M1496" s="6">
        <v>30</v>
      </c>
      <c r="N1496" s="6">
        <v>5</v>
      </c>
      <c r="O1496" s="7" t="str">
        <f>VLOOKUP(H1496,Product_Master!$A$2:$E$19,2,FALSE)</f>
        <v>Tablet</v>
      </c>
      <c r="P1496" s="7" t="str">
        <f>VLOOKUP(H1496,Product_Master!$A$2:$E$19,3,FALSE)</f>
        <v>Technology</v>
      </c>
      <c r="Q1496" s="17">
        <f>INDEX(Product_Master!$D$2:$D$19,MATCH(H1496,Product_Master!$A$2:$A$19,0))</f>
        <v>350</v>
      </c>
      <c r="R1496" s="14">
        <f>INDEX(Product_Master!$E$2:$E$19,MATCH(H1496,Product_Master!$A$2:$A$19,0))</f>
        <v>267.63</v>
      </c>
      <c r="S1496" s="14">
        <f t="shared" si="138"/>
        <v>1680</v>
      </c>
      <c r="T1496" s="14">
        <f t="shared" si="139"/>
        <v>1605.78</v>
      </c>
      <c r="U1496" s="14">
        <f t="shared" si="140"/>
        <v>74.220000000000027</v>
      </c>
      <c r="V1496" s="20">
        <f t="shared" si="141"/>
        <v>4.4178571428571442E-2</v>
      </c>
      <c r="W1496" s="7" t="str">
        <f t="shared" si="142"/>
        <v>Profitable</v>
      </c>
      <c r="X1496" s="7" t="str">
        <f t="shared" si="143"/>
        <v>Low</v>
      </c>
    </row>
    <row r="1497" spans="1:24" x14ac:dyDescent="0.3">
      <c r="A1497" s="7" t="s">
        <v>3766</v>
      </c>
      <c r="B1497" s="8">
        <v>45367</v>
      </c>
      <c r="C1497" s="8">
        <v>45374</v>
      </c>
      <c r="D1497" s="7" t="s">
        <v>3768</v>
      </c>
      <c r="E1497" s="7" t="s">
        <v>1000</v>
      </c>
      <c r="F1497" s="7" t="s">
        <v>29</v>
      </c>
      <c r="G1497" s="7" t="s">
        <v>47</v>
      </c>
      <c r="H1497" s="7" t="s">
        <v>63</v>
      </c>
      <c r="I1497" s="6">
        <v>5</v>
      </c>
      <c r="J1497" s="10">
        <v>0.1</v>
      </c>
      <c r="K1497" s="7" t="s">
        <v>222</v>
      </c>
      <c r="L1497" s="7" t="s">
        <v>50</v>
      </c>
      <c r="M1497" s="6">
        <v>52</v>
      </c>
      <c r="N1497" s="6">
        <v>2</v>
      </c>
      <c r="O1497" s="7" t="str">
        <f>VLOOKUP(H1497,Product_Master!$A$2:$E$19,2,FALSE)</f>
        <v>Paper Ream</v>
      </c>
      <c r="P1497" s="7" t="str">
        <f>VLOOKUP(H1497,Product_Master!$A$2:$E$19,3,FALSE)</f>
        <v>Office Supplies</v>
      </c>
      <c r="Q1497" s="17">
        <f>INDEX(Product_Master!$D$2:$D$19,MATCH(H1497,Product_Master!$A$2:$A$19,0))</f>
        <v>9</v>
      </c>
      <c r="R1497" s="14">
        <f>INDEX(Product_Master!$E$2:$E$19,MATCH(H1497,Product_Master!$A$2:$A$19,0))</f>
        <v>5.46</v>
      </c>
      <c r="S1497" s="14">
        <f t="shared" si="138"/>
        <v>40.5</v>
      </c>
      <c r="T1497" s="14">
        <f t="shared" si="139"/>
        <v>27.3</v>
      </c>
      <c r="U1497" s="14">
        <f t="shared" si="140"/>
        <v>13.2</v>
      </c>
      <c r="V1497" s="20">
        <f t="shared" si="141"/>
        <v>0.3259259259259259</v>
      </c>
      <c r="W1497" s="7" t="str">
        <f t="shared" si="142"/>
        <v>Profitable</v>
      </c>
      <c r="X1497" s="7" t="str">
        <f t="shared" si="143"/>
        <v>Low</v>
      </c>
    </row>
    <row r="1498" spans="1:24" x14ac:dyDescent="0.3">
      <c r="A1498" s="7" t="s">
        <v>3769</v>
      </c>
      <c r="B1498" s="8">
        <v>44993</v>
      </c>
      <c r="C1498" s="8">
        <v>44999</v>
      </c>
      <c r="D1498" s="7" t="s">
        <v>164</v>
      </c>
      <c r="E1498" s="7" t="s">
        <v>221</v>
      </c>
      <c r="F1498" s="7" t="s">
        <v>29</v>
      </c>
      <c r="G1498" s="7" t="s">
        <v>90</v>
      </c>
      <c r="H1498" s="7" t="s">
        <v>146</v>
      </c>
      <c r="I1498" s="6">
        <v>4</v>
      </c>
      <c r="J1498" s="10">
        <v>0.15</v>
      </c>
      <c r="K1498" s="7" t="s">
        <v>32</v>
      </c>
      <c r="L1498" s="7" t="s">
        <v>33</v>
      </c>
      <c r="M1498" s="6">
        <v>41</v>
      </c>
      <c r="N1498" s="6">
        <v>5</v>
      </c>
      <c r="O1498" s="7" t="str">
        <f>VLOOKUP(H1498,Product_Master!$A$2:$E$19,2,FALSE)</f>
        <v>Standing Desk</v>
      </c>
      <c r="P1498" s="7" t="str">
        <f>VLOOKUP(H1498,Product_Master!$A$2:$E$19,3,FALSE)</f>
        <v>Furniture</v>
      </c>
      <c r="Q1498" s="17">
        <f>INDEX(Product_Master!$D$2:$D$19,MATCH(H1498,Product_Master!$A$2:$A$19,0))</f>
        <v>480</v>
      </c>
      <c r="R1498" s="14">
        <f>INDEX(Product_Master!$E$2:$E$19,MATCH(H1498,Product_Master!$A$2:$A$19,0))</f>
        <v>375.21</v>
      </c>
      <c r="S1498" s="14">
        <f t="shared" si="138"/>
        <v>1632</v>
      </c>
      <c r="T1498" s="14">
        <f t="shared" si="139"/>
        <v>1500.84</v>
      </c>
      <c r="U1498" s="14">
        <f t="shared" si="140"/>
        <v>131.16000000000008</v>
      </c>
      <c r="V1498" s="20">
        <f t="shared" si="141"/>
        <v>8.0367647058823585E-2</v>
      </c>
      <c r="W1498" s="7" t="str">
        <f t="shared" si="142"/>
        <v>Profitable</v>
      </c>
      <c r="X1498" s="7" t="str">
        <f t="shared" si="143"/>
        <v>Low</v>
      </c>
    </row>
    <row r="1499" spans="1:24" x14ac:dyDescent="0.3">
      <c r="A1499" s="7" t="s">
        <v>3770</v>
      </c>
      <c r="B1499" s="8">
        <v>45223</v>
      </c>
      <c r="C1499" s="8">
        <v>45229</v>
      </c>
      <c r="D1499" s="7" t="s">
        <v>1856</v>
      </c>
      <c r="E1499" s="7" t="s">
        <v>75</v>
      </c>
      <c r="F1499" s="7" t="s">
        <v>29</v>
      </c>
      <c r="G1499" s="7" t="s">
        <v>20</v>
      </c>
      <c r="H1499" s="7" t="s">
        <v>91</v>
      </c>
      <c r="I1499" s="6">
        <v>4</v>
      </c>
      <c r="J1499" s="10">
        <v>0.1</v>
      </c>
      <c r="K1499" s="7" t="s">
        <v>32</v>
      </c>
      <c r="L1499" s="7" t="s">
        <v>41</v>
      </c>
      <c r="M1499" s="6">
        <v>20</v>
      </c>
      <c r="N1499" s="6">
        <v>4</v>
      </c>
      <c r="O1499" s="7" t="str">
        <f>VLOOKUP(H1499,Product_Master!$A$2:$E$19,2,FALSE)</f>
        <v>Smartphone</v>
      </c>
      <c r="P1499" s="7" t="str">
        <f>VLOOKUP(H1499,Product_Master!$A$2:$E$19,3,FALSE)</f>
        <v>Technology</v>
      </c>
      <c r="Q1499" s="17">
        <f>INDEX(Product_Master!$D$2:$D$19,MATCH(H1499,Product_Master!$A$2:$A$19,0))</f>
        <v>600</v>
      </c>
      <c r="R1499" s="14">
        <f>INDEX(Product_Master!$E$2:$E$19,MATCH(H1499,Product_Master!$A$2:$A$19,0))</f>
        <v>395.83</v>
      </c>
      <c r="S1499" s="14">
        <f t="shared" si="138"/>
        <v>2160</v>
      </c>
      <c r="T1499" s="14">
        <f t="shared" si="139"/>
        <v>1583.32</v>
      </c>
      <c r="U1499" s="14">
        <f t="shared" si="140"/>
        <v>576.68000000000006</v>
      </c>
      <c r="V1499" s="20">
        <f t="shared" si="141"/>
        <v>0.26698148148148149</v>
      </c>
      <c r="W1499" s="7" t="str">
        <f t="shared" si="142"/>
        <v>Profitable</v>
      </c>
      <c r="X1499" s="7" t="str">
        <f t="shared" si="143"/>
        <v>Medium</v>
      </c>
    </row>
    <row r="1500" spans="1:24" x14ac:dyDescent="0.3">
      <c r="A1500" s="7" t="s">
        <v>3771</v>
      </c>
      <c r="B1500" s="8">
        <v>45363</v>
      </c>
      <c r="C1500" s="8">
        <v>45369</v>
      </c>
      <c r="D1500" s="7" t="s">
        <v>3772</v>
      </c>
      <c r="E1500" s="7" t="s">
        <v>266</v>
      </c>
      <c r="F1500" s="7" t="s">
        <v>39</v>
      </c>
      <c r="G1500" s="7" t="s">
        <v>176</v>
      </c>
      <c r="H1500" s="7" t="s">
        <v>216</v>
      </c>
      <c r="I1500" s="6">
        <v>1</v>
      </c>
      <c r="J1500" s="10">
        <v>0.15</v>
      </c>
      <c r="K1500" s="7" t="s">
        <v>32</v>
      </c>
      <c r="L1500" s="7" t="s">
        <v>33</v>
      </c>
      <c r="M1500" s="6">
        <v>47</v>
      </c>
      <c r="N1500" s="6">
        <v>3</v>
      </c>
      <c r="O1500" s="7" t="str">
        <f>VLOOKUP(H1500,Product_Master!$A$2:$E$19,2,FALSE)</f>
        <v>Keyboard</v>
      </c>
      <c r="P1500" s="7" t="str">
        <f>VLOOKUP(H1500,Product_Master!$A$2:$E$19,3,FALSE)</f>
        <v>Technology</v>
      </c>
      <c r="Q1500" s="17">
        <f>INDEX(Product_Master!$D$2:$D$19,MATCH(H1500,Product_Master!$A$2:$A$19,0))</f>
        <v>45</v>
      </c>
      <c r="R1500" s="14">
        <f>INDEX(Product_Master!$E$2:$E$19,MATCH(H1500,Product_Master!$A$2:$A$19,0))</f>
        <v>35.729999999999997</v>
      </c>
      <c r="S1500" s="14">
        <f t="shared" si="138"/>
        <v>38.25</v>
      </c>
      <c r="T1500" s="14">
        <f t="shared" si="139"/>
        <v>35.729999999999997</v>
      </c>
      <c r="U1500" s="14">
        <f t="shared" si="140"/>
        <v>2.5200000000000031</v>
      </c>
      <c r="V1500" s="20">
        <f t="shared" si="141"/>
        <v>6.5882352941176558E-2</v>
      </c>
      <c r="W1500" s="7" t="str">
        <f t="shared" si="142"/>
        <v>Profitable</v>
      </c>
      <c r="X1500" s="7" t="str">
        <f t="shared" si="143"/>
        <v>Low</v>
      </c>
    </row>
    <row r="1501" spans="1:24" x14ac:dyDescent="0.3">
      <c r="A1501" s="7" t="s">
        <v>3773</v>
      </c>
      <c r="B1501" s="8">
        <v>45131</v>
      </c>
      <c r="C1501" s="8">
        <v>45136</v>
      </c>
      <c r="D1501" s="7" t="s">
        <v>1122</v>
      </c>
      <c r="E1501" s="7" t="s">
        <v>882</v>
      </c>
      <c r="F1501" s="7" t="s">
        <v>19</v>
      </c>
      <c r="G1501" s="7" t="s">
        <v>115</v>
      </c>
      <c r="H1501" s="7" t="s">
        <v>160</v>
      </c>
      <c r="I1501" s="6">
        <v>5</v>
      </c>
      <c r="J1501" s="10">
        <v>0.2</v>
      </c>
      <c r="K1501" s="7" t="s">
        <v>22</v>
      </c>
      <c r="L1501" s="7" t="s">
        <v>33</v>
      </c>
      <c r="M1501" s="6">
        <v>32</v>
      </c>
      <c r="N1501" s="6">
        <v>1</v>
      </c>
      <c r="O1501" s="7" t="str">
        <f>VLOOKUP(H1501,Product_Master!$A$2:$E$19,2,FALSE)</f>
        <v>Laptop</v>
      </c>
      <c r="P1501" s="7" t="str">
        <f>VLOOKUP(H1501,Product_Master!$A$2:$E$19,3,FALSE)</f>
        <v>Technology</v>
      </c>
      <c r="Q1501" s="17">
        <f>INDEX(Product_Master!$D$2:$D$19,MATCH(H1501,Product_Master!$A$2:$A$19,0))</f>
        <v>900</v>
      </c>
      <c r="R1501" s="14">
        <f>INDEX(Product_Master!$E$2:$E$19,MATCH(H1501,Product_Master!$A$2:$A$19,0))</f>
        <v>669.14</v>
      </c>
      <c r="S1501" s="14">
        <f t="shared" si="138"/>
        <v>3600</v>
      </c>
      <c r="T1501" s="14">
        <f t="shared" si="139"/>
        <v>3345.7</v>
      </c>
      <c r="U1501" s="14">
        <f t="shared" si="140"/>
        <v>254.30000000000018</v>
      </c>
      <c r="V1501" s="20">
        <f t="shared" si="141"/>
        <v>7.0638888888888945E-2</v>
      </c>
      <c r="W1501" s="7" t="str">
        <f t="shared" si="142"/>
        <v>Profitable</v>
      </c>
      <c r="X1501" s="7" t="str">
        <f t="shared" si="143"/>
        <v>Medium</v>
      </c>
    </row>
    <row r="1502" spans="1:24" x14ac:dyDescent="0.3">
      <c r="A1502" s="7" t="s">
        <v>3774</v>
      </c>
      <c r="B1502" s="8">
        <v>45016</v>
      </c>
      <c r="C1502" s="8">
        <v>45019</v>
      </c>
      <c r="D1502" s="7" t="s">
        <v>1920</v>
      </c>
      <c r="E1502" s="7" t="s">
        <v>61</v>
      </c>
      <c r="F1502" s="7" t="s">
        <v>39</v>
      </c>
      <c r="G1502" s="7" t="s">
        <v>115</v>
      </c>
      <c r="H1502" s="7" t="s">
        <v>160</v>
      </c>
      <c r="I1502" s="6">
        <v>7</v>
      </c>
      <c r="J1502" s="10">
        <v>0.2</v>
      </c>
      <c r="K1502" s="7" t="s">
        <v>22</v>
      </c>
      <c r="L1502" s="7" t="s">
        <v>33</v>
      </c>
      <c r="M1502" s="6">
        <v>62</v>
      </c>
      <c r="N1502" s="6">
        <v>3</v>
      </c>
      <c r="O1502" s="7" t="str">
        <f>VLOOKUP(H1502,Product_Master!$A$2:$E$19,2,FALSE)</f>
        <v>Laptop</v>
      </c>
      <c r="P1502" s="7" t="str">
        <f>VLOOKUP(H1502,Product_Master!$A$2:$E$19,3,FALSE)</f>
        <v>Technology</v>
      </c>
      <c r="Q1502" s="17">
        <f>INDEX(Product_Master!$D$2:$D$19,MATCH(H1502,Product_Master!$A$2:$A$19,0))</f>
        <v>900</v>
      </c>
      <c r="R1502" s="14">
        <f>INDEX(Product_Master!$E$2:$E$19,MATCH(H1502,Product_Master!$A$2:$A$19,0))</f>
        <v>669.14</v>
      </c>
      <c r="S1502" s="14">
        <f t="shared" si="138"/>
        <v>5040</v>
      </c>
      <c r="T1502" s="14">
        <f t="shared" si="139"/>
        <v>4683.9799999999996</v>
      </c>
      <c r="U1502" s="14">
        <f t="shared" si="140"/>
        <v>356.02000000000044</v>
      </c>
      <c r="V1502" s="20">
        <f t="shared" si="141"/>
        <v>7.0638888888888973E-2</v>
      </c>
      <c r="W1502" s="7" t="str">
        <f t="shared" si="142"/>
        <v>Profitable</v>
      </c>
      <c r="X1502" s="7" t="str">
        <f t="shared" si="143"/>
        <v>High</v>
      </c>
    </row>
    <row r="1503" spans="1:24" x14ac:dyDescent="0.3">
      <c r="A1503" s="7" t="s">
        <v>3775</v>
      </c>
      <c r="B1503" s="8">
        <v>45224</v>
      </c>
      <c r="C1503" s="8">
        <v>45227</v>
      </c>
      <c r="D1503" s="7" t="s">
        <v>3777</v>
      </c>
      <c r="E1503" s="7" t="s">
        <v>643</v>
      </c>
      <c r="F1503" s="7" t="s">
        <v>39</v>
      </c>
      <c r="G1503" s="7" t="s">
        <v>293</v>
      </c>
      <c r="H1503" s="7" t="s">
        <v>308</v>
      </c>
      <c r="I1503" s="6">
        <v>2</v>
      </c>
      <c r="J1503" s="10">
        <v>0.05</v>
      </c>
      <c r="K1503" s="7" t="s">
        <v>32</v>
      </c>
      <c r="L1503" s="7" t="s">
        <v>23</v>
      </c>
      <c r="M1503" s="6">
        <v>44</v>
      </c>
      <c r="N1503" s="6">
        <v>3</v>
      </c>
      <c r="O1503" s="7" t="str">
        <f>VLOOKUP(H1503,Product_Master!$A$2:$E$19,2,FALSE)</f>
        <v>Binder</v>
      </c>
      <c r="P1503" s="7" t="str">
        <f>VLOOKUP(H1503,Product_Master!$A$2:$E$19,3,FALSE)</f>
        <v>Office Supplies</v>
      </c>
      <c r="Q1503" s="17">
        <f>INDEX(Product_Master!$D$2:$D$19,MATCH(H1503,Product_Master!$A$2:$A$19,0))</f>
        <v>8</v>
      </c>
      <c r="R1503" s="14">
        <f>INDEX(Product_Master!$E$2:$E$19,MATCH(H1503,Product_Master!$A$2:$A$19,0))</f>
        <v>5.51</v>
      </c>
      <c r="S1503" s="14">
        <f t="shared" si="138"/>
        <v>15.2</v>
      </c>
      <c r="T1503" s="14">
        <f t="shared" si="139"/>
        <v>11.02</v>
      </c>
      <c r="U1503" s="14">
        <f t="shared" si="140"/>
        <v>4.18</v>
      </c>
      <c r="V1503" s="20">
        <f t="shared" si="141"/>
        <v>0.27499999999999997</v>
      </c>
      <c r="W1503" s="7" t="str">
        <f t="shared" si="142"/>
        <v>Profitable</v>
      </c>
      <c r="X1503" s="7" t="str">
        <f t="shared" si="143"/>
        <v>Low</v>
      </c>
    </row>
    <row r="1504" spans="1:24" x14ac:dyDescent="0.3">
      <c r="A1504" s="7" t="s">
        <v>3778</v>
      </c>
      <c r="B1504" s="8">
        <v>45356</v>
      </c>
      <c r="C1504" s="8">
        <v>45361</v>
      </c>
      <c r="D1504" s="7" t="s">
        <v>616</v>
      </c>
      <c r="E1504" s="7" t="s">
        <v>347</v>
      </c>
      <c r="F1504" s="7" t="s">
        <v>29</v>
      </c>
      <c r="G1504" s="7" t="s">
        <v>62</v>
      </c>
      <c r="H1504" s="7" t="s">
        <v>146</v>
      </c>
      <c r="I1504" s="6">
        <v>4</v>
      </c>
      <c r="J1504" s="10">
        <v>0</v>
      </c>
      <c r="K1504" s="7" t="s">
        <v>222</v>
      </c>
      <c r="L1504" s="7" t="s">
        <v>33</v>
      </c>
      <c r="M1504" s="6">
        <v>27</v>
      </c>
      <c r="N1504" s="6">
        <v>2</v>
      </c>
      <c r="O1504" s="7" t="str">
        <f>VLOOKUP(H1504,Product_Master!$A$2:$E$19,2,FALSE)</f>
        <v>Standing Desk</v>
      </c>
      <c r="P1504" s="7" t="str">
        <f>VLOOKUP(H1504,Product_Master!$A$2:$E$19,3,FALSE)</f>
        <v>Furniture</v>
      </c>
      <c r="Q1504" s="17">
        <f>INDEX(Product_Master!$D$2:$D$19,MATCH(H1504,Product_Master!$A$2:$A$19,0))</f>
        <v>480</v>
      </c>
      <c r="R1504" s="14">
        <f>INDEX(Product_Master!$E$2:$E$19,MATCH(H1504,Product_Master!$A$2:$A$19,0))</f>
        <v>375.21</v>
      </c>
      <c r="S1504" s="14">
        <f t="shared" si="138"/>
        <v>1920</v>
      </c>
      <c r="T1504" s="14">
        <f t="shared" si="139"/>
        <v>1500.84</v>
      </c>
      <c r="U1504" s="14">
        <f t="shared" si="140"/>
        <v>419.16000000000008</v>
      </c>
      <c r="V1504" s="20">
        <f t="shared" si="141"/>
        <v>0.21831250000000005</v>
      </c>
      <c r="W1504" s="7" t="str">
        <f t="shared" si="142"/>
        <v>Profitable</v>
      </c>
      <c r="X1504" s="7" t="str">
        <f t="shared" si="143"/>
        <v>Low</v>
      </c>
    </row>
    <row r="1505" spans="1:24" x14ac:dyDescent="0.3">
      <c r="A1505" s="7" t="s">
        <v>3780</v>
      </c>
      <c r="B1505" s="8">
        <v>45622</v>
      </c>
      <c r="C1505" s="8">
        <v>45626</v>
      </c>
      <c r="D1505" s="7" t="s">
        <v>17</v>
      </c>
      <c r="E1505" s="7" t="s">
        <v>467</v>
      </c>
      <c r="F1505" s="7" t="s">
        <v>39</v>
      </c>
      <c r="G1505" s="7" t="s">
        <v>90</v>
      </c>
      <c r="H1505" s="7" t="s">
        <v>98</v>
      </c>
      <c r="I1505" s="6">
        <v>1</v>
      </c>
      <c r="J1505" s="10">
        <v>0</v>
      </c>
      <c r="K1505" s="7" t="s">
        <v>222</v>
      </c>
      <c r="L1505" s="7" t="s">
        <v>33</v>
      </c>
      <c r="M1505" s="6">
        <v>50</v>
      </c>
      <c r="N1505" s="6">
        <v>3</v>
      </c>
      <c r="O1505" s="7" t="str">
        <f>VLOOKUP(H1505,Product_Master!$A$2:$E$19,2,FALSE)</f>
        <v>Office Chair</v>
      </c>
      <c r="P1505" s="7" t="str">
        <f>VLOOKUP(H1505,Product_Master!$A$2:$E$19,3,FALSE)</f>
        <v>Furniture</v>
      </c>
      <c r="Q1505" s="17">
        <f>INDEX(Product_Master!$D$2:$D$19,MATCH(H1505,Product_Master!$A$2:$A$19,0))</f>
        <v>150</v>
      </c>
      <c r="R1505" s="14">
        <f>INDEX(Product_Master!$E$2:$E$19,MATCH(H1505,Product_Master!$A$2:$A$19,0))</f>
        <v>111.98</v>
      </c>
      <c r="S1505" s="14">
        <f t="shared" si="138"/>
        <v>150</v>
      </c>
      <c r="T1505" s="14">
        <f t="shared" si="139"/>
        <v>111.98</v>
      </c>
      <c r="U1505" s="14">
        <f t="shared" si="140"/>
        <v>38.019999999999996</v>
      </c>
      <c r="V1505" s="20">
        <f t="shared" si="141"/>
        <v>0.25346666666666662</v>
      </c>
      <c r="W1505" s="7" t="str">
        <f t="shared" si="142"/>
        <v>Profitable</v>
      </c>
      <c r="X1505" s="7" t="str">
        <f t="shared" si="143"/>
        <v>Low</v>
      </c>
    </row>
    <row r="1506" spans="1:24" x14ac:dyDescent="0.3">
      <c r="A1506" s="7" t="s">
        <v>3781</v>
      </c>
      <c r="B1506" s="8">
        <v>45311</v>
      </c>
      <c r="C1506" s="8">
        <v>45316</v>
      </c>
      <c r="D1506" s="7" t="s">
        <v>743</v>
      </c>
      <c r="E1506" s="7" t="s">
        <v>911</v>
      </c>
      <c r="F1506" s="7" t="s">
        <v>39</v>
      </c>
      <c r="G1506" s="7" t="s">
        <v>20</v>
      </c>
      <c r="H1506" s="7" t="s">
        <v>69</v>
      </c>
      <c r="I1506" s="6">
        <v>1</v>
      </c>
      <c r="J1506" s="10">
        <v>0</v>
      </c>
      <c r="K1506" s="7" t="s">
        <v>222</v>
      </c>
      <c r="L1506" s="7" t="s">
        <v>50</v>
      </c>
      <c r="M1506" s="6">
        <v>62</v>
      </c>
      <c r="N1506" s="6">
        <v>4</v>
      </c>
      <c r="O1506" s="7" t="str">
        <f>VLOOKUP(H1506,Product_Master!$A$2:$E$19,2,FALSE)</f>
        <v>Marker Pack</v>
      </c>
      <c r="P1506" s="7" t="str">
        <f>VLOOKUP(H1506,Product_Master!$A$2:$E$19,3,FALSE)</f>
        <v>Office Supplies</v>
      </c>
      <c r="Q1506" s="17">
        <f>INDEX(Product_Master!$D$2:$D$19,MATCH(H1506,Product_Master!$A$2:$A$19,0))</f>
        <v>11</v>
      </c>
      <c r="R1506" s="14">
        <f>INDEX(Product_Master!$E$2:$E$19,MATCH(H1506,Product_Master!$A$2:$A$19,0))</f>
        <v>6.23</v>
      </c>
      <c r="S1506" s="14">
        <f t="shared" si="138"/>
        <v>11</v>
      </c>
      <c r="T1506" s="14">
        <f t="shared" si="139"/>
        <v>6.23</v>
      </c>
      <c r="U1506" s="14">
        <f t="shared" si="140"/>
        <v>4.7699999999999996</v>
      </c>
      <c r="V1506" s="20">
        <f t="shared" si="141"/>
        <v>0.4336363636363636</v>
      </c>
      <c r="W1506" s="7" t="str">
        <f t="shared" si="142"/>
        <v>Profitable</v>
      </c>
      <c r="X1506" s="7" t="str">
        <f t="shared" si="143"/>
        <v>Low</v>
      </c>
    </row>
    <row r="1507" spans="1:24" x14ac:dyDescent="0.3">
      <c r="A1507" s="7" t="s">
        <v>3783</v>
      </c>
      <c r="B1507" s="8">
        <v>45401</v>
      </c>
      <c r="C1507" s="8">
        <v>45402</v>
      </c>
      <c r="D1507" s="7" t="s">
        <v>3785</v>
      </c>
      <c r="E1507" s="7" t="s">
        <v>911</v>
      </c>
      <c r="F1507" s="7" t="s">
        <v>39</v>
      </c>
      <c r="G1507" s="7" t="s">
        <v>293</v>
      </c>
      <c r="H1507" s="7" t="s">
        <v>56</v>
      </c>
      <c r="I1507" s="6">
        <v>5</v>
      </c>
      <c r="J1507" s="10">
        <v>0.05</v>
      </c>
      <c r="K1507" s="7" t="s">
        <v>32</v>
      </c>
      <c r="L1507" s="7" t="s">
        <v>33</v>
      </c>
      <c r="M1507" s="6">
        <v>33</v>
      </c>
      <c r="N1507" s="6">
        <v>3</v>
      </c>
      <c r="O1507" s="7" t="str">
        <f>VLOOKUP(H1507,Product_Master!$A$2:$E$19,2,FALSE)</f>
        <v>Stapler</v>
      </c>
      <c r="P1507" s="7" t="str">
        <f>VLOOKUP(H1507,Product_Master!$A$2:$E$19,3,FALSE)</f>
        <v>Office Supplies</v>
      </c>
      <c r="Q1507" s="17">
        <f>INDEX(Product_Master!$D$2:$D$19,MATCH(H1507,Product_Master!$A$2:$A$19,0))</f>
        <v>15</v>
      </c>
      <c r="R1507" s="14">
        <f>INDEX(Product_Master!$E$2:$E$19,MATCH(H1507,Product_Master!$A$2:$A$19,0))</f>
        <v>9.91</v>
      </c>
      <c r="S1507" s="14">
        <f t="shared" si="138"/>
        <v>71.25</v>
      </c>
      <c r="T1507" s="14">
        <f t="shared" si="139"/>
        <v>49.55</v>
      </c>
      <c r="U1507" s="14">
        <f t="shared" si="140"/>
        <v>21.700000000000003</v>
      </c>
      <c r="V1507" s="20">
        <f t="shared" si="141"/>
        <v>0.30456140350877198</v>
      </c>
      <c r="W1507" s="7" t="str">
        <f t="shared" si="142"/>
        <v>Profitable</v>
      </c>
      <c r="X1507" s="7" t="str">
        <f t="shared" si="143"/>
        <v>Low</v>
      </c>
    </row>
    <row r="1508" spans="1:24" x14ac:dyDescent="0.3">
      <c r="A1508" s="7" t="s">
        <v>3786</v>
      </c>
      <c r="B1508" s="8">
        <v>45592</v>
      </c>
      <c r="C1508" s="8">
        <v>45597</v>
      </c>
      <c r="D1508" s="7" t="s">
        <v>1250</v>
      </c>
      <c r="E1508" s="7" t="s">
        <v>1014</v>
      </c>
      <c r="F1508" s="7" t="s">
        <v>29</v>
      </c>
      <c r="G1508" s="7" t="s">
        <v>90</v>
      </c>
      <c r="H1508" s="7" t="s">
        <v>31</v>
      </c>
      <c r="I1508" s="6">
        <v>1</v>
      </c>
      <c r="J1508" s="10">
        <v>0.05</v>
      </c>
      <c r="K1508" s="7" t="s">
        <v>32</v>
      </c>
      <c r="L1508" s="7" t="s">
        <v>50</v>
      </c>
      <c r="M1508" s="6">
        <v>31</v>
      </c>
      <c r="N1508" s="6">
        <v>1</v>
      </c>
      <c r="O1508" s="7" t="str">
        <f>VLOOKUP(H1508,Product_Master!$A$2:$E$19,2,FALSE)</f>
        <v>Desk</v>
      </c>
      <c r="P1508" s="7" t="str">
        <f>VLOOKUP(H1508,Product_Master!$A$2:$E$19,3,FALSE)</f>
        <v>Furniture</v>
      </c>
      <c r="Q1508" s="17">
        <f>INDEX(Product_Master!$D$2:$D$19,MATCH(H1508,Product_Master!$A$2:$A$19,0))</f>
        <v>320</v>
      </c>
      <c r="R1508" s="14">
        <f>INDEX(Product_Master!$E$2:$E$19,MATCH(H1508,Product_Master!$A$2:$A$19,0))</f>
        <v>186.25</v>
      </c>
      <c r="S1508" s="14">
        <f t="shared" si="138"/>
        <v>304</v>
      </c>
      <c r="T1508" s="14">
        <f t="shared" si="139"/>
        <v>186.25</v>
      </c>
      <c r="U1508" s="14">
        <f t="shared" si="140"/>
        <v>117.75</v>
      </c>
      <c r="V1508" s="20">
        <f t="shared" si="141"/>
        <v>0.38733552631578949</v>
      </c>
      <c r="W1508" s="7" t="str">
        <f t="shared" si="142"/>
        <v>Profitable</v>
      </c>
      <c r="X1508" s="7" t="str">
        <f t="shared" si="143"/>
        <v>Low</v>
      </c>
    </row>
    <row r="1509" spans="1:24" x14ac:dyDescent="0.3">
      <c r="A1509" s="7" t="s">
        <v>3787</v>
      </c>
      <c r="B1509" s="8">
        <v>45503</v>
      </c>
      <c r="C1509" s="8">
        <v>45504</v>
      </c>
      <c r="D1509" s="7" t="s">
        <v>2007</v>
      </c>
      <c r="E1509" s="7" t="s">
        <v>472</v>
      </c>
      <c r="F1509" s="7" t="s">
        <v>19</v>
      </c>
      <c r="G1509" s="7" t="s">
        <v>176</v>
      </c>
      <c r="H1509" s="7" t="s">
        <v>76</v>
      </c>
      <c r="I1509" s="6">
        <v>4</v>
      </c>
      <c r="J1509" s="10">
        <v>0</v>
      </c>
      <c r="K1509" s="7" t="s">
        <v>32</v>
      </c>
      <c r="L1509" s="7" t="s">
        <v>23</v>
      </c>
      <c r="M1509" s="6">
        <v>50</v>
      </c>
      <c r="N1509" s="6">
        <v>2</v>
      </c>
      <c r="O1509" s="7" t="str">
        <f>VLOOKUP(H1509,Product_Master!$A$2:$E$19,2,FALSE)</f>
        <v>Tablet</v>
      </c>
      <c r="P1509" s="7" t="str">
        <f>VLOOKUP(H1509,Product_Master!$A$2:$E$19,3,FALSE)</f>
        <v>Technology</v>
      </c>
      <c r="Q1509" s="17">
        <f>INDEX(Product_Master!$D$2:$D$19,MATCH(H1509,Product_Master!$A$2:$A$19,0))</f>
        <v>350</v>
      </c>
      <c r="R1509" s="14">
        <f>INDEX(Product_Master!$E$2:$E$19,MATCH(H1509,Product_Master!$A$2:$A$19,0))</f>
        <v>267.63</v>
      </c>
      <c r="S1509" s="14">
        <f t="shared" si="138"/>
        <v>1400</v>
      </c>
      <c r="T1509" s="14">
        <f t="shared" si="139"/>
        <v>1070.52</v>
      </c>
      <c r="U1509" s="14">
        <f t="shared" si="140"/>
        <v>329.48</v>
      </c>
      <c r="V1509" s="20">
        <f t="shared" si="141"/>
        <v>0.23534285714285716</v>
      </c>
      <c r="W1509" s="7" t="str">
        <f t="shared" si="142"/>
        <v>Profitable</v>
      </c>
      <c r="X1509" s="7" t="str">
        <f t="shared" si="143"/>
        <v>Low</v>
      </c>
    </row>
    <row r="1510" spans="1:24" x14ac:dyDescent="0.3">
      <c r="A1510" s="7" t="s">
        <v>3789</v>
      </c>
      <c r="B1510" s="8">
        <v>45654</v>
      </c>
      <c r="C1510" s="8">
        <v>45658</v>
      </c>
      <c r="D1510" s="7" t="s">
        <v>2251</v>
      </c>
      <c r="E1510" s="7" t="s">
        <v>1959</v>
      </c>
      <c r="F1510" s="7" t="s">
        <v>29</v>
      </c>
      <c r="G1510" s="7" t="s">
        <v>30</v>
      </c>
      <c r="H1510" s="7" t="s">
        <v>76</v>
      </c>
      <c r="I1510" s="6">
        <v>8</v>
      </c>
      <c r="J1510" s="10">
        <v>0</v>
      </c>
      <c r="K1510" s="7" t="s">
        <v>32</v>
      </c>
      <c r="L1510" s="7" t="s">
        <v>33</v>
      </c>
      <c r="M1510" s="6">
        <v>44</v>
      </c>
      <c r="N1510" s="6">
        <v>1</v>
      </c>
      <c r="O1510" s="7" t="str">
        <f>VLOOKUP(H1510,Product_Master!$A$2:$E$19,2,FALSE)</f>
        <v>Tablet</v>
      </c>
      <c r="P1510" s="7" t="str">
        <f>VLOOKUP(H1510,Product_Master!$A$2:$E$19,3,FALSE)</f>
        <v>Technology</v>
      </c>
      <c r="Q1510" s="17">
        <f>INDEX(Product_Master!$D$2:$D$19,MATCH(H1510,Product_Master!$A$2:$A$19,0))</f>
        <v>350</v>
      </c>
      <c r="R1510" s="14">
        <f>INDEX(Product_Master!$E$2:$E$19,MATCH(H1510,Product_Master!$A$2:$A$19,0))</f>
        <v>267.63</v>
      </c>
      <c r="S1510" s="14">
        <f t="shared" si="138"/>
        <v>2800</v>
      </c>
      <c r="T1510" s="14">
        <f t="shared" si="139"/>
        <v>2141.04</v>
      </c>
      <c r="U1510" s="14">
        <f t="shared" si="140"/>
        <v>658.96</v>
      </c>
      <c r="V1510" s="20">
        <f t="shared" si="141"/>
        <v>0.23534285714285716</v>
      </c>
      <c r="W1510" s="7" t="str">
        <f t="shared" si="142"/>
        <v>Profitable</v>
      </c>
      <c r="X1510" s="7" t="str">
        <f t="shared" si="143"/>
        <v>Medium</v>
      </c>
    </row>
    <row r="1511" spans="1:24" x14ac:dyDescent="0.3">
      <c r="A1511" s="7" t="s">
        <v>3791</v>
      </c>
      <c r="B1511" s="8">
        <v>45224</v>
      </c>
      <c r="C1511" s="8">
        <v>45229</v>
      </c>
      <c r="D1511" s="7" t="s">
        <v>3792</v>
      </c>
      <c r="E1511" s="7" t="s">
        <v>485</v>
      </c>
      <c r="F1511" s="7" t="s">
        <v>19</v>
      </c>
      <c r="G1511" s="7" t="s">
        <v>20</v>
      </c>
      <c r="H1511" s="7" t="s">
        <v>216</v>
      </c>
      <c r="I1511" s="6">
        <v>9</v>
      </c>
      <c r="J1511" s="10">
        <v>0.1</v>
      </c>
      <c r="K1511" s="7" t="s">
        <v>32</v>
      </c>
      <c r="L1511" s="7" t="s">
        <v>41</v>
      </c>
      <c r="M1511" s="6">
        <v>35</v>
      </c>
      <c r="N1511" s="6">
        <v>2</v>
      </c>
      <c r="O1511" s="7" t="str">
        <f>VLOOKUP(H1511,Product_Master!$A$2:$E$19,2,FALSE)</f>
        <v>Keyboard</v>
      </c>
      <c r="P1511" s="7" t="str">
        <f>VLOOKUP(H1511,Product_Master!$A$2:$E$19,3,FALSE)</f>
        <v>Technology</v>
      </c>
      <c r="Q1511" s="17">
        <f>INDEX(Product_Master!$D$2:$D$19,MATCH(H1511,Product_Master!$A$2:$A$19,0))</f>
        <v>45</v>
      </c>
      <c r="R1511" s="14">
        <f>INDEX(Product_Master!$E$2:$E$19,MATCH(H1511,Product_Master!$A$2:$A$19,0))</f>
        <v>35.729999999999997</v>
      </c>
      <c r="S1511" s="14">
        <f t="shared" si="138"/>
        <v>364.5</v>
      </c>
      <c r="T1511" s="14">
        <f t="shared" si="139"/>
        <v>321.57</v>
      </c>
      <c r="U1511" s="14">
        <f t="shared" si="140"/>
        <v>42.930000000000007</v>
      </c>
      <c r="V1511" s="20">
        <f t="shared" si="141"/>
        <v>0.1177777777777778</v>
      </c>
      <c r="W1511" s="7" t="str">
        <f t="shared" si="142"/>
        <v>Profitable</v>
      </c>
      <c r="X1511" s="7" t="str">
        <f t="shared" si="143"/>
        <v>Low</v>
      </c>
    </row>
    <row r="1512" spans="1:24" x14ac:dyDescent="0.3">
      <c r="A1512" s="7" t="s">
        <v>3793</v>
      </c>
      <c r="B1512" s="8">
        <v>45004</v>
      </c>
      <c r="C1512" s="8">
        <v>45006</v>
      </c>
      <c r="D1512" s="7" t="s">
        <v>380</v>
      </c>
      <c r="E1512" s="7" t="s">
        <v>159</v>
      </c>
      <c r="F1512" s="7" t="s">
        <v>39</v>
      </c>
      <c r="G1512" s="7" t="s">
        <v>5734</v>
      </c>
      <c r="H1512" s="7" t="s">
        <v>177</v>
      </c>
      <c r="I1512" s="6">
        <v>9</v>
      </c>
      <c r="J1512" s="10">
        <v>0.05</v>
      </c>
      <c r="K1512" s="7" t="s">
        <v>32</v>
      </c>
      <c r="L1512" s="7" t="s">
        <v>41</v>
      </c>
      <c r="M1512" s="6">
        <v>44</v>
      </c>
      <c r="N1512" s="6">
        <v>4</v>
      </c>
      <c r="O1512" s="7" t="str">
        <f>VLOOKUP(H1512,Product_Master!$A$2:$E$19,2,FALSE)</f>
        <v>Headphones</v>
      </c>
      <c r="P1512" s="7" t="str">
        <f>VLOOKUP(H1512,Product_Master!$A$2:$E$19,3,FALSE)</f>
        <v>Technology</v>
      </c>
      <c r="Q1512" s="17">
        <f>INDEX(Product_Master!$D$2:$D$19,MATCH(H1512,Product_Master!$A$2:$A$19,0))</f>
        <v>80</v>
      </c>
      <c r="R1512" s="14">
        <f>INDEX(Product_Master!$E$2:$E$19,MATCH(H1512,Product_Master!$A$2:$A$19,0))</f>
        <v>45.88</v>
      </c>
      <c r="S1512" s="14">
        <f t="shared" si="138"/>
        <v>684</v>
      </c>
      <c r="T1512" s="14">
        <f t="shared" si="139"/>
        <v>412.92</v>
      </c>
      <c r="U1512" s="14">
        <f t="shared" si="140"/>
        <v>271.08</v>
      </c>
      <c r="V1512" s="20">
        <f t="shared" si="141"/>
        <v>0.39631578947368418</v>
      </c>
      <c r="W1512" s="7" t="str">
        <f t="shared" si="142"/>
        <v>Profitable</v>
      </c>
      <c r="X1512" s="7" t="str">
        <f t="shared" si="143"/>
        <v>Low</v>
      </c>
    </row>
    <row r="1513" spans="1:24" x14ac:dyDescent="0.3">
      <c r="A1513" s="7" t="s">
        <v>3795</v>
      </c>
      <c r="B1513" s="8">
        <v>45217</v>
      </c>
      <c r="C1513" s="8">
        <v>45223</v>
      </c>
      <c r="D1513" s="7" t="s">
        <v>1303</v>
      </c>
      <c r="E1513" s="7" t="s">
        <v>565</v>
      </c>
      <c r="F1513" s="7" t="s">
        <v>29</v>
      </c>
      <c r="G1513" s="7" t="s">
        <v>62</v>
      </c>
      <c r="H1513" s="7" t="s">
        <v>63</v>
      </c>
      <c r="I1513" s="6">
        <v>3</v>
      </c>
      <c r="J1513" s="10">
        <v>0.1</v>
      </c>
      <c r="K1513" s="7" t="s">
        <v>32</v>
      </c>
      <c r="L1513" s="7" t="s">
        <v>41</v>
      </c>
      <c r="M1513" s="6">
        <v>23</v>
      </c>
      <c r="N1513" s="6">
        <v>3</v>
      </c>
      <c r="O1513" s="7" t="str">
        <f>VLOOKUP(H1513,Product_Master!$A$2:$E$19,2,FALSE)</f>
        <v>Paper Ream</v>
      </c>
      <c r="P1513" s="7" t="str">
        <f>VLOOKUP(H1513,Product_Master!$A$2:$E$19,3,FALSE)</f>
        <v>Office Supplies</v>
      </c>
      <c r="Q1513" s="17">
        <f>INDEX(Product_Master!$D$2:$D$19,MATCH(H1513,Product_Master!$A$2:$A$19,0))</f>
        <v>9</v>
      </c>
      <c r="R1513" s="14">
        <f>INDEX(Product_Master!$E$2:$E$19,MATCH(H1513,Product_Master!$A$2:$A$19,0))</f>
        <v>5.46</v>
      </c>
      <c r="S1513" s="14">
        <f t="shared" si="138"/>
        <v>24.3</v>
      </c>
      <c r="T1513" s="14">
        <f t="shared" si="139"/>
        <v>16.38</v>
      </c>
      <c r="U1513" s="14">
        <f t="shared" si="140"/>
        <v>7.9200000000000017</v>
      </c>
      <c r="V1513" s="20">
        <f t="shared" si="141"/>
        <v>0.32592592592592601</v>
      </c>
      <c r="W1513" s="7" t="str">
        <f t="shared" si="142"/>
        <v>Profitable</v>
      </c>
      <c r="X1513" s="7" t="str">
        <f t="shared" si="143"/>
        <v>Low</v>
      </c>
    </row>
    <row r="1514" spans="1:24" x14ac:dyDescent="0.3">
      <c r="A1514" s="7" t="s">
        <v>3796</v>
      </c>
      <c r="B1514" s="8">
        <v>44976</v>
      </c>
      <c r="C1514" s="8">
        <v>44982</v>
      </c>
      <c r="D1514" s="7" t="s">
        <v>1515</v>
      </c>
      <c r="E1514" s="7" t="s">
        <v>886</v>
      </c>
      <c r="F1514" s="7" t="s">
        <v>39</v>
      </c>
      <c r="G1514" s="7" t="s">
        <v>251</v>
      </c>
      <c r="H1514" s="7" t="s">
        <v>146</v>
      </c>
      <c r="I1514" s="6">
        <v>8</v>
      </c>
      <c r="J1514" s="10">
        <v>0.05</v>
      </c>
      <c r="K1514" s="7" t="s">
        <v>32</v>
      </c>
      <c r="L1514" s="7" t="s">
        <v>50</v>
      </c>
      <c r="M1514" s="6">
        <v>19</v>
      </c>
      <c r="N1514" s="6">
        <v>4</v>
      </c>
      <c r="O1514" s="7" t="str">
        <f>VLOOKUP(H1514,Product_Master!$A$2:$E$19,2,FALSE)</f>
        <v>Standing Desk</v>
      </c>
      <c r="P1514" s="7" t="str">
        <f>VLOOKUP(H1514,Product_Master!$A$2:$E$19,3,FALSE)</f>
        <v>Furniture</v>
      </c>
      <c r="Q1514" s="17">
        <f>INDEX(Product_Master!$D$2:$D$19,MATCH(H1514,Product_Master!$A$2:$A$19,0))</f>
        <v>480</v>
      </c>
      <c r="R1514" s="14">
        <f>INDEX(Product_Master!$E$2:$E$19,MATCH(H1514,Product_Master!$A$2:$A$19,0))</f>
        <v>375.21</v>
      </c>
      <c r="S1514" s="14">
        <f t="shared" si="138"/>
        <v>3648</v>
      </c>
      <c r="T1514" s="14">
        <f t="shared" si="139"/>
        <v>3001.68</v>
      </c>
      <c r="U1514" s="14">
        <f t="shared" si="140"/>
        <v>646.32000000000016</v>
      </c>
      <c r="V1514" s="20">
        <f t="shared" si="141"/>
        <v>0.17717105263157898</v>
      </c>
      <c r="W1514" s="7" t="str">
        <f t="shared" si="142"/>
        <v>Profitable</v>
      </c>
      <c r="X1514" s="7" t="str">
        <f t="shared" si="143"/>
        <v>Medium</v>
      </c>
    </row>
    <row r="1515" spans="1:24" x14ac:dyDescent="0.3">
      <c r="A1515" s="7" t="s">
        <v>3797</v>
      </c>
      <c r="B1515" s="8">
        <v>45170</v>
      </c>
      <c r="C1515" s="8">
        <v>45175</v>
      </c>
      <c r="D1515" s="7" t="s">
        <v>1330</v>
      </c>
      <c r="E1515" s="7" t="s">
        <v>159</v>
      </c>
      <c r="F1515" s="7" t="s">
        <v>29</v>
      </c>
      <c r="G1515" s="7" t="s">
        <v>115</v>
      </c>
      <c r="H1515" s="7" t="s">
        <v>160</v>
      </c>
      <c r="I1515" s="6">
        <v>6</v>
      </c>
      <c r="J1515" s="10">
        <v>0.2</v>
      </c>
      <c r="K1515" s="7" t="s">
        <v>32</v>
      </c>
      <c r="L1515" s="7" t="s">
        <v>50</v>
      </c>
      <c r="M1515" s="6">
        <v>39</v>
      </c>
      <c r="N1515" s="6">
        <v>4</v>
      </c>
      <c r="O1515" s="7" t="str">
        <f>VLOOKUP(H1515,Product_Master!$A$2:$E$19,2,FALSE)</f>
        <v>Laptop</v>
      </c>
      <c r="P1515" s="7" t="str">
        <f>VLOOKUP(H1515,Product_Master!$A$2:$E$19,3,FALSE)</f>
        <v>Technology</v>
      </c>
      <c r="Q1515" s="17">
        <f>INDEX(Product_Master!$D$2:$D$19,MATCH(H1515,Product_Master!$A$2:$A$19,0))</f>
        <v>900</v>
      </c>
      <c r="R1515" s="14">
        <f>INDEX(Product_Master!$E$2:$E$19,MATCH(H1515,Product_Master!$A$2:$A$19,0))</f>
        <v>669.14</v>
      </c>
      <c r="S1515" s="14">
        <f t="shared" si="138"/>
        <v>4320</v>
      </c>
      <c r="T1515" s="14">
        <f t="shared" si="139"/>
        <v>4014.84</v>
      </c>
      <c r="U1515" s="14">
        <f t="shared" si="140"/>
        <v>305.15999999999985</v>
      </c>
      <c r="V1515" s="20">
        <f t="shared" si="141"/>
        <v>7.0638888888888848E-2</v>
      </c>
      <c r="W1515" s="7" t="str">
        <f t="shared" si="142"/>
        <v>Profitable</v>
      </c>
      <c r="X1515" s="7" t="str">
        <f t="shared" si="143"/>
        <v>Medium</v>
      </c>
    </row>
    <row r="1516" spans="1:24" x14ac:dyDescent="0.3">
      <c r="A1516" s="7" t="s">
        <v>3799</v>
      </c>
      <c r="B1516" s="8">
        <v>45606</v>
      </c>
      <c r="C1516" s="8">
        <v>45612</v>
      </c>
      <c r="D1516" s="7" t="s">
        <v>858</v>
      </c>
      <c r="E1516" s="7" t="s">
        <v>61</v>
      </c>
      <c r="F1516" s="7" t="s">
        <v>29</v>
      </c>
      <c r="G1516" s="7" t="s">
        <v>97</v>
      </c>
      <c r="H1516" s="7" t="s">
        <v>98</v>
      </c>
      <c r="I1516" s="6">
        <v>8</v>
      </c>
      <c r="J1516" s="10">
        <v>0</v>
      </c>
      <c r="K1516" s="7" t="s">
        <v>22</v>
      </c>
      <c r="L1516" s="7" t="s">
        <v>23</v>
      </c>
      <c r="M1516" s="6">
        <v>31</v>
      </c>
      <c r="N1516" s="6">
        <v>1</v>
      </c>
      <c r="O1516" s="7" t="str">
        <f>VLOOKUP(H1516,Product_Master!$A$2:$E$19,2,FALSE)</f>
        <v>Office Chair</v>
      </c>
      <c r="P1516" s="7" t="str">
        <f>VLOOKUP(H1516,Product_Master!$A$2:$E$19,3,FALSE)</f>
        <v>Furniture</v>
      </c>
      <c r="Q1516" s="17">
        <f>INDEX(Product_Master!$D$2:$D$19,MATCH(H1516,Product_Master!$A$2:$A$19,0))</f>
        <v>150</v>
      </c>
      <c r="R1516" s="14">
        <f>INDEX(Product_Master!$E$2:$E$19,MATCH(H1516,Product_Master!$A$2:$A$19,0))</f>
        <v>111.98</v>
      </c>
      <c r="S1516" s="14">
        <f t="shared" si="138"/>
        <v>1200</v>
      </c>
      <c r="T1516" s="14">
        <f t="shared" si="139"/>
        <v>895.84</v>
      </c>
      <c r="U1516" s="14">
        <f t="shared" si="140"/>
        <v>304.15999999999997</v>
      </c>
      <c r="V1516" s="20">
        <f t="shared" si="141"/>
        <v>0.25346666666666662</v>
      </c>
      <c r="W1516" s="7" t="str">
        <f t="shared" si="142"/>
        <v>Profitable</v>
      </c>
      <c r="X1516" s="7" t="str">
        <f t="shared" si="143"/>
        <v>Low</v>
      </c>
    </row>
    <row r="1517" spans="1:24" x14ac:dyDescent="0.3">
      <c r="A1517" s="7" t="s">
        <v>3800</v>
      </c>
      <c r="B1517" s="8">
        <v>45364</v>
      </c>
      <c r="C1517" s="8">
        <v>45366</v>
      </c>
      <c r="D1517" s="7" t="s">
        <v>2872</v>
      </c>
      <c r="E1517" s="7" t="s">
        <v>152</v>
      </c>
      <c r="F1517" s="7" t="s">
        <v>29</v>
      </c>
      <c r="G1517" s="7" t="s">
        <v>192</v>
      </c>
      <c r="H1517" s="7" t="s">
        <v>154</v>
      </c>
      <c r="I1517" s="6">
        <v>6</v>
      </c>
      <c r="J1517" s="10">
        <v>0.05</v>
      </c>
      <c r="K1517" s="7" t="s">
        <v>22</v>
      </c>
      <c r="L1517" s="7" t="s">
        <v>50</v>
      </c>
      <c r="M1517" s="6">
        <v>46</v>
      </c>
      <c r="N1517" s="6">
        <v>2</v>
      </c>
      <c r="O1517" s="7" t="str">
        <f>VLOOKUP(H1517,Product_Master!$A$2:$E$19,2,FALSE)</f>
        <v>Filing Cabinet</v>
      </c>
      <c r="P1517" s="7" t="str">
        <f>VLOOKUP(H1517,Product_Master!$A$2:$E$19,3,FALSE)</f>
        <v>Furniture</v>
      </c>
      <c r="Q1517" s="17">
        <f>INDEX(Product_Master!$D$2:$D$19,MATCH(H1517,Product_Master!$A$2:$A$19,0))</f>
        <v>130</v>
      </c>
      <c r="R1517" s="14">
        <f>INDEX(Product_Master!$E$2:$E$19,MATCH(H1517,Product_Master!$A$2:$A$19,0))</f>
        <v>83.55</v>
      </c>
      <c r="S1517" s="14">
        <f t="shared" si="138"/>
        <v>741</v>
      </c>
      <c r="T1517" s="14">
        <f t="shared" si="139"/>
        <v>501.29999999999995</v>
      </c>
      <c r="U1517" s="14">
        <f t="shared" si="140"/>
        <v>239.70000000000005</v>
      </c>
      <c r="V1517" s="20">
        <f t="shared" si="141"/>
        <v>0.32348178137651828</v>
      </c>
      <c r="W1517" s="7" t="str">
        <f t="shared" si="142"/>
        <v>Profitable</v>
      </c>
      <c r="X1517" s="7" t="str">
        <f t="shared" si="143"/>
        <v>Low</v>
      </c>
    </row>
    <row r="1518" spans="1:24" x14ac:dyDescent="0.3">
      <c r="A1518" s="7" t="s">
        <v>3801</v>
      </c>
      <c r="B1518" s="8">
        <v>45268</v>
      </c>
      <c r="C1518" s="8">
        <v>45272</v>
      </c>
      <c r="D1518" s="7" t="s">
        <v>3802</v>
      </c>
      <c r="E1518" s="7" t="s">
        <v>170</v>
      </c>
      <c r="F1518" s="7" t="s">
        <v>19</v>
      </c>
      <c r="G1518" s="7" t="s">
        <v>176</v>
      </c>
      <c r="H1518" s="7" t="s">
        <v>48</v>
      </c>
      <c r="I1518" s="6">
        <v>4</v>
      </c>
      <c r="J1518" s="10">
        <v>0.1</v>
      </c>
      <c r="K1518" s="7" t="s">
        <v>32</v>
      </c>
      <c r="L1518" s="7" t="s">
        <v>33</v>
      </c>
      <c r="M1518" s="6">
        <v>26</v>
      </c>
      <c r="N1518" s="6">
        <v>4</v>
      </c>
      <c r="O1518" s="7" t="str">
        <f>VLOOKUP(H1518,Product_Master!$A$2:$E$19,2,FALSE)</f>
        <v>Monitor</v>
      </c>
      <c r="P1518" s="7" t="str">
        <f>VLOOKUP(H1518,Product_Master!$A$2:$E$19,3,FALSE)</f>
        <v>Technology</v>
      </c>
      <c r="Q1518" s="17">
        <f>INDEX(Product_Master!$D$2:$D$19,MATCH(H1518,Product_Master!$A$2:$A$19,0))</f>
        <v>220</v>
      </c>
      <c r="R1518" s="14">
        <f>INDEX(Product_Master!$E$2:$E$19,MATCH(H1518,Product_Master!$A$2:$A$19,0))</f>
        <v>159.36000000000001</v>
      </c>
      <c r="S1518" s="14">
        <f t="shared" si="138"/>
        <v>792</v>
      </c>
      <c r="T1518" s="14">
        <f t="shared" si="139"/>
        <v>637.44000000000005</v>
      </c>
      <c r="U1518" s="14">
        <f t="shared" si="140"/>
        <v>154.55999999999995</v>
      </c>
      <c r="V1518" s="20">
        <f t="shared" si="141"/>
        <v>0.19515151515151508</v>
      </c>
      <c r="W1518" s="7" t="str">
        <f t="shared" si="142"/>
        <v>Profitable</v>
      </c>
      <c r="X1518" s="7" t="str">
        <f t="shared" si="143"/>
        <v>Low</v>
      </c>
    </row>
    <row r="1519" spans="1:24" x14ac:dyDescent="0.3">
      <c r="A1519" s="7" t="s">
        <v>3803</v>
      </c>
      <c r="B1519" s="8">
        <v>45596</v>
      </c>
      <c r="C1519" s="8">
        <v>45603</v>
      </c>
      <c r="D1519" s="7" t="s">
        <v>270</v>
      </c>
      <c r="E1519" s="7" t="s">
        <v>583</v>
      </c>
      <c r="F1519" s="7" t="s">
        <v>19</v>
      </c>
      <c r="G1519" s="7" t="s">
        <v>62</v>
      </c>
      <c r="H1519" s="7" t="s">
        <v>31</v>
      </c>
      <c r="I1519" s="6">
        <v>3</v>
      </c>
      <c r="J1519" s="10">
        <v>0.05</v>
      </c>
      <c r="K1519" s="7" t="s">
        <v>32</v>
      </c>
      <c r="L1519" s="7" t="s">
        <v>33</v>
      </c>
      <c r="M1519" s="6">
        <v>54</v>
      </c>
      <c r="N1519" s="6">
        <v>5</v>
      </c>
      <c r="O1519" s="7" t="str">
        <f>VLOOKUP(H1519,Product_Master!$A$2:$E$19,2,FALSE)</f>
        <v>Desk</v>
      </c>
      <c r="P1519" s="7" t="str">
        <f>VLOOKUP(H1519,Product_Master!$A$2:$E$19,3,FALSE)</f>
        <v>Furniture</v>
      </c>
      <c r="Q1519" s="17">
        <f>INDEX(Product_Master!$D$2:$D$19,MATCH(H1519,Product_Master!$A$2:$A$19,0))</f>
        <v>320</v>
      </c>
      <c r="R1519" s="14">
        <f>INDEX(Product_Master!$E$2:$E$19,MATCH(H1519,Product_Master!$A$2:$A$19,0))</f>
        <v>186.25</v>
      </c>
      <c r="S1519" s="14">
        <f t="shared" si="138"/>
        <v>912</v>
      </c>
      <c r="T1519" s="14">
        <f t="shared" si="139"/>
        <v>558.75</v>
      </c>
      <c r="U1519" s="14">
        <f t="shared" si="140"/>
        <v>353.25</v>
      </c>
      <c r="V1519" s="20">
        <f t="shared" si="141"/>
        <v>0.38733552631578949</v>
      </c>
      <c r="W1519" s="7" t="str">
        <f t="shared" si="142"/>
        <v>Profitable</v>
      </c>
      <c r="X1519" s="7" t="str">
        <f t="shared" si="143"/>
        <v>Low</v>
      </c>
    </row>
    <row r="1520" spans="1:24" x14ac:dyDescent="0.3">
      <c r="A1520" s="7" t="s">
        <v>3805</v>
      </c>
      <c r="B1520" s="8">
        <v>45100</v>
      </c>
      <c r="C1520" s="8">
        <v>45105</v>
      </c>
      <c r="D1520" s="7" t="s">
        <v>1696</v>
      </c>
      <c r="E1520" s="7" t="s">
        <v>232</v>
      </c>
      <c r="F1520" s="7" t="s">
        <v>29</v>
      </c>
      <c r="G1520" s="7" t="s">
        <v>47</v>
      </c>
      <c r="H1520" s="7" t="s">
        <v>69</v>
      </c>
      <c r="I1520" s="6">
        <v>9</v>
      </c>
      <c r="J1520" s="10">
        <v>0.05</v>
      </c>
      <c r="K1520" s="7" t="s">
        <v>32</v>
      </c>
      <c r="L1520" s="7" t="s">
        <v>50</v>
      </c>
      <c r="M1520" s="6">
        <v>52</v>
      </c>
      <c r="N1520" s="6">
        <v>5</v>
      </c>
      <c r="O1520" s="7" t="str">
        <f>VLOOKUP(H1520,Product_Master!$A$2:$E$19,2,FALSE)</f>
        <v>Marker Pack</v>
      </c>
      <c r="P1520" s="7" t="str">
        <f>VLOOKUP(H1520,Product_Master!$A$2:$E$19,3,FALSE)</f>
        <v>Office Supplies</v>
      </c>
      <c r="Q1520" s="17">
        <f>INDEX(Product_Master!$D$2:$D$19,MATCH(H1520,Product_Master!$A$2:$A$19,0))</f>
        <v>11</v>
      </c>
      <c r="R1520" s="14">
        <f>INDEX(Product_Master!$E$2:$E$19,MATCH(H1520,Product_Master!$A$2:$A$19,0))</f>
        <v>6.23</v>
      </c>
      <c r="S1520" s="14">
        <f t="shared" si="138"/>
        <v>94.05</v>
      </c>
      <c r="T1520" s="14">
        <f t="shared" si="139"/>
        <v>56.070000000000007</v>
      </c>
      <c r="U1520" s="14">
        <f t="shared" si="140"/>
        <v>37.97999999999999</v>
      </c>
      <c r="V1520" s="20">
        <f t="shared" si="141"/>
        <v>0.40382775119617215</v>
      </c>
      <c r="W1520" s="7" t="str">
        <f t="shared" si="142"/>
        <v>Profitable</v>
      </c>
      <c r="X1520" s="7" t="str">
        <f t="shared" si="143"/>
        <v>Low</v>
      </c>
    </row>
    <row r="1521" spans="1:24" x14ac:dyDescent="0.3">
      <c r="A1521" s="7" t="s">
        <v>3807</v>
      </c>
      <c r="B1521" s="8">
        <v>44982</v>
      </c>
      <c r="C1521" s="8">
        <v>44984</v>
      </c>
      <c r="D1521" s="7" t="s">
        <v>3110</v>
      </c>
      <c r="E1521" s="7" t="s">
        <v>165</v>
      </c>
      <c r="F1521" s="7" t="s">
        <v>29</v>
      </c>
      <c r="G1521" s="7" t="s">
        <v>47</v>
      </c>
      <c r="H1521" s="7" t="s">
        <v>76</v>
      </c>
      <c r="I1521" s="6">
        <v>9</v>
      </c>
      <c r="J1521" s="10">
        <v>0</v>
      </c>
      <c r="K1521" s="7" t="s">
        <v>32</v>
      </c>
      <c r="L1521" s="7" t="s">
        <v>33</v>
      </c>
      <c r="M1521" s="6">
        <v>60</v>
      </c>
      <c r="N1521" s="6">
        <v>1</v>
      </c>
      <c r="O1521" s="7" t="str">
        <f>VLOOKUP(H1521,Product_Master!$A$2:$E$19,2,FALSE)</f>
        <v>Tablet</v>
      </c>
      <c r="P1521" s="7" t="str">
        <f>VLOOKUP(H1521,Product_Master!$A$2:$E$19,3,FALSE)</f>
        <v>Technology</v>
      </c>
      <c r="Q1521" s="17">
        <f>INDEX(Product_Master!$D$2:$D$19,MATCH(H1521,Product_Master!$A$2:$A$19,0))</f>
        <v>350</v>
      </c>
      <c r="R1521" s="14">
        <f>INDEX(Product_Master!$E$2:$E$19,MATCH(H1521,Product_Master!$A$2:$A$19,0))</f>
        <v>267.63</v>
      </c>
      <c r="S1521" s="14">
        <f t="shared" si="138"/>
        <v>3150</v>
      </c>
      <c r="T1521" s="14">
        <f t="shared" si="139"/>
        <v>2408.67</v>
      </c>
      <c r="U1521" s="14">
        <f t="shared" si="140"/>
        <v>741.32999999999993</v>
      </c>
      <c r="V1521" s="20">
        <f t="shared" si="141"/>
        <v>0.23534285714285713</v>
      </c>
      <c r="W1521" s="7" t="str">
        <f t="shared" si="142"/>
        <v>Profitable</v>
      </c>
      <c r="X1521" s="7" t="str">
        <f t="shared" si="143"/>
        <v>Medium</v>
      </c>
    </row>
    <row r="1522" spans="1:24" x14ac:dyDescent="0.3">
      <c r="A1522" s="7" t="s">
        <v>3808</v>
      </c>
      <c r="B1522" s="8">
        <v>44999</v>
      </c>
      <c r="C1522" s="8">
        <v>45002</v>
      </c>
      <c r="D1522" s="7" t="s">
        <v>3809</v>
      </c>
      <c r="E1522" s="7" t="s">
        <v>145</v>
      </c>
      <c r="F1522" s="7" t="s">
        <v>29</v>
      </c>
      <c r="G1522" s="7" t="s">
        <v>97</v>
      </c>
      <c r="H1522" s="7" t="s">
        <v>76</v>
      </c>
      <c r="I1522" s="6">
        <v>2</v>
      </c>
      <c r="J1522" s="10">
        <v>0.05</v>
      </c>
      <c r="K1522" s="7" t="s">
        <v>22</v>
      </c>
      <c r="L1522" s="7" t="s">
        <v>41</v>
      </c>
      <c r="M1522" s="6">
        <v>51</v>
      </c>
      <c r="N1522" s="6">
        <v>5</v>
      </c>
      <c r="O1522" s="7" t="str">
        <f>VLOOKUP(H1522,Product_Master!$A$2:$E$19,2,FALSE)</f>
        <v>Tablet</v>
      </c>
      <c r="P1522" s="7" t="str">
        <f>VLOOKUP(H1522,Product_Master!$A$2:$E$19,3,FALSE)</f>
        <v>Technology</v>
      </c>
      <c r="Q1522" s="17">
        <f>INDEX(Product_Master!$D$2:$D$19,MATCH(H1522,Product_Master!$A$2:$A$19,0))</f>
        <v>350</v>
      </c>
      <c r="R1522" s="14">
        <f>INDEX(Product_Master!$E$2:$E$19,MATCH(H1522,Product_Master!$A$2:$A$19,0))</f>
        <v>267.63</v>
      </c>
      <c r="S1522" s="14">
        <f t="shared" si="138"/>
        <v>665</v>
      </c>
      <c r="T1522" s="14">
        <f t="shared" si="139"/>
        <v>535.26</v>
      </c>
      <c r="U1522" s="14">
        <f t="shared" si="140"/>
        <v>129.74</v>
      </c>
      <c r="V1522" s="20">
        <f t="shared" si="141"/>
        <v>0.19509774436090227</v>
      </c>
      <c r="W1522" s="7" t="str">
        <f t="shared" si="142"/>
        <v>Profitable</v>
      </c>
      <c r="X1522" s="7" t="str">
        <f t="shared" si="143"/>
        <v>Low</v>
      </c>
    </row>
    <row r="1523" spans="1:24" x14ac:dyDescent="0.3">
      <c r="A1523" s="7" t="s">
        <v>3810</v>
      </c>
      <c r="B1523" s="8">
        <v>45352</v>
      </c>
      <c r="C1523" s="8">
        <v>45355</v>
      </c>
      <c r="D1523" s="7" t="s">
        <v>1018</v>
      </c>
      <c r="E1523" s="7" t="s">
        <v>477</v>
      </c>
      <c r="F1523" s="7" t="s">
        <v>19</v>
      </c>
      <c r="G1523" s="7" t="s">
        <v>97</v>
      </c>
      <c r="H1523" s="7" t="s">
        <v>154</v>
      </c>
      <c r="I1523" s="6">
        <v>9</v>
      </c>
      <c r="J1523" s="10">
        <v>0</v>
      </c>
      <c r="K1523" s="7" t="s">
        <v>32</v>
      </c>
      <c r="L1523" s="7" t="s">
        <v>41</v>
      </c>
      <c r="M1523" s="6">
        <v>44</v>
      </c>
      <c r="N1523" s="6">
        <v>1</v>
      </c>
      <c r="O1523" s="7" t="str">
        <f>VLOOKUP(H1523,Product_Master!$A$2:$E$19,2,FALSE)</f>
        <v>Filing Cabinet</v>
      </c>
      <c r="P1523" s="7" t="str">
        <f>VLOOKUP(H1523,Product_Master!$A$2:$E$19,3,FALSE)</f>
        <v>Furniture</v>
      </c>
      <c r="Q1523" s="17">
        <f>INDEX(Product_Master!$D$2:$D$19,MATCH(H1523,Product_Master!$A$2:$A$19,0))</f>
        <v>130</v>
      </c>
      <c r="R1523" s="14">
        <f>INDEX(Product_Master!$E$2:$E$19,MATCH(H1523,Product_Master!$A$2:$A$19,0))</f>
        <v>83.55</v>
      </c>
      <c r="S1523" s="14">
        <f t="shared" si="138"/>
        <v>1170</v>
      </c>
      <c r="T1523" s="14">
        <f t="shared" si="139"/>
        <v>751.94999999999993</v>
      </c>
      <c r="U1523" s="14">
        <f t="shared" si="140"/>
        <v>418.05000000000007</v>
      </c>
      <c r="V1523" s="20">
        <f t="shared" si="141"/>
        <v>0.35730769230769238</v>
      </c>
      <c r="W1523" s="7" t="str">
        <f t="shared" si="142"/>
        <v>Profitable</v>
      </c>
      <c r="X1523" s="7" t="str">
        <f t="shared" si="143"/>
        <v>Low</v>
      </c>
    </row>
    <row r="1524" spans="1:24" x14ac:dyDescent="0.3">
      <c r="A1524" s="7" t="s">
        <v>3811</v>
      </c>
      <c r="B1524" s="8">
        <v>44963</v>
      </c>
      <c r="C1524" s="8">
        <v>44968</v>
      </c>
      <c r="D1524" s="7" t="s">
        <v>3813</v>
      </c>
      <c r="E1524" s="7" t="s">
        <v>886</v>
      </c>
      <c r="F1524" s="7" t="s">
        <v>19</v>
      </c>
      <c r="G1524" s="7" t="s">
        <v>251</v>
      </c>
      <c r="H1524" s="7" t="s">
        <v>63</v>
      </c>
      <c r="I1524" s="6">
        <v>6</v>
      </c>
      <c r="J1524" s="10">
        <v>0.05</v>
      </c>
      <c r="K1524" s="7" t="s">
        <v>32</v>
      </c>
      <c r="L1524" s="7" t="s">
        <v>23</v>
      </c>
      <c r="M1524" s="6">
        <v>69</v>
      </c>
      <c r="N1524" s="6">
        <v>2</v>
      </c>
      <c r="O1524" s="7" t="str">
        <f>VLOOKUP(H1524,Product_Master!$A$2:$E$19,2,FALSE)</f>
        <v>Paper Ream</v>
      </c>
      <c r="P1524" s="7" t="str">
        <f>VLOOKUP(H1524,Product_Master!$A$2:$E$19,3,FALSE)</f>
        <v>Office Supplies</v>
      </c>
      <c r="Q1524" s="17">
        <f>INDEX(Product_Master!$D$2:$D$19,MATCH(H1524,Product_Master!$A$2:$A$19,0))</f>
        <v>9</v>
      </c>
      <c r="R1524" s="14">
        <f>INDEX(Product_Master!$E$2:$E$19,MATCH(H1524,Product_Master!$A$2:$A$19,0))</f>
        <v>5.46</v>
      </c>
      <c r="S1524" s="14">
        <f t="shared" si="138"/>
        <v>51.3</v>
      </c>
      <c r="T1524" s="14">
        <f t="shared" si="139"/>
        <v>32.76</v>
      </c>
      <c r="U1524" s="14">
        <f t="shared" si="140"/>
        <v>18.54</v>
      </c>
      <c r="V1524" s="20">
        <f t="shared" si="141"/>
        <v>0.36140350877192984</v>
      </c>
      <c r="W1524" s="7" t="str">
        <f t="shared" si="142"/>
        <v>Profitable</v>
      </c>
      <c r="X1524" s="7" t="str">
        <f t="shared" si="143"/>
        <v>Low</v>
      </c>
    </row>
    <row r="1525" spans="1:24" x14ac:dyDescent="0.3">
      <c r="A1525" s="7" t="s">
        <v>3815</v>
      </c>
      <c r="B1525" s="8">
        <v>45098</v>
      </c>
      <c r="C1525" s="8">
        <v>45105</v>
      </c>
      <c r="D1525" s="7" t="s">
        <v>1421</v>
      </c>
      <c r="E1525" s="7" t="s">
        <v>1009</v>
      </c>
      <c r="F1525" s="7" t="s">
        <v>19</v>
      </c>
      <c r="G1525" s="7" t="s">
        <v>251</v>
      </c>
      <c r="H1525" s="7" t="s">
        <v>48</v>
      </c>
      <c r="I1525" s="6">
        <v>3</v>
      </c>
      <c r="J1525" s="10">
        <v>0.05</v>
      </c>
      <c r="K1525" s="7" t="s">
        <v>32</v>
      </c>
      <c r="L1525" s="7" t="s">
        <v>23</v>
      </c>
      <c r="M1525" s="6">
        <v>29</v>
      </c>
      <c r="N1525" s="6">
        <v>4</v>
      </c>
      <c r="O1525" s="7" t="str">
        <f>VLOOKUP(H1525,Product_Master!$A$2:$E$19,2,FALSE)</f>
        <v>Monitor</v>
      </c>
      <c r="P1525" s="7" t="str">
        <f>VLOOKUP(H1525,Product_Master!$A$2:$E$19,3,FALSE)</f>
        <v>Technology</v>
      </c>
      <c r="Q1525" s="17">
        <f>INDEX(Product_Master!$D$2:$D$19,MATCH(H1525,Product_Master!$A$2:$A$19,0))</f>
        <v>220</v>
      </c>
      <c r="R1525" s="14">
        <f>INDEX(Product_Master!$E$2:$E$19,MATCH(H1525,Product_Master!$A$2:$A$19,0))</f>
        <v>159.36000000000001</v>
      </c>
      <c r="S1525" s="14">
        <f t="shared" si="138"/>
        <v>627</v>
      </c>
      <c r="T1525" s="14">
        <f t="shared" si="139"/>
        <v>478.08000000000004</v>
      </c>
      <c r="U1525" s="14">
        <f t="shared" si="140"/>
        <v>148.91999999999996</v>
      </c>
      <c r="V1525" s="20">
        <f t="shared" si="141"/>
        <v>0.23751196172248798</v>
      </c>
      <c r="W1525" s="7" t="str">
        <f t="shared" si="142"/>
        <v>Profitable</v>
      </c>
      <c r="X1525" s="7" t="str">
        <f t="shared" si="143"/>
        <v>Low</v>
      </c>
    </row>
    <row r="1526" spans="1:24" x14ac:dyDescent="0.3">
      <c r="A1526" s="7" t="s">
        <v>3817</v>
      </c>
      <c r="B1526" s="8">
        <v>44932</v>
      </c>
      <c r="C1526" s="8">
        <v>44938</v>
      </c>
      <c r="D1526" s="7" t="s">
        <v>3819</v>
      </c>
      <c r="E1526" s="7" t="s">
        <v>675</v>
      </c>
      <c r="F1526" s="7" t="s">
        <v>39</v>
      </c>
      <c r="G1526" s="7" t="s">
        <v>30</v>
      </c>
      <c r="H1526" s="7" t="s">
        <v>91</v>
      </c>
      <c r="I1526" s="6">
        <v>6</v>
      </c>
      <c r="J1526" s="10">
        <v>0.15</v>
      </c>
      <c r="K1526" s="7" t="s">
        <v>22</v>
      </c>
      <c r="L1526" s="7" t="s">
        <v>33</v>
      </c>
      <c r="M1526" s="6">
        <v>24</v>
      </c>
      <c r="N1526" s="6">
        <v>1</v>
      </c>
      <c r="O1526" s="7" t="str">
        <f>VLOOKUP(H1526,Product_Master!$A$2:$E$19,2,FALSE)</f>
        <v>Smartphone</v>
      </c>
      <c r="P1526" s="7" t="str">
        <f>VLOOKUP(H1526,Product_Master!$A$2:$E$19,3,FALSE)</f>
        <v>Technology</v>
      </c>
      <c r="Q1526" s="17">
        <f>INDEX(Product_Master!$D$2:$D$19,MATCH(H1526,Product_Master!$A$2:$A$19,0))</f>
        <v>600</v>
      </c>
      <c r="R1526" s="14">
        <f>INDEX(Product_Master!$E$2:$E$19,MATCH(H1526,Product_Master!$A$2:$A$19,0))</f>
        <v>395.83</v>
      </c>
      <c r="S1526" s="14">
        <f t="shared" si="138"/>
        <v>3060</v>
      </c>
      <c r="T1526" s="14">
        <f t="shared" si="139"/>
        <v>2374.98</v>
      </c>
      <c r="U1526" s="14">
        <f t="shared" si="140"/>
        <v>685.02</v>
      </c>
      <c r="V1526" s="20">
        <f t="shared" si="141"/>
        <v>0.22386274509803922</v>
      </c>
      <c r="W1526" s="7" t="str">
        <f t="shared" si="142"/>
        <v>Profitable</v>
      </c>
      <c r="X1526" s="7" t="str">
        <f t="shared" si="143"/>
        <v>Medium</v>
      </c>
    </row>
    <row r="1527" spans="1:24" x14ac:dyDescent="0.3">
      <c r="A1527" s="7" t="s">
        <v>3820</v>
      </c>
      <c r="B1527" s="8">
        <v>45512</v>
      </c>
      <c r="C1527" s="8">
        <v>45514</v>
      </c>
      <c r="D1527" s="7" t="s">
        <v>3525</v>
      </c>
      <c r="E1527" s="7" t="s">
        <v>1267</v>
      </c>
      <c r="F1527" s="7" t="s">
        <v>29</v>
      </c>
      <c r="G1527" s="7" t="s">
        <v>293</v>
      </c>
      <c r="H1527" s="7" t="s">
        <v>109</v>
      </c>
      <c r="I1527" s="6">
        <v>8</v>
      </c>
      <c r="J1527" s="10">
        <v>0</v>
      </c>
      <c r="K1527" s="7" t="s">
        <v>70</v>
      </c>
      <c r="L1527" s="7" t="s">
        <v>23</v>
      </c>
      <c r="M1527" s="6">
        <v>42</v>
      </c>
      <c r="N1527" s="6">
        <v>5</v>
      </c>
      <c r="O1527" s="7" t="str">
        <f>VLOOKUP(H1527,Product_Master!$A$2:$E$19,2,FALSE)</f>
        <v>Printer</v>
      </c>
      <c r="P1527" s="7" t="str">
        <f>VLOOKUP(H1527,Product_Master!$A$2:$E$19,3,FALSE)</f>
        <v>Technology</v>
      </c>
      <c r="Q1527" s="17">
        <f>INDEX(Product_Master!$D$2:$D$19,MATCH(H1527,Product_Master!$A$2:$A$19,0))</f>
        <v>180</v>
      </c>
      <c r="R1527" s="14">
        <f>INDEX(Product_Master!$E$2:$E$19,MATCH(H1527,Product_Master!$A$2:$A$19,0))</f>
        <v>133.25</v>
      </c>
      <c r="S1527" s="14">
        <f t="shared" si="138"/>
        <v>1440</v>
      </c>
      <c r="T1527" s="14">
        <f t="shared" si="139"/>
        <v>1066</v>
      </c>
      <c r="U1527" s="14">
        <f t="shared" si="140"/>
        <v>374</v>
      </c>
      <c r="V1527" s="20">
        <f t="shared" si="141"/>
        <v>0.25972222222222224</v>
      </c>
      <c r="W1527" s="7" t="str">
        <f t="shared" si="142"/>
        <v>Profitable</v>
      </c>
      <c r="X1527" s="7" t="str">
        <f t="shared" si="143"/>
        <v>Low</v>
      </c>
    </row>
    <row r="1528" spans="1:24" x14ac:dyDescent="0.3">
      <c r="A1528" s="7" t="s">
        <v>3821</v>
      </c>
      <c r="B1528" s="8">
        <v>45531</v>
      </c>
      <c r="C1528" s="8">
        <v>45537</v>
      </c>
      <c r="D1528" s="7" t="s">
        <v>3823</v>
      </c>
      <c r="E1528" s="7" t="s">
        <v>1142</v>
      </c>
      <c r="F1528" s="7" t="s">
        <v>39</v>
      </c>
      <c r="G1528" s="7" t="s">
        <v>90</v>
      </c>
      <c r="H1528" s="7" t="s">
        <v>98</v>
      </c>
      <c r="I1528" s="6">
        <v>6</v>
      </c>
      <c r="J1528" s="10">
        <v>0</v>
      </c>
      <c r="K1528" s="7" t="s">
        <v>22</v>
      </c>
      <c r="L1528" s="7" t="s">
        <v>50</v>
      </c>
      <c r="M1528" s="6">
        <v>25</v>
      </c>
      <c r="N1528" s="6">
        <v>3</v>
      </c>
      <c r="O1528" s="7" t="str">
        <f>VLOOKUP(H1528,Product_Master!$A$2:$E$19,2,FALSE)</f>
        <v>Office Chair</v>
      </c>
      <c r="P1528" s="7" t="str">
        <f>VLOOKUP(H1528,Product_Master!$A$2:$E$19,3,FALSE)</f>
        <v>Furniture</v>
      </c>
      <c r="Q1528" s="17">
        <f>INDEX(Product_Master!$D$2:$D$19,MATCH(H1528,Product_Master!$A$2:$A$19,0))</f>
        <v>150</v>
      </c>
      <c r="R1528" s="14">
        <f>INDEX(Product_Master!$E$2:$E$19,MATCH(H1528,Product_Master!$A$2:$A$19,0))</f>
        <v>111.98</v>
      </c>
      <c r="S1528" s="14">
        <f t="shared" si="138"/>
        <v>900</v>
      </c>
      <c r="T1528" s="14">
        <f t="shared" si="139"/>
        <v>671.88</v>
      </c>
      <c r="U1528" s="14">
        <f t="shared" si="140"/>
        <v>228.12</v>
      </c>
      <c r="V1528" s="20">
        <f t="shared" si="141"/>
        <v>0.25346666666666667</v>
      </c>
      <c r="W1528" s="7" t="str">
        <f t="shared" si="142"/>
        <v>Profitable</v>
      </c>
      <c r="X1528" s="7" t="str">
        <f t="shared" si="143"/>
        <v>Low</v>
      </c>
    </row>
    <row r="1529" spans="1:24" x14ac:dyDescent="0.3">
      <c r="A1529" s="7" t="s">
        <v>3824</v>
      </c>
      <c r="B1529" s="8">
        <v>45138</v>
      </c>
      <c r="C1529" s="8">
        <v>45144</v>
      </c>
      <c r="D1529" s="7" t="s">
        <v>3825</v>
      </c>
      <c r="E1529" s="7" t="s">
        <v>1326</v>
      </c>
      <c r="F1529" s="7" t="s">
        <v>29</v>
      </c>
      <c r="G1529" s="7" t="s">
        <v>192</v>
      </c>
      <c r="H1529" s="7" t="s">
        <v>84</v>
      </c>
      <c r="I1529" s="6">
        <v>9</v>
      </c>
      <c r="J1529" s="10">
        <v>0.2</v>
      </c>
      <c r="K1529" s="7" t="s">
        <v>222</v>
      </c>
      <c r="L1529" s="7" t="s">
        <v>23</v>
      </c>
      <c r="M1529" s="6">
        <v>53</v>
      </c>
      <c r="N1529" s="6">
        <v>4</v>
      </c>
      <c r="O1529" s="7" t="str">
        <f>VLOOKUP(H1529,Product_Master!$A$2:$E$19,2,FALSE)</f>
        <v>Bookcase</v>
      </c>
      <c r="P1529" s="7" t="str">
        <f>VLOOKUP(H1529,Product_Master!$A$2:$E$19,3,FALSE)</f>
        <v>Furniture</v>
      </c>
      <c r="Q1529" s="17">
        <f>INDEX(Product_Master!$D$2:$D$19,MATCH(H1529,Product_Master!$A$2:$A$19,0))</f>
        <v>210</v>
      </c>
      <c r="R1529" s="14">
        <f>INDEX(Product_Master!$E$2:$E$19,MATCH(H1529,Product_Master!$A$2:$A$19,0))</f>
        <v>139.15</v>
      </c>
      <c r="S1529" s="14">
        <f t="shared" si="138"/>
        <v>1512</v>
      </c>
      <c r="T1529" s="14">
        <f t="shared" si="139"/>
        <v>1252.3500000000001</v>
      </c>
      <c r="U1529" s="14">
        <f t="shared" si="140"/>
        <v>259.64999999999986</v>
      </c>
      <c r="V1529" s="20">
        <f t="shared" si="141"/>
        <v>0.17172619047619039</v>
      </c>
      <c r="W1529" s="7" t="str">
        <f t="shared" si="142"/>
        <v>Profitable</v>
      </c>
      <c r="X1529" s="7" t="str">
        <f t="shared" si="143"/>
        <v>Low</v>
      </c>
    </row>
    <row r="1530" spans="1:24" x14ac:dyDescent="0.3">
      <c r="A1530" s="7" t="s">
        <v>3826</v>
      </c>
      <c r="B1530" s="8">
        <v>45523</v>
      </c>
      <c r="C1530" s="8">
        <v>45530</v>
      </c>
      <c r="D1530" s="7" t="s">
        <v>1080</v>
      </c>
      <c r="E1530" s="7" t="s">
        <v>312</v>
      </c>
      <c r="F1530" s="7" t="s">
        <v>29</v>
      </c>
      <c r="G1530" s="7" t="s">
        <v>62</v>
      </c>
      <c r="H1530" s="7" t="s">
        <v>216</v>
      </c>
      <c r="I1530" s="6">
        <v>3</v>
      </c>
      <c r="J1530" s="10">
        <v>0.1</v>
      </c>
      <c r="K1530" s="7" t="s">
        <v>32</v>
      </c>
      <c r="L1530" s="7" t="s">
        <v>41</v>
      </c>
      <c r="M1530" s="6">
        <v>44</v>
      </c>
      <c r="N1530" s="6">
        <v>5</v>
      </c>
      <c r="O1530" s="7" t="str">
        <f>VLOOKUP(H1530,Product_Master!$A$2:$E$19,2,FALSE)</f>
        <v>Keyboard</v>
      </c>
      <c r="P1530" s="7" t="str">
        <f>VLOOKUP(H1530,Product_Master!$A$2:$E$19,3,FALSE)</f>
        <v>Technology</v>
      </c>
      <c r="Q1530" s="17">
        <f>INDEX(Product_Master!$D$2:$D$19,MATCH(H1530,Product_Master!$A$2:$A$19,0))</f>
        <v>45</v>
      </c>
      <c r="R1530" s="14">
        <f>INDEX(Product_Master!$E$2:$E$19,MATCH(H1530,Product_Master!$A$2:$A$19,0))</f>
        <v>35.729999999999997</v>
      </c>
      <c r="S1530" s="14">
        <f t="shared" si="138"/>
        <v>121.5</v>
      </c>
      <c r="T1530" s="14">
        <f t="shared" si="139"/>
        <v>107.19</v>
      </c>
      <c r="U1530" s="14">
        <f t="shared" si="140"/>
        <v>14.310000000000002</v>
      </c>
      <c r="V1530" s="20">
        <f t="shared" si="141"/>
        <v>0.1177777777777778</v>
      </c>
      <c r="W1530" s="7" t="str">
        <f t="shared" si="142"/>
        <v>Profitable</v>
      </c>
      <c r="X1530" s="7" t="str">
        <f t="shared" si="143"/>
        <v>Low</v>
      </c>
    </row>
    <row r="1531" spans="1:24" x14ac:dyDescent="0.3">
      <c r="A1531" s="7" t="s">
        <v>3827</v>
      </c>
      <c r="B1531" s="8">
        <v>45194</v>
      </c>
      <c r="C1531" s="8">
        <v>45195</v>
      </c>
      <c r="D1531" s="7" t="s">
        <v>3829</v>
      </c>
      <c r="E1531" s="7" t="s">
        <v>790</v>
      </c>
      <c r="F1531" s="7" t="s">
        <v>39</v>
      </c>
      <c r="G1531" s="7" t="s">
        <v>40</v>
      </c>
      <c r="H1531" s="7" t="s">
        <v>160</v>
      </c>
      <c r="I1531" s="6">
        <v>3</v>
      </c>
      <c r="J1531" s="10">
        <v>0.2</v>
      </c>
      <c r="K1531" s="7" t="s">
        <v>32</v>
      </c>
      <c r="L1531" s="7" t="s">
        <v>33</v>
      </c>
      <c r="M1531" s="6">
        <v>40</v>
      </c>
      <c r="N1531" s="6">
        <v>4</v>
      </c>
      <c r="O1531" s="7" t="str">
        <f>VLOOKUP(H1531,Product_Master!$A$2:$E$19,2,FALSE)</f>
        <v>Laptop</v>
      </c>
      <c r="P1531" s="7" t="str">
        <f>VLOOKUP(H1531,Product_Master!$A$2:$E$19,3,FALSE)</f>
        <v>Technology</v>
      </c>
      <c r="Q1531" s="17">
        <f>INDEX(Product_Master!$D$2:$D$19,MATCH(H1531,Product_Master!$A$2:$A$19,0))</f>
        <v>900</v>
      </c>
      <c r="R1531" s="14">
        <f>INDEX(Product_Master!$E$2:$E$19,MATCH(H1531,Product_Master!$A$2:$A$19,0))</f>
        <v>669.14</v>
      </c>
      <c r="S1531" s="14">
        <f t="shared" si="138"/>
        <v>2160</v>
      </c>
      <c r="T1531" s="14">
        <f t="shared" si="139"/>
        <v>2007.42</v>
      </c>
      <c r="U1531" s="14">
        <f t="shared" si="140"/>
        <v>152.57999999999993</v>
      </c>
      <c r="V1531" s="20">
        <f t="shared" si="141"/>
        <v>7.0638888888888848E-2</v>
      </c>
      <c r="W1531" s="7" t="str">
        <f t="shared" si="142"/>
        <v>Profitable</v>
      </c>
      <c r="X1531" s="7" t="str">
        <f t="shared" si="143"/>
        <v>Medium</v>
      </c>
    </row>
    <row r="1532" spans="1:24" x14ac:dyDescent="0.3">
      <c r="A1532" s="7" t="s">
        <v>3830</v>
      </c>
      <c r="B1532" s="8">
        <v>45601</v>
      </c>
      <c r="C1532" s="8">
        <v>45602</v>
      </c>
      <c r="D1532" s="7" t="s">
        <v>3301</v>
      </c>
      <c r="E1532" s="7" t="s">
        <v>2083</v>
      </c>
      <c r="F1532" s="7" t="s">
        <v>29</v>
      </c>
      <c r="G1532" s="7" t="s">
        <v>192</v>
      </c>
      <c r="H1532" s="7" t="s">
        <v>98</v>
      </c>
      <c r="I1532" s="6">
        <v>4</v>
      </c>
      <c r="J1532" s="10">
        <v>0</v>
      </c>
      <c r="K1532" s="7" t="s">
        <v>70</v>
      </c>
      <c r="L1532" s="7" t="s">
        <v>41</v>
      </c>
      <c r="M1532" s="6">
        <v>63</v>
      </c>
      <c r="N1532" s="6">
        <v>2</v>
      </c>
      <c r="O1532" s="7" t="str">
        <f>VLOOKUP(H1532,Product_Master!$A$2:$E$19,2,FALSE)</f>
        <v>Office Chair</v>
      </c>
      <c r="P1532" s="7" t="str">
        <f>VLOOKUP(H1532,Product_Master!$A$2:$E$19,3,FALSE)</f>
        <v>Furniture</v>
      </c>
      <c r="Q1532" s="17">
        <f>INDEX(Product_Master!$D$2:$D$19,MATCH(H1532,Product_Master!$A$2:$A$19,0))</f>
        <v>150</v>
      </c>
      <c r="R1532" s="14">
        <f>INDEX(Product_Master!$E$2:$E$19,MATCH(H1532,Product_Master!$A$2:$A$19,0))</f>
        <v>111.98</v>
      </c>
      <c r="S1532" s="14">
        <f t="shared" si="138"/>
        <v>600</v>
      </c>
      <c r="T1532" s="14">
        <f t="shared" si="139"/>
        <v>447.92</v>
      </c>
      <c r="U1532" s="14">
        <f t="shared" si="140"/>
        <v>152.07999999999998</v>
      </c>
      <c r="V1532" s="20">
        <f t="shared" si="141"/>
        <v>0.25346666666666662</v>
      </c>
      <c r="W1532" s="7" t="str">
        <f t="shared" si="142"/>
        <v>Profitable</v>
      </c>
      <c r="X1532" s="7" t="str">
        <f t="shared" si="143"/>
        <v>Low</v>
      </c>
    </row>
    <row r="1533" spans="1:24" x14ac:dyDescent="0.3">
      <c r="A1533" s="7" t="s">
        <v>3831</v>
      </c>
      <c r="B1533" s="8">
        <v>45265</v>
      </c>
      <c r="C1533" s="8">
        <v>45270</v>
      </c>
      <c r="D1533" s="7" t="s">
        <v>2626</v>
      </c>
      <c r="E1533" s="7" t="s">
        <v>1770</v>
      </c>
      <c r="F1533" s="7" t="s">
        <v>29</v>
      </c>
      <c r="G1533" s="7" t="s">
        <v>20</v>
      </c>
      <c r="H1533" s="7" t="s">
        <v>31</v>
      </c>
      <c r="I1533" s="6">
        <v>7</v>
      </c>
      <c r="J1533" s="10">
        <v>0.05</v>
      </c>
      <c r="K1533" s="7" t="s">
        <v>32</v>
      </c>
      <c r="L1533" s="7" t="s">
        <v>41</v>
      </c>
      <c r="M1533" s="6">
        <v>30</v>
      </c>
      <c r="N1533" s="6">
        <v>5</v>
      </c>
      <c r="O1533" s="7" t="str">
        <f>VLOOKUP(H1533,Product_Master!$A$2:$E$19,2,FALSE)</f>
        <v>Desk</v>
      </c>
      <c r="P1533" s="7" t="str">
        <f>VLOOKUP(H1533,Product_Master!$A$2:$E$19,3,FALSE)</f>
        <v>Furniture</v>
      </c>
      <c r="Q1533" s="17">
        <f>INDEX(Product_Master!$D$2:$D$19,MATCH(H1533,Product_Master!$A$2:$A$19,0))</f>
        <v>320</v>
      </c>
      <c r="R1533" s="14">
        <f>INDEX(Product_Master!$E$2:$E$19,MATCH(H1533,Product_Master!$A$2:$A$19,0))</f>
        <v>186.25</v>
      </c>
      <c r="S1533" s="14">
        <f t="shared" si="138"/>
        <v>2128</v>
      </c>
      <c r="T1533" s="14">
        <f t="shared" si="139"/>
        <v>1303.75</v>
      </c>
      <c r="U1533" s="14">
        <f t="shared" si="140"/>
        <v>824.25</v>
      </c>
      <c r="V1533" s="20">
        <f t="shared" si="141"/>
        <v>0.38733552631578949</v>
      </c>
      <c r="W1533" s="7" t="str">
        <f t="shared" si="142"/>
        <v>Profitable</v>
      </c>
      <c r="X1533" s="7" t="str">
        <f t="shared" si="143"/>
        <v>Medium</v>
      </c>
    </row>
    <row r="1534" spans="1:24" x14ac:dyDescent="0.3">
      <c r="A1534" s="7" t="s">
        <v>3832</v>
      </c>
      <c r="B1534" s="8">
        <v>45465</v>
      </c>
      <c r="C1534" s="8">
        <v>45467</v>
      </c>
      <c r="D1534" s="7" t="s">
        <v>3048</v>
      </c>
      <c r="E1534" s="7" t="s">
        <v>2887</v>
      </c>
      <c r="F1534" s="7" t="s">
        <v>29</v>
      </c>
      <c r="G1534" s="7" t="s">
        <v>115</v>
      </c>
      <c r="H1534" s="7" t="s">
        <v>98</v>
      </c>
      <c r="I1534" s="6">
        <v>9</v>
      </c>
      <c r="J1534" s="10">
        <v>0</v>
      </c>
      <c r="K1534" s="7" t="s">
        <v>32</v>
      </c>
      <c r="L1534" s="7" t="s">
        <v>50</v>
      </c>
      <c r="M1534" s="6">
        <v>47</v>
      </c>
      <c r="N1534" s="6">
        <v>5</v>
      </c>
      <c r="O1534" s="7" t="str">
        <f>VLOOKUP(H1534,Product_Master!$A$2:$E$19,2,FALSE)</f>
        <v>Office Chair</v>
      </c>
      <c r="P1534" s="7" t="str">
        <f>VLOOKUP(H1534,Product_Master!$A$2:$E$19,3,FALSE)</f>
        <v>Furniture</v>
      </c>
      <c r="Q1534" s="17">
        <f>INDEX(Product_Master!$D$2:$D$19,MATCH(H1534,Product_Master!$A$2:$A$19,0))</f>
        <v>150</v>
      </c>
      <c r="R1534" s="14">
        <f>INDEX(Product_Master!$E$2:$E$19,MATCH(H1534,Product_Master!$A$2:$A$19,0))</f>
        <v>111.98</v>
      </c>
      <c r="S1534" s="14">
        <f t="shared" si="138"/>
        <v>1350</v>
      </c>
      <c r="T1534" s="14">
        <f t="shared" si="139"/>
        <v>1007.82</v>
      </c>
      <c r="U1534" s="14">
        <f t="shared" si="140"/>
        <v>342.17999999999995</v>
      </c>
      <c r="V1534" s="20">
        <f t="shared" si="141"/>
        <v>0.25346666666666662</v>
      </c>
      <c r="W1534" s="7" t="str">
        <f t="shared" si="142"/>
        <v>Profitable</v>
      </c>
      <c r="X1534" s="7" t="str">
        <f t="shared" si="143"/>
        <v>Low</v>
      </c>
    </row>
    <row r="1535" spans="1:24" x14ac:dyDescent="0.3">
      <c r="A1535" s="7" t="s">
        <v>3833</v>
      </c>
      <c r="B1535" s="8">
        <v>45169</v>
      </c>
      <c r="C1535" s="8">
        <v>45173</v>
      </c>
      <c r="D1535" s="7" t="s">
        <v>3835</v>
      </c>
      <c r="E1535" s="7" t="s">
        <v>583</v>
      </c>
      <c r="F1535" s="7" t="s">
        <v>29</v>
      </c>
      <c r="G1535" s="7" t="s">
        <v>293</v>
      </c>
      <c r="H1535" s="7" t="s">
        <v>84</v>
      </c>
      <c r="I1535" s="6">
        <v>9</v>
      </c>
      <c r="J1535" s="10">
        <v>0</v>
      </c>
      <c r="K1535" s="7" t="s">
        <v>70</v>
      </c>
      <c r="L1535" s="7" t="s">
        <v>33</v>
      </c>
      <c r="M1535" s="6">
        <v>42</v>
      </c>
      <c r="N1535" s="6">
        <v>3</v>
      </c>
      <c r="O1535" s="7" t="str">
        <f>VLOOKUP(H1535,Product_Master!$A$2:$E$19,2,FALSE)</f>
        <v>Bookcase</v>
      </c>
      <c r="P1535" s="7" t="str">
        <f>VLOOKUP(H1535,Product_Master!$A$2:$E$19,3,FALSE)</f>
        <v>Furniture</v>
      </c>
      <c r="Q1535" s="17">
        <f>INDEX(Product_Master!$D$2:$D$19,MATCH(H1535,Product_Master!$A$2:$A$19,0))</f>
        <v>210</v>
      </c>
      <c r="R1535" s="14">
        <f>INDEX(Product_Master!$E$2:$E$19,MATCH(H1535,Product_Master!$A$2:$A$19,0))</f>
        <v>139.15</v>
      </c>
      <c r="S1535" s="14">
        <f t="shared" si="138"/>
        <v>1890</v>
      </c>
      <c r="T1535" s="14">
        <f t="shared" si="139"/>
        <v>1252.3500000000001</v>
      </c>
      <c r="U1535" s="14">
        <f t="shared" si="140"/>
        <v>637.64999999999986</v>
      </c>
      <c r="V1535" s="20">
        <f t="shared" si="141"/>
        <v>0.33738095238095228</v>
      </c>
      <c r="W1535" s="7" t="str">
        <f t="shared" si="142"/>
        <v>Profitable</v>
      </c>
      <c r="X1535" s="7" t="str">
        <f t="shared" si="143"/>
        <v>Low</v>
      </c>
    </row>
    <row r="1536" spans="1:24" x14ac:dyDescent="0.3">
      <c r="A1536" s="7" t="s">
        <v>3836</v>
      </c>
      <c r="B1536" s="8">
        <v>45034</v>
      </c>
      <c r="C1536" s="8">
        <v>45038</v>
      </c>
      <c r="D1536" s="7" t="s">
        <v>3837</v>
      </c>
      <c r="E1536" s="7" t="s">
        <v>1829</v>
      </c>
      <c r="F1536" s="7" t="s">
        <v>29</v>
      </c>
      <c r="G1536" s="7" t="s">
        <v>90</v>
      </c>
      <c r="H1536" s="7" t="s">
        <v>76</v>
      </c>
      <c r="I1536" s="6">
        <v>5</v>
      </c>
      <c r="J1536" s="10">
        <v>0.2</v>
      </c>
      <c r="K1536" s="7" t="s">
        <v>32</v>
      </c>
      <c r="L1536" s="7" t="s">
        <v>50</v>
      </c>
      <c r="M1536" s="6">
        <v>23</v>
      </c>
      <c r="N1536" s="6">
        <v>4</v>
      </c>
      <c r="O1536" s="7" t="str">
        <f>VLOOKUP(H1536,Product_Master!$A$2:$E$19,2,FALSE)</f>
        <v>Tablet</v>
      </c>
      <c r="P1536" s="7" t="str">
        <f>VLOOKUP(H1536,Product_Master!$A$2:$E$19,3,FALSE)</f>
        <v>Technology</v>
      </c>
      <c r="Q1536" s="17">
        <f>INDEX(Product_Master!$D$2:$D$19,MATCH(H1536,Product_Master!$A$2:$A$19,0))</f>
        <v>350</v>
      </c>
      <c r="R1536" s="14">
        <f>INDEX(Product_Master!$E$2:$E$19,MATCH(H1536,Product_Master!$A$2:$A$19,0))</f>
        <v>267.63</v>
      </c>
      <c r="S1536" s="14">
        <f t="shared" si="138"/>
        <v>1400</v>
      </c>
      <c r="T1536" s="14">
        <f t="shared" si="139"/>
        <v>1338.15</v>
      </c>
      <c r="U1536" s="14">
        <f t="shared" si="140"/>
        <v>61.849999999999909</v>
      </c>
      <c r="V1536" s="20">
        <f t="shared" si="141"/>
        <v>4.4178571428571366E-2</v>
      </c>
      <c r="W1536" s="7" t="str">
        <f t="shared" si="142"/>
        <v>Profitable</v>
      </c>
      <c r="X1536" s="7" t="str">
        <f t="shared" si="143"/>
        <v>Low</v>
      </c>
    </row>
    <row r="1537" spans="1:24" x14ac:dyDescent="0.3">
      <c r="A1537" s="7" t="s">
        <v>3838</v>
      </c>
      <c r="B1537" s="8">
        <v>45642</v>
      </c>
      <c r="C1537" s="8">
        <v>45645</v>
      </c>
      <c r="D1537" s="7" t="s">
        <v>761</v>
      </c>
      <c r="E1537" s="7" t="s">
        <v>125</v>
      </c>
      <c r="F1537" s="7" t="s">
        <v>29</v>
      </c>
      <c r="G1537" s="7" t="s">
        <v>192</v>
      </c>
      <c r="H1537" s="7" t="s">
        <v>146</v>
      </c>
      <c r="I1537" s="6">
        <v>1</v>
      </c>
      <c r="J1537" s="10">
        <v>0</v>
      </c>
      <c r="K1537" s="7" t="s">
        <v>32</v>
      </c>
      <c r="L1537" s="7" t="s">
        <v>23</v>
      </c>
      <c r="M1537" s="6">
        <v>69</v>
      </c>
      <c r="N1537" s="6">
        <v>5</v>
      </c>
      <c r="O1537" s="7" t="str">
        <f>VLOOKUP(H1537,Product_Master!$A$2:$E$19,2,FALSE)</f>
        <v>Standing Desk</v>
      </c>
      <c r="P1537" s="7" t="str">
        <f>VLOOKUP(H1537,Product_Master!$A$2:$E$19,3,FALSE)</f>
        <v>Furniture</v>
      </c>
      <c r="Q1537" s="17">
        <f>INDEX(Product_Master!$D$2:$D$19,MATCH(H1537,Product_Master!$A$2:$A$19,0))</f>
        <v>480</v>
      </c>
      <c r="R1537" s="14">
        <f>INDEX(Product_Master!$E$2:$E$19,MATCH(H1537,Product_Master!$A$2:$A$19,0))</f>
        <v>375.21</v>
      </c>
      <c r="S1537" s="14">
        <f t="shared" si="138"/>
        <v>480</v>
      </c>
      <c r="T1537" s="14">
        <f t="shared" si="139"/>
        <v>375.21</v>
      </c>
      <c r="U1537" s="14">
        <f t="shared" si="140"/>
        <v>104.79000000000002</v>
      </c>
      <c r="V1537" s="20">
        <f t="shared" si="141"/>
        <v>0.21831250000000005</v>
      </c>
      <c r="W1537" s="7" t="str">
        <f t="shared" si="142"/>
        <v>Profitable</v>
      </c>
      <c r="X1537" s="7" t="str">
        <f t="shared" si="143"/>
        <v>Low</v>
      </c>
    </row>
    <row r="1538" spans="1:24" x14ac:dyDescent="0.3">
      <c r="A1538" s="7" t="s">
        <v>3839</v>
      </c>
      <c r="B1538" s="8">
        <v>45065</v>
      </c>
      <c r="C1538" s="8">
        <v>45072</v>
      </c>
      <c r="D1538" s="7" t="s">
        <v>1258</v>
      </c>
      <c r="E1538" s="7" t="s">
        <v>232</v>
      </c>
      <c r="F1538" s="7" t="s">
        <v>29</v>
      </c>
      <c r="G1538" s="7" t="s">
        <v>176</v>
      </c>
      <c r="H1538" s="7" t="s">
        <v>69</v>
      </c>
      <c r="I1538" s="6">
        <v>7</v>
      </c>
      <c r="J1538" s="10">
        <v>0.1</v>
      </c>
      <c r="K1538" s="7" t="s">
        <v>222</v>
      </c>
      <c r="L1538" s="7" t="s">
        <v>23</v>
      </c>
      <c r="M1538" s="6">
        <v>28</v>
      </c>
      <c r="N1538" s="6">
        <v>5</v>
      </c>
      <c r="O1538" s="7" t="str">
        <f>VLOOKUP(H1538,Product_Master!$A$2:$E$19,2,FALSE)</f>
        <v>Marker Pack</v>
      </c>
      <c r="P1538" s="7" t="str">
        <f>VLOOKUP(H1538,Product_Master!$A$2:$E$19,3,FALSE)</f>
        <v>Office Supplies</v>
      </c>
      <c r="Q1538" s="17">
        <f>INDEX(Product_Master!$D$2:$D$19,MATCH(H1538,Product_Master!$A$2:$A$19,0))</f>
        <v>11</v>
      </c>
      <c r="R1538" s="14">
        <f>INDEX(Product_Master!$E$2:$E$19,MATCH(H1538,Product_Master!$A$2:$A$19,0))</f>
        <v>6.23</v>
      </c>
      <c r="S1538" s="14">
        <f t="shared" ref="S1538:S1601" si="144">I1538*Q1538*(1-J1538)</f>
        <v>69.3</v>
      </c>
      <c r="T1538" s="14">
        <f t="shared" ref="T1538:T1601" si="145">I1538*R1538</f>
        <v>43.61</v>
      </c>
      <c r="U1538" s="14">
        <f t="shared" ref="U1538:U1601" si="146">S1538-T1538</f>
        <v>25.689999999999998</v>
      </c>
      <c r="V1538" s="20">
        <f t="shared" ref="V1538:V1601" si="147">IFERROR(U1538/S1538,0)</f>
        <v>0.37070707070707071</v>
      </c>
      <c r="W1538" s="7" t="str">
        <f t="shared" ref="W1538:W1601" si="148">IF(U1538&gt;0,"Profitable","Loss")</f>
        <v>Profitable</v>
      </c>
      <c r="X1538" s="7" t="str">
        <f t="shared" ref="X1538:X1601" si="149">IF(S1538&gt;=5000,"High",IF(S1538&gt;=2000,"Medium","Low"))</f>
        <v>Low</v>
      </c>
    </row>
    <row r="1539" spans="1:24" x14ac:dyDescent="0.3">
      <c r="A1539" s="7" t="s">
        <v>3840</v>
      </c>
      <c r="B1539" s="8">
        <v>45364</v>
      </c>
      <c r="C1539" s="8">
        <v>45367</v>
      </c>
      <c r="D1539" s="7" t="s">
        <v>938</v>
      </c>
      <c r="E1539" s="7" t="s">
        <v>917</v>
      </c>
      <c r="F1539" s="7" t="s">
        <v>29</v>
      </c>
      <c r="G1539" s="7" t="s">
        <v>97</v>
      </c>
      <c r="H1539" s="7" t="s">
        <v>91</v>
      </c>
      <c r="I1539" s="6">
        <v>1</v>
      </c>
      <c r="J1539" s="10">
        <v>0.1</v>
      </c>
      <c r="K1539" s="7" t="s">
        <v>32</v>
      </c>
      <c r="L1539" s="7" t="s">
        <v>23</v>
      </c>
      <c r="M1539" s="6">
        <v>33</v>
      </c>
      <c r="N1539" s="6">
        <v>5</v>
      </c>
      <c r="O1539" s="7" t="str">
        <f>VLOOKUP(H1539,Product_Master!$A$2:$E$19,2,FALSE)</f>
        <v>Smartphone</v>
      </c>
      <c r="P1539" s="7" t="str">
        <f>VLOOKUP(H1539,Product_Master!$A$2:$E$19,3,FALSE)</f>
        <v>Technology</v>
      </c>
      <c r="Q1539" s="17">
        <f>INDEX(Product_Master!$D$2:$D$19,MATCH(H1539,Product_Master!$A$2:$A$19,0))</f>
        <v>600</v>
      </c>
      <c r="R1539" s="14">
        <f>INDEX(Product_Master!$E$2:$E$19,MATCH(H1539,Product_Master!$A$2:$A$19,0))</f>
        <v>395.83</v>
      </c>
      <c r="S1539" s="14">
        <f t="shared" si="144"/>
        <v>540</v>
      </c>
      <c r="T1539" s="14">
        <f t="shared" si="145"/>
        <v>395.83</v>
      </c>
      <c r="U1539" s="14">
        <f t="shared" si="146"/>
        <v>144.17000000000002</v>
      </c>
      <c r="V1539" s="20">
        <f t="shared" si="147"/>
        <v>0.26698148148148149</v>
      </c>
      <c r="W1539" s="7" t="str">
        <f t="shared" si="148"/>
        <v>Profitable</v>
      </c>
      <c r="X1539" s="7" t="str">
        <f t="shared" si="149"/>
        <v>Low</v>
      </c>
    </row>
    <row r="1540" spans="1:24" x14ac:dyDescent="0.3">
      <c r="A1540" s="7" t="s">
        <v>3841</v>
      </c>
      <c r="B1540" s="8">
        <v>45011</v>
      </c>
      <c r="C1540" s="8">
        <v>45018</v>
      </c>
      <c r="D1540" s="7" t="s">
        <v>2027</v>
      </c>
      <c r="E1540" s="7" t="s">
        <v>359</v>
      </c>
      <c r="F1540" s="7" t="s">
        <v>39</v>
      </c>
      <c r="G1540" s="7" t="s">
        <v>115</v>
      </c>
      <c r="H1540" s="7" t="s">
        <v>177</v>
      </c>
      <c r="I1540" s="6">
        <v>5</v>
      </c>
      <c r="J1540" s="10">
        <v>0</v>
      </c>
      <c r="K1540" s="7" t="s">
        <v>32</v>
      </c>
      <c r="L1540" s="7" t="s">
        <v>33</v>
      </c>
      <c r="M1540" s="6">
        <v>65</v>
      </c>
      <c r="N1540" s="6">
        <v>3</v>
      </c>
      <c r="O1540" s="7" t="str">
        <f>VLOOKUP(H1540,Product_Master!$A$2:$E$19,2,FALSE)</f>
        <v>Headphones</v>
      </c>
      <c r="P1540" s="7" t="str">
        <f>VLOOKUP(H1540,Product_Master!$A$2:$E$19,3,FALSE)</f>
        <v>Technology</v>
      </c>
      <c r="Q1540" s="17">
        <f>INDEX(Product_Master!$D$2:$D$19,MATCH(H1540,Product_Master!$A$2:$A$19,0))</f>
        <v>80</v>
      </c>
      <c r="R1540" s="14">
        <f>INDEX(Product_Master!$E$2:$E$19,MATCH(H1540,Product_Master!$A$2:$A$19,0))</f>
        <v>45.88</v>
      </c>
      <c r="S1540" s="14">
        <f t="shared" si="144"/>
        <v>400</v>
      </c>
      <c r="T1540" s="14">
        <f t="shared" si="145"/>
        <v>229.4</v>
      </c>
      <c r="U1540" s="14">
        <f t="shared" si="146"/>
        <v>170.6</v>
      </c>
      <c r="V1540" s="20">
        <f t="shared" si="147"/>
        <v>0.42649999999999999</v>
      </c>
      <c r="W1540" s="7" t="str">
        <f t="shared" si="148"/>
        <v>Profitable</v>
      </c>
      <c r="X1540" s="7" t="str">
        <f t="shared" si="149"/>
        <v>Low</v>
      </c>
    </row>
    <row r="1541" spans="1:24" x14ac:dyDescent="0.3">
      <c r="A1541" s="7" t="s">
        <v>3842</v>
      </c>
      <c r="B1541" s="8">
        <v>45584</v>
      </c>
      <c r="C1541" s="8">
        <v>45591</v>
      </c>
      <c r="D1541" s="7" t="s">
        <v>590</v>
      </c>
      <c r="E1541" s="7" t="s">
        <v>583</v>
      </c>
      <c r="F1541" s="7" t="s">
        <v>19</v>
      </c>
      <c r="G1541" s="7" t="s">
        <v>20</v>
      </c>
      <c r="H1541" s="7" t="s">
        <v>56</v>
      </c>
      <c r="I1541" s="6">
        <v>9</v>
      </c>
      <c r="J1541" s="10">
        <v>0.05</v>
      </c>
      <c r="K1541" s="7" t="s">
        <v>32</v>
      </c>
      <c r="L1541" s="7" t="s">
        <v>33</v>
      </c>
      <c r="M1541" s="6">
        <v>40</v>
      </c>
      <c r="N1541" s="6">
        <v>4</v>
      </c>
      <c r="O1541" s="7" t="str">
        <f>VLOOKUP(H1541,Product_Master!$A$2:$E$19,2,FALSE)</f>
        <v>Stapler</v>
      </c>
      <c r="P1541" s="7" t="str">
        <f>VLOOKUP(H1541,Product_Master!$A$2:$E$19,3,FALSE)</f>
        <v>Office Supplies</v>
      </c>
      <c r="Q1541" s="17">
        <f>INDEX(Product_Master!$D$2:$D$19,MATCH(H1541,Product_Master!$A$2:$A$19,0))</f>
        <v>15</v>
      </c>
      <c r="R1541" s="14">
        <f>INDEX(Product_Master!$E$2:$E$19,MATCH(H1541,Product_Master!$A$2:$A$19,0))</f>
        <v>9.91</v>
      </c>
      <c r="S1541" s="14">
        <f t="shared" si="144"/>
        <v>128.25</v>
      </c>
      <c r="T1541" s="14">
        <f t="shared" si="145"/>
        <v>89.19</v>
      </c>
      <c r="U1541" s="14">
        <f t="shared" si="146"/>
        <v>39.06</v>
      </c>
      <c r="V1541" s="20">
        <f t="shared" si="147"/>
        <v>0.30456140350877192</v>
      </c>
      <c r="W1541" s="7" t="str">
        <f t="shared" si="148"/>
        <v>Profitable</v>
      </c>
      <c r="X1541" s="7" t="str">
        <f t="shared" si="149"/>
        <v>Low</v>
      </c>
    </row>
    <row r="1542" spans="1:24" x14ac:dyDescent="0.3">
      <c r="A1542" s="7" t="s">
        <v>3843</v>
      </c>
      <c r="B1542" s="8">
        <v>45407</v>
      </c>
      <c r="C1542" s="8">
        <v>45408</v>
      </c>
      <c r="D1542" s="7" t="s">
        <v>3845</v>
      </c>
      <c r="E1542" s="7" t="s">
        <v>28</v>
      </c>
      <c r="F1542" s="7" t="s">
        <v>29</v>
      </c>
      <c r="G1542" s="7" t="s">
        <v>97</v>
      </c>
      <c r="H1542" s="7" t="s">
        <v>56</v>
      </c>
      <c r="I1542" s="6">
        <v>1</v>
      </c>
      <c r="J1542" s="10">
        <v>0</v>
      </c>
      <c r="K1542" s="7" t="s">
        <v>32</v>
      </c>
      <c r="L1542" s="7" t="s">
        <v>50</v>
      </c>
      <c r="M1542" s="6">
        <v>50</v>
      </c>
      <c r="N1542" s="6">
        <v>3</v>
      </c>
      <c r="O1542" s="7" t="str">
        <f>VLOOKUP(H1542,Product_Master!$A$2:$E$19,2,FALSE)</f>
        <v>Stapler</v>
      </c>
      <c r="P1542" s="7" t="str">
        <f>VLOOKUP(H1542,Product_Master!$A$2:$E$19,3,FALSE)</f>
        <v>Office Supplies</v>
      </c>
      <c r="Q1542" s="17">
        <f>INDEX(Product_Master!$D$2:$D$19,MATCH(H1542,Product_Master!$A$2:$A$19,0))</f>
        <v>15</v>
      </c>
      <c r="R1542" s="14">
        <f>INDEX(Product_Master!$E$2:$E$19,MATCH(H1542,Product_Master!$A$2:$A$19,0))</f>
        <v>9.91</v>
      </c>
      <c r="S1542" s="14">
        <f t="shared" si="144"/>
        <v>15</v>
      </c>
      <c r="T1542" s="14">
        <f t="shared" si="145"/>
        <v>9.91</v>
      </c>
      <c r="U1542" s="14">
        <f t="shared" si="146"/>
        <v>5.09</v>
      </c>
      <c r="V1542" s="20">
        <f t="shared" si="147"/>
        <v>0.33933333333333332</v>
      </c>
      <c r="W1542" s="7" t="str">
        <f t="shared" si="148"/>
        <v>Profitable</v>
      </c>
      <c r="X1542" s="7" t="str">
        <f t="shared" si="149"/>
        <v>Low</v>
      </c>
    </row>
    <row r="1543" spans="1:24" x14ac:dyDescent="0.3">
      <c r="A1543" s="7" t="s">
        <v>3846</v>
      </c>
      <c r="B1543" s="8">
        <v>45119</v>
      </c>
      <c r="C1543" s="8">
        <v>45121</v>
      </c>
      <c r="D1543" s="7" t="s">
        <v>3847</v>
      </c>
      <c r="E1543" s="7" t="s">
        <v>790</v>
      </c>
      <c r="F1543" s="7" t="s">
        <v>29</v>
      </c>
      <c r="G1543" s="7" t="s">
        <v>192</v>
      </c>
      <c r="H1543" s="7" t="s">
        <v>98</v>
      </c>
      <c r="I1543" s="6">
        <v>3</v>
      </c>
      <c r="J1543" s="10">
        <v>0</v>
      </c>
      <c r="K1543" s="7" t="s">
        <v>222</v>
      </c>
      <c r="L1543" s="7" t="s">
        <v>41</v>
      </c>
      <c r="M1543" s="6">
        <v>47</v>
      </c>
      <c r="N1543" s="6">
        <v>4</v>
      </c>
      <c r="O1543" s="7" t="str">
        <f>VLOOKUP(H1543,Product_Master!$A$2:$E$19,2,FALSE)</f>
        <v>Office Chair</v>
      </c>
      <c r="P1543" s="7" t="str">
        <f>VLOOKUP(H1543,Product_Master!$A$2:$E$19,3,FALSE)</f>
        <v>Furniture</v>
      </c>
      <c r="Q1543" s="17">
        <f>INDEX(Product_Master!$D$2:$D$19,MATCH(H1543,Product_Master!$A$2:$A$19,0))</f>
        <v>150</v>
      </c>
      <c r="R1543" s="14">
        <f>INDEX(Product_Master!$E$2:$E$19,MATCH(H1543,Product_Master!$A$2:$A$19,0))</f>
        <v>111.98</v>
      </c>
      <c r="S1543" s="14">
        <f t="shared" si="144"/>
        <v>450</v>
      </c>
      <c r="T1543" s="14">
        <f t="shared" si="145"/>
        <v>335.94</v>
      </c>
      <c r="U1543" s="14">
        <f t="shared" si="146"/>
        <v>114.06</v>
      </c>
      <c r="V1543" s="20">
        <f t="shared" si="147"/>
        <v>0.25346666666666667</v>
      </c>
      <c r="W1543" s="7" t="str">
        <f t="shared" si="148"/>
        <v>Profitable</v>
      </c>
      <c r="X1543" s="7" t="str">
        <f t="shared" si="149"/>
        <v>Low</v>
      </c>
    </row>
    <row r="1544" spans="1:24" x14ac:dyDescent="0.3">
      <c r="A1544" s="7" t="s">
        <v>3848</v>
      </c>
      <c r="B1544" s="8">
        <v>45574</v>
      </c>
      <c r="C1544" s="8">
        <v>45580</v>
      </c>
      <c r="D1544" s="7" t="s">
        <v>2774</v>
      </c>
      <c r="E1544" s="7" t="s">
        <v>587</v>
      </c>
      <c r="F1544" s="7" t="s">
        <v>19</v>
      </c>
      <c r="G1544" s="7" t="s">
        <v>20</v>
      </c>
      <c r="H1544" s="7" t="s">
        <v>56</v>
      </c>
      <c r="I1544" s="6">
        <v>5</v>
      </c>
      <c r="J1544" s="10">
        <v>0.1</v>
      </c>
      <c r="K1544" s="7" t="s">
        <v>222</v>
      </c>
      <c r="L1544" s="7" t="s">
        <v>23</v>
      </c>
      <c r="M1544" s="6">
        <v>61</v>
      </c>
      <c r="N1544" s="6">
        <v>2</v>
      </c>
      <c r="O1544" s="7" t="str">
        <f>VLOOKUP(H1544,Product_Master!$A$2:$E$19,2,FALSE)</f>
        <v>Stapler</v>
      </c>
      <c r="P1544" s="7" t="str">
        <f>VLOOKUP(H1544,Product_Master!$A$2:$E$19,3,FALSE)</f>
        <v>Office Supplies</v>
      </c>
      <c r="Q1544" s="17">
        <f>INDEX(Product_Master!$D$2:$D$19,MATCH(H1544,Product_Master!$A$2:$A$19,0))</f>
        <v>15</v>
      </c>
      <c r="R1544" s="14">
        <f>INDEX(Product_Master!$E$2:$E$19,MATCH(H1544,Product_Master!$A$2:$A$19,0))</f>
        <v>9.91</v>
      </c>
      <c r="S1544" s="14">
        <f t="shared" si="144"/>
        <v>67.5</v>
      </c>
      <c r="T1544" s="14">
        <f t="shared" si="145"/>
        <v>49.55</v>
      </c>
      <c r="U1544" s="14">
        <f t="shared" si="146"/>
        <v>17.950000000000003</v>
      </c>
      <c r="V1544" s="20">
        <f t="shared" si="147"/>
        <v>0.26592592592592595</v>
      </c>
      <c r="W1544" s="7" t="str">
        <f t="shared" si="148"/>
        <v>Profitable</v>
      </c>
      <c r="X1544" s="7" t="str">
        <f t="shared" si="149"/>
        <v>Low</v>
      </c>
    </row>
    <row r="1545" spans="1:24" x14ac:dyDescent="0.3">
      <c r="A1545" s="7" t="s">
        <v>3850</v>
      </c>
      <c r="B1545" s="8">
        <v>45194</v>
      </c>
      <c r="C1545" s="8">
        <v>45201</v>
      </c>
      <c r="D1545" s="7" t="s">
        <v>3851</v>
      </c>
      <c r="E1545" s="7" t="s">
        <v>1267</v>
      </c>
      <c r="F1545" s="7" t="s">
        <v>39</v>
      </c>
      <c r="G1545" s="7" t="s">
        <v>20</v>
      </c>
      <c r="H1545" s="7" t="s">
        <v>216</v>
      </c>
      <c r="I1545" s="6">
        <v>8</v>
      </c>
      <c r="J1545" s="10">
        <v>0.1</v>
      </c>
      <c r="K1545" s="7" t="s">
        <v>70</v>
      </c>
      <c r="L1545" s="7" t="s">
        <v>50</v>
      </c>
      <c r="M1545" s="6">
        <v>41</v>
      </c>
      <c r="N1545" s="6">
        <v>5</v>
      </c>
      <c r="O1545" s="7" t="str">
        <f>VLOOKUP(H1545,Product_Master!$A$2:$E$19,2,FALSE)</f>
        <v>Keyboard</v>
      </c>
      <c r="P1545" s="7" t="str">
        <f>VLOOKUP(H1545,Product_Master!$A$2:$E$19,3,FALSE)</f>
        <v>Technology</v>
      </c>
      <c r="Q1545" s="17">
        <f>INDEX(Product_Master!$D$2:$D$19,MATCH(H1545,Product_Master!$A$2:$A$19,0))</f>
        <v>45</v>
      </c>
      <c r="R1545" s="14">
        <f>INDEX(Product_Master!$E$2:$E$19,MATCH(H1545,Product_Master!$A$2:$A$19,0))</f>
        <v>35.729999999999997</v>
      </c>
      <c r="S1545" s="14">
        <f t="shared" si="144"/>
        <v>324</v>
      </c>
      <c r="T1545" s="14">
        <f t="shared" si="145"/>
        <v>285.83999999999997</v>
      </c>
      <c r="U1545" s="14">
        <f t="shared" si="146"/>
        <v>38.160000000000025</v>
      </c>
      <c r="V1545" s="20">
        <f t="shared" si="147"/>
        <v>0.11777777777777786</v>
      </c>
      <c r="W1545" s="7" t="str">
        <f t="shared" si="148"/>
        <v>Profitable</v>
      </c>
      <c r="X1545" s="7" t="str">
        <f t="shared" si="149"/>
        <v>Low</v>
      </c>
    </row>
    <row r="1546" spans="1:24" x14ac:dyDescent="0.3">
      <c r="A1546" s="7" t="s">
        <v>3852</v>
      </c>
      <c r="B1546" s="8">
        <v>45255</v>
      </c>
      <c r="C1546" s="8">
        <v>45262</v>
      </c>
      <c r="D1546" s="7" t="s">
        <v>3854</v>
      </c>
      <c r="E1546" s="7" t="s">
        <v>135</v>
      </c>
      <c r="F1546" s="7" t="s">
        <v>29</v>
      </c>
      <c r="G1546" s="7" t="s">
        <v>293</v>
      </c>
      <c r="H1546" s="7" t="s">
        <v>84</v>
      </c>
      <c r="I1546" s="6">
        <v>9</v>
      </c>
      <c r="J1546" s="10">
        <v>0</v>
      </c>
      <c r="K1546" s="7" t="s">
        <v>70</v>
      </c>
      <c r="L1546" s="7" t="s">
        <v>41</v>
      </c>
      <c r="M1546" s="6">
        <v>66</v>
      </c>
      <c r="N1546" s="6">
        <v>2</v>
      </c>
      <c r="O1546" s="7" t="str">
        <f>VLOOKUP(H1546,Product_Master!$A$2:$E$19,2,FALSE)</f>
        <v>Bookcase</v>
      </c>
      <c r="P1546" s="7" t="str">
        <f>VLOOKUP(H1546,Product_Master!$A$2:$E$19,3,FALSE)</f>
        <v>Furniture</v>
      </c>
      <c r="Q1546" s="17">
        <f>INDEX(Product_Master!$D$2:$D$19,MATCH(H1546,Product_Master!$A$2:$A$19,0))</f>
        <v>210</v>
      </c>
      <c r="R1546" s="14">
        <f>INDEX(Product_Master!$E$2:$E$19,MATCH(H1546,Product_Master!$A$2:$A$19,0))</f>
        <v>139.15</v>
      </c>
      <c r="S1546" s="14">
        <f t="shared" si="144"/>
        <v>1890</v>
      </c>
      <c r="T1546" s="14">
        <f t="shared" si="145"/>
        <v>1252.3500000000001</v>
      </c>
      <c r="U1546" s="14">
        <f t="shared" si="146"/>
        <v>637.64999999999986</v>
      </c>
      <c r="V1546" s="20">
        <f t="shared" si="147"/>
        <v>0.33738095238095228</v>
      </c>
      <c r="W1546" s="7" t="str">
        <f t="shared" si="148"/>
        <v>Profitable</v>
      </c>
      <c r="X1546" s="7" t="str">
        <f t="shared" si="149"/>
        <v>Low</v>
      </c>
    </row>
    <row r="1547" spans="1:24" x14ac:dyDescent="0.3">
      <c r="A1547" s="7" t="s">
        <v>3855</v>
      </c>
      <c r="B1547" s="8">
        <v>45196</v>
      </c>
      <c r="C1547" s="8">
        <v>45197</v>
      </c>
      <c r="D1547" s="7" t="s">
        <v>3857</v>
      </c>
      <c r="E1547" s="7" t="s">
        <v>266</v>
      </c>
      <c r="F1547" s="7" t="s">
        <v>39</v>
      </c>
      <c r="G1547" s="7" t="s">
        <v>40</v>
      </c>
      <c r="H1547" s="7" t="s">
        <v>69</v>
      </c>
      <c r="I1547" s="6">
        <v>1</v>
      </c>
      <c r="J1547" s="10">
        <v>0.05</v>
      </c>
      <c r="K1547" s="7" t="s">
        <v>32</v>
      </c>
      <c r="L1547" s="7" t="s">
        <v>41</v>
      </c>
      <c r="M1547" s="6">
        <v>63</v>
      </c>
      <c r="N1547" s="6">
        <v>1</v>
      </c>
      <c r="O1547" s="7" t="str">
        <f>VLOOKUP(H1547,Product_Master!$A$2:$E$19,2,FALSE)</f>
        <v>Marker Pack</v>
      </c>
      <c r="P1547" s="7" t="str">
        <f>VLOOKUP(H1547,Product_Master!$A$2:$E$19,3,FALSE)</f>
        <v>Office Supplies</v>
      </c>
      <c r="Q1547" s="17">
        <f>INDEX(Product_Master!$D$2:$D$19,MATCH(H1547,Product_Master!$A$2:$A$19,0))</f>
        <v>11</v>
      </c>
      <c r="R1547" s="14">
        <f>INDEX(Product_Master!$E$2:$E$19,MATCH(H1547,Product_Master!$A$2:$A$19,0))</f>
        <v>6.23</v>
      </c>
      <c r="S1547" s="14">
        <f t="shared" si="144"/>
        <v>10.45</v>
      </c>
      <c r="T1547" s="14">
        <f t="shared" si="145"/>
        <v>6.23</v>
      </c>
      <c r="U1547" s="14">
        <f t="shared" si="146"/>
        <v>4.2199999999999989</v>
      </c>
      <c r="V1547" s="20">
        <f t="shared" si="147"/>
        <v>0.40382775119617215</v>
      </c>
      <c r="W1547" s="7" t="str">
        <f t="shared" si="148"/>
        <v>Profitable</v>
      </c>
      <c r="X1547" s="7" t="str">
        <f t="shared" si="149"/>
        <v>Low</v>
      </c>
    </row>
    <row r="1548" spans="1:24" x14ac:dyDescent="0.3">
      <c r="A1548" s="7" t="s">
        <v>3858</v>
      </c>
      <c r="B1548" s="8">
        <v>45322</v>
      </c>
      <c r="C1548" s="8">
        <v>45324</v>
      </c>
      <c r="D1548" s="7" t="s">
        <v>3860</v>
      </c>
      <c r="E1548" s="7" t="s">
        <v>917</v>
      </c>
      <c r="F1548" s="7" t="s">
        <v>19</v>
      </c>
      <c r="G1548" s="7" t="s">
        <v>30</v>
      </c>
      <c r="H1548" s="7" t="s">
        <v>216</v>
      </c>
      <c r="I1548" s="6">
        <v>8</v>
      </c>
      <c r="J1548" s="10">
        <v>0.2</v>
      </c>
      <c r="K1548" s="7" t="s">
        <v>22</v>
      </c>
      <c r="L1548" s="7" t="s">
        <v>41</v>
      </c>
      <c r="M1548" s="6">
        <v>53</v>
      </c>
      <c r="N1548" s="6">
        <v>3</v>
      </c>
      <c r="O1548" s="7" t="str">
        <f>VLOOKUP(H1548,Product_Master!$A$2:$E$19,2,FALSE)</f>
        <v>Keyboard</v>
      </c>
      <c r="P1548" s="7" t="str">
        <f>VLOOKUP(H1548,Product_Master!$A$2:$E$19,3,FALSE)</f>
        <v>Technology</v>
      </c>
      <c r="Q1548" s="17">
        <f>INDEX(Product_Master!$D$2:$D$19,MATCH(H1548,Product_Master!$A$2:$A$19,0))</f>
        <v>45</v>
      </c>
      <c r="R1548" s="14">
        <f>INDEX(Product_Master!$E$2:$E$19,MATCH(H1548,Product_Master!$A$2:$A$19,0))</f>
        <v>35.729999999999997</v>
      </c>
      <c r="S1548" s="14">
        <f t="shared" si="144"/>
        <v>288</v>
      </c>
      <c r="T1548" s="14">
        <f t="shared" si="145"/>
        <v>285.83999999999997</v>
      </c>
      <c r="U1548" s="14">
        <f t="shared" si="146"/>
        <v>2.160000000000025</v>
      </c>
      <c r="V1548" s="20">
        <f t="shared" si="147"/>
        <v>7.5000000000000865E-3</v>
      </c>
      <c r="W1548" s="7" t="str">
        <f t="shared" si="148"/>
        <v>Profitable</v>
      </c>
      <c r="X1548" s="7" t="str">
        <f t="shared" si="149"/>
        <v>Low</v>
      </c>
    </row>
    <row r="1549" spans="1:24" x14ac:dyDescent="0.3">
      <c r="A1549" s="7" t="s">
        <v>3862</v>
      </c>
      <c r="B1549" s="8">
        <v>45254</v>
      </c>
      <c r="C1549" s="8">
        <v>45257</v>
      </c>
      <c r="D1549" s="7" t="s">
        <v>525</v>
      </c>
      <c r="E1549" s="7" t="s">
        <v>694</v>
      </c>
      <c r="F1549" s="7" t="s">
        <v>39</v>
      </c>
      <c r="G1549" s="7" t="s">
        <v>90</v>
      </c>
      <c r="H1549" s="7" t="s">
        <v>48</v>
      </c>
      <c r="I1549" s="6">
        <v>4</v>
      </c>
      <c r="J1549" s="10">
        <v>0.1</v>
      </c>
      <c r="K1549" s="7" t="s">
        <v>22</v>
      </c>
      <c r="L1549" s="7" t="s">
        <v>23</v>
      </c>
      <c r="M1549" s="6">
        <v>42</v>
      </c>
      <c r="N1549" s="6">
        <v>1</v>
      </c>
      <c r="O1549" s="7" t="str">
        <f>VLOOKUP(H1549,Product_Master!$A$2:$E$19,2,FALSE)</f>
        <v>Monitor</v>
      </c>
      <c r="P1549" s="7" t="str">
        <f>VLOOKUP(H1549,Product_Master!$A$2:$E$19,3,FALSE)</f>
        <v>Technology</v>
      </c>
      <c r="Q1549" s="17">
        <f>INDEX(Product_Master!$D$2:$D$19,MATCH(H1549,Product_Master!$A$2:$A$19,0))</f>
        <v>220</v>
      </c>
      <c r="R1549" s="14">
        <f>INDEX(Product_Master!$E$2:$E$19,MATCH(H1549,Product_Master!$A$2:$A$19,0))</f>
        <v>159.36000000000001</v>
      </c>
      <c r="S1549" s="14">
        <f t="shared" si="144"/>
        <v>792</v>
      </c>
      <c r="T1549" s="14">
        <f t="shared" si="145"/>
        <v>637.44000000000005</v>
      </c>
      <c r="U1549" s="14">
        <f t="shared" si="146"/>
        <v>154.55999999999995</v>
      </c>
      <c r="V1549" s="20">
        <f t="shared" si="147"/>
        <v>0.19515151515151508</v>
      </c>
      <c r="W1549" s="7" t="str">
        <f t="shared" si="148"/>
        <v>Profitable</v>
      </c>
      <c r="X1549" s="7" t="str">
        <f t="shared" si="149"/>
        <v>Low</v>
      </c>
    </row>
    <row r="1550" spans="1:24" x14ac:dyDescent="0.3">
      <c r="A1550" s="7" t="s">
        <v>3864</v>
      </c>
      <c r="B1550" s="8">
        <v>44999</v>
      </c>
      <c r="C1550" s="8">
        <v>45004</v>
      </c>
      <c r="D1550" s="7" t="s">
        <v>1760</v>
      </c>
      <c r="E1550" s="7" t="s">
        <v>191</v>
      </c>
      <c r="F1550" s="7" t="s">
        <v>29</v>
      </c>
      <c r="G1550" s="7" t="s">
        <v>62</v>
      </c>
      <c r="H1550" s="7" t="s">
        <v>308</v>
      </c>
      <c r="I1550" s="6">
        <v>8</v>
      </c>
      <c r="J1550" s="10">
        <v>0</v>
      </c>
      <c r="K1550" s="7" t="s">
        <v>32</v>
      </c>
      <c r="L1550" s="7" t="s">
        <v>41</v>
      </c>
      <c r="M1550" s="6">
        <v>55</v>
      </c>
      <c r="N1550" s="6">
        <v>3</v>
      </c>
      <c r="O1550" s="7" t="str">
        <f>VLOOKUP(H1550,Product_Master!$A$2:$E$19,2,FALSE)</f>
        <v>Binder</v>
      </c>
      <c r="P1550" s="7" t="str">
        <f>VLOOKUP(H1550,Product_Master!$A$2:$E$19,3,FALSE)</f>
        <v>Office Supplies</v>
      </c>
      <c r="Q1550" s="17">
        <f>INDEX(Product_Master!$D$2:$D$19,MATCH(H1550,Product_Master!$A$2:$A$19,0))</f>
        <v>8</v>
      </c>
      <c r="R1550" s="14">
        <f>INDEX(Product_Master!$E$2:$E$19,MATCH(H1550,Product_Master!$A$2:$A$19,0))</f>
        <v>5.51</v>
      </c>
      <c r="S1550" s="14">
        <f t="shared" si="144"/>
        <v>64</v>
      </c>
      <c r="T1550" s="14">
        <f t="shared" si="145"/>
        <v>44.08</v>
      </c>
      <c r="U1550" s="14">
        <f t="shared" si="146"/>
        <v>19.920000000000002</v>
      </c>
      <c r="V1550" s="20">
        <f t="shared" si="147"/>
        <v>0.31125000000000003</v>
      </c>
      <c r="W1550" s="7" t="str">
        <f t="shared" si="148"/>
        <v>Profitable</v>
      </c>
      <c r="X1550" s="7" t="str">
        <f t="shared" si="149"/>
        <v>Low</v>
      </c>
    </row>
    <row r="1551" spans="1:24" x14ac:dyDescent="0.3">
      <c r="A1551" s="7" t="s">
        <v>3865</v>
      </c>
      <c r="B1551" s="8">
        <v>45396</v>
      </c>
      <c r="C1551" s="8">
        <v>45398</v>
      </c>
      <c r="D1551" s="7" t="s">
        <v>3866</v>
      </c>
      <c r="E1551" s="7" t="s">
        <v>1959</v>
      </c>
      <c r="F1551" s="7" t="s">
        <v>39</v>
      </c>
      <c r="G1551" s="7" t="s">
        <v>30</v>
      </c>
      <c r="H1551" s="7" t="s">
        <v>21</v>
      </c>
      <c r="I1551" s="6">
        <v>8</v>
      </c>
      <c r="J1551" s="10">
        <v>0</v>
      </c>
      <c r="K1551" s="7" t="s">
        <v>32</v>
      </c>
      <c r="L1551" s="7" t="s">
        <v>50</v>
      </c>
      <c r="M1551" s="6">
        <v>67</v>
      </c>
      <c r="N1551" s="6">
        <v>3</v>
      </c>
      <c r="O1551" s="7" t="str">
        <f>VLOOKUP(H1551,Product_Master!$A$2:$E$19,2,FALSE)</f>
        <v>Pen Set</v>
      </c>
      <c r="P1551" s="7" t="str">
        <f>VLOOKUP(H1551,Product_Master!$A$2:$E$19,3,FALSE)</f>
        <v>Office Supplies</v>
      </c>
      <c r="Q1551" s="17">
        <f>INDEX(Product_Master!$D$2:$D$19,MATCH(H1551,Product_Master!$A$2:$A$19,0))</f>
        <v>12</v>
      </c>
      <c r="R1551" s="14">
        <f>INDEX(Product_Master!$E$2:$E$19,MATCH(H1551,Product_Master!$A$2:$A$19,0))</f>
        <v>9.07</v>
      </c>
      <c r="S1551" s="14">
        <f t="shared" si="144"/>
        <v>96</v>
      </c>
      <c r="T1551" s="14">
        <f t="shared" si="145"/>
        <v>72.56</v>
      </c>
      <c r="U1551" s="14">
        <f t="shared" si="146"/>
        <v>23.439999999999998</v>
      </c>
      <c r="V1551" s="20">
        <f t="shared" si="147"/>
        <v>0.24416666666666664</v>
      </c>
      <c r="W1551" s="7" t="str">
        <f t="shared" si="148"/>
        <v>Profitable</v>
      </c>
      <c r="X1551" s="7" t="str">
        <f t="shared" si="149"/>
        <v>Low</v>
      </c>
    </row>
    <row r="1552" spans="1:24" x14ac:dyDescent="0.3">
      <c r="A1552" s="7" t="s">
        <v>3867</v>
      </c>
      <c r="B1552" s="8">
        <v>45177</v>
      </c>
      <c r="C1552" s="8">
        <v>45178</v>
      </c>
      <c r="D1552" s="7" t="s">
        <v>1463</v>
      </c>
      <c r="E1552" s="7" t="s">
        <v>347</v>
      </c>
      <c r="F1552" s="7" t="s">
        <v>39</v>
      </c>
      <c r="G1552" s="7" t="s">
        <v>293</v>
      </c>
      <c r="H1552" s="7" t="s">
        <v>31</v>
      </c>
      <c r="I1552" s="6">
        <v>5</v>
      </c>
      <c r="J1552" s="10">
        <v>0.05</v>
      </c>
      <c r="K1552" s="7" t="s">
        <v>32</v>
      </c>
      <c r="L1552" s="7" t="s">
        <v>50</v>
      </c>
      <c r="M1552" s="6">
        <v>63</v>
      </c>
      <c r="N1552" s="6">
        <v>3</v>
      </c>
      <c r="O1552" s="7" t="str">
        <f>VLOOKUP(H1552,Product_Master!$A$2:$E$19,2,FALSE)</f>
        <v>Desk</v>
      </c>
      <c r="P1552" s="7" t="str">
        <f>VLOOKUP(H1552,Product_Master!$A$2:$E$19,3,FALSE)</f>
        <v>Furniture</v>
      </c>
      <c r="Q1552" s="17">
        <f>INDEX(Product_Master!$D$2:$D$19,MATCH(H1552,Product_Master!$A$2:$A$19,0))</f>
        <v>320</v>
      </c>
      <c r="R1552" s="14">
        <f>INDEX(Product_Master!$E$2:$E$19,MATCH(H1552,Product_Master!$A$2:$A$19,0))</f>
        <v>186.25</v>
      </c>
      <c r="S1552" s="14">
        <f t="shared" si="144"/>
        <v>1520</v>
      </c>
      <c r="T1552" s="14">
        <f t="shared" si="145"/>
        <v>931.25</v>
      </c>
      <c r="U1552" s="14">
        <f t="shared" si="146"/>
        <v>588.75</v>
      </c>
      <c r="V1552" s="20">
        <f t="shared" si="147"/>
        <v>0.38733552631578949</v>
      </c>
      <c r="W1552" s="7" t="str">
        <f t="shared" si="148"/>
        <v>Profitable</v>
      </c>
      <c r="X1552" s="7" t="str">
        <f t="shared" si="149"/>
        <v>Low</v>
      </c>
    </row>
    <row r="1553" spans="1:24" x14ac:dyDescent="0.3">
      <c r="A1553" s="7" t="s">
        <v>3868</v>
      </c>
      <c r="B1553" s="8">
        <v>45610</v>
      </c>
      <c r="C1553" s="8">
        <v>45611</v>
      </c>
      <c r="D1553" s="7" t="s">
        <v>3869</v>
      </c>
      <c r="E1553" s="7" t="s">
        <v>256</v>
      </c>
      <c r="F1553" s="7" t="s">
        <v>39</v>
      </c>
      <c r="G1553" s="7" t="s">
        <v>20</v>
      </c>
      <c r="H1553" s="7" t="s">
        <v>63</v>
      </c>
      <c r="I1553" s="6">
        <v>2</v>
      </c>
      <c r="J1553" s="10">
        <v>0</v>
      </c>
      <c r="K1553" s="7" t="s">
        <v>22</v>
      </c>
      <c r="L1553" s="7" t="s">
        <v>33</v>
      </c>
      <c r="M1553" s="6">
        <v>49</v>
      </c>
      <c r="N1553" s="6">
        <v>4</v>
      </c>
      <c r="O1553" s="7" t="str">
        <f>VLOOKUP(H1553,Product_Master!$A$2:$E$19,2,FALSE)</f>
        <v>Paper Ream</v>
      </c>
      <c r="P1553" s="7" t="str">
        <f>VLOOKUP(H1553,Product_Master!$A$2:$E$19,3,FALSE)</f>
        <v>Office Supplies</v>
      </c>
      <c r="Q1553" s="17">
        <f>INDEX(Product_Master!$D$2:$D$19,MATCH(H1553,Product_Master!$A$2:$A$19,0))</f>
        <v>9</v>
      </c>
      <c r="R1553" s="14">
        <f>INDEX(Product_Master!$E$2:$E$19,MATCH(H1553,Product_Master!$A$2:$A$19,0))</f>
        <v>5.46</v>
      </c>
      <c r="S1553" s="14">
        <f t="shared" si="144"/>
        <v>18</v>
      </c>
      <c r="T1553" s="14">
        <f t="shared" si="145"/>
        <v>10.92</v>
      </c>
      <c r="U1553" s="14">
        <f t="shared" si="146"/>
        <v>7.08</v>
      </c>
      <c r="V1553" s="20">
        <f t="shared" si="147"/>
        <v>0.39333333333333331</v>
      </c>
      <c r="W1553" s="7" t="str">
        <f t="shared" si="148"/>
        <v>Profitable</v>
      </c>
      <c r="X1553" s="7" t="str">
        <f t="shared" si="149"/>
        <v>Low</v>
      </c>
    </row>
    <row r="1554" spans="1:24" x14ac:dyDescent="0.3">
      <c r="A1554" s="7" t="s">
        <v>3870</v>
      </c>
      <c r="B1554" s="8">
        <v>45541</v>
      </c>
      <c r="C1554" s="8">
        <v>45547</v>
      </c>
      <c r="D1554" s="7" t="s">
        <v>3426</v>
      </c>
      <c r="E1554" s="7" t="s">
        <v>82</v>
      </c>
      <c r="F1554" s="7" t="s">
        <v>29</v>
      </c>
      <c r="G1554" s="7" t="s">
        <v>30</v>
      </c>
      <c r="H1554" s="7" t="s">
        <v>109</v>
      </c>
      <c r="I1554" s="6">
        <v>7</v>
      </c>
      <c r="J1554" s="10">
        <v>0.1</v>
      </c>
      <c r="K1554" s="7" t="s">
        <v>22</v>
      </c>
      <c r="L1554" s="7" t="s">
        <v>23</v>
      </c>
      <c r="M1554" s="6">
        <v>69</v>
      </c>
      <c r="N1554" s="6">
        <v>4</v>
      </c>
      <c r="O1554" s="7" t="str">
        <f>VLOOKUP(H1554,Product_Master!$A$2:$E$19,2,FALSE)</f>
        <v>Printer</v>
      </c>
      <c r="P1554" s="7" t="str">
        <f>VLOOKUP(H1554,Product_Master!$A$2:$E$19,3,FALSE)</f>
        <v>Technology</v>
      </c>
      <c r="Q1554" s="17">
        <f>INDEX(Product_Master!$D$2:$D$19,MATCH(H1554,Product_Master!$A$2:$A$19,0))</f>
        <v>180</v>
      </c>
      <c r="R1554" s="14">
        <f>INDEX(Product_Master!$E$2:$E$19,MATCH(H1554,Product_Master!$A$2:$A$19,0))</f>
        <v>133.25</v>
      </c>
      <c r="S1554" s="14">
        <f t="shared" si="144"/>
        <v>1134</v>
      </c>
      <c r="T1554" s="14">
        <f t="shared" si="145"/>
        <v>932.75</v>
      </c>
      <c r="U1554" s="14">
        <f t="shared" si="146"/>
        <v>201.25</v>
      </c>
      <c r="V1554" s="20">
        <f t="shared" si="147"/>
        <v>0.17746913580246915</v>
      </c>
      <c r="W1554" s="7" t="str">
        <f t="shared" si="148"/>
        <v>Profitable</v>
      </c>
      <c r="X1554" s="7" t="str">
        <f t="shared" si="149"/>
        <v>Low</v>
      </c>
    </row>
    <row r="1555" spans="1:24" x14ac:dyDescent="0.3">
      <c r="A1555" s="7" t="s">
        <v>3871</v>
      </c>
      <c r="B1555" s="8">
        <v>45273</v>
      </c>
      <c r="C1555" s="8">
        <v>45276</v>
      </c>
      <c r="D1555" s="7" t="s">
        <v>2030</v>
      </c>
      <c r="E1555" s="7" t="s">
        <v>683</v>
      </c>
      <c r="F1555" s="7" t="s">
        <v>29</v>
      </c>
      <c r="G1555" s="7" t="s">
        <v>90</v>
      </c>
      <c r="H1555" s="7" t="s">
        <v>109</v>
      </c>
      <c r="I1555" s="6">
        <v>1</v>
      </c>
      <c r="J1555" s="10">
        <v>0.1</v>
      </c>
      <c r="K1555" s="7" t="s">
        <v>22</v>
      </c>
      <c r="L1555" s="7" t="s">
        <v>50</v>
      </c>
      <c r="M1555" s="6">
        <v>58</v>
      </c>
      <c r="N1555" s="6">
        <v>3</v>
      </c>
      <c r="O1555" s="7" t="str">
        <f>VLOOKUP(H1555,Product_Master!$A$2:$E$19,2,FALSE)</f>
        <v>Printer</v>
      </c>
      <c r="P1555" s="7" t="str">
        <f>VLOOKUP(H1555,Product_Master!$A$2:$E$19,3,FALSE)</f>
        <v>Technology</v>
      </c>
      <c r="Q1555" s="17">
        <f>INDEX(Product_Master!$D$2:$D$19,MATCH(H1555,Product_Master!$A$2:$A$19,0))</f>
        <v>180</v>
      </c>
      <c r="R1555" s="14">
        <f>INDEX(Product_Master!$E$2:$E$19,MATCH(H1555,Product_Master!$A$2:$A$19,0))</f>
        <v>133.25</v>
      </c>
      <c r="S1555" s="14">
        <f t="shared" si="144"/>
        <v>162</v>
      </c>
      <c r="T1555" s="14">
        <f t="shared" si="145"/>
        <v>133.25</v>
      </c>
      <c r="U1555" s="14">
        <f t="shared" si="146"/>
        <v>28.75</v>
      </c>
      <c r="V1555" s="20">
        <f t="shared" si="147"/>
        <v>0.17746913580246915</v>
      </c>
      <c r="W1555" s="7" t="str">
        <f t="shared" si="148"/>
        <v>Profitable</v>
      </c>
      <c r="X1555" s="7" t="str">
        <f t="shared" si="149"/>
        <v>Low</v>
      </c>
    </row>
    <row r="1556" spans="1:24" x14ac:dyDescent="0.3">
      <c r="A1556" s="7" t="s">
        <v>3872</v>
      </c>
      <c r="B1556" s="8">
        <v>45294</v>
      </c>
      <c r="C1556" s="8">
        <v>45298</v>
      </c>
      <c r="D1556" s="7" t="s">
        <v>3415</v>
      </c>
      <c r="E1556" s="7" t="s">
        <v>347</v>
      </c>
      <c r="F1556" s="7" t="s">
        <v>29</v>
      </c>
      <c r="G1556" s="7" t="s">
        <v>62</v>
      </c>
      <c r="H1556" s="7" t="s">
        <v>56</v>
      </c>
      <c r="I1556" s="6">
        <v>8</v>
      </c>
      <c r="J1556" s="10">
        <v>0.2</v>
      </c>
      <c r="K1556" s="7" t="s">
        <v>32</v>
      </c>
      <c r="L1556" s="7" t="s">
        <v>41</v>
      </c>
      <c r="M1556" s="6">
        <v>47</v>
      </c>
      <c r="N1556" s="6">
        <v>2</v>
      </c>
      <c r="O1556" s="7" t="str">
        <f>VLOOKUP(H1556,Product_Master!$A$2:$E$19,2,FALSE)</f>
        <v>Stapler</v>
      </c>
      <c r="P1556" s="7" t="str">
        <f>VLOOKUP(H1556,Product_Master!$A$2:$E$19,3,FALSE)</f>
        <v>Office Supplies</v>
      </c>
      <c r="Q1556" s="17">
        <f>INDEX(Product_Master!$D$2:$D$19,MATCH(H1556,Product_Master!$A$2:$A$19,0))</f>
        <v>15</v>
      </c>
      <c r="R1556" s="14">
        <f>INDEX(Product_Master!$E$2:$E$19,MATCH(H1556,Product_Master!$A$2:$A$19,0))</f>
        <v>9.91</v>
      </c>
      <c r="S1556" s="14">
        <f t="shared" si="144"/>
        <v>96</v>
      </c>
      <c r="T1556" s="14">
        <f t="shared" si="145"/>
        <v>79.28</v>
      </c>
      <c r="U1556" s="14">
        <f t="shared" si="146"/>
        <v>16.72</v>
      </c>
      <c r="V1556" s="20">
        <f t="shared" si="147"/>
        <v>0.17416666666666666</v>
      </c>
      <c r="W1556" s="7" t="str">
        <f t="shared" si="148"/>
        <v>Profitable</v>
      </c>
      <c r="X1556" s="7" t="str">
        <f t="shared" si="149"/>
        <v>Low</v>
      </c>
    </row>
    <row r="1557" spans="1:24" x14ac:dyDescent="0.3">
      <c r="A1557" s="7" t="s">
        <v>3873</v>
      </c>
      <c r="B1557" s="8">
        <v>45548</v>
      </c>
      <c r="C1557" s="8">
        <v>45555</v>
      </c>
      <c r="D1557" s="7" t="s">
        <v>2889</v>
      </c>
      <c r="E1557" s="7" t="s">
        <v>408</v>
      </c>
      <c r="F1557" s="7" t="s">
        <v>29</v>
      </c>
      <c r="G1557" s="7" t="s">
        <v>293</v>
      </c>
      <c r="H1557" s="7" t="s">
        <v>241</v>
      </c>
      <c r="I1557" s="6">
        <v>2</v>
      </c>
      <c r="J1557" s="10">
        <v>0.1</v>
      </c>
      <c r="K1557" s="7" t="s">
        <v>32</v>
      </c>
      <c r="L1557" s="7" t="s">
        <v>50</v>
      </c>
      <c r="M1557" s="6">
        <v>57</v>
      </c>
      <c r="N1557" s="6">
        <v>3</v>
      </c>
      <c r="O1557" s="7" t="str">
        <f>VLOOKUP(H1557,Product_Master!$A$2:$E$19,2,FALSE)</f>
        <v>Notebook</v>
      </c>
      <c r="P1557" s="7" t="str">
        <f>VLOOKUP(H1557,Product_Master!$A$2:$E$19,3,FALSE)</f>
        <v>Office Supplies</v>
      </c>
      <c r="Q1557" s="17">
        <f>INDEX(Product_Master!$D$2:$D$19,MATCH(H1557,Product_Master!$A$2:$A$19,0))</f>
        <v>6</v>
      </c>
      <c r="R1557" s="14">
        <f>INDEX(Product_Master!$E$2:$E$19,MATCH(H1557,Product_Master!$A$2:$A$19,0))</f>
        <v>4.2699999999999996</v>
      </c>
      <c r="S1557" s="14">
        <f t="shared" si="144"/>
        <v>10.8</v>
      </c>
      <c r="T1557" s="14">
        <f t="shared" si="145"/>
        <v>8.5399999999999991</v>
      </c>
      <c r="U1557" s="14">
        <f t="shared" si="146"/>
        <v>2.2600000000000016</v>
      </c>
      <c r="V1557" s="20">
        <f t="shared" si="147"/>
        <v>0.20925925925925939</v>
      </c>
      <c r="W1557" s="7" t="str">
        <f t="shared" si="148"/>
        <v>Profitable</v>
      </c>
      <c r="X1557" s="7" t="str">
        <f t="shared" si="149"/>
        <v>Low</v>
      </c>
    </row>
    <row r="1558" spans="1:24" x14ac:dyDescent="0.3">
      <c r="A1558" s="7" t="s">
        <v>3874</v>
      </c>
      <c r="B1558" s="8">
        <v>45047</v>
      </c>
      <c r="C1558" s="8">
        <v>45048</v>
      </c>
      <c r="D1558" s="7" t="s">
        <v>2478</v>
      </c>
      <c r="E1558" s="7" t="s">
        <v>334</v>
      </c>
      <c r="F1558" s="7" t="s">
        <v>29</v>
      </c>
      <c r="G1558" s="7" t="s">
        <v>97</v>
      </c>
      <c r="H1558" s="7" t="s">
        <v>154</v>
      </c>
      <c r="I1558" s="6">
        <v>3</v>
      </c>
      <c r="J1558" s="10">
        <v>0.05</v>
      </c>
      <c r="K1558" s="7" t="s">
        <v>70</v>
      </c>
      <c r="L1558" s="7" t="s">
        <v>33</v>
      </c>
      <c r="M1558" s="6">
        <v>44</v>
      </c>
      <c r="N1558" s="6">
        <v>1</v>
      </c>
      <c r="O1558" s="7" t="str">
        <f>VLOOKUP(H1558,Product_Master!$A$2:$E$19,2,FALSE)</f>
        <v>Filing Cabinet</v>
      </c>
      <c r="P1558" s="7" t="str">
        <f>VLOOKUP(H1558,Product_Master!$A$2:$E$19,3,FALSE)</f>
        <v>Furniture</v>
      </c>
      <c r="Q1558" s="17">
        <f>INDEX(Product_Master!$D$2:$D$19,MATCH(H1558,Product_Master!$A$2:$A$19,0))</f>
        <v>130</v>
      </c>
      <c r="R1558" s="14">
        <f>INDEX(Product_Master!$E$2:$E$19,MATCH(H1558,Product_Master!$A$2:$A$19,0))</f>
        <v>83.55</v>
      </c>
      <c r="S1558" s="14">
        <f t="shared" si="144"/>
        <v>370.5</v>
      </c>
      <c r="T1558" s="14">
        <f t="shared" si="145"/>
        <v>250.64999999999998</v>
      </c>
      <c r="U1558" s="14">
        <f t="shared" si="146"/>
        <v>119.85000000000002</v>
      </c>
      <c r="V1558" s="20">
        <f t="shared" si="147"/>
        <v>0.32348178137651828</v>
      </c>
      <c r="W1558" s="7" t="str">
        <f t="shared" si="148"/>
        <v>Profitable</v>
      </c>
      <c r="X1558" s="7" t="str">
        <f t="shared" si="149"/>
        <v>Low</v>
      </c>
    </row>
    <row r="1559" spans="1:24" x14ac:dyDescent="0.3">
      <c r="A1559" s="7" t="s">
        <v>3875</v>
      </c>
      <c r="B1559" s="8">
        <v>45487</v>
      </c>
      <c r="C1559" s="8">
        <v>45494</v>
      </c>
      <c r="D1559" s="7" t="s">
        <v>3279</v>
      </c>
      <c r="E1559" s="7" t="s">
        <v>1326</v>
      </c>
      <c r="F1559" s="7" t="s">
        <v>29</v>
      </c>
      <c r="G1559" s="7" t="s">
        <v>192</v>
      </c>
      <c r="H1559" s="7" t="s">
        <v>177</v>
      </c>
      <c r="I1559" s="6">
        <v>6</v>
      </c>
      <c r="J1559" s="10">
        <v>0.05</v>
      </c>
      <c r="K1559" s="7" t="s">
        <v>32</v>
      </c>
      <c r="L1559" s="7" t="s">
        <v>41</v>
      </c>
      <c r="M1559" s="6">
        <v>44</v>
      </c>
      <c r="N1559" s="6">
        <v>3</v>
      </c>
      <c r="O1559" s="7" t="str">
        <f>VLOOKUP(H1559,Product_Master!$A$2:$E$19,2,FALSE)</f>
        <v>Headphones</v>
      </c>
      <c r="P1559" s="7" t="str">
        <f>VLOOKUP(H1559,Product_Master!$A$2:$E$19,3,FALSE)</f>
        <v>Technology</v>
      </c>
      <c r="Q1559" s="17">
        <f>INDEX(Product_Master!$D$2:$D$19,MATCH(H1559,Product_Master!$A$2:$A$19,0))</f>
        <v>80</v>
      </c>
      <c r="R1559" s="14">
        <f>INDEX(Product_Master!$E$2:$E$19,MATCH(H1559,Product_Master!$A$2:$A$19,0))</f>
        <v>45.88</v>
      </c>
      <c r="S1559" s="14">
        <f t="shared" si="144"/>
        <v>456</v>
      </c>
      <c r="T1559" s="14">
        <f t="shared" si="145"/>
        <v>275.28000000000003</v>
      </c>
      <c r="U1559" s="14">
        <f t="shared" si="146"/>
        <v>180.71999999999997</v>
      </c>
      <c r="V1559" s="20">
        <f t="shared" si="147"/>
        <v>0.39631578947368412</v>
      </c>
      <c r="W1559" s="7" t="str">
        <f t="shared" si="148"/>
        <v>Profitable</v>
      </c>
      <c r="X1559" s="7" t="str">
        <f t="shared" si="149"/>
        <v>Low</v>
      </c>
    </row>
    <row r="1560" spans="1:24" x14ac:dyDescent="0.3">
      <c r="A1560" s="7" t="s">
        <v>3876</v>
      </c>
      <c r="B1560" s="8">
        <v>44937</v>
      </c>
      <c r="C1560" s="8">
        <v>44939</v>
      </c>
      <c r="D1560" s="7" t="s">
        <v>634</v>
      </c>
      <c r="E1560" s="7" t="s">
        <v>397</v>
      </c>
      <c r="F1560" s="7" t="s">
        <v>29</v>
      </c>
      <c r="G1560" s="7" t="s">
        <v>47</v>
      </c>
      <c r="H1560" s="7" t="s">
        <v>69</v>
      </c>
      <c r="I1560" s="6">
        <v>7</v>
      </c>
      <c r="J1560" s="10">
        <v>0</v>
      </c>
      <c r="K1560" s="7" t="s">
        <v>22</v>
      </c>
      <c r="L1560" s="7" t="s">
        <v>33</v>
      </c>
      <c r="M1560" s="6">
        <v>59</v>
      </c>
      <c r="N1560" s="6">
        <v>5</v>
      </c>
      <c r="O1560" s="7" t="str">
        <f>VLOOKUP(H1560,Product_Master!$A$2:$E$19,2,FALSE)</f>
        <v>Marker Pack</v>
      </c>
      <c r="P1560" s="7" t="str">
        <f>VLOOKUP(H1560,Product_Master!$A$2:$E$19,3,FALSE)</f>
        <v>Office Supplies</v>
      </c>
      <c r="Q1560" s="17">
        <f>INDEX(Product_Master!$D$2:$D$19,MATCH(H1560,Product_Master!$A$2:$A$19,0))</f>
        <v>11</v>
      </c>
      <c r="R1560" s="14">
        <f>INDEX(Product_Master!$E$2:$E$19,MATCH(H1560,Product_Master!$A$2:$A$19,0))</f>
        <v>6.23</v>
      </c>
      <c r="S1560" s="14">
        <f t="shared" si="144"/>
        <v>77</v>
      </c>
      <c r="T1560" s="14">
        <f t="shared" si="145"/>
        <v>43.61</v>
      </c>
      <c r="U1560" s="14">
        <f t="shared" si="146"/>
        <v>33.39</v>
      </c>
      <c r="V1560" s="20">
        <f t="shared" si="147"/>
        <v>0.43363636363636365</v>
      </c>
      <c r="W1560" s="7" t="str">
        <f t="shared" si="148"/>
        <v>Profitable</v>
      </c>
      <c r="X1560" s="7" t="str">
        <f t="shared" si="149"/>
        <v>Low</v>
      </c>
    </row>
    <row r="1561" spans="1:24" x14ac:dyDescent="0.3">
      <c r="A1561" s="7" t="s">
        <v>3877</v>
      </c>
      <c r="B1561" s="8">
        <v>45109</v>
      </c>
      <c r="C1561" s="8">
        <v>45112</v>
      </c>
      <c r="D1561" s="7" t="s">
        <v>3432</v>
      </c>
      <c r="E1561" s="7" t="s">
        <v>477</v>
      </c>
      <c r="F1561" s="7" t="s">
        <v>29</v>
      </c>
      <c r="G1561" s="7" t="s">
        <v>40</v>
      </c>
      <c r="H1561" s="7" t="s">
        <v>98</v>
      </c>
      <c r="I1561" s="6">
        <v>7</v>
      </c>
      <c r="J1561" s="10">
        <v>0</v>
      </c>
      <c r="K1561" s="7" t="s">
        <v>32</v>
      </c>
      <c r="L1561" s="7" t="s">
        <v>23</v>
      </c>
      <c r="M1561" s="6">
        <v>32</v>
      </c>
      <c r="N1561" s="6">
        <v>2</v>
      </c>
      <c r="O1561" s="7" t="str">
        <f>VLOOKUP(H1561,Product_Master!$A$2:$E$19,2,FALSE)</f>
        <v>Office Chair</v>
      </c>
      <c r="P1561" s="7" t="str">
        <f>VLOOKUP(H1561,Product_Master!$A$2:$E$19,3,FALSE)</f>
        <v>Furniture</v>
      </c>
      <c r="Q1561" s="17">
        <f>INDEX(Product_Master!$D$2:$D$19,MATCH(H1561,Product_Master!$A$2:$A$19,0))</f>
        <v>150</v>
      </c>
      <c r="R1561" s="14">
        <f>INDEX(Product_Master!$E$2:$E$19,MATCH(H1561,Product_Master!$A$2:$A$19,0))</f>
        <v>111.98</v>
      </c>
      <c r="S1561" s="14">
        <f t="shared" si="144"/>
        <v>1050</v>
      </c>
      <c r="T1561" s="14">
        <f t="shared" si="145"/>
        <v>783.86</v>
      </c>
      <c r="U1561" s="14">
        <f t="shared" si="146"/>
        <v>266.14</v>
      </c>
      <c r="V1561" s="20">
        <f t="shared" si="147"/>
        <v>0.25346666666666667</v>
      </c>
      <c r="W1561" s="7" t="str">
        <f t="shared" si="148"/>
        <v>Profitable</v>
      </c>
      <c r="X1561" s="7" t="str">
        <f t="shared" si="149"/>
        <v>Low</v>
      </c>
    </row>
    <row r="1562" spans="1:24" x14ac:dyDescent="0.3">
      <c r="A1562" s="7" t="s">
        <v>3879</v>
      </c>
      <c r="B1562" s="8">
        <v>45651</v>
      </c>
      <c r="C1562" s="8">
        <v>45658</v>
      </c>
      <c r="D1562" s="7" t="s">
        <v>501</v>
      </c>
      <c r="E1562" s="7" t="s">
        <v>467</v>
      </c>
      <c r="F1562" s="7" t="s">
        <v>19</v>
      </c>
      <c r="G1562" s="7" t="s">
        <v>5734</v>
      </c>
      <c r="H1562" s="7" t="s">
        <v>76</v>
      </c>
      <c r="I1562" s="6">
        <v>4</v>
      </c>
      <c r="J1562" s="10">
        <v>0</v>
      </c>
      <c r="K1562" s="7" t="s">
        <v>32</v>
      </c>
      <c r="L1562" s="7" t="s">
        <v>50</v>
      </c>
      <c r="M1562" s="6">
        <v>33</v>
      </c>
      <c r="N1562" s="6">
        <v>4</v>
      </c>
      <c r="O1562" s="7" t="str">
        <f>VLOOKUP(H1562,Product_Master!$A$2:$E$19,2,FALSE)</f>
        <v>Tablet</v>
      </c>
      <c r="P1562" s="7" t="str">
        <f>VLOOKUP(H1562,Product_Master!$A$2:$E$19,3,FALSE)</f>
        <v>Technology</v>
      </c>
      <c r="Q1562" s="17">
        <f>INDEX(Product_Master!$D$2:$D$19,MATCH(H1562,Product_Master!$A$2:$A$19,0))</f>
        <v>350</v>
      </c>
      <c r="R1562" s="14">
        <f>INDEX(Product_Master!$E$2:$E$19,MATCH(H1562,Product_Master!$A$2:$A$19,0))</f>
        <v>267.63</v>
      </c>
      <c r="S1562" s="14">
        <f t="shared" si="144"/>
        <v>1400</v>
      </c>
      <c r="T1562" s="14">
        <f t="shared" si="145"/>
        <v>1070.52</v>
      </c>
      <c r="U1562" s="14">
        <f t="shared" si="146"/>
        <v>329.48</v>
      </c>
      <c r="V1562" s="20">
        <f t="shared" si="147"/>
        <v>0.23534285714285716</v>
      </c>
      <c r="W1562" s="7" t="str">
        <f t="shared" si="148"/>
        <v>Profitable</v>
      </c>
      <c r="X1562" s="7" t="str">
        <f t="shared" si="149"/>
        <v>Low</v>
      </c>
    </row>
    <row r="1563" spans="1:24" x14ac:dyDescent="0.3">
      <c r="A1563" s="7" t="s">
        <v>3880</v>
      </c>
      <c r="B1563" s="8">
        <v>45129</v>
      </c>
      <c r="C1563" s="8">
        <v>45136</v>
      </c>
      <c r="D1563" s="7" t="s">
        <v>3634</v>
      </c>
      <c r="E1563" s="7" t="s">
        <v>221</v>
      </c>
      <c r="F1563" s="7" t="s">
        <v>29</v>
      </c>
      <c r="G1563" s="7" t="s">
        <v>293</v>
      </c>
      <c r="H1563" s="7" t="s">
        <v>84</v>
      </c>
      <c r="I1563" s="6">
        <v>4</v>
      </c>
      <c r="J1563" s="10">
        <v>0</v>
      </c>
      <c r="K1563" s="7" t="s">
        <v>32</v>
      </c>
      <c r="L1563" s="7" t="s">
        <v>23</v>
      </c>
      <c r="M1563" s="6">
        <v>22</v>
      </c>
      <c r="N1563" s="6">
        <v>3</v>
      </c>
      <c r="O1563" s="7" t="str">
        <f>VLOOKUP(H1563,Product_Master!$A$2:$E$19,2,FALSE)</f>
        <v>Bookcase</v>
      </c>
      <c r="P1563" s="7" t="str">
        <f>VLOOKUP(H1563,Product_Master!$A$2:$E$19,3,FALSE)</f>
        <v>Furniture</v>
      </c>
      <c r="Q1563" s="17">
        <f>INDEX(Product_Master!$D$2:$D$19,MATCH(H1563,Product_Master!$A$2:$A$19,0))</f>
        <v>210</v>
      </c>
      <c r="R1563" s="14">
        <f>INDEX(Product_Master!$E$2:$E$19,MATCH(H1563,Product_Master!$A$2:$A$19,0))</f>
        <v>139.15</v>
      </c>
      <c r="S1563" s="14">
        <f t="shared" si="144"/>
        <v>840</v>
      </c>
      <c r="T1563" s="14">
        <f t="shared" si="145"/>
        <v>556.6</v>
      </c>
      <c r="U1563" s="14">
        <f t="shared" si="146"/>
        <v>283.39999999999998</v>
      </c>
      <c r="V1563" s="20">
        <f t="shared" si="147"/>
        <v>0.33738095238095234</v>
      </c>
      <c r="W1563" s="7" t="str">
        <f t="shared" si="148"/>
        <v>Profitable</v>
      </c>
      <c r="X1563" s="7" t="str">
        <f t="shared" si="149"/>
        <v>Low</v>
      </c>
    </row>
    <row r="1564" spans="1:24" x14ac:dyDescent="0.3">
      <c r="A1564" s="7" t="s">
        <v>3882</v>
      </c>
      <c r="B1564" s="8">
        <v>44993</v>
      </c>
      <c r="C1564" s="8">
        <v>45000</v>
      </c>
      <c r="D1564" s="7" t="s">
        <v>3883</v>
      </c>
      <c r="E1564" s="7" t="s">
        <v>790</v>
      </c>
      <c r="F1564" s="7" t="s">
        <v>39</v>
      </c>
      <c r="G1564" s="7" t="s">
        <v>40</v>
      </c>
      <c r="H1564" s="7" t="s">
        <v>216</v>
      </c>
      <c r="I1564" s="6">
        <v>3</v>
      </c>
      <c r="J1564" s="10">
        <v>0.15</v>
      </c>
      <c r="K1564" s="7" t="s">
        <v>22</v>
      </c>
      <c r="L1564" s="7" t="s">
        <v>33</v>
      </c>
      <c r="M1564" s="6">
        <v>40</v>
      </c>
      <c r="N1564" s="6">
        <v>5</v>
      </c>
      <c r="O1564" s="7" t="str">
        <f>VLOOKUP(H1564,Product_Master!$A$2:$E$19,2,FALSE)</f>
        <v>Keyboard</v>
      </c>
      <c r="P1564" s="7" t="str">
        <f>VLOOKUP(H1564,Product_Master!$A$2:$E$19,3,FALSE)</f>
        <v>Technology</v>
      </c>
      <c r="Q1564" s="17">
        <f>INDEX(Product_Master!$D$2:$D$19,MATCH(H1564,Product_Master!$A$2:$A$19,0))</f>
        <v>45</v>
      </c>
      <c r="R1564" s="14">
        <f>INDEX(Product_Master!$E$2:$E$19,MATCH(H1564,Product_Master!$A$2:$A$19,0))</f>
        <v>35.729999999999997</v>
      </c>
      <c r="S1564" s="14">
        <f t="shared" si="144"/>
        <v>114.75</v>
      </c>
      <c r="T1564" s="14">
        <f t="shared" si="145"/>
        <v>107.19</v>
      </c>
      <c r="U1564" s="14">
        <f t="shared" si="146"/>
        <v>7.5600000000000023</v>
      </c>
      <c r="V1564" s="20">
        <f t="shared" si="147"/>
        <v>6.5882352941176489E-2</v>
      </c>
      <c r="W1564" s="7" t="str">
        <f t="shared" si="148"/>
        <v>Profitable</v>
      </c>
      <c r="X1564" s="7" t="str">
        <f t="shared" si="149"/>
        <v>Low</v>
      </c>
    </row>
    <row r="1565" spans="1:24" x14ac:dyDescent="0.3">
      <c r="A1565" s="7" t="s">
        <v>3884</v>
      </c>
      <c r="B1565" s="8">
        <v>45288</v>
      </c>
      <c r="C1565" s="8">
        <v>45293</v>
      </c>
      <c r="D1565" s="7" t="s">
        <v>1427</v>
      </c>
      <c r="E1565" s="7" t="s">
        <v>82</v>
      </c>
      <c r="F1565" s="7" t="s">
        <v>29</v>
      </c>
      <c r="G1565" s="7" t="s">
        <v>251</v>
      </c>
      <c r="H1565" s="7" t="s">
        <v>109</v>
      </c>
      <c r="I1565" s="6">
        <v>8</v>
      </c>
      <c r="J1565" s="10">
        <v>0</v>
      </c>
      <c r="K1565" s="7" t="s">
        <v>32</v>
      </c>
      <c r="L1565" s="7" t="s">
        <v>23</v>
      </c>
      <c r="M1565" s="6">
        <v>23</v>
      </c>
      <c r="N1565" s="6">
        <v>2</v>
      </c>
      <c r="O1565" s="7" t="str">
        <f>VLOOKUP(H1565,Product_Master!$A$2:$E$19,2,FALSE)</f>
        <v>Printer</v>
      </c>
      <c r="P1565" s="7" t="str">
        <f>VLOOKUP(H1565,Product_Master!$A$2:$E$19,3,FALSE)</f>
        <v>Technology</v>
      </c>
      <c r="Q1565" s="17">
        <f>INDEX(Product_Master!$D$2:$D$19,MATCH(H1565,Product_Master!$A$2:$A$19,0))</f>
        <v>180</v>
      </c>
      <c r="R1565" s="14">
        <f>INDEX(Product_Master!$E$2:$E$19,MATCH(H1565,Product_Master!$A$2:$A$19,0))</f>
        <v>133.25</v>
      </c>
      <c r="S1565" s="14">
        <f t="shared" si="144"/>
        <v>1440</v>
      </c>
      <c r="T1565" s="14">
        <f t="shared" si="145"/>
        <v>1066</v>
      </c>
      <c r="U1565" s="14">
        <f t="shared" si="146"/>
        <v>374</v>
      </c>
      <c r="V1565" s="20">
        <f t="shared" si="147"/>
        <v>0.25972222222222224</v>
      </c>
      <c r="W1565" s="7" t="str">
        <f t="shared" si="148"/>
        <v>Profitable</v>
      </c>
      <c r="X1565" s="7" t="str">
        <f t="shared" si="149"/>
        <v>Low</v>
      </c>
    </row>
    <row r="1566" spans="1:24" x14ac:dyDescent="0.3">
      <c r="A1566" s="7" t="s">
        <v>3885</v>
      </c>
      <c r="B1566" s="8">
        <v>45269</v>
      </c>
      <c r="C1566" s="8">
        <v>45270</v>
      </c>
      <c r="D1566" s="7" t="s">
        <v>2557</v>
      </c>
      <c r="E1566" s="7" t="s">
        <v>675</v>
      </c>
      <c r="F1566" s="7" t="s">
        <v>39</v>
      </c>
      <c r="G1566" s="7" t="s">
        <v>90</v>
      </c>
      <c r="H1566" s="7" t="s">
        <v>69</v>
      </c>
      <c r="I1566" s="6">
        <v>7</v>
      </c>
      <c r="J1566" s="10">
        <v>0.2</v>
      </c>
      <c r="K1566" s="7" t="s">
        <v>32</v>
      </c>
      <c r="L1566" s="7" t="s">
        <v>41</v>
      </c>
      <c r="M1566" s="6">
        <v>44</v>
      </c>
      <c r="N1566" s="6">
        <v>3</v>
      </c>
      <c r="O1566" s="7" t="str">
        <f>VLOOKUP(H1566,Product_Master!$A$2:$E$19,2,FALSE)</f>
        <v>Marker Pack</v>
      </c>
      <c r="P1566" s="7" t="str">
        <f>VLOOKUP(H1566,Product_Master!$A$2:$E$19,3,FALSE)</f>
        <v>Office Supplies</v>
      </c>
      <c r="Q1566" s="17">
        <f>INDEX(Product_Master!$D$2:$D$19,MATCH(H1566,Product_Master!$A$2:$A$19,0))</f>
        <v>11</v>
      </c>
      <c r="R1566" s="14">
        <f>INDEX(Product_Master!$E$2:$E$19,MATCH(H1566,Product_Master!$A$2:$A$19,0))</f>
        <v>6.23</v>
      </c>
      <c r="S1566" s="14">
        <f t="shared" si="144"/>
        <v>61.6</v>
      </c>
      <c r="T1566" s="14">
        <f t="shared" si="145"/>
        <v>43.61</v>
      </c>
      <c r="U1566" s="14">
        <f t="shared" si="146"/>
        <v>17.990000000000002</v>
      </c>
      <c r="V1566" s="20">
        <f t="shared" si="147"/>
        <v>0.29204545454545455</v>
      </c>
      <c r="W1566" s="7" t="str">
        <f t="shared" si="148"/>
        <v>Profitable</v>
      </c>
      <c r="X1566" s="7" t="str">
        <f t="shared" si="149"/>
        <v>Low</v>
      </c>
    </row>
    <row r="1567" spans="1:24" x14ac:dyDescent="0.3">
      <c r="A1567" s="7" t="s">
        <v>3886</v>
      </c>
      <c r="B1567" s="8">
        <v>45356</v>
      </c>
      <c r="C1567" s="8">
        <v>45359</v>
      </c>
      <c r="D1567" s="7" t="s">
        <v>1283</v>
      </c>
      <c r="E1567" s="7" t="s">
        <v>935</v>
      </c>
      <c r="F1567" s="7" t="s">
        <v>29</v>
      </c>
      <c r="G1567" s="7" t="s">
        <v>47</v>
      </c>
      <c r="H1567" s="7" t="s">
        <v>63</v>
      </c>
      <c r="I1567" s="6">
        <v>9</v>
      </c>
      <c r="J1567" s="10">
        <v>0</v>
      </c>
      <c r="K1567" s="7" t="s">
        <v>22</v>
      </c>
      <c r="L1567" s="7" t="s">
        <v>41</v>
      </c>
      <c r="M1567" s="6">
        <v>44</v>
      </c>
      <c r="N1567" s="6">
        <v>5</v>
      </c>
      <c r="O1567" s="7" t="str">
        <f>VLOOKUP(H1567,Product_Master!$A$2:$E$19,2,FALSE)</f>
        <v>Paper Ream</v>
      </c>
      <c r="P1567" s="7" t="str">
        <f>VLOOKUP(H1567,Product_Master!$A$2:$E$19,3,FALSE)</f>
        <v>Office Supplies</v>
      </c>
      <c r="Q1567" s="17">
        <f>INDEX(Product_Master!$D$2:$D$19,MATCH(H1567,Product_Master!$A$2:$A$19,0))</f>
        <v>9</v>
      </c>
      <c r="R1567" s="14">
        <f>INDEX(Product_Master!$E$2:$E$19,MATCH(H1567,Product_Master!$A$2:$A$19,0))</f>
        <v>5.46</v>
      </c>
      <c r="S1567" s="14">
        <f t="shared" si="144"/>
        <v>81</v>
      </c>
      <c r="T1567" s="14">
        <f t="shared" si="145"/>
        <v>49.14</v>
      </c>
      <c r="U1567" s="14">
        <f t="shared" si="146"/>
        <v>31.86</v>
      </c>
      <c r="V1567" s="20">
        <f t="shared" si="147"/>
        <v>0.39333333333333331</v>
      </c>
      <c r="W1567" s="7" t="str">
        <f t="shared" si="148"/>
        <v>Profitable</v>
      </c>
      <c r="X1567" s="7" t="str">
        <f t="shared" si="149"/>
        <v>Low</v>
      </c>
    </row>
    <row r="1568" spans="1:24" x14ac:dyDescent="0.3">
      <c r="A1568" s="7" t="s">
        <v>3888</v>
      </c>
      <c r="B1568" s="8">
        <v>45168</v>
      </c>
      <c r="C1568" s="8">
        <v>45175</v>
      </c>
      <c r="D1568" s="7" t="s">
        <v>3651</v>
      </c>
      <c r="E1568" s="7" t="s">
        <v>1836</v>
      </c>
      <c r="F1568" s="7" t="s">
        <v>29</v>
      </c>
      <c r="G1568" s="7" t="s">
        <v>40</v>
      </c>
      <c r="H1568" s="7" t="s">
        <v>48</v>
      </c>
      <c r="I1568" s="6">
        <v>2</v>
      </c>
      <c r="J1568" s="10">
        <v>0</v>
      </c>
      <c r="K1568" s="7" t="s">
        <v>22</v>
      </c>
      <c r="L1568" s="7" t="s">
        <v>50</v>
      </c>
      <c r="M1568" s="6">
        <v>42</v>
      </c>
      <c r="N1568" s="6">
        <v>4</v>
      </c>
      <c r="O1568" s="7" t="str">
        <f>VLOOKUP(H1568,Product_Master!$A$2:$E$19,2,FALSE)</f>
        <v>Monitor</v>
      </c>
      <c r="P1568" s="7" t="str">
        <f>VLOOKUP(H1568,Product_Master!$A$2:$E$19,3,FALSE)</f>
        <v>Technology</v>
      </c>
      <c r="Q1568" s="17">
        <f>INDEX(Product_Master!$D$2:$D$19,MATCH(H1568,Product_Master!$A$2:$A$19,0))</f>
        <v>220</v>
      </c>
      <c r="R1568" s="14">
        <f>INDEX(Product_Master!$E$2:$E$19,MATCH(H1568,Product_Master!$A$2:$A$19,0))</f>
        <v>159.36000000000001</v>
      </c>
      <c r="S1568" s="14">
        <f t="shared" si="144"/>
        <v>440</v>
      </c>
      <c r="T1568" s="14">
        <f t="shared" si="145"/>
        <v>318.72000000000003</v>
      </c>
      <c r="U1568" s="14">
        <f t="shared" si="146"/>
        <v>121.27999999999997</v>
      </c>
      <c r="V1568" s="20">
        <f t="shared" si="147"/>
        <v>0.27563636363636357</v>
      </c>
      <c r="W1568" s="7" t="str">
        <f t="shared" si="148"/>
        <v>Profitable</v>
      </c>
      <c r="X1568" s="7" t="str">
        <f t="shared" si="149"/>
        <v>Low</v>
      </c>
    </row>
    <row r="1569" spans="1:24" x14ac:dyDescent="0.3">
      <c r="A1569" s="7" t="s">
        <v>3889</v>
      </c>
      <c r="B1569" s="8">
        <v>45065</v>
      </c>
      <c r="C1569" s="8">
        <v>45070</v>
      </c>
      <c r="D1569" s="7" t="s">
        <v>1916</v>
      </c>
      <c r="E1569" s="7" t="s">
        <v>435</v>
      </c>
      <c r="F1569" s="7" t="s">
        <v>39</v>
      </c>
      <c r="G1569" s="7" t="s">
        <v>90</v>
      </c>
      <c r="H1569" s="7" t="s">
        <v>21</v>
      </c>
      <c r="I1569" s="6">
        <v>6</v>
      </c>
      <c r="J1569" s="10">
        <v>0</v>
      </c>
      <c r="K1569" s="7" t="s">
        <v>22</v>
      </c>
      <c r="L1569" s="7" t="s">
        <v>33</v>
      </c>
      <c r="M1569" s="6">
        <v>52</v>
      </c>
      <c r="N1569" s="6">
        <v>5</v>
      </c>
      <c r="O1569" s="7" t="str">
        <f>VLOOKUP(H1569,Product_Master!$A$2:$E$19,2,FALSE)</f>
        <v>Pen Set</v>
      </c>
      <c r="P1569" s="7" t="str">
        <f>VLOOKUP(H1569,Product_Master!$A$2:$E$19,3,FALSE)</f>
        <v>Office Supplies</v>
      </c>
      <c r="Q1569" s="17">
        <f>INDEX(Product_Master!$D$2:$D$19,MATCH(H1569,Product_Master!$A$2:$A$19,0))</f>
        <v>12</v>
      </c>
      <c r="R1569" s="14">
        <f>INDEX(Product_Master!$E$2:$E$19,MATCH(H1569,Product_Master!$A$2:$A$19,0))</f>
        <v>9.07</v>
      </c>
      <c r="S1569" s="14">
        <f t="shared" si="144"/>
        <v>72</v>
      </c>
      <c r="T1569" s="14">
        <f t="shared" si="145"/>
        <v>54.42</v>
      </c>
      <c r="U1569" s="14">
        <f t="shared" si="146"/>
        <v>17.579999999999998</v>
      </c>
      <c r="V1569" s="20">
        <f t="shared" si="147"/>
        <v>0.24416666666666664</v>
      </c>
      <c r="W1569" s="7" t="str">
        <f t="shared" si="148"/>
        <v>Profitable</v>
      </c>
      <c r="X1569" s="7" t="str">
        <f t="shared" si="149"/>
        <v>Low</v>
      </c>
    </row>
    <row r="1570" spans="1:24" x14ac:dyDescent="0.3">
      <c r="A1570" s="7" t="s">
        <v>3890</v>
      </c>
      <c r="B1570" s="8">
        <v>45322</v>
      </c>
      <c r="C1570" s="8">
        <v>45323</v>
      </c>
      <c r="D1570" s="7" t="s">
        <v>2264</v>
      </c>
      <c r="E1570" s="7" t="s">
        <v>1372</v>
      </c>
      <c r="F1570" s="7" t="s">
        <v>19</v>
      </c>
      <c r="G1570" s="7" t="s">
        <v>30</v>
      </c>
      <c r="H1570" s="7" t="s">
        <v>76</v>
      </c>
      <c r="I1570" s="6">
        <v>2</v>
      </c>
      <c r="J1570" s="10">
        <v>0</v>
      </c>
      <c r="K1570" s="7" t="s">
        <v>22</v>
      </c>
      <c r="L1570" s="7" t="s">
        <v>23</v>
      </c>
      <c r="M1570" s="6">
        <v>66</v>
      </c>
      <c r="N1570" s="6">
        <v>5</v>
      </c>
      <c r="O1570" s="7" t="str">
        <f>VLOOKUP(H1570,Product_Master!$A$2:$E$19,2,FALSE)</f>
        <v>Tablet</v>
      </c>
      <c r="P1570" s="7" t="str">
        <f>VLOOKUP(H1570,Product_Master!$A$2:$E$19,3,FALSE)</f>
        <v>Technology</v>
      </c>
      <c r="Q1570" s="17">
        <f>INDEX(Product_Master!$D$2:$D$19,MATCH(H1570,Product_Master!$A$2:$A$19,0))</f>
        <v>350</v>
      </c>
      <c r="R1570" s="14">
        <f>INDEX(Product_Master!$E$2:$E$19,MATCH(H1570,Product_Master!$A$2:$A$19,0))</f>
        <v>267.63</v>
      </c>
      <c r="S1570" s="14">
        <f t="shared" si="144"/>
        <v>700</v>
      </c>
      <c r="T1570" s="14">
        <f t="shared" si="145"/>
        <v>535.26</v>
      </c>
      <c r="U1570" s="14">
        <f t="shared" si="146"/>
        <v>164.74</v>
      </c>
      <c r="V1570" s="20">
        <f t="shared" si="147"/>
        <v>0.23534285714285716</v>
      </c>
      <c r="W1570" s="7" t="str">
        <f t="shared" si="148"/>
        <v>Profitable</v>
      </c>
      <c r="X1570" s="7" t="str">
        <f t="shared" si="149"/>
        <v>Low</v>
      </c>
    </row>
    <row r="1571" spans="1:24" x14ac:dyDescent="0.3">
      <c r="A1571" s="7" t="s">
        <v>3891</v>
      </c>
      <c r="B1571" s="8">
        <v>45256</v>
      </c>
      <c r="C1571" s="8">
        <v>45262</v>
      </c>
      <c r="D1571" s="7" t="s">
        <v>3892</v>
      </c>
      <c r="E1571" s="7" t="s">
        <v>805</v>
      </c>
      <c r="F1571" s="7" t="s">
        <v>29</v>
      </c>
      <c r="G1571" s="7" t="s">
        <v>20</v>
      </c>
      <c r="H1571" s="7" t="s">
        <v>308</v>
      </c>
      <c r="I1571" s="6">
        <v>5</v>
      </c>
      <c r="J1571" s="10">
        <v>0</v>
      </c>
      <c r="K1571" s="7" t="s">
        <v>22</v>
      </c>
      <c r="L1571" s="7" t="s">
        <v>23</v>
      </c>
      <c r="M1571" s="6">
        <v>44</v>
      </c>
      <c r="N1571" s="6">
        <v>3</v>
      </c>
      <c r="O1571" s="7" t="str">
        <f>VLOOKUP(H1571,Product_Master!$A$2:$E$19,2,FALSE)</f>
        <v>Binder</v>
      </c>
      <c r="P1571" s="7" t="str">
        <f>VLOOKUP(H1571,Product_Master!$A$2:$E$19,3,FALSE)</f>
        <v>Office Supplies</v>
      </c>
      <c r="Q1571" s="17">
        <f>INDEX(Product_Master!$D$2:$D$19,MATCH(H1571,Product_Master!$A$2:$A$19,0))</f>
        <v>8</v>
      </c>
      <c r="R1571" s="14">
        <f>INDEX(Product_Master!$E$2:$E$19,MATCH(H1571,Product_Master!$A$2:$A$19,0))</f>
        <v>5.51</v>
      </c>
      <c r="S1571" s="14">
        <f t="shared" si="144"/>
        <v>40</v>
      </c>
      <c r="T1571" s="14">
        <f t="shared" si="145"/>
        <v>27.549999999999997</v>
      </c>
      <c r="U1571" s="14">
        <f t="shared" si="146"/>
        <v>12.450000000000003</v>
      </c>
      <c r="V1571" s="20">
        <f t="shared" si="147"/>
        <v>0.31125000000000008</v>
      </c>
      <c r="W1571" s="7" t="str">
        <f t="shared" si="148"/>
        <v>Profitable</v>
      </c>
      <c r="X1571" s="7" t="str">
        <f t="shared" si="149"/>
        <v>Low</v>
      </c>
    </row>
    <row r="1572" spans="1:24" x14ac:dyDescent="0.3">
      <c r="A1572" s="7" t="s">
        <v>3893</v>
      </c>
      <c r="B1572" s="8">
        <v>45308</v>
      </c>
      <c r="C1572" s="8">
        <v>45312</v>
      </c>
      <c r="D1572" s="7" t="s">
        <v>3894</v>
      </c>
      <c r="E1572" s="7" t="s">
        <v>444</v>
      </c>
      <c r="F1572" s="7" t="s">
        <v>29</v>
      </c>
      <c r="G1572" s="7" t="s">
        <v>47</v>
      </c>
      <c r="H1572" s="7" t="s">
        <v>109</v>
      </c>
      <c r="I1572" s="6">
        <v>9</v>
      </c>
      <c r="J1572" s="10">
        <v>0.1</v>
      </c>
      <c r="K1572" s="7" t="s">
        <v>32</v>
      </c>
      <c r="L1572" s="7" t="s">
        <v>23</v>
      </c>
      <c r="M1572" s="6">
        <v>62</v>
      </c>
      <c r="N1572" s="6">
        <v>2</v>
      </c>
      <c r="O1572" s="7" t="str">
        <f>VLOOKUP(H1572,Product_Master!$A$2:$E$19,2,FALSE)</f>
        <v>Printer</v>
      </c>
      <c r="P1572" s="7" t="str">
        <f>VLOOKUP(H1572,Product_Master!$A$2:$E$19,3,FALSE)</f>
        <v>Technology</v>
      </c>
      <c r="Q1572" s="17">
        <f>INDEX(Product_Master!$D$2:$D$19,MATCH(H1572,Product_Master!$A$2:$A$19,0))</f>
        <v>180</v>
      </c>
      <c r="R1572" s="14">
        <f>INDEX(Product_Master!$E$2:$E$19,MATCH(H1572,Product_Master!$A$2:$A$19,0))</f>
        <v>133.25</v>
      </c>
      <c r="S1572" s="14">
        <f t="shared" si="144"/>
        <v>1458</v>
      </c>
      <c r="T1572" s="14">
        <f t="shared" si="145"/>
        <v>1199.25</v>
      </c>
      <c r="U1572" s="14">
        <f t="shared" si="146"/>
        <v>258.75</v>
      </c>
      <c r="V1572" s="20">
        <f t="shared" si="147"/>
        <v>0.17746913580246915</v>
      </c>
      <c r="W1572" s="7" t="str">
        <f t="shared" si="148"/>
        <v>Profitable</v>
      </c>
      <c r="X1572" s="7" t="str">
        <f t="shared" si="149"/>
        <v>Low</v>
      </c>
    </row>
    <row r="1573" spans="1:24" x14ac:dyDescent="0.3">
      <c r="A1573" s="7" t="s">
        <v>3895</v>
      </c>
      <c r="B1573" s="8">
        <v>45213</v>
      </c>
      <c r="C1573" s="8">
        <v>45218</v>
      </c>
      <c r="D1573" s="7" t="s">
        <v>3896</v>
      </c>
      <c r="E1573" s="7" t="s">
        <v>1829</v>
      </c>
      <c r="F1573" s="7" t="s">
        <v>29</v>
      </c>
      <c r="G1573" s="7" t="s">
        <v>115</v>
      </c>
      <c r="H1573" s="7" t="s">
        <v>69</v>
      </c>
      <c r="I1573" s="6">
        <v>4</v>
      </c>
      <c r="J1573" s="10">
        <v>0.1</v>
      </c>
      <c r="K1573" s="7" t="s">
        <v>22</v>
      </c>
      <c r="L1573" s="7" t="s">
        <v>50</v>
      </c>
      <c r="M1573" s="6">
        <v>49</v>
      </c>
      <c r="N1573" s="6">
        <v>2</v>
      </c>
      <c r="O1573" s="7" t="str">
        <f>VLOOKUP(H1573,Product_Master!$A$2:$E$19,2,FALSE)</f>
        <v>Marker Pack</v>
      </c>
      <c r="P1573" s="7" t="str">
        <f>VLOOKUP(H1573,Product_Master!$A$2:$E$19,3,FALSE)</f>
        <v>Office Supplies</v>
      </c>
      <c r="Q1573" s="17">
        <f>INDEX(Product_Master!$D$2:$D$19,MATCH(H1573,Product_Master!$A$2:$A$19,0))</f>
        <v>11</v>
      </c>
      <c r="R1573" s="14">
        <f>INDEX(Product_Master!$E$2:$E$19,MATCH(H1573,Product_Master!$A$2:$A$19,0))</f>
        <v>6.23</v>
      </c>
      <c r="S1573" s="14">
        <f t="shared" si="144"/>
        <v>39.6</v>
      </c>
      <c r="T1573" s="14">
        <f t="shared" si="145"/>
        <v>24.92</v>
      </c>
      <c r="U1573" s="14">
        <f t="shared" si="146"/>
        <v>14.68</v>
      </c>
      <c r="V1573" s="20">
        <f t="shared" si="147"/>
        <v>0.37070707070707071</v>
      </c>
      <c r="W1573" s="7" t="str">
        <f t="shared" si="148"/>
        <v>Profitable</v>
      </c>
      <c r="X1573" s="7" t="str">
        <f t="shared" si="149"/>
        <v>Low</v>
      </c>
    </row>
    <row r="1574" spans="1:24" x14ac:dyDescent="0.3">
      <c r="A1574" s="7" t="s">
        <v>3897</v>
      </c>
      <c r="B1574" s="8">
        <v>45016</v>
      </c>
      <c r="C1574" s="8">
        <v>45023</v>
      </c>
      <c r="D1574" s="7" t="s">
        <v>3899</v>
      </c>
      <c r="E1574" s="7" t="s">
        <v>417</v>
      </c>
      <c r="F1574" s="7" t="s">
        <v>39</v>
      </c>
      <c r="G1574" s="7" t="s">
        <v>97</v>
      </c>
      <c r="H1574" s="7" t="s">
        <v>56</v>
      </c>
      <c r="I1574" s="6">
        <v>5</v>
      </c>
      <c r="J1574" s="10">
        <v>0</v>
      </c>
      <c r="K1574" s="7" t="s">
        <v>70</v>
      </c>
      <c r="L1574" s="7" t="s">
        <v>33</v>
      </c>
      <c r="M1574" s="6">
        <v>23</v>
      </c>
      <c r="N1574" s="6">
        <v>4</v>
      </c>
      <c r="O1574" s="7" t="str">
        <f>VLOOKUP(H1574,Product_Master!$A$2:$E$19,2,FALSE)</f>
        <v>Stapler</v>
      </c>
      <c r="P1574" s="7" t="str">
        <f>VLOOKUP(H1574,Product_Master!$A$2:$E$19,3,FALSE)</f>
        <v>Office Supplies</v>
      </c>
      <c r="Q1574" s="17">
        <f>INDEX(Product_Master!$D$2:$D$19,MATCH(H1574,Product_Master!$A$2:$A$19,0))</f>
        <v>15</v>
      </c>
      <c r="R1574" s="14">
        <f>INDEX(Product_Master!$E$2:$E$19,MATCH(H1574,Product_Master!$A$2:$A$19,0))</f>
        <v>9.91</v>
      </c>
      <c r="S1574" s="14">
        <f t="shared" si="144"/>
        <v>75</v>
      </c>
      <c r="T1574" s="14">
        <f t="shared" si="145"/>
        <v>49.55</v>
      </c>
      <c r="U1574" s="14">
        <f t="shared" si="146"/>
        <v>25.450000000000003</v>
      </c>
      <c r="V1574" s="20">
        <f t="shared" si="147"/>
        <v>0.33933333333333338</v>
      </c>
      <c r="W1574" s="7" t="str">
        <f t="shared" si="148"/>
        <v>Profitable</v>
      </c>
      <c r="X1574" s="7" t="str">
        <f t="shared" si="149"/>
        <v>Low</v>
      </c>
    </row>
    <row r="1575" spans="1:24" x14ac:dyDescent="0.3">
      <c r="A1575" s="7" t="s">
        <v>3900</v>
      </c>
      <c r="B1575" s="8">
        <v>45007</v>
      </c>
      <c r="C1575" s="8">
        <v>45008</v>
      </c>
      <c r="D1575" s="7" t="s">
        <v>3901</v>
      </c>
      <c r="E1575" s="7" t="s">
        <v>2887</v>
      </c>
      <c r="F1575" s="7" t="s">
        <v>39</v>
      </c>
      <c r="G1575" s="7" t="s">
        <v>5734</v>
      </c>
      <c r="H1575" s="7" t="s">
        <v>98</v>
      </c>
      <c r="I1575" s="6">
        <v>6</v>
      </c>
      <c r="J1575" s="10">
        <v>0.2</v>
      </c>
      <c r="K1575" s="7" t="s">
        <v>32</v>
      </c>
      <c r="L1575" s="7" t="s">
        <v>41</v>
      </c>
      <c r="M1575" s="6">
        <v>18</v>
      </c>
      <c r="N1575" s="6">
        <v>5</v>
      </c>
      <c r="O1575" s="7" t="str">
        <f>VLOOKUP(H1575,Product_Master!$A$2:$E$19,2,FALSE)</f>
        <v>Office Chair</v>
      </c>
      <c r="P1575" s="7" t="str">
        <f>VLOOKUP(H1575,Product_Master!$A$2:$E$19,3,FALSE)</f>
        <v>Furniture</v>
      </c>
      <c r="Q1575" s="17">
        <f>INDEX(Product_Master!$D$2:$D$19,MATCH(H1575,Product_Master!$A$2:$A$19,0))</f>
        <v>150</v>
      </c>
      <c r="R1575" s="14">
        <f>INDEX(Product_Master!$E$2:$E$19,MATCH(H1575,Product_Master!$A$2:$A$19,0))</f>
        <v>111.98</v>
      </c>
      <c r="S1575" s="14">
        <f t="shared" si="144"/>
        <v>720</v>
      </c>
      <c r="T1575" s="14">
        <f t="shared" si="145"/>
        <v>671.88</v>
      </c>
      <c r="U1575" s="14">
        <f t="shared" si="146"/>
        <v>48.120000000000005</v>
      </c>
      <c r="V1575" s="20">
        <f t="shared" si="147"/>
        <v>6.6833333333333342E-2</v>
      </c>
      <c r="W1575" s="7" t="str">
        <f t="shared" si="148"/>
        <v>Profitable</v>
      </c>
      <c r="X1575" s="7" t="str">
        <f t="shared" si="149"/>
        <v>Low</v>
      </c>
    </row>
    <row r="1576" spans="1:24" x14ac:dyDescent="0.3">
      <c r="A1576" s="7" t="s">
        <v>3902</v>
      </c>
      <c r="B1576" s="8">
        <v>45106</v>
      </c>
      <c r="C1576" s="8">
        <v>45107</v>
      </c>
      <c r="D1576" s="7" t="s">
        <v>2062</v>
      </c>
      <c r="E1576" s="7" t="s">
        <v>911</v>
      </c>
      <c r="F1576" s="7" t="s">
        <v>39</v>
      </c>
      <c r="G1576" s="7" t="s">
        <v>62</v>
      </c>
      <c r="H1576" s="7" t="s">
        <v>56</v>
      </c>
      <c r="I1576" s="6">
        <v>2</v>
      </c>
      <c r="J1576" s="10">
        <v>0.1</v>
      </c>
      <c r="K1576" s="7" t="s">
        <v>70</v>
      </c>
      <c r="L1576" s="7" t="s">
        <v>50</v>
      </c>
      <c r="M1576" s="6">
        <v>29</v>
      </c>
      <c r="N1576" s="6">
        <v>3</v>
      </c>
      <c r="O1576" s="7" t="str">
        <f>VLOOKUP(H1576,Product_Master!$A$2:$E$19,2,FALSE)</f>
        <v>Stapler</v>
      </c>
      <c r="P1576" s="7" t="str">
        <f>VLOOKUP(H1576,Product_Master!$A$2:$E$19,3,FALSE)</f>
        <v>Office Supplies</v>
      </c>
      <c r="Q1576" s="17">
        <f>INDEX(Product_Master!$D$2:$D$19,MATCH(H1576,Product_Master!$A$2:$A$19,0))</f>
        <v>15</v>
      </c>
      <c r="R1576" s="14">
        <f>INDEX(Product_Master!$E$2:$E$19,MATCH(H1576,Product_Master!$A$2:$A$19,0))</f>
        <v>9.91</v>
      </c>
      <c r="S1576" s="14">
        <f t="shared" si="144"/>
        <v>27</v>
      </c>
      <c r="T1576" s="14">
        <f t="shared" si="145"/>
        <v>19.82</v>
      </c>
      <c r="U1576" s="14">
        <f t="shared" si="146"/>
        <v>7.18</v>
      </c>
      <c r="V1576" s="20">
        <f t="shared" si="147"/>
        <v>0.2659259259259259</v>
      </c>
      <c r="W1576" s="7" t="str">
        <f t="shared" si="148"/>
        <v>Profitable</v>
      </c>
      <c r="X1576" s="7" t="str">
        <f t="shared" si="149"/>
        <v>Low</v>
      </c>
    </row>
    <row r="1577" spans="1:24" x14ac:dyDescent="0.3">
      <c r="A1577" s="7" t="s">
        <v>3903</v>
      </c>
      <c r="B1577" s="8">
        <v>44981</v>
      </c>
      <c r="C1577" s="8">
        <v>44983</v>
      </c>
      <c r="D1577" s="7" t="s">
        <v>3904</v>
      </c>
      <c r="E1577" s="7" t="s">
        <v>232</v>
      </c>
      <c r="F1577" s="7" t="s">
        <v>29</v>
      </c>
      <c r="G1577" s="7" t="s">
        <v>115</v>
      </c>
      <c r="H1577" s="7" t="s">
        <v>177</v>
      </c>
      <c r="I1577" s="6">
        <v>3</v>
      </c>
      <c r="J1577" s="10">
        <v>0.1</v>
      </c>
      <c r="K1577" s="7" t="s">
        <v>22</v>
      </c>
      <c r="L1577" s="7" t="s">
        <v>23</v>
      </c>
      <c r="M1577" s="6">
        <v>21</v>
      </c>
      <c r="N1577" s="6">
        <v>3</v>
      </c>
      <c r="O1577" s="7" t="str">
        <f>VLOOKUP(H1577,Product_Master!$A$2:$E$19,2,FALSE)</f>
        <v>Headphones</v>
      </c>
      <c r="P1577" s="7" t="str">
        <f>VLOOKUP(H1577,Product_Master!$A$2:$E$19,3,FALSE)</f>
        <v>Technology</v>
      </c>
      <c r="Q1577" s="17">
        <f>INDEX(Product_Master!$D$2:$D$19,MATCH(H1577,Product_Master!$A$2:$A$19,0))</f>
        <v>80</v>
      </c>
      <c r="R1577" s="14">
        <f>INDEX(Product_Master!$E$2:$E$19,MATCH(H1577,Product_Master!$A$2:$A$19,0))</f>
        <v>45.88</v>
      </c>
      <c r="S1577" s="14">
        <f t="shared" si="144"/>
        <v>216</v>
      </c>
      <c r="T1577" s="14">
        <f t="shared" si="145"/>
        <v>137.64000000000001</v>
      </c>
      <c r="U1577" s="14">
        <f t="shared" si="146"/>
        <v>78.359999999999985</v>
      </c>
      <c r="V1577" s="20">
        <f t="shared" si="147"/>
        <v>0.3627777777777777</v>
      </c>
      <c r="W1577" s="7" t="str">
        <f t="shared" si="148"/>
        <v>Profitable</v>
      </c>
      <c r="X1577" s="7" t="str">
        <f t="shared" si="149"/>
        <v>Low</v>
      </c>
    </row>
    <row r="1578" spans="1:24" x14ac:dyDescent="0.3">
      <c r="A1578" s="7" t="s">
        <v>3905</v>
      </c>
      <c r="B1578" s="8">
        <v>45105</v>
      </c>
      <c r="C1578" s="8">
        <v>45111</v>
      </c>
      <c r="D1578" s="7" t="s">
        <v>3906</v>
      </c>
      <c r="E1578" s="7" t="s">
        <v>840</v>
      </c>
      <c r="F1578" s="7" t="s">
        <v>39</v>
      </c>
      <c r="G1578" s="7" t="s">
        <v>40</v>
      </c>
      <c r="H1578" s="7" t="s">
        <v>216</v>
      </c>
      <c r="I1578" s="6">
        <v>8</v>
      </c>
      <c r="J1578" s="10">
        <v>0</v>
      </c>
      <c r="K1578" s="7" t="s">
        <v>222</v>
      </c>
      <c r="L1578" s="7" t="s">
        <v>41</v>
      </c>
      <c r="M1578" s="6">
        <v>64</v>
      </c>
      <c r="N1578" s="6">
        <v>5</v>
      </c>
      <c r="O1578" s="7" t="str">
        <f>VLOOKUP(H1578,Product_Master!$A$2:$E$19,2,FALSE)</f>
        <v>Keyboard</v>
      </c>
      <c r="P1578" s="7" t="str">
        <f>VLOOKUP(H1578,Product_Master!$A$2:$E$19,3,FALSE)</f>
        <v>Technology</v>
      </c>
      <c r="Q1578" s="17">
        <f>INDEX(Product_Master!$D$2:$D$19,MATCH(H1578,Product_Master!$A$2:$A$19,0))</f>
        <v>45</v>
      </c>
      <c r="R1578" s="14">
        <f>INDEX(Product_Master!$E$2:$E$19,MATCH(H1578,Product_Master!$A$2:$A$19,0))</f>
        <v>35.729999999999997</v>
      </c>
      <c r="S1578" s="14">
        <f t="shared" si="144"/>
        <v>360</v>
      </c>
      <c r="T1578" s="14">
        <f t="shared" si="145"/>
        <v>285.83999999999997</v>
      </c>
      <c r="U1578" s="14">
        <f t="shared" si="146"/>
        <v>74.160000000000025</v>
      </c>
      <c r="V1578" s="20">
        <f t="shared" si="147"/>
        <v>0.20600000000000007</v>
      </c>
      <c r="W1578" s="7" t="str">
        <f t="shared" si="148"/>
        <v>Profitable</v>
      </c>
      <c r="X1578" s="7" t="str">
        <f t="shared" si="149"/>
        <v>Low</v>
      </c>
    </row>
    <row r="1579" spans="1:24" x14ac:dyDescent="0.3">
      <c r="A1579" s="7" t="s">
        <v>3907</v>
      </c>
      <c r="B1579" s="8">
        <v>44959</v>
      </c>
      <c r="C1579" s="8">
        <v>44963</v>
      </c>
      <c r="D1579" s="7" t="s">
        <v>1851</v>
      </c>
      <c r="E1579" s="7" t="s">
        <v>477</v>
      </c>
      <c r="F1579" s="7" t="s">
        <v>29</v>
      </c>
      <c r="G1579" s="7" t="s">
        <v>293</v>
      </c>
      <c r="H1579" s="7" t="s">
        <v>160</v>
      </c>
      <c r="I1579" s="6">
        <v>7</v>
      </c>
      <c r="J1579" s="10">
        <v>0.1</v>
      </c>
      <c r="K1579" s="7" t="s">
        <v>22</v>
      </c>
      <c r="L1579" s="7" t="s">
        <v>41</v>
      </c>
      <c r="M1579" s="6">
        <v>55</v>
      </c>
      <c r="N1579" s="6">
        <v>1</v>
      </c>
      <c r="O1579" s="7" t="str">
        <f>VLOOKUP(H1579,Product_Master!$A$2:$E$19,2,FALSE)</f>
        <v>Laptop</v>
      </c>
      <c r="P1579" s="7" t="str">
        <f>VLOOKUP(H1579,Product_Master!$A$2:$E$19,3,FALSE)</f>
        <v>Technology</v>
      </c>
      <c r="Q1579" s="17">
        <f>INDEX(Product_Master!$D$2:$D$19,MATCH(H1579,Product_Master!$A$2:$A$19,0))</f>
        <v>900</v>
      </c>
      <c r="R1579" s="14">
        <f>INDEX(Product_Master!$E$2:$E$19,MATCH(H1579,Product_Master!$A$2:$A$19,0))</f>
        <v>669.14</v>
      </c>
      <c r="S1579" s="14">
        <f t="shared" si="144"/>
        <v>5670</v>
      </c>
      <c r="T1579" s="14">
        <f t="shared" si="145"/>
        <v>4683.9799999999996</v>
      </c>
      <c r="U1579" s="14">
        <f t="shared" si="146"/>
        <v>986.02000000000044</v>
      </c>
      <c r="V1579" s="20">
        <f t="shared" si="147"/>
        <v>0.17390123456790132</v>
      </c>
      <c r="W1579" s="7" t="str">
        <f t="shared" si="148"/>
        <v>Profitable</v>
      </c>
      <c r="X1579" s="7" t="str">
        <f t="shared" si="149"/>
        <v>High</v>
      </c>
    </row>
    <row r="1580" spans="1:24" x14ac:dyDescent="0.3">
      <c r="A1580" s="7" t="s">
        <v>3908</v>
      </c>
      <c r="B1580" s="8">
        <v>45619</v>
      </c>
      <c r="C1580" s="8">
        <v>45620</v>
      </c>
      <c r="D1580" s="7" t="s">
        <v>3007</v>
      </c>
      <c r="E1580" s="7" t="s">
        <v>490</v>
      </c>
      <c r="F1580" s="7" t="s">
        <v>29</v>
      </c>
      <c r="G1580" s="7" t="s">
        <v>115</v>
      </c>
      <c r="H1580" s="7" t="s">
        <v>146</v>
      </c>
      <c r="I1580" s="6">
        <v>7</v>
      </c>
      <c r="J1580" s="10">
        <v>0</v>
      </c>
      <c r="K1580" s="7" t="s">
        <v>32</v>
      </c>
      <c r="L1580" s="7" t="s">
        <v>33</v>
      </c>
      <c r="M1580" s="6">
        <v>34</v>
      </c>
      <c r="N1580" s="6">
        <v>3</v>
      </c>
      <c r="O1580" s="7" t="str">
        <f>VLOOKUP(H1580,Product_Master!$A$2:$E$19,2,FALSE)</f>
        <v>Standing Desk</v>
      </c>
      <c r="P1580" s="7" t="str">
        <f>VLOOKUP(H1580,Product_Master!$A$2:$E$19,3,FALSE)</f>
        <v>Furniture</v>
      </c>
      <c r="Q1580" s="17">
        <f>INDEX(Product_Master!$D$2:$D$19,MATCH(H1580,Product_Master!$A$2:$A$19,0))</f>
        <v>480</v>
      </c>
      <c r="R1580" s="14">
        <f>INDEX(Product_Master!$E$2:$E$19,MATCH(H1580,Product_Master!$A$2:$A$19,0))</f>
        <v>375.21</v>
      </c>
      <c r="S1580" s="14">
        <f t="shared" si="144"/>
        <v>3360</v>
      </c>
      <c r="T1580" s="14">
        <f t="shared" si="145"/>
        <v>2626.47</v>
      </c>
      <c r="U1580" s="14">
        <f t="shared" si="146"/>
        <v>733.5300000000002</v>
      </c>
      <c r="V1580" s="20">
        <f t="shared" si="147"/>
        <v>0.21831250000000005</v>
      </c>
      <c r="W1580" s="7" t="str">
        <f t="shared" si="148"/>
        <v>Profitable</v>
      </c>
      <c r="X1580" s="7" t="str">
        <f t="shared" si="149"/>
        <v>Medium</v>
      </c>
    </row>
    <row r="1581" spans="1:24" x14ac:dyDescent="0.3">
      <c r="A1581" s="7" t="s">
        <v>3909</v>
      </c>
      <c r="B1581" s="8">
        <v>45142</v>
      </c>
      <c r="C1581" s="8">
        <v>45148</v>
      </c>
      <c r="D1581" s="7" t="s">
        <v>134</v>
      </c>
      <c r="E1581" s="7" t="s">
        <v>1568</v>
      </c>
      <c r="F1581" s="7" t="s">
        <v>29</v>
      </c>
      <c r="G1581" s="7" t="s">
        <v>176</v>
      </c>
      <c r="H1581" s="7" t="s">
        <v>48</v>
      </c>
      <c r="I1581" s="6">
        <v>8</v>
      </c>
      <c r="J1581" s="10">
        <v>0.2</v>
      </c>
      <c r="K1581" s="7" t="s">
        <v>32</v>
      </c>
      <c r="L1581" s="7" t="s">
        <v>23</v>
      </c>
      <c r="M1581" s="6">
        <v>44</v>
      </c>
      <c r="N1581" s="6">
        <v>5</v>
      </c>
      <c r="O1581" s="7" t="str">
        <f>VLOOKUP(H1581,Product_Master!$A$2:$E$19,2,FALSE)</f>
        <v>Monitor</v>
      </c>
      <c r="P1581" s="7" t="str">
        <f>VLOOKUP(H1581,Product_Master!$A$2:$E$19,3,FALSE)</f>
        <v>Technology</v>
      </c>
      <c r="Q1581" s="17">
        <f>INDEX(Product_Master!$D$2:$D$19,MATCH(H1581,Product_Master!$A$2:$A$19,0))</f>
        <v>220</v>
      </c>
      <c r="R1581" s="14">
        <f>INDEX(Product_Master!$E$2:$E$19,MATCH(H1581,Product_Master!$A$2:$A$19,0))</f>
        <v>159.36000000000001</v>
      </c>
      <c r="S1581" s="14">
        <f t="shared" si="144"/>
        <v>1408</v>
      </c>
      <c r="T1581" s="14">
        <f t="shared" si="145"/>
        <v>1274.8800000000001</v>
      </c>
      <c r="U1581" s="14">
        <f t="shared" si="146"/>
        <v>133.11999999999989</v>
      </c>
      <c r="V1581" s="20">
        <f t="shared" si="147"/>
        <v>9.4545454545454474E-2</v>
      </c>
      <c r="W1581" s="7" t="str">
        <f t="shared" si="148"/>
        <v>Profitable</v>
      </c>
      <c r="X1581" s="7" t="str">
        <f t="shared" si="149"/>
        <v>Low</v>
      </c>
    </row>
    <row r="1582" spans="1:24" x14ac:dyDescent="0.3">
      <c r="A1582" s="7" t="s">
        <v>3910</v>
      </c>
      <c r="B1582" s="8">
        <v>44993</v>
      </c>
      <c r="C1582" s="8">
        <v>44996</v>
      </c>
      <c r="D1582" s="7" t="s">
        <v>3911</v>
      </c>
      <c r="E1582" s="7" t="s">
        <v>170</v>
      </c>
      <c r="F1582" s="7" t="s">
        <v>29</v>
      </c>
      <c r="G1582" s="7" t="s">
        <v>176</v>
      </c>
      <c r="H1582" s="7" t="s">
        <v>146</v>
      </c>
      <c r="I1582" s="6">
        <v>5</v>
      </c>
      <c r="J1582" s="10">
        <v>0</v>
      </c>
      <c r="K1582" s="7" t="s">
        <v>32</v>
      </c>
      <c r="L1582" s="7" t="s">
        <v>23</v>
      </c>
      <c r="M1582" s="6">
        <v>64</v>
      </c>
      <c r="N1582" s="6">
        <v>1</v>
      </c>
      <c r="O1582" s="7" t="str">
        <f>VLOOKUP(H1582,Product_Master!$A$2:$E$19,2,FALSE)</f>
        <v>Standing Desk</v>
      </c>
      <c r="P1582" s="7" t="str">
        <f>VLOOKUP(H1582,Product_Master!$A$2:$E$19,3,FALSE)</f>
        <v>Furniture</v>
      </c>
      <c r="Q1582" s="17">
        <f>INDEX(Product_Master!$D$2:$D$19,MATCH(H1582,Product_Master!$A$2:$A$19,0))</f>
        <v>480</v>
      </c>
      <c r="R1582" s="14">
        <f>INDEX(Product_Master!$E$2:$E$19,MATCH(H1582,Product_Master!$A$2:$A$19,0))</f>
        <v>375.21</v>
      </c>
      <c r="S1582" s="14">
        <f t="shared" si="144"/>
        <v>2400</v>
      </c>
      <c r="T1582" s="14">
        <f t="shared" si="145"/>
        <v>1876.05</v>
      </c>
      <c r="U1582" s="14">
        <f t="shared" si="146"/>
        <v>523.95000000000005</v>
      </c>
      <c r="V1582" s="20">
        <f t="shared" si="147"/>
        <v>0.21831250000000002</v>
      </c>
      <c r="W1582" s="7" t="str">
        <f t="shared" si="148"/>
        <v>Profitable</v>
      </c>
      <c r="X1582" s="7" t="str">
        <f t="shared" si="149"/>
        <v>Medium</v>
      </c>
    </row>
    <row r="1583" spans="1:24" x14ac:dyDescent="0.3">
      <c r="A1583" s="7" t="s">
        <v>3912</v>
      </c>
      <c r="B1583" s="8">
        <v>44972</v>
      </c>
      <c r="C1583" s="8">
        <v>44977</v>
      </c>
      <c r="D1583" s="7" t="s">
        <v>2297</v>
      </c>
      <c r="E1583" s="7" t="s">
        <v>197</v>
      </c>
      <c r="F1583" s="7" t="s">
        <v>29</v>
      </c>
      <c r="G1583" s="7" t="s">
        <v>5734</v>
      </c>
      <c r="H1583" s="7" t="s">
        <v>154</v>
      </c>
      <c r="I1583" s="6">
        <v>8</v>
      </c>
      <c r="J1583" s="10">
        <v>0</v>
      </c>
      <c r="K1583" s="7" t="s">
        <v>22</v>
      </c>
      <c r="L1583" s="7" t="s">
        <v>23</v>
      </c>
      <c r="M1583" s="6">
        <v>44</v>
      </c>
      <c r="N1583" s="6">
        <v>4</v>
      </c>
      <c r="O1583" s="7" t="str">
        <f>VLOOKUP(H1583,Product_Master!$A$2:$E$19,2,FALSE)</f>
        <v>Filing Cabinet</v>
      </c>
      <c r="P1583" s="7" t="str">
        <f>VLOOKUP(H1583,Product_Master!$A$2:$E$19,3,FALSE)</f>
        <v>Furniture</v>
      </c>
      <c r="Q1583" s="17">
        <f>INDEX(Product_Master!$D$2:$D$19,MATCH(H1583,Product_Master!$A$2:$A$19,0))</f>
        <v>130</v>
      </c>
      <c r="R1583" s="14">
        <f>INDEX(Product_Master!$E$2:$E$19,MATCH(H1583,Product_Master!$A$2:$A$19,0))</f>
        <v>83.55</v>
      </c>
      <c r="S1583" s="14">
        <f t="shared" si="144"/>
        <v>1040</v>
      </c>
      <c r="T1583" s="14">
        <f t="shared" si="145"/>
        <v>668.4</v>
      </c>
      <c r="U1583" s="14">
        <f t="shared" si="146"/>
        <v>371.6</v>
      </c>
      <c r="V1583" s="20">
        <f t="shared" si="147"/>
        <v>0.35730769230769233</v>
      </c>
      <c r="W1583" s="7" t="str">
        <f t="shared" si="148"/>
        <v>Profitable</v>
      </c>
      <c r="X1583" s="7" t="str">
        <f t="shared" si="149"/>
        <v>Low</v>
      </c>
    </row>
    <row r="1584" spans="1:24" x14ac:dyDescent="0.3">
      <c r="A1584" s="7" t="s">
        <v>3914</v>
      </c>
      <c r="B1584" s="8">
        <v>45034</v>
      </c>
      <c r="C1584" s="8">
        <v>45040</v>
      </c>
      <c r="D1584" s="7" t="s">
        <v>196</v>
      </c>
      <c r="E1584" s="7" t="s">
        <v>565</v>
      </c>
      <c r="F1584" s="7" t="s">
        <v>29</v>
      </c>
      <c r="G1584" s="7" t="s">
        <v>192</v>
      </c>
      <c r="H1584" s="7" t="s">
        <v>69</v>
      </c>
      <c r="I1584" s="6">
        <v>3</v>
      </c>
      <c r="J1584" s="10">
        <v>0.2</v>
      </c>
      <c r="K1584" s="7" t="s">
        <v>222</v>
      </c>
      <c r="L1584" s="7" t="s">
        <v>50</v>
      </c>
      <c r="M1584" s="6">
        <v>48</v>
      </c>
      <c r="N1584" s="6">
        <v>1</v>
      </c>
      <c r="O1584" s="7" t="str">
        <f>VLOOKUP(H1584,Product_Master!$A$2:$E$19,2,FALSE)</f>
        <v>Marker Pack</v>
      </c>
      <c r="P1584" s="7" t="str">
        <f>VLOOKUP(H1584,Product_Master!$A$2:$E$19,3,FALSE)</f>
        <v>Office Supplies</v>
      </c>
      <c r="Q1584" s="17">
        <f>INDEX(Product_Master!$D$2:$D$19,MATCH(H1584,Product_Master!$A$2:$A$19,0))</f>
        <v>11</v>
      </c>
      <c r="R1584" s="14">
        <f>INDEX(Product_Master!$E$2:$E$19,MATCH(H1584,Product_Master!$A$2:$A$19,0))</f>
        <v>6.23</v>
      </c>
      <c r="S1584" s="14">
        <f t="shared" si="144"/>
        <v>26.400000000000002</v>
      </c>
      <c r="T1584" s="14">
        <f t="shared" si="145"/>
        <v>18.690000000000001</v>
      </c>
      <c r="U1584" s="14">
        <f t="shared" si="146"/>
        <v>7.7100000000000009</v>
      </c>
      <c r="V1584" s="20">
        <f t="shared" si="147"/>
        <v>0.29204545454545455</v>
      </c>
      <c r="W1584" s="7" t="str">
        <f t="shared" si="148"/>
        <v>Profitable</v>
      </c>
      <c r="X1584" s="7" t="str">
        <f t="shared" si="149"/>
        <v>Low</v>
      </c>
    </row>
    <row r="1585" spans="1:24" x14ac:dyDescent="0.3">
      <c r="A1585" s="7" t="s">
        <v>3915</v>
      </c>
      <c r="B1585" s="8">
        <v>45554</v>
      </c>
      <c r="C1585" s="8">
        <v>45557</v>
      </c>
      <c r="D1585" s="7" t="s">
        <v>2982</v>
      </c>
      <c r="E1585" s="7" t="s">
        <v>506</v>
      </c>
      <c r="F1585" s="7" t="s">
        <v>39</v>
      </c>
      <c r="G1585" s="7" t="s">
        <v>176</v>
      </c>
      <c r="H1585" s="7" t="s">
        <v>69</v>
      </c>
      <c r="I1585" s="6">
        <v>4</v>
      </c>
      <c r="J1585" s="10">
        <v>0.1</v>
      </c>
      <c r="K1585" s="7" t="s">
        <v>32</v>
      </c>
      <c r="L1585" s="7" t="s">
        <v>23</v>
      </c>
      <c r="M1585" s="6">
        <v>24</v>
      </c>
      <c r="N1585" s="6">
        <v>3</v>
      </c>
      <c r="O1585" s="7" t="str">
        <f>VLOOKUP(H1585,Product_Master!$A$2:$E$19,2,FALSE)</f>
        <v>Marker Pack</v>
      </c>
      <c r="P1585" s="7" t="str">
        <f>VLOOKUP(H1585,Product_Master!$A$2:$E$19,3,FALSE)</f>
        <v>Office Supplies</v>
      </c>
      <c r="Q1585" s="17">
        <f>INDEX(Product_Master!$D$2:$D$19,MATCH(H1585,Product_Master!$A$2:$A$19,0))</f>
        <v>11</v>
      </c>
      <c r="R1585" s="14">
        <f>INDEX(Product_Master!$E$2:$E$19,MATCH(H1585,Product_Master!$A$2:$A$19,0))</f>
        <v>6.23</v>
      </c>
      <c r="S1585" s="14">
        <f t="shared" si="144"/>
        <v>39.6</v>
      </c>
      <c r="T1585" s="14">
        <f t="shared" si="145"/>
        <v>24.92</v>
      </c>
      <c r="U1585" s="14">
        <f t="shared" si="146"/>
        <v>14.68</v>
      </c>
      <c r="V1585" s="20">
        <f t="shared" si="147"/>
        <v>0.37070707070707071</v>
      </c>
      <c r="W1585" s="7" t="str">
        <f t="shared" si="148"/>
        <v>Profitable</v>
      </c>
      <c r="X1585" s="7" t="str">
        <f t="shared" si="149"/>
        <v>Low</v>
      </c>
    </row>
    <row r="1586" spans="1:24" x14ac:dyDescent="0.3">
      <c r="A1586" s="7" t="s">
        <v>3916</v>
      </c>
      <c r="B1586" s="8">
        <v>45475</v>
      </c>
      <c r="C1586" s="8">
        <v>45480</v>
      </c>
      <c r="D1586" s="7" t="s">
        <v>3917</v>
      </c>
      <c r="E1586" s="7" t="s">
        <v>55</v>
      </c>
      <c r="F1586" s="7" t="s">
        <v>39</v>
      </c>
      <c r="G1586" s="7" t="s">
        <v>97</v>
      </c>
      <c r="H1586" s="7" t="s">
        <v>21</v>
      </c>
      <c r="I1586" s="6">
        <v>3</v>
      </c>
      <c r="J1586" s="10">
        <v>0</v>
      </c>
      <c r="K1586" s="7" t="s">
        <v>70</v>
      </c>
      <c r="L1586" s="7" t="s">
        <v>23</v>
      </c>
      <c r="M1586" s="6">
        <v>31</v>
      </c>
      <c r="N1586" s="6">
        <v>5</v>
      </c>
      <c r="O1586" s="7" t="str">
        <f>VLOOKUP(H1586,Product_Master!$A$2:$E$19,2,FALSE)</f>
        <v>Pen Set</v>
      </c>
      <c r="P1586" s="7" t="str">
        <f>VLOOKUP(H1586,Product_Master!$A$2:$E$19,3,FALSE)</f>
        <v>Office Supplies</v>
      </c>
      <c r="Q1586" s="17">
        <f>INDEX(Product_Master!$D$2:$D$19,MATCH(H1586,Product_Master!$A$2:$A$19,0))</f>
        <v>12</v>
      </c>
      <c r="R1586" s="14">
        <f>INDEX(Product_Master!$E$2:$E$19,MATCH(H1586,Product_Master!$A$2:$A$19,0))</f>
        <v>9.07</v>
      </c>
      <c r="S1586" s="14">
        <f t="shared" si="144"/>
        <v>36</v>
      </c>
      <c r="T1586" s="14">
        <f t="shared" si="145"/>
        <v>27.21</v>
      </c>
      <c r="U1586" s="14">
        <f t="shared" si="146"/>
        <v>8.7899999999999991</v>
      </c>
      <c r="V1586" s="20">
        <f t="shared" si="147"/>
        <v>0.24416666666666664</v>
      </c>
      <c r="W1586" s="7" t="str">
        <f t="shared" si="148"/>
        <v>Profitable</v>
      </c>
      <c r="X1586" s="7" t="str">
        <f t="shared" si="149"/>
        <v>Low</v>
      </c>
    </row>
    <row r="1587" spans="1:24" x14ac:dyDescent="0.3">
      <c r="A1587" s="7" t="s">
        <v>3918</v>
      </c>
      <c r="B1587" s="8">
        <v>44984</v>
      </c>
      <c r="C1587" s="8">
        <v>44986</v>
      </c>
      <c r="D1587" s="7" t="s">
        <v>3040</v>
      </c>
      <c r="E1587" s="7" t="s">
        <v>221</v>
      </c>
      <c r="F1587" s="7" t="s">
        <v>19</v>
      </c>
      <c r="G1587" s="7" t="s">
        <v>47</v>
      </c>
      <c r="H1587" s="7" t="s">
        <v>48</v>
      </c>
      <c r="I1587" s="6">
        <v>2</v>
      </c>
      <c r="J1587" s="10">
        <v>0</v>
      </c>
      <c r="K1587" s="7" t="s">
        <v>32</v>
      </c>
      <c r="L1587" s="7" t="s">
        <v>50</v>
      </c>
      <c r="M1587" s="6">
        <v>44</v>
      </c>
      <c r="N1587" s="6">
        <v>1</v>
      </c>
      <c r="O1587" s="7" t="str">
        <f>VLOOKUP(H1587,Product_Master!$A$2:$E$19,2,FALSE)</f>
        <v>Monitor</v>
      </c>
      <c r="P1587" s="7" t="str">
        <f>VLOOKUP(H1587,Product_Master!$A$2:$E$19,3,FALSE)</f>
        <v>Technology</v>
      </c>
      <c r="Q1587" s="17">
        <f>INDEX(Product_Master!$D$2:$D$19,MATCH(H1587,Product_Master!$A$2:$A$19,0))</f>
        <v>220</v>
      </c>
      <c r="R1587" s="14">
        <f>INDEX(Product_Master!$E$2:$E$19,MATCH(H1587,Product_Master!$A$2:$A$19,0))</f>
        <v>159.36000000000001</v>
      </c>
      <c r="S1587" s="14">
        <f t="shared" si="144"/>
        <v>440</v>
      </c>
      <c r="T1587" s="14">
        <f t="shared" si="145"/>
        <v>318.72000000000003</v>
      </c>
      <c r="U1587" s="14">
        <f t="shared" si="146"/>
        <v>121.27999999999997</v>
      </c>
      <c r="V1587" s="20">
        <f t="shared" si="147"/>
        <v>0.27563636363636357</v>
      </c>
      <c r="W1587" s="7" t="str">
        <f t="shared" si="148"/>
        <v>Profitable</v>
      </c>
      <c r="X1587" s="7" t="str">
        <f t="shared" si="149"/>
        <v>Low</v>
      </c>
    </row>
    <row r="1588" spans="1:24" x14ac:dyDescent="0.3">
      <c r="A1588" s="7" t="s">
        <v>3919</v>
      </c>
      <c r="B1588" s="8">
        <v>45243</v>
      </c>
      <c r="C1588" s="8">
        <v>45246</v>
      </c>
      <c r="D1588" s="7" t="s">
        <v>1266</v>
      </c>
      <c r="E1588" s="7" t="s">
        <v>55</v>
      </c>
      <c r="F1588" s="7" t="s">
        <v>29</v>
      </c>
      <c r="G1588" s="7" t="s">
        <v>20</v>
      </c>
      <c r="H1588" s="7" t="s">
        <v>48</v>
      </c>
      <c r="I1588" s="6">
        <v>4</v>
      </c>
      <c r="J1588" s="10">
        <v>0.1</v>
      </c>
      <c r="K1588" s="7" t="s">
        <v>22</v>
      </c>
      <c r="L1588" s="7" t="s">
        <v>50</v>
      </c>
      <c r="M1588" s="6">
        <v>41</v>
      </c>
      <c r="N1588" s="6">
        <v>2</v>
      </c>
      <c r="O1588" s="7" t="str">
        <f>VLOOKUP(H1588,Product_Master!$A$2:$E$19,2,FALSE)</f>
        <v>Monitor</v>
      </c>
      <c r="P1588" s="7" t="str">
        <f>VLOOKUP(H1588,Product_Master!$A$2:$E$19,3,FALSE)</f>
        <v>Technology</v>
      </c>
      <c r="Q1588" s="17">
        <f>INDEX(Product_Master!$D$2:$D$19,MATCH(H1588,Product_Master!$A$2:$A$19,0))</f>
        <v>220</v>
      </c>
      <c r="R1588" s="14">
        <f>INDEX(Product_Master!$E$2:$E$19,MATCH(H1588,Product_Master!$A$2:$A$19,0))</f>
        <v>159.36000000000001</v>
      </c>
      <c r="S1588" s="14">
        <f t="shared" si="144"/>
        <v>792</v>
      </c>
      <c r="T1588" s="14">
        <f t="shared" si="145"/>
        <v>637.44000000000005</v>
      </c>
      <c r="U1588" s="14">
        <f t="shared" si="146"/>
        <v>154.55999999999995</v>
      </c>
      <c r="V1588" s="20">
        <f t="shared" si="147"/>
        <v>0.19515151515151508</v>
      </c>
      <c r="W1588" s="7" t="str">
        <f t="shared" si="148"/>
        <v>Profitable</v>
      </c>
      <c r="X1588" s="7" t="str">
        <f t="shared" si="149"/>
        <v>Low</v>
      </c>
    </row>
    <row r="1589" spans="1:24" x14ac:dyDescent="0.3">
      <c r="A1589" s="7" t="s">
        <v>3920</v>
      </c>
      <c r="B1589" s="8">
        <v>45506</v>
      </c>
      <c r="C1589" s="8">
        <v>45512</v>
      </c>
      <c r="D1589" s="7" t="s">
        <v>185</v>
      </c>
      <c r="E1589" s="7" t="s">
        <v>435</v>
      </c>
      <c r="F1589" s="7" t="s">
        <v>19</v>
      </c>
      <c r="G1589" s="7" t="s">
        <v>30</v>
      </c>
      <c r="H1589" s="7" t="s">
        <v>308</v>
      </c>
      <c r="I1589" s="6">
        <v>7</v>
      </c>
      <c r="J1589" s="10">
        <v>0.2</v>
      </c>
      <c r="K1589" s="7" t="s">
        <v>22</v>
      </c>
      <c r="L1589" s="7" t="s">
        <v>41</v>
      </c>
      <c r="M1589" s="6">
        <v>51</v>
      </c>
      <c r="N1589" s="6">
        <v>4</v>
      </c>
      <c r="O1589" s="7" t="str">
        <f>VLOOKUP(H1589,Product_Master!$A$2:$E$19,2,FALSE)</f>
        <v>Binder</v>
      </c>
      <c r="P1589" s="7" t="str">
        <f>VLOOKUP(H1589,Product_Master!$A$2:$E$19,3,FALSE)</f>
        <v>Office Supplies</v>
      </c>
      <c r="Q1589" s="17">
        <f>INDEX(Product_Master!$D$2:$D$19,MATCH(H1589,Product_Master!$A$2:$A$19,0))</f>
        <v>8</v>
      </c>
      <c r="R1589" s="14">
        <f>INDEX(Product_Master!$E$2:$E$19,MATCH(H1589,Product_Master!$A$2:$A$19,0))</f>
        <v>5.51</v>
      </c>
      <c r="S1589" s="14">
        <f t="shared" si="144"/>
        <v>44.800000000000004</v>
      </c>
      <c r="T1589" s="14">
        <f t="shared" si="145"/>
        <v>38.57</v>
      </c>
      <c r="U1589" s="14">
        <f t="shared" si="146"/>
        <v>6.230000000000004</v>
      </c>
      <c r="V1589" s="20">
        <f t="shared" si="147"/>
        <v>0.13906250000000009</v>
      </c>
      <c r="W1589" s="7" t="str">
        <f t="shared" si="148"/>
        <v>Profitable</v>
      </c>
      <c r="X1589" s="7" t="str">
        <f t="shared" si="149"/>
        <v>Low</v>
      </c>
    </row>
    <row r="1590" spans="1:24" x14ac:dyDescent="0.3">
      <c r="A1590" s="7" t="s">
        <v>3921</v>
      </c>
      <c r="B1590" s="8">
        <v>45549</v>
      </c>
      <c r="C1590" s="8">
        <v>45553</v>
      </c>
      <c r="D1590" s="7" t="s">
        <v>3923</v>
      </c>
      <c r="E1590" s="7" t="s">
        <v>954</v>
      </c>
      <c r="F1590" s="7" t="s">
        <v>29</v>
      </c>
      <c r="G1590" s="7" t="s">
        <v>293</v>
      </c>
      <c r="H1590" s="7" t="s">
        <v>91</v>
      </c>
      <c r="I1590" s="6">
        <v>2</v>
      </c>
      <c r="J1590" s="10">
        <v>0</v>
      </c>
      <c r="K1590" s="7" t="s">
        <v>22</v>
      </c>
      <c r="L1590" s="7" t="s">
        <v>33</v>
      </c>
      <c r="M1590" s="6">
        <v>60</v>
      </c>
      <c r="N1590" s="6">
        <v>1</v>
      </c>
      <c r="O1590" s="7" t="str">
        <f>VLOOKUP(H1590,Product_Master!$A$2:$E$19,2,FALSE)</f>
        <v>Smartphone</v>
      </c>
      <c r="P1590" s="7" t="str">
        <f>VLOOKUP(H1590,Product_Master!$A$2:$E$19,3,FALSE)</f>
        <v>Technology</v>
      </c>
      <c r="Q1590" s="17">
        <f>INDEX(Product_Master!$D$2:$D$19,MATCH(H1590,Product_Master!$A$2:$A$19,0))</f>
        <v>600</v>
      </c>
      <c r="R1590" s="14">
        <f>INDEX(Product_Master!$E$2:$E$19,MATCH(H1590,Product_Master!$A$2:$A$19,0))</f>
        <v>395.83</v>
      </c>
      <c r="S1590" s="14">
        <f t="shared" si="144"/>
        <v>1200</v>
      </c>
      <c r="T1590" s="14">
        <f t="shared" si="145"/>
        <v>791.66</v>
      </c>
      <c r="U1590" s="14">
        <f t="shared" si="146"/>
        <v>408.34000000000003</v>
      </c>
      <c r="V1590" s="20">
        <f t="shared" si="147"/>
        <v>0.34028333333333338</v>
      </c>
      <c r="W1590" s="7" t="str">
        <f t="shared" si="148"/>
        <v>Profitable</v>
      </c>
      <c r="X1590" s="7" t="str">
        <f t="shared" si="149"/>
        <v>Low</v>
      </c>
    </row>
    <row r="1591" spans="1:24" x14ac:dyDescent="0.3">
      <c r="A1591" s="7" t="s">
        <v>3924</v>
      </c>
      <c r="B1591" s="8">
        <v>45337</v>
      </c>
      <c r="C1591" s="8">
        <v>45338</v>
      </c>
      <c r="D1591" s="7" t="s">
        <v>3925</v>
      </c>
      <c r="E1591" s="7" t="s">
        <v>1142</v>
      </c>
      <c r="F1591" s="7" t="s">
        <v>39</v>
      </c>
      <c r="G1591" s="7" t="s">
        <v>62</v>
      </c>
      <c r="H1591" s="7" t="s">
        <v>308</v>
      </c>
      <c r="I1591" s="6">
        <v>4</v>
      </c>
      <c r="J1591" s="10">
        <v>0.1</v>
      </c>
      <c r="K1591" s="7" t="s">
        <v>222</v>
      </c>
      <c r="L1591" s="7" t="s">
        <v>33</v>
      </c>
      <c r="M1591" s="6">
        <v>67</v>
      </c>
      <c r="N1591" s="6">
        <v>2</v>
      </c>
      <c r="O1591" s="7" t="str">
        <f>VLOOKUP(H1591,Product_Master!$A$2:$E$19,2,FALSE)</f>
        <v>Binder</v>
      </c>
      <c r="P1591" s="7" t="str">
        <f>VLOOKUP(H1591,Product_Master!$A$2:$E$19,3,FALSE)</f>
        <v>Office Supplies</v>
      </c>
      <c r="Q1591" s="17">
        <f>INDEX(Product_Master!$D$2:$D$19,MATCH(H1591,Product_Master!$A$2:$A$19,0))</f>
        <v>8</v>
      </c>
      <c r="R1591" s="14">
        <f>INDEX(Product_Master!$E$2:$E$19,MATCH(H1591,Product_Master!$A$2:$A$19,0))</f>
        <v>5.51</v>
      </c>
      <c r="S1591" s="14">
        <f t="shared" si="144"/>
        <v>28.8</v>
      </c>
      <c r="T1591" s="14">
        <f t="shared" si="145"/>
        <v>22.04</v>
      </c>
      <c r="U1591" s="14">
        <f t="shared" si="146"/>
        <v>6.7600000000000016</v>
      </c>
      <c r="V1591" s="20">
        <f t="shared" si="147"/>
        <v>0.23472222222222228</v>
      </c>
      <c r="W1591" s="7" t="str">
        <f t="shared" si="148"/>
        <v>Profitable</v>
      </c>
      <c r="X1591" s="7" t="str">
        <f t="shared" si="149"/>
        <v>Low</v>
      </c>
    </row>
    <row r="1592" spans="1:24" x14ac:dyDescent="0.3">
      <c r="A1592" s="7" t="s">
        <v>3926</v>
      </c>
      <c r="B1592" s="8">
        <v>45610</v>
      </c>
      <c r="C1592" s="8">
        <v>45613</v>
      </c>
      <c r="D1592" s="7" t="s">
        <v>3927</v>
      </c>
      <c r="E1592" s="7" t="s">
        <v>1014</v>
      </c>
      <c r="F1592" s="7" t="s">
        <v>19</v>
      </c>
      <c r="G1592" s="7" t="s">
        <v>62</v>
      </c>
      <c r="H1592" s="7" t="s">
        <v>76</v>
      </c>
      <c r="I1592" s="6">
        <v>2</v>
      </c>
      <c r="J1592" s="10">
        <v>0.1</v>
      </c>
      <c r="K1592" s="7" t="s">
        <v>22</v>
      </c>
      <c r="L1592" s="7" t="s">
        <v>50</v>
      </c>
      <c r="M1592" s="6">
        <v>44</v>
      </c>
      <c r="N1592" s="6">
        <v>2</v>
      </c>
      <c r="O1592" s="7" t="str">
        <f>VLOOKUP(H1592,Product_Master!$A$2:$E$19,2,FALSE)</f>
        <v>Tablet</v>
      </c>
      <c r="P1592" s="7" t="str">
        <f>VLOOKUP(H1592,Product_Master!$A$2:$E$19,3,FALSE)</f>
        <v>Technology</v>
      </c>
      <c r="Q1592" s="17">
        <f>INDEX(Product_Master!$D$2:$D$19,MATCH(H1592,Product_Master!$A$2:$A$19,0))</f>
        <v>350</v>
      </c>
      <c r="R1592" s="14">
        <f>INDEX(Product_Master!$E$2:$E$19,MATCH(H1592,Product_Master!$A$2:$A$19,0))</f>
        <v>267.63</v>
      </c>
      <c r="S1592" s="14">
        <f t="shared" si="144"/>
        <v>630</v>
      </c>
      <c r="T1592" s="14">
        <f t="shared" si="145"/>
        <v>535.26</v>
      </c>
      <c r="U1592" s="14">
        <f t="shared" si="146"/>
        <v>94.740000000000009</v>
      </c>
      <c r="V1592" s="20">
        <f t="shared" si="147"/>
        <v>0.15038095238095239</v>
      </c>
      <c r="W1592" s="7" t="str">
        <f t="shared" si="148"/>
        <v>Profitable</v>
      </c>
      <c r="X1592" s="7" t="str">
        <f t="shared" si="149"/>
        <v>Low</v>
      </c>
    </row>
    <row r="1593" spans="1:24" x14ac:dyDescent="0.3">
      <c r="A1593" s="7" t="s">
        <v>3928</v>
      </c>
      <c r="B1593" s="8">
        <v>45276</v>
      </c>
      <c r="C1593" s="8">
        <v>45278</v>
      </c>
      <c r="D1593" s="7" t="s">
        <v>1600</v>
      </c>
      <c r="E1593" s="7" t="s">
        <v>1550</v>
      </c>
      <c r="F1593" s="7" t="s">
        <v>29</v>
      </c>
      <c r="G1593" s="7" t="s">
        <v>90</v>
      </c>
      <c r="H1593" s="7" t="s">
        <v>56</v>
      </c>
      <c r="I1593" s="6">
        <v>2</v>
      </c>
      <c r="J1593" s="10">
        <v>0</v>
      </c>
      <c r="K1593" s="7" t="s">
        <v>32</v>
      </c>
      <c r="L1593" s="7" t="s">
        <v>50</v>
      </c>
      <c r="M1593" s="6">
        <v>51</v>
      </c>
      <c r="N1593" s="6">
        <v>3</v>
      </c>
      <c r="O1593" s="7" t="str">
        <f>VLOOKUP(H1593,Product_Master!$A$2:$E$19,2,FALSE)</f>
        <v>Stapler</v>
      </c>
      <c r="P1593" s="7" t="str">
        <f>VLOOKUP(H1593,Product_Master!$A$2:$E$19,3,FALSE)</f>
        <v>Office Supplies</v>
      </c>
      <c r="Q1593" s="17">
        <f>INDEX(Product_Master!$D$2:$D$19,MATCH(H1593,Product_Master!$A$2:$A$19,0))</f>
        <v>15</v>
      </c>
      <c r="R1593" s="14">
        <f>INDEX(Product_Master!$E$2:$E$19,MATCH(H1593,Product_Master!$A$2:$A$19,0))</f>
        <v>9.91</v>
      </c>
      <c r="S1593" s="14">
        <f t="shared" si="144"/>
        <v>30</v>
      </c>
      <c r="T1593" s="14">
        <f t="shared" si="145"/>
        <v>19.82</v>
      </c>
      <c r="U1593" s="14">
        <f t="shared" si="146"/>
        <v>10.18</v>
      </c>
      <c r="V1593" s="20">
        <f t="shared" si="147"/>
        <v>0.33933333333333332</v>
      </c>
      <c r="W1593" s="7" t="str">
        <f t="shared" si="148"/>
        <v>Profitable</v>
      </c>
      <c r="X1593" s="7" t="str">
        <f t="shared" si="149"/>
        <v>Low</v>
      </c>
    </row>
    <row r="1594" spans="1:24" x14ac:dyDescent="0.3">
      <c r="A1594" s="7" t="s">
        <v>3929</v>
      </c>
      <c r="B1594" s="8">
        <v>45097</v>
      </c>
      <c r="C1594" s="8">
        <v>45100</v>
      </c>
      <c r="D1594" s="7" t="s">
        <v>2134</v>
      </c>
      <c r="E1594" s="7" t="s">
        <v>1836</v>
      </c>
      <c r="F1594" s="7" t="s">
        <v>29</v>
      </c>
      <c r="G1594" s="7" t="s">
        <v>90</v>
      </c>
      <c r="H1594" s="7" t="s">
        <v>91</v>
      </c>
      <c r="I1594" s="6">
        <v>5</v>
      </c>
      <c r="J1594" s="10">
        <v>0.2</v>
      </c>
      <c r="K1594" s="7" t="s">
        <v>32</v>
      </c>
      <c r="L1594" s="7" t="s">
        <v>41</v>
      </c>
      <c r="M1594" s="6">
        <v>49</v>
      </c>
      <c r="N1594" s="6">
        <v>3</v>
      </c>
      <c r="O1594" s="7" t="str">
        <f>VLOOKUP(H1594,Product_Master!$A$2:$E$19,2,FALSE)</f>
        <v>Smartphone</v>
      </c>
      <c r="P1594" s="7" t="str">
        <f>VLOOKUP(H1594,Product_Master!$A$2:$E$19,3,FALSE)</f>
        <v>Technology</v>
      </c>
      <c r="Q1594" s="17">
        <f>INDEX(Product_Master!$D$2:$D$19,MATCH(H1594,Product_Master!$A$2:$A$19,0))</f>
        <v>600</v>
      </c>
      <c r="R1594" s="14">
        <f>INDEX(Product_Master!$E$2:$E$19,MATCH(H1594,Product_Master!$A$2:$A$19,0))</f>
        <v>395.83</v>
      </c>
      <c r="S1594" s="14">
        <f t="shared" si="144"/>
        <v>2400</v>
      </c>
      <c r="T1594" s="14">
        <f t="shared" si="145"/>
        <v>1979.1499999999999</v>
      </c>
      <c r="U1594" s="14">
        <f t="shared" si="146"/>
        <v>420.85000000000014</v>
      </c>
      <c r="V1594" s="20">
        <f t="shared" si="147"/>
        <v>0.17535416666666673</v>
      </c>
      <c r="W1594" s="7" t="str">
        <f t="shared" si="148"/>
        <v>Profitable</v>
      </c>
      <c r="X1594" s="7" t="str">
        <f t="shared" si="149"/>
        <v>Medium</v>
      </c>
    </row>
    <row r="1595" spans="1:24" x14ac:dyDescent="0.3">
      <c r="A1595" s="7" t="s">
        <v>3932</v>
      </c>
      <c r="B1595" s="8">
        <v>45568</v>
      </c>
      <c r="C1595" s="8">
        <v>45572</v>
      </c>
      <c r="D1595" s="7" t="s">
        <v>1937</v>
      </c>
      <c r="E1595" s="7" t="s">
        <v>96</v>
      </c>
      <c r="F1595" s="7" t="s">
        <v>19</v>
      </c>
      <c r="G1595" s="7" t="s">
        <v>47</v>
      </c>
      <c r="H1595" s="7" t="s">
        <v>177</v>
      </c>
      <c r="I1595" s="6">
        <v>4</v>
      </c>
      <c r="J1595" s="10">
        <v>0.1</v>
      </c>
      <c r="K1595" s="7" t="s">
        <v>32</v>
      </c>
      <c r="L1595" s="7" t="s">
        <v>41</v>
      </c>
      <c r="M1595" s="6">
        <v>43</v>
      </c>
      <c r="N1595" s="6">
        <v>5</v>
      </c>
      <c r="O1595" s="7" t="str">
        <f>VLOOKUP(H1595,Product_Master!$A$2:$E$19,2,FALSE)</f>
        <v>Headphones</v>
      </c>
      <c r="P1595" s="7" t="str">
        <f>VLOOKUP(H1595,Product_Master!$A$2:$E$19,3,FALSE)</f>
        <v>Technology</v>
      </c>
      <c r="Q1595" s="17">
        <f>INDEX(Product_Master!$D$2:$D$19,MATCH(H1595,Product_Master!$A$2:$A$19,0))</f>
        <v>80</v>
      </c>
      <c r="R1595" s="14">
        <f>INDEX(Product_Master!$E$2:$E$19,MATCH(H1595,Product_Master!$A$2:$A$19,0))</f>
        <v>45.88</v>
      </c>
      <c r="S1595" s="14">
        <f t="shared" si="144"/>
        <v>288</v>
      </c>
      <c r="T1595" s="14">
        <f t="shared" si="145"/>
        <v>183.52</v>
      </c>
      <c r="U1595" s="14">
        <f t="shared" si="146"/>
        <v>104.47999999999999</v>
      </c>
      <c r="V1595" s="20">
        <f t="shared" si="147"/>
        <v>0.36277777777777775</v>
      </c>
      <c r="W1595" s="7" t="str">
        <f t="shared" si="148"/>
        <v>Profitable</v>
      </c>
      <c r="X1595" s="7" t="str">
        <f t="shared" si="149"/>
        <v>Low</v>
      </c>
    </row>
    <row r="1596" spans="1:24" x14ac:dyDescent="0.3">
      <c r="A1596" s="7" t="s">
        <v>3933</v>
      </c>
      <c r="B1596" s="8">
        <v>45597</v>
      </c>
      <c r="C1596" s="8">
        <v>45600</v>
      </c>
      <c r="D1596" s="7" t="s">
        <v>67</v>
      </c>
      <c r="E1596" s="7" t="s">
        <v>882</v>
      </c>
      <c r="F1596" s="7" t="s">
        <v>19</v>
      </c>
      <c r="G1596" s="7" t="s">
        <v>40</v>
      </c>
      <c r="H1596" s="7" t="s">
        <v>109</v>
      </c>
      <c r="I1596" s="6">
        <v>4</v>
      </c>
      <c r="J1596" s="10">
        <v>0.05</v>
      </c>
      <c r="K1596" s="7" t="s">
        <v>32</v>
      </c>
      <c r="L1596" s="7" t="s">
        <v>50</v>
      </c>
      <c r="M1596" s="6">
        <v>50</v>
      </c>
      <c r="N1596" s="6">
        <v>5</v>
      </c>
      <c r="O1596" s="7" t="str">
        <f>VLOOKUP(H1596,Product_Master!$A$2:$E$19,2,FALSE)</f>
        <v>Printer</v>
      </c>
      <c r="P1596" s="7" t="str">
        <f>VLOOKUP(H1596,Product_Master!$A$2:$E$19,3,FALSE)</f>
        <v>Technology</v>
      </c>
      <c r="Q1596" s="17">
        <f>INDEX(Product_Master!$D$2:$D$19,MATCH(H1596,Product_Master!$A$2:$A$19,0))</f>
        <v>180</v>
      </c>
      <c r="R1596" s="14">
        <f>INDEX(Product_Master!$E$2:$E$19,MATCH(H1596,Product_Master!$A$2:$A$19,0))</f>
        <v>133.25</v>
      </c>
      <c r="S1596" s="14">
        <f t="shared" si="144"/>
        <v>684</v>
      </c>
      <c r="T1596" s="14">
        <f t="shared" si="145"/>
        <v>533</v>
      </c>
      <c r="U1596" s="14">
        <f t="shared" si="146"/>
        <v>151</v>
      </c>
      <c r="V1596" s="20">
        <f t="shared" si="147"/>
        <v>0.22076023391812866</v>
      </c>
      <c r="W1596" s="7" t="str">
        <f t="shared" si="148"/>
        <v>Profitable</v>
      </c>
      <c r="X1596" s="7" t="str">
        <f t="shared" si="149"/>
        <v>Low</v>
      </c>
    </row>
    <row r="1597" spans="1:24" x14ac:dyDescent="0.3">
      <c r="A1597" s="7" t="s">
        <v>3935</v>
      </c>
      <c r="B1597" s="8">
        <v>45028</v>
      </c>
      <c r="C1597" s="8">
        <v>45035</v>
      </c>
      <c r="D1597" s="7" t="s">
        <v>2598</v>
      </c>
      <c r="E1597" s="7" t="s">
        <v>490</v>
      </c>
      <c r="F1597" s="7" t="s">
        <v>29</v>
      </c>
      <c r="G1597" s="7" t="s">
        <v>115</v>
      </c>
      <c r="H1597" s="7" t="s">
        <v>56</v>
      </c>
      <c r="I1597" s="6">
        <v>9</v>
      </c>
      <c r="J1597" s="10">
        <v>0.2</v>
      </c>
      <c r="K1597" s="7" t="s">
        <v>22</v>
      </c>
      <c r="L1597" s="7" t="s">
        <v>41</v>
      </c>
      <c r="M1597" s="6">
        <v>44</v>
      </c>
      <c r="N1597" s="6">
        <v>4</v>
      </c>
      <c r="O1597" s="7" t="str">
        <f>VLOOKUP(H1597,Product_Master!$A$2:$E$19,2,FALSE)</f>
        <v>Stapler</v>
      </c>
      <c r="P1597" s="7" t="str">
        <f>VLOOKUP(H1597,Product_Master!$A$2:$E$19,3,FALSE)</f>
        <v>Office Supplies</v>
      </c>
      <c r="Q1597" s="17">
        <f>INDEX(Product_Master!$D$2:$D$19,MATCH(H1597,Product_Master!$A$2:$A$19,0))</f>
        <v>15</v>
      </c>
      <c r="R1597" s="14">
        <f>INDEX(Product_Master!$E$2:$E$19,MATCH(H1597,Product_Master!$A$2:$A$19,0))</f>
        <v>9.91</v>
      </c>
      <c r="S1597" s="14">
        <f t="shared" si="144"/>
        <v>108</v>
      </c>
      <c r="T1597" s="14">
        <f t="shared" si="145"/>
        <v>89.19</v>
      </c>
      <c r="U1597" s="14">
        <f t="shared" si="146"/>
        <v>18.810000000000002</v>
      </c>
      <c r="V1597" s="20">
        <f t="shared" si="147"/>
        <v>0.17416666666666669</v>
      </c>
      <c r="W1597" s="7" t="str">
        <f t="shared" si="148"/>
        <v>Profitable</v>
      </c>
      <c r="X1597" s="7" t="str">
        <f t="shared" si="149"/>
        <v>Low</v>
      </c>
    </row>
    <row r="1598" spans="1:24" x14ac:dyDescent="0.3">
      <c r="A1598" s="7" t="s">
        <v>3936</v>
      </c>
      <c r="B1598" s="8">
        <v>45136</v>
      </c>
      <c r="C1598" s="8">
        <v>45142</v>
      </c>
      <c r="D1598" s="7" t="s">
        <v>2889</v>
      </c>
      <c r="E1598" s="7" t="s">
        <v>731</v>
      </c>
      <c r="F1598" s="7" t="s">
        <v>19</v>
      </c>
      <c r="G1598" s="7" t="s">
        <v>115</v>
      </c>
      <c r="H1598" s="7" t="s">
        <v>160</v>
      </c>
      <c r="I1598" s="6">
        <v>7</v>
      </c>
      <c r="J1598" s="10">
        <v>0.1</v>
      </c>
      <c r="K1598" s="7" t="s">
        <v>22</v>
      </c>
      <c r="L1598" s="7" t="s">
        <v>50</v>
      </c>
      <c r="M1598" s="6">
        <v>25</v>
      </c>
      <c r="N1598" s="6">
        <v>3</v>
      </c>
      <c r="O1598" s="7" t="str">
        <f>VLOOKUP(H1598,Product_Master!$A$2:$E$19,2,FALSE)</f>
        <v>Laptop</v>
      </c>
      <c r="P1598" s="7" t="str">
        <f>VLOOKUP(H1598,Product_Master!$A$2:$E$19,3,FALSE)</f>
        <v>Technology</v>
      </c>
      <c r="Q1598" s="17">
        <f>INDEX(Product_Master!$D$2:$D$19,MATCH(H1598,Product_Master!$A$2:$A$19,0))</f>
        <v>900</v>
      </c>
      <c r="R1598" s="14">
        <f>INDEX(Product_Master!$E$2:$E$19,MATCH(H1598,Product_Master!$A$2:$A$19,0))</f>
        <v>669.14</v>
      </c>
      <c r="S1598" s="14">
        <f t="shared" si="144"/>
        <v>5670</v>
      </c>
      <c r="T1598" s="14">
        <f t="shared" si="145"/>
        <v>4683.9799999999996</v>
      </c>
      <c r="U1598" s="14">
        <f t="shared" si="146"/>
        <v>986.02000000000044</v>
      </c>
      <c r="V1598" s="20">
        <f t="shared" si="147"/>
        <v>0.17390123456790132</v>
      </c>
      <c r="W1598" s="7" t="str">
        <f t="shared" si="148"/>
        <v>Profitable</v>
      </c>
      <c r="X1598" s="7" t="str">
        <f t="shared" si="149"/>
        <v>High</v>
      </c>
    </row>
    <row r="1599" spans="1:24" x14ac:dyDescent="0.3">
      <c r="A1599" s="7" t="s">
        <v>3938</v>
      </c>
      <c r="B1599" s="8">
        <v>45179</v>
      </c>
      <c r="C1599" s="8">
        <v>45186</v>
      </c>
      <c r="D1599" s="7" t="s">
        <v>1210</v>
      </c>
      <c r="E1599" s="7" t="s">
        <v>882</v>
      </c>
      <c r="F1599" s="7" t="s">
        <v>39</v>
      </c>
      <c r="G1599" s="7" t="s">
        <v>62</v>
      </c>
      <c r="H1599" s="7" t="s">
        <v>69</v>
      </c>
      <c r="I1599" s="6">
        <v>8</v>
      </c>
      <c r="J1599" s="10">
        <v>0.05</v>
      </c>
      <c r="K1599" s="7" t="s">
        <v>32</v>
      </c>
      <c r="L1599" s="7" t="s">
        <v>33</v>
      </c>
      <c r="M1599" s="6">
        <v>64</v>
      </c>
      <c r="N1599" s="6">
        <v>1</v>
      </c>
      <c r="O1599" s="7" t="str">
        <f>VLOOKUP(H1599,Product_Master!$A$2:$E$19,2,FALSE)</f>
        <v>Marker Pack</v>
      </c>
      <c r="P1599" s="7" t="str">
        <f>VLOOKUP(H1599,Product_Master!$A$2:$E$19,3,FALSE)</f>
        <v>Office Supplies</v>
      </c>
      <c r="Q1599" s="17">
        <f>INDEX(Product_Master!$D$2:$D$19,MATCH(H1599,Product_Master!$A$2:$A$19,0))</f>
        <v>11</v>
      </c>
      <c r="R1599" s="14">
        <f>INDEX(Product_Master!$E$2:$E$19,MATCH(H1599,Product_Master!$A$2:$A$19,0))</f>
        <v>6.23</v>
      </c>
      <c r="S1599" s="14">
        <f t="shared" si="144"/>
        <v>83.6</v>
      </c>
      <c r="T1599" s="14">
        <f t="shared" si="145"/>
        <v>49.84</v>
      </c>
      <c r="U1599" s="14">
        <f t="shared" si="146"/>
        <v>33.759999999999991</v>
      </c>
      <c r="V1599" s="20">
        <f t="shared" si="147"/>
        <v>0.40382775119617215</v>
      </c>
      <c r="W1599" s="7" t="str">
        <f t="shared" si="148"/>
        <v>Profitable</v>
      </c>
      <c r="X1599" s="7" t="str">
        <f t="shared" si="149"/>
        <v>Low</v>
      </c>
    </row>
    <row r="1600" spans="1:24" x14ac:dyDescent="0.3">
      <c r="A1600" s="7" t="s">
        <v>3941</v>
      </c>
      <c r="B1600" s="8">
        <v>45636</v>
      </c>
      <c r="C1600" s="8">
        <v>45643</v>
      </c>
      <c r="D1600" s="7" t="s">
        <v>3943</v>
      </c>
      <c r="E1600" s="7" t="s">
        <v>1422</v>
      </c>
      <c r="F1600" s="7" t="s">
        <v>29</v>
      </c>
      <c r="G1600" s="7" t="s">
        <v>115</v>
      </c>
      <c r="H1600" s="7" t="s">
        <v>48</v>
      </c>
      <c r="I1600" s="6">
        <v>5</v>
      </c>
      <c r="J1600" s="10">
        <v>0</v>
      </c>
      <c r="K1600" s="7" t="s">
        <v>32</v>
      </c>
      <c r="L1600" s="7" t="s">
        <v>50</v>
      </c>
      <c r="M1600" s="6">
        <v>22</v>
      </c>
      <c r="N1600" s="6">
        <v>1</v>
      </c>
      <c r="O1600" s="7" t="str">
        <f>VLOOKUP(H1600,Product_Master!$A$2:$E$19,2,FALSE)</f>
        <v>Monitor</v>
      </c>
      <c r="P1600" s="7" t="str">
        <f>VLOOKUP(H1600,Product_Master!$A$2:$E$19,3,FALSE)</f>
        <v>Technology</v>
      </c>
      <c r="Q1600" s="17">
        <f>INDEX(Product_Master!$D$2:$D$19,MATCH(H1600,Product_Master!$A$2:$A$19,0))</f>
        <v>220</v>
      </c>
      <c r="R1600" s="14">
        <f>INDEX(Product_Master!$E$2:$E$19,MATCH(H1600,Product_Master!$A$2:$A$19,0))</f>
        <v>159.36000000000001</v>
      </c>
      <c r="S1600" s="14">
        <f t="shared" si="144"/>
        <v>1100</v>
      </c>
      <c r="T1600" s="14">
        <f t="shared" si="145"/>
        <v>796.80000000000007</v>
      </c>
      <c r="U1600" s="14">
        <f t="shared" si="146"/>
        <v>303.19999999999993</v>
      </c>
      <c r="V1600" s="20">
        <f t="shared" si="147"/>
        <v>0.27563636363636357</v>
      </c>
      <c r="W1600" s="7" t="str">
        <f t="shared" si="148"/>
        <v>Profitable</v>
      </c>
      <c r="X1600" s="7" t="str">
        <f t="shared" si="149"/>
        <v>Low</v>
      </c>
    </row>
    <row r="1601" spans="1:24" x14ac:dyDescent="0.3">
      <c r="A1601" s="7" t="s">
        <v>3944</v>
      </c>
      <c r="B1601" s="8">
        <v>45646</v>
      </c>
      <c r="C1601" s="8">
        <v>45649</v>
      </c>
      <c r="D1601" s="7" t="s">
        <v>493</v>
      </c>
      <c r="E1601" s="7" t="s">
        <v>266</v>
      </c>
      <c r="F1601" s="7" t="s">
        <v>39</v>
      </c>
      <c r="G1601" s="7" t="s">
        <v>5734</v>
      </c>
      <c r="H1601" s="7" t="s">
        <v>69</v>
      </c>
      <c r="I1601" s="6">
        <v>6</v>
      </c>
      <c r="J1601" s="10">
        <v>0.15</v>
      </c>
      <c r="K1601" s="7" t="s">
        <v>32</v>
      </c>
      <c r="L1601" s="7" t="s">
        <v>33</v>
      </c>
      <c r="M1601" s="6">
        <v>25</v>
      </c>
      <c r="N1601" s="6">
        <v>5</v>
      </c>
      <c r="O1601" s="7" t="str">
        <f>VLOOKUP(H1601,Product_Master!$A$2:$E$19,2,FALSE)</f>
        <v>Marker Pack</v>
      </c>
      <c r="P1601" s="7" t="str">
        <f>VLOOKUP(H1601,Product_Master!$A$2:$E$19,3,FALSE)</f>
        <v>Office Supplies</v>
      </c>
      <c r="Q1601" s="17">
        <f>INDEX(Product_Master!$D$2:$D$19,MATCH(H1601,Product_Master!$A$2:$A$19,0))</f>
        <v>11</v>
      </c>
      <c r="R1601" s="14">
        <f>INDEX(Product_Master!$E$2:$E$19,MATCH(H1601,Product_Master!$A$2:$A$19,0))</f>
        <v>6.23</v>
      </c>
      <c r="S1601" s="14">
        <f t="shared" si="144"/>
        <v>56.1</v>
      </c>
      <c r="T1601" s="14">
        <f t="shared" si="145"/>
        <v>37.380000000000003</v>
      </c>
      <c r="U1601" s="14">
        <f t="shared" si="146"/>
        <v>18.72</v>
      </c>
      <c r="V1601" s="20">
        <f t="shared" si="147"/>
        <v>0.3336898395721925</v>
      </c>
      <c r="W1601" s="7" t="str">
        <f t="shared" si="148"/>
        <v>Profitable</v>
      </c>
      <c r="X1601" s="7" t="str">
        <f t="shared" si="149"/>
        <v>Low</v>
      </c>
    </row>
    <row r="1602" spans="1:24" x14ac:dyDescent="0.3">
      <c r="A1602" s="7" t="s">
        <v>3945</v>
      </c>
      <c r="B1602" s="8">
        <v>45408</v>
      </c>
      <c r="C1602" s="8">
        <v>45409</v>
      </c>
      <c r="D1602" s="7" t="s">
        <v>3947</v>
      </c>
      <c r="E1602" s="7" t="s">
        <v>805</v>
      </c>
      <c r="F1602" s="7" t="s">
        <v>39</v>
      </c>
      <c r="G1602" s="7" t="s">
        <v>47</v>
      </c>
      <c r="H1602" s="7" t="s">
        <v>63</v>
      </c>
      <c r="I1602" s="6">
        <v>7</v>
      </c>
      <c r="J1602" s="10">
        <v>0.2</v>
      </c>
      <c r="K1602" s="7" t="s">
        <v>32</v>
      </c>
      <c r="L1602" s="7" t="s">
        <v>33</v>
      </c>
      <c r="M1602" s="6">
        <v>35</v>
      </c>
      <c r="N1602" s="6">
        <v>3</v>
      </c>
      <c r="O1602" s="7" t="str">
        <f>VLOOKUP(H1602,Product_Master!$A$2:$E$19,2,FALSE)</f>
        <v>Paper Ream</v>
      </c>
      <c r="P1602" s="7" t="str">
        <f>VLOOKUP(H1602,Product_Master!$A$2:$E$19,3,FALSE)</f>
        <v>Office Supplies</v>
      </c>
      <c r="Q1602" s="17">
        <f>INDEX(Product_Master!$D$2:$D$19,MATCH(H1602,Product_Master!$A$2:$A$19,0))</f>
        <v>9</v>
      </c>
      <c r="R1602" s="14">
        <f>INDEX(Product_Master!$E$2:$E$19,MATCH(H1602,Product_Master!$A$2:$A$19,0))</f>
        <v>5.46</v>
      </c>
      <c r="S1602" s="14">
        <f t="shared" ref="S1602:S1665" si="150">I1602*Q1602*(1-J1602)</f>
        <v>50.400000000000006</v>
      </c>
      <c r="T1602" s="14">
        <f t="shared" ref="T1602:T1665" si="151">I1602*R1602</f>
        <v>38.22</v>
      </c>
      <c r="U1602" s="14">
        <f t="shared" ref="U1602:U1665" si="152">S1602-T1602</f>
        <v>12.180000000000007</v>
      </c>
      <c r="V1602" s="20">
        <f t="shared" ref="V1602:V1665" si="153">IFERROR(U1602/S1602,0)</f>
        <v>0.24166666666666678</v>
      </c>
      <c r="W1602" s="7" t="str">
        <f t="shared" ref="W1602:W1665" si="154">IF(U1602&gt;0,"Profitable","Loss")</f>
        <v>Profitable</v>
      </c>
      <c r="X1602" s="7" t="str">
        <f t="shared" ref="X1602:X1665" si="155">IF(S1602&gt;=5000,"High",IF(S1602&gt;=2000,"Medium","Low"))</f>
        <v>Low</v>
      </c>
    </row>
    <row r="1603" spans="1:24" x14ac:dyDescent="0.3">
      <c r="A1603" s="7" t="s">
        <v>3948</v>
      </c>
      <c r="B1603" s="8">
        <v>45473</v>
      </c>
      <c r="C1603" s="8">
        <v>45478</v>
      </c>
      <c r="D1603" s="7" t="s">
        <v>2984</v>
      </c>
      <c r="E1603" s="7" t="s">
        <v>458</v>
      </c>
      <c r="F1603" s="7" t="s">
        <v>39</v>
      </c>
      <c r="G1603" s="7" t="s">
        <v>176</v>
      </c>
      <c r="H1603" s="7" t="s">
        <v>146</v>
      </c>
      <c r="I1603" s="6">
        <v>8</v>
      </c>
      <c r="J1603" s="10">
        <v>0.2</v>
      </c>
      <c r="K1603" s="7" t="s">
        <v>32</v>
      </c>
      <c r="L1603" s="7" t="s">
        <v>23</v>
      </c>
      <c r="M1603" s="6">
        <v>69</v>
      </c>
      <c r="N1603" s="6">
        <v>1</v>
      </c>
      <c r="O1603" s="7" t="str">
        <f>VLOOKUP(H1603,Product_Master!$A$2:$E$19,2,FALSE)</f>
        <v>Standing Desk</v>
      </c>
      <c r="P1603" s="7" t="str">
        <f>VLOOKUP(H1603,Product_Master!$A$2:$E$19,3,FALSE)</f>
        <v>Furniture</v>
      </c>
      <c r="Q1603" s="17">
        <f>INDEX(Product_Master!$D$2:$D$19,MATCH(H1603,Product_Master!$A$2:$A$19,0))</f>
        <v>480</v>
      </c>
      <c r="R1603" s="14">
        <f>INDEX(Product_Master!$E$2:$E$19,MATCH(H1603,Product_Master!$A$2:$A$19,0))</f>
        <v>375.21</v>
      </c>
      <c r="S1603" s="14">
        <f t="shared" si="150"/>
        <v>3072</v>
      </c>
      <c r="T1603" s="14">
        <f t="shared" si="151"/>
        <v>3001.68</v>
      </c>
      <c r="U1603" s="14">
        <f t="shared" si="152"/>
        <v>70.320000000000164</v>
      </c>
      <c r="V1603" s="20">
        <f t="shared" si="153"/>
        <v>2.2890625000000053E-2</v>
      </c>
      <c r="W1603" s="7" t="str">
        <f t="shared" si="154"/>
        <v>Profitable</v>
      </c>
      <c r="X1603" s="7" t="str">
        <f t="shared" si="155"/>
        <v>Medium</v>
      </c>
    </row>
    <row r="1604" spans="1:24" x14ac:dyDescent="0.3">
      <c r="A1604" s="7" t="s">
        <v>3950</v>
      </c>
      <c r="B1604" s="8">
        <v>45011</v>
      </c>
      <c r="C1604" s="8">
        <v>45015</v>
      </c>
      <c r="D1604" s="7" t="s">
        <v>1851</v>
      </c>
      <c r="E1604" s="7" t="s">
        <v>1019</v>
      </c>
      <c r="F1604" s="7" t="s">
        <v>29</v>
      </c>
      <c r="G1604" s="7" t="s">
        <v>251</v>
      </c>
      <c r="H1604" s="7" t="s">
        <v>146</v>
      </c>
      <c r="I1604" s="6">
        <v>9</v>
      </c>
      <c r="J1604" s="10">
        <v>0</v>
      </c>
      <c r="K1604" s="7" t="s">
        <v>32</v>
      </c>
      <c r="L1604" s="7" t="s">
        <v>41</v>
      </c>
      <c r="M1604" s="6">
        <v>63</v>
      </c>
      <c r="N1604" s="6">
        <v>3</v>
      </c>
      <c r="O1604" s="7" t="str">
        <f>VLOOKUP(H1604,Product_Master!$A$2:$E$19,2,FALSE)</f>
        <v>Standing Desk</v>
      </c>
      <c r="P1604" s="7" t="str">
        <f>VLOOKUP(H1604,Product_Master!$A$2:$E$19,3,FALSE)</f>
        <v>Furniture</v>
      </c>
      <c r="Q1604" s="17">
        <f>INDEX(Product_Master!$D$2:$D$19,MATCH(H1604,Product_Master!$A$2:$A$19,0))</f>
        <v>480</v>
      </c>
      <c r="R1604" s="14">
        <f>INDEX(Product_Master!$E$2:$E$19,MATCH(H1604,Product_Master!$A$2:$A$19,0))</f>
        <v>375.21</v>
      </c>
      <c r="S1604" s="14">
        <f t="shared" si="150"/>
        <v>4320</v>
      </c>
      <c r="T1604" s="14">
        <f t="shared" si="151"/>
        <v>3376.89</v>
      </c>
      <c r="U1604" s="14">
        <f t="shared" si="152"/>
        <v>943.11000000000013</v>
      </c>
      <c r="V1604" s="20">
        <f t="shared" si="153"/>
        <v>0.21831250000000002</v>
      </c>
      <c r="W1604" s="7" t="str">
        <f t="shared" si="154"/>
        <v>Profitable</v>
      </c>
      <c r="X1604" s="7" t="str">
        <f t="shared" si="155"/>
        <v>Medium</v>
      </c>
    </row>
    <row r="1605" spans="1:24" x14ac:dyDescent="0.3">
      <c r="A1605" s="7" t="s">
        <v>3951</v>
      </c>
      <c r="B1605" s="8">
        <v>44971</v>
      </c>
      <c r="C1605" s="8">
        <v>44975</v>
      </c>
      <c r="D1605" s="7" t="s">
        <v>3952</v>
      </c>
      <c r="E1605" s="7" t="s">
        <v>1009</v>
      </c>
      <c r="F1605" s="7" t="s">
        <v>29</v>
      </c>
      <c r="G1605" s="7" t="s">
        <v>293</v>
      </c>
      <c r="H1605" s="7" t="s">
        <v>21</v>
      </c>
      <c r="I1605" s="6">
        <v>4</v>
      </c>
      <c r="J1605" s="10">
        <v>0</v>
      </c>
      <c r="K1605" s="7" t="s">
        <v>22</v>
      </c>
      <c r="L1605" s="7" t="s">
        <v>33</v>
      </c>
      <c r="M1605" s="6">
        <v>52</v>
      </c>
      <c r="N1605" s="6">
        <v>1</v>
      </c>
      <c r="O1605" s="7" t="str">
        <f>VLOOKUP(H1605,Product_Master!$A$2:$E$19,2,FALSE)</f>
        <v>Pen Set</v>
      </c>
      <c r="P1605" s="7" t="str">
        <f>VLOOKUP(H1605,Product_Master!$A$2:$E$19,3,FALSE)</f>
        <v>Office Supplies</v>
      </c>
      <c r="Q1605" s="17">
        <f>INDEX(Product_Master!$D$2:$D$19,MATCH(H1605,Product_Master!$A$2:$A$19,0))</f>
        <v>12</v>
      </c>
      <c r="R1605" s="14">
        <f>INDEX(Product_Master!$E$2:$E$19,MATCH(H1605,Product_Master!$A$2:$A$19,0))</f>
        <v>9.07</v>
      </c>
      <c r="S1605" s="14">
        <f t="shared" si="150"/>
        <v>48</v>
      </c>
      <c r="T1605" s="14">
        <f t="shared" si="151"/>
        <v>36.28</v>
      </c>
      <c r="U1605" s="14">
        <f t="shared" si="152"/>
        <v>11.719999999999999</v>
      </c>
      <c r="V1605" s="20">
        <f t="shared" si="153"/>
        <v>0.24416666666666664</v>
      </c>
      <c r="W1605" s="7" t="str">
        <f t="shared" si="154"/>
        <v>Profitable</v>
      </c>
      <c r="X1605" s="7" t="str">
        <f t="shared" si="155"/>
        <v>Low</v>
      </c>
    </row>
    <row r="1606" spans="1:24" x14ac:dyDescent="0.3">
      <c r="A1606" s="7" t="s">
        <v>3953</v>
      </c>
      <c r="B1606" s="8">
        <v>44930</v>
      </c>
      <c r="C1606" s="8">
        <v>44932</v>
      </c>
      <c r="D1606" s="7" t="s">
        <v>1610</v>
      </c>
      <c r="E1606" s="7" t="s">
        <v>458</v>
      </c>
      <c r="F1606" s="7" t="s">
        <v>29</v>
      </c>
      <c r="G1606" s="7" t="s">
        <v>20</v>
      </c>
      <c r="H1606" s="7" t="s">
        <v>56</v>
      </c>
      <c r="I1606" s="6">
        <v>9</v>
      </c>
      <c r="J1606" s="10">
        <v>0</v>
      </c>
      <c r="K1606" s="7" t="s">
        <v>32</v>
      </c>
      <c r="L1606" s="7" t="s">
        <v>41</v>
      </c>
      <c r="M1606" s="6">
        <v>50</v>
      </c>
      <c r="N1606" s="6">
        <v>2</v>
      </c>
      <c r="O1606" s="7" t="str">
        <f>VLOOKUP(H1606,Product_Master!$A$2:$E$19,2,FALSE)</f>
        <v>Stapler</v>
      </c>
      <c r="P1606" s="7" t="str">
        <f>VLOOKUP(H1606,Product_Master!$A$2:$E$19,3,FALSE)</f>
        <v>Office Supplies</v>
      </c>
      <c r="Q1606" s="17">
        <f>INDEX(Product_Master!$D$2:$D$19,MATCH(H1606,Product_Master!$A$2:$A$19,0))</f>
        <v>15</v>
      </c>
      <c r="R1606" s="14">
        <f>INDEX(Product_Master!$E$2:$E$19,MATCH(H1606,Product_Master!$A$2:$A$19,0))</f>
        <v>9.91</v>
      </c>
      <c r="S1606" s="14">
        <f t="shared" si="150"/>
        <v>135</v>
      </c>
      <c r="T1606" s="14">
        <f t="shared" si="151"/>
        <v>89.19</v>
      </c>
      <c r="U1606" s="14">
        <f t="shared" si="152"/>
        <v>45.81</v>
      </c>
      <c r="V1606" s="20">
        <f t="shared" si="153"/>
        <v>0.33933333333333338</v>
      </c>
      <c r="W1606" s="7" t="str">
        <f t="shared" si="154"/>
        <v>Profitable</v>
      </c>
      <c r="X1606" s="7" t="str">
        <f t="shared" si="155"/>
        <v>Low</v>
      </c>
    </row>
    <row r="1607" spans="1:24" x14ac:dyDescent="0.3">
      <c r="A1607" s="7" t="s">
        <v>3954</v>
      </c>
      <c r="B1607" s="8">
        <v>45511</v>
      </c>
      <c r="C1607" s="8">
        <v>45517</v>
      </c>
      <c r="D1607" s="7" t="s">
        <v>3956</v>
      </c>
      <c r="E1607" s="7" t="s">
        <v>506</v>
      </c>
      <c r="F1607" s="7" t="s">
        <v>39</v>
      </c>
      <c r="G1607" s="7" t="s">
        <v>40</v>
      </c>
      <c r="H1607" s="7" t="s">
        <v>160</v>
      </c>
      <c r="I1607" s="6">
        <v>1</v>
      </c>
      <c r="J1607" s="10">
        <v>0.15</v>
      </c>
      <c r="K1607" s="7" t="s">
        <v>32</v>
      </c>
      <c r="L1607" s="7" t="s">
        <v>50</v>
      </c>
      <c r="M1607" s="6">
        <v>48</v>
      </c>
      <c r="N1607" s="6">
        <v>4</v>
      </c>
      <c r="O1607" s="7" t="str">
        <f>VLOOKUP(H1607,Product_Master!$A$2:$E$19,2,FALSE)</f>
        <v>Laptop</v>
      </c>
      <c r="P1607" s="7" t="str">
        <f>VLOOKUP(H1607,Product_Master!$A$2:$E$19,3,FALSE)</f>
        <v>Technology</v>
      </c>
      <c r="Q1607" s="17">
        <f>INDEX(Product_Master!$D$2:$D$19,MATCH(H1607,Product_Master!$A$2:$A$19,0))</f>
        <v>900</v>
      </c>
      <c r="R1607" s="14">
        <f>INDEX(Product_Master!$E$2:$E$19,MATCH(H1607,Product_Master!$A$2:$A$19,0))</f>
        <v>669.14</v>
      </c>
      <c r="S1607" s="14">
        <f t="shared" si="150"/>
        <v>765</v>
      </c>
      <c r="T1607" s="14">
        <f t="shared" si="151"/>
        <v>669.14</v>
      </c>
      <c r="U1607" s="14">
        <f t="shared" si="152"/>
        <v>95.860000000000014</v>
      </c>
      <c r="V1607" s="20">
        <f t="shared" si="153"/>
        <v>0.12530718954248368</v>
      </c>
      <c r="W1607" s="7" t="str">
        <f t="shared" si="154"/>
        <v>Profitable</v>
      </c>
      <c r="X1607" s="7" t="str">
        <f t="shared" si="155"/>
        <v>Low</v>
      </c>
    </row>
    <row r="1608" spans="1:24" x14ac:dyDescent="0.3">
      <c r="A1608" s="7" t="s">
        <v>3957</v>
      </c>
      <c r="B1608" s="8">
        <v>45268</v>
      </c>
      <c r="C1608" s="8">
        <v>45269</v>
      </c>
      <c r="D1608" s="7" t="s">
        <v>610</v>
      </c>
      <c r="E1608" s="7" t="s">
        <v>1169</v>
      </c>
      <c r="F1608" s="7" t="s">
        <v>19</v>
      </c>
      <c r="G1608" s="7" t="s">
        <v>293</v>
      </c>
      <c r="H1608" s="7" t="s">
        <v>308</v>
      </c>
      <c r="I1608" s="6">
        <v>8</v>
      </c>
      <c r="J1608" s="10">
        <v>0</v>
      </c>
      <c r="K1608" s="7" t="s">
        <v>70</v>
      </c>
      <c r="L1608" s="7" t="s">
        <v>23</v>
      </c>
      <c r="M1608" s="6">
        <v>61</v>
      </c>
      <c r="N1608" s="6">
        <v>1</v>
      </c>
      <c r="O1608" s="7" t="str">
        <f>VLOOKUP(H1608,Product_Master!$A$2:$E$19,2,FALSE)</f>
        <v>Binder</v>
      </c>
      <c r="P1608" s="7" t="str">
        <f>VLOOKUP(H1608,Product_Master!$A$2:$E$19,3,FALSE)</f>
        <v>Office Supplies</v>
      </c>
      <c r="Q1608" s="17">
        <f>INDEX(Product_Master!$D$2:$D$19,MATCH(H1608,Product_Master!$A$2:$A$19,0))</f>
        <v>8</v>
      </c>
      <c r="R1608" s="14">
        <f>INDEX(Product_Master!$E$2:$E$19,MATCH(H1608,Product_Master!$A$2:$A$19,0))</f>
        <v>5.51</v>
      </c>
      <c r="S1608" s="14">
        <f t="shared" si="150"/>
        <v>64</v>
      </c>
      <c r="T1608" s="14">
        <f t="shared" si="151"/>
        <v>44.08</v>
      </c>
      <c r="U1608" s="14">
        <f t="shared" si="152"/>
        <v>19.920000000000002</v>
      </c>
      <c r="V1608" s="20">
        <f t="shared" si="153"/>
        <v>0.31125000000000003</v>
      </c>
      <c r="W1608" s="7" t="str">
        <f t="shared" si="154"/>
        <v>Profitable</v>
      </c>
      <c r="X1608" s="7" t="str">
        <f t="shared" si="155"/>
        <v>Low</v>
      </c>
    </row>
    <row r="1609" spans="1:24" x14ac:dyDescent="0.3">
      <c r="A1609" s="7" t="s">
        <v>3958</v>
      </c>
      <c r="B1609" s="8">
        <v>45377</v>
      </c>
      <c r="C1609" s="8">
        <v>45383</v>
      </c>
      <c r="D1609" s="7" t="s">
        <v>2180</v>
      </c>
      <c r="E1609" s="7" t="s">
        <v>298</v>
      </c>
      <c r="F1609" s="7" t="s">
        <v>29</v>
      </c>
      <c r="G1609" s="7" t="s">
        <v>62</v>
      </c>
      <c r="H1609" s="7" t="s">
        <v>177</v>
      </c>
      <c r="I1609" s="6">
        <v>8</v>
      </c>
      <c r="J1609" s="10">
        <v>0.2</v>
      </c>
      <c r="K1609" s="7" t="s">
        <v>32</v>
      </c>
      <c r="L1609" s="7" t="s">
        <v>33</v>
      </c>
      <c r="M1609" s="6">
        <v>50</v>
      </c>
      <c r="N1609" s="6">
        <v>2</v>
      </c>
      <c r="O1609" s="7" t="str">
        <f>VLOOKUP(H1609,Product_Master!$A$2:$E$19,2,FALSE)</f>
        <v>Headphones</v>
      </c>
      <c r="P1609" s="7" t="str">
        <f>VLOOKUP(H1609,Product_Master!$A$2:$E$19,3,FALSE)</f>
        <v>Technology</v>
      </c>
      <c r="Q1609" s="17">
        <f>INDEX(Product_Master!$D$2:$D$19,MATCH(H1609,Product_Master!$A$2:$A$19,0))</f>
        <v>80</v>
      </c>
      <c r="R1609" s="14">
        <f>INDEX(Product_Master!$E$2:$E$19,MATCH(H1609,Product_Master!$A$2:$A$19,0))</f>
        <v>45.88</v>
      </c>
      <c r="S1609" s="14">
        <f t="shared" si="150"/>
        <v>512</v>
      </c>
      <c r="T1609" s="14">
        <f t="shared" si="151"/>
        <v>367.04</v>
      </c>
      <c r="U1609" s="14">
        <f t="shared" si="152"/>
        <v>144.95999999999998</v>
      </c>
      <c r="V1609" s="20">
        <f t="shared" si="153"/>
        <v>0.28312499999999996</v>
      </c>
      <c r="W1609" s="7" t="str">
        <f t="shared" si="154"/>
        <v>Profitable</v>
      </c>
      <c r="X1609" s="7" t="str">
        <f t="shared" si="155"/>
        <v>Low</v>
      </c>
    </row>
    <row r="1610" spans="1:24" x14ac:dyDescent="0.3">
      <c r="A1610" s="7" t="s">
        <v>3959</v>
      </c>
      <c r="B1610" s="8">
        <v>45607</v>
      </c>
      <c r="C1610" s="8">
        <v>45610</v>
      </c>
      <c r="D1610" s="7" t="s">
        <v>2655</v>
      </c>
      <c r="E1610" s="7" t="s">
        <v>28</v>
      </c>
      <c r="F1610" s="7" t="s">
        <v>39</v>
      </c>
      <c r="G1610" s="7" t="s">
        <v>251</v>
      </c>
      <c r="H1610" s="7" t="s">
        <v>56</v>
      </c>
      <c r="I1610" s="6">
        <v>5</v>
      </c>
      <c r="J1610" s="10">
        <v>0</v>
      </c>
      <c r="K1610" s="7" t="s">
        <v>22</v>
      </c>
      <c r="L1610" s="7" t="s">
        <v>50</v>
      </c>
      <c r="M1610" s="6">
        <v>38</v>
      </c>
      <c r="N1610" s="6">
        <v>5</v>
      </c>
      <c r="O1610" s="7" t="str">
        <f>VLOOKUP(H1610,Product_Master!$A$2:$E$19,2,FALSE)</f>
        <v>Stapler</v>
      </c>
      <c r="P1610" s="7" t="str">
        <f>VLOOKUP(H1610,Product_Master!$A$2:$E$19,3,FALSE)</f>
        <v>Office Supplies</v>
      </c>
      <c r="Q1610" s="17">
        <f>INDEX(Product_Master!$D$2:$D$19,MATCH(H1610,Product_Master!$A$2:$A$19,0))</f>
        <v>15</v>
      </c>
      <c r="R1610" s="14">
        <f>INDEX(Product_Master!$E$2:$E$19,MATCH(H1610,Product_Master!$A$2:$A$19,0))</f>
        <v>9.91</v>
      </c>
      <c r="S1610" s="14">
        <f t="shared" si="150"/>
        <v>75</v>
      </c>
      <c r="T1610" s="14">
        <f t="shared" si="151"/>
        <v>49.55</v>
      </c>
      <c r="U1610" s="14">
        <f t="shared" si="152"/>
        <v>25.450000000000003</v>
      </c>
      <c r="V1610" s="20">
        <f t="shared" si="153"/>
        <v>0.33933333333333338</v>
      </c>
      <c r="W1610" s="7" t="str">
        <f t="shared" si="154"/>
        <v>Profitable</v>
      </c>
      <c r="X1610" s="7" t="str">
        <f t="shared" si="155"/>
        <v>Low</v>
      </c>
    </row>
    <row r="1611" spans="1:24" x14ac:dyDescent="0.3">
      <c r="A1611" s="7" t="s">
        <v>3960</v>
      </c>
      <c r="B1611" s="8">
        <v>45161</v>
      </c>
      <c r="C1611" s="8">
        <v>45167</v>
      </c>
      <c r="D1611" s="7" t="s">
        <v>466</v>
      </c>
      <c r="E1611" s="7" t="s">
        <v>347</v>
      </c>
      <c r="F1611" s="7" t="s">
        <v>29</v>
      </c>
      <c r="G1611" s="7" t="s">
        <v>47</v>
      </c>
      <c r="H1611" s="7" t="s">
        <v>241</v>
      </c>
      <c r="I1611" s="6">
        <v>6</v>
      </c>
      <c r="J1611" s="10">
        <v>0</v>
      </c>
      <c r="K1611" s="7" t="s">
        <v>222</v>
      </c>
      <c r="L1611" s="7" t="s">
        <v>41</v>
      </c>
      <c r="M1611" s="6">
        <v>60</v>
      </c>
      <c r="N1611" s="6">
        <v>5</v>
      </c>
      <c r="O1611" s="7" t="str">
        <f>VLOOKUP(H1611,Product_Master!$A$2:$E$19,2,FALSE)</f>
        <v>Notebook</v>
      </c>
      <c r="P1611" s="7" t="str">
        <f>VLOOKUP(H1611,Product_Master!$A$2:$E$19,3,FALSE)</f>
        <v>Office Supplies</v>
      </c>
      <c r="Q1611" s="17">
        <f>INDEX(Product_Master!$D$2:$D$19,MATCH(H1611,Product_Master!$A$2:$A$19,0))</f>
        <v>6</v>
      </c>
      <c r="R1611" s="14">
        <f>INDEX(Product_Master!$E$2:$E$19,MATCH(H1611,Product_Master!$A$2:$A$19,0))</f>
        <v>4.2699999999999996</v>
      </c>
      <c r="S1611" s="14">
        <f t="shared" si="150"/>
        <v>36</v>
      </c>
      <c r="T1611" s="14">
        <f t="shared" si="151"/>
        <v>25.619999999999997</v>
      </c>
      <c r="U1611" s="14">
        <f t="shared" si="152"/>
        <v>10.380000000000003</v>
      </c>
      <c r="V1611" s="20">
        <f t="shared" si="153"/>
        <v>0.28833333333333339</v>
      </c>
      <c r="W1611" s="7" t="str">
        <f t="shared" si="154"/>
        <v>Profitable</v>
      </c>
      <c r="X1611" s="7" t="str">
        <f t="shared" si="155"/>
        <v>Low</v>
      </c>
    </row>
    <row r="1612" spans="1:24" x14ac:dyDescent="0.3">
      <c r="A1612" s="7" t="s">
        <v>3961</v>
      </c>
      <c r="B1612" s="8">
        <v>44953</v>
      </c>
      <c r="C1612" s="8">
        <v>44956</v>
      </c>
      <c r="D1612" s="7" t="s">
        <v>3962</v>
      </c>
      <c r="E1612" s="7" t="s">
        <v>1000</v>
      </c>
      <c r="F1612" s="7" t="s">
        <v>39</v>
      </c>
      <c r="G1612" s="7" t="s">
        <v>20</v>
      </c>
      <c r="H1612" s="7" t="s">
        <v>98</v>
      </c>
      <c r="I1612" s="6">
        <v>8</v>
      </c>
      <c r="J1612" s="10">
        <v>0.1</v>
      </c>
      <c r="K1612" s="7" t="s">
        <v>32</v>
      </c>
      <c r="L1612" s="7" t="s">
        <v>41</v>
      </c>
      <c r="M1612" s="6">
        <v>21</v>
      </c>
      <c r="N1612" s="6">
        <v>5</v>
      </c>
      <c r="O1612" s="7" t="str">
        <f>VLOOKUP(H1612,Product_Master!$A$2:$E$19,2,FALSE)</f>
        <v>Office Chair</v>
      </c>
      <c r="P1612" s="7" t="str">
        <f>VLOOKUP(H1612,Product_Master!$A$2:$E$19,3,FALSE)</f>
        <v>Furniture</v>
      </c>
      <c r="Q1612" s="17">
        <f>INDEX(Product_Master!$D$2:$D$19,MATCH(H1612,Product_Master!$A$2:$A$19,0))</f>
        <v>150</v>
      </c>
      <c r="R1612" s="14">
        <f>INDEX(Product_Master!$E$2:$E$19,MATCH(H1612,Product_Master!$A$2:$A$19,0))</f>
        <v>111.98</v>
      </c>
      <c r="S1612" s="14">
        <f t="shared" si="150"/>
        <v>1080</v>
      </c>
      <c r="T1612" s="14">
        <f t="shared" si="151"/>
        <v>895.84</v>
      </c>
      <c r="U1612" s="14">
        <f t="shared" si="152"/>
        <v>184.15999999999997</v>
      </c>
      <c r="V1612" s="20">
        <f t="shared" si="153"/>
        <v>0.17051851851851849</v>
      </c>
      <c r="W1612" s="7" t="str">
        <f t="shared" si="154"/>
        <v>Profitable</v>
      </c>
      <c r="X1612" s="7" t="str">
        <f t="shared" si="155"/>
        <v>Low</v>
      </c>
    </row>
    <row r="1613" spans="1:24" x14ac:dyDescent="0.3">
      <c r="A1613" s="7" t="s">
        <v>3963</v>
      </c>
      <c r="B1613" s="8">
        <v>44995</v>
      </c>
      <c r="C1613" s="8">
        <v>44997</v>
      </c>
      <c r="D1613" s="7" t="s">
        <v>2604</v>
      </c>
      <c r="E1613" s="7" t="s">
        <v>485</v>
      </c>
      <c r="F1613" s="7" t="s">
        <v>39</v>
      </c>
      <c r="G1613" s="7" t="s">
        <v>251</v>
      </c>
      <c r="H1613" s="7" t="s">
        <v>109</v>
      </c>
      <c r="I1613" s="6">
        <v>1</v>
      </c>
      <c r="J1613" s="10">
        <v>0.05</v>
      </c>
      <c r="K1613" s="7" t="s">
        <v>22</v>
      </c>
      <c r="L1613" s="7" t="s">
        <v>41</v>
      </c>
      <c r="M1613" s="6">
        <v>43</v>
      </c>
      <c r="N1613" s="6">
        <v>2</v>
      </c>
      <c r="O1613" s="7" t="str">
        <f>VLOOKUP(H1613,Product_Master!$A$2:$E$19,2,FALSE)</f>
        <v>Printer</v>
      </c>
      <c r="P1613" s="7" t="str">
        <f>VLOOKUP(H1613,Product_Master!$A$2:$E$19,3,FALSE)</f>
        <v>Technology</v>
      </c>
      <c r="Q1613" s="17">
        <f>INDEX(Product_Master!$D$2:$D$19,MATCH(H1613,Product_Master!$A$2:$A$19,0))</f>
        <v>180</v>
      </c>
      <c r="R1613" s="14">
        <f>INDEX(Product_Master!$E$2:$E$19,MATCH(H1613,Product_Master!$A$2:$A$19,0))</f>
        <v>133.25</v>
      </c>
      <c r="S1613" s="14">
        <f t="shared" si="150"/>
        <v>171</v>
      </c>
      <c r="T1613" s="14">
        <f t="shared" si="151"/>
        <v>133.25</v>
      </c>
      <c r="U1613" s="14">
        <f t="shared" si="152"/>
        <v>37.75</v>
      </c>
      <c r="V1613" s="20">
        <f t="shared" si="153"/>
        <v>0.22076023391812866</v>
      </c>
      <c r="W1613" s="7" t="str">
        <f t="shared" si="154"/>
        <v>Profitable</v>
      </c>
      <c r="X1613" s="7" t="str">
        <f t="shared" si="155"/>
        <v>Low</v>
      </c>
    </row>
    <row r="1614" spans="1:24" x14ac:dyDescent="0.3">
      <c r="A1614" s="7" t="s">
        <v>3964</v>
      </c>
      <c r="B1614" s="8">
        <v>45258</v>
      </c>
      <c r="C1614" s="8">
        <v>45263</v>
      </c>
      <c r="D1614" s="7" t="s">
        <v>17</v>
      </c>
      <c r="E1614" s="7" t="s">
        <v>302</v>
      </c>
      <c r="F1614" s="7" t="s">
        <v>39</v>
      </c>
      <c r="G1614" s="7" t="s">
        <v>192</v>
      </c>
      <c r="H1614" s="7" t="s">
        <v>84</v>
      </c>
      <c r="I1614" s="6">
        <v>7</v>
      </c>
      <c r="J1614" s="10">
        <v>0.1</v>
      </c>
      <c r="K1614" s="7" t="s">
        <v>32</v>
      </c>
      <c r="L1614" s="7" t="s">
        <v>50</v>
      </c>
      <c r="M1614" s="6">
        <v>51</v>
      </c>
      <c r="N1614" s="6">
        <v>5</v>
      </c>
      <c r="O1614" s="7" t="str">
        <f>VLOOKUP(H1614,Product_Master!$A$2:$E$19,2,FALSE)</f>
        <v>Bookcase</v>
      </c>
      <c r="P1614" s="7" t="str">
        <f>VLOOKUP(H1614,Product_Master!$A$2:$E$19,3,FALSE)</f>
        <v>Furniture</v>
      </c>
      <c r="Q1614" s="17">
        <f>INDEX(Product_Master!$D$2:$D$19,MATCH(H1614,Product_Master!$A$2:$A$19,0))</f>
        <v>210</v>
      </c>
      <c r="R1614" s="14">
        <f>INDEX(Product_Master!$E$2:$E$19,MATCH(H1614,Product_Master!$A$2:$A$19,0))</f>
        <v>139.15</v>
      </c>
      <c r="S1614" s="14">
        <f t="shared" si="150"/>
        <v>1323</v>
      </c>
      <c r="T1614" s="14">
        <f t="shared" si="151"/>
        <v>974.05000000000007</v>
      </c>
      <c r="U1614" s="14">
        <f t="shared" si="152"/>
        <v>348.94999999999993</v>
      </c>
      <c r="V1614" s="20">
        <f t="shared" si="153"/>
        <v>0.26375661375661369</v>
      </c>
      <c r="W1614" s="7" t="str">
        <f t="shared" si="154"/>
        <v>Profitable</v>
      </c>
      <c r="X1614" s="7" t="str">
        <f t="shared" si="155"/>
        <v>Low</v>
      </c>
    </row>
    <row r="1615" spans="1:24" x14ac:dyDescent="0.3">
      <c r="A1615" s="7" t="s">
        <v>3965</v>
      </c>
      <c r="B1615" s="8">
        <v>45201</v>
      </c>
      <c r="C1615" s="8">
        <v>45202</v>
      </c>
      <c r="D1615" s="7" t="s">
        <v>1718</v>
      </c>
      <c r="E1615" s="7" t="s">
        <v>2083</v>
      </c>
      <c r="F1615" s="7" t="s">
        <v>39</v>
      </c>
      <c r="G1615" s="7" t="s">
        <v>40</v>
      </c>
      <c r="H1615" s="7" t="s">
        <v>109</v>
      </c>
      <c r="I1615" s="6">
        <v>6</v>
      </c>
      <c r="J1615" s="10">
        <v>0.05</v>
      </c>
      <c r="K1615" s="7" t="s">
        <v>22</v>
      </c>
      <c r="L1615" s="7" t="s">
        <v>33</v>
      </c>
      <c r="M1615" s="6">
        <v>59</v>
      </c>
      <c r="N1615" s="6">
        <v>1</v>
      </c>
      <c r="O1615" s="7" t="str">
        <f>VLOOKUP(H1615,Product_Master!$A$2:$E$19,2,FALSE)</f>
        <v>Printer</v>
      </c>
      <c r="P1615" s="7" t="str">
        <f>VLOOKUP(H1615,Product_Master!$A$2:$E$19,3,FALSE)</f>
        <v>Technology</v>
      </c>
      <c r="Q1615" s="17">
        <f>INDEX(Product_Master!$D$2:$D$19,MATCH(H1615,Product_Master!$A$2:$A$19,0))</f>
        <v>180</v>
      </c>
      <c r="R1615" s="14">
        <f>INDEX(Product_Master!$E$2:$E$19,MATCH(H1615,Product_Master!$A$2:$A$19,0))</f>
        <v>133.25</v>
      </c>
      <c r="S1615" s="14">
        <f t="shared" si="150"/>
        <v>1026</v>
      </c>
      <c r="T1615" s="14">
        <f t="shared" si="151"/>
        <v>799.5</v>
      </c>
      <c r="U1615" s="14">
        <f t="shared" si="152"/>
        <v>226.5</v>
      </c>
      <c r="V1615" s="20">
        <f t="shared" si="153"/>
        <v>0.22076023391812866</v>
      </c>
      <c r="W1615" s="7" t="str">
        <f t="shared" si="154"/>
        <v>Profitable</v>
      </c>
      <c r="X1615" s="7" t="str">
        <f t="shared" si="155"/>
        <v>Low</v>
      </c>
    </row>
    <row r="1616" spans="1:24" x14ac:dyDescent="0.3">
      <c r="A1616" s="7" t="s">
        <v>3966</v>
      </c>
      <c r="B1616" s="8">
        <v>45237</v>
      </c>
      <c r="C1616" s="8">
        <v>45243</v>
      </c>
      <c r="D1616" s="7" t="s">
        <v>2131</v>
      </c>
      <c r="E1616" s="7" t="s">
        <v>548</v>
      </c>
      <c r="F1616" s="7" t="s">
        <v>29</v>
      </c>
      <c r="G1616" s="7" t="s">
        <v>20</v>
      </c>
      <c r="H1616" s="7" t="s">
        <v>154</v>
      </c>
      <c r="I1616" s="6">
        <v>3</v>
      </c>
      <c r="J1616" s="10">
        <v>0.2</v>
      </c>
      <c r="K1616" s="7" t="s">
        <v>22</v>
      </c>
      <c r="L1616" s="7" t="s">
        <v>33</v>
      </c>
      <c r="M1616" s="6">
        <v>68</v>
      </c>
      <c r="N1616" s="6">
        <v>1</v>
      </c>
      <c r="O1616" s="7" t="str">
        <f>VLOOKUP(H1616,Product_Master!$A$2:$E$19,2,FALSE)</f>
        <v>Filing Cabinet</v>
      </c>
      <c r="P1616" s="7" t="str">
        <f>VLOOKUP(H1616,Product_Master!$A$2:$E$19,3,FALSE)</f>
        <v>Furniture</v>
      </c>
      <c r="Q1616" s="17">
        <f>INDEX(Product_Master!$D$2:$D$19,MATCH(H1616,Product_Master!$A$2:$A$19,0))</f>
        <v>130</v>
      </c>
      <c r="R1616" s="14">
        <f>INDEX(Product_Master!$E$2:$E$19,MATCH(H1616,Product_Master!$A$2:$A$19,0))</f>
        <v>83.55</v>
      </c>
      <c r="S1616" s="14">
        <f t="shared" si="150"/>
        <v>312</v>
      </c>
      <c r="T1616" s="14">
        <f t="shared" si="151"/>
        <v>250.64999999999998</v>
      </c>
      <c r="U1616" s="14">
        <f t="shared" si="152"/>
        <v>61.350000000000023</v>
      </c>
      <c r="V1616" s="20">
        <f t="shared" si="153"/>
        <v>0.19663461538461546</v>
      </c>
      <c r="W1616" s="7" t="str">
        <f t="shared" si="154"/>
        <v>Profitable</v>
      </c>
      <c r="X1616" s="7" t="str">
        <f t="shared" si="155"/>
        <v>Low</v>
      </c>
    </row>
    <row r="1617" spans="1:24" x14ac:dyDescent="0.3">
      <c r="A1617" s="7" t="s">
        <v>3967</v>
      </c>
      <c r="B1617" s="8">
        <v>45103</v>
      </c>
      <c r="C1617" s="8">
        <v>45110</v>
      </c>
      <c r="D1617" s="7" t="s">
        <v>2927</v>
      </c>
      <c r="E1617" s="7" t="s">
        <v>914</v>
      </c>
      <c r="F1617" s="7" t="s">
        <v>29</v>
      </c>
      <c r="G1617" s="7" t="s">
        <v>5734</v>
      </c>
      <c r="H1617" s="7" t="s">
        <v>160</v>
      </c>
      <c r="I1617" s="6">
        <v>3</v>
      </c>
      <c r="J1617" s="10">
        <v>0</v>
      </c>
      <c r="K1617" s="7" t="s">
        <v>22</v>
      </c>
      <c r="L1617" s="7" t="s">
        <v>50</v>
      </c>
      <c r="M1617" s="6">
        <v>69</v>
      </c>
      <c r="N1617" s="6">
        <v>3</v>
      </c>
      <c r="O1617" s="7" t="str">
        <f>VLOOKUP(H1617,Product_Master!$A$2:$E$19,2,FALSE)</f>
        <v>Laptop</v>
      </c>
      <c r="P1617" s="7" t="str">
        <f>VLOOKUP(H1617,Product_Master!$A$2:$E$19,3,FALSE)</f>
        <v>Technology</v>
      </c>
      <c r="Q1617" s="17">
        <f>INDEX(Product_Master!$D$2:$D$19,MATCH(H1617,Product_Master!$A$2:$A$19,0))</f>
        <v>900</v>
      </c>
      <c r="R1617" s="14">
        <f>INDEX(Product_Master!$E$2:$E$19,MATCH(H1617,Product_Master!$A$2:$A$19,0))</f>
        <v>669.14</v>
      </c>
      <c r="S1617" s="14">
        <f t="shared" si="150"/>
        <v>2700</v>
      </c>
      <c r="T1617" s="14">
        <f t="shared" si="151"/>
        <v>2007.42</v>
      </c>
      <c r="U1617" s="14">
        <f t="shared" si="152"/>
        <v>692.57999999999993</v>
      </c>
      <c r="V1617" s="20">
        <f t="shared" si="153"/>
        <v>0.25651111111111108</v>
      </c>
      <c r="W1617" s="7" t="str">
        <f t="shared" si="154"/>
        <v>Profitable</v>
      </c>
      <c r="X1617" s="7" t="str">
        <f t="shared" si="155"/>
        <v>Medium</v>
      </c>
    </row>
    <row r="1618" spans="1:24" x14ac:dyDescent="0.3">
      <c r="A1618" s="7" t="s">
        <v>3970</v>
      </c>
      <c r="B1618" s="8">
        <v>45127</v>
      </c>
      <c r="C1618" s="8">
        <v>45131</v>
      </c>
      <c r="D1618" s="7" t="s">
        <v>1705</v>
      </c>
      <c r="E1618" s="7" t="s">
        <v>619</v>
      </c>
      <c r="F1618" s="7" t="s">
        <v>29</v>
      </c>
      <c r="G1618" s="7" t="s">
        <v>30</v>
      </c>
      <c r="H1618" s="7" t="s">
        <v>308</v>
      </c>
      <c r="I1618" s="6">
        <v>9</v>
      </c>
      <c r="J1618" s="10">
        <v>0.2</v>
      </c>
      <c r="K1618" s="7" t="s">
        <v>32</v>
      </c>
      <c r="L1618" s="7" t="s">
        <v>33</v>
      </c>
      <c r="M1618" s="6">
        <v>19</v>
      </c>
      <c r="N1618" s="6">
        <v>1</v>
      </c>
      <c r="O1618" s="7" t="str">
        <f>VLOOKUP(H1618,Product_Master!$A$2:$E$19,2,FALSE)</f>
        <v>Binder</v>
      </c>
      <c r="P1618" s="7" t="str">
        <f>VLOOKUP(H1618,Product_Master!$A$2:$E$19,3,FALSE)</f>
        <v>Office Supplies</v>
      </c>
      <c r="Q1618" s="17">
        <f>INDEX(Product_Master!$D$2:$D$19,MATCH(H1618,Product_Master!$A$2:$A$19,0))</f>
        <v>8</v>
      </c>
      <c r="R1618" s="14">
        <f>INDEX(Product_Master!$E$2:$E$19,MATCH(H1618,Product_Master!$A$2:$A$19,0))</f>
        <v>5.51</v>
      </c>
      <c r="S1618" s="14">
        <f t="shared" si="150"/>
        <v>57.6</v>
      </c>
      <c r="T1618" s="14">
        <f t="shared" si="151"/>
        <v>49.589999999999996</v>
      </c>
      <c r="U1618" s="14">
        <f t="shared" si="152"/>
        <v>8.0100000000000051</v>
      </c>
      <c r="V1618" s="20">
        <f t="shared" si="153"/>
        <v>0.13906250000000009</v>
      </c>
      <c r="W1618" s="7" t="str">
        <f t="shared" si="154"/>
        <v>Profitable</v>
      </c>
      <c r="X1618" s="7" t="str">
        <f t="shared" si="155"/>
        <v>Low</v>
      </c>
    </row>
    <row r="1619" spans="1:24" x14ac:dyDescent="0.3">
      <c r="A1619" s="7" t="s">
        <v>3972</v>
      </c>
      <c r="B1619" s="8">
        <v>45287</v>
      </c>
      <c r="C1619" s="8">
        <v>45291</v>
      </c>
      <c r="D1619" s="7" t="s">
        <v>3973</v>
      </c>
      <c r="E1619" s="7" t="s">
        <v>68</v>
      </c>
      <c r="F1619" s="7" t="s">
        <v>39</v>
      </c>
      <c r="G1619" s="7" t="s">
        <v>62</v>
      </c>
      <c r="H1619" s="7" t="s">
        <v>69</v>
      </c>
      <c r="I1619" s="6">
        <v>1</v>
      </c>
      <c r="J1619" s="10">
        <v>0</v>
      </c>
      <c r="K1619" s="7" t="s">
        <v>32</v>
      </c>
      <c r="L1619" s="7" t="s">
        <v>50</v>
      </c>
      <c r="M1619" s="6">
        <v>59</v>
      </c>
      <c r="N1619" s="6">
        <v>4</v>
      </c>
      <c r="O1619" s="7" t="str">
        <f>VLOOKUP(H1619,Product_Master!$A$2:$E$19,2,FALSE)</f>
        <v>Marker Pack</v>
      </c>
      <c r="P1619" s="7" t="str">
        <f>VLOOKUP(H1619,Product_Master!$A$2:$E$19,3,FALSE)</f>
        <v>Office Supplies</v>
      </c>
      <c r="Q1619" s="17">
        <f>INDEX(Product_Master!$D$2:$D$19,MATCH(H1619,Product_Master!$A$2:$A$19,0))</f>
        <v>11</v>
      </c>
      <c r="R1619" s="14">
        <f>INDEX(Product_Master!$E$2:$E$19,MATCH(H1619,Product_Master!$A$2:$A$19,0))</f>
        <v>6.23</v>
      </c>
      <c r="S1619" s="14">
        <f t="shared" si="150"/>
        <v>11</v>
      </c>
      <c r="T1619" s="14">
        <f t="shared" si="151"/>
        <v>6.23</v>
      </c>
      <c r="U1619" s="14">
        <f t="shared" si="152"/>
        <v>4.7699999999999996</v>
      </c>
      <c r="V1619" s="20">
        <f t="shared" si="153"/>
        <v>0.4336363636363636</v>
      </c>
      <c r="W1619" s="7" t="str">
        <f t="shared" si="154"/>
        <v>Profitable</v>
      </c>
      <c r="X1619" s="7" t="str">
        <f t="shared" si="155"/>
        <v>Low</v>
      </c>
    </row>
    <row r="1620" spans="1:24" x14ac:dyDescent="0.3">
      <c r="A1620" s="7" t="s">
        <v>3975</v>
      </c>
      <c r="B1620" s="8">
        <v>45377</v>
      </c>
      <c r="C1620" s="8">
        <v>45382</v>
      </c>
      <c r="D1620" s="7" t="s">
        <v>3151</v>
      </c>
      <c r="E1620" s="7" t="s">
        <v>369</v>
      </c>
      <c r="F1620" s="7" t="s">
        <v>19</v>
      </c>
      <c r="G1620" s="7" t="s">
        <v>90</v>
      </c>
      <c r="H1620" s="7" t="s">
        <v>308</v>
      </c>
      <c r="I1620" s="6">
        <v>3</v>
      </c>
      <c r="J1620" s="10">
        <v>0</v>
      </c>
      <c r="K1620" s="7" t="s">
        <v>22</v>
      </c>
      <c r="L1620" s="7" t="s">
        <v>33</v>
      </c>
      <c r="M1620" s="6">
        <v>42</v>
      </c>
      <c r="N1620" s="6">
        <v>3</v>
      </c>
      <c r="O1620" s="7" t="str">
        <f>VLOOKUP(H1620,Product_Master!$A$2:$E$19,2,FALSE)</f>
        <v>Binder</v>
      </c>
      <c r="P1620" s="7" t="str">
        <f>VLOOKUP(H1620,Product_Master!$A$2:$E$19,3,FALSE)</f>
        <v>Office Supplies</v>
      </c>
      <c r="Q1620" s="17">
        <f>INDEX(Product_Master!$D$2:$D$19,MATCH(H1620,Product_Master!$A$2:$A$19,0))</f>
        <v>8</v>
      </c>
      <c r="R1620" s="14">
        <f>INDEX(Product_Master!$E$2:$E$19,MATCH(H1620,Product_Master!$A$2:$A$19,0))</f>
        <v>5.51</v>
      </c>
      <c r="S1620" s="14">
        <f t="shared" si="150"/>
        <v>24</v>
      </c>
      <c r="T1620" s="14">
        <f t="shared" si="151"/>
        <v>16.53</v>
      </c>
      <c r="U1620" s="14">
        <f t="shared" si="152"/>
        <v>7.4699999999999989</v>
      </c>
      <c r="V1620" s="20">
        <f t="shared" si="153"/>
        <v>0.31124999999999997</v>
      </c>
      <c r="W1620" s="7" t="str">
        <f t="shared" si="154"/>
        <v>Profitable</v>
      </c>
      <c r="X1620" s="7" t="str">
        <f t="shared" si="155"/>
        <v>Low</v>
      </c>
    </row>
    <row r="1621" spans="1:24" x14ac:dyDescent="0.3">
      <c r="A1621" s="7" t="s">
        <v>3977</v>
      </c>
      <c r="B1621" s="8">
        <v>45248</v>
      </c>
      <c r="C1621" s="8">
        <v>45255</v>
      </c>
      <c r="D1621" s="7" t="s">
        <v>3978</v>
      </c>
      <c r="E1621" s="7" t="s">
        <v>630</v>
      </c>
      <c r="F1621" s="7" t="s">
        <v>29</v>
      </c>
      <c r="G1621" s="7" t="s">
        <v>20</v>
      </c>
      <c r="H1621" s="7" t="s">
        <v>109</v>
      </c>
      <c r="I1621" s="6">
        <v>7</v>
      </c>
      <c r="J1621" s="10">
        <v>0.05</v>
      </c>
      <c r="K1621" s="7" t="s">
        <v>32</v>
      </c>
      <c r="L1621" s="7" t="s">
        <v>23</v>
      </c>
      <c r="M1621" s="6">
        <v>32</v>
      </c>
      <c r="N1621" s="6">
        <v>2</v>
      </c>
      <c r="O1621" s="7" t="str">
        <f>VLOOKUP(H1621,Product_Master!$A$2:$E$19,2,FALSE)</f>
        <v>Printer</v>
      </c>
      <c r="P1621" s="7" t="str">
        <f>VLOOKUP(H1621,Product_Master!$A$2:$E$19,3,FALSE)</f>
        <v>Technology</v>
      </c>
      <c r="Q1621" s="17">
        <f>INDEX(Product_Master!$D$2:$D$19,MATCH(H1621,Product_Master!$A$2:$A$19,0))</f>
        <v>180</v>
      </c>
      <c r="R1621" s="14">
        <f>INDEX(Product_Master!$E$2:$E$19,MATCH(H1621,Product_Master!$A$2:$A$19,0))</f>
        <v>133.25</v>
      </c>
      <c r="S1621" s="14">
        <f t="shared" si="150"/>
        <v>1197</v>
      </c>
      <c r="T1621" s="14">
        <f t="shared" si="151"/>
        <v>932.75</v>
      </c>
      <c r="U1621" s="14">
        <f t="shared" si="152"/>
        <v>264.25</v>
      </c>
      <c r="V1621" s="20">
        <f t="shared" si="153"/>
        <v>0.22076023391812866</v>
      </c>
      <c r="W1621" s="7" t="str">
        <f t="shared" si="154"/>
        <v>Profitable</v>
      </c>
      <c r="X1621" s="7" t="str">
        <f t="shared" si="155"/>
        <v>Low</v>
      </c>
    </row>
    <row r="1622" spans="1:24" x14ac:dyDescent="0.3">
      <c r="A1622" s="7" t="s">
        <v>3979</v>
      </c>
      <c r="B1622" s="8">
        <v>44985</v>
      </c>
      <c r="C1622" s="8">
        <v>44989</v>
      </c>
      <c r="D1622" s="7" t="s">
        <v>3980</v>
      </c>
      <c r="E1622" s="7" t="s">
        <v>1372</v>
      </c>
      <c r="F1622" s="7" t="s">
        <v>19</v>
      </c>
      <c r="G1622" s="7" t="s">
        <v>192</v>
      </c>
      <c r="H1622" s="7" t="s">
        <v>21</v>
      </c>
      <c r="I1622" s="6">
        <v>8</v>
      </c>
      <c r="J1622" s="10">
        <v>0</v>
      </c>
      <c r="K1622" s="7" t="s">
        <v>70</v>
      </c>
      <c r="L1622" s="7" t="s">
        <v>23</v>
      </c>
      <c r="M1622" s="6">
        <v>37</v>
      </c>
      <c r="N1622" s="6">
        <v>3</v>
      </c>
      <c r="O1622" s="7" t="str">
        <f>VLOOKUP(H1622,Product_Master!$A$2:$E$19,2,FALSE)</f>
        <v>Pen Set</v>
      </c>
      <c r="P1622" s="7" t="str">
        <f>VLOOKUP(H1622,Product_Master!$A$2:$E$19,3,FALSE)</f>
        <v>Office Supplies</v>
      </c>
      <c r="Q1622" s="17">
        <f>INDEX(Product_Master!$D$2:$D$19,MATCH(H1622,Product_Master!$A$2:$A$19,0))</f>
        <v>12</v>
      </c>
      <c r="R1622" s="14">
        <f>INDEX(Product_Master!$E$2:$E$19,MATCH(H1622,Product_Master!$A$2:$A$19,0))</f>
        <v>9.07</v>
      </c>
      <c r="S1622" s="14">
        <f t="shared" si="150"/>
        <v>96</v>
      </c>
      <c r="T1622" s="14">
        <f t="shared" si="151"/>
        <v>72.56</v>
      </c>
      <c r="U1622" s="14">
        <f t="shared" si="152"/>
        <v>23.439999999999998</v>
      </c>
      <c r="V1622" s="20">
        <f t="shared" si="153"/>
        <v>0.24416666666666664</v>
      </c>
      <c r="W1622" s="7" t="str">
        <f t="shared" si="154"/>
        <v>Profitable</v>
      </c>
      <c r="X1622" s="7" t="str">
        <f t="shared" si="155"/>
        <v>Low</v>
      </c>
    </row>
    <row r="1623" spans="1:24" x14ac:dyDescent="0.3">
      <c r="A1623" s="7" t="s">
        <v>3981</v>
      </c>
      <c r="B1623" s="8">
        <v>45558</v>
      </c>
      <c r="C1623" s="8">
        <v>45563</v>
      </c>
      <c r="D1623" s="7" t="s">
        <v>3982</v>
      </c>
      <c r="E1623" s="7" t="s">
        <v>89</v>
      </c>
      <c r="F1623" s="7" t="s">
        <v>29</v>
      </c>
      <c r="G1623" s="7" t="s">
        <v>176</v>
      </c>
      <c r="H1623" s="7" t="s">
        <v>241</v>
      </c>
      <c r="I1623" s="6">
        <v>8</v>
      </c>
      <c r="J1623" s="10">
        <v>0</v>
      </c>
      <c r="K1623" s="7" t="s">
        <v>32</v>
      </c>
      <c r="L1623" s="7" t="s">
        <v>33</v>
      </c>
      <c r="M1623" s="6">
        <v>36</v>
      </c>
      <c r="N1623" s="6">
        <v>2</v>
      </c>
      <c r="O1623" s="7" t="str">
        <f>VLOOKUP(H1623,Product_Master!$A$2:$E$19,2,FALSE)</f>
        <v>Notebook</v>
      </c>
      <c r="P1623" s="7" t="str">
        <f>VLOOKUP(H1623,Product_Master!$A$2:$E$19,3,FALSE)</f>
        <v>Office Supplies</v>
      </c>
      <c r="Q1623" s="17">
        <f>INDEX(Product_Master!$D$2:$D$19,MATCH(H1623,Product_Master!$A$2:$A$19,0))</f>
        <v>6</v>
      </c>
      <c r="R1623" s="14">
        <f>INDEX(Product_Master!$E$2:$E$19,MATCH(H1623,Product_Master!$A$2:$A$19,0))</f>
        <v>4.2699999999999996</v>
      </c>
      <c r="S1623" s="14">
        <f t="shared" si="150"/>
        <v>48</v>
      </c>
      <c r="T1623" s="14">
        <f t="shared" si="151"/>
        <v>34.159999999999997</v>
      </c>
      <c r="U1623" s="14">
        <f t="shared" si="152"/>
        <v>13.840000000000003</v>
      </c>
      <c r="V1623" s="20">
        <f t="shared" si="153"/>
        <v>0.28833333333333339</v>
      </c>
      <c r="W1623" s="7" t="str">
        <f t="shared" si="154"/>
        <v>Profitable</v>
      </c>
      <c r="X1623" s="7" t="str">
        <f t="shared" si="155"/>
        <v>Low</v>
      </c>
    </row>
    <row r="1624" spans="1:24" x14ac:dyDescent="0.3">
      <c r="A1624" s="7" t="s">
        <v>3983</v>
      </c>
      <c r="B1624" s="8">
        <v>45644</v>
      </c>
      <c r="C1624" s="8">
        <v>45650</v>
      </c>
      <c r="D1624" s="7" t="s">
        <v>1479</v>
      </c>
      <c r="E1624" s="7" t="s">
        <v>627</v>
      </c>
      <c r="F1624" s="7" t="s">
        <v>29</v>
      </c>
      <c r="G1624" s="7" t="s">
        <v>62</v>
      </c>
      <c r="H1624" s="7" t="s">
        <v>177</v>
      </c>
      <c r="I1624" s="6">
        <v>7</v>
      </c>
      <c r="J1624" s="10">
        <v>0.1</v>
      </c>
      <c r="K1624" s="7" t="s">
        <v>22</v>
      </c>
      <c r="L1624" s="7" t="s">
        <v>23</v>
      </c>
      <c r="M1624" s="6">
        <v>44</v>
      </c>
      <c r="N1624" s="6">
        <v>2</v>
      </c>
      <c r="O1624" s="7" t="str">
        <f>VLOOKUP(H1624,Product_Master!$A$2:$E$19,2,FALSE)</f>
        <v>Headphones</v>
      </c>
      <c r="P1624" s="7" t="str">
        <f>VLOOKUP(H1624,Product_Master!$A$2:$E$19,3,FALSE)</f>
        <v>Technology</v>
      </c>
      <c r="Q1624" s="17">
        <f>INDEX(Product_Master!$D$2:$D$19,MATCH(H1624,Product_Master!$A$2:$A$19,0))</f>
        <v>80</v>
      </c>
      <c r="R1624" s="14">
        <f>INDEX(Product_Master!$E$2:$E$19,MATCH(H1624,Product_Master!$A$2:$A$19,0))</f>
        <v>45.88</v>
      </c>
      <c r="S1624" s="14">
        <f t="shared" si="150"/>
        <v>504</v>
      </c>
      <c r="T1624" s="14">
        <f t="shared" si="151"/>
        <v>321.16000000000003</v>
      </c>
      <c r="U1624" s="14">
        <f t="shared" si="152"/>
        <v>182.83999999999997</v>
      </c>
      <c r="V1624" s="20">
        <f t="shared" si="153"/>
        <v>0.36277777777777775</v>
      </c>
      <c r="W1624" s="7" t="str">
        <f t="shared" si="154"/>
        <v>Profitable</v>
      </c>
      <c r="X1624" s="7" t="str">
        <f t="shared" si="155"/>
        <v>Low</v>
      </c>
    </row>
    <row r="1625" spans="1:24" x14ac:dyDescent="0.3">
      <c r="A1625" s="7" t="s">
        <v>3984</v>
      </c>
      <c r="B1625" s="8">
        <v>45331</v>
      </c>
      <c r="C1625" s="8">
        <v>45334</v>
      </c>
      <c r="D1625" s="7" t="s">
        <v>2065</v>
      </c>
      <c r="E1625" s="7" t="s">
        <v>643</v>
      </c>
      <c r="F1625" s="7" t="s">
        <v>19</v>
      </c>
      <c r="G1625" s="7" t="s">
        <v>90</v>
      </c>
      <c r="H1625" s="7" t="s">
        <v>216</v>
      </c>
      <c r="I1625" s="6">
        <v>4</v>
      </c>
      <c r="J1625" s="10">
        <v>0</v>
      </c>
      <c r="K1625" s="7" t="s">
        <v>32</v>
      </c>
      <c r="L1625" s="7" t="s">
        <v>23</v>
      </c>
      <c r="M1625" s="6">
        <v>67</v>
      </c>
      <c r="N1625" s="6">
        <v>3</v>
      </c>
      <c r="O1625" s="7" t="str">
        <f>VLOOKUP(H1625,Product_Master!$A$2:$E$19,2,FALSE)</f>
        <v>Keyboard</v>
      </c>
      <c r="P1625" s="7" t="str">
        <f>VLOOKUP(H1625,Product_Master!$A$2:$E$19,3,FALSE)</f>
        <v>Technology</v>
      </c>
      <c r="Q1625" s="17">
        <f>INDEX(Product_Master!$D$2:$D$19,MATCH(H1625,Product_Master!$A$2:$A$19,0))</f>
        <v>45</v>
      </c>
      <c r="R1625" s="14">
        <f>INDEX(Product_Master!$E$2:$E$19,MATCH(H1625,Product_Master!$A$2:$A$19,0))</f>
        <v>35.729999999999997</v>
      </c>
      <c r="S1625" s="14">
        <f t="shared" si="150"/>
        <v>180</v>
      </c>
      <c r="T1625" s="14">
        <f t="shared" si="151"/>
        <v>142.91999999999999</v>
      </c>
      <c r="U1625" s="14">
        <f t="shared" si="152"/>
        <v>37.080000000000013</v>
      </c>
      <c r="V1625" s="20">
        <f t="shared" si="153"/>
        <v>0.20600000000000007</v>
      </c>
      <c r="W1625" s="7" t="str">
        <f t="shared" si="154"/>
        <v>Profitable</v>
      </c>
      <c r="X1625" s="7" t="str">
        <f t="shared" si="155"/>
        <v>Low</v>
      </c>
    </row>
    <row r="1626" spans="1:24" x14ac:dyDescent="0.3">
      <c r="A1626" s="7" t="s">
        <v>3985</v>
      </c>
      <c r="B1626" s="8">
        <v>45273</v>
      </c>
      <c r="C1626" s="8">
        <v>45277</v>
      </c>
      <c r="D1626" s="7" t="s">
        <v>67</v>
      </c>
      <c r="E1626" s="7" t="s">
        <v>1959</v>
      </c>
      <c r="F1626" s="7" t="s">
        <v>29</v>
      </c>
      <c r="G1626" s="7" t="s">
        <v>47</v>
      </c>
      <c r="H1626" s="7" t="s">
        <v>48</v>
      </c>
      <c r="I1626" s="6">
        <v>5</v>
      </c>
      <c r="J1626" s="10">
        <v>0.1</v>
      </c>
      <c r="K1626" s="7" t="s">
        <v>32</v>
      </c>
      <c r="L1626" s="7" t="s">
        <v>33</v>
      </c>
      <c r="M1626" s="6">
        <v>57</v>
      </c>
      <c r="N1626" s="6">
        <v>2</v>
      </c>
      <c r="O1626" s="7" t="str">
        <f>VLOOKUP(H1626,Product_Master!$A$2:$E$19,2,FALSE)</f>
        <v>Monitor</v>
      </c>
      <c r="P1626" s="7" t="str">
        <f>VLOOKUP(H1626,Product_Master!$A$2:$E$19,3,FALSE)</f>
        <v>Technology</v>
      </c>
      <c r="Q1626" s="17">
        <f>INDEX(Product_Master!$D$2:$D$19,MATCH(H1626,Product_Master!$A$2:$A$19,0))</f>
        <v>220</v>
      </c>
      <c r="R1626" s="14">
        <f>INDEX(Product_Master!$E$2:$E$19,MATCH(H1626,Product_Master!$A$2:$A$19,0))</f>
        <v>159.36000000000001</v>
      </c>
      <c r="S1626" s="14">
        <f t="shared" si="150"/>
        <v>990</v>
      </c>
      <c r="T1626" s="14">
        <f t="shared" si="151"/>
        <v>796.80000000000007</v>
      </c>
      <c r="U1626" s="14">
        <f t="shared" si="152"/>
        <v>193.19999999999993</v>
      </c>
      <c r="V1626" s="20">
        <f t="shared" si="153"/>
        <v>0.19515151515151508</v>
      </c>
      <c r="W1626" s="7" t="str">
        <f t="shared" si="154"/>
        <v>Profitable</v>
      </c>
      <c r="X1626" s="7" t="str">
        <f t="shared" si="155"/>
        <v>Low</v>
      </c>
    </row>
    <row r="1627" spans="1:24" x14ac:dyDescent="0.3">
      <c r="A1627" s="7" t="s">
        <v>3986</v>
      </c>
      <c r="B1627" s="8">
        <v>45551</v>
      </c>
      <c r="C1627" s="8">
        <v>45553</v>
      </c>
      <c r="D1627" s="7" t="s">
        <v>1772</v>
      </c>
      <c r="E1627" s="7" t="s">
        <v>458</v>
      </c>
      <c r="F1627" s="7" t="s">
        <v>29</v>
      </c>
      <c r="G1627" s="7" t="s">
        <v>62</v>
      </c>
      <c r="H1627" s="7" t="s">
        <v>69</v>
      </c>
      <c r="I1627" s="6">
        <v>6</v>
      </c>
      <c r="J1627" s="10">
        <v>0.2</v>
      </c>
      <c r="K1627" s="7" t="s">
        <v>222</v>
      </c>
      <c r="L1627" s="7" t="s">
        <v>33</v>
      </c>
      <c r="M1627" s="6">
        <v>57</v>
      </c>
      <c r="N1627" s="6">
        <v>2</v>
      </c>
      <c r="O1627" s="7" t="str">
        <f>VLOOKUP(H1627,Product_Master!$A$2:$E$19,2,FALSE)</f>
        <v>Marker Pack</v>
      </c>
      <c r="P1627" s="7" t="str">
        <f>VLOOKUP(H1627,Product_Master!$A$2:$E$19,3,FALSE)</f>
        <v>Office Supplies</v>
      </c>
      <c r="Q1627" s="17">
        <f>INDEX(Product_Master!$D$2:$D$19,MATCH(H1627,Product_Master!$A$2:$A$19,0))</f>
        <v>11</v>
      </c>
      <c r="R1627" s="14">
        <f>INDEX(Product_Master!$E$2:$E$19,MATCH(H1627,Product_Master!$A$2:$A$19,0))</f>
        <v>6.23</v>
      </c>
      <c r="S1627" s="14">
        <f t="shared" si="150"/>
        <v>52.800000000000004</v>
      </c>
      <c r="T1627" s="14">
        <f t="shared" si="151"/>
        <v>37.380000000000003</v>
      </c>
      <c r="U1627" s="14">
        <f t="shared" si="152"/>
        <v>15.420000000000002</v>
      </c>
      <c r="V1627" s="20">
        <f t="shared" si="153"/>
        <v>0.29204545454545455</v>
      </c>
      <c r="W1627" s="7" t="str">
        <f t="shared" si="154"/>
        <v>Profitable</v>
      </c>
      <c r="X1627" s="7" t="str">
        <f t="shared" si="155"/>
        <v>Low</v>
      </c>
    </row>
    <row r="1628" spans="1:24" x14ac:dyDescent="0.3">
      <c r="A1628" s="7" t="s">
        <v>3987</v>
      </c>
      <c r="B1628" s="8">
        <v>45603</v>
      </c>
      <c r="C1628" s="8">
        <v>45608</v>
      </c>
      <c r="D1628" s="7" t="s">
        <v>3989</v>
      </c>
      <c r="E1628" s="7" t="s">
        <v>326</v>
      </c>
      <c r="F1628" s="7" t="s">
        <v>39</v>
      </c>
      <c r="G1628" s="7" t="s">
        <v>47</v>
      </c>
      <c r="H1628" s="7" t="s">
        <v>241</v>
      </c>
      <c r="I1628" s="6">
        <v>9</v>
      </c>
      <c r="J1628" s="10">
        <v>0.1</v>
      </c>
      <c r="K1628" s="7" t="s">
        <v>22</v>
      </c>
      <c r="L1628" s="7" t="s">
        <v>41</v>
      </c>
      <c r="M1628" s="6">
        <v>33</v>
      </c>
      <c r="N1628" s="6">
        <v>4</v>
      </c>
      <c r="O1628" s="7" t="str">
        <f>VLOOKUP(H1628,Product_Master!$A$2:$E$19,2,FALSE)</f>
        <v>Notebook</v>
      </c>
      <c r="P1628" s="7" t="str">
        <f>VLOOKUP(H1628,Product_Master!$A$2:$E$19,3,FALSE)</f>
        <v>Office Supplies</v>
      </c>
      <c r="Q1628" s="17">
        <f>INDEX(Product_Master!$D$2:$D$19,MATCH(H1628,Product_Master!$A$2:$A$19,0))</f>
        <v>6</v>
      </c>
      <c r="R1628" s="14">
        <f>INDEX(Product_Master!$E$2:$E$19,MATCH(H1628,Product_Master!$A$2:$A$19,0))</f>
        <v>4.2699999999999996</v>
      </c>
      <c r="S1628" s="14">
        <f t="shared" si="150"/>
        <v>48.6</v>
      </c>
      <c r="T1628" s="14">
        <f t="shared" si="151"/>
        <v>38.429999999999993</v>
      </c>
      <c r="U1628" s="14">
        <f t="shared" si="152"/>
        <v>10.170000000000009</v>
      </c>
      <c r="V1628" s="20">
        <f t="shared" si="153"/>
        <v>0.20925925925925942</v>
      </c>
      <c r="W1628" s="7" t="str">
        <f t="shared" si="154"/>
        <v>Profitable</v>
      </c>
      <c r="X1628" s="7" t="str">
        <f t="shared" si="155"/>
        <v>Low</v>
      </c>
    </row>
    <row r="1629" spans="1:24" x14ac:dyDescent="0.3">
      <c r="A1629" s="7" t="s">
        <v>3990</v>
      </c>
      <c r="B1629" s="8">
        <v>45404</v>
      </c>
      <c r="C1629" s="8">
        <v>45408</v>
      </c>
      <c r="D1629" s="7" t="s">
        <v>3992</v>
      </c>
      <c r="E1629" s="7" t="s">
        <v>46</v>
      </c>
      <c r="F1629" s="7" t="s">
        <v>29</v>
      </c>
      <c r="G1629" s="7" t="s">
        <v>115</v>
      </c>
      <c r="H1629" s="7" t="s">
        <v>76</v>
      </c>
      <c r="I1629" s="6">
        <v>5</v>
      </c>
      <c r="J1629" s="10">
        <v>0</v>
      </c>
      <c r="K1629" s="7" t="s">
        <v>222</v>
      </c>
      <c r="L1629" s="7" t="s">
        <v>41</v>
      </c>
      <c r="M1629" s="6">
        <v>45</v>
      </c>
      <c r="N1629" s="6">
        <v>4</v>
      </c>
      <c r="O1629" s="7" t="str">
        <f>VLOOKUP(H1629,Product_Master!$A$2:$E$19,2,FALSE)</f>
        <v>Tablet</v>
      </c>
      <c r="P1629" s="7" t="str">
        <f>VLOOKUP(H1629,Product_Master!$A$2:$E$19,3,FALSE)</f>
        <v>Technology</v>
      </c>
      <c r="Q1629" s="17">
        <f>INDEX(Product_Master!$D$2:$D$19,MATCH(H1629,Product_Master!$A$2:$A$19,0))</f>
        <v>350</v>
      </c>
      <c r="R1629" s="14">
        <f>INDEX(Product_Master!$E$2:$E$19,MATCH(H1629,Product_Master!$A$2:$A$19,0))</f>
        <v>267.63</v>
      </c>
      <c r="S1629" s="14">
        <f t="shared" si="150"/>
        <v>1750</v>
      </c>
      <c r="T1629" s="14">
        <f t="shared" si="151"/>
        <v>1338.15</v>
      </c>
      <c r="U1629" s="14">
        <f t="shared" si="152"/>
        <v>411.84999999999991</v>
      </c>
      <c r="V1629" s="20">
        <f t="shared" si="153"/>
        <v>0.2353428571428571</v>
      </c>
      <c r="W1629" s="7" t="str">
        <f t="shared" si="154"/>
        <v>Profitable</v>
      </c>
      <c r="X1629" s="7" t="str">
        <f t="shared" si="155"/>
        <v>Low</v>
      </c>
    </row>
    <row r="1630" spans="1:24" x14ac:dyDescent="0.3">
      <c r="A1630" s="7" t="s">
        <v>3993</v>
      </c>
      <c r="B1630" s="8">
        <v>45648</v>
      </c>
      <c r="C1630" s="8">
        <v>45652</v>
      </c>
      <c r="D1630" s="7" t="s">
        <v>3048</v>
      </c>
      <c r="E1630" s="7" t="s">
        <v>2887</v>
      </c>
      <c r="F1630" s="7" t="s">
        <v>39</v>
      </c>
      <c r="G1630" s="7" t="s">
        <v>192</v>
      </c>
      <c r="H1630" s="7" t="s">
        <v>109</v>
      </c>
      <c r="I1630" s="6">
        <v>8</v>
      </c>
      <c r="J1630" s="10">
        <v>0</v>
      </c>
      <c r="K1630" s="7" t="s">
        <v>32</v>
      </c>
      <c r="L1630" s="7" t="s">
        <v>50</v>
      </c>
      <c r="M1630" s="6">
        <v>45</v>
      </c>
      <c r="N1630" s="6">
        <v>3</v>
      </c>
      <c r="O1630" s="7" t="str">
        <f>VLOOKUP(H1630,Product_Master!$A$2:$E$19,2,FALSE)</f>
        <v>Printer</v>
      </c>
      <c r="P1630" s="7" t="str">
        <f>VLOOKUP(H1630,Product_Master!$A$2:$E$19,3,FALSE)</f>
        <v>Technology</v>
      </c>
      <c r="Q1630" s="17">
        <f>INDEX(Product_Master!$D$2:$D$19,MATCH(H1630,Product_Master!$A$2:$A$19,0))</f>
        <v>180</v>
      </c>
      <c r="R1630" s="14">
        <f>INDEX(Product_Master!$E$2:$E$19,MATCH(H1630,Product_Master!$A$2:$A$19,0))</f>
        <v>133.25</v>
      </c>
      <c r="S1630" s="14">
        <f t="shared" si="150"/>
        <v>1440</v>
      </c>
      <c r="T1630" s="14">
        <f t="shared" si="151"/>
        <v>1066</v>
      </c>
      <c r="U1630" s="14">
        <f t="shared" si="152"/>
        <v>374</v>
      </c>
      <c r="V1630" s="20">
        <f t="shared" si="153"/>
        <v>0.25972222222222224</v>
      </c>
      <c r="W1630" s="7" t="str">
        <f t="shared" si="154"/>
        <v>Profitable</v>
      </c>
      <c r="X1630" s="7" t="str">
        <f t="shared" si="155"/>
        <v>Low</v>
      </c>
    </row>
    <row r="1631" spans="1:24" x14ac:dyDescent="0.3">
      <c r="A1631" s="7" t="s">
        <v>3995</v>
      </c>
      <c r="B1631" s="8">
        <v>45026</v>
      </c>
      <c r="C1631" s="8">
        <v>45027</v>
      </c>
      <c r="D1631" s="7" t="s">
        <v>3785</v>
      </c>
      <c r="E1631" s="7" t="s">
        <v>1315</v>
      </c>
      <c r="F1631" s="7" t="s">
        <v>29</v>
      </c>
      <c r="G1631" s="7" t="s">
        <v>62</v>
      </c>
      <c r="H1631" s="7" t="s">
        <v>216</v>
      </c>
      <c r="I1631" s="6">
        <v>6</v>
      </c>
      <c r="J1631" s="10">
        <v>0.1</v>
      </c>
      <c r="K1631" s="7" t="s">
        <v>70</v>
      </c>
      <c r="L1631" s="7" t="s">
        <v>23</v>
      </c>
      <c r="M1631" s="6">
        <v>46</v>
      </c>
      <c r="N1631" s="6">
        <v>4</v>
      </c>
      <c r="O1631" s="7" t="str">
        <f>VLOOKUP(H1631,Product_Master!$A$2:$E$19,2,FALSE)</f>
        <v>Keyboard</v>
      </c>
      <c r="P1631" s="7" t="str">
        <f>VLOOKUP(H1631,Product_Master!$A$2:$E$19,3,FALSE)</f>
        <v>Technology</v>
      </c>
      <c r="Q1631" s="17">
        <f>INDEX(Product_Master!$D$2:$D$19,MATCH(H1631,Product_Master!$A$2:$A$19,0))</f>
        <v>45</v>
      </c>
      <c r="R1631" s="14">
        <f>INDEX(Product_Master!$E$2:$E$19,MATCH(H1631,Product_Master!$A$2:$A$19,0))</f>
        <v>35.729999999999997</v>
      </c>
      <c r="S1631" s="14">
        <f t="shared" si="150"/>
        <v>243</v>
      </c>
      <c r="T1631" s="14">
        <f t="shared" si="151"/>
        <v>214.38</v>
      </c>
      <c r="U1631" s="14">
        <f t="shared" si="152"/>
        <v>28.620000000000005</v>
      </c>
      <c r="V1631" s="20">
        <f t="shared" si="153"/>
        <v>0.1177777777777778</v>
      </c>
      <c r="W1631" s="7" t="str">
        <f t="shared" si="154"/>
        <v>Profitable</v>
      </c>
      <c r="X1631" s="7" t="str">
        <f t="shared" si="155"/>
        <v>Low</v>
      </c>
    </row>
    <row r="1632" spans="1:24" x14ac:dyDescent="0.3">
      <c r="A1632" s="7" t="s">
        <v>3996</v>
      </c>
      <c r="B1632" s="8">
        <v>45608</v>
      </c>
      <c r="C1632" s="8">
        <v>45611</v>
      </c>
      <c r="D1632" s="7" t="s">
        <v>1515</v>
      </c>
      <c r="E1632" s="7" t="s">
        <v>359</v>
      </c>
      <c r="F1632" s="7" t="s">
        <v>29</v>
      </c>
      <c r="G1632" s="7" t="s">
        <v>115</v>
      </c>
      <c r="H1632" s="7" t="s">
        <v>241</v>
      </c>
      <c r="I1632" s="6">
        <v>4</v>
      </c>
      <c r="J1632" s="10">
        <v>0.05</v>
      </c>
      <c r="K1632" s="7" t="s">
        <v>22</v>
      </c>
      <c r="L1632" s="7" t="s">
        <v>23</v>
      </c>
      <c r="M1632" s="6">
        <v>62</v>
      </c>
      <c r="N1632" s="6">
        <v>5</v>
      </c>
      <c r="O1632" s="7" t="str">
        <f>VLOOKUP(H1632,Product_Master!$A$2:$E$19,2,FALSE)</f>
        <v>Notebook</v>
      </c>
      <c r="P1632" s="7" t="str">
        <f>VLOOKUP(H1632,Product_Master!$A$2:$E$19,3,FALSE)</f>
        <v>Office Supplies</v>
      </c>
      <c r="Q1632" s="17">
        <f>INDEX(Product_Master!$D$2:$D$19,MATCH(H1632,Product_Master!$A$2:$A$19,0))</f>
        <v>6</v>
      </c>
      <c r="R1632" s="14">
        <f>INDEX(Product_Master!$E$2:$E$19,MATCH(H1632,Product_Master!$A$2:$A$19,0))</f>
        <v>4.2699999999999996</v>
      </c>
      <c r="S1632" s="14">
        <f t="shared" si="150"/>
        <v>22.799999999999997</v>
      </c>
      <c r="T1632" s="14">
        <f t="shared" si="151"/>
        <v>17.079999999999998</v>
      </c>
      <c r="U1632" s="14">
        <f t="shared" si="152"/>
        <v>5.7199999999999989</v>
      </c>
      <c r="V1632" s="20">
        <f t="shared" si="153"/>
        <v>0.25087719298245614</v>
      </c>
      <c r="W1632" s="7" t="str">
        <f t="shared" si="154"/>
        <v>Profitable</v>
      </c>
      <c r="X1632" s="7" t="str">
        <f t="shared" si="155"/>
        <v>Low</v>
      </c>
    </row>
    <row r="1633" spans="1:24" x14ac:dyDescent="0.3">
      <c r="A1633" s="7" t="s">
        <v>3998</v>
      </c>
      <c r="B1633" s="8">
        <v>45628</v>
      </c>
      <c r="C1633" s="8">
        <v>45635</v>
      </c>
      <c r="D1633" s="7" t="s">
        <v>927</v>
      </c>
      <c r="E1633" s="7" t="s">
        <v>159</v>
      </c>
      <c r="F1633" s="7" t="s">
        <v>29</v>
      </c>
      <c r="G1633" s="7" t="s">
        <v>97</v>
      </c>
      <c r="H1633" s="7" t="s">
        <v>216</v>
      </c>
      <c r="I1633" s="6">
        <v>7</v>
      </c>
      <c r="J1633" s="10">
        <v>0.2</v>
      </c>
      <c r="K1633" s="7" t="s">
        <v>32</v>
      </c>
      <c r="L1633" s="7" t="s">
        <v>41</v>
      </c>
      <c r="M1633" s="6">
        <v>19</v>
      </c>
      <c r="N1633" s="6">
        <v>5</v>
      </c>
      <c r="O1633" s="7" t="str">
        <f>VLOOKUP(H1633,Product_Master!$A$2:$E$19,2,FALSE)</f>
        <v>Keyboard</v>
      </c>
      <c r="P1633" s="7" t="str">
        <f>VLOOKUP(H1633,Product_Master!$A$2:$E$19,3,FALSE)</f>
        <v>Technology</v>
      </c>
      <c r="Q1633" s="17">
        <f>INDEX(Product_Master!$D$2:$D$19,MATCH(H1633,Product_Master!$A$2:$A$19,0))</f>
        <v>45</v>
      </c>
      <c r="R1633" s="14">
        <f>INDEX(Product_Master!$E$2:$E$19,MATCH(H1633,Product_Master!$A$2:$A$19,0))</f>
        <v>35.729999999999997</v>
      </c>
      <c r="S1633" s="14">
        <f t="shared" si="150"/>
        <v>252</v>
      </c>
      <c r="T1633" s="14">
        <f t="shared" si="151"/>
        <v>250.10999999999999</v>
      </c>
      <c r="U1633" s="14">
        <f t="shared" si="152"/>
        <v>1.8900000000000148</v>
      </c>
      <c r="V1633" s="20">
        <f t="shared" si="153"/>
        <v>7.5000000000000587E-3</v>
      </c>
      <c r="W1633" s="7" t="str">
        <f t="shared" si="154"/>
        <v>Profitable</v>
      </c>
      <c r="X1633" s="7" t="str">
        <f t="shared" si="155"/>
        <v>Low</v>
      </c>
    </row>
    <row r="1634" spans="1:24" x14ac:dyDescent="0.3">
      <c r="A1634" s="7" t="s">
        <v>3999</v>
      </c>
      <c r="B1634" s="8">
        <v>45195</v>
      </c>
      <c r="C1634" s="8">
        <v>45197</v>
      </c>
      <c r="D1634" s="7" t="s">
        <v>4000</v>
      </c>
      <c r="E1634" s="7" t="s">
        <v>246</v>
      </c>
      <c r="F1634" s="7" t="s">
        <v>19</v>
      </c>
      <c r="G1634" s="7" t="s">
        <v>97</v>
      </c>
      <c r="H1634" s="7" t="s">
        <v>31</v>
      </c>
      <c r="I1634" s="6">
        <v>8</v>
      </c>
      <c r="J1634" s="10">
        <v>0.2</v>
      </c>
      <c r="K1634" s="7" t="s">
        <v>22</v>
      </c>
      <c r="L1634" s="7" t="s">
        <v>50</v>
      </c>
      <c r="M1634" s="6">
        <v>53</v>
      </c>
      <c r="N1634" s="6">
        <v>4</v>
      </c>
      <c r="O1634" s="7" t="str">
        <f>VLOOKUP(H1634,Product_Master!$A$2:$E$19,2,FALSE)</f>
        <v>Desk</v>
      </c>
      <c r="P1634" s="7" t="str">
        <f>VLOOKUP(H1634,Product_Master!$A$2:$E$19,3,FALSE)</f>
        <v>Furniture</v>
      </c>
      <c r="Q1634" s="17">
        <f>INDEX(Product_Master!$D$2:$D$19,MATCH(H1634,Product_Master!$A$2:$A$19,0))</f>
        <v>320</v>
      </c>
      <c r="R1634" s="14">
        <f>INDEX(Product_Master!$E$2:$E$19,MATCH(H1634,Product_Master!$A$2:$A$19,0))</f>
        <v>186.25</v>
      </c>
      <c r="S1634" s="14">
        <f t="shared" si="150"/>
        <v>2048</v>
      </c>
      <c r="T1634" s="14">
        <f t="shared" si="151"/>
        <v>1490</v>
      </c>
      <c r="U1634" s="14">
        <f t="shared" si="152"/>
        <v>558</v>
      </c>
      <c r="V1634" s="20">
        <f t="shared" si="153"/>
        <v>0.2724609375</v>
      </c>
      <c r="W1634" s="7" t="str">
        <f t="shared" si="154"/>
        <v>Profitable</v>
      </c>
      <c r="X1634" s="7" t="str">
        <f t="shared" si="155"/>
        <v>Medium</v>
      </c>
    </row>
    <row r="1635" spans="1:24" x14ac:dyDescent="0.3">
      <c r="A1635" s="7" t="s">
        <v>4001</v>
      </c>
      <c r="B1635" s="8">
        <v>45260</v>
      </c>
      <c r="C1635" s="8">
        <v>45267</v>
      </c>
      <c r="D1635" s="7" t="s">
        <v>3896</v>
      </c>
      <c r="E1635" s="7" t="s">
        <v>215</v>
      </c>
      <c r="F1635" s="7" t="s">
        <v>19</v>
      </c>
      <c r="G1635" s="7" t="s">
        <v>90</v>
      </c>
      <c r="H1635" s="7" t="s">
        <v>216</v>
      </c>
      <c r="I1635" s="6">
        <v>1</v>
      </c>
      <c r="J1635" s="10">
        <v>0.1</v>
      </c>
      <c r="K1635" s="7" t="s">
        <v>222</v>
      </c>
      <c r="L1635" s="7" t="s">
        <v>50</v>
      </c>
      <c r="M1635" s="6">
        <v>38</v>
      </c>
      <c r="N1635" s="6">
        <v>3</v>
      </c>
      <c r="O1635" s="7" t="str">
        <f>VLOOKUP(H1635,Product_Master!$A$2:$E$19,2,FALSE)</f>
        <v>Keyboard</v>
      </c>
      <c r="P1635" s="7" t="str">
        <f>VLOOKUP(H1635,Product_Master!$A$2:$E$19,3,FALSE)</f>
        <v>Technology</v>
      </c>
      <c r="Q1635" s="17">
        <f>INDEX(Product_Master!$D$2:$D$19,MATCH(H1635,Product_Master!$A$2:$A$19,0))</f>
        <v>45</v>
      </c>
      <c r="R1635" s="14">
        <f>INDEX(Product_Master!$E$2:$E$19,MATCH(H1635,Product_Master!$A$2:$A$19,0))</f>
        <v>35.729999999999997</v>
      </c>
      <c r="S1635" s="14">
        <f t="shared" si="150"/>
        <v>40.5</v>
      </c>
      <c r="T1635" s="14">
        <f t="shared" si="151"/>
        <v>35.729999999999997</v>
      </c>
      <c r="U1635" s="14">
        <f t="shared" si="152"/>
        <v>4.7700000000000031</v>
      </c>
      <c r="V1635" s="20">
        <f t="shared" si="153"/>
        <v>0.11777777777777786</v>
      </c>
      <c r="W1635" s="7" t="str">
        <f t="shared" si="154"/>
        <v>Profitable</v>
      </c>
      <c r="X1635" s="7" t="str">
        <f t="shared" si="155"/>
        <v>Low</v>
      </c>
    </row>
    <row r="1636" spans="1:24" x14ac:dyDescent="0.3">
      <c r="A1636" s="7" t="s">
        <v>4003</v>
      </c>
      <c r="B1636" s="8">
        <v>44967</v>
      </c>
      <c r="C1636" s="8">
        <v>44971</v>
      </c>
      <c r="D1636" s="7" t="s">
        <v>3680</v>
      </c>
      <c r="E1636" s="7" t="s">
        <v>68</v>
      </c>
      <c r="F1636" s="7" t="s">
        <v>19</v>
      </c>
      <c r="G1636" s="7" t="s">
        <v>30</v>
      </c>
      <c r="H1636" s="7" t="s">
        <v>109</v>
      </c>
      <c r="I1636" s="6">
        <v>6</v>
      </c>
      <c r="J1636" s="10">
        <v>0.2</v>
      </c>
      <c r="K1636" s="7" t="s">
        <v>22</v>
      </c>
      <c r="L1636" s="7" t="s">
        <v>50</v>
      </c>
      <c r="M1636" s="6">
        <v>32</v>
      </c>
      <c r="N1636" s="6">
        <v>2</v>
      </c>
      <c r="O1636" s="7" t="str">
        <f>VLOOKUP(H1636,Product_Master!$A$2:$E$19,2,FALSE)</f>
        <v>Printer</v>
      </c>
      <c r="P1636" s="7" t="str">
        <f>VLOOKUP(H1636,Product_Master!$A$2:$E$19,3,FALSE)</f>
        <v>Technology</v>
      </c>
      <c r="Q1636" s="17">
        <f>INDEX(Product_Master!$D$2:$D$19,MATCH(H1636,Product_Master!$A$2:$A$19,0))</f>
        <v>180</v>
      </c>
      <c r="R1636" s="14">
        <f>INDEX(Product_Master!$E$2:$E$19,MATCH(H1636,Product_Master!$A$2:$A$19,0))</f>
        <v>133.25</v>
      </c>
      <c r="S1636" s="14">
        <f t="shared" si="150"/>
        <v>864</v>
      </c>
      <c r="T1636" s="14">
        <f t="shared" si="151"/>
        <v>799.5</v>
      </c>
      <c r="U1636" s="14">
        <f t="shared" si="152"/>
        <v>64.5</v>
      </c>
      <c r="V1636" s="20">
        <f t="shared" si="153"/>
        <v>7.4652777777777776E-2</v>
      </c>
      <c r="W1636" s="7" t="str">
        <f t="shared" si="154"/>
        <v>Profitable</v>
      </c>
      <c r="X1636" s="7" t="str">
        <f t="shared" si="155"/>
        <v>Low</v>
      </c>
    </row>
    <row r="1637" spans="1:24" x14ac:dyDescent="0.3">
      <c r="A1637" s="7" t="s">
        <v>4004</v>
      </c>
      <c r="B1637" s="8">
        <v>45469</v>
      </c>
      <c r="C1637" s="8">
        <v>45471</v>
      </c>
      <c r="D1637" s="7" t="s">
        <v>373</v>
      </c>
      <c r="E1637" s="7" t="s">
        <v>435</v>
      </c>
      <c r="F1637" s="7" t="s">
        <v>39</v>
      </c>
      <c r="G1637" s="7" t="s">
        <v>176</v>
      </c>
      <c r="H1637" s="7" t="s">
        <v>48</v>
      </c>
      <c r="I1637" s="6">
        <v>6</v>
      </c>
      <c r="J1637" s="10">
        <v>0.2</v>
      </c>
      <c r="K1637" s="7" t="s">
        <v>32</v>
      </c>
      <c r="L1637" s="7" t="s">
        <v>41</v>
      </c>
      <c r="M1637" s="6">
        <v>35</v>
      </c>
      <c r="N1637" s="6">
        <v>2</v>
      </c>
      <c r="O1637" s="7" t="str">
        <f>VLOOKUP(H1637,Product_Master!$A$2:$E$19,2,FALSE)</f>
        <v>Monitor</v>
      </c>
      <c r="P1637" s="7" t="str">
        <f>VLOOKUP(H1637,Product_Master!$A$2:$E$19,3,FALSE)</f>
        <v>Technology</v>
      </c>
      <c r="Q1637" s="17">
        <f>INDEX(Product_Master!$D$2:$D$19,MATCH(H1637,Product_Master!$A$2:$A$19,0))</f>
        <v>220</v>
      </c>
      <c r="R1637" s="14">
        <f>INDEX(Product_Master!$E$2:$E$19,MATCH(H1637,Product_Master!$A$2:$A$19,0))</f>
        <v>159.36000000000001</v>
      </c>
      <c r="S1637" s="14">
        <f t="shared" si="150"/>
        <v>1056</v>
      </c>
      <c r="T1637" s="14">
        <f t="shared" si="151"/>
        <v>956.16000000000008</v>
      </c>
      <c r="U1637" s="14">
        <f t="shared" si="152"/>
        <v>99.839999999999918</v>
      </c>
      <c r="V1637" s="20">
        <f t="shared" si="153"/>
        <v>9.4545454545454474E-2</v>
      </c>
      <c r="W1637" s="7" t="str">
        <f t="shared" si="154"/>
        <v>Profitable</v>
      </c>
      <c r="X1637" s="7" t="str">
        <f t="shared" si="155"/>
        <v>Low</v>
      </c>
    </row>
    <row r="1638" spans="1:24" x14ac:dyDescent="0.3">
      <c r="A1638" s="7" t="s">
        <v>4005</v>
      </c>
      <c r="B1638" s="8">
        <v>45576</v>
      </c>
      <c r="C1638" s="8">
        <v>45581</v>
      </c>
      <c r="D1638" s="7" t="s">
        <v>113</v>
      </c>
      <c r="E1638" s="7" t="s">
        <v>347</v>
      </c>
      <c r="F1638" s="7" t="s">
        <v>29</v>
      </c>
      <c r="G1638" s="7" t="s">
        <v>30</v>
      </c>
      <c r="H1638" s="7" t="s">
        <v>76</v>
      </c>
      <c r="I1638" s="6">
        <v>6</v>
      </c>
      <c r="J1638" s="10">
        <v>0</v>
      </c>
      <c r="K1638" s="7" t="s">
        <v>32</v>
      </c>
      <c r="L1638" s="7" t="s">
        <v>50</v>
      </c>
      <c r="M1638" s="6">
        <v>33</v>
      </c>
      <c r="N1638" s="6">
        <v>4</v>
      </c>
      <c r="O1638" s="7" t="str">
        <f>VLOOKUP(H1638,Product_Master!$A$2:$E$19,2,FALSE)</f>
        <v>Tablet</v>
      </c>
      <c r="P1638" s="7" t="str">
        <f>VLOOKUP(H1638,Product_Master!$A$2:$E$19,3,FALSE)</f>
        <v>Technology</v>
      </c>
      <c r="Q1638" s="17">
        <f>INDEX(Product_Master!$D$2:$D$19,MATCH(H1638,Product_Master!$A$2:$A$19,0))</f>
        <v>350</v>
      </c>
      <c r="R1638" s="14">
        <f>INDEX(Product_Master!$E$2:$E$19,MATCH(H1638,Product_Master!$A$2:$A$19,0))</f>
        <v>267.63</v>
      </c>
      <c r="S1638" s="14">
        <f t="shared" si="150"/>
        <v>2100</v>
      </c>
      <c r="T1638" s="14">
        <f t="shared" si="151"/>
        <v>1605.78</v>
      </c>
      <c r="U1638" s="14">
        <f t="shared" si="152"/>
        <v>494.22</v>
      </c>
      <c r="V1638" s="20">
        <f t="shared" si="153"/>
        <v>0.23534285714285716</v>
      </c>
      <c r="W1638" s="7" t="str">
        <f t="shared" si="154"/>
        <v>Profitable</v>
      </c>
      <c r="X1638" s="7" t="str">
        <f t="shared" si="155"/>
        <v>Medium</v>
      </c>
    </row>
    <row r="1639" spans="1:24" x14ac:dyDescent="0.3">
      <c r="A1639" s="7" t="s">
        <v>4006</v>
      </c>
      <c r="B1639" s="8">
        <v>45628</v>
      </c>
      <c r="C1639" s="8">
        <v>45634</v>
      </c>
      <c r="D1639" s="7" t="s">
        <v>1789</v>
      </c>
      <c r="E1639" s="7" t="s">
        <v>61</v>
      </c>
      <c r="F1639" s="7" t="s">
        <v>29</v>
      </c>
      <c r="G1639" s="7" t="s">
        <v>47</v>
      </c>
      <c r="H1639" s="7" t="s">
        <v>177</v>
      </c>
      <c r="I1639" s="6">
        <v>3</v>
      </c>
      <c r="J1639" s="10">
        <v>0.2</v>
      </c>
      <c r="K1639" s="7" t="s">
        <v>32</v>
      </c>
      <c r="L1639" s="7" t="s">
        <v>41</v>
      </c>
      <c r="M1639" s="6">
        <v>42</v>
      </c>
      <c r="N1639" s="6">
        <v>3</v>
      </c>
      <c r="O1639" s="7" t="str">
        <f>VLOOKUP(H1639,Product_Master!$A$2:$E$19,2,FALSE)</f>
        <v>Headphones</v>
      </c>
      <c r="P1639" s="7" t="str">
        <f>VLOOKUP(H1639,Product_Master!$A$2:$E$19,3,FALSE)</f>
        <v>Technology</v>
      </c>
      <c r="Q1639" s="17">
        <f>INDEX(Product_Master!$D$2:$D$19,MATCH(H1639,Product_Master!$A$2:$A$19,0))</f>
        <v>80</v>
      </c>
      <c r="R1639" s="14">
        <f>INDEX(Product_Master!$E$2:$E$19,MATCH(H1639,Product_Master!$A$2:$A$19,0))</f>
        <v>45.88</v>
      </c>
      <c r="S1639" s="14">
        <f t="shared" si="150"/>
        <v>192</v>
      </c>
      <c r="T1639" s="14">
        <f t="shared" si="151"/>
        <v>137.64000000000001</v>
      </c>
      <c r="U1639" s="14">
        <f t="shared" si="152"/>
        <v>54.359999999999985</v>
      </c>
      <c r="V1639" s="20">
        <f t="shared" si="153"/>
        <v>0.2831249999999999</v>
      </c>
      <c r="W1639" s="7" t="str">
        <f t="shared" si="154"/>
        <v>Profitable</v>
      </c>
      <c r="X1639" s="7" t="str">
        <f t="shared" si="155"/>
        <v>Low</v>
      </c>
    </row>
    <row r="1640" spans="1:24" x14ac:dyDescent="0.3">
      <c r="A1640" s="7" t="s">
        <v>4007</v>
      </c>
      <c r="B1640" s="8">
        <v>45339</v>
      </c>
      <c r="C1640" s="8">
        <v>45341</v>
      </c>
      <c r="D1640" s="7" t="s">
        <v>1141</v>
      </c>
      <c r="E1640" s="7" t="s">
        <v>914</v>
      </c>
      <c r="F1640" s="7" t="s">
        <v>29</v>
      </c>
      <c r="G1640" s="7" t="s">
        <v>5734</v>
      </c>
      <c r="H1640" s="7" t="s">
        <v>109</v>
      </c>
      <c r="I1640" s="6">
        <v>7</v>
      </c>
      <c r="J1640" s="10">
        <v>0.1</v>
      </c>
      <c r="K1640" s="7" t="s">
        <v>32</v>
      </c>
      <c r="L1640" s="7" t="s">
        <v>50</v>
      </c>
      <c r="M1640" s="6">
        <v>61</v>
      </c>
      <c r="N1640" s="6">
        <v>2</v>
      </c>
      <c r="O1640" s="7" t="str">
        <f>VLOOKUP(H1640,Product_Master!$A$2:$E$19,2,FALSE)</f>
        <v>Printer</v>
      </c>
      <c r="P1640" s="7" t="str">
        <f>VLOOKUP(H1640,Product_Master!$A$2:$E$19,3,FALSE)</f>
        <v>Technology</v>
      </c>
      <c r="Q1640" s="17">
        <f>INDEX(Product_Master!$D$2:$D$19,MATCH(H1640,Product_Master!$A$2:$A$19,0))</f>
        <v>180</v>
      </c>
      <c r="R1640" s="14">
        <f>INDEX(Product_Master!$E$2:$E$19,MATCH(H1640,Product_Master!$A$2:$A$19,0))</f>
        <v>133.25</v>
      </c>
      <c r="S1640" s="14">
        <f t="shared" si="150"/>
        <v>1134</v>
      </c>
      <c r="T1640" s="14">
        <f t="shared" si="151"/>
        <v>932.75</v>
      </c>
      <c r="U1640" s="14">
        <f t="shared" si="152"/>
        <v>201.25</v>
      </c>
      <c r="V1640" s="20">
        <f t="shared" si="153"/>
        <v>0.17746913580246915</v>
      </c>
      <c r="W1640" s="7" t="str">
        <f t="shared" si="154"/>
        <v>Profitable</v>
      </c>
      <c r="X1640" s="7" t="str">
        <f t="shared" si="155"/>
        <v>Low</v>
      </c>
    </row>
    <row r="1641" spans="1:24" x14ac:dyDescent="0.3">
      <c r="A1641" s="7" t="s">
        <v>4008</v>
      </c>
      <c r="B1641" s="8">
        <v>45342</v>
      </c>
      <c r="C1641" s="8">
        <v>45348</v>
      </c>
      <c r="D1641" s="7" t="s">
        <v>4009</v>
      </c>
      <c r="E1641" s="7" t="s">
        <v>1133</v>
      </c>
      <c r="F1641" s="7" t="s">
        <v>19</v>
      </c>
      <c r="G1641" s="7" t="s">
        <v>47</v>
      </c>
      <c r="H1641" s="7" t="s">
        <v>21</v>
      </c>
      <c r="I1641" s="6">
        <v>4</v>
      </c>
      <c r="J1641" s="10">
        <v>0.2</v>
      </c>
      <c r="K1641" s="7" t="s">
        <v>32</v>
      </c>
      <c r="L1641" s="7" t="s">
        <v>23</v>
      </c>
      <c r="M1641" s="6">
        <v>27</v>
      </c>
      <c r="N1641" s="6">
        <v>4</v>
      </c>
      <c r="O1641" s="7" t="str">
        <f>VLOOKUP(H1641,Product_Master!$A$2:$E$19,2,FALSE)</f>
        <v>Pen Set</v>
      </c>
      <c r="P1641" s="7" t="str">
        <f>VLOOKUP(H1641,Product_Master!$A$2:$E$19,3,FALSE)</f>
        <v>Office Supplies</v>
      </c>
      <c r="Q1641" s="17">
        <f>INDEX(Product_Master!$D$2:$D$19,MATCH(H1641,Product_Master!$A$2:$A$19,0))</f>
        <v>12</v>
      </c>
      <c r="R1641" s="14">
        <f>INDEX(Product_Master!$E$2:$E$19,MATCH(H1641,Product_Master!$A$2:$A$19,0))</f>
        <v>9.07</v>
      </c>
      <c r="S1641" s="14">
        <f t="shared" si="150"/>
        <v>38.400000000000006</v>
      </c>
      <c r="T1641" s="14">
        <f t="shared" si="151"/>
        <v>36.28</v>
      </c>
      <c r="U1641" s="14">
        <f t="shared" si="152"/>
        <v>2.1200000000000045</v>
      </c>
      <c r="V1641" s="20">
        <f t="shared" si="153"/>
        <v>5.5208333333333443E-2</v>
      </c>
      <c r="W1641" s="7" t="str">
        <f t="shared" si="154"/>
        <v>Profitable</v>
      </c>
      <c r="X1641" s="7" t="str">
        <f t="shared" si="155"/>
        <v>Low</v>
      </c>
    </row>
    <row r="1642" spans="1:24" x14ac:dyDescent="0.3">
      <c r="A1642" s="7" t="s">
        <v>4010</v>
      </c>
      <c r="B1642" s="8">
        <v>45044</v>
      </c>
      <c r="C1642" s="8">
        <v>45051</v>
      </c>
      <c r="D1642" s="7" t="s">
        <v>739</v>
      </c>
      <c r="E1642" s="7" t="s">
        <v>1014</v>
      </c>
      <c r="F1642" s="7" t="s">
        <v>19</v>
      </c>
      <c r="G1642" s="7" t="s">
        <v>192</v>
      </c>
      <c r="H1642" s="7" t="s">
        <v>56</v>
      </c>
      <c r="I1642" s="6">
        <v>8</v>
      </c>
      <c r="J1642" s="10">
        <v>0</v>
      </c>
      <c r="K1642" s="7" t="s">
        <v>22</v>
      </c>
      <c r="L1642" s="7" t="s">
        <v>50</v>
      </c>
      <c r="M1642" s="6">
        <v>35</v>
      </c>
      <c r="N1642" s="6">
        <v>4</v>
      </c>
      <c r="O1642" s="7" t="str">
        <f>VLOOKUP(H1642,Product_Master!$A$2:$E$19,2,FALSE)</f>
        <v>Stapler</v>
      </c>
      <c r="P1642" s="7" t="str">
        <f>VLOOKUP(H1642,Product_Master!$A$2:$E$19,3,FALSE)</f>
        <v>Office Supplies</v>
      </c>
      <c r="Q1642" s="17">
        <f>INDEX(Product_Master!$D$2:$D$19,MATCH(H1642,Product_Master!$A$2:$A$19,0))</f>
        <v>15</v>
      </c>
      <c r="R1642" s="14">
        <f>INDEX(Product_Master!$E$2:$E$19,MATCH(H1642,Product_Master!$A$2:$A$19,0))</f>
        <v>9.91</v>
      </c>
      <c r="S1642" s="14">
        <f t="shared" si="150"/>
        <v>120</v>
      </c>
      <c r="T1642" s="14">
        <f t="shared" si="151"/>
        <v>79.28</v>
      </c>
      <c r="U1642" s="14">
        <f t="shared" si="152"/>
        <v>40.72</v>
      </c>
      <c r="V1642" s="20">
        <f t="shared" si="153"/>
        <v>0.33933333333333332</v>
      </c>
      <c r="W1642" s="7" t="str">
        <f t="shared" si="154"/>
        <v>Profitable</v>
      </c>
      <c r="X1642" s="7" t="str">
        <f t="shared" si="155"/>
        <v>Low</v>
      </c>
    </row>
    <row r="1643" spans="1:24" x14ac:dyDescent="0.3">
      <c r="A1643" s="7" t="s">
        <v>4011</v>
      </c>
      <c r="B1643" s="8">
        <v>45232</v>
      </c>
      <c r="C1643" s="8">
        <v>45239</v>
      </c>
      <c r="D1643" s="7" t="s">
        <v>1767</v>
      </c>
      <c r="E1643" s="7" t="s">
        <v>186</v>
      </c>
      <c r="F1643" s="7" t="s">
        <v>39</v>
      </c>
      <c r="G1643" s="7" t="s">
        <v>251</v>
      </c>
      <c r="H1643" s="7" t="s">
        <v>31</v>
      </c>
      <c r="I1643" s="6">
        <v>6</v>
      </c>
      <c r="J1643" s="10">
        <v>0.05</v>
      </c>
      <c r="K1643" s="7" t="s">
        <v>22</v>
      </c>
      <c r="L1643" s="7" t="s">
        <v>50</v>
      </c>
      <c r="M1643" s="6">
        <v>18</v>
      </c>
      <c r="N1643" s="6">
        <v>1</v>
      </c>
      <c r="O1643" s="7" t="str">
        <f>VLOOKUP(H1643,Product_Master!$A$2:$E$19,2,FALSE)</f>
        <v>Desk</v>
      </c>
      <c r="P1643" s="7" t="str">
        <f>VLOOKUP(H1643,Product_Master!$A$2:$E$19,3,FALSE)</f>
        <v>Furniture</v>
      </c>
      <c r="Q1643" s="17">
        <f>INDEX(Product_Master!$D$2:$D$19,MATCH(H1643,Product_Master!$A$2:$A$19,0))</f>
        <v>320</v>
      </c>
      <c r="R1643" s="14">
        <f>INDEX(Product_Master!$E$2:$E$19,MATCH(H1643,Product_Master!$A$2:$A$19,0))</f>
        <v>186.25</v>
      </c>
      <c r="S1643" s="14">
        <f t="shared" si="150"/>
        <v>1824</v>
      </c>
      <c r="T1643" s="14">
        <f t="shared" si="151"/>
        <v>1117.5</v>
      </c>
      <c r="U1643" s="14">
        <f t="shared" si="152"/>
        <v>706.5</v>
      </c>
      <c r="V1643" s="20">
        <f t="shared" si="153"/>
        <v>0.38733552631578949</v>
      </c>
      <c r="W1643" s="7" t="str">
        <f t="shared" si="154"/>
        <v>Profitable</v>
      </c>
      <c r="X1643" s="7" t="str">
        <f t="shared" si="155"/>
        <v>Low</v>
      </c>
    </row>
    <row r="1644" spans="1:24" x14ac:dyDescent="0.3">
      <c r="A1644" s="7" t="s">
        <v>4012</v>
      </c>
      <c r="B1644" s="8">
        <v>45006</v>
      </c>
      <c r="C1644" s="8">
        <v>45007</v>
      </c>
      <c r="D1644" s="7" t="s">
        <v>2325</v>
      </c>
      <c r="E1644" s="7" t="s">
        <v>583</v>
      </c>
      <c r="F1644" s="7" t="s">
        <v>29</v>
      </c>
      <c r="G1644" s="7" t="s">
        <v>90</v>
      </c>
      <c r="H1644" s="7" t="s">
        <v>91</v>
      </c>
      <c r="I1644" s="6">
        <v>7</v>
      </c>
      <c r="J1644" s="10">
        <v>0.1</v>
      </c>
      <c r="K1644" s="7" t="s">
        <v>32</v>
      </c>
      <c r="L1644" s="7" t="s">
        <v>41</v>
      </c>
      <c r="M1644" s="6">
        <v>58</v>
      </c>
      <c r="N1644" s="6">
        <v>3</v>
      </c>
      <c r="O1644" s="7" t="str">
        <f>VLOOKUP(H1644,Product_Master!$A$2:$E$19,2,FALSE)</f>
        <v>Smartphone</v>
      </c>
      <c r="P1644" s="7" t="str">
        <f>VLOOKUP(H1644,Product_Master!$A$2:$E$19,3,FALSE)</f>
        <v>Technology</v>
      </c>
      <c r="Q1644" s="17">
        <f>INDEX(Product_Master!$D$2:$D$19,MATCH(H1644,Product_Master!$A$2:$A$19,0))</f>
        <v>600</v>
      </c>
      <c r="R1644" s="14">
        <f>INDEX(Product_Master!$E$2:$E$19,MATCH(H1644,Product_Master!$A$2:$A$19,0))</f>
        <v>395.83</v>
      </c>
      <c r="S1644" s="14">
        <f t="shared" si="150"/>
        <v>3780</v>
      </c>
      <c r="T1644" s="14">
        <f t="shared" si="151"/>
        <v>2770.81</v>
      </c>
      <c r="U1644" s="14">
        <f t="shared" si="152"/>
        <v>1009.19</v>
      </c>
      <c r="V1644" s="20">
        <f t="shared" si="153"/>
        <v>0.26698148148148149</v>
      </c>
      <c r="W1644" s="7" t="str">
        <f t="shared" si="154"/>
        <v>Profitable</v>
      </c>
      <c r="X1644" s="7" t="str">
        <f t="shared" si="155"/>
        <v>Medium</v>
      </c>
    </row>
    <row r="1645" spans="1:24" x14ac:dyDescent="0.3">
      <c r="A1645" s="7" t="s">
        <v>4014</v>
      </c>
      <c r="B1645" s="8">
        <v>45427</v>
      </c>
      <c r="C1645" s="8">
        <v>45432</v>
      </c>
      <c r="D1645" s="7" t="s">
        <v>3901</v>
      </c>
      <c r="E1645" s="7" t="s">
        <v>911</v>
      </c>
      <c r="F1645" s="7" t="s">
        <v>39</v>
      </c>
      <c r="G1645" s="7" t="s">
        <v>293</v>
      </c>
      <c r="H1645" s="7" t="s">
        <v>76</v>
      </c>
      <c r="I1645" s="6">
        <v>3</v>
      </c>
      <c r="J1645" s="10">
        <v>0</v>
      </c>
      <c r="K1645" s="7" t="s">
        <v>32</v>
      </c>
      <c r="L1645" s="7" t="s">
        <v>33</v>
      </c>
      <c r="M1645" s="6">
        <v>38</v>
      </c>
      <c r="N1645" s="6">
        <v>3</v>
      </c>
      <c r="O1645" s="7" t="str">
        <f>VLOOKUP(H1645,Product_Master!$A$2:$E$19,2,FALSE)</f>
        <v>Tablet</v>
      </c>
      <c r="P1645" s="7" t="str">
        <f>VLOOKUP(H1645,Product_Master!$A$2:$E$19,3,FALSE)</f>
        <v>Technology</v>
      </c>
      <c r="Q1645" s="17">
        <f>INDEX(Product_Master!$D$2:$D$19,MATCH(H1645,Product_Master!$A$2:$A$19,0))</f>
        <v>350</v>
      </c>
      <c r="R1645" s="14">
        <f>INDEX(Product_Master!$E$2:$E$19,MATCH(H1645,Product_Master!$A$2:$A$19,0))</f>
        <v>267.63</v>
      </c>
      <c r="S1645" s="14">
        <f t="shared" si="150"/>
        <v>1050</v>
      </c>
      <c r="T1645" s="14">
        <f t="shared" si="151"/>
        <v>802.89</v>
      </c>
      <c r="U1645" s="14">
        <f t="shared" si="152"/>
        <v>247.11</v>
      </c>
      <c r="V1645" s="20">
        <f t="shared" si="153"/>
        <v>0.23534285714285716</v>
      </c>
      <c r="W1645" s="7" t="str">
        <f t="shared" si="154"/>
        <v>Profitable</v>
      </c>
      <c r="X1645" s="7" t="str">
        <f t="shared" si="155"/>
        <v>Low</v>
      </c>
    </row>
    <row r="1646" spans="1:24" x14ac:dyDescent="0.3">
      <c r="A1646" s="7" t="s">
        <v>4016</v>
      </c>
      <c r="B1646" s="8">
        <v>44941</v>
      </c>
      <c r="C1646" s="8">
        <v>44944</v>
      </c>
      <c r="D1646" s="7" t="s">
        <v>2547</v>
      </c>
      <c r="E1646" s="7" t="s">
        <v>731</v>
      </c>
      <c r="F1646" s="7" t="s">
        <v>19</v>
      </c>
      <c r="G1646" s="7" t="s">
        <v>30</v>
      </c>
      <c r="H1646" s="7" t="s">
        <v>216</v>
      </c>
      <c r="I1646" s="6">
        <v>8</v>
      </c>
      <c r="J1646" s="10">
        <v>0.1</v>
      </c>
      <c r="K1646" s="7" t="s">
        <v>222</v>
      </c>
      <c r="L1646" s="7" t="s">
        <v>33</v>
      </c>
      <c r="M1646" s="6">
        <v>45</v>
      </c>
      <c r="N1646" s="6">
        <v>2</v>
      </c>
      <c r="O1646" s="7" t="str">
        <f>VLOOKUP(H1646,Product_Master!$A$2:$E$19,2,FALSE)</f>
        <v>Keyboard</v>
      </c>
      <c r="P1646" s="7" t="str">
        <f>VLOOKUP(H1646,Product_Master!$A$2:$E$19,3,FALSE)</f>
        <v>Technology</v>
      </c>
      <c r="Q1646" s="17">
        <f>INDEX(Product_Master!$D$2:$D$19,MATCH(H1646,Product_Master!$A$2:$A$19,0))</f>
        <v>45</v>
      </c>
      <c r="R1646" s="14">
        <f>INDEX(Product_Master!$E$2:$E$19,MATCH(H1646,Product_Master!$A$2:$A$19,0))</f>
        <v>35.729999999999997</v>
      </c>
      <c r="S1646" s="14">
        <f t="shared" si="150"/>
        <v>324</v>
      </c>
      <c r="T1646" s="14">
        <f t="shared" si="151"/>
        <v>285.83999999999997</v>
      </c>
      <c r="U1646" s="14">
        <f t="shared" si="152"/>
        <v>38.160000000000025</v>
      </c>
      <c r="V1646" s="20">
        <f t="shared" si="153"/>
        <v>0.11777777777777786</v>
      </c>
      <c r="W1646" s="7" t="str">
        <f t="shared" si="154"/>
        <v>Profitable</v>
      </c>
      <c r="X1646" s="7" t="str">
        <f t="shared" si="155"/>
        <v>Low</v>
      </c>
    </row>
    <row r="1647" spans="1:24" x14ac:dyDescent="0.3">
      <c r="A1647" s="7" t="s">
        <v>4017</v>
      </c>
      <c r="B1647" s="8">
        <v>45606</v>
      </c>
      <c r="C1647" s="8">
        <v>45610</v>
      </c>
      <c r="D1647" s="7" t="s">
        <v>214</v>
      </c>
      <c r="E1647" s="7" t="s">
        <v>548</v>
      </c>
      <c r="F1647" s="7" t="s">
        <v>19</v>
      </c>
      <c r="G1647" s="7" t="s">
        <v>97</v>
      </c>
      <c r="H1647" s="7" t="s">
        <v>76</v>
      </c>
      <c r="I1647" s="6">
        <v>5</v>
      </c>
      <c r="J1647" s="10">
        <v>0.1</v>
      </c>
      <c r="K1647" s="7" t="s">
        <v>222</v>
      </c>
      <c r="L1647" s="7" t="s">
        <v>33</v>
      </c>
      <c r="M1647" s="6">
        <v>18</v>
      </c>
      <c r="N1647" s="6">
        <v>3</v>
      </c>
      <c r="O1647" s="7" t="str">
        <f>VLOOKUP(H1647,Product_Master!$A$2:$E$19,2,FALSE)</f>
        <v>Tablet</v>
      </c>
      <c r="P1647" s="7" t="str">
        <f>VLOOKUP(H1647,Product_Master!$A$2:$E$19,3,FALSE)</f>
        <v>Technology</v>
      </c>
      <c r="Q1647" s="17">
        <f>INDEX(Product_Master!$D$2:$D$19,MATCH(H1647,Product_Master!$A$2:$A$19,0))</f>
        <v>350</v>
      </c>
      <c r="R1647" s="14">
        <f>INDEX(Product_Master!$E$2:$E$19,MATCH(H1647,Product_Master!$A$2:$A$19,0))</f>
        <v>267.63</v>
      </c>
      <c r="S1647" s="14">
        <f t="shared" si="150"/>
        <v>1575</v>
      </c>
      <c r="T1647" s="14">
        <f t="shared" si="151"/>
        <v>1338.15</v>
      </c>
      <c r="U1647" s="14">
        <f t="shared" si="152"/>
        <v>236.84999999999991</v>
      </c>
      <c r="V1647" s="20">
        <f t="shared" si="153"/>
        <v>0.15038095238095231</v>
      </c>
      <c r="W1647" s="7" t="str">
        <f t="shared" si="154"/>
        <v>Profitable</v>
      </c>
      <c r="X1647" s="7" t="str">
        <f t="shared" si="155"/>
        <v>Low</v>
      </c>
    </row>
    <row r="1648" spans="1:24" x14ac:dyDescent="0.3">
      <c r="A1648" s="7" t="s">
        <v>4018</v>
      </c>
      <c r="B1648" s="8">
        <v>45377</v>
      </c>
      <c r="C1648" s="8">
        <v>45384</v>
      </c>
      <c r="D1648" s="7" t="s">
        <v>2024</v>
      </c>
      <c r="E1648" s="7" t="s">
        <v>312</v>
      </c>
      <c r="F1648" s="7" t="s">
        <v>29</v>
      </c>
      <c r="G1648" s="7" t="s">
        <v>115</v>
      </c>
      <c r="H1648" s="7" t="s">
        <v>241</v>
      </c>
      <c r="I1648" s="6">
        <v>8</v>
      </c>
      <c r="J1648" s="10">
        <v>0.1</v>
      </c>
      <c r="K1648" s="7" t="s">
        <v>22</v>
      </c>
      <c r="L1648" s="7" t="s">
        <v>23</v>
      </c>
      <c r="M1648" s="6">
        <v>28</v>
      </c>
      <c r="N1648" s="6">
        <v>1</v>
      </c>
      <c r="O1648" s="7" t="str">
        <f>VLOOKUP(H1648,Product_Master!$A$2:$E$19,2,FALSE)</f>
        <v>Notebook</v>
      </c>
      <c r="P1648" s="7" t="str">
        <f>VLOOKUP(H1648,Product_Master!$A$2:$E$19,3,FALSE)</f>
        <v>Office Supplies</v>
      </c>
      <c r="Q1648" s="17">
        <f>INDEX(Product_Master!$D$2:$D$19,MATCH(H1648,Product_Master!$A$2:$A$19,0))</f>
        <v>6</v>
      </c>
      <c r="R1648" s="14">
        <f>INDEX(Product_Master!$E$2:$E$19,MATCH(H1648,Product_Master!$A$2:$A$19,0))</f>
        <v>4.2699999999999996</v>
      </c>
      <c r="S1648" s="14">
        <f t="shared" si="150"/>
        <v>43.2</v>
      </c>
      <c r="T1648" s="14">
        <f t="shared" si="151"/>
        <v>34.159999999999997</v>
      </c>
      <c r="U1648" s="14">
        <f t="shared" si="152"/>
        <v>9.0400000000000063</v>
      </c>
      <c r="V1648" s="20">
        <f t="shared" si="153"/>
        <v>0.20925925925925939</v>
      </c>
      <c r="W1648" s="7" t="str">
        <f t="shared" si="154"/>
        <v>Profitable</v>
      </c>
      <c r="X1648" s="7" t="str">
        <f t="shared" si="155"/>
        <v>Low</v>
      </c>
    </row>
    <row r="1649" spans="1:24" x14ac:dyDescent="0.3">
      <c r="A1649" s="7" t="s">
        <v>4019</v>
      </c>
      <c r="B1649" s="8">
        <v>44971</v>
      </c>
      <c r="C1649" s="8">
        <v>44975</v>
      </c>
      <c r="D1649" s="7" t="s">
        <v>1036</v>
      </c>
      <c r="E1649" s="7" t="s">
        <v>28</v>
      </c>
      <c r="F1649" s="7" t="s">
        <v>39</v>
      </c>
      <c r="G1649" s="7" t="s">
        <v>293</v>
      </c>
      <c r="H1649" s="7" t="s">
        <v>109</v>
      </c>
      <c r="I1649" s="6">
        <v>6</v>
      </c>
      <c r="J1649" s="10">
        <v>0.1</v>
      </c>
      <c r="K1649" s="7" t="s">
        <v>22</v>
      </c>
      <c r="L1649" s="7" t="s">
        <v>50</v>
      </c>
      <c r="M1649" s="6">
        <v>50</v>
      </c>
      <c r="N1649" s="6">
        <v>1</v>
      </c>
      <c r="O1649" s="7" t="str">
        <f>VLOOKUP(H1649,Product_Master!$A$2:$E$19,2,FALSE)</f>
        <v>Printer</v>
      </c>
      <c r="P1649" s="7" t="str">
        <f>VLOOKUP(H1649,Product_Master!$A$2:$E$19,3,FALSE)</f>
        <v>Technology</v>
      </c>
      <c r="Q1649" s="17">
        <f>INDEX(Product_Master!$D$2:$D$19,MATCH(H1649,Product_Master!$A$2:$A$19,0))</f>
        <v>180</v>
      </c>
      <c r="R1649" s="14">
        <f>INDEX(Product_Master!$E$2:$E$19,MATCH(H1649,Product_Master!$A$2:$A$19,0))</f>
        <v>133.25</v>
      </c>
      <c r="S1649" s="14">
        <f t="shared" si="150"/>
        <v>972</v>
      </c>
      <c r="T1649" s="14">
        <f t="shared" si="151"/>
        <v>799.5</v>
      </c>
      <c r="U1649" s="14">
        <f t="shared" si="152"/>
        <v>172.5</v>
      </c>
      <c r="V1649" s="20">
        <f t="shared" si="153"/>
        <v>0.17746913580246915</v>
      </c>
      <c r="W1649" s="7" t="str">
        <f t="shared" si="154"/>
        <v>Profitable</v>
      </c>
      <c r="X1649" s="7" t="str">
        <f t="shared" si="155"/>
        <v>Low</v>
      </c>
    </row>
    <row r="1650" spans="1:24" x14ac:dyDescent="0.3">
      <c r="A1650" s="7" t="s">
        <v>4021</v>
      </c>
      <c r="B1650" s="8">
        <v>45086</v>
      </c>
      <c r="C1650" s="8">
        <v>45087</v>
      </c>
      <c r="D1650" s="7" t="s">
        <v>3854</v>
      </c>
      <c r="E1650" s="7" t="s">
        <v>82</v>
      </c>
      <c r="F1650" s="7" t="s">
        <v>29</v>
      </c>
      <c r="G1650" s="7" t="s">
        <v>40</v>
      </c>
      <c r="H1650" s="7" t="s">
        <v>154</v>
      </c>
      <c r="I1650" s="6">
        <v>2</v>
      </c>
      <c r="J1650" s="10">
        <v>0.1</v>
      </c>
      <c r="K1650" s="7" t="s">
        <v>222</v>
      </c>
      <c r="L1650" s="7" t="s">
        <v>41</v>
      </c>
      <c r="M1650" s="6">
        <v>67</v>
      </c>
      <c r="N1650" s="6">
        <v>3</v>
      </c>
      <c r="O1650" s="7" t="str">
        <f>VLOOKUP(H1650,Product_Master!$A$2:$E$19,2,FALSE)</f>
        <v>Filing Cabinet</v>
      </c>
      <c r="P1650" s="7" t="str">
        <f>VLOOKUP(H1650,Product_Master!$A$2:$E$19,3,FALSE)</f>
        <v>Furniture</v>
      </c>
      <c r="Q1650" s="17">
        <f>INDEX(Product_Master!$D$2:$D$19,MATCH(H1650,Product_Master!$A$2:$A$19,0))</f>
        <v>130</v>
      </c>
      <c r="R1650" s="14">
        <f>INDEX(Product_Master!$E$2:$E$19,MATCH(H1650,Product_Master!$A$2:$A$19,0))</f>
        <v>83.55</v>
      </c>
      <c r="S1650" s="14">
        <f t="shared" si="150"/>
        <v>234</v>
      </c>
      <c r="T1650" s="14">
        <f t="shared" si="151"/>
        <v>167.1</v>
      </c>
      <c r="U1650" s="14">
        <f t="shared" si="152"/>
        <v>66.900000000000006</v>
      </c>
      <c r="V1650" s="20">
        <f t="shared" si="153"/>
        <v>0.28589743589743594</v>
      </c>
      <c r="W1650" s="7" t="str">
        <f t="shared" si="154"/>
        <v>Profitable</v>
      </c>
      <c r="X1650" s="7" t="str">
        <f t="shared" si="155"/>
        <v>Low</v>
      </c>
    </row>
    <row r="1651" spans="1:24" x14ac:dyDescent="0.3">
      <c r="A1651" s="7" t="s">
        <v>4022</v>
      </c>
      <c r="B1651" s="8">
        <v>45170</v>
      </c>
      <c r="C1651" s="8">
        <v>45174</v>
      </c>
      <c r="D1651" s="7" t="s">
        <v>240</v>
      </c>
      <c r="E1651" s="7" t="s">
        <v>170</v>
      </c>
      <c r="F1651" s="7" t="s">
        <v>39</v>
      </c>
      <c r="G1651" s="7" t="s">
        <v>251</v>
      </c>
      <c r="H1651" s="7" t="s">
        <v>308</v>
      </c>
      <c r="I1651" s="6">
        <v>8</v>
      </c>
      <c r="J1651" s="10">
        <v>0.05</v>
      </c>
      <c r="K1651" s="7" t="s">
        <v>32</v>
      </c>
      <c r="L1651" s="7" t="s">
        <v>33</v>
      </c>
      <c r="M1651" s="6">
        <v>19</v>
      </c>
      <c r="N1651" s="6">
        <v>1</v>
      </c>
      <c r="O1651" s="7" t="str">
        <f>VLOOKUP(H1651,Product_Master!$A$2:$E$19,2,FALSE)</f>
        <v>Binder</v>
      </c>
      <c r="P1651" s="7" t="str">
        <f>VLOOKUP(H1651,Product_Master!$A$2:$E$19,3,FALSE)</f>
        <v>Office Supplies</v>
      </c>
      <c r="Q1651" s="17">
        <f>INDEX(Product_Master!$D$2:$D$19,MATCH(H1651,Product_Master!$A$2:$A$19,0))</f>
        <v>8</v>
      </c>
      <c r="R1651" s="14">
        <f>INDEX(Product_Master!$E$2:$E$19,MATCH(H1651,Product_Master!$A$2:$A$19,0))</f>
        <v>5.51</v>
      </c>
      <c r="S1651" s="14">
        <f t="shared" si="150"/>
        <v>60.8</v>
      </c>
      <c r="T1651" s="14">
        <f t="shared" si="151"/>
        <v>44.08</v>
      </c>
      <c r="U1651" s="14">
        <f t="shared" si="152"/>
        <v>16.72</v>
      </c>
      <c r="V1651" s="20">
        <f t="shared" si="153"/>
        <v>0.27499999999999997</v>
      </c>
      <c r="W1651" s="7" t="str">
        <f t="shared" si="154"/>
        <v>Profitable</v>
      </c>
      <c r="X1651" s="7" t="str">
        <f t="shared" si="155"/>
        <v>Low</v>
      </c>
    </row>
    <row r="1652" spans="1:24" x14ac:dyDescent="0.3">
      <c r="A1652" s="7" t="s">
        <v>4023</v>
      </c>
      <c r="B1652" s="8">
        <v>45588</v>
      </c>
      <c r="C1652" s="8">
        <v>45593</v>
      </c>
      <c r="D1652" s="7" t="s">
        <v>1045</v>
      </c>
      <c r="E1652" s="7" t="s">
        <v>165</v>
      </c>
      <c r="F1652" s="7" t="s">
        <v>29</v>
      </c>
      <c r="G1652" s="7" t="s">
        <v>192</v>
      </c>
      <c r="H1652" s="7" t="s">
        <v>160</v>
      </c>
      <c r="I1652" s="6">
        <v>8</v>
      </c>
      <c r="J1652" s="10">
        <v>0</v>
      </c>
      <c r="K1652" s="7" t="s">
        <v>22</v>
      </c>
      <c r="L1652" s="7" t="s">
        <v>23</v>
      </c>
      <c r="M1652" s="6">
        <v>52</v>
      </c>
      <c r="N1652" s="6">
        <v>2</v>
      </c>
      <c r="O1652" s="7" t="str">
        <f>VLOOKUP(H1652,Product_Master!$A$2:$E$19,2,FALSE)</f>
        <v>Laptop</v>
      </c>
      <c r="P1652" s="7" t="str">
        <f>VLOOKUP(H1652,Product_Master!$A$2:$E$19,3,FALSE)</f>
        <v>Technology</v>
      </c>
      <c r="Q1652" s="17">
        <f>INDEX(Product_Master!$D$2:$D$19,MATCH(H1652,Product_Master!$A$2:$A$19,0))</f>
        <v>900</v>
      </c>
      <c r="R1652" s="14">
        <f>INDEX(Product_Master!$E$2:$E$19,MATCH(H1652,Product_Master!$A$2:$A$19,0))</f>
        <v>669.14</v>
      </c>
      <c r="S1652" s="14">
        <f t="shared" si="150"/>
        <v>7200</v>
      </c>
      <c r="T1652" s="14">
        <f t="shared" si="151"/>
        <v>5353.12</v>
      </c>
      <c r="U1652" s="14">
        <f t="shared" si="152"/>
        <v>1846.88</v>
      </c>
      <c r="V1652" s="20">
        <f t="shared" si="153"/>
        <v>0.25651111111111113</v>
      </c>
      <c r="W1652" s="7" t="str">
        <f t="shared" si="154"/>
        <v>Profitable</v>
      </c>
      <c r="X1652" s="7" t="str">
        <f t="shared" si="155"/>
        <v>High</v>
      </c>
    </row>
    <row r="1653" spans="1:24" x14ac:dyDescent="0.3">
      <c r="A1653" s="7" t="s">
        <v>4026</v>
      </c>
      <c r="B1653" s="8">
        <v>45034</v>
      </c>
      <c r="C1653" s="8">
        <v>45037</v>
      </c>
      <c r="D1653" s="7" t="s">
        <v>4027</v>
      </c>
      <c r="E1653" s="7" t="s">
        <v>606</v>
      </c>
      <c r="F1653" s="7" t="s">
        <v>19</v>
      </c>
      <c r="G1653" s="7" t="s">
        <v>176</v>
      </c>
      <c r="H1653" s="7" t="s">
        <v>98</v>
      </c>
      <c r="I1653" s="6">
        <v>4</v>
      </c>
      <c r="J1653" s="10">
        <v>0.1</v>
      </c>
      <c r="K1653" s="7" t="s">
        <v>22</v>
      </c>
      <c r="L1653" s="7" t="s">
        <v>50</v>
      </c>
      <c r="M1653" s="6">
        <v>44</v>
      </c>
      <c r="N1653" s="6">
        <v>5</v>
      </c>
      <c r="O1653" s="7" t="str">
        <f>VLOOKUP(H1653,Product_Master!$A$2:$E$19,2,FALSE)</f>
        <v>Office Chair</v>
      </c>
      <c r="P1653" s="7" t="str">
        <f>VLOOKUP(H1653,Product_Master!$A$2:$E$19,3,FALSE)</f>
        <v>Furniture</v>
      </c>
      <c r="Q1653" s="17">
        <f>INDEX(Product_Master!$D$2:$D$19,MATCH(H1653,Product_Master!$A$2:$A$19,0))</f>
        <v>150</v>
      </c>
      <c r="R1653" s="14">
        <f>INDEX(Product_Master!$E$2:$E$19,MATCH(H1653,Product_Master!$A$2:$A$19,0))</f>
        <v>111.98</v>
      </c>
      <c r="S1653" s="14">
        <f t="shared" si="150"/>
        <v>540</v>
      </c>
      <c r="T1653" s="14">
        <f t="shared" si="151"/>
        <v>447.92</v>
      </c>
      <c r="U1653" s="14">
        <f t="shared" si="152"/>
        <v>92.079999999999984</v>
      </c>
      <c r="V1653" s="20">
        <f t="shared" si="153"/>
        <v>0.17051851851851849</v>
      </c>
      <c r="W1653" s="7" t="str">
        <f t="shared" si="154"/>
        <v>Profitable</v>
      </c>
      <c r="X1653" s="7" t="str">
        <f t="shared" si="155"/>
        <v>Low</v>
      </c>
    </row>
    <row r="1654" spans="1:24" x14ac:dyDescent="0.3">
      <c r="A1654" s="7" t="s">
        <v>4028</v>
      </c>
      <c r="B1654" s="8">
        <v>45567</v>
      </c>
      <c r="C1654" s="8">
        <v>45571</v>
      </c>
      <c r="D1654" s="7" t="s">
        <v>4009</v>
      </c>
      <c r="E1654" s="7" t="s">
        <v>591</v>
      </c>
      <c r="F1654" s="7" t="s">
        <v>19</v>
      </c>
      <c r="G1654" s="7" t="s">
        <v>90</v>
      </c>
      <c r="H1654" s="7" t="s">
        <v>98</v>
      </c>
      <c r="I1654" s="6">
        <v>7</v>
      </c>
      <c r="J1654" s="10">
        <v>0</v>
      </c>
      <c r="K1654" s="7" t="s">
        <v>222</v>
      </c>
      <c r="L1654" s="7" t="s">
        <v>41</v>
      </c>
      <c r="M1654" s="6">
        <v>67</v>
      </c>
      <c r="N1654" s="6">
        <v>3</v>
      </c>
      <c r="O1654" s="7" t="str">
        <f>VLOOKUP(H1654,Product_Master!$A$2:$E$19,2,FALSE)</f>
        <v>Office Chair</v>
      </c>
      <c r="P1654" s="7" t="str">
        <f>VLOOKUP(H1654,Product_Master!$A$2:$E$19,3,FALSE)</f>
        <v>Furniture</v>
      </c>
      <c r="Q1654" s="17">
        <f>INDEX(Product_Master!$D$2:$D$19,MATCH(H1654,Product_Master!$A$2:$A$19,0))</f>
        <v>150</v>
      </c>
      <c r="R1654" s="14">
        <f>INDEX(Product_Master!$E$2:$E$19,MATCH(H1654,Product_Master!$A$2:$A$19,0))</f>
        <v>111.98</v>
      </c>
      <c r="S1654" s="14">
        <f t="shared" si="150"/>
        <v>1050</v>
      </c>
      <c r="T1654" s="14">
        <f t="shared" si="151"/>
        <v>783.86</v>
      </c>
      <c r="U1654" s="14">
        <f t="shared" si="152"/>
        <v>266.14</v>
      </c>
      <c r="V1654" s="20">
        <f t="shared" si="153"/>
        <v>0.25346666666666667</v>
      </c>
      <c r="W1654" s="7" t="str">
        <f t="shared" si="154"/>
        <v>Profitable</v>
      </c>
      <c r="X1654" s="7" t="str">
        <f t="shared" si="155"/>
        <v>Low</v>
      </c>
    </row>
    <row r="1655" spans="1:24" x14ac:dyDescent="0.3">
      <c r="A1655" s="7" t="s">
        <v>4031</v>
      </c>
      <c r="B1655" s="8">
        <v>45023</v>
      </c>
      <c r="C1655" s="8">
        <v>45030</v>
      </c>
      <c r="D1655" s="7" t="s">
        <v>4032</v>
      </c>
      <c r="E1655" s="7" t="s">
        <v>75</v>
      </c>
      <c r="F1655" s="7" t="s">
        <v>29</v>
      </c>
      <c r="G1655" s="7" t="s">
        <v>40</v>
      </c>
      <c r="H1655" s="7" t="s">
        <v>241</v>
      </c>
      <c r="I1655" s="6">
        <v>7</v>
      </c>
      <c r="J1655" s="10">
        <v>0.05</v>
      </c>
      <c r="K1655" s="7" t="s">
        <v>22</v>
      </c>
      <c r="L1655" s="7" t="s">
        <v>41</v>
      </c>
      <c r="M1655" s="6">
        <v>42</v>
      </c>
      <c r="N1655" s="6">
        <v>3</v>
      </c>
      <c r="O1655" s="7" t="str">
        <f>VLOOKUP(H1655,Product_Master!$A$2:$E$19,2,FALSE)</f>
        <v>Notebook</v>
      </c>
      <c r="P1655" s="7" t="str">
        <f>VLOOKUP(H1655,Product_Master!$A$2:$E$19,3,FALSE)</f>
        <v>Office Supplies</v>
      </c>
      <c r="Q1655" s="17">
        <f>INDEX(Product_Master!$D$2:$D$19,MATCH(H1655,Product_Master!$A$2:$A$19,0))</f>
        <v>6</v>
      </c>
      <c r="R1655" s="14">
        <f>INDEX(Product_Master!$E$2:$E$19,MATCH(H1655,Product_Master!$A$2:$A$19,0))</f>
        <v>4.2699999999999996</v>
      </c>
      <c r="S1655" s="14">
        <f t="shared" si="150"/>
        <v>39.9</v>
      </c>
      <c r="T1655" s="14">
        <f t="shared" si="151"/>
        <v>29.889999999999997</v>
      </c>
      <c r="U1655" s="14">
        <f t="shared" si="152"/>
        <v>10.010000000000002</v>
      </c>
      <c r="V1655" s="20">
        <f t="shared" si="153"/>
        <v>0.2508771929824562</v>
      </c>
      <c r="W1655" s="7" t="str">
        <f t="shared" si="154"/>
        <v>Profitable</v>
      </c>
      <c r="X1655" s="7" t="str">
        <f t="shared" si="155"/>
        <v>Low</v>
      </c>
    </row>
    <row r="1656" spans="1:24" x14ac:dyDescent="0.3">
      <c r="A1656" s="7" t="s">
        <v>4033</v>
      </c>
      <c r="B1656" s="8">
        <v>45473</v>
      </c>
      <c r="C1656" s="8">
        <v>45475</v>
      </c>
      <c r="D1656" s="7" t="s">
        <v>3259</v>
      </c>
      <c r="E1656" s="7" t="s">
        <v>140</v>
      </c>
      <c r="F1656" s="7" t="s">
        <v>29</v>
      </c>
      <c r="G1656" s="7" t="s">
        <v>293</v>
      </c>
      <c r="H1656" s="7" t="s">
        <v>21</v>
      </c>
      <c r="I1656" s="6">
        <v>5</v>
      </c>
      <c r="J1656" s="10">
        <v>0.05</v>
      </c>
      <c r="K1656" s="7" t="s">
        <v>22</v>
      </c>
      <c r="L1656" s="7" t="s">
        <v>33</v>
      </c>
      <c r="M1656" s="6">
        <v>61</v>
      </c>
      <c r="N1656" s="6">
        <v>3</v>
      </c>
      <c r="O1656" s="7" t="str">
        <f>VLOOKUP(H1656,Product_Master!$A$2:$E$19,2,FALSE)</f>
        <v>Pen Set</v>
      </c>
      <c r="P1656" s="7" t="str">
        <f>VLOOKUP(H1656,Product_Master!$A$2:$E$19,3,FALSE)</f>
        <v>Office Supplies</v>
      </c>
      <c r="Q1656" s="17">
        <f>INDEX(Product_Master!$D$2:$D$19,MATCH(H1656,Product_Master!$A$2:$A$19,0))</f>
        <v>12</v>
      </c>
      <c r="R1656" s="14">
        <f>INDEX(Product_Master!$E$2:$E$19,MATCH(H1656,Product_Master!$A$2:$A$19,0))</f>
        <v>9.07</v>
      </c>
      <c r="S1656" s="14">
        <f t="shared" si="150"/>
        <v>57</v>
      </c>
      <c r="T1656" s="14">
        <f t="shared" si="151"/>
        <v>45.35</v>
      </c>
      <c r="U1656" s="14">
        <f t="shared" si="152"/>
        <v>11.649999999999999</v>
      </c>
      <c r="V1656" s="20">
        <f t="shared" si="153"/>
        <v>0.20438596491228067</v>
      </c>
      <c r="W1656" s="7" t="str">
        <f t="shared" si="154"/>
        <v>Profitable</v>
      </c>
      <c r="X1656" s="7" t="str">
        <f t="shared" si="155"/>
        <v>Low</v>
      </c>
    </row>
    <row r="1657" spans="1:24" x14ac:dyDescent="0.3">
      <c r="A1657" s="7" t="s">
        <v>4035</v>
      </c>
      <c r="B1657" s="8">
        <v>45243</v>
      </c>
      <c r="C1657" s="8">
        <v>45244</v>
      </c>
      <c r="D1657" s="7" t="s">
        <v>1549</v>
      </c>
      <c r="E1657" s="7" t="s">
        <v>935</v>
      </c>
      <c r="F1657" s="7" t="s">
        <v>39</v>
      </c>
      <c r="G1657" s="7" t="s">
        <v>293</v>
      </c>
      <c r="H1657" s="7" t="s">
        <v>21</v>
      </c>
      <c r="I1657" s="6">
        <v>7</v>
      </c>
      <c r="J1657" s="10">
        <v>0</v>
      </c>
      <c r="K1657" s="7" t="s">
        <v>22</v>
      </c>
      <c r="L1657" s="7" t="s">
        <v>23</v>
      </c>
      <c r="M1657" s="6">
        <v>43</v>
      </c>
      <c r="N1657" s="6">
        <v>3</v>
      </c>
      <c r="O1657" s="7" t="str">
        <f>VLOOKUP(H1657,Product_Master!$A$2:$E$19,2,FALSE)</f>
        <v>Pen Set</v>
      </c>
      <c r="P1657" s="7" t="str">
        <f>VLOOKUP(H1657,Product_Master!$A$2:$E$19,3,FALSE)</f>
        <v>Office Supplies</v>
      </c>
      <c r="Q1657" s="17">
        <f>INDEX(Product_Master!$D$2:$D$19,MATCH(H1657,Product_Master!$A$2:$A$19,0))</f>
        <v>12</v>
      </c>
      <c r="R1657" s="14">
        <f>INDEX(Product_Master!$E$2:$E$19,MATCH(H1657,Product_Master!$A$2:$A$19,0))</f>
        <v>9.07</v>
      </c>
      <c r="S1657" s="14">
        <f t="shared" si="150"/>
        <v>84</v>
      </c>
      <c r="T1657" s="14">
        <f t="shared" si="151"/>
        <v>63.49</v>
      </c>
      <c r="U1657" s="14">
        <f t="shared" si="152"/>
        <v>20.509999999999998</v>
      </c>
      <c r="V1657" s="20">
        <f t="shared" si="153"/>
        <v>0.24416666666666664</v>
      </c>
      <c r="W1657" s="7" t="str">
        <f t="shared" si="154"/>
        <v>Profitable</v>
      </c>
      <c r="X1657" s="7" t="str">
        <f t="shared" si="155"/>
        <v>Low</v>
      </c>
    </row>
    <row r="1658" spans="1:24" x14ac:dyDescent="0.3">
      <c r="A1658" s="7" t="s">
        <v>4036</v>
      </c>
      <c r="B1658" s="8">
        <v>45150</v>
      </c>
      <c r="C1658" s="8">
        <v>45153</v>
      </c>
      <c r="D1658" s="7" t="s">
        <v>3465</v>
      </c>
      <c r="E1658" s="7" t="s">
        <v>587</v>
      </c>
      <c r="F1658" s="7" t="s">
        <v>29</v>
      </c>
      <c r="G1658" s="7" t="s">
        <v>251</v>
      </c>
      <c r="H1658" s="7" t="s">
        <v>154</v>
      </c>
      <c r="I1658" s="6">
        <v>1</v>
      </c>
      <c r="J1658" s="10">
        <v>0.05</v>
      </c>
      <c r="K1658" s="7" t="s">
        <v>22</v>
      </c>
      <c r="L1658" s="7" t="s">
        <v>41</v>
      </c>
      <c r="M1658" s="6">
        <v>20</v>
      </c>
      <c r="N1658" s="6">
        <v>2</v>
      </c>
      <c r="O1658" s="7" t="str">
        <f>VLOOKUP(H1658,Product_Master!$A$2:$E$19,2,FALSE)</f>
        <v>Filing Cabinet</v>
      </c>
      <c r="P1658" s="7" t="str">
        <f>VLOOKUP(H1658,Product_Master!$A$2:$E$19,3,FALSE)</f>
        <v>Furniture</v>
      </c>
      <c r="Q1658" s="17">
        <f>INDEX(Product_Master!$D$2:$D$19,MATCH(H1658,Product_Master!$A$2:$A$19,0))</f>
        <v>130</v>
      </c>
      <c r="R1658" s="14">
        <f>INDEX(Product_Master!$E$2:$E$19,MATCH(H1658,Product_Master!$A$2:$A$19,0))</f>
        <v>83.55</v>
      </c>
      <c r="S1658" s="14">
        <f t="shared" si="150"/>
        <v>123.5</v>
      </c>
      <c r="T1658" s="14">
        <f t="shared" si="151"/>
        <v>83.55</v>
      </c>
      <c r="U1658" s="14">
        <f t="shared" si="152"/>
        <v>39.950000000000003</v>
      </c>
      <c r="V1658" s="20">
        <f t="shared" si="153"/>
        <v>0.32348178137651823</v>
      </c>
      <c r="W1658" s="7" t="str">
        <f t="shared" si="154"/>
        <v>Profitable</v>
      </c>
      <c r="X1658" s="7" t="str">
        <f t="shared" si="155"/>
        <v>Low</v>
      </c>
    </row>
    <row r="1659" spans="1:24" x14ac:dyDescent="0.3">
      <c r="A1659" s="7" t="s">
        <v>4037</v>
      </c>
      <c r="B1659" s="8">
        <v>45207</v>
      </c>
      <c r="C1659" s="8">
        <v>45213</v>
      </c>
      <c r="D1659" s="7" t="s">
        <v>1008</v>
      </c>
      <c r="E1659" s="7" t="s">
        <v>635</v>
      </c>
      <c r="F1659" s="7" t="s">
        <v>39</v>
      </c>
      <c r="G1659" s="7" t="s">
        <v>115</v>
      </c>
      <c r="H1659" s="7" t="s">
        <v>69</v>
      </c>
      <c r="I1659" s="6">
        <v>8</v>
      </c>
      <c r="J1659" s="10">
        <v>0.1</v>
      </c>
      <c r="K1659" s="7" t="s">
        <v>32</v>
      </c>
      <c r="L1659" s="7" t="s">
        <v>33</v>
      </c>
      <c r="M1659" s="6">
        <v>50</v>
      </c>
      <c r="N1659" s="6">
        <v>3</v>
      </c>
      <c r="O1659" s="7" t="str">
        <f>VLOOKUP(H1659,Product_Master!$A$2:$E$19,2,FALSE)</f>
        <v>Marker Pack</v>
      </c>
      <c r="P1659" s="7" t="str">
        <f>VLOOKUP(H1659,Product_Master!$A$2:$E$19,3,FALSE)</f>
        <v>Office Supplies</v>
      </c>
      <c r="Q1659" s="17">
        <f>INDEX(Product_Master!$D$2:$D$19,MATCH(H1659,Product_Master!$A$2:$A$19,0))</f>
        <v>11</v>
      </c>
      <c r="R1659" s="14">
        <f>INDEX(Product_Master!$E$2:$E$19,MATCH(H1659,Product_Master!$A$2:$A$19,0))</f>
        <v>6.23</v>
      </c>
      <c r="S1659" s="14">
        <f t="shared" si="150"/>
        <v>79.2</v>
      </c>
      <c r="T1659" s="14">
        <f t="shared" si="151"/>
        <v>49.84</v>
      </c>
      <c r="U1659" s="14">
        <f t="shared" si="152"/>
        <v>29.36</v>
      </c>
      <c r="V1659" s="20">
        <f t="shared" si="153"/>
        <v>0.37070707070707071</v>
      </c>
      <c r="W1659" s="7" t="str">
        <f t="shared" si="154"/>
        <v>Profitable</v>
      </c>
      <c r="X1659" s="7" t="str">
        <f t="shared" si="155"/>
        <v>Low</v>
      </c>
    </row>
    <row r="1660" spans="1:24" x14ac:dyDescent="0.3">
      <c r="A1660" s="7" t="s">
        <v>4038</v>
      </c>
      <c r="B1660" s="8">
        <v>45232</v>
      </c>
      <c r="C1660" s="8">
        <v>45238</v>
      </c>
      <c r="D1660" s="7" t="s">
        <v>1190</v>
      </c>
      <c r="E1660" s="7" t="s">
        <v>125</v>
      </c>
      <c r="F1660" s="7" t="s">
        <v>29</v>
      </c>
      <c r="G1660" s="7" t="s">
        <v>176</v>
      </c>
      <c r="H1660" s="7" t="s">
        <v>177</v>
      </c>
      <c r="I1660" s="6">
        <v>1</v>
      </c>
      <c r="J1660" s="10">
        <v>0</v>
      </c>
      <c r="K1660" s="7" t="s">
        <v>32</v>
      </c>
      <c r="L1660" s="7" t="s">
        <v>50</v>
      </c>
      <c r="M1660" s="6">
        <v>43</v>
      </c>
      <c r="N1660" s="6">
        <v>2</v>
      </c>
      <c r="O1660" s="7" t="str">
        <f>VLOOKUP(H1660,Product_Master!$A$2:$E$19,2,FALSE)</f>
        <v>Headphones</v>
      </c>
      <c r="P1660" s="7" t="str">
        <f>VLOOKUP(H1660,Product_Master!$A$2:$E$19,3,FALSE)</f>
        <v>Technology</v>
      </c>
      <c r="Q1660" s="17">
        <f>INDEX(Product_Master!$D$2:$D$19,MATCH(H1660,Product_Master!$A$2:$A$19,0))</f>
        <v>80</v>
      </c>
      <c r="R1660" s="14">
        <f>INDEX(Product_Master!$E$2:$E$19,MATCH(H1660,Product_Master!$A$2:$A$19,0))</f>
        <v>45.88</v>
      </c>
      <c r="S1660" s="14">
        <f t="shared" si="150"/>
        <v>80</v>
      </c>
      <c r="T1660" s="14">
        <f t="shared" si="151"/>
        <v>45.88</v>
      </c>
      <c r="U1660" s="14">
        <f t="shared" si="152"/>
        <v>34.119999999999997</v>
      </c>
      <c r="V1660" s="20">
        <f t="shared" si="153"/>
        <v>0.42649999999999999</v>
      </c>
      <c r="W1660" s="7" t="str">
        <f t="shared" si="154"/>
        <v>Profitable</v>
      </c>
      <c r="X1660" s="7" t="str">
        <f t="shared" si="155"/>
        <v>Low</v>
      </c>
    </row>
    <row r="1661" spans="1:24" x14ac:dyDescent="0.3">
      <c r="A1661" s="7" t="s">
        <v>4039</v>
      </c>
      <c r="B1661" s="8">
        <v>45220</v>
      </c>
      <c r="C1661" s="8">
        <v>45222</v>
      </c>
      <c r="D1661" s="7" t="s">
        <v>4040</v>
      </c>
      <c r="E1661" s="7" t="s">
        <v>805</v>
      </c>
      <c r="F1661" s="7" t="s">
        <v>39</v>
      </c>
      <c r="G1661" s="7" t="s">
        <v>30</v>
      </c>
      <c r="H1661" s="7" t="s">
        <v>48</v>
      </c>
      <c r="I1661" s="6">
        <v>5</v>
      </c>
      <c r="J1661" s="10">
        <v>0.1</v>
      </c>
      <c r="K1661" s="7" t="s">
        <v>32</v>
      </c>
      <c r="L1661" s="7" t="s">
        <v>23</v>
      </c>
      <c r="M1661" s="6">
        <v>66</v>
      </c>
      <c r="N1661" s="6">
        <v>3</v>
      </c>
      <c r="O1661" s="7" t="str">
        <f>VLOOKUP(H1661,Product_Master!$A$2:$E$19,2,FALSE)</f>
        <v>Monitor</v>
      </c>
      <c r="P1661" s="7" t="str">
        <f>VLOOKUP(H1661,Product_Master!$A$2:$E$19,3,FALSE)</f>
        <v>Technology</v>
      </c>
      <c r="Q1661" s="17">
        <f>INDEX(Product_Master!$D$2:$D$19,MATCH(H1661,Product_Master!$A$2:$A$19,0))</f>
        <v>220</v>
      </c>
      <c r="R1661" s="14">
        <f>INDEX(Product_Master!$E$2:$E$19,MATCH(H1661,Product_Master!$A$2:$A$19,0))</f>
        <v>159.36000000000001</v>
      </c>
      <c r="S1661" s="14">
        <f t="shared" si="150"/>
        <v>990</v>
      </c>
      <c r="T1661" s="14">
        <f t="shared" si="151"/>
        <v>796.80000000000007</v>
      </c>
      <c r="U1661" s="14">
        <f t="shared" si="152"/>
        <v>193.19999999999993</v>
      </c>
      <c r="V1661" s="20">
        <f t="shared" si="153"/>
        <v>0.19515151515151508</v>
      </c>
      <c r="W1661" s="7" t="str">
        <f t="shared" si="154"/>
        <v>Profitable</v>
      </c>
      <c r="X1661" s="7" t="str">
        <f t="shared" si="155"/>
        <v>Low</v>
      </c>
    </row>
    <row r="1662" spans="1:24" x14ac:dyDescent="0.3">
      <c r="A1662" s="7" t="s">
        <v>4041</v>
      </c>
      <c r="B1662" s="8">
        <v>45264</v>
      </c>
      <c r="C1662" s="8">
        <v>45265</v>
      </c>
      <c r="D1662" s="7" t="s">
        <v>3481</v>
      </c>
      <c r="E1662" s="7" t="s">
        <v>186</v>
      </c>
      <c r="F1662" s="7" t="s">
        <v>29</v>
      </c>
      <c r="G1662" s="7" t="s">
        <v>62</v>
      </c>
      <c r="H1662" s="7" t="s">
        <v>98</v>
      </c>
      <c r="I1662" s="6">
        <v>2</v>
      </c>
      <c r="J1662" s="10">
        <v>0</v>
      </c>
      <c r="K1662" s="7" t="s">
        <v>22</v>
      </c>
      <c r="L1662" s="7" t="s">
        <v>33</v>
      </c>
      <c r="M1662" s="6">
        <v>53</v>
      </c>
      <c r="N1662" s="6">
        <v>1</v>
      </c>
      <c r="O1662" s="7" t="str">
        <f>VLOOKUP(H1662,Product_Master!$A$2:$E$19,2,FALSE)</f>
        <v>Office Chair</v>
      </c>
      <c r="P1662" s="7" t="str">
        <f>VLOOKUP(H1662,Product_Master!$A$2:$E$19,3,FALSE)</f>
        <v>Furniture</v>
      </c>
      <c r="Q1662" s="17">
        <f>INDEX(Product_Master!$D$2:$D$19,MATCH(H1662,Product_Master!$A$2:$A$19,0))</f>
        <v>150</v>
      </c>
      <c r="R1662" s="14">
        <f>INDEX(Product_Master!$E$2:$E$19,MATCH(H1662,Product_Master!$A$2:$A$19,0))</f>
        <v>111.98</v>
      </c>
      <c r="S1662" s="14">
        <f t="shared" si="150"/>
        <v>300</v>
      </c>
      <c r="T1662" s="14">
        <f t="shared" si="151"/>
        <v>223.96</v>
      </c>
      <c r="U1662" s="14">
        <f t="shared" si="152"/>
        <v>76.039999999999992</v>
      </c>
      <c r="V1662" s="20">
        <f t="shared" si="153"/>
        <v>0.25346666666666662</v>
      </c>
      <c r="W1662" s="7" t="str">
        <f t="shared" si="154"/>
        <v>Profitable</v>
      </c>
      <c r="X1662" s="7" t="str">
        <f t="shared" si="155"/>
        <v>Low</v>
      </c>
    </row>
    <row r="1663" spans="1:24" x14ac:dyDescent="0.3">
      <c r="A1663" s="7" t="s">
        <v>4042</v>
      </c>
      <c r="B1663" s="8">
        <v>44995</v>
      </c>
      <c r="C1663" s="8">
        <v>44997</v>
      </c>
      <c r="D1663" s="7" t="s">
        <v>1067</v>
      </c>
      <c r="E1663" s="7" t="s">
        <v>882</v>
      </c>
      <c r="F1663" s="7" t="s">
        <v>29</v>
      </c>
      <c r="G1663" s="7" t="s">
        <v>47</v>
      </c>
      <c r="H1663" s="7" t="s">
        <v>160</v>
      </c>
      <c r="I1663" s="6">
        <v>7</v>
      </c>
      <c r="J1663" s="10">
        <v>0.1</v>
      </c>
      <c r="K1663" s="7" t="s">
        <v>22</v>
      </c>
      <c r="L1663" s="7" t="s">
        <v>23</v>
      </c>
      <c r="M1663" s="6">
        <v>69</v>
      </c>
      <c r="N1663" s="6">
        <v>2</v>
      </c>
      <c r="O1663" s="7" t="str">
        <f>VLOOKUP(H1663,Product_Master!$A$2:$E$19,2,FALSE)</f>
        <v>Laptop</v>
      </c>
      <c r="P1663" s="7" t="str">
        <f>VLOOKUP(H1663,Product_Master!$A$2:$E$19,3,FALSE)</f>
        <v>Technology</v>
      </c>
      <c r="Q1663" s="17">
        <f>INDEX(Product_Master!$D$2:$D$19,MATCH(H1663,Product_Master!$A$2:$A$19,0))</f>
        <v>900</v>
      </c>
      <c r="R1663" s="14">
        <f>INDEX(Product_Master!$E$2:$E$19,MATCH(H1663,Product_Master!$A$2:$A$19,0))</f>
        <v>669.14</v>
      </c>
      <c r="S1663" s="14">
        <f t="shared" si="150"/>
        <v>5670</v>
      </c>
      <c r="T1663" s="14">
        <f t="shared" si="151"/>
        <v>4683.9799999999996</v>
      </c>
      <c r="U1663" s="14">
        <f t="shared" si="152"/>
        <v>986.02000000000044</v>
      </c>
      <c r="V1663" s="20">
        <f t="shared" si="153"/>
        <v>0.17390123456790132</v>
      </c>
      <c r="W1663" s="7" t="str">
        <f t="shared" si="154"/>
        <v>Profitable</v>
      </c>
      <c r="X1663" s="7" t="str">
        <f t="shared" si="155"/>
        <v>High</v>
      </c>
    </row>
    <row r="1664" spans="1:24" x14ac:dyDescent="0.3">
      <c r="A1664" s="7" t="s">
        <v>4043</v>
      </c>
      <c r="B1664" s="8">
        <v>45027</v>
      </c>
      <c r="C1664" s="8">
        <v>45034</v>
      </c>
      <c r="D1664" s="7" t="s">
        <v>1222</v>
      </c>
      <c r="E1664" s="7" t="s">
        <v>1169</v>
      </c>
      <c r="F1664" s="7" t="s">
        <v>29</v>
      </c>
      <c r="G1664" s="7" t="s">
        <v>90</v>
      </c>
      <c r="H1664" s="7" t="s">
        <v>241</v>
      </c>
      <c r="I1664" s="6">
        <v>9</v>
      </c>
      <c r="J1664" s="10">
        <v>0.1</v>
      </c>
      <c r="K1664" s="7" t="s">
        <v>32</v>
      </c>
      <c r="L1664" s="7" t="s">
        <v>41</v>
      </c>
      <c r="M1664" s="6">
        <v>45</v>
      </c>
      <c r="N1664" s="6">
        <v>1</v>
      </c>
      <c r="O1664" s="7" t="str">
        <f>VLOOKUP(H1664,Product_Master!$A$2:$E$19,2,FALSE)</f>
        <v>Notebook</v>
      </c>
      <c r="P1664" s="7" t="str">
        <f>VLOOKUP(H1664,Product_Master!$A$2:$E$19,3,FALSE)</f>
        <v>Office Supplies</v>
      </c>
      <c r="Q1664" s="17">
        <f>INDEX(Product_Master!$D$2:$D$19,MATCH(H1664,Product_Master!$A$2:$A$19,0))</f>
        <v>6</v>
      </c>
      <c r="R1664" s="14">
        <f>INDEX(Product_Master!$E$2:$E$19,MATCH(H1664,Product_Master!$A$2:$A$19,0))</f>
        <v>4.2699999999999996</v>
      </c>
      <c r="S1664" s="14">
        <f t="shared" si="150"/>
        <v>48.6</v>
      </c>
      <c r="T1664" s="14">
        <f t="shared" si="151"/>
        <v>38.429999999999993</v>
      </c>
      <c r="U1664" s="14">
        <f t="shared" si="152"/>
        <v>10.170000000000009</v>
      </c>
      <c r="V1664" s="20">
        <f t="shared" si="153"/>
        <v>0.20925925925925942</v>
      </c>
      <c r="W1664" s="7" t="str">
        <f t="shared" si="154"/>
        <v>Profitable</v>
      </c>
      <c r="X1664" s="7" t="str">
        <f t="shared" si="155"/>
        <v>Low</v>
      </c>
    </row>
    <row r="1665" spans="1:24" x14ac:dyDescent="0.3">
      <c r="A1665" s="7" t="s">
        <v>4045</v>
      </c>
      <c r="B1665" s="8">
        <v>45617</v>
      </c>
      <c r="C1665" s="8">
        <v>45619</v>
      </c>
      <c r="D1665" s="7" t="s">
        <v>2849</v>
      </c>
      <c r="E1665" s="7" t="s">
        <v>369</v>
      </c>
      <c r="F1665" s="7" t="s">
        <v>19</v>
      </c>
      <c r="G1665" s="7" t="s">
        <v>251</v>
      </c>
      <c r="H1665" s="7" t="s">
        <v>31</v>
      </c>
      <c r="I1665" s="6">
        <v>6</v>
      </c>
      <c r="J1665" s="10">
        <v>0</v>
      </c>
      <c r="K1665" s="7" t="s">
        <v>32</v>
      </c>
      <c r="L1665" s="7" t="s">
        <v>23</v>
      </c>
      <c r="M1665" s="6">
        <v>40</v>
      </c>
      <c r="N1665" s="6">
        <v>1</v>
      </c>
      <c r="O1665" s="7" t="str">
        <f>VLOOKUP(H1665,Product_Master!$A$2:$E$19,2,FALSE)</f>
        <v>Desk</v>
      </c>
      <c r="P1665" s="7" t="str">
        <f>VLOOKUP(H1665,Product_Master!$A$2:$E$19,3,FALSE)</f>
        <v>Furniture</v>
      </c>
      <c r="Q1665" s="17">
        <f>INDEX(Product_Master!$D$2:$D$19,MATCH(H1665,Product_Master!$A$2:$A$19,0))</f>
        <v>320</v>
      </c>
      <c r="R1665" s="14">
        <f>INDEX(Product_Master!$E$2:$E$19,MATCH(H1665,Product_Master!$A$2:$A$19,0))</f>
        <v>186.25</v>
      </c>
      <c r="S1665" s="14">
        <f t="shared" si="150"/>
        <v>1920</v>
      </c>
      <c r="T1665" s="14">
        <f t="shared" si="151"/>
        <v>1117.5</v>
      </c>
      <c r="U1665" s="14">
        <f t="shared" si="152"/>
        <v>802.5</v>
      </c>
      <c r="V1665" s="20">
        <f t="shared" si="153"/>
        <v>0.41796875</v>
      </c>
      <c r="W1665" s="7" t="str">
        <f t="shared" si="154"/>
        <v>Profitable</v>
      </c>
      <c r="X1665" s="7" t="str">
        <f t="shared" si="155"/>
        <v>Low</v>
      </c>
    </row>
    <row r="1666" spans="1:24" x14ac:dyDescent="0.3">
      <c r="A1666" s="7" t="s">
        <v>4046</v>
      </c>
      <c r="B1666" s="8">
        <v>45485</v>
      </c>
      <c r="C1666" s="8">
        <v>45486</v>
      </c>
      <c r="D1666" s="7" t="s">
        <v>4047</v>
      </c>
      <c r="E1666" s="7" t="s">
        <v>312</v>
      </c>
      <c r="F1666" s="7" t="s">
        <v>39</v>
      </c>
      <c r="G1666" s="7" t="s">
        <v>62</v>
      </c>
      <c r="H1666" s="7" t="s">
        <v>241</v>
      </c>
      <c r="I1666" s="6">
        <v>2</v>
      </c>
      <c r="J1666" s="10">
        <v>0</v>
      </c>
      <c r="K1666" s="7" t="s">
        <v>22</v>
      </c>
      <c r="L1666" s="7" t="s">
        <v>23</v>
      </c>
      <c r="M1666" s="6">
        <v>67</v>
      </c>
      <c r="N1666" s="6">
        <v>3</v>
      </c>
      <c r="O1666" s="7" t="str">
        <f>VLOOKUP(H1666,Product_Master!$A$2:$E$19,2,FALSE)</f>
        <v>Notebook</v>
      </c>
      <c r="P1666" s="7" t="str">
        <f>VLOOKUP(H1666,Product_Master!$A$2:$E$19,3,FALSE)</f>
        <v>Office Supplies</v>
      </c>
      <c r="Q1666" s="17">
        <f>INDEX(Product_Master!$D$2:$D$19,MATCH(H1666,Product_Master!$A$2:$A$19,0))</f>
        <v>6</v>
      </c>
      <c r="R1666" s="14">
        <f>INDEX(Product_Master!$E$2:$E$19,MATCH(H1666,Product_Master!$A$2:$A$19,0))</f>
        <v>4.2699999999999996</v>
      </c>
      <c r="S1666" s="14">
        <f t="shared" ref="S1666:S1729" si="156">I1666*Q1666*(1-J1666)</f>
        <v>12</v>
      </c>
      <c r="T1666" s="14">
        <f t="shared" ref="T1666:T1729" si="157">I1666*R1666</f>
        <v>8.5399999999999991</v>
      </c>
      <c r="U1666" s="14">
        <f t="shared" ref="U1666:U1729" si="158">S1666-T1666</f>
        <v>3.4600000000000009</v>
      </c>
      <c r="V1666" s="20">
        <f t="shared" ref="V1666:V1729" si="159">IFERROR(U1666/S1666,0)</f>
        <v>0.28833333333333339</v>
      </c>
      <c r="W1666" s="7" t="str">
        <f t="shared" ref="W1666:W1729" si="160">IF(U1666&gt;0,"Profitable","Loss")</f>
        <v>Profitable</v>
      </c>
      <c r="X1666" s="7" t="str">
        <f t="shared" ref="X1666:X1729" si="161">IF(S1666&gt;=5000,"High",IF(S1666&gt;=2000,"Medium","Low"))</f>
        <v>Low</v>
      </c>
    </row>
    <row r="1667" spans="1:24" x14ac:dyDescent="0.3">
      <c r="A1667" s="7" t="s">
        <v>4049</v>
      </c>
      <c r="B1667" s="8">
        <v>45581</v>
      </c>
      <c r="C1667" s="8">
        <v>45585</v>
      </c>
      <c r="D1667" s="7" t="s">
        <v>927</v>
      </c>
      <c r="E1667" s="7" t="s">
        <v>38</v>
      </c>
      <c r="F1667" s="7" t="s">
        <v>29</v>
      </c>
      <c r="G1667" s="7" t="s">
        <v>30</v>
      </c>
      <c r="H1667" s="7" t="s">
        <v>160</v>
      </c>
      <c r="I1667" s="6">
        <v>4</v>
      </c>
      <c r="J1667" s="10">
        <v>0</v>
      </c>
      <c r="K1667" s="7" t="s">
        <v>32</v>
      </c>
      <c r="L1667" s="7" t="s">
        <v>41</v>
      </c>
      <c r="M1667" s="6">
        <v>21</v>
      </c>
      <c r="N1667" s="6">
        <v>3</v>
      </c>
      <c r="O1667" s="7" t="str">
        <f>VLOOKUP(H1667,Product_Master!$A$2:$E$19,2,FALSE)</f>
        <v>Laptop</v>
      </c>
      <c r="P1667" s="7" t="str">
        <f>VLOOKUP(H1667,Product_Master!$A$2:$E$19,3,FALSE)</f>
        <v>Technology</v>
      </c>
      <c r="Q1667" s="17">
        <f>INDEX(Product_Master!$D$2:$D$19,MATCH(H1667,Product_Master!$A$2:$A$19,0))</f>
        <v>900</v>
      </c>
      <c r="R1667" s="14">
        <f>INDEX(Product_Master!$E$2:$E$19,MATCH(H1667,Product_Master!$A$2:$A$19,0))</f>
        <v>669.14</v>
      </c>
      <c r="S1667" s="14">
        <f t="shared" si="156"/>
        <v>3600</v>
      </c>
      <c r="T1667" s="14">
        <f t="shared" si="157"/>
        <v>2676.56</v>
      </c>
      <c r="U1667" s="14">
        <f t="shared" si="158"/>
        <v>923.44</v>
      </c>
      <c r="V1667" s="20">
        <f t="shared" si="159"/>
        <v>0.25651111111111113</v>
      </c>
      <c r="W1667" s="7" t="str">
        <f t="shared" si="160"/>
        <v>Profitable</v>
      </c>
      <c r="X1667" s="7" t="str">
        <f t="shared" si="161"/>
        <v>Medium</v>
      </c>
    </row>
    <row r="1668" spans="1:24" x14ac:dyDescent="0.3">
      <c r="A1668" s="7" t="s">
        <v>4050</v>
      </c>
      <c r="B1668" s="8">
        <v>45265</v>
      </c>
      <c r="C1668" s="8">
        <v>45266</v>
      </c>
      <c r="D1668" s="7" t="s">
        <v>164</v>
      </c>
      <c r="E1668" s="7" t="s">
        <v>186</v>
      </c>
      <c r="F1668" s="7" t="s">
        <v>29</v>
      </c>
      <c r="G1668" s="7" t="s">
        <v>40</v>
      </c>
      <c r="H1668" s="7" t="s">
        <v>84</v>
      </c>
      <c r="I1668" s="6">
        <v>7</v>
      </c>
      <c r="J1668" s="10">
        <v>0.1</v>
      </c>
      <c r="K1668" s="7" t="s">
        <v>222</v>
      </c>
      <c r="L1668" s="7" t="s">
        <v>23</v>
      </c>
      <c r="M1668" s="6">
        <v>44</v>
      </c>
      <c r="N1668" s="6">
        <v>1</v>
      </c>
      <c r="O1668" s="7" t="str">
        <f>VLOOKUP(H1668,Product_Master!$A$2:$E$19,2,FALSE)</f>
        <v>Bookcase</v>
      </c>
      <c r="P1668" s="7" t="str">
        <f>VLOOKUP(H1668,Product_Master!$A$2:$E$19,3,FALSE)</f>
        <v>Furniture</v>
      </c>
      <c r="Q1668" s="17">
        <f>INDEX(Product_Master!$D$2:$D$19,MATCH(H1668,Product_Master!$A$2:$A$19,0))</f>
        <v>210</v>
      </c>
      <c r="R1668" s="14">
        <f>INDEX(Product_Master!$E$2:$E$19,MATCH(H1668,Product_Master!$A$2:$A$19,0))</f>
        <v>139.15</v>
      </c>
      <c r="S1668" s="14">
        <f t="shared" si="156"/>
        <v>1323</v>
      </c>
      <c r="T1668" s="14">
        <f t="shared" si="157"/>
        <v>974.05000000000007</v>
      </c>
      <c r="U1668" s="14">
        <f t="shared" si="158"/>
        <v>348.94999999999993</v>
      </c>
      <c r="V1668" s="20">
        <f t="shared" si="159"/>
        <v>0.26375661375661369</v>
      </c>
      <c r="W1668" s="7" t="str">
        <f t="shared" si="160"/>
        <v>Profitable</v>
      </c>
      <c r="X1668" s="7" t="str">
        <f t="shared" si="161"/>
        <v>Low</v>
      </c>
    </row>
    <row r="1669" spans="1:24" x14ac:dyDescent="0.3">
      <c r="A1669" s="7" t="s">
        <v>4051</v>
      </c>
      <c r="B1669" s="8">
        <v>45372</v>
      </c>
      <c r="C1669" s="8">
        <v>45378</v>
      </c>
      <c r="D1669" s="7" t="s">
        <v>1650</v>
      </c>
      <c r="E1669" s="7" t="s">
        <v>256</v>
      </c>
      <c r="F1669" s="7" t="s">
        <v>29</v>
      </c>
      <c r="G1669" s="7" t="s">
        <v>97</v>
      </c>
      <c r="H1669" s="7" t="s">
        <v>241</v>
      </c>
      <c r="I1669" s="6">
        <v>3</v>
      </c>
      <c r="J1669" s="10">
        <v>0.1</v>
      </c>
      <c r="K1669" s="7" t="s">
        <v>32</v>
      </c>
      <c r="L1669" s="7" t="s">
        <v>50</v>
      </c>
      <c r="M1669" s="6">
        <v>67</v>
      </c>
      <c r="N1669" s="6">
        <v>4</v>
      </c>
      <c r="O1669" s="7" t="str">
        <f>VLOOKUP(H1669,Product_Master!$A$2:$E$19,2,FALSE)</f>
        <v>Notebook</v>
      </c>
      <c r="P1669" s="7" t="str">
        <f>VLOOKUP(H1669,Product_Master!$A$2:$E$19,3,FALSE)</f>
        <v>Office Supplies</v>
      </c>
      <c r="Q1669" s="17">
        <f>INDEX(Product_Master!$D$2:$D$19,MATCH(H1669,Product_Master!$A$2:$A$19,0))</f>
        <v>6</v>
      </c>
      <c r="R1669" s="14">
        <f>INDEX(Product_Master!$E$2:$E$19,MATCH(H1669,Product_Master!$A$2:$A$19,0))</f>
        <v>4.2699999999999996</v>
      </c>
      <c r="S1669" s="14">
        <f t="shared" si="156"/>
        <v>16.2</v>
      </c>
      <c r="T1669" s="14">
        <f t="shared" si="157"/>
        <v>12.809999999999999</v>
      </c>
      <c r="U1669" s="14">
        <f t="shared" si="158"/>
        <v>3.3900000000000006</v>
      </c>
      <c r="V1669" s="20">
        <f t="shared" si="159"/>
        <v>0.20925925925925931</v>
      </c>
      <c r="W1669" s="7" t="str">
        <f t="shared" si="160"/>
        <v>Profitable</v>
      </c>
      <c r="X1669" s="7" t="str">
        <f t="shared" si="161"/>
        <v>Low</v>
      </c>
    </row>
    <row r="1670" spans="1:24" x14ac:dyDescent="0.3">
      <c r="A1670" s="7" t="s">
        <v>4052</v>
      </c>
      <c r="B1670" s="8">
        <v>45179</v>
      </c>
      <c r="C1670" s="8">
        <v>45181</v>
      </c>
      <c r="D1670" s="7" t="s">
        <v>3042</v>
      </c>
      <c r="E1670" s="7" t="s">
        <v>75</v>
      </c>
      <c r="F1670" s="7" t="s">
        <v>29</v>
      </c>
      <c r="G1670" s="7" t="s">
        <v>251</v>
      </c>
      <c r="H1670" s="7" t="s">
        <v>69</v>
      </c>
      <c r="I1670" s="6">
        <v>4</v>
      </c>
      <c r="J1670" s="10">
        <v>0.2</v>
      </c>
      <c r="K1670" s="7" t="s">
        <v>32</v>
      </c>
      <c r="L1670" s="7" t="s">
        <v>33</v>
      </c>
      <c r="M1670" s="6">
        <v>38</v>
      </c>
      <c r="N1670" s="6">
        <v>5</v>
      </c>
      <c r="O1670" s="7" t="str">
        <f>VLOOKUP(H1670,Product_Master!$A$2:$E$19,2,FALSE)</f>
        <v>Marker Pack</v>
      </c>
      <c r="P1670" s="7" t="str">
        <f>VLOOKUP(H1670,Product_Master!$A$2:$E$19,3,FALSE)</f>
        <v>Office Supplies</v>
      </c>
      <c r="Q1670" s="17">
        <f>INDEX(Product_Master!$D$2:$D$19,MATCH(H1670,Product_Master!$A$2:$A$19,0))</f>
        <v>11</v>
      </c>
      <c r="R1670" s="14">
        <f>INDEX(Product_Master!$E$2:$E$19,MATCH(H1670,Product_Master!$A$2:$A$19,0))</f>
        <v>6.23</v>
      </c>
      <c r="S1670" s="14">
        <f t="shared" si="156"/>
        <v>35.200000000000003</v>
      </c>
      <c r="T1670" s="14">
        <f t="shared" si="157"/>
        <v>24.92</v>
      </c>
      <c r="U1670" s="14">
        <f t="shared" si="158"/>
        <v>10.280000000000001</v>
      </c>
      <c r="V1670" s="20">
        <f t="shared" si="159"/>
        <v>0.29204545454545455</v>
      </c>
      <c r="W1670" s="7" t="str">
        <f t="shared" si="160"/>
        <v>Profitable</v>
      </c>
      <c r="X1670" s="7" t="str">
        <f t="shared" si="161"/>
        <v>Low</v>
      </c>
    </row>
    <row r="1671" spans="1:24" x14ac:dyDescent="0.3">
      <c r="A1671" s="7" t="s">
        <v>4053</v>
      </c>
      <c r="B1671" s="8">
        <v>45210</v>
      </c>
      <c r="C1671" s="8">
        <v>45214</v>
      </c>
      <c r="D1671" s="7" t="s">
        <v>3845</v>
      </c>
      <c r="E1671" s="7" t="s">
        <v>548</v>
      </c>
      <c r="F1671" s="7" t="s">
        <v>19</v>
      </c>
      <c r="G1671" s="7" t="s">
        <v>192</v>
      </c>
      <c r="H1671" s="7" t="s">
        <v>146</v>
      </c>
      <c r="I1671" s="6">
        <v>9</v>
      </c>
      <c r="J1671" s="10">
        <v>0.2</v>
      </c>
      <c r="K1671" s="7" t="s">
        <v>32</v>
      </c>
      <c r="L1671" s="7" t="s">
        <v>33</v>
      </c>
      <c r="M1671" s="6">
        <v>44</v>
      </c>
      <c r="N1671" s="6">
        <v>3</v>
      </c>
      <c r="O1671" s="7" t="str">
        <f>VLOOKUP(H1671,Product_Master!$A$2:$E$19,2,FALSE)</f>
        <v>Standing Desk</v>
      </c>
      <c r="P1671" s="7" t="str">
        <f>VLOOKUP(H1671,Product_Master!$A$2:$E$19,3,FALSE)</f>
        <v>Furniture</v>
      </c>
      <c r="Q1671" s="17">
        <f>INDEX(Product_Master!$D$2:$D$19,MATCH(H1671,Product_Master!$A$2:$A$19,0))</f>
        <v>480</v>
      </c>
      <c r="R1671" s="14">
        <f>INDEX(Product_Master!$E$2:$E$19,MATCH(H1671,Product_Master!$A$2:$A$19,0))</f>
        <v>375.21</v>
      </c>
      <c r="S1671" s="14">
        <f t="shared" si="156"/>
        <v>3456</v>
      </c>
      <c r="T1671" s="14">
        <f t="shared" si="157"/>
        <v>3376.89</v>
      </c>
      <c r="U1671" s="14">
        <f t="shared" si="158"/>
        <v>79.110000000000127</v>
      </c>
      <c r="V1671" s="20">
        <f t="shared" si="159"/>
        <v>2.2890625000000036E-2</v>
      </c>
      <c r="W1671" s="7" t="str">
        <f t="shared" si="160"/>
        <v>Profitable</v>
      </c>
      <c r="X1671" s="7" t="str">
        <f t="shared" si="161"/>
        <v>Medium</v>
      </c>
    </row>
    <row r="1672" spans="1:24" x14ac:dyDescent="0.3">
      <c r="A1672" s="7" t="s">
        <v>4054</v>
      </c>
      <c r="B1672" s="8">
        <v>45438</v>
      </c>
      <c r="C1672" s="8">
        <v>45444</v>
      </c>
      <c r="D1672" s="7" t="s">
        <v>4055</v>
      </c>
      <c r="E1672" s="7" t="s">
        <v>120</v>
      </c>
      <c r="F1672" s="7" t="s">
        <v>29</v>
      </c>
      <c r="G1672" s="7" t="s">
        <v>97</v>
      </c>
      <c r="H1672" s="7" t="s">
        <v>109</v>
      </c>
      <c r="I1672" s="6">
        <v>7</v>
      </c>
      <c r="J1672" s="10">
        <v>0.15</v>
      </c>
      <c r="K1672" s="7" t="s">
        <v>22</v>
      </c>
      <c r="L1672" s="7" t="s">
        <v>41</v>
      </c>
      <c r="M1672" s="6">
        <v>32</v>
      </c>
      <c r="N1672" s="6">
        <v>5</v>
      </c>
      <c r="O1672" s="7" t="str">
        <f>VLOOKUP(H1672,Product_Master!$A$2:$E$19,2,FALSE)</f>
        <v>Printer</v>
      </c>
      <c r="P1672" s="7" t="str">
        <f>VLOOKUP(H1672,Product_Master!$A$2:$E$19,3,FALSE)</f>
        <v>Technology</v>
      </c>
      <c r="Q1672" s="17">
        <f>INDEX(Product_Master!$D$2:$D$19,MATCH(H1672,Product_Master!$A$2:$A$19,0))</f>
        <v>180</v>
      </c>
      <c r="R1672" s="14">
        <f>INDEX(Product_Master!$E$2:$E$19,MATCH(H1672,Product_Master!$A$2:$A$19,0))</f>
        <v>133.25</v>
      </c>
      <c r="S1672" s="14">
        <f t="shared" si="156"/>
        <v>1071</v>
      </c>
      <c r="T1672" s="14">
        <f t="shared" si="157"/>
        <v>932.75</v>
      </c>
      <c r="U1672" s="14">
        <f t="shared" si="158"/>
        <v>138.25</v>
      </c>
      <c r="V1672" s="20">
        <f t="shared" si="159"/>
        <v>0.12908496732026145</v>
      </c>
      <c r="W1672" s="7" t="str">
        <f t="shared" si="160"/>
        <v>Profitable</v>
      </c>
      <c r="X1672" s="7" t="str">
        <f t="shared" si="161"/>
        <v>Low</v>
      </c>
    </row>
    <row r="1673" spans="1:24" x14ac:dyDescent="0.3">
      <c r="A1673" s="7" t="s">
        <v>4056</v>
      </c>
      <c r="B1673" s="8">
        <v>44944</v>
      </c>
      <c r="C1673" s="8">
        <v>44951</v>
      </c>
      <c r="D1673" s="7" t="s">
        <v>4057</v>
      </c>
      <c r="E1673" s="7" t="s">
        <v>675</v>
      </c>
      <c r="F1673" s="7" t="s">
        <v>29</v>
      </c>
      <c r="G1673" s="7" t="s">
        <v>90</v>
      </c>
      <c r="H1673" s="7" t="s">
        <v>109</v>
      </c>
      <c r="I1673" s="6">
        <v>9</v>
      </c>
      <c r="J1673" s="10">
        <v>0.1</v>
      </c>
      <c r="K1673" s="7" t="s">
        <v>222</v>
      </c>
      <c r="L1673" s="7" t="s">
        <v>23</v>
      </c>
      <c r="M1673" s="6">
        <v>63</v>
      </c>
      <c r="N1673" s="6">
        <v>4</v>
      </c>
      <c r="O1673" s="7" t="str">
        <f>VLOOKUP(H1673,Product_Master!$A$2:$E$19,2,FALSE)</f>
        <v>Printer</v>
      </c>
      <c r="P1673" s="7" t="str">
        <f>VLOOKUP(H1673,Product_Master!$A$2:$E$19,3,FALSE)</f>
        <v>Technology</v>
      </c>
      <c r="Q1673" s="17">
        <f>INDEX(Product_Master!$D$2:$D$19,MATCH(H1673,Product_Master!$A$2:$A$19,0))</f>
        <v>180</v>
      </c>
      <c r="R1673" s="14">
        <f>INDEX(Product_Master!$E$2:$E$19,MATCH(H1673,Product_Master!$A$2:$A$19,0))</f>
        <v>133.25</v>
      </c>
      <c r="S1673" s="14">
        <f t="shared" si="156"/>
        <v>1458</v>
      </c>
      <c r="T1673" s="14">
        <f t="shared" si="157"/>
        <v>1199.25</v>
      </c>
      <c r="U1673" s="14">
        <f t="shared" si="158"/>
        <v>258.75</v>
      </c>
      <c r="V1673" s="20">
        <f t="shared" si="159"/>
        <v>0.17746913580246915</v>
      </c>
      <c r="W1673" s="7" t="str">
        <f t="shared" si="160"/>
        <v>Profitable</v>
      </c>
      <c r="X1673" s="7" t="str">
        <f t="shared" si="161"/>
        <v>Low</v>
      </c>
    </row>
    <row r="1674" spans="1:24" x14ac:dyDescent="0.3">
      <c r="A1674" s="7" t="s">
        <v>4058</v>
      </c>
      <c r="B1674" s="8">
        <v>45494</v>
      </c>
      <c r="C1674" s="8">
        <v>45501</v>
      </c>
      <c r="D1674" s="7" t="s">
        <v>1703</v>
      </c>
      <c r="E1674" s="7" t="s">
        <v>782</v>
      </c>
      <c r="F1674" s="7" t="s">
        <v>29</v>
      </c>
      <c r="G1674" s="7" t="s">
        <v>20</v>
      </c>
      <c r="H1674" s="7" t="s">
        <v>76</v>
      </c>
      <c r="I1674" s="6">
        <v>7</v>
      </c>
      <c r="J1674" s="10">
        <v>0.05</v>
      </c>
      <c r="K1674" s="7" t="s">
        <v>222</v>
      </c>
      <c r="L1674" s="7" t="s">
        <v>23</v>
      </c>
      <c r="M1674" s="6">
        <v>67</v>
      </c>
      <c r="N1674" s="6">
        <v>3</v>
      </c>
      <c r="O1674" s="7" t="str">
        <f>VLOOKUP(H1674,Product_Master!$A$2:$E$19,2,FALSE)</f>
        <v>Tablet</v>
      </c>
      <c r="P1674" s="7" t="str">
        <f>VLOOKUP(H1674,Product_Master!$A$2:$E$19,3,FALSE)</f>
        <v>Technology</v>
      </c>
      <c r="Q1674" s="17">
        <f>INDEX(Product_Master!$D$2:$D$19,MATCH(H1674,Product_Master!$A$2:$A$19,0))</f>
        <v>350</v>
      </c>
      <c r="R1674" s="14">
        <f>INDEX(Product_Master!$E$2:$E$19,MATCH(H1674,Product_Master!$A$2:$A$19,0))</f>
        <v>267.63</v>
      </c>
      <c r="S1674" s="14">
        <f t="shared" si="156"/>
        <v>2327.5</v>
      </c>
      <c r="T1674" s="14">
        <f t="shared" si="157"/>
        <v>1873.4099999999999</v>
      </c>
      <c r="U1674" s="14">
        <f t="shared" si="158"/>
        <v>454.09000000000015</v>
      </c>
      <c r="V1674" s="20">
        <f t="shared" si="159"/>
        <v>0.19509774436090233</v>
      </c>
      <c r="W1674" s="7" t="str">
        <f t="shared" si="160"/>
        <v>Profitable</v>
      </c>
      <c r="X1674" s="7" t="str">
        <f t="shared" si="161"/>
        <v>Medium</v>
      </c>
    </row>
    <row r="1675" spans="1:24" x14ac:dyDescent="0.3">
      <c r="A1675" s="7" t="s">
        <v>4059</v>
      </c>
      <c r="B1675" s="8">
        <v>45041</v>
      </c>
      <c r="C1675" s="8">
        <v>45042</v>
      </c>
      <c r="D1675" s="7" t="s">
        <v>4060</v>
      </c>
      <c r="E1675" s="7" t="s">
        <v>347</v>
      </c>
      <c r="F1675" s="7" t="s">
        <v>39</v>
      </c>
      <c r="G1675" s="7" t="s">
        <v>293</v>
      </c>
      <c r="H1675" s="7" t="s">
        <v>146</v>
      </c>
      <c r="I1675" s="6">
        <v>6</v>
      </c>
      <c r="J1675" s="10">
        <v>0.2</v>
      </c>
      <c r="K1675" s="7" t="s">
        <v>32</v>
      </c>
      <c r="L1675" s="7" t="s">
        <v>23</v>
      </c>
      <c r="M1675" s="6">
        <v>23</v>
      </c>
      <c r="N1675" s="6">
        <v>4</v>
      </c>
      <c r="O1675" s="7" t="str">
        <f>VLOOKUP(H1675,Product_Master!$A$2:$E$19,2,FALSE)</f>
        <v>Standing Desk</v>
      </c>
      <c r="P1675" s="7" t="str">
        <f>VLOOKUP(H1675,Product_Master!$A$2:$E$19,3,FALSE)</f>
        <v>Furniture</v>
      </c>
      <c r="Q1675" s="17">
        <f>INDEX(Product_Master!$D$2:$D$19,MATCH(H1675,Product_Master!$A$2:$A$19,0))</f>
        <v>480</v>
      </c>
      <c r="R1675" s="14">
        <f>INDEX(Product_Master!$E$2:$E$19,MATCH(H1675,Product_Master!$A$2:$A$19,0))</f>
        <v>375.21</v>
      </c>
      <c r="S1675" s="14">
        <f t="shared" si="156"/>
        <v>2304</v>
      </c>
      <c r="T1675" s="14">
        <f t="shared" si="157"/>
        <v>2251.2599999999998</v>
      </c>
      <c r="U1675" s="14">
        <f t="shared" si="158"/>
        <v>52.740000000000236</v>
      </c>
      <c r="V1675" s="20">
        <f t="shared" si="159"/>
        <v>2.2890625000000102E-2</v>
      </c>
      <c r="W1675" s="7" t="str">
        <f t="shared" si="160"/>
        <v>Profitable</v>
      </c>
      <c r="X1675" s="7" t="str">
        <f t="shared" si="161"/>
        <v>Medium</v>
      </c>
    </row>
    <row r="1676" spans="1:24" x14ac:dyDescent="0.3">
      <c r="A1676" s="7" t="s">
        <v>4061</v>
      </c>
      <c r="B1676" s="8">
        <v>45572</v>
      </c>
      <c r="C1676" s="8">
        <v>45579</v>
      </c>
      <c r="D1676" s="7" t="s">
        <v>2322</v>
      </c>
      <c r="E1676" s="7" t="s">
        <v>227</v>
      </c>
      <c r="F1676" s="7" t="s">
        <v>29</v>
      </c>
      <c r="G1676" s="7" t="s">
        <v>40</v>
      </c>
      <c r="H1676" s="7" t="s">
        <v>241</v>
      </c>
      <c r="I1676" s="6">
        <v>3</v>
      </c>
      <c r="J1676" s="10">
        <v>0.05</v>
      </c>
      <c r="K1676" s="7" t="s">
        <v>22</v>
      </c>
      <c r="L1676" s="7" t="s">
        <v>41</v>
      </c>
      <c r="M1676" s="6">
        <v>67</v>
      </c>
      <c r="N1676" s="6">
        <v>1</v>
      </c>
      <c r="O1676" s="7" t="str">
        <f>VLOOKUP(H1676,Product_Master!$A$2:$E$19,2,FALSE)</f>
        <v>Notebook</v>
      </c>
      <c r="P1676" s="7" t="str">
        <f>VLOOKUP(H1676,Product_Master!$A$2:$E$19,3,FALSE)</f>
        <v>Office Supplies</v>
      </c>
      <c r="Q1676" s="17">
        <f>INDEX(Product_Master!$D$2:$D$19,MATCH(H1676,Product_Master!$A$2:$A$19,0))</f>
        <v>6</v>
      </c>
      <c r="R1676" s="14">
        <f>INDEX(Product_Master!$E$2:$E$19,MATCH(H1676,Product_Master!$A$2:$A$19,0))</f>
        <v>4.2699999999999996</v>
      </c>
      <c r="S1676" s="14">
        <f t="shared" si="156"/>
        <v>17.099999999999998</v>
      </c>
      <c r="T1676" s="14">
        <f t="shared" si="157"/>
        <v>12.809999999999999</v>
      </c>
      <c r="U1676" s="14">
        <f t="shared" si="158"/>
        <v>4.2899999999999991</v>
      </c>
      <c r="V1676" s="20">
        <f t="shared" si="159"/>
        <v>0.25087719298245614</v>
      </c>
      <c r="W1676" s="7" t="str">
        <f t="shared" si="160"/>
        <v>Profitable</v>
      </c>
      <c r="X1676" s="7" t="str">
        <f t="shared" si="161"/>
        <v>Low</v>
      </c>
    </row>
    <row r="1677" spans="1:24" x14ac:dyDescent="0.3">
      <c r="A1677" s="7" t="s">
        <v>4062</v>
      </c>
      <c r="B1677" s="8">
        <v>45111</v>
      </c>
      <c r="C1677" s="8">
        <v>45116</v>
      </c>
      <c r="D1677" s="7" t="s">
        <v>452</v>
      </c>
      <c r="E1677" s="7" t="s">
        <v>227</v>
      </c>
      <c r="F1677" s="7" t="s">
        <v>29</v>
      </c>
      <c r="G1677" s="7" t="s">
        <v>192</v>
      </c>
      <c r="H1677" s="7" t="s">
        <v>98</v>
      </c>
      <c r="I1677" s="6">
        <v>8</v>
      </c>
      <c r="J1677" s="10">
        <v>0.05</v>
      </c>
      <c r="K1677" s="7" t="s">
        <v>32</v>
      </c>
      <c r="L1677" s="7" t="s">
        <v>33</v>
      </c>
      <c r="M1677" s="6">
        <v>66</v>
      </c>
      <c r="N1677" s="6">
        <v>2</v>
      </c>
      <c r="O1677" s="7" t="str">
        <f>VLOOKUP(H1677,Product_Master!$A$2:$E$19,2,FALSE)</f>
        <v>Office Chair</v>
      </c>
      <c r="P1677" s="7" t="str">
        <f>VLOOKUP(H1677,Product_Master!$A$2:$E$19,3,FALSE)</f>
        <v>Furniture</v>
      </c>
      <c r="Q1677" s="17">
        <f>INDEX(Product_Master!$D$2:$D$19,MATCH(H1677,Product_Master!$A$2:$A$19,0))</f>
        <v>150</v>
      </c>
      <c r="R1677" s="14">
        <f>INDEX(Product_Master!$E$2:$E$19,MATCH(H1677,Product_Master!$A$2:$A$19,0))</f>
        <v>111.98</v>
      </c>
      <c r="S1677" s="14">
        <f t="shared" si="156"/>
        <v>1140</v>
      </c>
      <c r="T1677" s="14">
        <f t="shared" si="157"/>
        <v>895.84</v>
      </c>
      <c r="U1677" s="14">
        <f t="shared" si="158"/>
        <v>244.15999999999997</v>
      </c>
      <c r="V1677" s="20">
        <f t="shared" si="159"/>
        <v>0.21417543859649121</v>
      </c>
      <c r="W1677" s="7" t="str">
        <f t="shared" si="160"/>
        <v>Profitable</v>
      </c>
      <c r="X1677" s="7" t="str">
        <f t="shared" si="161"/>
        <v>Low</v>
      </c>
    </row>
    <row r="1678" spans="1:24" x14ac:dyDescent="0.3">
      <c r="A1678" s="7" t="s">
        <v>4064</v>
      </c>
      <c r="B1678" s="8">
        <v>44984</v>
      </c>
      <c r="C1678" s="8">
        <v>44985</v>
      </c>
      <c r="D1678" s="7" t="s">
        <v>3329</v>
      </c>
      <c r="E1678" s="7" t="s">
        <v>1019</v>
      </c>
      <c r="F1678" s="7" t="s">
        <v>29</v>
      </c>
      <c r="G1678" s="7" t="s">
        <v>251</v>
      </c>
      <c r="H1678" s="7" t="s">
        <v>109</v>
      </c>
      <c r="I1678" s="6">
        <v>1</v>
      </c>
      <c r="J1678" s="10">
        <v>0.1</v>
      </c>
      <c r="K1678" s="7" t="s">
        <v>22</v>
      </c>
      <c r="L1678" s="7" t="s">
        <v>50</v>
      </c>
      <c r="M1678" s="6">
        <v>48</v>
      </c>
      <c r="N1678" s="6">
        <v>4</v>
      </c>
      <c r="O1678" s="7" t="str">
        <f>VLOOKUP(H1678,Product_Master!$A$2:$E$19,2,FALSE)</f>
        <v>Printer</v>
      </c>
      <c r="P1678" s="7" t="str">
        <f>VLOOKUP(H1678,Product_Master!$A$2:$E$19,3,FALSE)</f>
        <v>Technology</v>
      </c>
      <c r="Q1678" s="17">
        <f>INDEX(Product_Master!$D$2:$D$19,MATCH(H1678,Product_Master!$A$2:$A$19,0))</f>
        <v>180</v>
      </c>
      <c r="R1678" s="14">
        <f>INDEX(Product_Master!$E$2:$E$19,MATCH(H1678,Product_Master!$A$2:$A$19,0))</f>
        <v>133.25</v>
      </c>
      <c r="S1678" s="14">
        <f t="shared" si="156"/>
        <v>162</v>
      </c>
      <c r="T1678" s="14">
        <f t="shared" si="157"/>
        <v>133.25</v>
      </c>
      <c r="U1678" s="14">
        <f t="shared" si="158"/>
        <v>28.75</v>
      </c>
      <c r="V1678" s="20">
        <f t="shared" si="159"/>
        <v>0.17746913580246915</v>
      </c>
      <c r="W1678" s="7" t="str">
        <f t="shared" si="160"/>
        <v>Profitable</v>
      </c>
      <c r="X1678" s="7" t="str">
        <f t="shared" si="161"/>
        <v>Low</v>
      </c>
    </row>
    <row r="1679" spans="1:24" x14ac:dyDescent="0.3">
      <c r="A1679" s="7" t="s">
        <v>4065</v>
      </c>
      <c r="B1679" s="8">
        <v>45327</v>
      </c>
      <c r="C1679" s="8">
        <v>45334</v>
      </c>
      <c r="D1679" s="7" t="s">
        <v>501</v>
      </c>
      <c r="E1679" s="7" t="s">
        <v>256</v>
      </c>
      <c r="F1679" s="7" t="s">
        <v>39</v>
      </c>
      <c r="G1679" s="7" t="s">
        <v>293</v>
      </c>
      <c r="H1679" s="7" t="s">
        <v>56</v>
      </c>
      <c r="I1679" s="6">
        <v>9</v>
      </c>
      <c r="J1679" s="10">
        <v>0.2</v>
      </c>
      <c r="K1679" s="7" t="s">
        <v>32</v>
      </c>
      <c r="L1679" s="7" t="s">
        <v>33</v>
      </c>
      <c r="M1679" s="6">
        <v>35</v>
      </c>
      <c r="N1679" s="6">
        <v>2</v>
      </c>
      <c r="O1679" s="7" t="str">
        <f>VLOOKUP(H1679,Product_Master!$A$2:$E$19,2,FALSE)</f>
        <v>Stapler</v>
      </c>
      <c r="P1679" s="7" t="str">
        <f>VLOOKUP(H1679,Product_Master!$A$2:$E$19,3,FALSE)</f>
        <v>Office Supplies</v>
      </c>
      <c r="Q1679" s="17">
        <f>INDEX(Product_Master!$D$2:$D$19,MATCH(H1679,Product_Master!$A$2:$A$19,0))</f>
        <v>15</v>
      </c>
      <c r="R1679" s="14">
        <f>INDEX(Product_Master!$E$2:$E$19,MATCH(H1679,Product_Master!$A$2:$A$19,0))</f>
        <v>9.91</v>
      </c>
      <c r="S1679" s="14">
        <f t="shared" si="156"/>
        <v>108</v>
      </c>
      <c r="T1679" s="14">
        <f t="shared" si="157"/>
        <v>89.19</v>
      </c>
      <c r="U1679" s="14">
        <f t="shared" si="158"/>
        <v>18.810000000000002</v>
      </c>
      <c r="V1679" s="20">
        <f t="shared" si="159"/>
        <v>0.17416666666666669</v>
      </c>
      <c r="W1679" s="7" t="str">
        <f t="shared" si="160"/>
        <v>Profitable</v>
      </c>
      <c r="X1679" s="7" t="str">
        <f t="shared" si="161"/>
        <v>Low</v>
      </c>
    </row>
    <row r="1680" spans="1:24" x14ac:dyDescent="0.3">
      <c r="A1680" s="7" t="s">
        <v>4066</v>
      </c>
      <c r="B1680" s="8">
        <v>45553</v>
      </c>
      <c r="C1680" s="8">
        <v>45559</v>
      </c>
      <c r="D1680" s="7" t="s">
        <v>1222</v>
      </c>
      <c r="E1680" s="7" t="s">
        <v>170</v>
      </c>
      <c r="F1680" s="7" t="s">
        <v>39</v>
      </c>
      <c r="G1680" s="7" t="s">
        <v>192</v>
      </c>
      <c r="H1680" s="7" t="s">
        <v>56</v>
      </c>
      <c r="I1680" s="6">
        <v>3</v>
      </c>
      <c r="J1680" s="10">
        <v>0.2</v>
      </c>
      <c r="K1680" s="7" t="s">
        <v>22</v>
      </c>
      <c r="L1680" s="7" t="s">
        <v>41</v>
      </c>
      <c r="M1680" s="6">
        <v>55</v>
      </c>
      <c r="N1680" s="6">
        <v>1</v>
      </c>
      <c r="O1680" s="7" t="str">
        <f>VLOOKUP(H1680,Product_Master!$A$2:$E$19,2,FALSE)</f>
        <v>Stapler</v>
      </c>
      <c r="P1680" s="7" t="str">
        <f>VLOOKUP(H1680,Product_Master!$A$2:$E$19,3,FALSE)</f>
        <v>Office Supplies</v>
      </c>
      <c r="Q1680" s="17">
        <f>INDEX(Product_Master!$D$2:$D$19,MATCH(H1680,Product_Master!$A$2:$A$19,0))</f>
        <v>15</v>
      </c>
      <c r="R1680" s="14">
        <f>INDEX(Product_Master!$E$2:$E$19,MATCH(H1680,Product_Master!$A$2:$A$19,0))</f>
        <v>9.91</v>
      </c>
      <c r="S1680" s="14">
        <f t="shared" si="156"/>
        <v>36</v>
      </c>
      <c r="T1680" s="14">
        <f t="shared" si="157"/>
        <v>29.73</v>
      </c>
      <c r="U1680" s="14">
        <f t="shared" si="158"/>
        <v>6.27</v>
      </c>
      <c r="V1680" s="20">
        <f t="shared" si="159"/>
        <v>0.17416666666666666</v>
      </c>
      <c r="W1680" s="7" t="str">
        <f t="shared" si="160"/>
        <v>Profitable</v>
      </c>
      <c r="X1680" s="7" t="str">
        <f t="shared" si="161"/>
        <v>Low</v>
      </c>
    </row>
    <row r="1681" spans="1:24" x14ac:dyDescent="0.3">
      <c r="A1681" s="7" t="s">
        <v>4068</v>
      </c>
      <c r="B1681" s="8">
        <v>45509</v>
      </c>
      <c r="C1681" s="8">
        <v>45511</v>
      </c>
      <c r="D1681" s="7" t="s">
        <v>4069</v>
      </c>
      <c r="E1681" s="7" t="s">
        <v>38</v>
      </c>
      <c r="F1681" s="7" t="s">
        <v>29</v>
      </c>
      <c r="G1681" s="7" t="s">
        <v>20</v>
      </c>
      <c r="H1681" s="7" t="s">
        <v>76</v>
      </c>
      <c r="I1681" s="6">
        <v>3</v>
      </c>
      <c r="J1681" s="10">
        <v>0.2</v>
      </c>
      <c r="K1681" s="7" t="s">
        <v>222</v>
      </c>
      <c r="L1681" s="7" t="s">
        <v>23</v>
      </c>
      <c r="M1681" s="6">
        <v>53</v>
      </c>
      <c r="N1681" s="6">
        <v>3</v>
      </c>
      <c r="O1681" s="7" t="str">
        <f>VLOOKUP(H1681,Product_Master!$A$2:$E$19,2,FALSE)</f>
        <v>Tablet</v>
      </c>
      <c r="P1681" s="7" t="str">
        <f>VLOOKUP(H1681,Product_Master!$A$2:$E$19,3,FALSE)</f>
        <v>Technology</v>
      </c>
      <c r="Q1681" s="17">
        <f>INDEX(Product_Master!$D$2:$D$19,MATCH(H1681,Product_Master!$A$2:$A$19,0))</f>
        <v>350</v>
      </c>
      <c r="R1681" s="14">
        <f>INDEX(Product_Master!$E$2:$E$19,MATCH(H1681,Product_Master!$A$2:$A$19,0))</f>
        <v>267.63</v>
      </c>
      <c r="S1681" s="14">
        <f t="shared" si="156"/>
        <v>840</v>
      </c>
      <c r="T1681" s="14">
        <f t="shared" si="157"/>
        <v>802.89</v>
      </c>
      <c r="U1681" s="14">
        <f t="shared" si="158"/>
        <v>37.110000000000014</v>
      </c>
      <c r="V1681" s="20">
        <f t="shared" si="159"/>
        <v>4.4178571428571442E-2</v>
      </c>
      <c r="W1681" s="7" t="str">
        <f t="shared" si="160"/>
        <v>Profitable</v>
      </c>
      <c r="X1681" s="7" t="str">
        <f t="shared" si="161"/>
        <v>Low</v>
      </c>
    </row>
    <row r="1682" spans="1:24" x14ac:dyDescent="0.3">
      <c r="A1682" s="7" t="s">
        <v>4070</v>
      </c>
      <c r="B1682" s="8">
        <v>45392</v>
      </c>
      <c r="C1682" s="8">
        <v>45397</v>
      </c>
      <c r="D1682" s="7" t="s">
        <v>4071</v>
      </c>
      <c r="E1682" s="7" t="s">
        <v>89</v>
      </c>
      <c r="F1682" s="7" t="s">
        <v>39</v>
      </c>
      <c r="G1682" s="7" t="s">
        <v>40</v>
      </c>
      <c r="H1682" s="7" t="s">
        <v>160</v>
      </c>
      <c r="I1682" s="6">
        <v>8</v>
      </c>
      <c r="J1682" s="10">
        <v>0</v>
      </c>
      <c r="K1682" s="7" t="s">
        <v>222</v>
      </c>
      <c r="L1682" s="7" t="s">
        <v>50</v>
      </c>
      <c r="M1682" s="6">
        <v>48</v>
      </c>
      <c r="N1682" s="6">
        <v>4</v>
      </c>
      <c r="O1682" s="7" t="str">
        <f>VLOOKUP(H1682,Product_Master!$A$2:$E$19,2,FALSE)</f>
        <v>Laptop</v>
      </c>
      <c r="P1682" s="7" t="str">
        <f>VLOOKUP(H1682,Product_Master!$A$2:$E$19,3,FALSE)</f>
        <v>Technology</v>
      </c>
      <c r="Q1682" s="17">
        <f>INDEX(Product_Master!$D$2:$D$19,MATCH(H1682,Product_Master!$A$2:$A$19,0))</f>
        <v>900</v>
      </c>
      <c r="R1682" s="14">
        <f>INDEX(Product_Master!$E$2:$E$19,MATCH(H1682,Product_Master!$A$2:$A$19,0))</f>
        <v>669.14</v>
      </c>
      <c r="S1682" s="14">
        <f t="shared" si="156"/>
        <v>7200</v>
      </c>
      <c r="T1682" s="14">
        <f t="shared" si="157"/>
        <v>5353.12</v>
      </c>
      <c r="U1682" s="14">
        <f t="shared" si="158"/>
        <v>1846.88</v>
      </c>
      <c r="V1682" s="20">
        <f t="shared" si="159"/>
        <v>0.25651111111111113</v>
      </c>
      <c r="W1682" s="7" t="str">
        <f t="shared" si="160"/>
        <v>Profitable</v>
      </c>
      <c r="X1682" s="7" t="str">
        <f t="shared" si="161"/>
        <v>High</v>
      </c>
    </row>
    <row r="1683" spans="1:24" x14ac:dyDescent="0.3">
      <c r="A1683" s="7" t="s">
        <v>4072</v>
      </c>
      <c r="B1683" s="8">
        <v>45208</v>
      </c>
      <c r="C1683" s="8">
        <v>45209</v>
      </c>
      <c r="D1683" s="7" t="s">
        <v>2750</v>
      </c>
      <c r="E1683" s="7" t="s">
        <v>186</v>
      </c>
      <c r="F1683" s="7" t="s">
        <v>19</v>
      </c>
      <c r="G1683" s="7" t="s">
        <v>192</v>
      </c>
      <c r="H1683" s="7" t="s">
        <v>177</v>
      </c>
      <c r="I1683" s="6">
        <v>5</v>
      </c>
      <c r="J1683" s="10">
        <v>0</v>
      </c>
      <c r="K1683" s="7" t="s">
        <v>32</v>
      </c>
      <c r="L1683" s="7" t="s">
        <v>23</v>
      </c>
      <c r="M1683" s="6">
        <v>22</v>
      </c>
      <c r="N1683" s="6">
        <v>5</v>
      </c>
      <c r="O1683" s="7" t="str">
        <f>VLOOKUP(H1683,Product_Master!$A$2:$E$19,2,FALSE)</f>
        <v>Headphones</v>
      </c>
      <c r="P1683" s="7" t="str">
        <f>VLOOKUP(H1683,Product_Master!$A$2:$E$19,3,FALSE)</f>
        <v>Technology</v>
      </c>
      <c r="Q1683" s="17">
        <f>INDEX(Product_Master!$D$2:$D$19,MATCH(H1683,Product_Master!$A$2:$A$19,0))</f>
        <v>80</v>
      </c>
      <c r="R1683" s="14">
        <f>INDEX(Product_Master!$E$2:$E$19,MATCH(H1683,Product_Master!$A$2:$A$19,0))</f>
        <v>45.88</v>
      </c>
      <c r="S1683" s="14">
        <f t="shared" si="156"/>
        <v>400</v>
      </c>
      <c r="T1683" s="14">
        <f t="shared" si="157"/>
        <v>229.4</v>
      </c>
      <c r="U1683" s="14">
        <f t="shared" si="158"/>
        <v>170.6</v>
      </c>
      <c r="V1683" s="20">
        <f t="shared" si="159"/>
        <v>0.42649999999999999</v>
      </c>
      <c r="W1683" s="7" t="str">
        <f t="shared" si="160"/>
        <v>Profitable</v>
      </c>
      <c r="X1683" s="7" t="str">
        <f t="shared" si="161"/>
        <v>Low</v>
      </c>
    </row>
    <row r="1684" spans="1:24" x14ac:dyDescent="0.3">
      <c r="A1684" s="7" t="s">
        <v>4073</v>
      </c>
      <c r="B1684" s="8">
        <v>44945</v>
      </c>
      <c r="C1684" s="8">
        <v>44950</v>
      </c>
      <c r="D1684" s="7" t="s">
        <v>1641</v>
      </c>
      <c r="E1684" s="7" t="s">
        <v>1422</v>
      </c>
      <c r="F1684" s="7" t="s">
        <v>29</v>
      </c>
      <c r="G1684" s="7" t="s">
        <v>97</v>
      </c>
      <c r="H1684" s="7" t="s">
        <v>56</v>
      </c>
      <c r="I1684" s="6">
        <v>7</v>
      </c>
      <c r="J1684" s="10">
        <v>0.1</v>
      </c>
      <c r="K1684" s="7" t="s">
        <v>32</v>
      </c>
      <c r="L1684" s="7" t="s">
        <v>33</v>
      </c>
      <c r="M1684" s="6">
        <v>19</v>
      </c>
      <c r="N1684" s="6">
        <v>4</v>
      </c>
      <c r="O1684" s="7" t="str">
        <f>VLOOKUP(H1684,Product_Master!$A$2:$E$19,2,FALSE)</f>
        <v>Stapler</v>
      </c>
      <c r="P1684" s="7" t="str">
        <f>VLOOKUP(H1684,Product_Master!$A$2:$E$19,3,FALSE)</f>
        <v>Office Supplies</v>
      </c>
      <c r="Q1684" s="17">
        <f>INDEX(Product_Master!$D$2:$D$19,MATCH(H1684,Product_Master!$A$2:$A$19,0))</f>
        <v>15</v>
      </c>
      <c r="R1684" s="14">
        <f>INDEX(Product_Master!$E$2:$E$19,MATCH(H1684,Product_Master!$A$2:$A$19,0))</f>
        <v>9.91</v>
      </c>
      <c r="S1684" s="14">
        <f t="shared" si="156"/>
        <v>94.5</v>
      </c>
      <c r="T1684" s="14">
        <f t="shared" si="157"/>
        <v>69.37</v>
      </c>
      <c r="U1684" s="14">
        <f t="shared" si="158"/>
        <v>25.129999999999995</v>
      </c>
      <c r="V1684" s="20">
        <f t="shared" si="159"/>
        <v>0.2659259259259259</v>
      </c>
      <c r="W1684" s="7" t="str">
        <f t="shared" si="160"/>
        <v>Profitable</v>
      </c>
      <c r="X1684" s="7" t="str">
        <f t="shared" si="161"/>
        <v>Low</v>
      </c>
    </row>
    <row r="1685" spans="1:24" x14ac:dyDescent="0.3">
      <c r="A1685" s="7" t="s">
        <v>4074</v>
      </c>
      <c r="B1685" s="8">
        <v>45610</v>
      </c>
      <c r="C1685" s="8">
        <v>45613</v>
      </c>
      <c r="D1685" s="7" t="s">
        <v>4075</v>
      </c>
      <c r="E1685" s="7" t="s">
        <v>477</v>
      </c>
      <c r="F1685" s="7" t="s">
        <v>39</v>
      </c>
      <c r="G1685" s="7" t="s">
        <v>62</v>
      </c>
      <c r="H1685" s="7" t="s">
        <v>154</v>
      </c>
      <c r="I1685" s="6">
        <v>2</v>
      </c>
      <c r="J1685" s="10">
        <v>0.1</v>
      </c>
      <c r="K1685" s="7" t="s">
        <v>32</v>
      </c>
      <c r="L1685" s="7" t="s">
        <v>33</v>
      </c>
      <c r="M1685" s="6">
        <v>66</v>
      </c>
      <c r="N1685" s="6">
        <v>2</v>
      </c>
      <c r="O1685" s="7" t="str">
        <f>VLOOKUP(H1685,Product_Master!$A$2:$E$19,2,FALSE)</f>
        <v>Filing Cabinet</v>
      </c>
      <c r="P1685" s="7" t="str">
        <f>VLOOKUP(H1685,Product_Master!$A$2:$E$19,3,FALSE)</f>
        <v>Furniture</v>
      </c>
      <c r="Q1685" s="17">
        <f>INDEX(Product_Master!$D$2:$D$19,MATCH(H1685,Product_Master!$A$2:$A$19,0))</f>
        <v>130</v>
      </c>
      <c r="R1685" s="14">
        <f>INDEX(Product_Master!$E$2:$E$19,MATCH(H1685,Product_Master!$A$2:$A$19,0))</f>
        <v>83.55</v>
      </c>
      <c r="S1685" s="14">
        <f t="shared" si="156"/>
        <v>234</v>
      </c>
      <c r="T1685" s="14">
        <f t="shared" si="157"/>
        <v>167.1</v>
      </c>
      <c r="U1685" s="14">
        <f t="shared" si="158"/>
        <v>66.900000000000006</v>
      </c>
      <c r="V1685" s="20">
        <f t="shared" si="159"/>
        <v>0.28589743589743594</v>
      </c>
      <c r="W1685" s="7" t="str">
        <f t="shared" si="160"/>
        <v>Profitable</v>
      </c>
      <c r="X1685" s="7" t="str">
        <f t="shared" si="161"/>
        <v>Low</v>
      </c>
    </row>
    <row r="1686" spans="1:24" x14ac:dyDescent="0.3">
      <c r="A1686" s="7" t="s">
        <v>4076</v>
      </c>
      <c r="B1686" s="8">
        <v>45469</v>
      </c>
      <c r="C1686" s="8">
        <v>45470</v>
      </c>
      <c r="D1686" s="7" t="s">
        <v>4077</v>
      </c>
      <c r="E1686" s="7" t="s">
        <v>606</v>
      </c>
      <c r="F1686" s="7" t="s">
        <v>29</v>
      </c>
      <c r="G1686" s="7" t="s">
        <v>115</v>
      </c>
      <c r="H1686" s="7" t="s">
        <v>216</v>
      </c>
      <c r="I1686" s="6">
        <v>7</v>
      </c>
      <c r="J1686" s="10">
        <v>0</v>
      </c>
      <c r="K1686" s="7" t="s">
        <v>22</v>
      </c>
      <c r="L1686" s="7" t="s">
        <v>23</v>
      </c>
      <c r="M1686" s="6">
        <v>44</v>
      </c>
      <c r="N1686" s="6">
        <v>4</v>
      </c>
      <c r="O1686" s="7" t="str">
        <f>VLOOKUP(H1686,Product_Master!$A$2:$E$19,2,FALSE)</f>
        <v>Keyboard</v>
      </c>
      <c r="P1686" s="7" t="str">
        <f>VLOOKUP(H1686,Product_Master!$A$2:$E$19,3,FALSE)</f>
        <v>Technology</v>
      </c>
      <c r="Q1686" s="17">
        <f>INDEX(Product_Master!$D$2:$D$19,MATCH(H1686,Product_Master!$A$2:$A$19,0))</f>
        <v>45</v>
      </c>
      <c r="R1686" s="14">
        <f>INDEX(Product_Master!$E$2:$E$19,MATCH(H1686,Product_Master!$A$2:$A$19,0))</f>
        <v>35.729999999999997</v>
      </c>
      <c r="S1686" s="14">
        <f t="shared" si="156"/>
        <v>315</v>
      </c>
      <c r="T1686" s="14">
        <f t="shared" si="157"/>
        <v>250.10999999999999</v>
      </c>
      <c r="U1686" s="14">
        <f t="shared" si="158"/>
        <v>64.890000000000015</v>
      </c>
      <c r="V1686" s="20">
        <f t="shared" si="159"/>
        <v>0.20600000000000004</v>
      </c>
      <c r="W1686" s="7" t="str">
        <f t="shared" si="160"/>
        <v>Profitable</v>
      </c>
      <c r="X1686" s="7" t="str">
        <f t="shared" si="161"/>
        <v>Low</v>
      </c>
    </row>
    <row r="1687" spans="1:24" x14ac:dyDescent="0.3">
      <c r="A1687" s="7" t="s">
        <v>4078</v>
      </c>
      <c r="B1687" s="8">
        <v>45180</v>
      </c>
      <c r="C1687" s="8">
        <v>45183</v>
      </c>
      <c r="D1687" s="7" t="s">
        <v>4079</v>
      </c>
      <c r="E1687" s="7" t="s">
        <v>55</v>
      </c>
      <c r="F1687" s="7" t="s">
        <v>39</v>
      </c>
      <c r="G1687" s="7" t="s">
        <v>40</v>
      </c>
      <c r="H1687" s="7" t="s">
        <v>160</v>
      </c>
      <c r="I1687" s="6">
        <v>1</v>
      </c>
      <c r="J1687" s="10">
        <v>0</v>
      </c>
      <c r="K1687" s="7" t="s">
        <v>22</v>
      </c>
      <c r="L1687" s="7" t="s">
        <v>41</v>
      </c>
      <c r="M1687" s="6">
        <v>53</v>
      </c>
      <c r="N1687" s="6">
        <v>1</v>
      </c>
      <c r="O1687" s="7" t="str">
        <f>VLOOKUP(H1687,Product_Master!$A$2:$E$19,2,FALSE)</f>
        <v>Laptop</v>
      </c>
      <c r="P1687" s="7" t="str">
        <f>VLOOKUP(H1687,Product_Master!$A$2:$E$19,3,FALSE)</f>
        <v>Technology</v>
      </c>
      <c r="Q1687" s="17">
        <f>INDEX(Product_Master!$D$2:$D$19,MATCH(H1687,Product_Master!$A$2:$A$19,0))</f>
        <v>900</v>
      </c>
      <c r="R1687" s="14">
        <f>INDEX(Product_Master!$E$2:$E$19,MATCH(H1687,Product_Master!$A$2:$A$19,0))</f>
        <v>669.14</v>
      </c>
      <c r="S1687" s="14">
        <f t="shared" si="156"/>
        <v>900</v>
      </c>
      <c r="T1687" s="14">
        <f t="shared" si="157"/>
        <v>669.14</v>
      </c>
      <c r="U1687" s="14">
        <f t="shared" si="158"/>
        <v>230.86</v>
      </c>
      <c r="V1687" s="20">
        <f t="shared" si="159"/>
        <v>0.25651111111111113</v>
      </c>
      <c r="W1687" s="7" t="str">
        <f t="shared" si="160"/>
        <v>Profitable</v>
      </c>
      <c r="X1687" s="7" t="str">
        <f t="shared" si="161"/>
        <v>Low</v>
      </c>
    </row>
    <row r="1688" spans="1:24" x14ac:dyDescent="0.3">
      <c r="A1688" s="7" t="s">
        <v>4080</v>
      </c>
      <c r="B1688" s="8">
        <v>45339</v>
      </c>
      <c r="C1688" s="8">
        <v>45341</v>
      </c>
      <c r="D1688" s="7" t="s">
        <v>2009</v>
      </c>
      <c r="E1688" s="7" t="s">
        <v>485</v>
      </c>
      <c r="F1688" s="7" t="s">
        <v>39</v>
      </c>
      <c r="G1688" s="7" t="s">
        <v>192</v>
      </c>
      <c r="H1688" s="7" t="s">
        <v>31</v>
      </c>
      <c r="I1688" s="6">
        <v>3</v>
      </c>
      <c r="J1688" s="10">
        <v>0</v>
      </c>
      <c r="K1688" s="7" t="s">
        <v>32</v>
      </c>
      <c r="L1688" s="7" t="s">
        <v>50</v>
      </c>
      <c r="M1688" s="6">
        <v>29</v>
      </c>
      <c r="N1688" s="6">
        <v>4</v>
      </c>
      <c r="O1688" s="7" t="str">
        <f>VLOOKUP(H1688,Product_Master!$A$2:$E$19,2,FALSE)</f>
        <v>Desk</v>
      </c>
      <c r="P1688" s="7" t="str">
        <f>VLOOKUP(H1688,Product_Master!$A$2:$E$19,3,FALSE)</f>
        <v>Furniture</v>
      </c>
      <c r="Q1688" s="17">
        <f>INDEX(Product_Master!$D$2:$D$19,MATCH(H1688,Product_Master!$A$2:$A$19,0))</f>
        <v>320</v>
      </c>
      <c r="R1688" s="14">
        <f>INDEX(Product_Master!$E$2:$E$19,MATCH(H1688,Product_Master!$A$2:$A$19,0))</f>
        <v>186.25</v>
      </c>
      <c r="S1688" s="14">
        <f t="shared" si="156"/>
        <v>960</v>
      </c>
      <c r="T1688" s="14">
        <f t="shared" si="157"/>
        <v>558.75</v>
      </c>
      <c r="U1688" s="14">
        <f t="shared" si="158"/>
        <v>401.25</v>
      </c>
      <c r="V1688" s="20">
        <f t="shared" si="159"/>
        <v>0.41796875</v>
      </c>
      <c r="W1688" s="7" t="str">
        <f t="shared" si="160"/>
        <v>Profitable</v>
      </c>
      <c r="X1688" s="7" t="str">
        <f t="shared" si="161"/>
        <v>Low</v>
      </c>
    </row>
    <row r="1689" spans="1:24" x14ac:dyDescent="0.3">
      <c r="A1689" s="7" t="s">
        <v>4081</v>
      </c>
      <c r="B1689" s="8">
        <v>45609</v>
      </c>
      <c r="C1689" s="8">
        <v>45616</v>
      </c>
      <c r="D1689" s="7" t="s">
        <v>4082</v>
      </c>
      <c r="E1689" s="7" t="s">
        <v>281</v>
      </c>
      <c r="F1689" s="7" t="s">
        <v>19</v>
      </c>
      <c r="G1689" s="7" t="s">
        <v>20</v>
      </c>
      <c r="H1689" s="7" t="s">
        <v>76</v>
      </c>
      <c r="I1689" s="6">
        <v>2</v>
      </c>
      <c r="J1689" s="10">
        <v>0</v>
      </c>
      <c r="K1689" s="7" t="s">
        <v>32</v>
      </c>
      <c r="L1689" s="7" t="s">
        <v>33</v>
      </c>
      <c r="M1689" s="6">
        <v>38</v>
      </c>
      <c r="N1689" s="6">
        <v>5</v>
      </c>
      <c r="O1689" s="7" t="str">
        <f>VLOOKUP(H1689,Product_Master!$A$2:$E$19,2,FALSE)</f>
        <v>Tablet</v>
      </c>
      <c r="P1689" s="7" t="str">
        <f>VLOOKUP(H1689,Product_Master!$A$2:$E$19,3,FALSE)</f>
        <v>Technology</v>
      </c>
      <c r="Q1689" s="17">
        <f>INDEX(Product_Master!$D$2:$D$19,MATCH(H1689,Product_Master!$A$2:$A$19,0))</f>
        <v>350</v>
      </c>
      <c r="R1689" s="14">
        <f>INDEX(Product_Master!$E$2:$E$19,MATCH(H1689,Product_Master!$A$2:$A$19,0))</f>
        <v>267.63</v>
      </c>
      <c r="S1689" s="14">
        <f t="shared" si="156"/>
        <v>700</v>
      </c>
      <c r="T1689" s="14">
        <f t="shared" si="157"/>
        <v>535.26</v>
      </c>
      <c r="U1689" s="14">
        <f t="shared" si="158"/>
        <v>164.74</v>
      </c>
      <c r="V1689" s="20">
        <f t="shared" si="159"/>
        <v>0.23534285714285716</v>
      </c>
      <c r="W1689" s="7" t="str">
        <f t="shared" si="160"/>
        <v>Profitable</v>
      </c>
      <c r="X1689" s="7" t="str">
        <f t="shared" si="161"/>
        <v>Low</v>
      </c>
    </row>
    <row r="1690" spans="1:24" x14ac:dyDescent="0.3">
      <c r="A1690" s="7" t="s">
        <v>4083</v>
      </c>
      <c r="B1690" s="8">
        <v>45161</v>
      </c>
      <c r="C1690" s="8">
        <v>45168</v>
      </c>
      <c r="D1690" s="7" t="s">
        <v>1479</v>
      </c>
      <c r="E1690" s="7" t="s">
        <v>490</v>
      </c>
      <c r="F1690" s="7" t="s">
        <v>19</v>
      </c>
      <c r="G1690" s="7" t="s">
        <v>115</v>
      </c>
      <c r="H1690" s="7" t="s">
        <v>21</v>
      </c>
      <c r="I1690" s="6">
        <v>2</v>
      </c>
      <c r="J1690" s="10">
        <v>0.15</v>
      </c>
      <c r="K1690" s="7" t="s">
        <v>222</v>
      </c>
      <c r="L1690" s="7" t="s">
        <v>33</v>
      </c>
      <c r="M1690" s="6">
        <v>41</v>
      </c>
      <c r="N1690" s="6">
        <v>5</v>
      </c>
      <c r="O1690" s="7" t="str">
        <f>VLOOKUP(H1690,Product_Master!$A$2:$E$19,2,FALSE)</f>
        <v>Pen Set</v>
      </c>
      <c r="P1690" s="7" t="str">
        <f>VLOOKUP(H1690,Product_Master!$A$2:$E$19,3,FALSE)</f>
        <v>Office Supplies</v>
      </c>
      <c r="Q1690" s="17">
        <f>INDEX(Product_Master!$D$2:$D$19,MATCH(H1690,Product_Master!$A$2:$A$19,0))</f>
        <v>12</v>
      </c>
      <c r="R1690" s="14">
        <f>INDEX(Product_Master!$E$2:$E$19,MATCH(H1690,Product_Master!$A$2:$A$19,0))</f>
        <v>9.07</v>
      </c>
      <c r="S1690" s="14">
        <f t="shared" si="156"/>
        <v>20.399999999999999</v>
      </c>
      <c r="T1690" s="14">
        <f t="shared" si="157"/>
        <v>18.14</v>
      </c>
      <c r="U1690" s="14">
        <f t="shared" si="158"/>
        <v>2.259999999999998</v>
      </c>
      <c r="V1690" s="20">
        <f t="shared" si="159"/>
        <v>0.11078431372549011</v>
      </c>
      <c r="W1690" s="7" t="str">
        <f t="shared" si="160"/>
        <v>Profitable</v>
      </c>
      <c r="X1690" s="7" t="str">
        <f t="shared" si="161"/>
        <v>Low</v>
      </c>
    </row>
    <row r="1691" spans="1:24" x14ac:dyDescent="0.3">
      <c r="A1691" s="7" t="s">
        <v>4084</v>
      </c>
      <c r="B1691" s="8">
        <v>45445</v>
      </c>
      <c r="C1691" s="8">
        <v>45449</v>
      </c>
      <c r="D1691" s="7" t="s">
        <v>555</v>
      </c>
      <c r="E1691" s="7" t="s">
        <v>246</v>
      </c>
      <c r="F1691" s="7" t="s">
        <v>19</v>
      </c>
      <c r="G1691" s="7" t="s">
        <v>40</v>
      </c>
      <c r="H1691" s="7" t="s">
        <v>63</v>
      </c>
      <c r="I1691" s="6">
        <v>7</v>
      </c>
      <c r="J1691" s="10">
        <v>0.05</v>
      </c>
      <c r="K1691" s="7" t="s">
        <v>22</v>
      </c>
      <c r="L1691" s="7" t="s">
        <v>41</v>
      </c>
      <c r="M1691" s="6">
        <v>53</v>
      </c>
      <c r="N1691" s="6">
        <v>4</v>
      </c>
      <c r="O1691" s="7" t="str">
        <f>VLOOKUP(H1691,Product_Master!$A$2:$E$19,2,FALSE)</f>
        <v>Paper Ream</v>
      </c>
      <c r="P1691" s="7" t="str">
        <f>VLOOKUP(H1691,Product_Master!$A$2:$E$19,3,FALSE)</f>
        <v>Office Supplies</v>
      </c>
      <c r="Q1691" s="17">
        <f>INDEX(Product_Master!$D$2:$D$19,MATCH(H1691,Product_Master!$A$2:$A$19,0))</f>
        <v>9</v>
      </c>
      <c r="R1691" s="14">
        <f>INDEX(Product_Master!$E$2:$E$19,MATCH(H1691,Product_Master!$A$2:$A$19,0))</f>
        <v>5.46</v>
      </c>
      <c r="S1691" s="14">
        <f t="shared" si="156"/>
        <v>59.849999999999994</v>
      </c>
      <c r="T1691" s="14">
        <f t="shared" si="157"/>
        <v>38.22</v>
      </c>
      <c r="U1691" s="14">
        <f t="shared" si="158"/>
        <v>21.629999999999995</v>
      </c>
      <c r="V1691" s="20">
        <f t="shared" si="159"/>
        <v>0.36140350877192978</v>
      </c>
      <c r="W1691" s="7" t="str">
        <f t="shared" si="160"/>
        <v>Profitable</v>
      </c>
      <c r="X1691" s="7" t="str">
        <f t="shared" si="161"/>
        <v>Low</v>
      </c>
    </row>
    <row r="1692" spans="1:24" x14ac:dyDescent="0.3">
      <c r="A1692" s="7" t="s">
        <v>4085</v>
      </c>
      <c r="B1692" s="8">
        <v>45099</v>
      </c>
      <c r="C1692" s="8">
        <v>45106</v>
      </c>
      <c r="D1692" s="7" t="s">
        <v>2549</v>
      </c>
      <c r="E1692" s="7" t="s">
        <v>490</v>
      </c>
      <c r="F1692" s="7" t="s">
        <v>29</v>
      </c>
      <c r="G1692" s="7" t="s">
        <v>40</v>
      </c>
      <c r="H1692" s="7" t="s">
        <v>160</v>
      </c>
      <c r="I1692" s="6">
        <v>5</v>
      </c>
      <c r="J1692" s="10">
        <v>0</v>
      </c>
      <c r="K1692" s="7" t="s">
        <v>32</v>
      </c>
      <c r="L1692" s="7" t="s">
        <v>41</v>
      </c>
      <c r="M1692" s="6">
        <v>49</v>
      </c>
      <c r="N1692" s="6">
        <v>1</v>
      </c>
      <c r="O1692" s="7" t="str">
        <f>VLOOKUP(H1692,Product_Master!$A$2:$E$19,2,FALSE)</f>
        <v>Laptop</v>
      </c>
      <c r="P1692" s="7" t="str">
        <f>VLOOKUP(H1692,Product_Master!$A$2:$E$19,3,FALSE)</f>
        <v>Technology</v>
      </c>
      <c r="Q1692" s="17">
        <f>INDEX(Product_Master!$D$2:$D$19,MATCH(H1692,Product_Master!$A$2:$A$19,0))</f>
        <v>900</v>
      </c>
      <c r="R1692" s="14">
        <f>INDEX(Product_Master!$E$2:$E$19,MATCH(H1692,Product_Master!$A$2:$A$19,0))</f>
        <v>669.14</v>
      </c>
      <c r="S1692" s="14">
        <f t="shared" si="156"/>
        <v>4500</v>
      </c>
      <c r="T1692" s="14">
        <f t="shared" si="157"/>
        <v>3345.7</v>
      </c>
      <c r="U1692" s="14">
        <f t="shared" si="158"/>
        <v>1154.3000000000002</v>
      </c>
      <c r="V1692" s="20">
        <f t="shared" si="159"/>
        <v>0.25651111111111113</v>
      </c>
      <c r="W1692" s="7" t="str">
        <f t="shared" si="160"/>
        <v>Profitable</v>
      </c>
      <c r="X1692" s="7" t="str">
        <f t="shared" si="161"/>
        <v>Medium</v>
      </c>
    </row>
    <row r="1693" spans="1:24" x14ac:dyDescent="0.3">
      <c r="A1693" s="7" t="s">
        <v>4086</v>
      </c>
      <c r="B1693" s="8">
        <v>45599</v>
      </c>
      <c r="C1693" s="8">
        <v>45602</v>
      </c>
      <c r="D1693" s="7" t="s">
        <v>3036</v>
      </c>
      <c r="E1693" s="7" t="s">
        <v>170</v>
      </c>
      <c r="F1693" s="7" t="s">
        <v>29</v>
      </c>
      <c r="G1693" s="7" t="s">
        <v>20</v>
      </c>
      <c r="H1693" s="7" t="s">
        <v>308</v>
      </c>
      <c r="I1693" s="6">
        <v>1</v>
      </c>
      <c r="J1693" s="10">
        <v>0.1</v>
      </c>
      <c r="K1693" s="7" t="s">
        <v>32</v>
      </c>
      <c r="L1693" s="7" t="s">
        <v>41</v>
      </c>
      <c r="M1693" s="6">
        <v>34</v>
      </c>
      <c r="N1693" s="6">
        <v>2</v>
      </c>
      <c r="O1693" s="7" t="str">
        <f>VLOOKUP(H1693,Product_Master!$A$2:$E$19,2,FALSE)</f>
        <v>Binder</v>
      </c>
      <c r="P1693" s="7" t="str">
        <f>VLOOKUP(H1693,Product_Master!$A$2:$E$19,3,FALSE)</f>
        <v>Office Supplies</v>
      </c>
      <c r="Q1693" s="17">
        <f>INDEX(Product_Master!$D$2:$D$19,MATCH(H1693,Product_Master!$A$2:$A$19,0))</f>
        <v>8</v>
      </c>
      <c r="R1693" s="14">
        <f>INDEX(Product_Master!$E$2:$E$19,MATCH(H1693,Product_Master!$A$2:$A$19,0))</f>
        <v>5.51</v>
      </c>
      <c r="S1693" s="14">
        <f t="shared" si="156"/>
        <v>7.2</v>
      </c>
      <c r="T1693" s="14">
        <f t="shared" si="157"/>
        <v>5.51</v>
      </c>
      <c r="U1693" s="14">
        <f t="shared" si="158"/>
        <v>1.6900000000000004</v>
      </c>
      <c r="V1693" s="20">
        <f t="shared" si="159"/>
        <v>0.23472222222222228</v>
      </c>
      <c r="W1693" s="7" t="str">
        <f t="shared" si="160"/>
        <v>Profitable</v>
      </c>
      <c r="X1693" s="7" t="str">
        <f t="shared" si="161"/>
        <v>Low</v>
      </c>
    </row>
    <row r="1694" spans="1:24" x14ac:dyDescent="0.3">
      <c r="A1694" s="7" t="s">
        <v>4087</v>
      </c>
      <c r="B1694" s="8">
        <v>45037</v>
      </c>
      <c r="C1694" s="8">
        <v>45038</v>
      </c>
      <c r="D1694" s="7" t="s">
        <v>1675</v>
      </c>
      <c r="E1694" s="7" t="s">
        <v>458</v>
      </c>
      <c r="F1694" s="7" t="s">
        <v>29</v>
      </c>
      <c r="G1694" s="7" t="s">
        <v>176</v>
      </c>
      <c r="H1694" s="7" t="s">
        <v>31</v>
      </c>
      <c r="I1694" s="6">
        <v>7</v>
      </c>
      <c r="J1694" s="10">
        <v>0</v>
      </c>
      <c r="K1694" s="7" t="s">
        <v>22</v>
      </c>
      <c r="L1694" s="7" t="s">
        <v>50</v>
      </c>
      <c r="M1694" s="6">
        <v>35</v>
      </c>
      <c r="N1694" s="6">
        <v>2</v>
      </c>
      <c r="O1694" s="7" t="str">
        <f>VLOOKUP(H1694,Product_Master!$A$2:$E$19,2,FALSE)</f>
        <v>Desk</v>
      </c>
      <c r="P1694" s="7" t="str">
        <f>VLOOKUP(H1694,Product_Master!$A$2:$E$19,3,FALSE)</f>
        <v>Furniture</v>
      </c>
      <c r="Q1694" s="17">
        <f>INDEX(Product_Master!$D$2:$D$19,MATCH(H1694,Product_Master!$A$2:$A$19,0))</f>
        <v>320</v>
      </c>
      <c r="R1694" s="14">
        <f>INDEX(Product_Master!$E$2:$E$19,MATCH(H1694,Product_Master!$A$2:$A$19,0))</f>
        <v>186.25</v>
      </c>
      <c r="S1694" s="14">
        <f t="shared" si="156"/>
        <v>2240</v>
      </c>
      <c r="T1694" s="14">
        <f t="shared" si="157"/>
        <v>1303.75</v>
      </c>
      <c r="U1694" s="14">
        <f t="shared" si="158"/>
        <v>936.25</v>
      </c>
      <c r="V1694" s="20">
        <f t="shared" si="159"/>
        <v>0.41796875</v>
      </c>
      <c r="W1694" s="7" t="str">
        <f t="shared" si="160"/>
        <v>Profitable</v>
      </c>
      <c r="X1694" s="7" t="str">
        <f t="shared" si="161"/>
        <v>Medium</v>
      </c>
    </row>
    <row r="1695" spans="1:24" x14ac:dyDescent="0.3">
      <c r="A1695" s="7" t="s">
        <v>4089</v>
      </c>
      <c r="B1695" s="8">
        <v>44933</v>
      </c>
      <c r="C1695" s="8">
        <v>44940</v>
      </c>
      <c r="D1695" s="7" t="s">
        <v>2136</v>
      </c>
      <c r="E1695" s="7" t="s">
        <v>490</v>
      </c>
      <c r="F1695" s="7" t="s">
        <v>29</v>
      </c>
      <c r="G1695" s="7" t="s">
        <v>97</v>
      </c>
      <c r="H1695" s="7" t="s">
        <v>216</v>
      </c>
      <c r="I1695" s="6">
        <v>9</v>
      </c>
      <c r="J1695" s="10">
        <v>0</v>
      </c>
      <c r="K1695" s="7" t="s">
        <v>32</v>
      </c>
      <c r="L1695" s="7" t="s">
        <v>41</v>
      </c>
      <c r="M1695" s="6">
        <v>23</v>
      </c>
      <c r="N1695" s="6">
        <v>1</v>
      </c>
      <c r="O1695" s="7" t="str">
        <f>VLOOKUP(H1695,Product_Master!$A$2:$E$19,2,FALSE)</f>
        <v>Keyboard</v>
      </c>
      <c r="P1695" s="7" t="str">
        <f>VLOOKUP(H1695,Product_Master!$A$2:$E$19,3,FALSE)</f>
        <v>Technology</v>
      </c>
      <c r="Q1695" s="17">
        <f>INDEX(Product_Master!$D$2:$D$19,MATCH(H1695,Product_Master!$A$2:$A$19,0))</f>
        <v>45</v>
      </c>
      <c r="R1695" s="14">
        <f>INDEX(Product_Master!$E$2:$E$19,MATCH(H1695,Product_Master!$A$2:$A$19,0))</f>
        <v>35.729999999999997</v>
      </c>
      <c r="S1695" s="14">
        <f t="shared" si="156"/>
        <v>405</v>
      </c>
      <c r="T1695" s="14">
        <f t="shared" si="157"/>
        <v>321.57</v>
      </c>
      <c r="U1695" s="14">
        <f t="shared" si="158"/>
        <v>83.43</v>
      </c>
      <c r="V1695" s="20">
        <f t="shared" si="159"/>
        <v>0.20600000000000002</v>
      </c>
      <c r="W1695" s="7" t="str">
        <f t="shared" si="160"/>
        <v>Profitable</v>
      </c>
      <c r="X1695" s="7" t="str">
        <f t="shared" si="161"/>
        <v>Low</v>
      </c>
    </row>
    <row r="1696" spans="1:24" x14ac:dyDescent="0.3">
      <c r="A1696" s="7" t="s">
        <v>4090</v>
      </c>
      <c r="B1696" s="8">
        <v>45313</v>
      </c>
      <c r="C1696" s="8">
        <v>45317</v>
      </c>
      <c r="D1696" s="7" t="s">
        <v>835</v>
      </c>
      <c r="E1696" s="7" t="s">
        <v>221</v>
      </c>
      <c r="F1696" s="7" t="s">
        <v>19</v>
      </c>
      <c r="G1696" s="7" t="s">
        <v>115</v>
      </c>
      <c r="H1696" s="7" t="s">
        <v>31</v>
      </c>
      <c r="I1696" s="6">
        <v>7</v>
      </c>
      <c r="J1696" s="10">
        <v>0.1</v>
      </c>
      <c r="K1696" s="7" t="s">
        <v>70</v>
      </c>
      <c r="L1696" s="7" t="s">
        <v>50</v>
      </c>
      <c r="M1696" s="6">
        <v>59</v>
      </c>
      <c r="N1696" s="6">
        <v>4</v>
      </c>
      <c r="O1696" s="7" t="str">
        <f>VLOOKUP(H1696,Product_Master!$A$2:$E$19,2,FALSE)</f>
        <v>Desk</v>
      </c>
      <c r="P1696" s="7" t="str">
        <f>VLOOKUP(H1696,Product_Master!$A$2:$E$19,3,FALSE)</f>
        <v>Furniture</v>
      </c>
      <c r="Q1696" s="17">
        <f>INDEX(Product_Master!$D$2:$D$19,MATCH(H1696,Product_Master!$A$2:$A$19,0))</f>
        <v>320</v>
      </c>
      <c r="R1696" s="14">
        <f>INDEX(Product_Master!$E$2:$E$19,MATCH(H1696,Product_Master!$A$2:$A$19,0))</f>
        <v>186.25</v>
      </c>
      <c r="S1696" s="14">
        <f t="shared" si="156"/>
        <v>2016</v>
      </c>
      <c r="T1696" s="14">
        <f t="shared" si="157"/>
        <v>1303.75</v>
      </c>
      <c r="U1696" s="14">
        <f t="shared" si="158"/>
        <v>712.25</v>
      </c>
      <c r="V1696" s="20">
        <f t="shared" si="159"/>
        <v>0.3532986111111111</v>
      </c>
      <c r="W1696" s="7" t="str">
        <f t="shared" si="160"/>
        <v>Profitable</v>
      </c>
      <c r="X1696" s="7" t="str">
        <f t="shared" si="161"/>
        <v>Medium</v>
      </c>
    </row>
    <row r="1697" spans="1:24" x14ac:dyDescent="0.3">
      <c r="A1697" s="7" t="s">
        <v>4092</v>
      </c>
      <c r="B1697" s="8">
        <v>45021</v>
      </c>
      <c r="C1697" s="8">
        <v>45024</v>
      </c>
      <c r="D1697" s="7" t="s">
        <v>3829</v>
      </c>
      <c r="E1697" s="7" t="s">
        <v>643</v>
      </c>
      <c r="F1697" s="7" t="s">
        <v>19</v>
      </c>
      <c r="G1697" s="7" t="s">
        <v>47</v>
      </c>
      <c r="H1697" s="7" t="s">
        <v>56</v>
      </c>
      <c r="I1697" s="6">
        <v>9</v>
      </c>
      <c r="J1697" s="10">
        <v>0</v>
      </c>
      <c r="K1697" s="7" t="s">
        <v>32</v>
      </c>
      <c r="L1697" s="7" t="s">
        <v>41</v>
      </c>
      <c r="M1697" s="6">
        <v>33</v>
      </c>
      <c r="N1697" s="6">
        <v>5</v>
      </c>
      <c r="O1697" s="7" t="str">
        <f>VLOOKUP(H1697,Product_Master!$A$2:$E$19,2,FALSE)</f>
        <v>Stapler</v>
      </c>
      <c r="P1697" s="7" t="str">
        <f>VLOOKUP(H1697,Product_Master!$A$2:$E$19,3,FALSE)</f>
        <v>Office Supplies</v>
      </c>
      <c r="Q1697" s="17">
        <f>INDEX(Product_Master!$D$2:$D$19,MATCH(H1697,Product_Master!$A$2:$A$19,0))</f>
        <v>15</v>
      </c>
      <c r="R1697" s="14">
        <f>INDEX(Product_Master!$E$2:$E$19,MATCH(H1697,Product_Master!$A$2:$A$19,0))</f>
        <v>9.91</v>
      </c>
      <c r="S1697" s="14">
        <f t="shared" si="156"/>
        <v>135</v>
      </c>
      <c r="T1697" s="14">
        <f t="shared" si="157"/>
        <v>89.19</v>
      </c>
      <c r="U1697" s="14">
        <f t="shared" si="158"/>
        <v>45.81</v>
      </c>
      <c r="V1697" s="20">
        <f t="shared" si="159"/>
        <v>0.33933333333333338</v>
      </c>
      <c r="W1697" s="7" t="str">
        <f t="shared" si="160"/>
        <v>Profitable</v>
      </c>
      <c r="X1697" s="7" t="str">
        <f t="shared" si="161"/>
        <v>Low</v>
      </c>
    </row>
    <row r="1698" spans="1:24" x14ac:dyDescent="0.3">
      <c r="A1698" s="7" t="s">
        <v>4093</v>
      </c>
      <c r="B1698" s="8">
        <v>45402</v>
      </c>
      <c r="C1698" s="8">
        <v>45406</v>
      </c>
      <c r="D1698" s="7" t="s">
        <v>3170</v>
      </c>
      <c r="E1698" s="7" t="s">
        <v>1959</v>
      </c>
      <c r="F1698" s="7" t="s">
        <v>29</v>
      </c>
      <c r="G1698" s="7" t="s">
        <v>30</v>
      </c>
      <c r="H1698" s="7" t="s">
        <v>146</v>
      </c>
      <c r="I1698" s="6">
        <v>7</v>
      </c>
      <c r="J1698" s="10">
        <v>0.2</v>
      </c>
      <c r="K1698" s="7" t="s">
        <v>32</v>
      </c>
      <c r="L1698" s="7" t="s">
        <v>50</v>
      </c>
      <c r="M1698" s="6">
        <v>31</v>
      </c>
      <c r="N1698" s="6">
        <v>4</v>
      </c>
      <c r="O1698" s="7" t="str">
        <f>VLOOKUP(H1698,Product_Master!$A$2:$E$19,2,FALSE)</f>
        <v>Standing Desk</v>
      </c>
      <c r="P1698" s="7" t="str">
        <f>VLOOKUP(H1698,Product_Master!$A$2:$E$19,3,FALSE)</f>
        <v>Furniture</v>
      </c>
      <c r="Q1698" s="17">
        <f>INDEX(Product_Master!$D$2:$D$19,MATCH(H1698,Product_Master!$A$2:$A$19,0))</f>
        <v>480</v>
      </c>
      <c r="R1698" s="14">
        <f>INDEX(Product_Master!$E$2:$E$19,MATCH(H1698,Product_Master!$A$2:$A$19,0))</f>
        <v>375.21</v>
      </c>
      <c r="S1698" s="14">
        <f t="shared" si="156"/>
        <v>2688</v>
      </c>
      <c r="T1698" s="14">
        <f t="shared" si="157"/>
        <v>2626.47</v>
      </c>
      <c r="U1698" s="14">
        <f t="shared" si="158"/>
        <v>61.5300000000002</v>
      </c>
      <c r="V1698" s="20">
        <f t="shared" si="159"/>
        <v>2.2890625000000074E-2</v>
      </c>
      <c r="W1698" s="7" t="str">
        <f t="shared" si="160"/>
        <v>Profitable</v>
      </c>
      <c r="X1698" s="7" t="str">
        <f t="shared" si="161"/>
        <v>Medium</v>
      </c>
    </row>
    <row r="1699" spans="1:24" x14ac:dyDescent="0.3">
      <c r="A1699" s="7" t="s">
        <v>4094</v>
      </c>
      <c r="B1699" s="8">
        <v>45243</v>
      </c>
      <c r="C1699" s="8">
        <v>45247</v>
      </c>
      <c r="D1699" s="7" t="s">
        <v>1664</v>
      </c>
      <c r="E1699" s="7" t="s">
        <v>276</v>
      </c>
      <c r="F1699" s="7" t="s">
        <v>29</v>
      </c>
      <c r="G1699" s="7" t="s">
        <v>192</v>
      </c>
      <c r="H1699" s="7" t="s">
        <v>91</v>
      </c>
      <c r="I1699" s="6">
        <v>9</v>
      </c>
      <c r="J1699" s="10">
        <v>0.05</v>
      </c>
      <c r="K1699" s="7" t="s">
        <v>22</v>
      </c>
      <c r="L1699" s="7" t="s">
        <v>50</v>
      </c>
      <c r="M1699" s="6">
        <v>42</v>
      </c>
      <c r="N1699" s="6">
        <v>3</v>
      </c>
      <c r="O1699" s="7" t="str">
        <f>VLOOKUP(H1699,Product_Master!$A$2:$E$19,2,FALSE)</f>
        <v>Smartphone</v>
      </c>
      <c r="P1699" s="7" t="str">
        <f>VLOOKUP(H1699,Product_Master!$A$2:$E$19,3,FALSE)</f>
        <v>Technology</v>
      </c>
      <c r="Q1699" s="17">
        <f>INDEX(Product_Master!$D$2:$D$19,MATCH(H1699,Product_Master!$A$2:$A$19,0))</f>
        <v>600</v>
      </c>
      <c r="R1699" s="14">
        <f>INDEX(Product_Master!$E$2:$E$19,MATCH(H1699,Product_Master!$A$2:$A$19,0))</f>
        <v>395.83</v>
      </c>
      <c r="S1699" s="14">
        <f t="shared" si="156"/>
        <v>5130</v>
      </c>
      <c r="T1699" s="14">
        <f t="shared" si="157"/>
        <v>3562.47</v>
      </c>
      <c r="U1699" s="14">
        <f t="shared" si="158"/>
        <v>1567.5300000000002</v>
      </c>
      <c r="V1699" s="20">
        <f t="shared" si="159"/>
        <v>0.30556140350877198</v>
      </c>
      <c r="W1699" s="7" t="str">
        <f t="shared" si="160"/>
        <v>Profitable</v>
      </c>
      <c r="X1699" s="7" t="str">
        <f t="shared" si="161"/>
        <v>High</v>
      </c>
    </row>
    <row r="1700" spans="1:24" x14ac:dyDescent="0.3">
      <c r="A1700" s="7" t="s">
        <v>4095</v>
      </c>
      <c r="B1700" s="8">
        <v>45626</v>
      </c>
      <c r="C1700" s="8">
        <v>45627</v>
      </c>
      <c r="D1700" s="7" t="s">
        <v>4096</v>
      </c>
      <c r="E1700" s="7" t="s">
        <v>935</v>
      </c>
      <c r="F1700" s="7" t="s">
        <v>19</v>
      </c>
      <c r="G1700" s="7" t="s">
        <v>192</v>
      </c>
      <c r="H1700" s="7" t="s">
        <v>56</v>
      </c>
      <c r="I1700" s="6">
        <v>5</v>
      </c>
      <c r="J1700" s="10">
        <v>0.1</v>
      </c>
      <c r="K1700" s="7" t="s">
        <v>32</v>
      </c>
      <c r="L1700" s="7" t="s">
        <v>23</v>
      </c>
      <c r="M1700" s="6">
        <v>39</v>
      </c>
      <c r="N1700" s="6">
        <v>1</v>
      </c>
      <c r="O1700" s="7" t="str">
        <f>VLOOKUP(H1700,Product_Master!$A$2:$E$19,2,FALSE)</f>
        <v>Stapler</v>
      </c>
      <c r="P1700" s="7" t="str">
        <f>VLOOKUP(H1700,Product_Master!$A$2:$E$19,3,FALSE)</f>
        <v>Office Supplies</v>
      </c>
      <c r="Q1700" s="17">
        <f>INDEX(Product_Master!$D$2:$D$19,MATCH(H1700,Product_Master!$A$2:$A$19,0))</f>
        <v>15</v>
      </c>
      <c r="R1700" s="14">
        <f>INDEX(Product_Master!$E$2:$E$19,MATCH(H1700,Product_Master!$A$2:$A$19,0))</f>
        <v>9.91</v>
      </c>
      <c r="S1700" s="14">
        <f t="shared" si="156"/>
        <v>67.5</v>
      </c>
      <c r="T1700" s="14">
        <f t="shared" si="157"/>
        <v>49.55</v>
      </c>
      <c r="U1700" s="14">
        <f t="shared" si="158"/>
        <v>17.950000000000003</v>
      </c>
      <c r="V1700" s="20">
        <f t="shared" si="159"/>
        <v>0.26592592592592595</v>
      </c>
      <c r="W1700" s="7" t="str">
        <f t="shared" si="160"/>
        <v>Profitable</v>
      </c>
      <c r="X1700" s="7" t="str">
        <f t="shared" si="161"/>
        <v>Low</v>
      </c>
    </row>
    <row r="1701" spans="1:24" x14ac:dyDescent="0.3">
      <c r="A1701" s="7" t="s">
        <v>4097</v>
      </c>
      <c r="B1701" s="8">
        <v>45048</v>
      </c>
      <c r="C1701" s="8">
        <v>45049</v>
      </c>
      <c r="D1701" s="7" t="s">
        <v>529</v>
      </c>
      <c r="E1701" s="7" t="s">
        <v>1000</v>
      </c>
      <c r="F1701" s="7" t="s">
        <v>39</v>
      </c>
      <c r="G1701" s="7" t="s">
        <v>30</v>
      </c>
      <c r="H1701" s="7" t="s">
        <v>98</v>
      </c>
      <c r="I1701" s="6">
        <v>9</v>
      </c>
      <c r="J1701" s="10">
        <v>0.15</v>
      </c>
      <c r="K1701" s="7" t="s">
        <v>70</v>
      </c>
      <c r="L1701" s="7" t="s">
        <v>41</v>
      </c>
      <c r="M1701" s="6">
        <v>63</v>
      </c>
      <c r="N1701" s="6">
        <v>5</v>
      </c>
      <c r="O1701" s="7" t="str">
        <f>VLOOKUP(H1701,Product_Master!$A$2:$E$19,2,FALSE)</f>
        <v>Office Chair</v>
      </c>
      <c r="P1701" s="7" t="str">
        <f>VLOOKUP(H1701,Product_Master!$A$2:$E$19,3,FALSE)</f>
        <v>Furniture</v>
      </c>
      <c r="Q1701" s="17">
        <f>INDEX(Product_Master!$D$2:$D$19,MATCH(H1701,Product_Master!$A$2:$A$19,0))</f>
        <v>150</v>
      </c>
      <c r="R1701" s="14">
        <f>INDEX(Product_Master!$E$2:$E$19,MATCH(H1701,Product_Master!$A$2:$A$19,0))</f>
        <v>111.98</v>
      </c>
      <c r="S1701" s="14">
        <f t="shared" si="156"/>
        <v>1147.5</v>
      </c>
      <c r="T1701" s="14">
        <f t="shared" si="157"/>
        <v>1007.82</v>
      </c>
      <c r="U1701" s="14">
        <f t="shared" si="158"/>
        <v>139.67999999999995</v>
      </c>
      <c r="V1701" s="20">
        <f t="shared" si="159"/>
        <v>0.12172549019607838</v>
      </c>
      <c r="W1701" s="7" t="str">
        <f t="shared" si="160"/>
        <v>Profitable</v>
      </c>
      <c r="X1701" s="7" t="str">
        <f t="shared" si="161"/>
        <v>Low</v>
      </c>
    </row>
    <row r="1702" spans="1:24" x14ac:dyDescent="0.3">
      <c r="A1702" s="7" t="s">
        <v>4098</v>
      </c>
      <c r="B1702" s="8">
        <v>45441</v>
      </c>
      <c r="C1702" s="8">
        <v>45446</v>
      </c>
      <c r="D1702" s="7" t="s">
        <v>4099</v>
      </c>
      <c r="E1702" s="7" t="s">
        <v>1202</v>
      </c>
      <c r="F1702" s="7" t="s">
        <v>39</v>
      </c>
      <c r="G1702" s="7" t="s">
        <v>62</v>
      </c>
      <c r="H1702" s="7" t="s">
        <v>160</v>
      </c>
      <c r="I1702" s="6">
        <v>5</v>
      </c>
      <c r="J1702" s="10">
        <v>0.2</v>
      </c>
      <c r="K1702" s="7" t="s">
        <v>32</v>
      </c>
      <c r="L1702" s="7" t="s">
        <v>50</v>
      </c>
      <c r="M1702" s="6">
        <v>58</v>
      </c>
      <c r="N1702" s="6">
        <v>1</v>
      </c>
      <c r="O1702" s="7" t="str">
        <f>VLOOKUP(H1702,Product_Master!$A$2:$E$19,2,FALSE)</f>
        <v>Laptop</v>
      </c>
      <c r="P1702" s="7" t="str">
        <f>VLOOKUP(H1702,Product_Master!$A$2:$E$19,3,FALSE)</f>
        <v>Technology</v>
      </c>
      <c r="Q1702" s="17">
        <f>INDEX(Product_Master!$D$2:$D$19,MATCH(H1702,Product_Master!$A$2:$A$19,0))</f>
        <v>900</v>
      </c>
      <c r="R1702" s="14">
        <f>INDEX(Product_Master!$E$2:$E$19,MATCH(H1702,Product_Master!$A$2:$A$19,0))</f>
        <v>669.14</v>
      </c>
      <c r="S1702" s="14">
        <f t="shared" si="156"/>
        <v>3600</v>
      </c>
      <c r="T1702" s="14">
        <f t="shared" si="157"/>
        <v>3345.7</v>
      </c>
      <c r="U1702" s="14">
        <f t="shared" si="158"/>
        <v>254.30000000000018</v>
      </c>
      <c r="V1702" s="20">
        <f t="shared" si="159"/>
        <v>7.0638888888888945E-2</v>
      </c>
      <c r="W1702" s="7" t="str">
        <f t="shared" si="160"/>
        <v>Profitable</v>
      </c>
      <c r="X1702" s="7" t="str">
        <f t="shared" si="161"/>
        <v>Medium</v>
      </c>
    </row>
    <row r="1703" spans="1:24" x14ac:dyDescent="0.3">
      <c r="A1703" s="7" t="s">
        <v>4100</v>
      </c>
      <c r="B1703" s="8">
        <v>45529</v>
      </c>
      <c r="C1703" s="8">
        <v>45536</v>
      </c>
      <c r="D1703" s="7" t="s">
        <v>3896</v>
      </c>
      <c r="E1703" s="7" t="s">
        <v>675</v>
      </c>
      <c r="F1703" s="7" t="s">
        <v>29</v>
      </c>
      <c r="G1703" s="7" t="s">
        <v>115</v>
      </c>
      <c r="H1703" s="7" t="s">
        <v>241</v>
      </c>
      <c r="I1703" s="6">
        <v>7</v>
      </c>
      <c r="J1703" s="10">
        <v>0</v>
      </c>
      <c r="K1703" s="7" t="s">
        <v>22</v>
      </c>
      <c r="L1703" s="7" t="s">
        <v>23</v>
      </c>
      <c r="M1703" s="6">
        <v>34</v>
      </c>
      <c r="N1703" s="6">
        <v>2</v>
      </c>
      <c r="O1703" s="7" t="str">
        <f>VLOOKUP(H1703,Product_Master!$A$2:$E$19,2,FALSE)</f>
        <v>Notebook</v>
      </c>
      <c r="P1703" s="7" t="str">
        <f>VLOOKUP(H1703,Product_Master!$A$2:$E$19,3,FALSE)</f>
        <v>Office Supplies</v>
      </c>
      <c r="Q1703" s="17">
        <f>INDEX(Product_Master!$D$2:$D$19,MATCH(H1703,Product_Master!$A$2:$A$19,0))</f>
        <v>6</v>
      </c>
      <c r="R1703" s="14">
        <f>INDEX(Product_Master!$E$2:$E$19,MATCH(H1703,Product_Master!$A$2:$A$19,0))</f>
        <v>4.2699999999999996</v>
      </c>
      <c r="S1703" s="14">
        <f t="shared" si="156"/>
        <v>42</v>
      </c>
      <c r="T1703" s="14">
        <f t="shared" si="157"/>
        <v>29.889999999999997</v>
      </c>
      <c r="U1703" s="14">
        <f t="shared" si="158"/>
        <v>12.110000000000003</v>
      </c>
      <c r="V1703" s="20">
        <f t="shared" si="159"/>
        <v>0.28833333333333339</v>
      </c>
      <c r="W1703" s="7" t="str">
        <f t="shared" si="160"/>
        <v>Profitable</v>
      </c>
      <c r="X1703" s="7" t="str">
        <f t="shared" si="161"/>
        <v>Low</v>
      </c>
    </row>
    <row r="1704" spans="1:24" x14ac:dyDescent="0.3">
      <c r="A1704" s="7" t="s">
        <v>4101</v>
      </c>
      <c r="B1704" s="8">
        <v>45325</v>
      </c>
      <c r="C1704" s="8">
        <v>45328</v>
      </c>
      <c r="D1704" s="7" t="s">
        <v>2969</v>
      </c>
      <c r="E1704" s="7" t="s">
        <v>671</v>
      </c>
      <c r="F1704" s="7" t="s">
        <v>39</v>
      </c>
      <c r="G1704" s="7" t="s">
        <v>30</v>
      </c>
      <c r="H1704" s="7" t="s">
        <v>160</v>
      </c>
      <c r="I1704" s="6">
        <v>8</v>
      </c>
      <c r="J1704" s="10">
        <v>0</v>
      </c>
      <c r="K1704" s="7" t="s">
        <v>22</v>
      </c>
      <c r="L1704" s="7" t="s">
        <v>33</v>
      </c>
      <c r="M1704" s="6">
        <v>53</v>
      </c>
      <c r="N1704" s="6">
        <v>3</v>
      </c>
      <c r="O1704" s="7" t="str">
        <f>VLOOKUP(H1704,Product_Master!$A$2:$E$19,2,FALSE)</f>
        <v>Laptop</v>
      </c>
      <c r="P1704" s="7" t="str">
        <f>VLOOKUP(H1704,Product_Master!$A$2:$E$19,3,FALSE)</f>
        <v>Technology</v>
      </c>
      <c r="Q1704" s="17">
        <f>INDEX(Product_Master!$D$2:$D$19,MATCH(H1704,Product_Master!$A$2:$A$19,0))</f>
        <v>900</v>
      </c>
      <c r="R1704" s="14">
        <f>INDEX(Product_Master!$E$2:$E$19,MATCH(H1704,Product_Master!$A$2:$A$19,0))</f>
        <v>669.14</v>
      </c>
      <c r="S1704" s="14">
        <f t="shared" si="156"/>
        <v>7200</v>
      </c>
      <c r="T1704" s="14">
        <f t="shared" si="157"/>
        <v>5353.12</v>
      </c>
      <c r="U1704" s="14">
        <f t="shared" si="158"/>
        <v>1846.88</v>
      </c>
      <c r="V1704" s="20">
        <f t="shared" si="159"/>
        <v>0.25651111111111113</v>
      </c>
      <c r="W1704" s="7" t="str">
        <f t="shared" si="160"/>
        <v>Profitable</v>
      </c>
      <c r="X1704" s="7" t="str">
        <f t="shared" si="161"/>
        <v>High</v>
      </c>
    </row>
    <row r="1705" spans="1:24" x14ac:dyDescent="0.3">
      <c r="A1705" s="7" t="s">
        <v>4102</v>
      </c>
      <c r="B1705" s="8">
        <v>45586</v>
      </c>
      <c r="C1705" s="8">
        <v>45593</v>
      </c>
      <c r="D1705" s="7" t="s">
        <v>1106</v>
      </c>
      <c r="E1705" s="7" t="s">
        <v>548</v>
      </c>
      <c r="F1705" s="7" t="s">
        <v>39</v>
      </c>
      <c r="G1705" s="7" t="s">
        <v>176</v>
      </c>
      <c r="H1705" s="7" t="s">
        <v>69</v>
      </c>
      <c r="I1705" s="6">
        <v>2</v>
      </c>
      <c r="J1705" s="10">
        <v>0.1</v>
      </c>
      <c r="K1705" s="7" t="s">
        <v>32</v>
      </c>
      <c r="L1705" s="7" t="s">
        <v>23</v>
      </c>
      <c r="M1705" s="6">
        <v>33</v>
      </c>
      <c r="N1705" s="6">
        <v>5</v>
      </c>
      <c r="O1705" s="7" t="str">
        <f>VLOOKUP(H1705,Product_Master!$A$2:$E$19,2,FALSE)</f>
        <v>Marker Pack</v>
      </c>
      <c r="P1705" s="7" t="str">
        <f>VLOOKUP(H1705,Product_Master!$A$2:$E$19,3,FALSE)</f>
        <v>Office Supplies</v>
      </c>
      <c r="Q1705" s="17">
        <f>INDEX(Product_Master!$D$2:$D$19,MATCH(H1705,Product_Master!$A$2:$A$19,0))</f>
        <v>11</v>
      </c>
      <c r="R1705" s="14">
        <f>INDEX(Product_Master!$E$2:$E$19,MATCH(H1705,Product_Master!$A$2:$A$19,0))</f>
        <v>6.23</v>
      </c>
      <c r="S1705" s="14">
        <f t="shared" si="156"/>
        <v>19.8</v>
      </c>
      <c r="T1705" s="14">
        <f t="shared" si="157"/>
        <v>12.46</v>
      </c>
      <c r="U1705" s="14">
        <f t="shared" si="158"/>
        <v>7.34</v>
      </c>
      <c r="V1705" s="20">
        <f t="shared" si="159"/>
        <v>0.37070707070707071</v>
      </c>
      <c r="W1705" s="7" t="str">
        <f t="shared" si="160"/>
        <v>Profitable</v>
      </c>
      <c r="X1705" s="7" t="str">
        <f t="shared" si="161"/>
        <v>Low</v>
      </c>
    </row>
    <row r="1706" spans="1:24" x14ac:dyDescent="0.3">
      <c r="A1706" s="7" t="s">
        <v>4103</v>
      </c>
      <c r="B1706" s="8">
        <v>45039</v>
      </c>
      <c r="C1706" s="8">
        <v>45040</v>
      </c>
      <c r="D1706" s="7" t="s">
        <v>4104</v>
      </c>
      <c r="E1706" s="7" t="s">
        <v>145</v>
      </c>
      <c r="F1706" s="7" t="s">
        <v>39</v>
      </c>
      <c r="G1706" s="7" t="s">
        <v>192</v>
      </c>
      <c r="H1706" s="7" t="s">
        <v>308</v>
      </c>
      <c r="I1706" s="6">
        <v>8</v>
      </c>
      <c r="J1706" s="10">
        <v>0</v>
      </c>
      <c r="K1706" s="7" t="s">
        <v>32</v>
      </c>
      <c r="L1706" s="7" t="s">
        <v>23</v>
      </c>
      <c r="M1706" s="6">
        <v>38</v>
      </c>
      <c r="N1706" s="6">
        <v>5</v>
      </c>
      <c r="O1706" s="7" t="str">
        <f>VLOOKUP(H1706,Product_Master!$A$2:$E$19,2,FALSE)</f>
        <v>Binder</v>
      </c>
      <c r="P1706" s="7" t="str">
        <f>VLOOKUP(H1706,Product_Master!$A$2:$E$19,3,FALSE)</f>
        <v>Office Supplies</v>
      </c>
      <c r="Q1706" s="17">
        <f>INDEX(Product_Master!$D$2:$D$19,MATCH(H1706,Product_Master!$A$2:$A$19,0))</f>
        <v>8</v>
      </c>
      <c r="R1706" s="14">
        <f>INDEX(Product_Master!$E$2:$E$19,MATCH(H1706,Product_Master!$A$2:$A$19,0))</f>
        <v>5.51</v>
      </c>
      <c r="S1706" s="14">
        <f t="shared" si="156"/>
        <v>64</v>
      </c>
      <c r="T1706" s="14">
        <f t="shared" si="157"/>
        <v>44.08</v>
      </c>
      <c r="U1706" s="14">
        <f t="shared" si="158"/>
        <v>19.920000000000002</v>
      </c>
      <c r="V1706" s="20">
        <f t="shared" si="159"/>
        <v>0.31125000000000003</v>
      </c>
      <c r="W1706" s="7" t="str">
        <f t="shared" si="160"/>
        <v>Profitable</v>
      </c>
      <c r="X1706" s="7" t="str">
        <f t="shared" si="161"/>
        <v>Low</v>
      </c>
    </row>
    <row r="1707" spans="1:24" x14ac:dyDescent="0.3">
      <c r="A1707" s="7" t="s">
        <v>4105</v>
      </c>
      <c r="B1707" s="8">
        <v>45276</v>
      </c>
      <c r="C1707" s="8">
        <v>45283</v>
      </c>
      <c r="D1707" s="7" t="s">
        <v>4106</v>
      </c>
      <c r="E1707" s="7" t="s">
        <v>96</v>
      </c>
      <c r="F1707" s="7" t="s">
        <v>29</v>
      </c>
      <c r="G1707" s="7" t="s">
        <v>97</v>
      </c>
      <c r="H1707" s="7" t="s">
        <v>146</v>
      </c>
      <c r="I1707" s="6">
        <v>3</v>
      </c>
      <c r="J1707" s="10">
        <v>0</v>
      </c>
      <c r="K1707" s="7" t="s">
        <v>32</v>
      </c>
      <c r="L1707" s="7" t="s">
        <v>41</v>
      </c>
      <c r="M1707" s="6">
        <v>63</v>
      </c>
      <c r="N1707" s="6">
        <v>1</v>
      </c>
      <c r="O1707" s="7" t="str">
        <f>VLOOKUP(H1707,Product_Master!$A$2:$E$19,2,FALSE)</f>
        <v>Standing Desk</v>
      </c>
      <c r="P1707" s="7" t="str">
        <f>VLOOKUP(H1707,Product_Master!$A$2:$E$19,3,FALSE)</f>
        <v>Furniture</v>
      </c>
      <c r="Q1707" s="17">
        <f>INDEX(Product_Master!$D$2:$D$19,MATCH(H1707,Product_Master!$A$2:$A$19,0))</f>
        <v>480</v>
      </c>
      <c r="R1707" s="14">
        <f>INDEX(Product_Master!$E$2:$E$19,MATCH(H1707,Product_Master!$A$2:$A$19,0))</f>
        <v>375.21</v>
      </c>
      <c r="S1707" s="14">
        <f t="shared" si="156"/>
        <v>1440</v>
      </c>
      <c r="T1707" s="14">
        <f t="shared" si="157"/>
        <v>1125.6299999999999</v>
      </c>
      <c r="U1707" s="14">
        <f t="shared" si="158"/>
        <v>314.37000000000012</v>
      </c>
      <c r="V1707" s="20">
        <f t="shared" si="159"/>
        <v>0.21831250000000008</v>
      </c>
      <c r="W1707" s="7" t="str">
        <f t="shared" si="160"/>
        <v>Profitable</v>
      </c>
      <c r="X1707" s="7" t="str">
        <f t="shared" si="161"/>
        <v>Low</v>
      </c>
    </row>
    <row r="1708" spans="1:24" x14ac:dyDescent="0.3">
      <c r="A1708" s="7" t="s">
        <v>4107</v>
      </c>
      <c r="B1708" s="8">
        <v>45296</v>
      </c>
      <c r="C1708" s="8">
        <v>45299</v>
      </c>
      <c r="D1708" s="7" t="s">
        <v>4108</v>
      </c>
      <c r="E1708" s="7" t="s">
        <v>197</v>
      </c>
      <c r="F1708" s="7" t="s">
        <v>19</v>
      </c>
      <c r="G1708" s="7" t="s">
        <v>30</v>
      </c>
      <c r="H1708" s="7" t="s">
        <v>241</v>
      </c>
      <c r="I1708" s="6">
        <v>8</v>
      </c>
      <c r="J1708" s="10">
        <v>0.15</v>
      </c>
      <c r="K1708" s="7" t="s">
        <v>70</v>
      </c>
      <c r="L1708" s="7" t="s">
        <v>33</v>
      </c>
      <c r="M1708" s="6">
        <v>58</v>
      </c>
      <c r="N1708" s="6">
        <v>4</v>
      </c>
      <c r="O1708" s="7" t="str">
        <f>VLOOKUP(H1708,Product_Master!$A$2:$E$19,2,FALSE)</f>
        <v>Notebook</v>
      </c>
      <c r="P1708" s="7" t="str">
        <f>VLOOKUP(H1708,Product_Master!$A$2:$E$19,3,FALSE)</f>
        <v>Office Supplies</v>
      </c>
      <c r="Q1708" s="17">
        <f>INDEX(Product_Master!$D$2:$D$19,MATCH(H1708,Product_Master!$A$2:$A$19,0))</f>
        <v>6</v>
      </c>
      <c r="R1708" s="14">
        <f>INDEX(Product_Master!$E$2:$E$19,MATCH(H1708,Product_Master!$A$2:$A$19,0))</f>
        <v>4.2699999999999996</v>
      </c>
      <c r="S1708" s="14">
        <f t="shared" si="156"/>
        <v>40.799999999999997</v>
      </c>
      <c r="T1708" s="14">
        <f t="shared" si="157"/>
        <v>34.159999999999997</v>
      </c>
      <c r="U1708" s="14">
        <f t="shared" si="158"/>
        <v>6.6400000000000006</v>
      </c>
      <c r="V1708" s="20">
        <f t="shared" si="159"/>
        <v>0.16274509803921572</v>
      </c>
      <c r="W1708" s="7" t="str">
        <f t="shared" si="160"/>
        <v>Profitable</v>
      </c>
      <c r="X1708" s="7" t="str">
        <f t="shared" si="161"/>
        <v>Low</v>
      </c>
    </row>
    <row r="1709" spans="1:24" x14ac:dyDescent="0.3">
      <c r="A1709" s="7" t="s">
        <v>4110</v>
      </c>
      <c r="B1709" s="8">
        <v>44978</v>
      </c>
      <c r="C1709" s="8">
        <v>44979</v>
      </c>
      <c r="D1709" s="7" t="s">
        <v>1589</v>
      </c>
      <c r="E1709" s="7" t="s">
        <v>630</v>
      </c>
      <c r="F1709" s="7" t="s">
        <v>19</v>
      </c>
      <c r="G1709" s="7" t="s">
        <v>97</v>
      </c>
      <c r="H1709" s="7" t="s">
        <v>31</v>
      </c>
      <c r="I1709" s="6">
        <v>1</v>
      </c>
      <c r="J1709" s="10">
        <v>0</v>
      </c>
      <c r="K1709" s="7" t="s">
        <v>32</v>
      </c>
      <c r="L1709" s="7" t="s">
        <v>50</v>
      </c>
      <c r="M1709" s="6">
        <v>18</v>
      </c>
      <c r="N1709" s="6">
        <v>4</v>
      </c>
      <c r="O1709" s="7" t="str">
        <f>VLOOKUP(H1709,Product_Master!$A$2:$E$19,2,FALSE)</f>
        <v>Desk</v>
      </c>
      <c r="P1709" s="7" t="str">
        <f>VLOOKUP(H1709,Product_Master!$A$2:$E$19,3,FALSE)</f>
        <v>Furniture</v>
      </c>
      <c r="Q1709" s="17">
        <f>INDEX(Product_Master!$D$2:$D$19,MATCH(H1709,Product_Master!$A$2:$A$19,0))</f>
        <v>320</v>
      </c>
      <c r="R1709" s="14">
        <f>INDEX(Product_Master!$E$2:$E$19,MATCH(H1709,Product_Master!$A$2:$A$19,0))</f>
        <v>186.25</v>
      </c>
      <c r="S1709" s="14">
        <f t="shared" si="156"/>
        <v>320</v>
      </c>
      <c r="T1709" s="14">
        <f t="shared" si="157"/>
        <v>186.25</v>
      </c>
      <c r="U1709" s="14">
        <f t="shared" si="158"/>
        <v>133.75</v>
      </c>
      <c r="V1709" s="20">
        <f t="shared" si="159"/>
        <v>0.41796875</v>
      </c>
      <c r="W1709" s="7" t="str">
        <f t="shared" si="160"/>
        <v>Profitable</v>
      </c>
      <c r="X1709" s="7" t="str">
        <f t="shared" si="161"/>
        <v>Low</v>
      </c>
    </row>
    <row r="1710" spans="1:24" x14ac:dyDescent="0.3">
      <c r="A1710" s="7" t="s">
        <v>4111</v>
      </c>
      <c r="B1710" s="8">
        <v>45253</v>
      </c>
      <c r="C1710" s="8">
        <v>45260</v>
      </c>
      <c r="D1710" s="7" t="s">
        <v>4114</v>
      </c>
      <c r="E1710" s="7" t="s">
        <v>227</v>
      </c>
      <c r="F1710" s="7" t="s">
        <v>29</v>
      </c>
      <c r="G1710" s="7" t="s">
        <v>90</v>
      </c>
      <c r="H1710" s="7" t="s">
        <v>241</v>
      </c>
      <c r="I1710" s="6">
        <v>8</v>
      </c>
      <c r="J1710" s="10">
        <v>0</v>
      </c>
      <c r="K1710" s="7" t="s">
        <v>222</v>
      </c>
      <c r="L1710" s="7" t="s">
        <v>23</v>
      </c>
      <c r="M1710" s="6">
        <v>39</v>
      </c>
      <c r="N1710" s="6">
        <v>5</v>
      </c>
      <c r="O1710" s="7" t="str">
        <f>VLOOKUP(H1710,Product_Master!$A$2:$E$19,2,FALSE)</f>
        <v>Notebook</v>
      </c>
      <c r="P1710" s="7" t="str">
        <f>VLOOKUP(H1710,Product_Master!$A$2:$E$19,3,FALSE)</f>
        <v>Office Supplies</v>
      </c>
      <c r="Q1710" s="17">
        <f>INDEX(Product_Master!$D$2:$D$19,MATCH(H1710,Product_Master!$A$2:$A$19,0))</f>
        <v>6</v>
      </c>
      <c r="R1710" s="14">
        <f>INDEX(Product_Master!$E$2:$E$19,MATCH(H1710,Product_Master!$A$2:$A$19,0))</f>
        <v>4.2699999999999996</v>
      </c>
      <c r="S1710" s="14">
        <f t="shared" si="156"/>
        <v>48</v>
      </c>
      <c r="T1710" s="14">
        <f t="shared" si="157"/>
        <v>34.159999999999997</v>
      </c>
      <c r="U1710" s="14">
        <f t="shared" si="158"/>
        <v>13.840000000000003</v>
      </c>
      <c r="V1710" s="20">
        <f t="shared" si="159"/>
        <v>0.28833333333333339</v>
      </c>
      <c r="W1710" s="7" t="str">
        <f t="shared" si="160"/>
        <v>Profitable</v>
      </c>
      <c r="X1710" s="7" t="str">
        <f t="shared" si="161"/>
        <v>Low</v>
      </c>
    </row>
    <row r="1711" spans="1:24" x14ac:dyDescent="0.3">
      <c r="A1711" s="7" t="s">
        <v>4115</v>
      </c>
      <c r="B1711" s="8">
        <v>45523</v>
      </c>
      <c r="C1711" s="8">
        <v>45530</v>
      </c>
      <c r="D1711" s="7" t="s">
        <v>2764</v>
      </c>
      <c r="E1711" s="7" t="s">
        <v>2887</v>
      </c>
      <c r="F1711" s="7" t="s">
        <v>19</v>
      </c>
      <c r="G1711" s="7" t="s">
        <v>115</v>
      </c>
      <c r="H1711" s="7" t="s">
        <v>56</v>
      </c>
      <c r="I1711" s="6">
        <v>1</v>
      </c>
      <c r="J1711" s="10">
        <v>0.15</v>
      </c>
      <c r="K1711" s="7" t="s">
        <v>22</v>
      </c>
      <c r="L1711" s="7" t="s">
        <v>50</v>
      </c>
      <c r="M1711" s="6">
        <v>54</v>
      </c>
      <c r="N1711" s="6">
        <v>1</v>
      </c>
      <c r="O1711" s="7" t="str">
        <f>VLOOKUP(H1711,Product_Master!$A$2:$E$19,2,FALSE)</f>
        <v>Stapler</v>
      </c>
      <c r="P1711" s="7" t="str">
        <f>VLOOKUP(H1711,Product_Master!$A$2:$E$19,3,FALSE)</f>
        <v>Office Supplies</v>
      </c>
      <c r="Q1711" s="17">
        <f>INDEX(Product_Master!$D$2:$D$19,MATCH(H1711,Product_Master!$A$2:$A$19,0))</f>
        <v>15</v>
      </c>
      <c r="R1711" s="14">
        <f>INDEX(Product_Master!$E$2:$E$19,MATCH(H1711,Product_Master!$A$2:$A$19,0))</f>
        <v>9.91</v>
      </c>
      <c r="S1711" s="14">
        <f t="shared" si="156"/>
        <v>12.75</v>
      </c>
      <c r="T1711" s="14">
        <f t="shared" si="157"/>
        <v>9.91</v>
      </c>
      <c r="U1711" s="14">
        <f t="shared" si="158"/>
        <v>2.84</v>
      </c>
      <c r="V1711" s="20">
        <f t="shared" si="159"/>
        <v>0.22274509803921569</v>
      </c>
      <c r="W1711" s="7" t="str">
        <f t="shared" si="160"/>
        <v>Profitable</v>
      </c>
      <c r="X1711" s="7" t="str">
        <f t="shared" si="161"/>
        <v>Low</v>
      </c>
    </row>
    <row r="1712" spans="1:24" x14ac:dyDescent="0.3">
      <c r="A1712" s="7" t="s">
        <v>4116</v>
      </c>
      <c r="B1712" s="8">
        <v>45479</v>
      </c>
      <c r="C1712" s="8">
        <v>45480</v>
      </c>
      <c r="D1712" s="7" t="s">
        <v>924</v>
      </c>
      <c r="E1712" s="7" t="s">
        <v>882</v>
      </c>
      <c r="F1712" s="7" t="s">
        <v>19</v>
      </c>
      <c r="G1712" s="7" t="s">
        <v>30</v>
      </c>
      <c r="H1712" s="7" t="s">
        <v>160</v>
      </c>
      <c r="I1712" s="6">
        <v>7</v>
      </c>
      <c r="J1712" s="10">
        <v>0</v>
      </c>
      <c r="K1712" s="7" t="s">
        <v>222</v>
      </c>
      <c r="L1712" s="7" t="s">
        <v>50</v>
      </c>
      <c r="M1712" s="6">
        <v>50</v>
      </c>
      <c r="N1712" s="6">
        <v>5</v>
      </c>
      <c r="O1712" s="7" t="str">
        <f>VLOOKUP(H1712,Product_Master!$A$2:$E$19,2,FALSE)</f>
        <v>Laptop</v>
      </c>
      <c r="P1712" s="7" t="str">
        <f>VLOOKUP(H1712,Product_Master!$A$2:$E$19,3,FALSE)</f>
        <v>Technology</v>
      </c>
      <c r="Q1712" s="17">
        <f>INDEX(Product_Master!$D$2:$D$19,MATCH(H1712,Product_Master!$A$2:$A$19,0))</f>
        <v>900</v>
      </c>
      <c r="R1712" s="14">
        <f>INDEX(Product_Master!$E$2:$E$19,MATCH(H1712,Product_Master!$A$2:$A$19,0))</f>
        <v>669.14</v>
      </c>
      <c r="S1712" s="14">
        <f t="shared" si="156"/>
        <v>6300</v>
      </c>
      <c r="T1712" s="14">
        <f t="shared" si="157"/>
        <v>4683.9799999999996</v>
      </c>
      <c r="U1712" s="14">
        <f t="shared" si="158"/>
        <v>1616.0200000000004</v>
      </c>
      <c r="V1712" s="20">
        <f t="shared" si="159"/>
        <v>0.25651111111111119</v>
      </c>
      <c r="W1712" s="7" t="str">
        <f t="shared" si="160"/>
        <v>Profitable</v>
      </c>
      <c r="X1712" s="7" t="str">
        <f t="shared" si="161"/>
        <v>High</v>
      </c>
    </row>
    <row r="1713" spans="1:24" x14ac:dyDescent="0.3">
      <c r="A1713" s="7" t="s">
        <v>4118</v>
      </c>
      <c r="B1713" s="8">
        <v>45390</v>
      </c>
      <c r="C1713" s="8">
        <v>45393</v>
      </c>
      <c r="D1713" s="7" t="s">
        <v>2117</v>
      </c>
      <c r="E1713" s="7" t="s">
        <v>120</v>
      </c>
      <c r="F1713" s="7" t="s">
        <v>29</v>
      </c>
      <c r="G1713" s="7" t="s">
        <v>30</v>
      </c>
      <c r="H1713" s="7" t="s">
        <v>98</v>
      </c>
      <c r="I1713" s="6">
        <v>4</v>
      </c>
      <c r="J1713" s="10">
        <v>0.05</v>
      </c>
      <c r="K1713" s="7" t="s">
        <v>32</v>
      </c>
      <c r="L1713" s="7" t="s">
        <v>33</v>
      </c>
      <c r="M1713" s="6">
        <v>60</v>
      </c>
      <c r="N1713" s="6">
        <v>1</v>
      </c>
      <c r="O1713" s="7" t="str">
        <f>VLOOKUP(H1713,Product_Master!$A$2:$E$19,2,FALSE)</f>
        <v>Office Chair</v>
      </c>
      <c r="P1713" s="7" t="str">
        <f>VLOOKUP(H1713,Product_Master!$A$2:$E$19,3,FALSE)</f>
        <v>Furniture</v>
      </c>
      <c r="Q1713" s="17">
        <f>INDEX(Product_Master!$D$2:$D$19,MATCH(H1713,Product_Master!$A$2:$A$19,0))</f>
        <v>150</v>
      </c>
      <c r="R1713" s="14">
        <f>INDEX(Product_Master!$E$2:$E$19,MATCH(H1713,Product_Master!$A$2:$A$19,0))</f>
        <v>111.98</v>
      </c>
      <c r="S1713" s="14">
        <f t="shared" si="156"/>
        <v>570</v>
      </c>
      <c r="T1713" s="14">
        <f t="shared" si="157"/>
        <v>447.92</v>
      </c>
      <c r="U1713" s="14">
        <f t="shared" si="158"/>
        <v>122.07999999999998</v>
      </c>
      <c r="V1713" s="20">
        <f t="shared" si="159"/>
        <v>0.21417543859649121</v>
      </c>
      <c r="W1713" s="7" t="str">
        <f t="shared" si="160"/>
        <v>Profitable</v>
      </c>
      <c r="X1713" s="7" t="str">
        <f t="shared" si="161"/>
        <v>Low</v>
      </c>
    </row>
    <row r="1714" spans="1:24" x14ac:dyDescent="0.3">
      <c r="A1714" s="7" t="s">
        <v>4119</v>
      </c>
      <c r="B1714" s="8">
        <v>45472</v>
      </c>
      <c r="C1714" s="8">
        <v>45474</v>
      </c>
      <c r="D1714" s="7" t="s">
        <v>2395</v>
      </c>
      <c r="E1714" s="7" t="s">
        <v>417</v>
      </c>
      <c r="F1714" s="7" t="s">
        <v>39</v>
      </c>
      <c r="G1714" s="7" t="s">
        <v>90</v>
      </c>
      <c r="H1714" s="7" t="s">
        <v>84</v>
      </c>
      <c r="I1714" s="6">
        <v>6</v>
      </c>
      <c r="J1714" s="10">
        <v>0.1</v>
      </c>
      <c r="K1714" s="7" t="s">
        <v>222</v>
      </c>
      <c r="L1714" s="7" t="s">
        <v>41</v>
      </c>
      <c r="M1714" s="6">
        <v>26</v>
      </c>
      <c r="N1714" s="6">
        <v>5</v>
      </c>
      <c r="O1714" s="7" t="str">
        <f>VLOOKUP(H1714,Product_Master!$A$2:$E$19,2,FALSE)</f>
        <v>Bookcase</v>
      </c>
      <c r="P1714" s="7" t="str">
        <f>VLOOKUP(H1714,Product_Master!$A$2:$E$19,3,FALSE)</f>
        <v>Furniture</v>
      </c>
      <c r="Q1714" s="17">
        <f>INDEX(Product_Master!$D$2:$D$19,MATCH(H1714,Product_Master!$A$2:$A$19,0))</f>
        <v>210</v>
      </c>
      <c r="R1714" s="14">
        <f>INDEX(Product_Master!$E$2:$E$19,MATCH(H1714,Product_Master!$A$2:$A$19,0))</f>
        <v>139.15</v>
      </c>
      <c r="S1714" s="14">
        <f t="shared" si="156"/>
        <v>1134</v>
      </c>
      <c r="T1714" s="14">
        <f t="shared" si="157"/>
        <v>834.90000000000009</v>
      </c>
      <c r="U1714" s="14">
        <f t="shared" si="158"/>
        <v>299.09999999999991</v>
      </c>
      <c r="V1714" s="20">
        <f t="shared" si="159"/>
        <v>0.26375661375661369</v>
      </c>
      <c r="W1714" s="7" t="str">
        <f t="shared" si="160"/>
        <v>Profitable</v>
      </c>
      <c r="X1714" s="7" t="str">
        <f t="shared" si="161"/>
        <v>Low</v>
      </c>
    </row>
    <row r="1715" spans="1:24" x14ac:dyDescent="0.3">
      <c r="A1715" s="7" t="s">
        <v>4120</v>
      </c>
      <c r="B1715" s="8">
        <v>45156</v>
      </c>
      <c r="C1715" s="8">
        <v>45159</v>
      </c>
      <c r="D1715" s="7" t="s">
        <v>190</v>
      </c>
      <c r="E1715" s="7" t="s">
        <v>1326</v>
      </c>
      <c r="F1715" s="7" t="s">
        <v>29</v>
      </c>
      <c r="G1715" s="7" t="s">
        <v>293</v>
      </c>
      <c r="H1715" s="7" t="s">
        <v>109</v>
      </c>
      <c r="I1715" s="6">
        <v>6</v>
      </c>
      <c r="J1715" s="10">
        <v>0</v>
      </c>
      <c r="K1715" s="7" t="s">
        <v>32</v>
      </c>
      <c r="L1715" s="7" t="s">
        <v>23</v>
      </c>
      <c r="M1715" s="6">
        <v>41</v>
      </c>
      <c r="N1715" s="6">
        <v>5</v>
      </c>
      <c r="O1715" s="7" t="str">
        <f>VLOOKUP(H1715,Product_Master!$A$2:$E$19,2,FALSE)</f>
        <v>Printer</v>
      </c>
      <c r="P1715" s="7" t="str">
        <f>VLOOKUP(H1715,Product_Master!$A$2:$E$19,3,FALSE)</f>
        <v>Technology</v>
      </c>
      <c r="Q1715" s="17">
        <f>INDEX(Product_Master!$D$2:$D$19,MATCH(H1715,Product_Master!$A$2:$A$19,0))</f>
        <v>180</v>
      </c>
      <c r="R1715" s="14">
        <f>INDEX(Product_Master!$E$2:$E$19,MATCH(H1715,Product_Master!$A$2:$A$19,0))</f>
        <v>133.25</v>
      </c>
      <c r="S1715" s="14">
        <f t="shared" si="156"/>
        <v>1080</v>
      </c>
      <c r="T1715" s="14">
        <f t="shared" si="157"/>
        <v>799.5</v>
      </c>
      <c r="U1715" s="14">
        <f t="shared" si="158"/>
        <v>280.5</v>
      </c>
      <c r="V1715" s="20">
        <f t="shared" si="159"/>
        <v>0.25972222222222224</v>
      </c>
      <c r="W1715" s="7" t="str">
        <f t="shared" si="160"/>
        <v>Profitable</v>
      </c>
      <c r="X1715" s="7" t="str">
        <f t="shared" si="161"/>
        <v>Low</v>
      </c>
    </row>
    <row r="1716" spans="1:24" x14ac:dyDescent="0.3">
      <c r="A1716" s="7" t="s">
        <v>4121</v>
      </c>
      <c r="B1716" s="8">
        <v>45392</v>
      </c>
      <c r="C1716" s="8">
        <v>45394</v>
      </c>
      <c r="D1716" s="7" t="s">
        <v>1321</v>
      </c>
      <c r="E1716" s="7" t="s">
        <v>1829</v>
      </c>
      <c r="F1716" s="7" t="s">
        <v>19</v>
      </c>
      <c r="G1716" s="7" t="s">
        <v>251</v>
      </c>
      <c r="H1716" s="7" t="s">
        <v>177</v>
      </c>
      <c r="I1716" s="6">
        <v>1</v>
      </c>
      <c r="J1716" s="10">
        <v>0</v>
      </c>
      <c r="K1716" s="7" t="s">
        <v>32</v>
      </c>
      <c r="L1716" s="7" t="s">
        <v>41</v>
      </c>
      <c r="M1716" s="6">
        <v>44</v>
      </c>
      <c r="N1716" s="6">
        <v>1</v>
      </c>
      <c r="O1716" s="7" t="str">
        <f>VLOOKUP(H1716,Product_Master!$A$2:$E$19,2,FALSE)</f>
        <v>Headphones</v>
      </c>
      <c r="P1716" s="7" t="str">
        <f>VLOOKUP(H1716,Product_Master!$A$2:$E$19,3,FALSE)</f>
        <v>Technology</v>
      </c>
      <c r="Q1716" s="17">
        <f>INDEX(Product_Master!$D$2:$D$19,MATCH(H1716,Product_Master!$A$2:$A$19,0))</f>
        <v>80</v>
      </c>
      <c r="R1716" s="14">
        <f>INDEX(Product_Master!$E$2:$E$19,MATCH(H1716,Product_Master!$A$2:$A$19,0))</f>
        <v>45.88</v>
      </c>
      <c r="S1716" s="14">
        <f t="shared" si="156"/>
        <v>80</v>
      </c>
      <c r="T1716" s="14">
        <f t="shared" si="157"/>
        <v>45.88</v>
      </c>
      <c r="U1716" s="14">
        <f t="shared" si="158"/>
        <v>34.119999999999997</v>
      </c>
      <c r="V1716" s="20">
        <f t="shared" si="159"/>
        <v>0.42649999999999999</v>
      </c>
      <c r="W1716" s="7" t="str">
        <f t="shared" si="160"/>
        <v>Profitable</v>
      </c>
      <c r="X1716" s="7" t="str">
        <f t="shared" si="161"/>
        <v>Low</v>
      </c>
    </row>
    <row r="1717" spans="1:24" x14ac:dyDescent="0.3">
      <c r="A1717" s="7" t="s">
        <v>4123</v>
      </c>
      <c r="B1717" s="8">
        <v>45457</v>
      </c>
      <c r="C1717" s="8">
        <v>45460</v>
      </c>
      <c r="D1717" s="7" t="s">
        <v>236</v>
      </c>
      <c r="E1717" s="7" t="s">
        <v>426</v>
      </c>
      <c r="F1717" s="7" t="s">
        <v>19</v>
      </c>
      <c r="G1717" s="7" t="s">
        <v>62</v>
      </c>
      <c r="H1717" s="7" t="s">
        <v>69</v>
      </c>
      <c r="I1717" s="6">
        <v>6</v>
      </c>
      <c r="J1717" s="10">
        <v>0.15</v>
      </c>
      <c r="K1717" s="7" t="s">
        <v>222</v>
      </c>
      <c r="L1717" s="7" t="s">
        <v>50</v>
      </c>
      <c r="M1717" s="6">
        <v>44</v>
      </c>
      <c r="N1717" s="6">
        <v>3</v>
      </c>
      <c r="O1717" s="7" t="str">
        <f>VLOOKUP(H1717,Product_Master!$A$2:$E$19,2,FALSE)</f>
        <v>Marker Pack</v>
      </c>
      <c r="P1717" s="7" t="str">
        <f>VLOOKUP(H1717,Product_Master!$A$2:$E$19,3,FALSE)</f>
        <v>Office Supplies</v>
      </c>
      <c r="Q1717" s="17">
        <f>INDEX(Product_Master!$D$2:$D$19,MATCH(H1717,Product_Master!$A$2:$A$19,0))</f>
        <v>11</v>
      </c>
      <c r="R1717" s="14">
        <f>INDEX(Product_Master!$E$2:$E$19,MATCH(H1717,Product_Master!$A$2:$A$19,0))</f>
        <v>6.23</v>
      </c>
      <c r="S1717" s="14">
        <f t="shared" si="156"/>
        <v>56.1</v>
      </c>
      <c r="T1717" s="14">
        <f t="shared" si="157"/>
        <v>37.380000000000003</v>
      </c>
      <c r="U1717" s="14">
        <f t="shared" si="158"/>
        <v>18.72</v>
      </c>
      <c r="V1717" s="20">
        <f t="shared" si="159"/>
        <v>0.3336898395721925</v>
      </c>
      <c r="W1717" s="7" t="str">
        <f t="shared" si="160"/>
        <v>Profitable</v>
      </c>
      <c r="X1717" s="7" t="str">
        <f t="shared" si="161"/>
        <v>Low</v>
      </c>
    </row>
    <row r="1718" spans="1:24" x14ac:dyDescent="0.3">
      <c r="A1718" s="7" t="s">
        <v>4124</v>
      </c>
      <c r="B1718" s="8">
        <v>45126</v>
      </c>
      <c r="C1718" s="8">
        <v>45131</v>
      </c>
      <c r="D1718" s="7" t="s">
        <v>1421</v>
      </c>
      <c r="E1718" s="7" t="s">
        <v>1836</v>
      </c>
      <c r="F1718" s="7" t="s">
        <v>29</v>
      </c>
      <c r="G1718" s="7" t="s">
        <v>62</v>
      </c>
      <c r="H1718" s="7" t="s">
        <v>76</v>
      </c>
      <c r="I1718" s="6">
        <v>9</v>
      </c>
      <c r="J1718" s="10">
        <v>0</v>
      </c>
      <c r="K1718" s="7" t="s">
        <v>222</v>
      </c>
      <c r="L1718" s="7" t="s">
        <v>50</v>
      </c>
      <c r="M1718" s="6">
        <v>40</v>
      </c>
      <c r="N1718" s="6">
        <v>3</v>
      </c>
      <c r="O1718" s="7" t="str">
        <f>VLOOKUP(H1718,Product_Master!$A$2:$E$19,2,FALSE)</f>
        <v>Tablet</v>
      </c>
      <c r="P1718" s="7" t="str">
        <f>VLOOKUP(H1718,Product_Master!$A$2:$E$19,3,FALSE)</f>
        <v>Technology</v>
      </c>
      <c r="Q1718" s="17">
        <f>INDEX(Product_Master!$D$2:$D$19,MATCH(H1718,Product_Master!$A$2:$A$19,0))</f>
        <v>350</v>
      </c>
      <c r="R1718" s="14">
        <f>INDEX(Product_Master!$E$2:$E$19,MATCH(H1718,Product_Master!$A$2:$A$19,0))</f>
        <v>267.63</v>
      </c>
      <c r="S1718" s="14">
        <f t="shared" si="156"/>
        <v>3150</v>
      </c>
      <c r="T1718" s="14">
        <f t="shared" si="157"/>
        <v>2408.67</v>
      </c>
      <c r="U1718" s="14">
        <f t="shared" si="158"/>
        <v>741.32999999999993</v>
      </c>
      <c r="V1718" s="20">
        <f t="shared" si="159"/>
        <v>0.23534285714285713</v>
      </c>
      <c r="W1718" s="7" t="str">
        <f t="shared" si="160"/>
        <v>Profitable</v>
      </c>
      <c r="X1718" s="7" t="str">
        <f t="shared" si="161"/>
        <v>Medium</v>
      </c>
    </row>
    <row r="1719" spans="1:24" x14ac:dyDescent="0.3">
      <c r="A1719" s="7" t="s">
        <v>4125</v>
      </c>
      <c r="B1719" s="8">
        <v>45602</v>
      </c>
      <c r="C1719" s="8">
        <v>45608</v>
      </c>
      <c r="D1719" s="7" t="s">
        <v>4127</v>
      </c>
      <c r="E1719" s="7" t="s">
        <v>191</v>
      </c>
      <c r="F1719" s="7" t="s">
        <v>29</v>
      </c>
      <c r="G1719" s="7" t="s">
        <v>251</v>
      </c>
      <c r="H1719" s="7" t="s">
        <v>109</v>
      </c>
      <c r="I1719" s="6">
        <v>4</v>
      </c>
      <c r="J1719" s="10">
        <v>0.2</v>
      </c>
      <c r="K1719" s="7" t="s">
        <v>32</v>
      </c>
      <c r="L1719" s="7" t="s">
        <v>41</v>
      </c>
      <c r="M1719" s="6">
        <v>67</v>
      </c>
      <c r="N1719" s="6">
        <v>4</v>
      </c>
      <c r="O1719" s="7" t="str">
        <f>VLOOKUP(H1719,Product_Master!$A$2:$E$19,2,FALSE)</f>
        <v>Printer</v>
      </c>
      <c r="P1719" s="7" t="str">
        <f>VLOOKUP(H1719,Product_Master!$A$2:$E$19,3,FALSE)</f>
        <v>Technology</v>
      </c>
      <c r="Q1719" s="17">
        <f>INDEX(Product_Master!$D$2:$D$19,MATCH(H1719,Product_Master!$A$2:$A$19,0))</f>
        <v>180</v>
      </c>
      <c r="R1719" s="14">
        <f>INDEX(Product_Master!$E$2:$E$19,MATCH(H1719,Product_Master!$A$2:$A$19,0))</f>
        <v>133.25</v>
      </c>
      <c r="S1719" s="14">
        <f t="shared" si="156"/>
        <v>576</v>
      </c>
      <c r="T1719" s="14">
        <f t="shared" si="157"/>
        <v>533</v>
      </c>
      <c r="U1719" s="14">
        <f t="shared" si="158"/>
        <v>43</v>
      </c>
      <c r="V1719" s="20">
        <f t="shared" si="159"/>
        <v>7.4652777777777776E-2</v>
      </c>
      <c r="W1719" s="7" t="str">
        <f t="shared" si="160"/>
        <v>Profitable</v>
      </c>
      <c r="X1719" s="7" t="str">
        <f t="shared" si="161"/>
        <v>Low</v>
      </c>
    </row>
    <row r="1720" spans="1:24" x14ac:dyDescent="0.3">
      <c r="A1720" s="7" t="s">
        <v>4128</v>
      </c>
      <c r="B1720" s="8">
        <v>45613</v>
      </c>
      <c r="C1720" s="8">
        <v>45616</v>
      </c>
      <c r="D1720" s="7" t="s">
        <v>2525</v>
      </c>
      <c r="E1720" s="7" t="s">
        <v>165</v>
      </c>
      <c r="F1720" s="7" t="s">
        <v>29</v>
      </c>
      <c r="G1720" s="7" t="s">
        <v>90</v>
      </c>
      <c r="H1720" s="7" t="s">
        <v>146</v>
      </c>
      <c r="I1720" s="6">
        <v>6</v>
      </c>
      <c r="J1720" s="10">
        <v>0</v>
      </c>
      <c r="K1720" s="7" t="s">
        <v>32</v>
      </c>
      <c r="L1720" s="7" t="s">
        <v>50</v>
      </c>
      <c r="M1720" s="6">
        <v>44</v>
      </c>
      <c r="N1720" s="6">
        <v>4</v>
      </c>
      <c r="O1720" s="7" t="str">
        <f>VLOOKUP(H1720,Product_Master!$A$2:$E$19,2,FALSE)</f>
        <v>Standing Desk</v>
      </c>
      <c r="P1720" s="7" t="str">
        <f>VLOOKUP(H1720,Product_Master!$A$2:$E$19,3,FALSE)</f>
        <v>Furniture</v>
      </c>
      <c r="Q1720" s="17">
        <f>INDEX(Product_Master!$D$2:$D$19,MATCH(H1720,Product_Master!$A$2:$A$19,0))</f>
        <v>480</v>
      </c>
      <c r="R1720" s="14">
        <f>INDEX(Product_Master!$E$2:$E$19,MATCH(H1720,Product_Master!$A$2:$A$19,0))</f>
        <v>375.21</v>
      </c>
      <c r="S1720" s="14">
        <f t="shared" si="156"/>
        <v>2880</v>
      </c>
      <c r="T1720" s="14">
        <f t="shared" si="157"/>
        <v>2251.2599999999998</v>
      </c>
      <c r="U1720" s="14">
        <f t="shared" si="158"/>
        <v>628.74000000000024</v>
      </c>
      <c r="V1720" s="20">
        <f t="shared" si="159"/>
        <v>0.21831250000000008</v>
      </c>
      <c r="W1720" s="7" t="str">
        <f t="shared" si="160"/>
        <v>Profitable</v>
      </c>
      <c r="X1720" s="7" t="str">
        <f t="shared" si="161"/>
        <v>Medium</v>
      </c>
    </row>
    <row r="1721" spans="1:24" x14ac:dyDescent="0.3">
      <c r="A1721" s="7" t="s">
        <v>4129</v>
      </c>
      <c r="B1721" s="8">
        <v>45022</v>
      </c>
      <c r="C1721" s="8">
        <v>45028</v>
      </c>
      <c r="D1721" s="7" t="s">
        <v>4131</v>
      </c>
      <c r="E1721" s="7" t="s">
        <v>1169</v>
      </c>
      <c r="F1721" s="7" t="s">
        <v>19</v>
      </c>
      <c r="G1721" s="7" t="s">
        <v>115</v>
      </c>
      <c r="H1721" s="7" t="s">
        <v>69</v>
      </c>
      <c r="I1721" s="6">
        <v>3</v>
      </c>
      <c r="J1721" s="10">
        <v>0.2</v>
      </c>
      <c r="K1721" s="7" t="s">
        <v>32</v>
      </c>
      <c r="L1721" s="7" t="s">
        <v>41</v>
      </c>
      <c r="M1721" s="6">
        <v>57</v>
      </c>
      <c r="N1721" s="6">
        <v>2</v>
      </c>
      <c r="O1721" s="7" t="str">
        <f>VLOOKUP(H1721,Product_Master!$A$2:$E$19,2,FALSE)</f>
        <v>Marker Pack</v>
      </c>
      <c r="P1721" s="7" t="str">
        <f>VLOOKUP(H1721,Product_Master!$A$2:$E$19,3,FALSE)</f>
        <v>Office Supplies</v>
      </c>
      <c r="Q1721" s="17">
        <f>INDEX(Product_Master!$D$2:$D$19,MATCH(H1721,Product_Master!$A$2:$A$19,0))</f>
        <v>11</v>
      </c>
      <c r="R1721" s="14">
        <f>INDEX(Product_Master!$E$2:$E$19,MATCH(H1721,Product_Master!$A$2:$A$19,0))</f>
        <v>6.23</v>
      </c>
      <c r="S1721" s="14">
        <f t="shared" si="156"/>
        <v>26.400000000000002</v>
      </c>
      <c r="T1721" s="14">
        <f t="shared" si="157"/>
        <v>18.690000000000001</v>
      </c>
      <c r="U1721" s="14">
        <f t="shared" si="158"/>
        <v>7.7100000000000009</v>
      </c>
      <c r="V1721" s="20">
        <f t="shared" si="159"/>
        <v>0.29204545454545455</v>
      </c>
      <c r="W1721" s="7" t="str">
        <f t="shared" si="160"/>
        <v>Profitable</v>
      </c>
      <c r="X1721" s="7" t="str">
        <f t="shared" si="161"/>
        <v>Low</v>
      </c>
    </row>
    <row r="1722" spans="1:24" x14ac:dyDescent="0.3">
      <c r="A1722" s="7" t="s">
        <v>4132</v>
      </c>
      <c r="B1722" s="8">
        <v>45595</v>
      </c>
      <c r="C1722" s="8">
        <v>45596</v>
      </c>
      <c r="D1722" s="7" t="s">
        <v>4114</v>
      </c>
      <c r="E1722" s="7" t="s">
        <v>140</v>
      </c>
      <c r="F1722" s="7" t="s">
        <v>29</v>
      </c>
      <c r="G1722" s="7" t="s">
        <v>40</v>
      </c>
      <c r="H1722" s="7" t="s">
        <v>146</v>
      </c>
      <c r="I1722" s="6">
        <v>9</v>
      </c>
      <c r="J1722" s="10">
        <v>0</v>
      </c>
      <c r="K1722" s="7" t="s">
        <v>32</v>
      </c>
      <c r="L1722" s="7" t="s">
        <v>50</v>
      </c>
      <c r="M1722" s="6">
        <v>44</v>
      </c>
      <c r="N1722" s="6">
        <v>1</v>
      </c>
      <c r="O1722" s="7" t="str">
        <f>VLOOKUP(H1722,Product_Master!$A$2:$E$19,2,FALSE)</f>
        <v>Standing Desk</v>
      </c>
      <c r="P1722" s="7" t="str">
        <f>VLOOKUP(H1722,Product_Master!$A$2:$E$19,3,FALSE)</f>
        <v>Furniture</v>
      </c>
      <c r="Q1722" s="17">
        <f>INDEX(Product_Master!$D$2:$D$19,MATCH(H1722,Product_Master!$A$2:$A$19,0))</f>
        <v>480</v>
      </c>
      <c r="R1722" s="14">
        <f>INDEX(Product_Master!$E$2:$E$19,MATCH(H1722,Product_Master!$A$2:$A$19,0))</f>
        <v>375.21</v>
      </c>
      <c r="S1722" s="14">
        <f t="shared" si="156"/>
        <v>4320</v>
      </c>
      <c r="T1722" s="14">
        <f t="shared" si="157"/>
        <v>3376.89</v>
      </c>
      <c r="U1722" s="14">
        <f t="shared" si="158"/>
        <v>943.11000000000013</v>
      </c>
      <c r="V1722" s="20">
        <f t="shared" si="159"/>
        <v>0.21831250000000002</v>
      </c>
      <c r="W1722" s="7" t="str">
        <f t="shared" si="160"/>
        <v>Profitable</v>
      </c>
      <c r="X1722" s="7" t="str">
        <f t="shared" si="161"/>
        <v>Medium</v>
      </c>
    </row>
    <row r="1723" spans="1:24" x14ac:dyDescent="0.3">
      <c r="A1723" s="7" t="s">
        <v>4133</v>
      </c>
      <c r="B1723" s="8">
        <v>45104</v>
      </c>
      <c r="C1723" s="8">
        <v>45111</v>
      </c>
      <c r="D1723" s="7" t="s">
        <v>4135</v>
      </c>
      <c r="E1723" s="7" t="s">
        <v>782</v>
      </c>
      <c r="F1723" s="7" t="s">
        <v>29</v>
      </c>
      <c r="G1723" s="7" t="s">
        <v>97</v>
      </c>
      <c r="H1723" s="7" t="s">
        <v>308</v>
      </c>
      <c r="I1723" s="6">
        <v>2</v>
      </c>
      <c r="J1723" s="10">
        <v>0.05</v>
      </c>
      <c r="K1723" s="7" t="s">
        <v>32</v>
      </c>
      <c r="L1723" s="7" t="s">
        <v>50</v>
      </c>
      <c r="M1723" s="6">
        <v>56</v>
      </c>
      <c r="N1723" s="6">
        <v>4</v>
      </c>
      <c r="O1723" s="7" t="str">
        <f>VLOOKUP(H1723,Product_Master!$A$2:$E$19,2,FALSE)</f>
        <v>Binder</v>
      </c>
      <c r="P1723" s="7" t="str">
        <f>VLOOKUP(H1723,Product_Master!$A$2:$E$19,3,FALSE)</f>
        <v>Office Supplies</v>
      </c>
      <c r="Q1723" s="17">
        <f>INDEX(Product_Master!$D$2:$D$19,MATCH(H1723,Product_Master!$A$2:$A$19,0))</f>
        <v>8</v>
      </c>
      <c r="R1723" s="14">
        <f>INDEX(Product_Master!$E$2:$E$19,MATCH(H1723,Product_Master!$A$2:$A$19,0))</f>
        <v>5.51</v>
      </c>
      <c r="S1723" s="14">
        <f t="shared" si="156"/>
        <v>15.2</v>
      </c>
      <c r="T1723" s="14">
        <f t="shared" si="157"/>
        <v>11.02</v>
      </c>
      <c r="U1723" s="14">
        <f t="shared" si="158"/>
        <v>4.18</v>
      </c>
      <c r="V1723" s="20">
        <f t="shared" si="159"/>
        <v>0.27499999999999997</v>
      </c>
      <c r="W1723" s="7" t="str">
        <f t="shared" si="160"/>
        <v>Profitable</v>
      </c>
      <c r="X1723" s="7" t="str">
        <f t="shared" si="161"/>
        <v>Low</v>
      </c>
    </row>
    <row r="1724" spans="1:24" x14ac:dyDescent="0.3">
      <c r="A1724" s="7" t="s">
        <v>4136</v>
      </c>
      <c r="B1724" s="8">
        <v>45069</v>
      </c>
      <c r="C1724" s="8">
        <v>45076</v>
      </c>
      <c r="D1724" s="7" t="s">
        <v>3813</v>
      </c>
      <c r="E1724" s="7" t="s">
        <v>565</v>
      </c>
      <c r="F1724" s="7" t="s">
        <v>29</v>
      </c>
      <c r="G1724" s="7" t="s">
        <v>192</v>
      </c>
      <c r="H1724" s="7" t="s">
        <v>31</v>
      </c>
      <c r="I1724" s="6">
        <v>7</v>
      </c>
      <c r="J1724" s="10">
        <v>0</v>
      </c>
      <c r="K1724" s="7" t="s">
        <v>32</v>
      </c>
      <c r="L1724" s="7" t="s">
        <v>23</v>
      </c>
      <c r="M1724" s="6">
        <v>23</v>
      </c>
      <c r="N1724" s="6">
        <v>5</v>
      </c>
      <c r="O1724" s="7" t="str">
        <f>VLOOKUP(H1724,Product_Master!$A$2:$E$19,2,FALSE)</f>
        <v>Desk</v>
      </c>
      <c r="P1724" s="7" t="str">
        <f>VLOOKUP(H1724,Product_Master!$A$2:$E$19,3,FALSE)</f>
        <v>Furniture</v>
      </c>
      <c r="Q1724" s="17">
        <f>INDEX(Product_Master!$D$2:$D$19,MATCH(H1724,Product_Master!$A$2:$A$19,0))</f>
        <v>320</v>
      </c>
      <c r="R1724" s="14">
        <f>INDEX(Product_Master!$E$2:$E$19,MATCH(H1724,Product_Master!$A$2:$A$19,0))</f>
        <v>186.25</v>
      </c>
      <c r="S1724" s="14">
        <f t="shared" si="156"/>
        <v>2240</v>
      </c>
      <c r="T1724" s="14">
        <f t="shared" si="157"/>
        <v>1303.75</v>
      </c>
      <c r="U1724" s="14">
        <f t="shared" si="158"/>
        <v>936.25</v>
      </c>
      <c r="V1724" s="20">
        <f t="shared" si="159"/>
        <v>0.41796875</v>
      </c>
      <c r="W1724" s="7" t="str">
        <f t="shared" si="160"/>
        <v>Profitable</v>
      </c>
      <c r="X1724" s="7" t="str">
        <f t="shared" si="161"/>
        <v>Medium</v>
      </c>
    </row>
    <row r="1725" spans="1:24" x14ac:dyDescent="0.3">
      <c r="A1725" s="7" t="s">
        <v>4137</v>
      </c>
      <c r="B1725" s="8">
        <v>45231</v>
      </c>
      <c r="C1725" s="8">
        <v>45235</v>
      </c>
      <c r="D1725" s="7" t="s">
        <v>2737</v>
      </c>
      <c r="E1725" s="7" t="s">
        <v>334</v>
      </c>
      <c r="F1725" s="7" t="s">
        <v>29</v>
      </c>
      <c r="G1725" s="7" t="s">
        <v>293</v>
      </c>
      <c r="H1725" s="7" t="s">
        <v>63</v>
      </c>
      <c r="I1725" s="6">
        <v>4</v>
      </c>
      <c r="J1725" s="10">
        <v>0.1</v>
      </c>
      <c r="K1725" s="7" t="s">
        <v>22</v>
      </c>
      <c r="L1725" s="7" t="s">
        <v>41</v>
      </c>
      <c r="M1725" s="6">
        <v>18</v>
      </c>
      <c r="N1725" s="6">
        <v>4</v>
      </c>
      <c r="O1725" s="7" t="str">
        <f>VLOOKUP(H1725,Product_Master!$A$2:$E$19,2,FALSE)</f>
        <v>Paper Ream</v>
      </c>
      <c r="P1725" s="7" t="str">
        <f>VLOOKUP(H1725,Product_Master!$A$2:$E$19,3,FALSE)</f>
        <v>Office Supplies</v>
      </c>
      <c r="Q1725" s="17">
        <f>INDEX(Product_Master!$D$2:$D$19,MATCH(H1725,Product_Master!$A$2:$A$19,0))</f>
        <v>9</v>
      </c>
      <c r="R1725" s="14">
        <f>INDEX(Product_Master!$E$2:$E$19,MATCH(H1725,Product_Master!$A$2:$A$19,0))</f>
        <v>5.46</v>
      </c>
      <c r="S1725" s="14">
        <f t="shared" si="156"/>
        <v>32.4</v>
      </c>
      <c r="T1725" s="14">
        <f t="shared" si="157"/>
        <v>21.84</v>
      </c>
      <c r="U1725" s="14">
        <f t="shared" si="158"/>
        <v>10.559999999999999</v>
      </c>
      <c r="V1725" s="20">
        <f t="shared" si="159"/>
        <v>0.3259259259259259</v>
      </c>
      <c r="W1725" s="7" t="str">
        <f t="shared" si="160"/>
        <v>Profitable</v>
      </c>
      <c r="X1725" s="7" t="str">
        <f t="shared" si="161"/>
        <v>Low</v>
      </c>
    </row>
    <row r="1726" spans="1:24" x14ac:dyDescent="0.3">
      <c r="A1726" s="7" t="s">
        <v>4140</v>
      </c>
      <c r="B1726" s="8">
        <v>45316</v>
      </c>
      <c r="C1726" s="8">
        <v>45321</v>
      </c>
      <c r="D1726" s="7" t="s">
        <v>1540</v>
      </c>
      <c r="E1726" s="7" t="s">
        <v>276</v>
      </c>
      <c r="F1726" s="7" t="s">
        <v>29</v>
      </c>
      <c r="G1726" s="7" t="s">
        <v>192</v>
      </c>
      <c r="H1726" s="7" t="s">
        <v>109</v>
      </c>
      <c r="I1726" s="6">
        <v>3</v>
      </c>
      <c r="J1726" s="10">
        <v>0</v>
      </c>
      <c r="K1726" s="7" t="s">
        <v>32</v>
      </c>
      <c r="L1726" s="7" t="s">
        <v>33</v>
      </c>
      <c r="M1726" s="6">
        <v>62</v>
      </c>
      <c r="N1726" s="6">
        <v>1</v>
      </c>
      <c r="O1726" s="7" t="str">
        <f>VLOOKUP(H1726,Product_Master!$A$2:$E$19,2,FALSE)</f>
        <v>Printer</v>
      </c>
      <c r="P1726" s="7" t="str">
        <f>VLOOKUP(H1726,Product_Master!$A$2:$E$19,3,FALSE)</f>
        <v>Technology</v>
      </c>
      <c r="Q1726" s="17">
        <f>INDEX(Product_Master!$D$2:$D$19,MATCH(H1726,Product_Master!$A$2:$A$19,0))</f>
        <v>180</v>
      </c>
      <c r="R1726" s="14">
        <f>INDEX(Product_Master!$E$2:$E$19,MATCH(H1726,Product_Master!$A$2:$A$19,0))</f>
        <v>133.25</v>
      </c>
      <c r="S1726" s="14">
        <f t="shared" si="156"/>
        <v>540</v>
      </c>
      <c r="T1726" s="14">
        <f t="shared" si="157"/>
        <v>399.75</v>
      </c>
      <c r="U1726" s="14">
        <f t="shared" si="158"/>
        <v>140.25</v>
      </c>
      <c r="V1726" s="20">
        <f t="shared" si="159"/>
        <v>0.25972222222222224</v>
      </c>
      <c r="W1726" s="7" t="str">
        <f t="shared" si="160"/>
        <v>Profitable</v>
      </c>
      <c r="X1726" s="7" t="str">
        <f t="shared" si="161"/>
        <v>Low</v>
      </c>
    </row>
    <row r="1727" spans="1:24" x14ac:dyDescent="0.3">
      <c r="A1727" s="7" t="s">
        <v>4141</v>
      </c>
      <c r="B1727" s="8">
        <v>45466</v>
      </c>
      <c r="C1727" s="8">
        <v>45471</v>
      </c>
      <c r="D1727" s="7" t="s">
        <v>196</v>
      </c>
      <c r="E1727" s="7" t="s">
        <v>89</v>
      </c>
      <c r="F1727" s="7" t="s">
        <v>29</v>
      </c>
      <c r="G1727" s="7" t="s">
        <v>20</v>
      </c>
      <c r="H1727" s="7" t="s">
        <v>146</v>
      </c>
      <c r="I1727" s="6">
        <v>2</v>
      </c>
      <c r="J1727" s="10">
        <v>0</v>
      </c>
      <c r="K1727" s="7" t="s">
        <v>22</v>
      </c>
      <c r="L1727" s="7" t="s">
        <v>41</v>
      </c>
      <c r="M1727" s="6">
        <v>67</v>
      </c>
      <c r="N1727" s="6">
        <v>3</v>
      </c>
      <c r="O1727" s="7" t="str">
        <f>VLOOKUP(H1727,Product_Master!$A$2:$E$19,2,FALSE)</f>
        <v>Standing Desk</v>
      </c>
      <c r="P1727" s="7" t="str">
        <f>VLOOKUP(H1727,Product_Master!$A$2:$E$19,3,FALSE)</f>
        <v>Furniture</v>
      </c>
      <c r="Q1727" s="17">
        <f>INDEX(Product_Master!$D$2:$D$19,MATCH(H1727,Product_Master!$A$2:$A$19,0))</f>
        <v>480</v>
      </c>
      <c r="R1727" s="14">
        <f>INDEX(Product_Master!$E$2:$E$19,MATCH(H1727,Product_Master!$A$2:$A$19,0))</f>
        <v>375.21</v>
      </c>
      <c r="S1727" s="14">
        <f t="shared" si="156"/>
        <v>960</v>
      </c>
      <c r="T1727" s="14">
        <f t="shared" si="157"/>
        <v>750.42</v>
      </c>
      <c r="U1727" s="14">
        <f t="shared" si="158"/>
        <v>209.58000000000004</v>
      </c>
      <c r="V1727" s="20">
        <f t="shared" si="159"/>
        <v>0.21831250000000005</v>
      </c>
      <c r="W1727" s="7" t="str">
        <f t="shared" si="160"/>
        <v>Profitable</v>
      </c>
      <c r="X1727" s="7" t="str">
        <f t="shared" si="161"/>
        <v>Low</v>
      </c>
    </row>
    <row r="1728" spans="1:24" x14ac:dyDescent="0.3">
      <c r="A1728" s="7" t="s">
        <v>4142</v>
      </c>
      <c r="B1728" s="8">
        <v>45037</v>
      </c>
      <c r="C1728" s="8">
        <v>45044</v>
      </c>
      <c r="D1728" s="7" t="s">
        <v>3401</v>
      </c>
      <c r="E1728" s="7" t="s">
        <v>82</v>
      </c>
      <c r="F1728" s="7" t="s">
        <v>39</v>
      </c>
      <c r="G1728" s="7" t="s">
        <v>20</v>
      </c>
      <c r="H1728" s="7" t="s">
        <v>76</v>
      </c>
      <c r="I1728" s="6">
        <v>6</v>
      </c>
      <c r="J1728" s="10">
        <v>0</v>
      </c>
      <c r="K1728" s="7" t="s">
        <v>32</v>
      </c>
      <c r="L1728" s="7" t="s">
        <v>50</v>
      </c>
      <c r="M1728" s="6">
        <v>53</v>
      </c>
      <c r="N1728" s="6">
        <v>5</v>
      </c>
      <c r="O1728" s="7" t="str">
        <f>VLOOKUP(H1728,Product_Master!$A$2:$E$19,2,FALSE)</f>
        <v>Tablet</v>
      </c>
      <c r="P1728" s="7" t="str">
        <f>VLOOKUP(H1728,Product_Master!$A$2:$E$19,3,FALSE)</f>
        <v>Technology</v>
      </c>
      <c r="Q1728" s="17">
        <f>INDEX(Product_Master!$D$2:$D$19,MATCH(H1728,Product_Master!$A$2:$A$19,0))</f>
        <v>350</v>
      </c>
      <c r="R1728" s="14">
        <f>INDEX(Product_Master!$E$2:$E$19,MATCH(H1728,Product_Master!$A$2:$A$19,0))</f>
        <v>267.63</v>
      </c>
      <c r="S1728" s="14">
        <f t="shared" si="156"/>
        <v>2100</v>
      </c>
      <c r="T1728" s="14">
        <f t="shared" si="157"/>
        <v>1605.78</v>
      </c>
      <c r="U1728" s="14">
        <f t="shared" si="158"/>
        <v>494.22</v>
      </c>
      <c r="V1728" s="20">
        <f t="shared" si="159"/>
        <v>0.23534285714285716</v>
      </c>
      <c r="W1728" s="7" t="str">
        <f t="shared" si="160"/>
        <v>Profitable</v>
      </c>
      <c r="X1728" s="7" t="str">
        <f t="shared" si="161"/>
        <v>Medium</v>
      </c>
    </row>
    <row r="1729" spans="1:24" x14ac:dyDescent="0.3">
      <c r="A1729" s="7" t="s">
        <v>4144</v>
      </c>
      <c r="B1729" s="8">
        <v>44988</v>
      </c>
      <c r="C1729" s="8">
        <v>44994</v>
      </c>
      <c r="D1729" s="7" t="s">
        <v>1360</v>
      </c>
      <c r="E1729" s="7" t="s">
        <v>1770</v>
      </c>
      <c r="F1729" s="7" t="s">
        <v>29</v>
      </c>
      <c r="G1729" s="7" t="s">
        <v>115</v>
      </c>
      <c r="H1729" s="7" t="s">
        <v>216</v>
      </c>
      <c r="I1729" s="6">
        <v>8</v>
      </c>
      <c r="J1729" s="10">
        <v>0.05</v>
      </c>
      <c r="K1729" s="7" t="s">
        <v>22</v>
      </c>
      <c r="L1729" s="7" t="s">
        <v>41</v>
      </c>
      <c r="M1729" s="6">
        <v>55</v>
      </c>
      <c r="N1729" s="6">
        <v>2</v>
      </c>
      <c r="O1729" s="7" t="str">
        <f>VLOOKUP(H1729,Product_Master!$A$2:$E$19,2,FALSE)</f>
        <v>Keyboard</v>
      </c>
      <c r="P1729" s="7" t="str">
        <f>VLOOKUP(H1729,Product_Master!$A$2:$E$19,3,FALSE)</f>
        <v>Technology</v>
      </c>
      <c r="Q1729" s="17">
        <f>INDEX(Product_Master!$D$2:$D$19,MATCH(H1729,Product_Master!$A$2:$A$19,0))</f>
        <v>45</v>
      </c>
      <c r="R1729" s="14">
        <f>INDEX(Product_Master!$E$2:$E$19,MATCH(H1729,Product_Master!$A$2:$A$19,0))</f>
        <v>35.729999999999997</v>
      </c>
      <c r="S1729" s="14">
        <f t="shared" si="156"/>
        <v>342</v>
      </c>
      <c r="T1729" s="14">
        <f t="shared" si="157"/>
        <v>285.83999999999997</v>
      </c>
      <c r="U1729" s="14">
        <f t="shared" si="158"/>
        <v>56.160000000000025</v>
      </c>
      <c r="V1729" s="20">
        <f t="shared" si="159"/>
        <v>0.16421052631578956</v>
      </c>
      <c r="W1729" s="7" t="str">
        <f t="shared" si="160"/>
        <v>Profitable</v>
      </c>
      <c r="X1729" s="7" t="str">
        <f t="shared" si="161"/>
        <v>Low</v>
      </c>
    </row>
    <row r="1730" spans="1:24" x14ac:dyDescent="0.3">
      <c r="A1730" s="7" t="s">
        <v>4145</v>
      </c>
      <c r="B1730" s="8">
        <v>45049</v>
      </c>
      <c r="C1730" s="8">
        <v>45054</v>
      </c>
      <c r="D1730" s="7" t="s">
        <v>3177</v>
      </c>
      <c r="E1730" s="7" t="s">
        <v>485</v>
      </c>
      <c r="F1730" s="7" t="s">
        <v>39</v>
      </c>
      <c r="G1730" s="7" t="s">
        <v>47</v>
      </c>
      <c r="H1730" s="7" t="s">
        <v>308</v>
      </c>
      <c r="I1730" s="6">
        <v>5</v>
      </c>
      <c r="J1730" s="10">
        <v>0.2</v>
      </c>
      <c r="K1730" s="7" t="s">
        <v>32</v>
      </c>
      <c r="L1730" s="7" t="s">
        <v>41</v>
      </c>
      <c r="M1730" s="6">
        <v>49</v>
      </c>
      <c r="N1730" s="6">
        <v>5</v>
      </c>
      <c r="O1730" s="7" t="str">
        <f>VLOOKUP(H1730,Product_Master!$A$2:$E$19,2,FALSE)</f>
        <v>Binder</v>
      </c>
      <c r="P1730" s="7" t="str">
        <f>VLOOKUP(H1730,Product_Master!$A$2:$E$19,3,FALSE)</f>
        <v>Office Supplies</v>
      </c>
      <c r="Q1730" s="17">
        <f>INDEX(Product_Master!$D$2:$D$19,MATCH(H1730,Product_Master!$A$2:$A$19,0))</f>
        <v>8</v>
      </c>
      <c r="R1730" s="14">
        <f>INDEX(Product_Master!$E$2:$E$19,MATCH(H1730,Product_Master!$A$2:$A$19,0))</f>
        <v>5.51</v>
      </c>
      <c r="S1730" s="14">
        <f t="shared" ref="S1730:S1793" si="162">I1730*Q1730*(1-J1730)</f>
        <v>32</v>
      </c>
      <c r="T1730" s="14">
        <f t="shared" ref="T1730:T1793" si="163">I1730*R1730</f>
        <v>27.549999999999997</v>
      </c>
      <c r="U1730" s="14">
        <f t="shared" ref="U1730:U1793" si="164">S1730-T1730</f>
        <v>4.4500000000000028</v>
      </c>
      <c r="V1730" s="20">
        <f t="shared" ref="V1730:V1793" si="165">IFERROR(U1730/S1730,0)</f>
        <v>0.13906250000000009</v>
      </c>
      <c r="W1730" s="7" t="str">
        <f t="shared" ref="W1730:W1793" si="166">IF(U1730&gt;0,"Profitable","Loss")</f>
        <v>Profitable</v>
      </c>
      <c r="X1730" s="7" t="str">
        <f t="shared" ref="X1730:X1793" si="167">IF(S1730&gt;=5000,"High",IF(S1730&gt;=2000,"Medium","Low"))</f>
        <v>Low</v>
      </c>
    </row>
    <row r="1731" spans="1:24" x14ac:dyDescent="0.3">
      <c r="A1731" s="7" t="s">
        <v>4146</v>
      </c>
      <c r="B1731" s="8">
        <v>44965</v>
      </c>
      <c r="C1731" s="8">
        <v>44970</v>
      </c>
      <c r="D1731" s="7" t="s">
        <v>4147</v>
      </c>
      <c r="E1731" s="7" t="s">
        <v>1550</v>
      </c>
      <c r="F1731" s="7" t="s">
        <v>29</v>
      </c>
      <c r="G1731" s="7" t="s">
        <v>62</v>
      </c>
      <c r="H1731" s="7" t="s">
        <v>241</v>
      </c>
      <c r="I1731" s="6">
        <v>4</v>
      </c>
      <c r="J1731" s="10">
        <v>0</v>
      </c>
      <c r="K1731" s="7" t="s">
        <v>32</v>
      </c>
      <c r="L1731" s="7" t="s">
        <v>23</v>
      </c>
      <c r="M1731" s="6">
        <v>30</v>
      </c>
      <c r="N1731" s="6">
        <v>1</v>
      </c>
      <c r="O1731" s="7" t="str">
        <f>VLOOKUP(H1731,Product_Master!$A$2:$E$19,2,FALSE)</f>
        <v>Notebook</v>
      </c>
      <c r="P1731" s="7" t="str">
        <f>VLOOKUP(H1731,Product_Master!$A$2:$E$19,3,FALSE)</f>
        <v>Office Supplies</v>
      </c>
      <c r="Q1731" s="17">
        <f>INDEX(Product_Master!$D$2:$D$19,MATCH(H1731,Product_Master!$A$2:$A$19,0))</f>
        <v>6</v>
      </c>
      <c r="R1731" s="14">
        <f>INDEX(Product_Master!$E$2:$E$19,MATCH(H1731,Product_Master!$A$2:$A$19,0))</f>
        <v>4.2699999999999996</v>
      </c>
      <c r="S1731" s="14">
        <f t="shared" si="162"/>
        <v>24</v>
      </c>
      <c r="T1731" s="14">
        <f t="shared" si="163"/>
        <v>17.079999999999998</v>
      </c>
      <c r="U1731" s="14">
        <f t="shared" si="164"/>
        <v>6.9200000000000017</v>
      </c>
      <c r="V1731" s="20">
        <f t="shared" si="165"/>
        <v>0.28833333333333339</v>
      </c>
      <c r="W1731" s="7" t="str">
        <f t="shared" si="166"/>
        <v>Profitable</v>
      </c>
      <c r="X1731" s="7" t="str">
        <f t="shared" si="167"/>
        <v>Low</v>
      </c>
    </row>
    <row r="1732" spans="1:24" x14ac:dyDescent="0.3">
      <c r="A1732" s="7" t="s">
        <v>4148</v>
      </c>
      <c r="B1732" s="8">
        <v>45501</v>
      </c>
      <c r="C1732" s="8">
        <v>45505</v>
      </c>
      <c r="D1732" s="7" t="s">
        <v>1165</v>
      </c>
      <c r="E1732" s="7" t="s">
        <v>865</v>
      </c>
      <c r="F1732" s="7" t="s">
        <v>39</v>
      </c>
      <c r="G1732" s="7" t="s">
        <v>192</v>
      </c>
      <c r="H1732" s="7" t="s">
        <v>98</v>
      </c>
      <c r="I1732" s="6">
        <v>9</v>
      </c>
      <c r="J1732" s="10">
        <v>0.1</v>
      </c>
      <c r="K1732" s="7" t="s">
        <v>22</v>
      </c>
      <c r="L1732" s="7" t="s">
        <v>23</v>
      </c>
      <c r="M1732" s="6">
        <v>56</v>
      </c>
      <c r="N1732" s="6">
        <v>5</v>
      </c>
      <c r="O1732" s="7" t="str">
        <f>VLOOKUP(H1732,Product_Master!$A$2:$E$19,2,FALSE)</f>
        <v>Office Chair</v>
      </c>
      <c r="P1732" s="7" t="str">
        <f>VLOOKUP(H1732,Product_Master!$A$2:$E$19,3,FALSE)</f>
        <v>Furniture</v>
      </c>
      <c r="Q1732" s="17">
        <f>INDEX(Product_Master!$D$2:$D$19,MATCH(H1732,Product_Master!$A$2:$A$19,0))</f>
        <v>150</v>
      </c>
      <c r="R1732" s="14">
        <f>INDEX(Product_Master!$E$2:$E$19,MATCH(H1732,Product_Master!$A$2:$A$19,0))</f>
        <v>111.98</v>
      </c>
      <c r="S1732" s="14">
        <f t="shared" si="162"/>
        <v>1215</v>
      </c>
      <c r="T1732" s="14">
        <f t="shared" si="163"/>
        <v>1007.82</v>
      </c>
      <c r="U1732" s="14">
        <f t="shared" si="164"/>
        <v>207.17999999999995</v>
      </c>
      <c r="V1732" s="20">
        <f t="shared" si="165"/>
        <v>0.17051851851851849</v>
      </c>
      <c r="W1732" s="7" t="str">
        <f t="shared" si="166"/>
        <v>Profitable</v>
      </c>
      <c r="X1732" s="7" t="str">
        <f t="shared" si="167"/>
        <v>Low</v>
      </c>
    </row>
    <row r="1733" spans="1:24" x14ac:dyDescent="0.3">
      <c r="A1733" s="7" t="s">
        <v>4149</v>
      </c>
      <c r="B1733" s="8">
        <v>45271</v>
      </c>
      <c r="C1733" s="8">
        <v>45276</v>
      </c>
      <c r="D1733" s="7" t="s">
        <v>1141</v>
      </c>
      <c r="E1733" s="7" t="s">
        <v>165</v>
      </c>
      <c r="F1733" s="7" t="s">
        <v>29</v>
      </c>
      <c r="G1733" s="7" t="s">
        <v>251</v>
      </c>
      <c r="H1733" s="7" t="s">
        <v>31</v>
      </c>
      <c r="I1733" s="6">
        <v>5</v>
      </c>
      <c r="J1733" s="10">
        <v>0.2</v>
      </c>
      <c r="K1733" s="7" t="s">
        <v>32</v>
      </c>
      <c r="L1733" s="7" t="s">
        <v>23</v>
      </c>
      <c r="M1733" s="6">
        <v>26</v>
      </c>
      <c r="N1733" s="6">
        <v>3</v>
      </c>
      <c r="O1733" s="7" t="str">
        <f>VLOOKUP(H1733,Product_Master!$A$2:$E$19,2,FALSE)</f>
        <v>Desk</v>
      </c>
      <c r="P1733" s="7" t="str">
        <f>VLOOKUP(H1733,Product_Master!$A$2:$E$19,3,FALSE)</f>
        <v>Furniture</v>
      </c>
      <c r="Q1733" s="17">
        <f>INDEX(Product_Master!$D$2:$D$19,MATCH(H1733,Product_Master!$A$2:$A$19,0))</f>
        <v>320</v>
      </c>
      <c r="R1733" s="14">
        <f>INDEX(Product_Master!$E$2:$E$19,MATCH(H1733,Product_Master!$A$2:$A$19,0))</f>
        <v>186.25</v>
      </c>
      <c r="S1733" s="14">
        <f t="shared" si="162"/>
        <v>1280</v>
      </c>
      <c r="T1733" s="14">
        <f t="shared" si="163"/>
        <v>931.25</v>
      </c>
      <c r="U1733" s="14">
        <f t="shared" si="164"/>
        <v>348.75</v>
      </c>
      <c r="V1733" s="20">
        <f t="shared" si="165"/>
        <v>0.2724609375</v>
      </c>
      <c r="W1733" s="7" t="str">
        <f t="shared" si="166"/>
        <v>Profitable</v>
      </c>
      <c r="X1733" s="7" t="str">
        <f t="shared" si="167"/>
        <v>Low</v>
      </c>
    </row>
    <row r="1734" spans="1:24" x14ac:dyDescent="0.3">
      <c r="A1734" s="7" t="s">
        <v>4152</v>
      </c>
      <c r="B1734" s="8">
        <v>45545</v>
      </c>
      <c r="C1734" s="8">
        <v>45552</v>
      </c>
      <c r="D1734" s="7" t="s">
        <v>1920</v>
      </c>
      <c r="E1734" s="7" t="s">
        <v>1000</v>
      </c>
      <c r="F1734" s="7" t="s">
        <v>39</v>
      </c>
      <c r="G1734" s="7" t="s">
        <v>62</v>
      </c>
      <c r="H1734" s="7" t="s">
        <v>308</v>
      </c>
      <c r="I1734" s="6">
        <v>7</v>
      </c>
      <c r="J1734" s="10">
        <v>0</v>
      </c>
      <c r="K1734" s="7" t="s">
        <v>32</v>
      </c>
      <c r="L1734" s="7" t="s">
        <v>23</v>
      </c>
      <c r="M1734" s="6">
        <v>49</v>
      </c>
      <c r="N1734" s="6">
        <v>3</v>
      </c>
      <c r="O1734" s="7" t="str">
        <f>VLOOKUP(H1734,Product_Master!$A$2:$E$19,2,FALSE)</f>
        <v>Binder</v>
      </c>
      <c r="P1734" s="7" t="str">
        <f>VLOOKUP(H1734,Product_Master!$A$2:$E$19,3,FALSE)</f>
        <v>Office Supplies</v>
      </c>
      <c r="Q1734" s="17">
        <f>INDEX(Product_Master!$D$2:$D$19,MATCH(H1734,Product_Master!$A$2:$A$19,0))</f>
        <v>8</v>
      </c>
      <c r="R1734" s="14">
        <f>INDEX(Product_Master!$E$2:$E$19,MATCH(H1734,Product_Master!$A$2:$A$19,0))</f>
        <v>5.51</v>
      </c>
      <c r="S1734" s="14">
        <f t="shared" si="162"/>
        <v>56</v>
      </c>
      <c r="T1734" s="14">
        <f t="shared" si="163"/>
        <v>38.57</v>
      </c>
      <c r="U1734" s="14">
        <f t="shared" si="164"/>
        <v>17.43</v>
      </c>
      <c r="V1734" s="20">
        <f t="shared" si="165"/>
        <v>0.31124999999999997</v>
      </c>
      <c r="W1734" s="7" t="str">
        <f t="shared" si="166"/>
        <v>Profitable</v>
      </c>
      <c r="X1734" s="7" t="str">
        <f t="shared" si="167"/>
        <v>Low</v>
      </c>
    </row>
    <row r="1735" spans="1:24" x14ac:dyDescent="0.3">
      <c r="A1735" s="7" t="s">
        <v>4153</v>
      </c>
      <c r="B1735" s="8">
        <v>45229</v>
      </c>
      <c r="C1735" s="8">
        <v>45230</v>
      </c>
      <c r="D1735" s="7" t="s">
        <v>2997</v>
      </c>
      <c r="E1735" s="7" t="s">
        <v>96</v>
      </c>
      <c r="F1735" s="7" t="s">
        <v>29</v>
      </c>
      <c r="G1735" s="7" t="s">
        <v>90</v>
      </c>
      <c r="H1735" s="7" t="s">
        <v>98</v>
      </c>
      <c r="I1735" s="6">
        <v>3</v>
      </c>
      <c r="J1735" s="10">
        <v>0</v>
      </c>
      <c r="K1735" s="7" t="s">
        <v>32</v>
      </c>
      <c r="L1735" s="7" t="s">
        <v>50</v>
      </c>
      <c r="M1735" s="6">
        <v>44</v>
      </c>
      <c r="N1735" s="6">
        <v>3</v>
      </c>
      <c r="O1735" s="7" t="str">
        <f>VLOOKUP(H1735,Product_Master!$A$2:$E$19,2,FALSE)</f>
        <v>Office Chair</v>
      </c>
      <c r="P1735" s="7" t="str">
        <f>VLOOKUP(H1735,Product_Master!$A$2:$E$19,3,FALSE)</f>
        <v>Furniture</v>
      </c>
      <c r="Q1735" s="17">
        <f>INDEX(Product_Master!$D$2:$D$19,MATCH(H1735,Product_Master!$A$2:$A$19,0))</f>
        <v>150</v>
      </c>
      <c r="R1735" s="14">
        <f>INDEX(Product_Master!$E$2:$E$19,MATCH(H1735,Product_Master!$A$2:$A$19,0))</f>
        <v>111.98</v>
      </c>
      <c r="S1735" s="14">
        <f t="shared" si="162"/>
        <v>450</v>
      </c>
      <c r="T1735" s="14">
        <f t="shared" si="163"/>
        <v>335.94</v>
      </c>
      <c r="U1735" s="14">
        <f t="shared" si="164"/>
        <v>114.06</v>
      </c>
      <c r="V1735" s="20">
        <f t="shared" si="165"/>
        <v>0.25346666666666667</v>
      </c>
      <c r="W1735" s="7" t="str">
        <f t="shared" si="166"/>
        <v>Profitable</v>
      </c>
      <c r="X1735" s="7" t="str">
        <f t="shared" si="167"/>
        <v>Low</v>
      </c>
    </row>
    <row r="1736" spans="1:24" x14ac:dyDescent="0.3">
      <c r="A1736" s="7" t="s">
        <v>4154</v>
      </c>
      <c r="B1736" s="8">
        <v>45320</v>
      </c>
      <c r="C1736" s="8">
        <v>45323</v>
      </c>
      <c r="D1736" s="7" t="s">
        <v>1545</v>
      </c>
      <c r="E1736" s="7" t="s">
        <v>413</v>
      </c>
      <c r="F1736" s="7" t="s">
        <v>29</v>
      </c>
      <c r="G1736" s="7" t="s">
        <v>293</v>
      </c>
      <c r="H1736" s="7" t="s">
        <v>154</v>
      </c>
      <c r="I1736" s="6">
        <v>1</v>
      </c>
      <c r="J1736" s="10">
        <v>0.05</v>
      </c>
      <c r="K1736" s="7" t="s">
        <v>22</v>
      </c>
      <c r="L1736" s="7" t="s">
        <v>23</v>
      </c>
      <c r="M1736" s="6">
        <v>44</v>
      </c>
      <c r="N1736" s="6">
        <v>5</v>
      </c>
      <c r="O1736" s="7" t="str">
        <f>VLOOKUP(H1736,Product_Master!$A$2:$E$19,2,FALSE)</f>
        <v>Filing Cabinet</v>
      </c>
      <c r="P1736" s="7" t="str">
        <f>VLOOKUP(H1736,Product_Master!$A$2:$E$19,3,FALSE)</f>
        <v>Furniture</v>
      </c>
      <c r="Q1736" s="17">
        <f>INDEX(Product_Master!$D$2:$D$19,MATCH(H1736,Product_Master!$A$2:$A$19,0))</f>
        <v>130</v>
      </c>
      <c r="R1736" s="14">
        <f>INDEX(Product_Master!$E$2:$E$19,MATCH(H1736,Product_Master!$A$2:$A$19,0))</f>
        <v>83.55</v>
      </c>
      <c r="S1736" s="14">
        <f t="shared" si="162"/>
        <v>123.5</v>
      </c>
      <c r="T1736" s="14">
        <f t="shared" si="163"/>
        <v>83.55</v>
      </c>
      <c r="U1736" s="14">
        <f t="shared" si="164"/>
        <v>39.950000000000003</v>
      </c>
      <c r="V1736" s="20">
        <f t="shared" si="165"/>
        <v>0.32348178137651823</v>
      </c>
      <c r="W1736" s="7" t="str">
        <f t="shared" si="166"/>
        <v>Profitable</v>
      </c>
      <c r="X1736" s="7" t="str">
        <f t="shared" si="167"/>
        <v>Low</v>
      </c>
    </row>
    <row r="1737" spans="1:24" x14ac:dyDescent="0.3">
      <c r="A1737" s="7" t="s">
        <v>4156</v>
      </c>
      <c r="B1737" s="8">
        <v>45258</v>
      </c>
      <c r="C1737" s="8">
        <v>45260</v>
      </c>
      <c r="D1737" s="7" t="s">
        <v>2647</v>
      </c>
      <c r="E1737" s="7" t="s">
        <v>954</v>
      </c>
      <c r="F1737" s="7" t="s">
        <v>29</v>
      </c>
      <c r="G1737" s="7" t="s">
        <v>30</v>
      </c>
      <c r="H1737" s="7" t="s">
        <v>160</v>
      </c>
      <c r="I1737" s="6">
        <v>1</v>
      </c>
      <c r="J1737" s="10">
        <v>0</v>
      </c>
      <c r="K1737" s="7" t="s">
        <v>22</v>
      </c>
      <c r="L1737" s="7" t="s">
        <v>33</v>
      </c>
      <c r="M1737" s="6">
        <v>22</v>
      </c>
      <c r="N1737" s="6">
        <v>1</v>
      </c>
      <c r="O1737" s="7" t="str">
        <f>VLOOKUP(H1737,Product_Master!$A$2:$E$19,2,FALSE)</f>
        <v>Laptop</v>
      </c>
      <c r="P1737" s="7" t="str">
        <f>VLOOKUP(H1737,Product_Master!$A$2:$E$19,3,FALSE)</f>
        <v>Technology</v>
      </c>
      <c r="Q1737" s="17">
        <f>INDEX(Product_Master!$D$2:$D$19,MATCH(H1737,Product_Master!$A$2:$A$19,0))</f>
        <v>900</v>
      </c>
      <c r="R1737" s="14">
        <f>INDEX(Product_Master!$E$2:$E$19,MATCH(H1737,Product_Master!$A$2:$A$19,0))</f>
        <v>669.14</v>
      </c>
      <c r="S1737" s="14">
        <f t="shared" si="162"/>
        <v>900</v>
      </c>
      <c r="T1737" s="14">
        <f t="shared" si="163"/>
        <v>669.14</v>
      </c>
      <c r="U1737" s="14">
        <f t="shared" si="164"/>
        <v>230.86</v>
      </c>
      <c r="V1737" s="20">
        <f t="shared" si="165"/>
        <v>0.25651111111111113</v>
      </c>
      <c r="W1737" s="7" t="str">
        <f t="shared" si="166"/>
        <v>Profitable</v>
      </c>
      <c r="X1737" s="7" t="str">
        <f t="shared" si="167"/>
        <v>Low</v>
      </c>
    </row>
    <row r="1738" spans="1:24" x14ac:dyDescent="0.3">
      <c r="A1738" s="7" t="s">
        <v>4157</v>
      </c>
      <c r="B1738" s="8">
        <v>45453</v>
      </c>
      <c r="C1738" s="8">
        <v>45459</v>
      </c>
      <c r="D1738" s="7" t="s">
        <v>938</v>
      </c>
      <c r="E1738" s="7" t="s">
        <v>675</v>
      </c>
      <c r="F1738" s="7" t="s">
        <v>29</v>
      </c>
      <c r="G1738" s="7" t="s">
        <v>97</v>
      </c>
      <c r="H1738" s="7" t="s">
        <v>76</v>
      </c>
      <c r="I1738" s="6">
        <v>1</v>
      </c>
      <c r="J1738" s="10">
        <v>0</v>
      </c>
      <c r="K1738" s="7" t="s">
        <v>32</v>
      </c>
      <c r="L1738" s="7" t="s">
        <v>23</v>
      </c>
      <c r="M1738" s="6">
        <v>57</v>
      </c>
      <c r="N1738" s="6">
        <v>1</v>
      </c>
      <c r="O1738" s="7" t="str">
        <f>VLOOKUP(H1738,Product_Master!$A$2:$E$19,2,FALSE)</f>
        <v>Tablet</v>
      </c>
      <c r="P1738" s="7" t="str">
        <f>VLOOKUP(H1738,Product_Master!$A$2:$E$19,3,FALSE)</f>
        <v>Technology</v>
      </c>
      <c r="Q1738" s="17">
        <f>INDEX(Product_Master!$D$2:$D$19,MATCH(H1738,Product_Master!$A$2:$A$19,0))</f>
        <v>350</v>
      </c>
      <c r="R1738" s="14">
        <f>INDEX(Product_Master!$E$2:$E$19,MATCH(H1738,Product_Master!$A$2:$A$19,0))</f>
        <v>267.63</v>
      </c>
      <c r="S1738" s="14">
        <f t="shared" si="162"/>
        <v>350</v>
      </c>
      <c r="T1738" s="14">
        <f t="shared" si="163"/>
        <v>267.63</v>
      </c>
      <c r="U1738" s="14">
        <f t="shared" si="164"/>
        <v>82.37</v>
      </c>
      <c r="V1738" s="20">
        <f t="shared" si="165"/>
        <v>0.23534285714285716</v>
      </c>
      <c r="W1738" s="7" t="str">
        <f t="shared" si="166"/>
        <v>Profitable</v>
      </c>
      <c r="X1738" s="7" t="str">
        <f t="shared" si="167"/>
        <v>Low</v>
      </c>
    </row>
    <row r="1739" spans="1:24" x14ac:dyDescent="0.3">
      <c r="A1739" s="7" t="s">
        <v>4159</v>
      </c>
      <c r="B1739" s="8">
        <v>45315</v>
      </c>
      <c r="C1739" s="8">
        <v>45317</v>
      </c>
      <c r="D1739" s="7" t="s">
        <v>1057</v>
      </c>
      <c r="E1739" s="7" t="s">
        <v>125</v>
      </c>
      <c r="F1739" s="7" t="s">
        <v>39</v>
      </c>
      <c r="G1739" s="7" t="s">
        <v>90</v>
      </c>
      <c r="H1739" s="7" t="s">
        <v>98</v>
      </c>
      <c r="I1739" s="6">
        <v>9</v>
      </c>
      <c r="J1739" s="10">
        <v>0.1</v>
      </c>
      <c r="K1739" s="7" t="s">
        <v>32</v>
      </c>
      <c r="L1739" s="7" t="s">
        <v>33</v>
      </c>
      <c r="M1739" s="6">
        <v>44</v>
      </c>
      <c r="N1739" s="6">
        <v>1</v>
      </c>
      <c r="O1739" s="7" t="str">
        <f>VLOOKUP(H1739,Product_Master!$A$2:$E$19,2,FALSE)</f>
        <v>Office Chair</v>
      </c>
      <c r="P1739" s="7" t="str">
        <f>VLOOKUP(H1739,Product_Master!$A$2:$E$19,3,FALSE)</f>
        <v>Furniture</v>
      </c>
      <c r="Q1739" s="17">
        <f>INDEX(Product_Master!$D$2:$D$19,MATCH(H1739,Product_Master!$A$2:$A$19,0))</f>
        <v>150</v>
      </c>
      <c r="R1739" s="14">
        <f>INDEX(Product_Master!$E$2:$E$19,MATCH(H1739,Product_Master!$A$2:$A$19,0))</f>
        <v>111.98</v>
      </c>
      <c r="S1739" s="14">
        <f t="shared" si="162"/>
        <v>1215</v>
      </c>
      <c r="T1739" s="14">
        <f t="shared" si="163"/>
        <v>1007.82</v>
      </c>
      <c r="U1739" s="14">
        <f t="shared" si="164"/>
        <v>207.17999999999995</v>
      </c>
      <c r="V1739" s="20">
        <f t="shared" si="165"/>
        <v>0.17051851851851849</v>
      </c>
      <c r="W1739" s="7" t="str">
        <f t="shared" si="166"/>
        <v>Profitable</v>
      </c>
      <c r="X1739" s="7" t="str">
        <f t="shared" si="167"/>
        <v>Low</v>
      </c>
    </row>
    <row r="1740" spans="1:24" x14ac:dyDescent="0.3">
      <c r="A1740" s="7" t="s">
        <v>4160</v>
      </c>
      <c r="B1740" s="8">
        <v>45643</v>
      </c>
      <c r="C1740" s="8">
        <v>45649</v>
      </c>
      <c r="D1740" s="7" t="s">
        <v>1433</v>
      </c>
      <c r="E1740" s="7" t="s">
        <v>215</v>
      </c>
      <c r="F1740" s="7" t="s">
        <v>29</v>
      </c>
      <c r="G1740" s="7" t="s">
        <v>90</v>
      </c>
      <c r="H1740" s="7" t="s">
        <v>56</v>
      </c>
      <c r="I1740" s="6">
        <v>8</v>
      </c>
      <c r="J1740" s="10">
        <v>0</v>
      </c>
      <c r="K1740" s="7" t="s">
        <v>32</v>
      </c>
      <c r="L1740" s="7" t="s">
        <v>23</v>
      </c>
      <c r="M1740" s="6">
        <v>27</v>
      </c>
      <c r="N1740" s="6">
        <v>2</v>
      </c>
      <c r="O1740" s="7" t="str">
        <f>VLOOKUP(H1740,Product_Master!$A$2:$E$19,2,FALSE)</f>
        <v>Stapler</v>
      </c>
      <c r="P1740" s="7" t="str">
        <f>VLOOKUP(H1740,Product_Master!$A$2:$E$19,3,FALSE)</f>
        <v>Office Supplies</v>
      </c>
      <c r="Q1740" s="17">
        <f>INDEX(Product_Master!$D$2:$D$19,MATCH(H1740,Product_Master!$A$2:$A$19,0))</f>
        <v>15</v>
      </c>
      <c r="R1740" s="14">
        <f>INDEX(Product_Master!$E$2:$E$19,MATCH(H1740,Product_Master!$A$2:$A$19,0))</f>
        <v>9.91</v>
      </c>
      <c r="S1740" s="14">
        <f t="shared" si="162"/>
        <v>120</v>
      </c>
      <c r="T1740" s="14">
        <f t="shared" si="163"/>
        <v>79.28</v>
      </c>
      <c r="U1740" s="14">
        <f t="shared" si="164"/>
        <v>40.72</v>
      </c>
      <c r="V1740" s="20">
        <f t="shared" si="165"/>
        <v>0.33933333333333332</v>
      </c>
      <c r="W1740" s="7" t="str">
        <f t="shared" si="166"/>
        <v>Profitable</v>
      </c>
      <c r="X1740" s="7" t="str">
        <f t="shared" si="167"/>
        <v>Low</v>
      </c>
    </row>
    <row r="1741" spans="1:24" x14ac:dyDescent="0.3">
      <c r="A1741" s="7" t="s">
        <v>4162</v>
      </c>
      <c r="B1741" s="8">
        <v>45385</v>
      </c>
      <c r="C1741" s="8">
        <v>45392</v>
      </c>
      <c r="D1741" s="7" t="s">
        <v>716</v>
      </c>
      <c r="E1741" s="7" t="s">
        <v>82</v>
      </c>
      <c r="F1741" s="7" t="s">
        <v>19</v>
      </c>
      <c r="G1741" s="7" t="s">
        <v>20</v>
      </c>
      <c r="H1741" s="7" t="s">
        <v>98</v>
      </c>
      <c r="I1741" s="6">
        <v>1</v>
      </c>
      <c r="J1741" s="10">
        <v>0.1</v>
      </c>
      <c r="K1741" s="7" t="s">
        <v>32</v>
      </c>
      <c r="L1741" s="7" t="s">
        <v>41</v>
      </c>
      <c r="M1741" s="6">
        <v>34</v>
      </c>
      <c r="N1741" s="6">
        <v>2</v>
      </c>
      <c r="O1741" s="7" t="str">
        <f>VLOOKUP(H1741,Product_Master!$A$2:$E$19,2,FALSE)</f>
        <v>Office Chair</v>
      </c>
      <c r="P1741" s="7" t="str">
        <f>VLOOKUP(H1741,Product_Master!$A$2:$E$19,3,FALSE)</f>
        <v>Furniture</v>
      </c>
      <c r="Q1741" s="17">
        <f>INDEX(Product_Master!$D$2:$D$19,MATCH(H1741,Product_Master!$A$2:$A$19,0))</f>
        <v>150</v>
      </c>
      <c r="R1741" s="14">
        <f>INDEX(Product_Master!$E$2:$E$19,MATCH(H1741,Product_Master!$A$2:$A$19,0))</f>
        <v>111.98</v>
      </c>
      <c r="S1741" s="14">
        <f t="shared" si="162"/>
        <v>135</v>
      </c>
      <c r="T1741" s="14">
        <f t="shared" si="163"/>
        <v>111.98</v>
      </c>
      <c r="U1741" s="14">
        <f t="shared" si="164"/>
        <v>23.019999999999996</v>
      </c>
      <c r="V1741" s="20">
        <f t="shared" si="165"/>
        <v>0.17051851851851849</v>
      </c>
      <c r="W1741" s="7" t="str">
        <f t="shared" si="166"/>
        <v>Profitable</v>
      </c>
      <c r="X1741" s="7" t="str">
        <f t="shared" si="167"/>
        <v>Low</v>
      </c>
    </row>
    <row r="1742" spans="1:24" x14ac:dyDescent="0.3">
      <c r="A1742" s="7" t="s">
        <v>4163</v>
      </c>
      <c r="B1742" s="8">
        <v>45096</v>
      </c>
      <c r="C1742" s="8">
        <v>45102</v>
      </c>
      <c r="D1742" s="7" t="s">
        <v>4165</v>
      </c>
      <c r="E1742" s="7" t="s">
        <v>805</v>
      </c>
      <c r="F1742" s="7" t="s">
        <v>39</v>
      </c>
      <c r="G1742" s="7" t="s">
        <v>251</v>
      </c>
      <c r="H1742" s="7" t="s">
        <v>216</v>
      </c>
      <c r="I1742" s="6">
        <v>1</v>
      </c>
      <c r="J1742" s="10">
        <v>0.15</v>
      </c>
      <c r="K1742" s="7" t="s">
        <v>22</v>
      </c>
      <c r="L1742" s="7" t="s">
        <v>33</v>
      </c>
      <c r="M1742" s="6">
        <v>37</v>
      </c>
      <c r="N1742" s="6">
        <v>1</v>
      </c>
      <c r="O1742" s="7" t="str">
        <f>VLOOKUP(H1742,Product_Master!$A$2:$E$19,2,FALSE)</f>
        <v>Keyboard</v>
      </c>
      <c r="P1742" s="7" t="str">
        <f>VLOOKUP(H1742,Product_Master!$A$2:$E$19,3,FALSE)</f>
        <v>Technology</v>
      </c>
      <c r="Q1742" s="17">
        <f>INDEX(Product_Master!$D$2:$D$19,MATCH(H1742,Product_Master!$A$2:$A$19,0))</f>
        <v>45</v>
      </c>
      <c r="R1742" s="14">
        <f>INDEX(Product_Master!$E$2:$E$19,MATCH(H1742,Product_Master!$A$2:$A$19,0))</f>
        <v>35.729999999999997</v>
      </c>
      <c r="S1742" s="14">
        <f t="shared" si="162"/>
        <v>38.25</v>
      </c>
      <c r="T1742" s="14">
        <f t="shared" si="163"/>
        <v>35.729999999999997</v>
      </c>
      <c r="U1742" s="14">
        <f t="shared" si="164"/>
        <v>2.5200000000000031</v>
      </c>
      <c r="V1742" s="20">
        <f t="shared" si="165"/>
        <v>6.5882352941176558E-2</v>
      </c>
      <c r="W1742" s="7" t="str">
        <f t="shared" si="166"/>
        <v>Profitable</v>
      </c>
      <c r="X1742" s="7" t="str">
        <f t="shared" si="167"/>
        <v>Low</v>
      </c>
    </row>
    <row r="1743" spans="1:24" x14ac:dyDescent="0.3">
      <c r="A1743" s="7" t="s">
        <v>4166</v>
      </c>
      <c r="B1743" s="8">
        <v>44948</v>
      </c>
      <c r="C1743" s="8">
        <v>44953</v>
      </c>
      <c r="D1743" s="7" t="s">
        <v>134</v>
      </c>
      <c r="E1743" s="7" t="s">
        <v>627</v>
      </c>
      <c r="F1743" s="7" t="s">
        <v>29</v>
      </c>
      <c r="G1743" s="7" t="s">
        <v>62</v>
      </c>
      <c r="H1743" s="7" t="s">
        <v>241</v>
      </c>
      <c r="I1743" s="6">
        <v>2</v>
      </c>
      <c r="J1743" s="10">
        <v>0</v>
      </c>
      <c r="K1743" s="7" t="s">
        <v>22</v>
      </c>
      <c r="L1743" s="7" t="s">
        <v>33</v>
      </c>
      <c r="M1743" s="6">
        <v>37</v>
      </c>
      <c r="N1743" s="6">
        <v>4</v>
      </c>
      <c r="O1743" s="7" t="str">
        <f>VLOOKUP(H1743,Product_Master!$A$2:$E$19,2,FALSE)</f>
        <v>Notebook</v>
      </c>
      <c r="P1743" s="7" t="str">
        <f>VLOOKUP(H1743,Product_Master!$A$2:$E$19,3,FALSE)</f>
        <v>Office Supplies</v>
      </c>
      <c r="Q1743" s="17">
        <f>INDEX(Product_Master!$D$2:$D$19,MATCH(H1743,Product_Master!$A$2:$A$19,0))</f>
        <v>6</v>
      </c>
      <c r="R1743" s="14">
        <f>INDEX(Product_Master!$E$2:$E$19,MATCH(H1743,Product_Master!$A$2:$A$19,0))</f>
        <v>4.2699999999999996</v>
      </c>
      <c r="S1743" s="14">
        <f t="shared" si="162"/>
        <v>12</v>
      </c>
      <c r="T1743" s="14">
        <f t="shared" si="163"/>
        <v>8.5399999999999991</v>
      </c>
      <c r="U1743" s="14">
        <f t="shared" si="164"/>
        <v>3.4600000000000009</v>
      </c>
      <c r="V1743" s="20">
        <f t="shared" si="165"/>
        <v>0.28833333333333339</v>
      </c>
      <c r="W1743" s="7" t="str">
        <f t="shared" si="166"/>
        <v>Profitable</v>
      </c>
      <c r="X1743" s="7" t="str">
        <f t="shared" si="167"/>
        <v>Low</v>
      </c>
    </row>
    <row r="1744" spans="1:24" x14ac:dyDescent="0.3">
      <c r="A1744" s="7" t="s">
        <v>4167</v>
      </c>
      <c r="B1744" s="8">
        <v>45316</v>
      </c>
      <c r="C1744" s="8">
        <v>45319</v>
      </c>
      <c r="D1744" s="7" t="s">
        <v>2425</v>
      </c>
      <c r="E1744" s="7" t="s">
        <v>865</v>
      </c>
      <c r="F1744" s="7" t="s">
        <v>29</v>
      </c>
      <c r="G1744" s="7" t="s">
        <v>251</v>
      </c>
      <c r="H1744" s="7" t="s">
        <v>109</v>
      </c>
      <c r="I1744" s="6">
        <v>3</v>
      </c>
      <c r="J1744" s="10">
        <v>0.1</v>
      </c>
      <c r="K1744" s="7" t="s">
        <v>22</v>
      </c>
      <c r="L1744" s="7" t="s">
        <v>41</v>
      </c>
      <c r="M1744" s="6">
        <v>52</v>
      </c>
      <c r="N1744" s="6">
        <v>2</v>
      </c>
      <c r="O1744" s="7" t="str">
        <f>VLOOKUP(H1744,Product_Master!$A$2:$E$19,2,FALSE)</f>
        <v>Printer</v>
      </c>
      <c r="P1744" s="7" t="str">
        <f>VLOOKUP(H1744,Product_Master!$A$2:$E$19,3,FALSE)</f>
        <v>Technology</v>
      </c>
      <c r="Q1744" s="17">
        <f>INDEX(Product_Master!$D$2:$D$19,MATCH(H1744,Product_Master!$A$2:$A$19,0))</f>
        <v>180</v>
      </c>
      <c r="R1744" s="14">
        <f>INDEX(Product_Master!$E$2:$E$19,MATCH(H1744,Product_Master!$A$2:$A$19,0))</f>
        <v>133.25</v>
      </c>
      <c r="S1744" s="14">
        <f t="shared" si="162"/>
        <v>486</v>
      </c>
      <c r="T1744" s="14">
        <f t="shared" si="163"/>
        <v>399.75</v>
      </c>
      <c r="U1744" s="14">
        <f t="shared" si="164"/>
        <v>86.25</v>
      </c>
      <c r="V1744" s="20">
        <f t="shared" si="165"/>
        <v>0.17746913580246915</v>
      </c>
      <c r="W1744" s="7" t="str">
        <f t="shared" si="166"/>
        <v>Profitable</v>
      </c>
      <c r="X1744" s="7" t="str">
        <f t="shared" si="167"/>
        <v>Low</v>
      </c>
    </row>
    <row r="1745" spans="1:24" x14ac:dyDescent="0.3">
      <c r="A1745" s="7" t="s">
        <v>4169</v>
      </c>
      <c r="B1745" s="8">
        <v>45439</v>
      </c>
      <c r="C1745" s="8">
        <v>45441</v>
      </c>
      <c r="D1745" s="7" t="s">
        <v>174</v>
      </c>
      <c r="E1745" s="7" t="s">
        <v>186</v>
      </c>
      <c r="F1745" s="7" t="s">
        <v>29</v>
      </c>
      <c r="G1745" s="7" t="s">
        <v>62</v>
      </c>
      <c r="H1745" s="7" t="s">
        <v>146</v>
      </c>
      <c r="I1745" s="6">
        <v>9</v>
      </c>
      <c r="J1745" s="10">
        <v>0</v>
      </c>
      <c r="K1745" s="7" t="s">
        <v>32</v>
      </c>
      <c r="L1745" s="7" t="s">
        <v>23</v>
      </c>
      <c r="M1745" s="6">
        <v>40</v>
      </c>
      <c r="N1745" s="6">
        <v>3</v>
      </c>
      <c r="O1745" s="7" t="str">
        <f>VLOOKUP(H1745,Product_Master!$A$2:$E$19,2,FALSE)</f>
        <v>Standing Desk</v>
      </c>
      <c r="P1745" s="7" t="str">
        <f>VLOOKUP(H1745,Product_Master!$A$2:$E$19,3,FALSE)</f>
        <v>Furniture</v>
      </c>
      <c r="Q1745" s="17">
        <f>INDEX(Product_Master!$D$2:$D$19,MATCH(H1745,Product_Master!$A$2:$A$19,0))</f>
        <v>480</v>
      </c>
      <c r="R1745" s="14">
        <f>INDEX(Product_Master!$E$2:$E$19,MATCH(H1745,Product_Master!$A$2:$A$19,0))</f>
        <v>375.21</v>
      </c>
      <c r="S1745" s="14">
        <f t="shared" si="162"/>
        <v>4320</v>
      </c>
      <c r="T1745" s="14">
        <f t="shared" si="163"/>
        <v>3376.89</v>
      </c>
      <c r="U1745" s="14">
        <f t="shared" si="164"/>
        <v>943.11000000000013</v>
      </c>
      <c r="V1745" s="20">
        <f t="shared" si="165"/>
        <v>0.21831250000000002</v>
      </c>
      <c r="W1745" s="7" t="str">
        <f t="shared" si="166"/>
        <v>Profitable</v>
      </c>
      <c r="X1745" s="7" t="str">
        <f t="shared" si="167"/>
        <v>Medium</v>
      </c>
    </row>
    <row r="1746" spans="1:24" x14ac:dyDescent="0.3">
      <c r="A1746" s="7" t="s">
        <v>4170</v>
      </c>
      <c r="B1746" s="8">
        <v>45159</v>
      </c>
      <c r="C1746" s="8">
        <v>45162</v>
      </c>
      <c r="D1746" s="7" t="s">
        <v>2016</v>
      </c>
      <c r="E1746" s="7" t="s">
        <v>266</v>
      </c>
      <c r="F1746" s="7" t="s">
        <v>19</v>
      </c>
      <c r="G1746" s="7" t="s">
        <v>251</v>
      </c>
      <c r="H1746" s="7" t="s">
        <v>48</v>
      </c>
      <c r="I1746" s="6">
        <v>4</v>
      </c>
      <c r="J1746" s="10">
        <v>0</v>
      </c>
      <c r="K1746" s="7" t="s">
        <v>222</v>
      </c>
      <c r="L1746" s="7" t="s">
        <v>23</v>
      </c>
      <c r="M1746" s="6">
        <v>50</v>
      </c>
      <c r="N1746" s="6">
        <v>2</v>
      </c>
      <c r="O1746" s="7" t="str">
        <f>VLOOKUP(H1746,Product_Master!$A$2:$E$19,2,FALSE)</f>
        <v>Monitor</v>
      </c>
      <c r="P1746" s="7" t="str">
        <f>VLOOKUP(H1746,Product_Master!$A$2:$E$19,3,FALSE)</f>
        <v>Technology</v>
      </c>
      <c r="Q1746" s="17">
        <f>INDEX(Product_Master!$D$2:$D$19,MATCH(H1746,Product_Master!$A$2:$A$19,0))</f>
        <v>220</v>
      </c>
      <c r="R1746" s="14">
        <f>INDEX(Product_Master!$E$2:$E$19,MATCH(H1746,Product_Master!$A$2:$A$19,0))</f>
        <v>159.36000000000001</v>
      </c>
      <c r="S1746" s="14">
        <f t="shared" si="162"/>
        <v>880</v>
      </c>
      <c r="T1746" s="14">
        <f t="shared" si="163"/>
        <v>637.44000000000005</v>
      </c>
      <c r="U1746" s="14">
        <f t="shared" si="164"/>
        <v>242.55999999999995</v>
      </c>
      <c r="V1746" s="20">
        <f t="shared" si="165"/>
        <v>0.27563636363636357</v>
      </c>
      <c r="W1746" s="7" t="str">
        <f t="shared" si="166"/>
        <v>Profitable</v>
      </c>
      <c r="X1746" s="7" t="str">
        <f t="shared" si="167"/>
        <v>Low</v>
      </c>
    </row>
    <row r="1747" spans="1:24" x14ac:dyDescent="0.3">
      <c r="A1747" s="7" t="s">
        <v>4171</v>
      </c>
      <c r="B1747" s="8">
        <v>45303</v>
      </c>
      <c r="C1747" s="8">
        <v>45304</v>
      </c>
      <c r="D1747" s="7" t="s">
        <v>2290</v>
      </c>
      <c r="E1747" s="7" t="s">
        <v>46</v>
      </c>
      <c r="F1747" s="7" t="s">
        <v>29</v>
      </c>
      <c r="G1747" s="7" t="s">
        <v>40</v>
      </c>
      <c r="H1747" s="7" t="s">
        <v>56</v>
      </c>
      <c r="I1747" s="6">
        <v>4</v>
      </c>
      <c r="J1747" s="10">
        <v>0</v>
      </c>
      <c r="K1747" s="7" t="s">
        <v>22</v>
      </c>
      <c r="L1747" s="7" t="s">
        <v>50</v>
      </c>
      <c r="M1747" s="6">
        <v>37</v>
      </c>
      <c r="N1747" s="6">
        <v>2</v>
      </c>
      <c r="O1747" s="7" t="str">
        <f>VLOOKUP(H1747,Product_Master!$A$2:$E$19,2,FALSE)</f>
        <v>Stapler</v>
      </c>
      <c r="P1747" s="7" t="str">
        <f>VLOOKUP(H1747,Product_Master!$A$2:$E$19,3,FALSE)</f>
        <v>Office Supplies</v>
      </c>
      <c r="Q1747" s="17">
        <f>INDEX(Product_Master!$D$2:$D$19,MATCH(H1747,Product_Master!$A$2:$A$19,0))</f>
        <v>15</v>
      </c>
      <c r="R1747" s="14">
        <f>INDEX(Product_Master!$E$2:$E$19,MATCH(H1747,Product_Master!$A$2:$A$19,0))</f>
        <v>9.91</v>
      </c>
      <c r="S1747" s="14">
        <f t="shared" si="162"/>
        <v>60</v>
      </c>
      <c r="T1747" s="14">
        <f t="shared" si="163"/>
        <v>39.64</v>
      </c>
      <c r="U1747" s="14">
        <f t="shared" si="164"/>
        <v>20.36</v>
      </c>
      <c r="V1747" s="20">
        <f t="shared" si="165"/>
        <v>0.33933333333333332</v>
      </c>
      <c r="W1747" s="7" t="str">
        <f t="shared" si="166"/>
        <v>Profitable</v>
      </c>
      <c r="X1747" s="7" t="str">
        <f t="shared" si="167"/>
        <v>Low</v>
      </c>
    </row>
    <row r="1748" spans="1:24" x14ac:dyDescent="0.3">
      <c r="A1748" s="7" t="s">
        <v>4172</v>
      </c>
      <c r="B1748" s="8">
        <v>45410</v>
      </c>
      <c r="C1748" s="8">
        <v>45416</v>
      </c>
      <c r="D1748" s="7" t="s">
        <v>601</v>
      </c>
      <c r="E1748" s="7" t="s">
        <v>1000</v>
      </c>
      <c r="F1748" s="7" t="s">
        <v>29</v>
      </c>
      <c r="G1748" s="7" t="s">
        <v>192</v>
      </c>
      <c r="H1748" s="7" t="s">
        <v>56</v>
      </c>
      <c r="I1748" s="6">
        <v>3</v>
      </c>
      <c r="J1748" s="10">
        <v>0</v>
      </c>
      <c r="K1748" s="7" t="s">
        <v>22</v>
      </c>
      <c r="L1748" s="7" t="s">
        <v>23</v>
      </c>
      <c r="M1748" s="6">
        <v>69</v>
      </c>
      <c r="N1748" s="6">
        <v>3</v>
      </c>
      <c r="O1748" s="7" t="str">
        <f>VLOOKUP(H1748,Product_Master!$A$2:$E$19,2,FALSE)</f>
        <v>Stapler</v>
      </c>
      <c r="P1748" s="7" t="str">
        <f>VLOOKUP(H1748,Product_Master!$A$2:$E$19,3,FALSE)</f>
        <v>Office Supplies</v>
      </c>
      <c r="Q1748" s="17">
        <f>INDEX(Product_Master!$D$2:$D$19,MATCH(H1748,Product_Master!$A$2:$A$19,0))</f>
        <v>15</v>
      </c>
      <c r="R1748" s="14">
        <f>INDEX(Product_Master!$E$2:$E$19,MATCH(H1748,Product_Master!$A$2:$A$19,0))</f>
        <v>9.91</v>
      </c>
      <c r="S1748" s="14">
        <f t="shared" si="162"/>
        <v>45</v>
      </c>
      <c r="T1748" s="14">
        <f t="shared" si="163"/>
        <v>29.73</v>
      </c>
      <c r="U1748" s="14">
        <f t="shared" si="164"/>
        <v>15.27</v>
      </c>
      <c r="V1748" s="20">
        <f t="shared" si="165"/>
        <v>0.33933333333333332</v>
      </c>
      <c r="W1748" s="7" t="str">
        <f t="shared" si="166"/>
        <v>Profitable</v>
      </c>
      <c r="X1748" s="7" t="str">
        <f t="shared" si="167"/>
        <v>Low</v>
      </c>
    </row>
    <row r="1749" spans="1:24" x14ac:dyDescent="0.3">
      <c r="A1749" s="7" t="s">
        <v>4173</v>
      </c>
      <c r="B1749" s="8">
        <v>45062</v>
      </c>
      <c r="C1749" s="8">
        <v>45067</v>
      </c>
      <c r="D1749" s="7" t="s">
        <v>3701</v>
      </c>
      <c r="E1749" s="7" t="s">
        <v>619</v>
      </c>
      <c r="F1749" s="7" t="s">
        <v>29</v>
      </c>
      <c r="G1749" s="7" t="s">
        <v>40</v>
      </c>
      <c r="H1749" s="7" t="s">
        <v>76</v>
      </c>
      <c r="I1749" s="6">
        <v>9</v>
      </c>
      <c r="J1749" s="10">
        <v>0</v>
      </c>
      <c r="K1749" s="7" t="s">
        <v>32</v>
      </c>
      <c r="L1749" s="7" t="s">
        <v>50</v>
      </c>
      <c r="M1749" s="6">
        <v>43</v>
      </c>
      <c r="N1749" s="6">
        <v>1</v>
      </c>
      <c r="O1749" s="7" t="str">
        <f>VLOOKUP(H1749,Product_Master!$A$2:$E$19,2,FALSE)</f>
        <v>Tablet</v>
      </c>
      <c r="P1749" s="7" t="str">
        <f>VLOOKUP(H1749,Product_Master!$A$2:$E$19,3,FALSE)</f>
        <v>Technology</v>
      </c>
      <c r="Q1749" s="17">
        <f>INDEX(Product_Master!$D$2:$D$19,MATCH(H1749,Product_Master!$A$2:$A$19,0))</f>
        <v>350</v>
      </c>
      <c r="R1749" s="14">
        <f>INDEX(Product_Master!$E$2:$E$19,MATCH(H1749,Product_Master!$A$2:$A$19,0))</f>
        <v>267.63</v>
      </c>
      <c r="S1749" s="14">
        <f t="shared" si="162"/>
        <v>3150</v>
      </c>
      <c r="T1749" s="14">
        <f t="shared" si="163"/>
        <v>2408.67</v>
      </c>
      <c r="U1749" s="14">
        <f t="shared" si="164"/>
        <v>741.32999999999993</v>
      </c>
      <c r="V1749" s="20">
        <f t="shared" si="165"/>
        <v>0.23534285714285713</v>
      </c>
      <c r="W1749" s="7" t="str">
        <f t="shared" si="166"/>
        <v>Profitable</v>
      </c>
      <c r="X1749" s="7" t="str">
        <f t="shared" si="167"/>
        <v>Medium</v>
      </c>
    </row>
    <row r="1750" spans="1:24" x14ac:dyDescent="0.3">
      <c r="A1750" s="7" t="s">
        <v>4174</v>
      </c>
      <c r="B1750" s="8">
        <v>45286</v>
      </c>
      <c r="C1750" s="8">
        <v>45291</v>
      </c>
      <c r="D1750" s="7" t="s">
        <v>4175</v>
      </c>
      <c r="E1750" s="7" t="s">
        <v>552</v>
      </c>
      <c r="F1750" s="7" t="s">
        <v>29</v>
      </c>
      <c r="G1750" s="7" t="s">
        <v>62</v>
      </c>
      <c r="H1750" s="7" t="s">
        <v>109</v>
      </c>
      <c r="I1750" s="6">
        <v>8</v>
      </c>
      <c r="J1750" s="10">
        <v>0</v>
      </c>
      <c r="K1750" s="7" t="s">
        <v>32</v>
      </c>
      <c r="L1750" s="7" t="s">
        <v>23</v>
      </c>
      <c r="M1750" s="6">
        <v>52</v>
      </c>
      <c r="N1750" s="6">
        <v>3</v>
      </c>
      <c r="O1750" s="7" t="str">
        <f>VLOOKUP(H1750,Product_Master!$A$2:$E$19,2,FALSE)</f>
        <v>Printer</v>
      </c>
      <c r="P1750" s="7" t="str">
        <f>VLOOKUP(H1750,Product_Master!$A$2:$E$19,3,FALSE)</f>
        <v>Technology</v>
      </c>
      <c r="Q1750" s="17">
        <f>INDEX(Product_Master!$D$2:$D$19,MATCH(H1750,Product_Master!$A$2:$A$19,0))</f>
        <v>180</v>
      </c>
      <c r="R1750" s="14">
        <f>INDEX(Product_Master!$E$2:$E$19,MATCH(H1750,Product_Master!$A$2:$A$19,0))</f>
        <v>133.25</v>
      </c>
      <c r="S1750" s="14">
        <f t="shared" si="162"/>
        <v>1440</v>
      </c>
      <c r="T1750" s="14">
        <f t="shared" si="163"/>
        <v>1066</v>
      </c>
      <c r="U1750" s="14">
        <f t="shared" si="164"/>
        <v>374</v>
      </c>
      <c r="V1750" s="20">
        <f t="shared" si="165"/>
        <v>0.25972222222222224</v>
      </c>
      <c r="W1750" s="7" t="str">
        <f t="shared" si="166"/>
        <v>Profitable</v>
      </c>
      <c r="X1750" s="7" t="str">
        <f t="shared" si="167"/>
        <v>Low</v>
      </c>
    </row>
    <row r="1751" spans="1:24" x14ac:dyDescent="0.3">
      <c r="A1751" s="7" t="s">
        <v>4176</v>
      </c>
      <c r="B1751" s="8">
        <v>45622</v>
      </c>
      <c r="C1751" s="8">
        <v>45625</v>
      </c>
      <c r="D1751" s="7" t="s">
        <v>2953</v>
      </c>
      <c r="E1751" s="7" t="s">
        <v>477</v>
      </c>
      <c r="F1751" s="7" t="s">
        <v>29</v>
      </c>
      <c r="G1751" s="7" t="s">
        <v>90</v>
      </c>
      <c r="H1751" s="7" t="s">
        <v>63</v>
      </c>
      <c r="I1751" s="6">
        <v>8</v>
      </c>
      <c r="J1751" s="10">
        <v>0</v>
      </c>
      <c r="K1751" s="7" t="s">
        <v>32</v>
      </c>
      <c r="L1751" s="7" t="s">
        <v>23</v>
      </c>
      <c r="M1751" s="6">
        <v>29</v>
      </c>
      <c r="N1751" s="6">
        <v>2</v>
      </c>
      <c r="O1751" s="7" t="str">
        <f>VLOOKUP(H1751,Product_Master!$A$2:$E$19,2,FALSE)</f>
        <v>Paper Ream</v>
      </c>
      <c r="P1751" s="7" t="str">
        <f>VLOOKUP(H1751,Product_Master!$A$2:$E$19,3,FALSE)</f>
        <v>Office Supplies</v>
      </c>
      <c r="Q1751" s="17">
        <f>INDEX(Product_Master!$D$2:$D$19,MATCH(H1751,Product_Master!$A$2:$A$19,0))</f>
        <v>9</v>
      </c>
      <c r="R1751" s="14">
        <f>INDEX(Product_Master!$E$2:$E$19,MATCH(H1751,Product_Master!$A$2:$A$19,0))</f>
        <v>5.46</v>
      </c>
      <c r="S1751" s="14">
        <f t="shared" si="162"/>
        <v>72</v>
      </c>
      <c r="T1751" s="14">
        <f t="shared" si="163"/>
        <v>43.68</v>
      </c>
      <c r="U1751" s="14">
        <f t="shared" si="164"/>
        <v>28.32</v>
      </c>
      <c r="V1751" s="20">
        <f t="shared" si="165"/>
        <v>0.39333333333333331</v>
      </c>
      <c r="W1751" s="7" t="str">
        <f t="shared" si="166"/>
        <v>Profitable</v>
      </c>
      <c r="X1751" s="7" t="str">
        <f t="shared" si="167"/>
        <v>Low</v>
      </c>
    </row>
    <row r="1752" spans="1:24" x14ac:dyDescent="0.3">
      <c r="A1752" s="7" t="s">
        <v>4177</v>
      </c>
      <c r="B1752" s="8">
        <v>45366</v>
      </c>
      <c r="C1752" s="8">
        <v>45369</v>
      </c>
      <c r="D1752" s="7" t="s">
        <v>3837</v>
      </c>
      <c r="E1752" s="7" t="s">
        <v>485</v>
      </c>
      <c r="F1752" s="7" t="s">
        <v>39</v>
      </c>
      <c r="G1752" s="7" t="s">
        <v>30</v>
      </c>
      <c r="H1752" s="7" t="s">
        <v>48</v>
      </c>
      <c r="I1752" s="6">
        <v>2</v>
      </c>
      <c r="J1752" s="10">
        <v>0</v>
      </c>
      <c r="K1752" s="7" t="s">
        <v>32</v>
      </c>
      <c r="L1752" s="7" t="s">
        <v>41</v>
      </c>
      <c r="M1752" s="6">
        <v>67</v>
      </c>
      <c r="N1752" s="6">
        <v>4</v>
      </c>
      <c r="O1752" s="7" t="str">
        <f>VLOOKUP(H1752,Product_Master!$A$2:$E$19,2,FALSE)</f>
        <v>Monitor</v>
      </c>
      <c r="P1752" s="7" t="str">
        <f>VLOOKUP(H1752,Product_Master!$A$2:$E$19,3,FALSE)</f>
        <v>Technology</v>
      </c>
      <c r="Q1752" s="17">
        <f>INDEX(Product_Master!$D$2:$D$19,MATCH(H1752,Product_Master!$A$2:$A$19,0))</f>
        <v>220</v>
      </c>
      <c r="R1752" s="14">
        <f>INDEX(Product_Master!$E$2:$E$19,MATCH(H1752,Product_Master!$A$2:$A$19,0))</f>
        <v>159.36000000000001</v>
      </c>
      <c r="S1752" s="14">
        <f t="shared" si="162"/>
        <v>440</v>
      </c>
      <c r="T1752" s="14">
        <f t="shared" si="163"/>
        <v>318.72000000000003</v>
      </c>
      <c r="U1752" s="14">
        <f t="shared" si="164"/>
        <v>121.27999999999997</v>
      </c>
      <c r="V1752" s="20">
        <f t="shared" si="165"/>
        <v>0.27563636363636357</v>
      </c>
      <c r="W1752" s="7" t="str">
        <f t="shared" si="166"/>
        <v>Profitable</v>
      </c>
      <c r="X1752" s="7" t="str">
        <f t="shared" si="167"/>
        <v>Low</v>
      </c>
    </row>
    <row r="1753" spans="1:24" x14ac:dyDescent="0.3">
      <c r="A1753" s="7" t="s">
        <v>4178</v>
      </c>
      <c r="B1753" s="8">
        <v>45444</v>
      </c>
      <c r="C1753" s="8">
        <v>45445</v>
      </c>
      <c r="D1753" s="7" t="s">
        <v>3295</v>
      </c>
      <c r="E1753" s="7" t="s">
        <v>683</v>
      </c>
      <c r="F1753" s="7" t="s">
        <v>29</v>
      </c>
      <c r="G1753" s="7" t="s">
        <v>97</v>
      </c>
      <c r="H1753" s="7" t="s">
        <v>56</v>
      </c>
      <c r="I1753" s="6">
        <v>7</v>
      </c>
      <c r="J1753" s="10">
        <v>0</v>
      </c>
      <c r="K1753" s="7" t="s">
        <v>32</v>
      </c>
      <c r="L1753" s="7" t="s">
        <v>41</v>
      </c>
      <c r="M1753" s="6">
        <v>36</v>
      </c>
      <c r="N1753" s="6">
        <v>4</v>
      </c>
      <c r="O1753" s="7" t="str">
        <f>VLOOKUP(H1753,Product_Master!$A$2:$E$19,2,FALSE)</f>
        <v>Stapler</v>
      </c>
      <c r="P1753" s="7" t="str">
        <f>VLOOKUP(H1753,Product_Master!$A$2:$E$19,3,FALSE)</f>
        <v>Office Supplies</v>
      </c>
      <c r="Q1753" s="17">
        <f>INDEX(Product_Master!$D$2:$D$19,MATCH(H1753,Product_Master!$A$2:$A$19,0))</f>
        <v>15</v>
      </c>
      <c r="R1753" s="14">
        <f>INDEX(Product_Master!$E$2:$E$19,MATCH(H1753,Product_Master!$A$2:$A$19,0))</f>
        <v>9.91</v>
      </c>
      <c r="S1753" s="14">
        <f t="shared" si="162"/>
        <v>105</v>
      </c>
      <c r="T1753" s="14">
        <f t="shared" si="163"/>
        <v>69.37</v>
      </c>
      <c r="U1753" s="14">
        <f t="shared" si="164"/>
        <v>35.629999999999995</v>
      </c>
      <c r="V1753" s="20">
        <f t="shared" si="165"/>
        <v>0.33933333333333326</v>
      </c>
      <c r="W1753" s="7" t="str">
        <f t="shared" si="166"/>
        <v>Profitable</v>
      </c>
      <c r="X1753" s="7" t="str">
        <f t="shared" si="167"/>
        <v>Low</v>
      </c>
    </row>
    <row r="1754" spans="1:24" x14ac:dyDescent="0.3">
      <c r="A1754" s="7" t="s">
        <v>4179</v>
      </c>
      <c r="B1754" s="8">
        <v>44990</v>
      </c>
      <c r="C1754" s="8">
        <v>44992</v>
      </c>
      <c r="D1754" s="7" t="s">
        <v>543</v>
      </c>
      <c r="E1754" s="7" t="s">
        <v>472</v>
      </c>
      <c r="F1754" s="7" t="s">
        <v>19</v>
      </c>
      <c r="G1754" s="7" t="s">
        <v>115</v>
      </c>
      <c r="H1754" s="7" t="s">
        <v>21</v>
      </c>
      <c r="I1754" s="6">
        <v>1</v>
      </c>
      <c r="J1754" s="10">
        <v>0.15</v>
      </c>
      <c r="K1754" s="7" t="s">
        <v>22</v>
      </c>
      <c r="L1754" s="7" t="s">
        <v>41</v>
      </c>
      <c r="M1754" s="6">
        <v>49</v>
      </c>
      <c r="N1754" s="6">
        <v>1</v>
      </c>
      <c r="O1754" s="7" t="str">
        <f>VLOOKUP(H1754,Product_Master!$A$2:$E$19,2,FALSE)</f>
        <v>Pen Set</v>
      </c>
      <c r="P1754" s="7" t="str">
        <f>VLOOKUP(H1754,Product_Master!$A$2:$E$19,3,FALSE)</f>
        <v>Office Supplies</v>
      </c>
      <c r="Q1754" s="17">
        <f>INDEX(Product_Master!$D$2:$D$19,MATCH(H1754,Product_Master!$A$2:$A$19,0))</f>
        <v>12</v>
      </c>
      <c r="R1754" s="14">
        <f>INDEX(Product_Master!$E$2:$E$19,MATCH(H1754,Product_Master!$A$2:$A$19,0))</f>
        <v>9.07</v>
      </c>
      <c r="S1754" s="14">
        <f t="shared" si="162"/>
        <v>10.199999999999999</v>
      </c>
      <c r="T1754" s="14">
        <f t="shared" si="163"/>
        <v>9.07</v>
      </c>
      <c r="U1754" s="14">
        <f t="shared" si="164"/>
        <v>1.129999999999999</v>
      </c>
      <c r="V1754" s="20">
        <f t="shared" si="165"/>
        <v>0.11078431372549011</v>
      </c>
      <c r="W1754" s="7" t="str">
        <f t="shared" si="166"/>
        <v>Profitable</v>
      </c>
      <c r="X1754" s="7" t="str">
        <f t="shared" si="167"/>
        <v>Low</v>
      </c>
    </row>
    <row r="1755" spans="1:24" x14ac:dyDescent="0.3">
      <c r="A1755" s="7" t="s">
        <v>4180</v>
      </c>
      <c r="B1755" s="8">
        <v>45077</v>
      </c>
      <c r="C1755" s="8">
        <v>45082</v>
      </c>
      <c r="D1755" s="7" t="s">
        <v>3408</v>
      </c>
      <c r="E1755" s="7" t="s">
        <v>882</v>
      </c>
      <c r="F1755" s="7" t="s">
        <v>29</v>
      </c>
      <c r="G1755" s="7" t="s">
        <v>293</v>
      </c>
      <c r="H1755" s="7" t="s">
        <v>63</v>
      </c>
      <c r="I1755" s="6">
        <v>3</v>
      </c>
      <c r="J1755" s="10">
        <v>0.05</v>
      </c>
      <c r="K1755" s="7" t="s">
        <v>32</v>
      </c>
      <c r="L1755" s="7" t="s">
        <v>41</v>
      </c>
      <c r="M1755" s="6">
        <v>64</v>
      </c>
      <c r="N1755" s="6">
        <v>5</v>
      </c>
      <c r="O1755" s="7" t="str">
        <f>VLOOKUP(H1755,Product_Master!$A$2:$E$19,2,FALSE)</f>
        <v>Paper Ream</v>
      </c>
      <c r="P1755" s="7" t="str">
        <f>VLOOKUP(H1755,Product_Master!$A$2:$E$19,3,FALSE)</f>
        <v>Office Supplies</v>
      </c>
      <c r="Q1755" s="17">
        <f>INDEX(Product_Master!$D$2:$D$19,MATCH(H1755,Product_Master!$A$2:$A$19,0))</f>
        <v>9</v>
      </c>
      <c r="R1755" s="14">
        <f>INDEX(Product_Master!$E$2:$E$19,MATCH(H1755,Product_Master!$A$2:$A$19,0))</f>
        <v>5.46</v>
      </c>
      <c r="S1755" s="14">
        <f t="shared" si="162"/>
        <v>25.65</v>
      </c>
      <c r="T1755" s="14">
        <f t="shared" si="163"/>
        <v>16.38</v>
      </c>
      <c r="U1755" s="14">
        <f t="shared" si="164"/>
        <v>9.27</v>
      </c>
      <c r="V1755" s="20">
        <f t="shared" si="165"/>
        <v>0.36140350877192984</v>
      </c>
      <c r="W1755" s="7" t="str">
        <f t="shared" si="166"/>
        <v>Profitable</v>
      </c>
      <c r="X1755" s="7" t="str">
        <f t="shared" si="167"/>
        <v>Low</v>
      </c>
    </row>
    <row r="1756" spans="1:24" x14ac:dyDescent="0.3">
      <c r="A1756" s="7" t="s">
        <v>4181</v>
      </c>
      <c r="B1756" s="8">
        <v>45316</v>
      </c>
      <c r="C1756" s="8">
        <v>45323</v>
      </c>
      <c r="D1756" s="7" t="s">
        <v>2951</v>
      </c>
      <c r="E1756" s="7" t="s">
        <v>108</v>
      </c>
      <c r="F1756" s="7" t="s">
        <v>39</v>
      </c>
      <c r="G1756" s="7" t="s">
        <v>47</v>
      </c>
      <c r="H1756" s="7" t="s">
        <v>154</v>
      </c>
      <c r="I1756" s="6">
        <v>3</v>
      </c>
      <c r="J1756" s="10">
        <v>0</v>
      </c>
      <c r="K1756" s="7" t="s">
        <v>22</v>
      </c>
      <c r="L1756" s="7" t="s">
        <v>41</v>
      </c>
      <c r="M1756" s="6">
        <v>66</v>
      </c>
      <c r="N1756" s="6">
        <v>1</v>
      </c>
      <c r="O1756" s="7" t="str">
        <f>VLOOKUP(H1756,Product_Master!$A$2:$E$19,2,FALSE)</f>
        <v>Filing Cabinet</v>
      </c>
      <c r="P1756" s="7" t="str">
        <f>VLOOKUP(H1756,Product_Master!$A$2:$E$19,3,FALSE)</f>
        <v>Furniture</v>
      </c>
      <c r="Q1756" s="17">
        <f>INDEX(Product_Master!$D$2:$D$19,MATCH(H1756,Product_Master!$A$2:$A$19,0))</f>
        <v>130</v>
      </c>
      <c r="R1756" s="14">
        <f>INDEX(Product_Master!$E$2:$E$19,MATCH(H1756,Product_Master!$A$2:$A$19,0))</f>
        <v>83.55</v>
      </c>
      <c r="S1756" s="14">
        <f t="shared" si="162"/>
        <v>390</v>
      </c>
      <c r="T1756" s="14">
        <f t="shared" si="163"/>
        <v>250.64999999999998</v>
      </c>
      <c r="U1756" s="14">
        <f t="shared" si="164"/>
        <v>139.35000000000002</v>
      </c>
      <c r="V1756" s="20">
        <f t="shared" si="165"/>
        <v>0.35730769230769238</v>
      </c>
      <c r="W1756" s="7" t="str">
        <f t="shared" si="166"/>
        <v>Profitable</v>
      </c>
      <c r="X1756" s="7" t="str">
        <f t="shared" si="167"/>
        <v>Low</v>
      </c>
    </row>
    <row r="1757" spans="1:24" x14ac:dyDescent="0.3">
      <c r="A1757" s="7" t="s">
        <v>4183</v>
      </c>
      <c r="B1757" s="8">
        <v>45390</v>
      </c>
      <c r="C1757" s="8">
        <v>45394</v>
      </c>
      <c r="D1757" s="7" t="s">
        <v>2750</v>
      </c>
      <c r="E1757" s="7" t="s">
        <v>321</v>
      </c>
      <c r="F1757" s="7" t="s">
        <v>19</v>
      </c>
      <c r="G1757" s="7" t="s">
        <v>20</v>
      </c>
      <c r="H1757" s="7" t="s">
        <v>154</v>
      </c>
      <c r="I1757" s="6">
        <v>3</v>
      </c>
      <c r="J1757" s="10">
        <v>0.05</v>
      </c>
      <c r="K1757" s="7" t="s">
        <v>70</v>
      </c>
      <c r="L1757" s="7" t="s">
        <v>23</v>
      </c>
      <c r="M1757" s="6">
        <v>43</v>
      </c>
      <c r="N1757" s="6">
        <v>3</v>
      </c>
      <c r="O1757" s="7" t="str">
        <f>VLOOKUP(H1757,Product_Master!$A$2:$E$19,2,FALSE)</f>
        <v>Filing Cabinet</v>
      </c>
      <c r="P1757" s="7" t="str">
        <f>VLOOKUP(H1757,Product_Master!$A$2:$E$19,3,FALSE)</f>
        <v>Furniture</v>
      </c>
      <c r="Q1757" s="17">
        <f>INDEX(Product_Master!$D$2:$D$19,MATCH(H1757,Product_Master!$A$2:$A$19,0))</f>
        <v>130</v>
      </c>
      <c r="R1757" s="14">
        <f>INDEX(Product_Master!$E$2:$E$19,MATCH(H1757,Product_Master!$A$2:$A$19,0))</f>
        <v>83.55</v>
      </c>
      <c r="S1757" s="14">
        <f t="shared" si="162"/>
        <v>370.5</v>
      </c>
      <c r="T1757" s="14">
        <f t="shared" si="163"/>
        <v>250.64999999999998</v>
      </c>
      <c r="U1757" s="14">
        <f t="shared" si="164"/>
        <v>119.85000000000002</v>
      </c>
      <c r="V1757" s="20">
        <f t="shared" si="165"/>
        <v>0.32348178137651828</v>
      </c>
      <c r="W1757" s="7" t="str">
        <f t="shared" si="166"/>
        <v>Profitable</v>
      </c>
      <c r="X1757" s="7" t="str">
        <f t="shared" si="167"/>
        <v>Low</v>
      </c>
    </row>
    <row r="1758" spans="1:24" x14ac:dyDescent="0.3">
      <c r="A1758" s="7" t="s">
        <v>4184</v>
      </c>
      <c r="B1758" s="8">
        <v>45014</v>
      </c>
      <c r="C1758" s="8">
        <v>45018</v>
      </c>
      <c r="D1758" s="7" t="s">
        <v>3906</v>
      </c>
      <c r="E1758" s="7" t="s">
        <v>347</v>
      </c>
      <c r="F1758" s="7" t="s">
        <v>29</v>
      </c>
      <c r="G1758" s="7" t="s">
        <v>30</v>
      </c>
      <c r="H1758" s="7" t="s">
        <v>154</v>
      </c>
      <c r="I1758" s="6">
        <v>6</v>
      </c>
      <c r="J1758" s="10">
        <v>0</v>
      </c>
      <c r="K1758" s="7" t="s">
        <v>32</v>
      </c>
      <c r="L1758" s="7" t="s">
        <v>33</v>
      </c>
      <c r="M1758" s="6">
        <v>49</v>
      </c>
      <c r="N1758" s="6">
        <v>4</v>
      </c>
      <c r="O1758" s="7" t="str">
        <f>VLOOKUP(H1758,Product_Master!$A$2:$E$19,2,FALSE)</f>
        <v>Filing Cabinet</v>
      </c>
      <c r="P1758" s="7" t="str">
        <f>VLOOKUP(H1758,Product_Master!$A$2:$E$19,3,FALSE)</f>
        <v>Furniture</v>
      </c>
      <c r="Q1758" s="17">
        <f>INDEX(Product_Master!$D$2:$D$19,MATCH(H1758,Product_Master!$A$2:$A$19,0))</f>
        <v>130</v>
      </c>
      <c r="R1758" s="14">
        <f>INDEX(Product_Master!$E$2:$E$19,MATCH(H1758,Product_Master!$A$2:$A$19,0))</f>
        <v>83.55</v>
      </c>
      <c r="S1758" s="14">
        <f t="shared" si="162"/>
        <v>780</v>
      </c>
      <c r="T1758" s="14">
        <f t="shared" si="163"/>
        <v>501.29999999999995</v>
      </c>
      <c r="U1758" s="14">
        <f t="shared" si="164"/>
        <v>278.70000000000005</v>
      </c>
      <c r="V1758" s="20">
        <f t="shared" si="165"/>
        <v>0.35730769230769238</v>
      </c>
      <c r="W1758" s="7" t="str">
        <f t="shared" si="166"/>
        <v>Profitable</v>
      </c>
      <c r="X1758" s="7" t="str">
        <f t="shared" si="167"/>
        <v>Low</v>
      </c>
    </row>
    <row r="1759" spans="1:24" x14ac:dyDescent="0.3">
      <c r="A1759" s="7" t="s">
        <v>4185</v>
      </c>
      <c r="B1759" s="8">
        <v>45192</v>
      </c>
      <c r="C1759" s="8">
        <v>45195</v>
      </c>
      <c r="D1759" s="7" t="s">
        <v>3098</v>
      </c>
      <c r="E1759" s="7" t="s">
        <v>587</v>
      </c>
      <c r="F1759" s="7" t="s">
        <v>19</v>
      </c>
      <c r="G1759" s="7" t="s">
        <v>20</v>
      </c>
      <c r="H1759" s="7" t="s">
        <v>241</v>
      </c>
      <c r="I1759" s="6">
        <v>6</v>
      </c>
      <c r="J1759" s="10">
        <v>0</v>
      </c>
      <c r="K1759" s="7" t="s">
        <v>32</v>
      </c>
      <c r="L1759" s="7" t="s">
        <v>50</v>
      </c>
      <c r="M1759" s="6">
        <v>67</v>
      </c>
      <c r="N1759" s="6">
        <v>4</v>
      </c>
      <c r="O1759" s="7" t="str">
        <f>VLOOKUP(H1759,Product_Master!$A$2:$E$19,2,FALSE)</f>
        <v>Notebook</v>
      </c>
      <c r="P1759" s="7" t="str">
        <f>VLOOKUP(H1759,Product_Master!$A$2:$E$19,3,FALSE)</f>
        <v>Office Supplies</v>
      </c>
      <c r="Q1759" s="17">
        <f>INDEX(Product_Master!$D$2:$D$19,MATCH(H1759,Product_Master!$A$2:$A$19,0))</f>
        <v>6</v>
      </c>
      <c r="R1759" s="14">
        <f>INDEX(Product_Master!$E$2:$E$19,MATCH(H1759,Product_Master!$A$2:$A$19,0))</f>
        <v>4.2699999999999996</v>
      </c>
      <c r="S1759" s="14">
        <f t="shared" si="162"/>
        <v>36</v>
      </c>
      <c r="T1759" s="14">
        <f t="shared" si="163"/>
        <v>25.619999999999997</v>
      </c>
      <c r="U1759" s="14">
        <f t="shared" si="164"/>
        <v>10.380000000000003</v>
      </c>
      <c r="V1759" s="20">
        <f t="shared" si="165"/>
        <v>0.28833333333333339</v>
      </c>
      <c r="W1759" s="7" t="str">
        <f t="shared" si="166"/>
        <v>Profitable</v>
      </c>
      <c r="X1759" s="7" t="str">
        <f t="shared" si="167"/>
        <v>Low</v>
      </c>
    </row>
    <row r="1760" spans="1:24" x14ac:dyDescent="0.3">
      <c r="A1760" s="7" t="s">
        <v>4186</v>
      </c>
      <c r="B1760" s="8">
        <v>45460</v>
      </c>
      <c r="C1760" s="8">
        <v>45464</v>
      </c>
      <c r="D1760" s="7" t="s">
        <v>869</v>
      </c>
      <c r="E1760" s="7" t="s">
        <v>38</v>
      </c>
      <c r="F1760" s="7" t="s">
        <v>19</v>
      </c>
      <c r="G1760" s="7" t="s">
        <v>251</v>
      </c>
      <c r="H1760" s="7" t="s">
        <v>160</v>
      </c>
      <c r="I1760" s="6">
        <v>2</v>
      </c>
      <c r="J1760" s="10">
        <v>0</v>
      </c>
      <c r="K1760" s="7" t="s">
        <v>22</v>
      </c>
      <c r="L1760" s="7" t="s">
        <v>33</v>
      </c>
      <c r="M1760" s="6">
        <v>58</v>
      </c>
      <c r="N1760" s="6">
        <v>5</v>
      </c>
      <c r="O1760" s="7" t="str">
        <f>VLOOKUP(H1760,Product_Master!$A$2:$E$19,2,FALSE)</f>
        <v>Laptop</v>
      </c>
      <c r="P1760" s="7" t="str">
        <f>VLOOKUP(H1760,Product_Master!$A$2:$E$19,3,FALSE)</f>
        <v>Technology</v>
      </c>
      <c r="Q1760" s="17">
        <f>INDEX(Product_Master!$D$2:$D$19,MATCH(H1760,Product_Master!$A$2:$A$19,0))</f>
        <v>900</v>
      </c>
      <c r="R1760" s="14">
        <f>INDEX(Product_Master!$E$2:$E$19,MATCH(H1760,Product_Master!$A$2:$A$19,0))</f>
        <v>669.14</v>
      </c>
      <c r="S1760" s="14">
        <f t="shared" si="162"/>
        <v>1800</v>
      </c>
      <c r="T1760" s="14">
        <f t="shared" si="163"/>
        <v>1338.28</v>
      </c>
      <c r="U1760" s="14">
        <f t="shared" si="164"/>
        <v>461.72</v>
      </c>
      <c r="V1760" s="20">
        <f t="shared" si="165"/>
        <v>0.25651111111111113</v>
      </c>
      <c r="W1760" s="7" t="str">
        <f t="shared" si="166"/>
        <v>Profitable</v>
      </c>
      <c r="X1760" s="7" t="str">
        <f t="shared" si="167"/>
        <v>Low</v>
      </c>
    </row>
    <row r="1761" spans="1:24" x14ac:dyDescent="0.3">
      <c r="A1761" s="7" t="s">
        <v>4187</v>
      </c>
      <c r="B1761" s="8">
        <v>45608</v>
      </c>
      <c r="C1761" s="8">
        <v>45609</v>
      </c>
      <c r="D1761" s="7" t="s">
        <v>1411</v>
      </c>
      <c r="E1761" s="7" t="s">
        <v>583</v>
      </c>
      <c r="F1761" s="7" t="s">
        <v>39</v>
      </c>
      <c r="G1761" s="7" t="s">
        <v>20</v>
      </c>
      <c r="H1761" s="7" t="s">
        <v>56</v>
      </c>
      <c r="I1761" s="6">
        <v>2</v>
      </c>
      <c r="J1761" s="10">
        <v>0</v>
      </c>
      <c r="K1761" s="7" t="s">
        <v>32</v>
      </c>
      <c r="L1761" s="7" t="s">
        <v>41</v>
      </c>
      <c r="M1761" s="6">
        <v>27</v>
      </c>
      <c r="N1761" s="6">
        <v>3</v>
      </c>
      <c r="O1761" s="7" t="str">
        <f>VLOOKUP(H1761,Product_Master!$A$2:$E$19,2,FALSE)</f>
        <v>Stapler</v>
      </c>
      <c r="P1761" s="7" t="str">
        <f>VLOOKUP(H1761,Product_Master!$A$2:$E$19,3,FALSE)</f>
        <v>Office Supplies</v>
      </c>
      <c r="Q1761" s="17">
        <f>INDEX(Product_Master!$D$2:$D$19,MATCH(H1761,Product_Master!$A$2:$A$19,0))</f>
        <v>15</v>
      </c>
      <c r="R1761" s="14">
        <f>INDEX(Product_Master!$E$2:$E$19,MATCH(H1761,Product_Master!$A$2:$A$19,0))</f>
        <v>9.91</v>
      </c>
      <c r="S1761" s="14">
        <f t="shared" si="162"/>
        <v>30</v>
      </c>
      <c r="T1761" s="14">
        <f t="shared" si="163"/>
        <v>19.82</v>
      </c>
      <c r="U1761" s="14">
        <f t="shared" si="164"/>
        <v>10.18</v>
      </c>
      <c r="V1761" s="20">
        <f t="shared" si="165"/>
        <v>0.33933333333333332</v>
      </c>
      <c r="W1761" s="7" t="str">
        <f t="shared" si="166"/>
        <v>Profitable</v>
      </c>
      <c r="X1761" s="7" t="str">
        <f t="shared" si="167"/>
        <v>Low</v>
      </c>
    </row>
    <row r="1762" spans="1:24" x14ac:dyDescent="0.3">
      <c r="A1762" s="7" t="s">
        <v>4188</v>
      </c>
      <c r="B1762" s="8">
        <v>45202</v>
      </c>
      <c r="C1762" s="8">
        <v>45206</v>
      </c>
      <c r="D1762" s="7" t="s">
        <v>1891</v>
      </c>
      <c r="E1762" s="7" t="s">
        <v>671</v>
      </c>
      <c r="F1762" s="7" t="s">
        <v>29</v>
      </c>
      <c r="G1762" s="7" t="s">
        <v>115</v>
      </c>
      <c r="H1762" s="7" t="s">
        <v>21</v>
      </c>
      <c r="I1762" s="6">
        <v>1</v>
      </c>
      <c r="J1762" s="10">
        <v>0.1</v>
      </c>
      <c r="K1762" s="7" t="s">
        <v>32</v>
      </c>
      <c r="L1762" s="7" t="s">
        <v>41</v>
      </c>
      <c r="M1762" s="6">
        <v>40</v>
      </c>
      <c r="N1762" s="6">
        <v>1</v>
      </c>
      <c r="O1762" s="7" t="str">
        <f>VLOOKUP(H1762,Product_Master!$A$2:$E$19,2,FALSE)</f>
        <v>Pen Set</v>
      </c>
      <c r="P1762" s="7" t="str">
        <f>VLOOKUP(H1762,Product_Master!$A$2:$E$19,3,FALSE)</f>
        <v>Office Supplies</v>
      </c>
      <c r="Q1762" s="17">
        <f>INDEX(Product_Master!$D$2:$D$19,MATCH(H1762,Product_Master!$A$2:$A$19,0))</f>
        <v>12</v>
      </c>
      <c r="R1762" s="14">
        <f>INDEX(Product_Master!$E$2:$E$19,MATCH(H1762,Product_Master!$A$2:$A$19,0))</f>
        <v>9.07</v>
      </c>
      <c r="S1762" s="14">
        <f t="shared" si="162"/>
        <v>10.8</v>
      </c>
      <c r="T1762" s="14">
        <f t="shared" si="163"/>
        <v>9.07</v>
      </c>
      <c r="U1762" s="14">
        <f t="shared" si="164"/>
        <v>1.7300000000000004</v>
      </c>
      <c r="V1762" s="20">
        <f t="shared" si="165"/>
        <v>0.16018518518518521</v>
      </c>
      <c r="W1762" s="7" t="str">
        <f t="shared" si="166"/>
        <v>Profitable</v>
      </c>
      <c r="X1762" s="7" t="str">
        <f t="shared" si="167"/>
        <v>Low</v>
      </c>
    </row>
    <row r="1763" spans="1:24" x14ac:dyDescent="0.3">
      <c r="A1763" s="7" t="s">
        <v>4189</v>
      </c>
      <c r="B1763" s="8">
        <v>45370</v>
      </c>
      <c r="C1763" s="8">
        <v>45375</v>
      </c>
      <c r="D1763" s="7" t="s">
        <v>3904</v>
      </c>
      <c r="E1763" s="7" t="s">
        <v>490</v>
      </c>
      <c r="F1763" s="7" t="s">
        <v>39</v>
      </c>
      <c r="G1763" s="7" t="s">
        <v>192</v>
      </c>
      <c r="H1763" s="7" t="s">
        <v>91</v>
      </c>
      <c r="I1763" s="6">
        <v>1</v>
      </c>
      <c r="J1763" s="10">
        <v>0.1</v>
      </c>
      <c r="K1763" s="7" t="s">
        <v>32</v>
      </c>
      <c r="L1763" s="7" t="s">
        <v>41</v>
      </c>
      <c r="M1763" s="6">
        <v>46</v>
      </c>
      <c r="N1763" s="6">
        <v>2</v>
      </c>
      <c r="O1763" s="7" t="str">
        <f>VLOOKUP(H1763,Product_Master!$A$2:$E$19,2,FALSE)</f>
        <v>Smartphone</v>
      </c>
      <c r="P1763" s="7" t="str">
        <f>VLOOKUP(H1763,Product_Master!$A$2:$E$19,3,FALSE)</f>
        <v>Technology</v>
      </c>
      <c r="Q1763" s="17">
        <f>INDEX(Product_Master!$D$2:$D$19,MATCH(H1763,Product_Master!$A$2:$A$19,0))</f>
        <v>600</v>
      </c>
      <c r="R1763" s="14">
        <f>INDEX(Product_Master!$E$2:$E$19,MATCH(H1763,Product_Master!$A$2:$A$19,0))</f>
        <v>395.83</v>
      </c>
      <c r="S1763" s="14">
        <f t="shared" si="162"/>
        <v>540</v>
      </c>
      <c r="T1763" s="14">
        <f t="shared" si="163"/>
        <v>395.83</v>
      </c>
      <c r="U1763" s="14">
        <f t="shared" si="164"/>
        <v>144.17000000000002</v>
      </c>
      <c r="V1763" s="20">
        <f t="shared" si="165"/>
        <v>0.26698148148148149</v>
      </c>
      <c r="W1763" s="7" t="str">
        <f t="shared" si="166"/>
        <v>Profitable</v>
      </c>
      <c r="X1763" s="7" t="str">
        <f t="shared" si="167"/>
        <v>Low</v>
      </c>
    </row>
    <row r="1764" spans="1:24" x14ac:dyDescent="0.3">
      <c r="A1764" s="7" t="s">
        <v>4190</v>
      </c>
      <c r="B1764" s="8">
        <v>44984</v>
      </c>
      <c r="C1764" s="8">
        <v>44990</v>
      </c>
      <c r="D1764" s="7" t="s">
        <v>3318</v>
      </c>
      <c r="E1764" s="7" t="s">
        <v>28</v>
      </c>
      <c r="F1764" s="7" t="s">
        <v>19</v>
      </c>
      <c r="G1764" s="7" t="s">
        <v>115</v>
      </c>
      <c r="H1764" s="7" t="s">
        <v>63</v>
      </c>
      <c r="I1764" s="6">
        <v>1</v>
      </c>
      <c r="J1764" s="10">
        <v>0.1</v>
      </c>
      <c r="K1764" s="7" t="s">
        <v>22</v>
      </c>
      <c r="L1764" s="7" t="s">
        <v>23</v>
      </c>
      <c r="M1764" s="6">
        <v>24</v>
      </c>
      <c r="N1764" s="6">
        <v>2</v>
      </c>
      <c r="O1764" s="7" t="str">
        <f>VLOOKUP(H1764,Product_Master!$A$2:$E$19,2,FALSE)</f>
        <v>Paper Ream</v>
      </c>
      <c r="P1764" s="7" t="str">
        <f>VLOOKUP(H1764,Product_Master!$A$2:$E$19,3,FALSE)</f>
        <v>Office Supplies</v>
      </c>
      <c r="Q1764" s="17">
        <f>INDEX(Product_Master!$D$2:$D$19,MATCH(H1764,Product_Master!$A$2:$A$19,0))</f>
        <v>9</v>
      </c>
      <c r="R1764" s="14">
        <f>INDEX(Product_Master!$E$2:$E$19,MATCH(H1764,Product_Master!$A$2:$A$19,0))</f>
        <v>5.46</v>
      </c>
      <c r="S1764" s="14">
        <f t="shared" si="162"/>
        <v>8.1</v>
      </c>
      <c r="T1764" s="14">
        <f t="shared" si="163"/>
        <v>5.46</v>
      </c>
      <c r="U1764" s="14">
        <f t="shared" si="164"/>
        <v>2.6399999999999997</v>
      </c>
      <c r="V1764" s="20">
        <f t="shared" si="165"/>
        <v>0.3259259259259259</v>
      </c>
      <c r="W1764" s="7" t="str">
        <f t="shared" si="166"/>
        <v>Profitable</v>
      </c>
      <c r="X1764" s="7" t="str">
        <f t="shared" si="167"/>
        <v>Low</v>
      </c>
    </row>
    <row r="1765" spans="1:24" x14ac:dyDescent="0.3">
      <c r="A1765" s="7" t="s">
        <v>4191</v>
      </c>
      <c r="B1765" s="8">
        <v>45355</v>
      </c>
      <c r="C1765" s="8">
        <v>45359</v>
      </c>
      <c r="D1765" s="7" t="s">
        <v>3499</v>
      </c>
      <c r="E1765" s="7" t="s">
        <v>1836</v>
      </c>
      <c r="F1765" s="7" t="s">
        <v>29</v>
      </c>
      <c r="G1765" s="7" t="s">
        <v>251</v>
      </c>
      <c r="H1765" s="7" t="s">
        <v>160</v>
      </c>
      <c r="I1765" s="6">
        <v>5</v>
      </c>
      <c r="J1765" s="10">
        <v>0</v>
      </c>
      <c r="K1765" s="7" t="s">
        <v>22</v>
      </c>
      <c r="L1765" s="7" t="s">
        <v>33</v>
      </c>
      <c r="M1765" s="6">
        <v>46</v>
      </c>
      <c r="N1765" s="6">
        <v>3</v>
      </c>
      <c r="O1765" s="7" t="str">
        <f>VLOOKUP(H1765,Product_Master!$A$2:$E$19,2,FALSE)</f>
        <v>Laptop</v>
      </c>
      <c r="P1765" s="7" t="str">
        <f>VLOOKUP(H1765,Product_Master!$A$2:$E$19,3,FALSE)</f>
        <v>Technology</v>
      </c>
      <c r="Q1765" s="17">
        <f>INDEX(Product_Master!$D$2:$D$19,MATCH(H1765,Product_Master!$A$2:$A$19,0))</f>
        <v>900</v>
      </c>
      <c r="R1765" s="14">
        <f>INDEX(Product_Master!$E$2:$E$19,MATCH(H1765,Product_Master!$A$2:$A$19,0))</f>
        <v>669.14</v>
      </c>
      <c r="S1765" s="14">
        <f t="shared" si="162"/>
        <v>4500</v>
      </c>
      <c r="T1765" s="14">
        <f t="shared" si="163"/>
        <v>3345.7</v>
      </c>
      <c r="U1765" s="14">
        <f t="shared" si="164"/>
        <v>1154.3000000000002</v>
      </c>
      <c r="V1765" s="20">
        <f t="shared" si="165"/>
        <v>0.25651111111111113</v>
      </c>
      <c r="W1765" s="7" t="str">
        <f t="shared" si="166"/>
        <v>Profitable</v>
      </c>
      <c r="X1765" s="7" t="str">
        <f t="shared" si="167"/>
        <v>Medium</v>
      </c>
    </row>
    <row r="1766" spans="1:24" x14ac:dyDescent="0.3">
      <c r="A1766" s="7" t="s">
        <v>4193</v>
      </c>
      <c r="B1766" s="8">
        <v>45034</v>
      </c>
      <c r="C1766" s="8">
        <v>45037</v>
      </c>
      <c r="D1766" s="7" t="s">
        <v>2566</v>
      </c>
      <c r="E1766" s="7" t="s">
        <v>1169</v>
      </c>
      <c r="F1766" s="7" t="s">
        <v>29</v>
      </c>
      <c r="G1766" s="7" t="s">
        <v>62</v>
      </c>
      <c r="H1766" s="7" t="s">
        <v>63</v>
      </c>
      <c r="I1766" s="6">
        <v>6</v>
      </c>
      <c r="J1766" s="10">
        <v>0.05</v>
      </c>
      <c r="K1766" s="7" t="s">
        <v>22</v>
      </c>
      <c r="L1766" s="7" t="s">
        <v>23</v>
      </c>
      <c r="M1766" s="6">
        <v>40</v>
      </c>
      <c r="N1766" s="6">
        <v>4</v>
      </c>
      <c r="O1766" s="7" t="str">
        <f>VLOOKUP(H1766,Product_Master!$A$2:$E$19,2,FALSE)</f>
        <v>Paper Ream</v>
      </c>
      <c r="P1766" s="7" t="str">
        <f>VLOOKUP(H1766,Product_Master!$A$2:$E$19,3,FALSE)</f>
        <v>Office Supplies</v>
      </c>
      <c r="Q1766" s="17">
        <f>INDEX(Product_Master!$D$2:$D$19,MATCH(H1766,Product_Master!$A$2:$A$19,0))</f>
        <v>9</v>
      </c>
      <c r="R1766" s="14">
        <f>INDEX(Product_Master!$E$2:$E$19,MATCH(H1766,Product_Master!$A$2:$A$19,0))</f>
        <v>5.46</v>
      </c>
      <c r="S1766" s="14">
        <f t="shared" si="162"/>
        <v>51.3</v>
      </c>
      <c r="T1766" s="14">
        <f t="shared" si="163"/>
        <v>32.76</v>
      </c>
      <c r="U1766" s="14">
        <f t="shared" si="164"/>
        <v>18.54</v>
      </c>
      <c r="V1766" s="20">
        <f t="shared" si="165"/>
        <v>0.36140350877192984</v>
      </c>
      <c r="W1766" s="7" t="str">
        <f t="shared" si="166"/>
        <v>Profitable</v>
      </c>
      <c r="X1766" s="7" t="str">
        <f t="shared" si="167"/>
        <v>Low</v>
      </c>
    </row>
    <row r="1767" spans="1:24" x14ac:dyDescent="0.3">
      <c r="A1767" s="7" t="s">
        <v>4194</v>
      </c>
      <c r="B1767" s="8">
        <v>45645</v>
      </c>
      <c r="C1767" s="8">
        <v>45646</v>
      </c>
      <c r="D1767" s="7" t="s">
        <v>3344</v>
      </c>
      <c r="E1767" s="7" t="s">
        <v>357</v>
      </c>
      <c r="F1767" s="7" t="s">
        <v>29</v>
      </c>
      <c r="G1767" s="7" t="s">
        <v>115</v>
      </c>
      <c r="H1767" s="7" t="s">
        <v>91</v>
      </c>
      <c r="I1767" s="6">
        <v>7</v>
      </c>
      <c r="J1767" s="10">
        <v>0.1</v>
      </c>
      <c r="K1767" s="7" t="s">
        <v>70</v>
      </c>
      <c r="L1767" s="7" t="s">
        <v>33</v>
      </c>
      <c r="M1767" s="6">
        <v>44</v>
      </c>
      <c r="N1767" s="6">
        <v>2</v>
      </c>
      <c r="O1767" s="7" t="str">
        <f>VLOOKUP(H1767,Product_Master!$A$2:$E$19,2,FALSE)</f>
        <v>Smartphone</v>
      </c>
      <c r="P1767" s="7" t="str">
        <f>VLOOKUP(H1767,Product_Master!$A$2:$E$19,3,FALSE)</f>
        <v>Technology</v>
      </c>
      <c r="Q1767" s="17">
        <f>INDEX(Product_Master!$D$2:$D$19,MATCH(H1767,Product_Master!$A$2:$A$19,0))</f>
        <v>600</v>
      </c>
      <c r="R1767" s="14">
        <f>INDEX(Product_Master!$E$2:$E$19,MATCH(H1767,Product_Master!$A$2:$A$19,0))</f>
        <v>395.83</v>
      </c>
      <c r="S1767" s="14">
        <f t="shared" si="162"/>
        <v>3780</v>
      </c>
      <c r="T1767" s="14">
        <f t="shared" si="163"/>
        <v>2770.81</v>
      </c>
      <c r="U1767" s="14">
        <f t="shared" si="164"/>
        <v>1009.19</v>
      </c>
      <c r="V1767" s="20">
        <f t="shared" si="165"/>
        <v>0.26698148148148149</v>
      </c>
      <c r="W1767" s="7" t="str">
        <f t="shared" si="166"/>
        <v>Profitable</v>
      </c>
      <c r="X1767" s="7" t="str">
        <f t="shared" si="167"/>
        <v>Medium</v>
      </c>
    </row>
    <row r="1768" spans="1:24" x14ac:dyDescent="0.3">
      <c r="A1768" s="7" t="s">
        <v>4195</v>
      </c>
      <c r="B1768" s="8">
        <v>45627</v>
      </c>
      <c r="C1768" s="8">
        <v>45633</v>
      </c>
      <c r="D1768" s="7" t="s">
        <v>4197</v>
      </c>
      <c r="E1768" s="7" t="s">
        <v>364</v>
      </c>
      <c r="F1768" s="7" t="s">
        <v>29</v>
      </c>
      <c r="G1768" s="7" t="s">
        <v>90</v>
      </c>
      <c r="H1768" s="7" t="s">
        <v>308</v>
      </c>
      <c r="I1768" s="6">
        <v>1</v>
      </c>
      <c r="J1768" s="10">
        <v>0.05</v>
      </c>
      <c r="K1768" s="7" t="s">
        <v>70</v>
      </c>
      <c r="L1768" s="7" t="s">
        <v>50</v>
      </c>
      <c r="M1768" s="6">
        <v>44</v>
      </c>
      <c r="N1768" s="6">
        <v>1</v>
      </c>
      <c r="O1768" s="7" t="str">
        <f>VLOOKUP(H1768,Product_Master!$A$2:$E$19,2,FALSE)</f>
        <v>Binder</v>
      </c>
      <c r="P1768" s="7" t="str">
        <f>VLOOKUP(H1768,Product_Master!$A$2:$E$19,3,FALSE)</f>
        <v>Office Supplies</v>
      </c>
      <c r="Q1768" s="17">
        <f>INDEX(Product_Master!$D$2:$D$19,MATCH(H1768,Product_Master!$A$2:$A$19,0))</f>
        <v>8</v>
      </c>
      <c r="R1768" s="14">
        <f>INDEX(Product_Master!$E$2:$E$19,MATCH(H1768,Product_Master!$A$2:$A$19,0))</f>
        <v>5.51</v>
      </c>
      <c r="S1768" s="14">
        <f t="shared" si="162"/>
        <v>7.6</v>
      </c>
      <c r="T1768" s="14">
        <f t="shared" si="163"/>
        <v>5.51</v>
      </c>
      <c r="U1768" s="14">
        <f t="shared" si="164"/>
        <v>2.09</v>
      </c>
      <c r="V1768" s="20">
        <f t="shared" si="165"/>
        <v>0.27499999999999997</v>
      </c>
      <c r="W1768" s="7" t="str">
        <f t="shared" si="166"/>
        <v>Profitable</v>
      </c>
      <c r="X1768" s="7" t="str">
        <f t="shared" si="167"/>
        <v>Low</v>
      </c>
    </row>
    <row r="1769" spans="1:24" x14ac:dyDescent="0.3">
      <c r="A1769" s="7" t="s">
        <v>4198</v>
      </c>
      <c r="B1769" s="8">
        <v>45411</v>
      </c>
      <c r="C1769" s="8">
        <v>45415</v>
      </c>
      <c r="D1769" s="7" t="s">
        <v>4199</v>
      </c>
      <c r="E1769" s="7" t="s">
        <v>408</v>
      </c>
      <c r="F1769" s="7" t="s">
        <v>29</v>
      </c>
      <c r="G1769" s="7" t="s">
        <v>293</v>
      </c>
      <c r="H1769" s="7" t="s">
        <v>109</v>
      </c>
      <c r="I1769" s="6">
        <v>2</v>
      </c>
      <c r="J1769" s="10">
        <v>0.1</v>
      </c>
      <c r="K1769" s="7" t="s">
        <v>22</v>
      </c>
      <c r="L1769" s="7" t="s">
        <v>50</v>
      </c>
      <c r="M1769" s="6">
        <v>44</v>
      </c>
      <c r="N1769" s="6">
        <v>2</v>
      </c>
      <c r="O1769" s="7" t="str">
        <f>VLOOKUP(H1769,Product_Master!$A$2:$E$19,2,FALSE)</f>
        <v>Printer</v>
      </c>
      <c r="P1769" s="7" t="str">
        <f>VLOOKUP(H1769,Product_Master!$A$2:$E$19,3,FALSE)</f>
        <v>Technology</v>
      </c>
      <c r="Q1769" s="17">
        <f>INDEX(Product_Master!$D$2:$D$19,MATCH(H1769,Product_Master!$A$2:$A$19,0))</f>
        <v>180</v>
      </c>
      <c r="R1769" s="14">
        <f>INDEX(Product_Master!$E$2:$E$19,MATCH(H1769,Product_Master!$A$2:$A$19,0))</f>
        <v>133.25</v>
      </c>
      <c r="S1769" s="14">
        <f t="shared" si="162"/>
        <v>324</v>
      </c>
      <c r="T1769" s="14">
        <f t="shared" si="163"/>
        <v>266.5</v>
      </c>
      <c r="U1769" s="14">
        <f t="shared" si="164"/>
        <v>57.5</v>
      </c>
      <c r="V1769" s="20">
        <f t="shared" si="165"/>
        <v>0.17746913580246915</v>
      </c>
      <c r="W1769" s="7" t="str">
        <f t="shared" si="166"/>
        <v>Profitable</v>
      </c>
      <c r="X1769" s="7" t="str">
        <f t="shared" si="167"/>
        <v>Low</v>
      </c>
    </row>
    <row r="1770" spans="1:24" x14ac:dyDescent="0.3">
      <c r="A1770" s="7" t="s">
        <v>4200</v>
      </c>
      <c r="B1770" s="8">
        <v>44937</v>
      </c>
      <c r="C1770" s="8">
        <v>44943</v>
      </c>
      <c r="D1770" s="7" t="s">
        <v>3531</v>
      </c>
      <c r="E1770" s="7" t="s">
        <v>1372</v>
      </c>
      <c r="F1770" s="7" t="s">
        <v>39</v>
      </c>
      <c r="G1770" s="7" t="s">
        <v>192</v>
      </c>
      <c r="H1770" s="7" t="s">
        <v>154</v>
      </c>
      <c r="I1770" s="6">
        <v>9</v>
      </c>
      <c r="J1770" s="10">
        <v>0</v>
      </c>
      <c r="K1770" s="7" t="s">
        <v>32</v>
      </c>
      <c r="L1770" s="7" t="s">
        <v>41</v>
      </c>
      <c r="M1770" s="6">
        <v>38</v>
      </c>
      <c r="N1770" s="6">
        <v>3</v>
      </c>
      <c r="O1770" s="7" t="str">
        <f>VLOOKUP(H1770,Product_Master!$A$2:$E$19,2,FALSE)</f>
        <v>Filing Cabinet</v>
      </c>
      <c r="P1770" s="7" t="str">
        <f>VLOOKUP(H1770,Product_Master!$A$2:$E$19,3,FALSE)</f>
        <v>Furniture</v>
      </c>
      <c r="Q1770" s="17">
        <f>INDEX(Product_Master!$D$2:$D$19,MATCH(H1770,Product_Master!$A$2:$A$19,0))</f>
        <v>130</v>
      </c>
      <c r="R1770" s="14">
        <f>INDEX(Product_Master!$E$2:$E$19,MATCH(H1770,Product_Master!$A$2:$A$19,0))</f>
        <v>83.55</v>
      </c>
      <c r="S1770" s="14">
        <f t="shared" si="162"/>
        <v>1170</v>
      </c>
      <c r="T1770" s="14">
        <f t="shared" si="163"/>
        <v>751.94999999999993</v>
      </c>
      <c r="U1770" s="14">
        <f t="shared" si="164"/>
        <v>418.05000000000007</v>
      </c>
      <c r="V1770" s="20">
        <f t="shared" si="165"/>
        <v>0.35730769230769238</v>
      </c>
      <c r="W1770" s="7" t="str">
        <f t="shared" si="166"/>
        <v>Profitable</v>
      </c>
      <c r="X1770" s="7" t="str">
        <f t="shared" si="167"/>
        <v>Low</v>
      </c>
    </row>
    <row r="1771" spans="1:24" x14ac:dyDescent="0.3">
      <c r="A1771" s="7" t="s">
        <v>4201</v>
      </c>
      <c r="B1771" s="8">
        <v>45048</v>
      </c>
      <c r="C1771" s="8">
        <v>45051</v>
      </c>
      <c r="D1771" s="7" t="s">
        <v>4057</v>
      </c>
      <c r="E1771" s="7" t="s">
        <v>917</v>
      </c>
      <c r="F1771" s="7" t="s">
        <v>39</v>
      </c>
      <c r="G1771" s="7" t="s">
        <v>30</v>
      </c>
      <c r="H1771" s="7" t="s">
        <v>154</v>
      </c>
      <c r="I1771" s="6">
        <v>6</v>
      </c>
      <c r="J1771" s="10">
        <v>0</v>
      </c>
      <c r="K1771" s="7" t="s">
        <v>32</v>
      </c>
      <c r="L1771" s="7" t="s">
        <v>23</v>
      </c>
      <c r="M1771" s="6">
        <v>50</v>
      </c>
      <c r="N1771" s="6">
        <v>1</v>
      </c>
      <c r="O1771" s="7" t="str">
        <f>VLOOKUP(H1771,Product_Master!$A$2:$E$19,2,FALSE)</f>
        <v>Filing Cabinet</v>
      </c>
      <c r="P1771" s="7" t="str">
        <f>VLOOKUP(H1771,Product_Master!$A$2:$E$19,3,FALSE)</f>
        <v>Furniture</v>
      </c>
      <c r="Q1771" s="17">
        <f>INDEX(Product_Master!$D$2:$D$19,MATCH(H1771,Product_Master!$A$2:$A$19,0))</f>
        <v>130</v>
      </c>
      <c r="R1771" s="14">
        <f>INDEX(Product_Master!$E$2:$E$19,MATCH(H1771,Product_Master!$A$2:$A$19,0))</f>
        <v>83.55</v>
      </c>
      <c r="S1771" s="14">
        <f t="shared" si="162"/>
        <v>780</v>
      </c>
      <c r="T1771" s="14">
        <f t="shared" si="163"/>
        <v>501.29999999999995</v>
      </c>
      <c r="U1771" s="14">
        <f t="shared" si="164"/>
        <v>278.70000000000005</v>
      </c>
      <c r="V1771" s="20">
        <f t="shared" si="165"/>
        <v>0.35730769230769238</v>
      </c>
      <c r="W1771" s="7" t="str">
        <f t="shared" si="166"/>
        <v>Profitable</v>
      </c>
      <c r="X1771" s="7" t="str">
        <f t="shared" si="167"/>
        <v>Low</v>
      </c>
    </row>
    <row r="1772" spans="1:24" x14ac:dyDescent="0.3">
      <c r="A1772" s="7" t="s">
        <v>4202</v>
      </c>
      <c r="B1772" s="8">
        <v>45311</v>
      </c>
      <c r="C1772" s="8">
        <v>45313</v>
      </c>
      <c r="D1772" s="7" t="s">
        <v>1760</v>
      </c>
      <c r="E1772" s="7" t="s">
        <v>359</v>
      </c>
      <c r="F1772" s="7" t="s">
        <v>29</v>
      </c>
      <c r="G1772" s="7" t="s">
        <v>5734</v>
      </c>
      <c r="H1772" s="7" t="s">
        <v>146</v>
      </c>
      <c r="I1772" s="6">
        <v>4</v>
      </c>
      <c r="J1772" s="10">
        <v>0.05</v>
      </c>
      <c r="K1772" s="7" t="s">
        <v>70</v>
      </c>
      <c r="L1772" s="7" t="s">
        <v>33</v>
      </c>
      <c r="M1772" s="6">
        <v>60</v>
      </c>
      <c r="N1772" s="6">
        <v>2</v>
      </c>
      <c r="O1772" s="7" t="str">
        <f>VLOOKUP(H1772,Product_Master!$A$2:$E$19,2,FALSE)</f>
        <v>Standing Desk</v>
      </c>
      <c r="P1772" s="7" t="str">
        <f>VLOOKUP(H1772,Product_Master!$A$2:$E$19,3,FALSE)</f>
        <v>Furniture</v>
      </c>
      <c r="Q1772" s="17">
        <f>INDEX(Product_Master!$D$2:$D$19,MATCH(H1772,Product_Master!$A$2:$A$19,0))</f>
        <v>480</v>
      </c>
      <c r="R1772" s="14">
        <f>INDEX(Product_Master!$E$2:$E$19,MATCH(H1772,Product_Master!$A$2:$A$19,0))</f>
        <v>375.21</v>
      </c>
      <c r="S1772" s="14">
        <f t="shared" si="162"/>
        <v>1824</v>
      </c>
      <c r="T1772" s="14">
        <f t="shared" si="163"/>
        <v>1500.84</v>
      </c>
      <c r="U1772" s="14">
        <f t="shared" si="164"/>
        <v>323.16000000000008</v>
      </c>
      <c r="V1772" s="20">
        <f t="shared" si="165"/>
        <v>0.17717105263157898</v>
      </c>
      <c r="W1772" s="7" t="str">
        <f t="shared" si="166"/>
        <v>Profitable</v>
      </c>
      <c r="X1772" s="7" t="str">
        <f t="shared" si="167"/>
        <v>Low</v>
      </c>
    </row>
    <row r="1773" spans="1:24" x14ac:dyDescent="0.3">
      <c r="A1773" s="7" t="s">
        <v>4204</v>
      </c>
      <c r="B1773" s="8">
        <v>45501</v>
      </c>
      <c r="C1773" s="8">
        <v>45503</v>
      </c>
      <c r="D1773" s="7" t="s">
        <v>1828</v>
      </c>
      <c r="E1773" s="7" t="s">
        <v>619</v>
      </c>
      <c r="F1773" s="7" t="s">
        <v>19</v>
      </c>
      <c r="G1773" s="7" t="s">
        <v>97</v>
      </c>
      <c r="H1773" s="7" t="s">
        <v>177</v>
      </c>
      <c r="I1773" s="6">
        <v>7</v>
      </c>
      <c r="J1773" s="10">
        <v>0</v>
      </c>
      <c r="K1773" s="7" t="s">
        <v>32</v>
      </c>
      <c r="L1773" s="7" t="s">
        <v>41</v>
      </c>
      <c r="M1773" s="6">
        <v>35</v>
      </c>
      <c r="N1773" s="6">
        <v>2</v>
      </c>
      <c r="O1773" s="7" t="str">
        <f>VLOOKUP(H1773,Product_Master!$A$2:$E$19,2,FALSE)</f>
        <v>Headphones</v>
      </c>
      <c r="P1773" s="7" t="str">
        <f>VLOOKUP(H1773,Product_Master!$A$2:$E$19,3,FALSE)</f>
        <v>Technology</v>
      </c>
      <c r="Q1773" s="17">
        <f>INDEX(Product_Master!$D$2:$D$19,MATCH(H1773,Product_Master!$A$2:$A$19,0))</f>
        <v>80</v>
      </c>
      <c r="R1773" s="14">
        <f>INDEX(Product_Master!$E$2:$E$19,MATCH(H1773,Product_Master!$A$2:$A$19,0))</f>
        <v>45.88</v>
      </c>
      <c r="S1773" s="14">
        <f t="shared" si="162"/>
        <v>560</v>
      </c>
      <c r="T1773" s="14">
        <f t="shared" si="163"/>
        <v>321.16000000000003</v>
      </c>
      <c r="U1773" s="14">
        <f t="shared" si="164"/>
        <v>238.83999999999997</v>
      </c>
      <c r="V1773" s="20">
        <f t="shared" si="165"/>
        <v>0.42649999999999993</v>
      </c>
      <c r="W1773" s="7" t="str">
        <f t="shared" si="166"/>
        <v>Profitable</v>
      </c>
      <c r="X1773" s="7" t="str">
        <f t="shared" si="167"/>
        <v>Low</v>
      </c>
    </row>
    <row r="1774" spans="1:24" x14ac:dyDescent="0.3">
      <c r="A1774" s="7" t="s">
        <v>4206</v>
      </c>
      <c r="B1774" s="8">
        <v>45651</v>
      </c>
      <c r="C1774" s="8">
        <v>45652</v>
      </c>
      <c r="D1774" s="7" t="s">
        <v>1466</v>
      </c>
      <c r="E1774" s="7" t="s">
        <v>232</v>
      </c>
      <c r="F1774" s="7" t="s">
        <v>29</v>
      </c>
      <c r="G1774" s="7" t="s">
        <v>293</v>
      </c>
      <c r="H1774" s="7" t="s">
        <v>109</v>
      </c>
      <c r="I1774" s="6">
        <v>6</v>
      </c>
      <c r="J1774" s="10">
        <v>0</v>
      </c>
      <c r="K1774" s="7" t="s">
        <v>222</v>
      </c>
      <c r="L1774" s="7" t="s">
        <v>50</v>
      </c>
      <c r="M1774" s="6">
        <v>22</v>
      </c>
      <c r="N1774" s="6">
        <v>2</v>
      </c>
      <c r="O1774" s="7" t="str">
        <f>VLOOKUP(H1774,Product_Master!$A$2:$E$19,2,FALSE)</f>
        <v>Printer</v>
      </c>
      <c r="P1774" s="7" t="str">
        <f>VLOOKUP(H1774,Product_Master!$A$2:$E$19,3,FALSE)</f>
        <v>Technology</v>
      </c>
      <c r="Q1774" s="17">
        <f>INDEX(Product_Master!$D$2:$D$19,MATCH(H1774,Product_Master!$A$2:$A$19,0))</f>
        <v>180</v>
      </c>
      <c r="R1774" s="14">
        <f>INDEX(Product_Master!$E$2:$E$19,MATCH(H1774,Product_Master!$A$2:$A$19,0))</f>
        <v>133.25</v>
      </c>
      <c r="S1774" s="14">
        <f t="shared" si="162"/>
        <v>1080</v>
      </c>
      <c r="T1774" s="14">
        <f t="shared" si="163"/>
        <v>799.5</v>
      </c>
      <c r="U1774" s="14">
        <f t="shared" si="164"/>
        <v>280.5</v>
      </c>
      <c r="V1774" s="20">
        <f t="shared" si="165"/>
        <v>0.25972222222222224</v>
      </c>
      <c r="W1774" s="7" t="str">
        <f t="shared" si="166"/>
        <v>Profitable</v>
      </c>
      <c r="X1774" s="7" t="str">
        <f t="shared" si="167"/>
        <v>Low</v>
      </c>
    </row>
    <row r="1775" spans="1:24" x14ac:dyDescent="0.3">
      <c r="A1775" s="7" t="s">
        <v>4207</v>
      </c>
      <c r="B1775" s="8">
        <v>44993</v>
      </c>
      <c r="C1775" s="8">
        <v>44996</v>
      </c>
      <c r="D1775" s="7" t="s">
        <v>2900</v>
      </c>
      <c r="E1775" s="7" t="s">
        <v>1058</v>
      </c>
      <c r="F1775" s="7" t="s">
        <v>29</v>
      </c>
      <c r="G1775" s="7" t="s">
        <v>293</v>
      </c>
      <c r="H1775" s="7" t="s">
        <v>308</v>
      </c>
      <c r="I1775" s="6">
        <v>2</v>
      </c>
      <c r="J1775" s="10">
        <v>0.2</v>
      </c>
      <c r="K1775" s="7" t="s">
        <v>22</v>
      </c>
      <c r="L1775" s="7" t="s">
        <v>33</v>
      </c>
      <c r="M1775" s="6">
        <v>44</v>
      </c>
      <c r="N1775" s="6">
        <v>4</v>
      </c>
      <c r="O1775" s="7" t="str">
        <f>VLOOKUP(H1775,Product_Master!$A$2:$E$19,2,FALSE)</f>
        <v>Binder</v>
      </c>
      <c r="P1775" s="7" t="str">
        <f>VLOOKUP(H1775,Product_Master!$A$2:$E$19,3,FALSE)</f>
        <v>Office Supplies</v>
      </c>
      <c r="Q1775" s="17">
        <f>INDEX(Product_Master!$D$2:$D$19,MATCH(H1775,Product_Master!$A$2:$A$19,0))</f>
        <v>8</v>
      </c>
      <c r="R1775" s="14">
        <f>INDEX(Product_Master!$E$2:$E$19,MATCH(H1775,Product_Master!$A$2:$A$19,0))</f>
        <v>5.51</v>
      </c>
      <c r="S1775" s="14">
        <f t="shared" si="162"/>
        <v>12.8</v>
      </c>
      <c r="T1775" s="14">
        <f t="shared" si="163"/>
        <v>11.02</v>
      </c>
      <c r="U1775" s="14">
        <f t="shared" si="164"/>
        <v>1.7800000000000011</v>
      </c>
      <c r="V1775" s="20">
        <f t="shared" si="165"/>
        <v>0.13906250000000009</v>
      </c>
      <c r="W1775" s="7" t="str">
        <f t="shared" si="166"/>
        <v>Profitable</v>
      </c>
      <c r="X1775" s="7" t="str">
        <f t="shared" si="167"/>
        <v>Low</v>
      </c>
    </row>
    <row r="1776" spans="1:24" x14ac:dyDescent="0.3">
      <c r="A1776" s="7" t="s">
        <v>4209</v>
      </c>
      <c r="B1776" s="8">
        <v>45634</v>
      </c>
      <c r="C1776" s="8">
        <v>45638</v>
      </c>
      <c r="D1776" s="7" t="s">
        <v>2953</v>
      </c>
      <c r="E1776" s="7" t="s">
        <v>75</v>
      </c>
      <c r="F1776" s="7" t="s">
        <v>19</v>
      </c>
      <c r="G1776" s="7" t="s">
        <v>47</v>
      </c>
      <c r="H1776" s="7" t="s">
        <v>146</v>
      </c>
      <c r="I1776" s="6">
        <v>7</v>
      </c>
      <c r="J1776" s="10">
        <v>0</v>
      </c>
      <c r="K1776" s="7" t="s">
        <v>32</v>
      </c>
      <c r="L1776" s="7" t="s">
        <v>33</v>
      </c>
      <c r="M1776" s="6">
        <v>54</v>
      </c>
      <c r="N1776" s="6">
        <v>5</v>
      </c>
      <c r="O1776" s="7" t="str">
        <f>VLOOKUP(H1776,Product_Master!$A$2:$E$19,2,FALSE)</f>
        <v>Standing Desk</v>
      </c>
      <c r="P1776" s="7" t="str">
        <f>VLOOKUP(H1776,Product_Master!$A$2:$E$19,3,FALSE)</f>
        <v>Furniture</v>
      </c>
      <c r="Q1776" s="17">
        <f>INDEX(Product_Master!$D$2:$D$19,MATCH(H1776,Product_Master!$A$2:$A$19,0))</f>
        <v>480</v>
      </c>
      <c r="R1776" s="14">
        <f>INDEX(Product_Master!$E$2:$E$19,MATCH(H1776,Product_Master!$A$2:$A$19,0))</f>
        <v>375.21</v>
      </c>
      <c r="S1776" s="14">
        <f t="shared" si="162"/>
        <v>3360</v>
      </c>
      <c r="T1776" s="14">
        <f t="shared" si="163"/>
        <v>2626.47</v>
      </c>
      <c r="U1776" s="14">
        <f t="shared" si="164"/>
        <v>733.5300000000002</v>
      </c>
      <c r="V1776" s="20">
        <f t="shared" si="165"/>
        <v>0.21831250000000005</v>
      </c>
      <c r="W1776" s="7" t="str">
        <f t="shared" si="166"/>
        <v>Profitable</v>
      </c>
      <c r="X1776" s="7" t="str">
        <f t="shared" si="167"/>
        <v>Medium</v>
      </c>
    </row>
    <row r="1777" spans="1:24" x14ac:dyDescent="0.3">
      <c r="A1777" s="7" t="s">
        <v>4210</v>
      </c>
      <c r="B1777" s="8">
        <v>45375</v>
      </c>
      <c r="C1777" s="8">
        <v>45380</v>
      </c>
      <c r="D1777" s="7" t="s">
        <v>3337</v>
      </c>
      <c r="E1777" s="7" t="s">
        <v>865</v>
      </c>
      <c r="F1777" s="7" t="s">
        <v>19</v>
      </c>
      <c r="G1777" s="7" t="s">
        <v>30</v>
      </c>
      <c r="H1777" s="7" t="s">
        <v>48</v>
      </c>
      <c r="I1777" s="6">
        <v>6</v>
      </c>
      <c r="J1777" s="10">
        <v>0.1</v>
      </c>
      <c r="K1777" s="7" t="s">
        <v>70</v>
      </c>
      <c r="L1777" s="7" t="s">
        <v>23</v>
      </c>
      <c r="M1777" s="6">
        <v>52</v>
      </c>
      <c r="N1777" s="6">
        <v>3</v>
      </c>
      <c r="O1777" s="7" t="str">
        <f>VLOOKUP(H1777,Product_Master!$A$2:$E$19,2,FALSE)</f>
        <v>Monitor</v>
      </c>
      <c r="P1777" s="7" t="str">
        <f>VLOOKUP(H1777,Product_Master!$A$2:$E$19,3,FALSE)</f>
        <v>Technology</v>
      </c>
      <c r="Q1777" s="17">
        <f>INDEX(Product_Master!$D$2:$D$19,MATCH(H1777,Product_Master!$A$2:$A$19,0))</f>
        <v>220</v>
      </c>
      <c r="R1777" s="14">
        <f>INDEX(Product_Master!$E$2:$E$19,MATCH(H1777,Product_Master!$A$2:$A$19,0))</f>
        <v>159.36000000000001</v>
      </c>
      <c r="S1777" s="14">
        <f t="shared" si="162"/>
        <v>1188</v>
      </c>
      <c r="T1777" s="14">
        <f t="shared" si="163"/>
        <v>956.16000000000008</v>
      </c>
      <c r="U1777" s="14">
        <f t="shared" si="164"/>
        <v>231.83999999999992</v>
      </c>
      <c r="V1777" s="20">
        <f t="shared" si="165"/>
        <v>0.19515151515151508</v>
      </c>
      <c r="W1777" s="7" t="str">
        <f t="shared" si="166"/>
        <v>Profitable</v>
      </c>
      <c r="X1777" s="7" t="str">
        <f t="shared" si="167"/>
        <v>Low</v>
      </c>
    </row>
    <row r="1778" spans="1:24" x14ac:dyDescent="0.3">
      <c r="A1778" s="7" t="s">
        <v>4211</v>
      </c>
      <c r="B1778" s="8">
        <v>45648</v>
      </c>
      <c r="C1778" s="8">
        <v>45650</v>
      </c>
      <c r="D1778" s="7" t="s">
        <v>4212</v>
      </c>
      <c r="E1778" s="7" t="s">
        <v>120</v>
      </c>
      <c r="F1778" s="7" t="s">
        <v>39</v>
      </c>
      <c r="G1778" s="7" t="s">
        <v>293</v>
      </c>
      <c r="H1778" s="7" t="s">
        <v>69</v>
      </c>
      <c r="I1778" s="6">
        <v>6</v>
      </c>
      <c r="J1778" s="10">
        <v>0.1</v>
      </c>
      <c r="K1778" s="7" t="s">
        <v>22</v>
      </c>
      <c r="L1778" s="7" t="s">
        <v>23</v>
      </c>
      <c r="M1778" s="6">
        <v>33</v>
      </c>
      <c r="N1778" s="6">
        <v>4</v>
      </c>
      <c r="O1778" s="7" t="str">
        <f>VLOOKUP(H1778,Product_Master!$A$2:$E$19,2,FALSE)</f>
        <v>Marker Pack</v>
      </c>
      <c r="P1778" s="7" t="str">
        <f>VLOOKUP(H1778,Product_Master!$A$2:$E$19,3,FALSE)</f>
        <v>Office Supplies</v>
      </c>
      <c r="Q1778" s="17">
        <f>INDEX(Product_Master!$D$2:$D$19,MATCH(H1778,Product_Master!$A$2:$A$19,0))</f>
        <v>11</v>
      </c>
      <c r="R1778" s="14">
        <f>INDEX(Product_Master!$E$2:$E$19,MATCH(H1778,Product_Master!$A$2:$A$19,0))</f>
        <v>6.23</v>
      </c>
      <c r="S1778" s="14">
        <f t="shared" si="162"/>
        <v>59.4</v>
      </c>
      <c r="T1778" s="14">
        <f t="shared" si="163"/>
        <v>37.380000000000003</v>
      </c>
      <c r="U1778" s="14">
        <f t="shared" si="164"/>
        <v>22.019999999999996</v>
      </c>
      <c r="V1778" s="20">
        <f t="shared" si="165"/>
        <v>0.37070707070707065</v>
      </c>
      <c r="W1778" s="7" t="str">
        <f t="shared" si="166"/>
        <v>Profitable</v>
      </c>
      <c r="X1778" s="7" t="str">
        <f t="shared" si="167"/>
        <v>Low</v>
      </c>
    </row>
    <row r="1779" spans="1:24" x14ac:dyDescent="0.3">
      <c r="A1779" s="7" t="s">
        <v>4213</v>
      </c>
      <c r="B1779" s="8">
        <v>45203</v>
      </c>
      <c r="C1779" s="8">
        <v>45205</v>
      </c>
      <c r="D1779" s="7" t="s">
        <v>392</v>
      </c>
      <c r="E1779" s="7" t="s">
        <v>1000</v>
      </c>
      <c r="F1779" s="7" t="s">
        <v>29</v>
      </c>
      <c r="G1779" s="7" t="s">
        <v>62</v>
      </c>
      <c r="H1779" s="7" t="s">
        <v>146</v>
      </c>
      <c r="I1779" s="6">
        <v>4</v>
      </c>
      <c r="J1779" s="10">
        <v>0.1</v>
      </c>
      <c r="K1779" s="7" t="s">
        <v>32</v>
      </c>
      <c r="L1779" s="7" t="s">
        <v>33</v>
      </c>
      <c r="M1779" s="6">
        <v>65</v>
      </c>
      <c r="N1779" s="6">
        <v>3</v>
      </c>
      <c r="O1779" s="7" t="str">
        <f>VLOOKUP(H1779,Product_Master!$A$2:$E$19,2,FALSE)</f>
        <v>Standing Desk</v>
      </c>
      <c r="P1779" s="7" t="str">
        <f>VLOOKUP(H1779,Product_Master!$A$2:$E$19,3,FALSE)</f>
        <v>Furniture</v>
      </c>
      <c r="Q1779" s="17">
        <f>INDEX(Product_Master!$D$2:$D$19,MATCH(H1779,Product_Master!$A$2:$A$19,0))</f>
        <v>480</v>
      </c>
      <c r="R1779" s="14">
        <f>INDEX(Product_Master!$E$2:$E$19,MATCH(H1779,Product_Master!$A$2:$A$19,0))</f>
        <v>375.21</v>
      </c>
      <c r="S1779" s="14">
        <f t="shared" si="162"/>
        <v>1728</v>
      </c>
      <c r="T1779" s="14">
        <f t="shared" si="163"/>
        <v>1500.84</v>
      </c>
      <c r="U1779" s="14">
        <f t="shared" si="164"/>
        <v>227.16000000000008</v>
      </c>
      <c r="V1779" s="20">
        <f t="shared" si="165"/>
        <v>0.13145833333333337</v>
      </c>
      <c r="W1779" s="7" t="str">
        <f t="shared" si="166"/>
        <v>Profitable</v>
      </c>
      <c r="X1779" s="7" t="str">
        <f t="shared" si="167"/>
        <v>Low</v>
      </c>
    </row>
    <row r="1780" spans="1:24" x14ac:dyDescent="0.3">
      <c r="A1780" s="7" t="s">
        <v>4214</v>
      </c>
      <c r="B1780" s="8">
        <v>45495</v>
      </c>
      <c r="C1780" s="8">
        <v>45498</v>
      </c>
      <c r="D1780" s="7" t="s">
        <v>3651</v>
      </c>
      <c r="E1780" s="7" t="s">
        <v>302</v>
      </c>
      <c r="F1780" s="7" t="s">
        <v>39</v>
      </c>
      <c r="G1780" s="7" t="s">
        <v>293</v>
      </c>
      <c r="H1780" s="7" t="s">
        <v>241</v>
      </c>
      <c r="I1780" s="6">
        <v>2</v>
      </c>
      <c r="J1780" s="10">
        <v>0.05</v>
      </c>
      <c r="K1780" s="7" t="s">
        <v>22</v>
      </c>
      <c r="L1780" s="7" t="s">
        <v>23</v>
      </c>
      <c r="M1780" s="6">
        <v>64</v>
      </c>
      <c r="N1780" s="6">
        <v>2</v>
      </c>
      <c r="O1780" s="7" t="str">
        <f>VLOOKUP(H1780,Product_Master!$A$2:$E$19,2,FALSE)</f>
        <v>Notebook</v>
      </c>
      <c r="P1780" s="7" t="str">
        <f>VLOOKUP(H1780,Product_Master!$A$2:$E$19,3,FALSE)</f>
        <v>Office Supplies</v>
      </c>
      <c r="Q1780" s="17">
        <f>INDEX(Product_Master!$D$2:$D$19,MATCH(H1780,Product_Master!$A$2:$A$19,0))</f>
        <v>6</v>
      </c>
      <c r="R1780" s="14">
        <f>INDEX(Product_Master!$E$2:$E$19,MATCH(H1780,Product_Master!$A$2:$A$19,0))</f>
        <v>4.2699999999999996</v>
      </c>
      <c r="S1780" s="14">
        <f t="shared" si="162"/>
        <v>11.399999999999999</v>
      </c>
      <c r="T1780" s="14">
        <f t="shared" si="163"/>
        <v>8.5399999999999991</v>
      </c>
      <c r="U1780" s="14">
        <f t="shared" si="164"/>
        <v>2.8599999999999994</v>
      </c>
      <c r="V1780" s="20">
        <f t="shared" si="165"/>
        <v>0.25087719298245614</v>
      </c>
      <c r="W1780" s="7" t="str">
        <f t="shared" si="166"/>
        <v>Profitable</v>
      </c>
      <c r="X1780" s="7" t="str">
        <f t="shared" si="167"/>
        <v>Low</v>
      </c>
    </row>
    <row r="1781" spans="1:24" x14ac:dyDescent="0.3">
      <c r="A1781" s="7" t="s">
        <v>4216</v>
      </c>
      <c r="B1781" s="8">
        <v>45590</v>
      </c>
      <c r="C1781" s="8">
        <v>45592</v>
      </c>
      <c r="D1781" s="7" t="s">
        <v>1814</v>
      </c>
      <c r="E1781" s="7" t="s">
        <v>326</v>
      </c>
      <c r="F1781" s="7" t="s">
        <v>39</v>
      </c>
      <c r="G1781" s="7" t="s">
        <v>40</v>
      </c>
      <c r="H1781" s="7" t="s">
        <v>63</v>
      </c>
      <c r="I1781" s="6">
        <v>4</v>
      </c>
      <c r="J1781" s="10">
        <v>0.05</v>
      </c>
      <c r="K1781" s="7" t="s">
        <v>32</v>
      </c>
      <c r="L1781" s="7" t="s">
        <v>23</v>
      </c>
      <c r="M1781" s="6">
        <v>42</v>
      </c>
      <c r="N1781" s="6">
        <v>4</v>
      </c>
      <c r="O1781" s="7" t="str">
        <f>VLOOKUP(H1781,Product_Master!$A$2:$E$19,2,FALSE)</f>
        <v>Paper Ream</v>
      </c>
      <c r="P1781" s="7" t="str">
        <f>VLOOKUP(H1781,Product_Master!$A$2:$E$19,3,FALSE)</f>
        <v>Office Supplies</v>
      </c>
      <c r="Q1781" s="17">
        <f>INDEX(Product_Master!$D$2:$D$19,MATCH(H1781,Product_Master!$A$2:$A$19,0))</f>
        <v>9</v>
      </c>
      <c r="R1781" s="14">
        <f>INDEX(Product_Master!$E$2:$E$19,MATCH(H1781,Product_Master!$A$2:$A$19,0))</f>
        <v>5.46</v>
      </c>
      <c r="S1781" s="14">
        <f t="shared" si="162"/>
        <v>34.199999999999996</v>
      </c>
      <c r="T1781" s="14">
        <f t="shared" si="163"/>
        <v>21.84</v>
      </c>
      <c r="U1781" s="14">
        <f t="shared" si="164"/>
        <v>12.359999999999996</v>
      </c>
      <c r="V1781" s="20">
        <f t="shared" si="165"/>
        <v>0.36140350877192973</v>
      </c>
      <c r="W1781" s="7" t="str">
        <f t="shared" si="166"/>
        <v>Profitable</v>
      </c>
      <c r="X1781" s="7" t="str">
        <f t="shared" si="167"/>
        <v>Low</v>
      </c>
    </row>
    <row r="1782" spans="1:24" x14ac:dyDescent="0.3">
      <c r="A1782" s="7" t="s">
        <v>4218</v>
      </c>
      <c r="B1782" s="8">
        <v>45631</v>
      </c>
      <c r="C1782" s="8">
        <v>45637</v>
      </c>
      <c r="D1782" s="7" t="s">
        <v>3518</v>
      </c>
      <c r="E1782" s="7" t="s">
        <v>170</v>
      </c>
      <c r="F1782" s="7" t="s">
        <v>39</v>
      </c>
      <c r="G1782" s="7" t="s">
        <v>47</v>
      </c>
      <c r="H1782" s="7" t="s">
        <v>160</v>
      </c>
      <c r="I1782" s="6">
        <v>9</v>
      </c>
      <c r="J1782" s="10">
        <v>0</v>
      </c>
      <c r="K1782" s="7" t="s">
        <v>32</v>
      </c>
      <c r="L1782" s="7" t="s">
        <v>50</v>
      </c>
      <c r="M1782" s="6">
        <v>64</v>
      </c>
      <c r="N1782" s="6">
        <v>4</v>
      </c>
      <c r="O1782" s="7" t="str">
        <f>VLOOKUP(H1782,Product_Master!$A$2:$E$19,2,FALSE)</f>
        <v>Laptop</v>
      </c>
      <c r="P1782" s="7" t="str">
        <f>VLOOKUP(H1782,Product_Master!$A$2:$E$19,3,FALSE)</f>
        <v>Technology</v>
      </c>
      <c r="Q1782" s="17">
        <f>INDEX(Product_Master!$D$2:$D$19,MATCH(H1782,Product_Master!$A$2:$A$19,0))</f>
        <v>900</v>
      </c>
      <c r="R1782" s="14">
        <f>INDEX(Product_Master!$E$2:$E$19,MATCH(H1782,Product_Master!$A$2:$A$19,0))</f>
        <v>669.14</v>
      </c>
      <c r="S1782" s="14">
        <f t="shared" si="162"/>
        <v>8100</v>
      </c>
      <c r="T1782" s="14">
        <f t="shared" si="163"/>
        <v>6022.26</v>
      </c>
      <c r="U1782" s="14">
        <f t="shared" si="164"/>
        <v>2077.7399999999998</v>
      </c>
      <c r="V1782" s="20">
        <f t="shared" si="165"/>
        <v>0.25651111111111108</v>
      </c>
      <c r="W1782" s="7" t="str">
        <f t="shared" si="166"/>
        <v>Profitable</v>
      </c>
      <c r="X1782" s="7" t="str">
        <f t="shared" si="167"/>
        <v>High</v>
      </c>
    </row>
    <row r="1783" spans="1:24" x14ac:dyDescent="0.3">
      <c r="A1783" s="7" t="s">
        <v>4221</v>
      </c>
      <c r="B1783" s="8">
        <v>45322</v>
      </c>
      <c r="C1783" s="8">
        <v>45324</v>
      </c>
      <c r="D1783" s="7" t="s">
        <v>578</v>
      </c>
      <c r="E1783" s="7" t="s">
        <v>38</v>
      </c>
      <c r="F1783" s="7" t="s">
        <v>29</v>
      </c>
      <c r="G1783" s="7" t="s">
        <v>251</v>
      </c>
      <c r="H1783" s="7" t="s">
        <v>76</v>
      </c>
      <c r="I1783" s="6">
        <v>8</v>
      </c>
      <c r="J1783" s="10">
        <v>0.05</v>
      </c>
      <c r="K1783" s="7" t="s">
        <v>32</v>
      </c>
      <c r="L1783" s="7" t="s">
        <v>41</v>
      </c>
      <c r="M1783" s="6">
        <v>19</v>
      </c>
      <c r="N1783" s="6">
        <v>1</v>
      </c>
      <c r="O1783" s="7" t="str">
        <f>VLOOKUP(H1783,Product_Master!$A$2:$E$19,2,FALSE)</f>
        <v>Tablet</v>
      </c>
      <c r="P1783" s="7" t="str">
        <f>VLOOKUP(H1783,Product_Master!$A$2:$E$19,3,FALSE)</f>
        <v>Technology</v>
      </c>
      <c r="Q1783" s="17">
        <f>INDEX(Product_Master!$D$2:$D$19,MATCH(H1783,Product_Master!$A$2:$A$19,0))</f>
        <v>350</v>
      </c>
      <c r="R1783" s="14">
        <f>INDEX(Product_Master!$E$2:$E$19,MATCH(H1783,Product_Master!$A$2:$A$19,0))</f>
        <v>267.63</v>
      </c>
      <c r="S1783" s="14">
        <f t="shared" si="162"/>
        <v>2660</v>
      </c>
      <c r="T1783" s="14">
        <f t="shared" si="163"/>
        <v>2141.04</v>
      </c>
      <c r="U1783" s="14">
        <f t="shared" si="164"/>
        <v>518.96</v>
      </c>
      <c r="V1783" s="20">
        <f t="shared" si="165"/>
        <v>0.19509774436090227</v>
      </c>
      <c r="W1783" s="7" t="str">
        <f t="shared" si="166"/>
        <v>Profitable</v>
      </c>
      <c r="X1783" s="7" t="str">
        <f t="shared" si="167"/>
        <v>Medium</v>
      </c>
    </row>
    <row r="1784" spans="1:24" x14ac:dyDescent="0.3">
      <c r="A1784" s="7" t="s">
        <v>4222</v>
      </c>
      <c r="B1784" s="8">
        <v>45436</v>
      </c>
      <c r="C1784" s="8">
        <v>45437</v>
      </c>
      <c r="D1784" s="7" t="s">
        <v>3772</v>
      </c>
      <c r="E1784" s="7" t="s">
        <v>89</v>
      </c>
      <c r="F1784" s="7" t="s">
        <v>39</v>
      </c>
      <c r="G1784" s="7" t="s">
        <v>115</v>
      </c>
      <c r="H1784" s="7" t="s">
        <v>241</v>
      </c>
      <c r="I1784" s="6">
        <v>2</v>
      </c>
      <c r="J1784" s="10">
        <v>0.05</v>
      </c>
      <c r="K1784" s="7" t="s">
        <v>32</v>
      </c>
      <c r="L1784" s="7" t="s">
        <v>33</v>
      </c>
      <c r="M1784" s="6">
        <v>21</v>
      </c>
      <c r="N1784" s="6">
        <v>5</v>
      </c>
      <c r="O1784" s="7" t="str">
        <f>VLOOKUP(H1784,Product_Master!$A$2:$E$19,2,FALSE)</f>
        <v>Notebook</v>
      </c>
      <c r="P1784" s="7" t="str">
        <f>VLOOKUP(H1784,Product_Master!$A$2:$E$19,3,FALSE)</f>
        <v>Office Supplies</v>
      </c>
      <c r="Q1784" s="17">
        <f>INDEX(Product_Master!$D$2:$D$19,MATCH(H1784,Product_Master!$A$2:$A$19,0))</f>
        <v>6</v>
      </c>
      <c r="R1784" s="14">
        <f>INDEX(Product_Master!$E$2:$E$19,MATCH(H1784,Product_Master!$A$2:$A$19,0))</f>
        <v>4.2699999999999996</v>
      </c>
      <c r="S1784" s="14">
        <f t="shared" si="162"/>
        <v>11.399999999999999</v>
      </c>
      <c r="T1784" s="14">
        <f t="shared" si="163"/>
        <v>8.5399999999999991</v>
      </c>
      <c r="U1784" s="14">
        <f t="shared" si="164"/>
        <v>2.8599999999999994</v>
      </c>
      <c r="V1784" s="20">
        <f t="shared" si="165"/>
        <v>0.25087719298245614</v>
      </c>
      <c r="W1784" s="7" t="str">
        <f t="shared" si="166"/>
        <v>Profitable</v>
      </c>
      <c r="X1784" s="7" t="str">
        <f t="shared" si="167"/>
        <v>Low</v>
      </c>
    </row>
    <row r="1785" spans="1:24" x14ac:dyDescent="0.3">
      <c r="A1785" s="7" t="s">
        <v>4223</v>
      </c>
      <c r="B1785" s="8">
        <v>45392</v>
      </c>
      <c r="C1785" s="8">
        <v>45393</v>
      </c>
      <c r="D1785" s="7" t="s">
        <v>2499</v>
      </c>
      <c r="E1785" s="7" t="s">
        <v>1169</v>
      </c>
      <c r="F1785" s="7" t="s">
        <v>29</v>
      </c>
      <c r="G1785" s="7" t="s">
        <v>62</v>
      </c>
      <c r="H1785" s="7" t="s">
        <v>146</v>
      </c>
      <c r="I1785" s="6">
        <v>8</v>
      </c>
      <c r="J1785" s="10">
        <v>0</v>
      </c>
      <c r="K1785" s="7" t="s">
        <v>22</v>
      </c>
      <c r="L1785" s="7" t="s">
        <v>33</v>
      </c>
      <c r="M1785" s="6">
        <v>25</v>
      </c>
      <c r="N1785" s="6">
        <v>3</v>
      </c>
      <c r="O1785" s="7" t="str">
        <f>VLOOKUP(H1785,Product_Master!$A$2:$E$19,2,FALSE)</f>
        <v>Standing Desk</v>
      </c>
      <c r="P1785" s="7" t="str">
        <f>VLOOKUP(H1785,Product_Master!$A$2:$E$19,3,FALSE)</f>
        <v>Furniture</v>
      </c>
      <c r="Q1785" s="17">
        <f>INDEX(Product_Master!$D$2:$D$19,MATCH(H1785,Product_Master!$A$2:$A$19,0))</f>
        <v>480</v>
      </c>
      <c r="R1785" s="14">
        <f>INDEX(Product_Master!$E$2:$E$19,MATCH(H1785,Product_Master!$A$2:$A$19,0))</f>
        <v>375.21</v>
      </c>
      <c r="S1785" s="14">
        <f t="shared" si="162"/>
        <v>3840</v>
      </c>
      <c r="T1785" s="14">
        <f t="shared" si="163"/>
        <v>3001.68</v>
      </c>
      <c r="U1785" s="14">
        <f t="shared" si="164"/>
        <v>838.32000000000016</v>
      </c>
      <c r="V1785" s="20">
        <f t="shared" si="165"/>
        <v>0.21831250000000005</v>
      </c>
      <c r="W1785" s="7" t="str">
        <f t="shared" si="166"/>
        <v>Profitable</v>
      </c>
      <c r="X1785" s="7" t="str">
        <f t="shared" si="167"/>
        <v>Medium</v>
      </c>
    </row>
    <row r="1786" spans="1:24" x14ac:dyDescent="0.3">
      <c r="A1786" s="7" t="s">
        <v>4226</v>
      </c>
      <c r="B1786" s="8">
        <v>45629</v>
      </c>
      <c r="C1786" s="8">
        <v>45632</v>
      </c>
      <c r="D1786" s="7" t="s">
        <v>1039</v>
      </c>
      <c r="E1786" s="7" t="s">
        <v>96</v>
      </c>
      <c r="F1786" s="7" t="s">
        <v>29</v>
      </c>
      <c r="G1786" s="7" t="s">
        <v>251</v>
      </c>
      <c r="H1786" s="7" t="s">
        <v>84</v>
      </c>
      <c r="I1786" s="6">
        <v>9</v>
      </c>
      <c r="J1786" s="10">
        <v>0.1</v>
      </c>
      <c r="K1786" s="7" t="s">
        <v>32</v>
      </c>
      <c r="L1786" s="7" t="s">
        <v>41</v>
      </c>
      <c r="M1786" s="6">
        <v>56</v>
      </c>
      <c r="N1786" s="6">
        <v>3</v>
      </c>
      <c r="O1786" s="7" t="str">
        <f>VLOOKUP(H1786,Product_Master!$A$2:$E$19,2,FALSE)</f>
        <v>Bookcase</v>
      </c>
      <c r="P1786" s="7" t="str">
        <f>VLOOKUP(H1786,Product_Master!$A$2:$E$19,3,FALSE)</f>
        <v>Furniture</v>
      </c>
      <c r="Q1786" s="17">
        <f>INDEX(Product_Master!$D$2:$D$19,MATCH(H1786,Product_Master!$A$2:$A$19,0))</f>
        <v>210</v>
      </c>
      <c r="R1786" s="14">
        <f>INDEX(Product_Master!$E$2:$E$19,MATCH(H1786,Product_Master!$A$2:$A$19,0))</f>
        <v>139.15</v>
      </c>
      <c r="S1786" s="14">
        <f t="shared" si="162"/>
        <v>1701</v>
      </c>
      <c r="T1786" s="14">
        <f t="shared" si="163"/>
        <v>1252.3500000000001</v>
      </c>
      <c r="U1786" s="14">
        <f t="shared" si="164"/>
        <v>448.64999999999986</v>
      </c>
      <c r="V1786" s="20">
        <f t="shared" si="165"/>
        <v>0.26375661375661369</v>
      </c>
      <c r="W1786" s="7" t="str">
        <f t="shared" si="166"/>
        <v>Profitable</v>
      </c>
      <c r="X1786" s="7" t="str">
        <f t="shared" si="167"/>
        <v>Low</v>
      </c>
    </row>
    <row r="1787" spans="1:24" x14ac:dyDescent="0.3">
      <c r="A1787" s="7" t="s">
        <v>4227</v>
      </c>
      <c r="B1787" s="8">
        <v>45038</v>
      </c>
      <c r="C1787" s="8">
        <v>45044</v>
      </c>
      <c r="D1787" s="7" t="s">
        <v>3473</v>
      </c>
      <c r="E1787" s="7" t="s">
        <v>435</v>
      </c>
      <c r="F1787" s="7" t="s">
        <v>39</v>
      </c>
      <c r="G1787" s="7" t="s">
        <v>115</v>
      </c>
      <c r="H1787" s="7" t="s">
        <v>146</v>
      </c>
      <c r="I1787" s="6">
        <v>4</v>
      </c>
      <c r="J1787" s="10">
        <v>0.15</v>
      </c>
      <c r="K1787" s="7" t="s">
        <v>32</v>
      </c>
      <c r="L1787" s="7" t="s">
        <v>41</v>
      </c>
      <c r="M1787" s="6">
        <v>31</v>
      </c>
      <c r="N1787" s="6">
        <v>3</v>
      </c>
      <c r="O1787" s="7" t="str">
        <f>VLOOKUP(H1787,Product_Master!$A$2:$E$19,2,FALSE)</f>
        <v>Standing Desk</v>
      </c>
      <c r="P1787" s="7" t="str">
        <f>VLOOKUP(H1787,Product_Master!$A$2:$E$19,3,FALSE)</f>
        <v>Furniture</v>
      </c>
      <c r="Q1787" s="17">
        <f>INDEX(Product_Master!$D$2:$D$19,MATCH(H1787,Product_Master!$A$2:$A$19,0))</f>
        <v>480</v>
      </c>
      <c r="R1787" s="14">
        <f>INDEX(Product_Master!$E$2:$E$19,MATCH(H1787,Product_Master!$A$2:$A$19,0))</f>
        <v>375.21</v>
      </c>
      <c r="S1787" s="14">
        <f t="shared" si="162"/>
        <v>1632</v>
      </c>
      <c r="T1787" s="14">
        <f t="shared" si="163"/>
        <v>1500.84</v>
      </c>
      <c r="U1787" s="14">
        <f t="shared" si="164"/>
        <v>131.16000000000008</v>
      </c>
      <c r="V1787" s="20">
        <f t="shared" si="165"/>
        <v>8.0367647058823585E-2</v>
      </c>
      <c r="W1787" s="7" t="str">
        <f t="shared" si="166"/>
        <v>Profitable</v>
      </c>
      <c r="X1787" s="7" t="str">
        <f t="shared" si="167"/>
        <v>Low</v>
      </c>
    </row>
    <row r="1788" spans="1:24" x14ac:dyDescent="0.3">
      <c r="A1788" s="7" t="s">
        <v>4228</v>
      </c>
      <c r="B1788" s="8">
        <v>45420</v>
      </c>
      <c r="C1788" s="8">
        <v>45423</v>
      </c>
      <c r="D1788" s="7" t="s">
        <v>3992</v>
      </c>
      <c r="E1788" s="7" t="s">
        <v>627</v>
      </c>
      <c r="F1788" s="7" t="s">
        <v>39</v>
      </c>
      <c r="G1788" s="7" t="s">
        <v>293</v>
      </c>
      <c r="H1788" s="7" t="s">
        <v>154</v>
      </c>
      <c r="I1788" s="6">
        <v>8</v>
      </c>
      <c r="J1788" s="10">
        <v>0</v>
      </c>
      <c r="K1788" s="7" t="s">
        <v>32</v>
      </c>
      <c r="L1788" s="7" t="s">
        <v>41</v>
      </c>
      <c r="M1788" s="6">
        <v>38</v>
      </c>
      <c r="N1788" s="6">
        <v>5</v>
      </c>
      <c r="O1788" s="7" t="str">
        <f>VLOOKUP(H1788,Product_Master!$A$2:$E$19,2,FALSE)</f>
        <v>Filing Cabinet</v>
      </c>
      <c r="P1788" s="7" t="str">
        <f>VLOOKUP(H1788,Product_Master!$A$2:$E$19,3,FALSE)</f>
        <v>Furniture</v>
      </c>
      <c r="Q1788" s="17">
        <f>INDEX(Product_Master!$D$2:$D$19,MATCH(H1788,Product_Master!$A$2:$A$19,0))</f>
        <v>130</v>
      </c>
      <c r="R1788" s="14">
        <f>INDEX(Product_Master!$E$2:$E$19,MATCH(H1788,Product_Master!$A$2:$A$19,0))</f>
        <v>83.55</v>
      </c>
      <c r="S1788" s="14">
        <f t="shared" si="162"/>
        <v>1040</v>
      </c>
      <c r="T1788" s="14">
        <f t="shared" si="163"/>
        <v>668.4</v>
      </c>
      <c r="U1788" s="14">
        <f t="shared" si="164"/>
        <v>371.6</v>
      </c>
      <c r="V1788" s="20">
        <f t="shared" si="165"/>
        <v>0.35730769230769233</v>
      </c>
      <c r="W1788" s="7" t="str">
        <f t="shared" si="166"/>
        <v>Profitable</v>
      </c>
      <c r="X1788" s="7" t="str">
        <f t="shared" si="167"/>
        <v>Low</v>
      </c>
    </row>
    <row r="1789" spans="1:24" x14ac:dyDescent="0.3">
      <c r="A1789" s="7" t="s">
        <v>4229</v>
      </c>
      <c r="B1789" s="8">
        <v>45010</v>
      </c>
      <c r="C1789" s="8">
        <v>45013</v>
      </c>
      <c r="D1789" s="7" t="s">
        <v>712</v>
      </c>
      <c r="E1789" s="7" t="s">
        <v>1014</v>
      </c>
      <c r="F1789" s="7" t="s">
        <v>29</v>
      </c>
      <c r="G1789" s="7" t="s">
        <v>251</v>
      </c>
      <c r="H1789" s="7" t="s">
        <v>21</v>
      </c>
      <c r="I1789" s="6">
        <v>9</v>
      </c>
      <c r="J1789" s="10">
        <v>0.15</v>
      </c>
      <c r="K1789" s="7" t="s">
        <v>222</v>
      </c>
      <c r="L1789" s="7" t="s">
        <v>50</v>
      </c>
      <c r="M1789" s="6">
        <v>23</v>
      </c>
      <c r="N1789" s="6">
        <v>1</v>
      </c>
      <c r="O1789" s="7" t="str">
        <f>VLOOKUP(H1789,Product_Master!$A$2:$E$19,2,FALSE)</f>
        <v>Pen Set</v>
      </c>
      <c r="P1789" s="7" t="str">
        <f>VLOOKUP(H1789,Product_Master!$A$2:$E$19,3,FALSE)</f>
        <v>Office Supplies</v>
      </c>
      <c r="Q1789" s="17">
        <f>INDEX(Product_Master!$D$2:$D$19,MATCH(H1789,Product_Master!$A$2:$A$19,0))</f>
        <v>12</v>
      </c>
      <c r="R1789" s="14">
        <f>INDEX(Product_Master!$E$2:$E$19,MATCH(H1789,Product_Master!$A$2:$A$19,0))</f>
        <v>9.07</v>
      </c>
      <c r="S1789" s="14">
        <f t="shared" si="162"/>
        <v>91.8</v>
      </c>
      <c r="T1789" s="14">
        <f t="shared" si="163"/>
        <v>81.63</v>
      </c>
      <c r="U1789" s="14">
        <f t="shared" si="164"/>
        <v>10.170000000000002</v>
      </c>
      <c r="V1789" s="20">
        <f t="shared" si="165"/>
        <v>0.11078431372549022</v>
      </c>
      <c r="W1789" s="7" t="str">
        <f t="shared" si="166"/>
        <v>Profitable</v>
      </c>
      <c r="X1789" s="7" t="str">
        <f t="shared" si="167"/>
        <v>Low</v>
      </c>
    </row>
    <row r="1790" spans="1:24" x14ac:dyDescent="0.3">
      <c r="A1790" s="7" t="s">
        <v>4230</v>
      </c>
      <c r="B1790" s="8">
        <v>45569</v>
      </c>
      <c r="C1790" s="8">
        <v>45575</v>
      </c>
      <c r="D1790" s="7" t="s">
        <v>4232</v>
      </c>
      <c r="E1790" s="7" t="s">
        <v>790</v>
      </c>
      <c r="F1790" s="7" t="s">
        <v>39</v>
      </c>
      <c r="G1790" s="7" t="s">
        <v>251</v>
      </c>
      <c r="H1790" s="7" t="s">
        <v>216</v>
      </c>
      <c r="I1790" s="6">
        <v>4</v>
      </c>
      <c r="J1790" s="10">
        <v>0.15</v>
      </c>
      <c r="K1790" s="7" t="s">
        <v>32</v>
      </c>
      <c r="L1790" s="7" t="s">
        <v>23</v>
      </c>
      <c r="M1790" s="6">
        <v>39</v>
      </c>
      <c r="N1790" s="6">
        <v>2</v>
      </c>
      <c r="O1790" s="7" t="str">
        <f>VLOOKUP(H1790,Product_Master!$A$2:$E$19,2,FALSE)</f>
        <v>Keyboard</v>
      </c>
      <c r="P1790" s="7" t="str">
        <f>VLOOKUP(H1790,Product_Master!$A$2:$E$19,3,FALSE)</f>
        <v>Technology</v>
      </c>
      <c r="Q1790" s="17">
        <f>INDEX(Product_Master!$D$2:$D$19,MATCH(H1790,Product_Master!$A$2:$A$19,0))</f>
        <v>45</v>
      </c>
      <c r="R1790" s="14">
        <f>INDEX(Product_Master!$E$2:$E$19,MATCH(H1790,Product_Master!$A$2:$A$19,0))</f>
        <v>35.729999999999997</v>
      </c>
      <c r="S1790" s="14">
        <f t="shared" si="162"/>
        <v>153</v>
      </c>
      <c r="T1790" s="14">
        <f t="shared" si="163"/>
        <v>142.91999999999999</v>
      </c>
      <c r="U1790" s="14">
        <f t="shared" si="164"/>
        <v>10.080000000000013</v>
      </c>
      <c r="V1790" s="20">
        <f t="shared" si="165"/>
        <v>6.5882352941176558E-2</v>
      </c>
      <c r="W1790" s="7" t="str">
        <f t="shared" si="166"/>
        <v>Profitable</v>
      </c>
      <c r="X1790" s="7" t="str">
        <f t="shared" si="167"/>
        <v>Low</v>
      </c>
    </row>
    <row r="1791" spans="1:24" x14ac:dyDescent="0.3">
      <c r="A1791" s="7" t="s">
        <v>4233</v>
      </c>
      <c r="B1791" s="8">
        <v>45495</v>
      </c>
      <c r="C1791" s="8">
        <v>45496</v>
      </c>
      <c r="D1791" s="7" t="s">
        <v>1718</v>
      </c>
      <c r="E1791" s="7" t="s">
        <v>886</v>
      </c>
      <c r="F1791" s="7" t="s">
        <v>29</v>
      </c>
      <c r="G1791" s="7" t="s">
        <v>47</v>
      </c>
      <c r="H1791" s="7" t="s">
        <v>84</v>
      </c>
      <c r="I1791" s="6">
        <v>9</v>
      </c>
      <c r="J1791" s="10">
        <v>0.1</v>
      </c>
      <c r="K1791" s="7" t="s">
        <v>32</v>
      </c>
      <c r="L1791" s="7" t="s">
        <v>23</v>
      </c>
      <c r="M1791" s="6">
        <v>30</v>
      </c>
      <c r="N1791" s="6">
        <v>4</v>
      </c>
      <c r="O1791" s="7" t="str">
        <f>VLOOKUP(H1791,Product_Master!$A$2:$E$19,2,FALSE)</f>
        <v>Bookcase</v>
      </c>
      <c r="P1791" s="7" t="str">
        <f>VLOOKUP(H1791,Product_Master!$A$2:$E$19,3,FALSE)</f>
        <v>Furniture</v>
      </c>
      <c r="Q1791" s="17">
        <f>INDEX(Product_Master!$D$2:$D$19,MATCH(H1791,Product_Master!$A$2:$A$19,0))</f>
        <v>210</v>
      </c>
      <c r="R1791" s="14">
        <f>INDEX(Product_Master!$E$2:$E$19,MATCH(H1791,Product_Master!$A$2:$A$19,0))</f>
        <v>139.15</v>
      </c>
      <c r="S1791" s="14">
        <f t="shared" si="162"/>
        <v>1701</v>
      </c>
      <c r="T1791" s="14">
        <f t="shared" si="163"/>
        <v>1252.3500000000001</v>
      </c>
      <c r="U1791" s="14">
        <f t="shared" si="164"/>
        <v>448.64999999999986</v>
      </c>
      <c r="V1791" s="20">
        <f t="shared" si="165"/>
        <v>0.26375661375661369</v>
      </c>
      <c r="W1791" s="7" t="str">
        <f t="shared" si="166"/>
        <v>Profitable</v>
      </c>
      <c r="X1791" s="7" t="str">
        <f t="shared" si="167"/>
        <v>Low</v>
      </c>
    </row>
    <row r="1792" spans="1:24" x14ac:dyDescent="0.3">
      <c r="A1792" s="7" t="s">
        <v>4234</v>
      </c>
      <c r="B1792" s="8">
        <v>45111</v>
      </c>
      <c r="C1792" s="8">
        <v>45116</v>
      </c>
      <c r="D1792" s="7" t="s">
        <v>4236</v>
      </c>
      <c r="E1792" s="7" t="s">
        <v>2083</v>
      </c>
      <c r="F1792" s="7" t="s">
        <v>29</v>
      </c>
      <c r="G1792" s="7" t="s">
        <v>192</v>
      </c>
      <c r="H1792" s="7" t="s">
        <v>216</v>
      </c>
      <c r="I1792" s="6">
        <v>4</v>
      </c>
      <c r="J1792" s="10">
        <v>0.15</v>
      </c>
      <c r="K1792" s="7" t="s">
        <v>22</v>
      </c>
      <c r="L1792" s="7" t="s">
        <v>23</v>
      </c>
      <c r="M1792" s="6">
        <v>69</v>
      </c>
      <c r="N1792" s="6">
        <v>2</v>
      </c>
      <c r="O1792" s="7" t="str">
        <f>VLOOKUP(H1792,Product_Master!$A$2:$E$19,2,FALSE)</f>
        <v>Keyboard</v>
      </c>
      <c r="P1792" s="7" t="str">
        <f>VLOOKUP(H1792,Product_Master!$A$2:$E$19,3,FALSE)</f>
        <v>Technology</v>
      </c>
      <c r="Q1792" s="17">
        <f>INDEX(Product_Master!$D$2:$D$19,MATCH(H1792,Product_Master!$A$2:$A$19,0))</f>
        <v>45</v>
      </c>
      <c r="R1792" s="14">
        <f>INDEX(Product_Master!$E$2:$E$19,MATCH(H1792,Product_Master!$A$2:$A$19,0))</f>
        <v>35.729999999999997</v>
      </c>
      <c r="S1792" s="14">
        <f t="shared" si="162"/>
        <v>153</v>
      </c>
      <c r="T1792" s="14">
        <f t="shared" si="163"/>
        <v>142.91999999999999</v>
      </c>
      <c r="U1792" s="14">
        <f t="shared" si="164"/>
        <v>10.080000000000013</v>
      </c>
      <c r="V1792" s="20">
        <f t="shared" si="165"/>
        <v>6.5882352941176558E-2</v>
      </c>
      <c r="W1792" s="7" t="str">
        <f t="shared" si="166"/>
        <v>Profitable</v>
      </c>
      <c r="X1792" s="7" t="str">
        <f t="shared" si="167"/>
        <v>Low</v>
      </c>
    </row>
    <row r="1793" spans="1:24" x14ac:dyDescent="0.3">
      <c r="A1793" s="7" t="s">
        <v>4237</v>
      </c>
      <c r="B1793" s="8">
        <v>44958</v>
      </c>
      <c r="C1793" s="8">
        <v>44963</v>
      </c>
      <c r="D1793" s="7" t="s">
        <v>4238</v>
      </c>
      <c r="E1793" s="7" t="s">
        <v>467</v>
      </c>
      <c r="F1793" s="7" t="s">
        <v>19</v>
      </c>
      <c r="G1793" s="7" t="s">
        <v>176</v>
      </c>
      <c r="H1793" s="7" t="s">
        <v>48</v>
      </c>
      <c r="I1793" s="6">
        <v>1</v>
      </c>
      <c r="J1793" s="10">
        <v>0</v>
      </c>
      <c r="K1793" s="7" t="s">
        <v>32</v>
      </c>
      <c r="L1793" s="7" t="s">
        <v>33</v>
      </c>
      <c r="M1793" s="6">
        <v>21</v>
      </c>
      <c r="N1793" s="6">
        <v>1</v>
      </c>
      <c r="O1793" s="7" t="str">
        <f>VLOOKUP(H1793,Product_Master!$A$2:$E$19,2,FALSE)</f>
        <v>Monitor</v>
      </c>
      <c r="P1793" s="7" t="str">
        <f>VLOOKUP(H1793,Product_Master!$A$2:$E$19,3,FALSE)</f>
        <v>Technology</v>
      </c>
      <c r="Q1793" s="17">
        <f>INDEX(Product_Master!$D$2:$D$19,MATCH(H1793,Product_Master!$A$2:$A$19,0))</f>
        <v>220</v>
      </c>
      <c r="R1793" s="14">
        <f>INDEX(Product_Master!$E$2:$E$19,MATCH(H1793,Product_Master!$A$2:$A$19,0))</f>
        <v>159.36000000000001</v>
      </c>
      <c r="S1793" s="14">
        <f t="shared" si="162"/>
        <v>220</v>
      </c>
      <c r="T1793" s="14">
        <f t="shared" si="163"/>
        <v>159.36000000000001</v>
      </c>
      <c r="U1793" s="14">
        <f t="shared" si="164"/>
        <v>60.639999999999986</v>
      </c>
      <c r="V1793" s="20">
        <f t="shared" si="165"/>
        <v>0.27563636363636357</v>
      </c>
      <c r="W1793" s="7" t="str">
        <f t="shared" si="166"/>
        <v>Profitable</v>
      </c>
      <c r="X1793" s="7" t="str">
        <f t="shared" si="167"/>
        <v>Low</v>
      </c>
    </row>
    <row r="1794" spans="1:24" x14ac:dyDescent="0.3">
      <c r="A1794" s="7" t="s">
        <v>4239</v>
      </c>
      <c r="B1794" s="8">
        <v>45481</v>
      </c>
      <c r="C1794" s="8">
        <v>45488</v>
      </c>
      <c r="D1794" s="7" t="s">
        <v>3428</v>
      </c>
      <c r="E1794" s="7" t="s">
        <v>1315</v>
      </c>
      <c r="F1794" s="7" t="s">
        <v>39</v>
      </c>
      <c r="G1794" s="7" t="s">
        <v>40</v>
      </c>
      <c r="H1794" s="7" t="s">
        <v>160</v>
      </c>
      <c r="I1794" s="6">
        <v>8</v>
      </c>
      <c r="J1794" s="10">
        <v>0.1</v>
      </c>
      <c r="K1794" s="7" t="s">
        <v>222</v>
      </c>
      <c r="L1794" s="7" t="s">
        <v>50</v>
      </c>
      <c r="M1794" s="6">
        <v>25</v>
      </c>
      <c r="N1794" s="6">
        <v>2</v>
      </c>
      <c r="O1794" s="7" t="str">
        <f>VLOOKUP(H1794,Product_Master!$A$2:$E$19,2,FALSE)</f>
        <v>Laptop</v>
      </c>
      <c r="P1794" s="7" t="str">
        <f>VLOOKUP(H1794,Product_Master!$A$2:$E$19,3,FALSE)</f>
        <v>Technology</v>
      </c>
      <c r="Q1794" s="17">
        <f>INDEX(Product_Master!$D$2:$D$19,MATCH(H1794,Product_Master!$A$2:$A$19,0))</f>
        <v>900</v>
      </c>
      <c r="R1794" s="14">
        <f>INDEX(Product_Master!$E$2:$E$19,MATCH(H1794,Product_Master!$A$2:$A$19,0))</f>
        <v>669.14</v>
      </c>
      <c r="S1794" s="14">
        <f t="shared" ref="S1794:S1857" si="168">I1794*Q1794*(1-J1794)</f>
        <v>6480</v>
      </c>
      <c r="T1794" s="14">
        <f t="shared" ref="T1794:T1857" si="169">I1794*R1794</f>
        <v>5353.12</v>
      </c>
      <c r="U1794" s="14">
        <f t="shared" ref="U1794:U1857" si="170">S1794-T1794</f>
        <v>1126.8800000000001</v>
      </c>
      <c r="V1794" s="20">
        <f t="shared" ref="V1794:V1857" si="171">IFERROR(U1794/S1794,0)</f>
        <v>0.17390123456790124</v>
      </c>
      <c r="W1794" s="7" t="str">
        <f t="shared" ref="W1794:W1857" si="172">IF(U1794&gt;0,"Profitable","Loss")</f>
        <v>Profitable</v>
      </c>
      <c r="X1794" s="7" t="str">
        <f t="shared" ref="X1794:X1857" si="173">IF(S1794&gt;=5000,"High",IF(S1794&gt;=2000,"Medium","Low"))</f>
        <v>High</v>
      </c>
    </row>
    <row r="1795" spans="1:24" x14ac:dyDescent="0.3">
      <c r="A1795" s="7" t="s">
        <v>4240</v>
      </c>
      <c r="B1795" s="8">
        <v>45353</v>
      </c>
      <c r="C1795" s="8">
        <v>45359</v>
      </c>
      <c r="D1795" s="7" t="s">
        <v>1929</v>
      </c>
      <c r="E1795" s="7" t="s">
        <v>453</v>
      </c>
      <c r="F1795" s="7" t="s">
        <v>29</v>
      </c>
      <c r="G1795" s="7" t="s">
        <v>97</v>
      </c>
      <c r="H1795" s="7" t="s">
        <v>84</v>
      </c>
      <c r="I1795" s="6">
        <v>6</v>
      </c>
      <c r="J1795" s="10">
        <v>0</v>
      </c>
      <c r="K1795" s="7" t="s">
        <v>222</v>
      </c>
      <c r="L1795" s="7" t="s">
        <v>50</v>
      </c>
      <c r="M1795" s="6">
        <v>43</v>
      </c>
      <c r="N1795" s="6">
        <v>2</v>
      </c>
      <c r="O1795" s="7" t="str">
        <f>VLOOKUP(H1795,Product_Master!$A$2:$E$19,2,FALSE)</f>
        <v>Bookcase</v>
      </c>
      <c r="P1795" s="7" t="str">
        <f>VLOOKUP(H1795,Product_Master!$A$2:$E$19,3,FALSE)</f>
        <v>Furniture</v>
      </c>
      <c r="Q1795" s="17">
        <f>INDEX(Product_Master!$D$2:$D$19,MATCH(H1795,Product_Master!$A$2:$A$19,0))</f>
        <v>210</v>
      </c>
      <c r="R1795" s="14">
        <f>INDEX(Product_Master!$E$2:$E$19,MATCH(H1795,Product_Master!$A$2:$A$19,0))</f>
        <v>139.15</v>
      </c>
      <c r="S1795" s="14">
        <f t="shared" si="168"/>
        <v>1260</v>
      </c>
      <c r="T1795" s="14">
        <f t="shared" si="169"/>
        <v>834.90000000000009</v>
      </c>
      <c r="U1795" s="14">
        <f t="shared" si="170"/>
        <v>425.09999999999991</v>
      </c>
      <c r="V1795" s="20">
        <f t="shared" si="171"/>
        <v>0.33738095238095228</v>
      </c>
      <c r="W1795" s="7" t="str">
        <f t="shared" si="172"/>
        <v>Profitable</v>
      </c>
      <c r="X1795" s="7" t="str">
        <f t="shared" si="173"/>
        <v>Low</v>
      </c>
    </row>
    <row r="1796" spans="1:24" x14ac:dyDescent="0.3">
      <c r="A1796" s="7" t="s">
        <v>4241</v>
      </c>
      <c r="B1796" s="8">
        <v>45412</v>
      </c>
      <c r="C1796" s="8">
        <v>45415</v>
      </c>
      <c r="D1796" s="7" t="s">
        <v>598</v>
      </c>
      <c r="E1796" s="7" t="s">
        <v>227</v>
      </c>
      <c r="F1796" s="7" t="s">
        <v>39</v>
      </c>
      <c r="G1796" s="7" t="s">
        <v>47</v>
      </c>
      <c r="H1796" s="7" t="s">
        <v>241</v>
      </c>
      <c r="I1796" s="6">
        <v>9</v>
      </c>
      <c r="J1796" s="10">
        <v>0.05</v>
      </c>
      <c r="K1796" s="7" t="s">
        <v>32</v>
      </c>
      <c r="L1796" s="7" t="s">
        <v>33</v>
      </c>
      <c r="M1796" s="6">
        <v>27</v>
      </c>
      <c r="N1796" s="6">
        <v>1</v>
      </c>
      <c r="O1796" s="7" t="str">
        <f>VLOOKUP(H1796,Product_Master!$A$2:$E$19,2,FALSE)</f>
        <v>Notebook</v>
      </c>
      <c r="P1796" s="7" t="str">
        <f>VLOOKUP(H1796,Product_Master!$A$2:$E$19,3,FALSE)</f>
        <v>Office Supplies</v>
      </c>
      <c r="Q1796" s="17">
        <f>INDEX(Product_Master!$D$2:$D$19,MATCH(H1796,Product_Master!$A$2:$A$19,0))</f>
        <v>6</v>
      </c>
      <c r="R1796" s="14">
        <f>INDEX(Product_Master!$E$2:$E$19,MATCH(H1796,Product_Master!$A$2:$A$19,0))</f>
        <v>4.2699999999999996</v>
      </c>
      <c r="S1796" s="14">
        <f t="shared" si="168"/>
        <v>51.3</v>
      </c>
      <c r="T1796" s="14">
        <f t="shared" si="169"/>
        <v>38.429999999999993</v>
      </c>
      <c r="U1796" s="14">
        <f t="shared" si="170"/>
        <v>12.870000000000005</v>
      </c>
      <c r="V1796" s="20">
        <f t="shared" si="171"/>
        <v>0.25087719298245625</v>
      </c>
      <c r="W1796" s="7" t="str">
        <f t="shared" si="172"/>
        <v>Profitable</v>
      </c>
      <c r="X1796" s="7" t="str">
        <f t="shared" si="173"/>
        <v>Low</v>
      </c>
    </row>
    <row r="1797" spans="1:24" x14ac:dyDescent="0.3">
      <c r="A1797" s="7" t="s">
        <v>4243</v>
      </c>
      <c r="B1797" s="8">
        <v>45642</v>
      </c>
      <c r="C1797" s="8">
        <v>45647</v>
      </c>
      <c r="D1797" s="7" t="s">
        <v>874</v>
      </c>
      <c r="E1797" s="7" t="s">
        <v>458</v>
      </c>
      <c r="F1797" s="7" t="s">
        <v>19</v>
      </c>
      <c r="G1797" s="7" t="s">
        <v>251</v>
      </c>
      <c r="H1797" s="7" t="s">
        <v>160</v>
      </c>
      <c r="I1797" s="6">
        <v>2</v>
      </c>
      <c r="J1797" s="10">
        <v>0.1</v>
      </c>
      <c r="K1797" s="7" t="s">
        <v>22</v>
      </c>
      <c r="L1797" s="7" t="s">
        <v>41</v>
      </c>
      <c r="M1797" s="6">
        <v>63</v>
      </c>
      <c r="N1797" s="6">
        <v>5</v>
      </c>
      <c r="O1797" s="7" t="str">
        <f>VLOOKUP(H1797,Product_Master!$A$2:$E$19,2,FALSE)</f>
        <v>Laptop</v>
      </c>
      <c r="P1797" s="7" t="str">
        <f>VLOOKUP(H1797,Product_Master!$A$2:$E$19,3,FALSE)</f>
        <v>Technology</v>
      </c>
      <c r="Q1797" s="17">
        <f>INDEX(Product_Master!$D$2:$D$19,MATCH(H1797,Product_Master!$A$2:$A$19,0))</f>
        <v>900</v>
      </c>
      <c r="R1797" s="14">
        <f>INDEX(Product_Master!$E$2:$E$19,MATCH(H1797,Product_Master!$A$2:$A$19,0))</f>
        <v>669.14</v>
      </c>
      <c r="S1797" s="14">
        <f t="shared" si="168"/>
        <v>1620</v>
      </c>
      <c r="T1797" s="14">
        <f t="shared" si="169"/>
        <v>1338.28</v>
      </c>
      <c r="U1797" s="14">
        <f t="shared" si="170"/>
        <v>281.72000000000003</v>
      </c>
      <c r="V1797" s="20">
        <f t="shared" si="171"/>
        <v>0.17390123456790124</v>
      </c>
      <c r="W1797" s="7" t="str">
        <f t="shared" si="172"/>
        <v>Profitable</v>
      </c>
      <c r="X1797" s="7" t="str">
        <f t="shared" si="173"/>
        <v>Low</v>
      </c>
    </row>
    <row r="1798" spans="1:24" x14ac:dyDescent="0.3">
      <c r="A1798" s="7" t="s">
        <v>4245</v>
      </c>
      <c r="B1798" s="8">
        <v>45159</v>
      </c>
      <c r="C1798" s="8">
        <v>45161</v>
      </c>
      <c r="D1798" s="7" t="s">
        <v>2758</v>
      </c>
      <c r="E1798" s="7" t="s">
        <v>717</v>
      </c>
      <c r="F1798" s="7" t="s">
        <v>29</v>
      </c>
      <c r="G1798" s="7" t="s">
        <v>30</v>
      </c>
      <c r="H1798" s="7" t="s">
        <v>91</v>
      </c>
      <c r="I1798" s="6">
        <v>7</v>
      </c>
      <c r="J1798" s="10">
        <v>0</v>
      </c>
      <c r="K1798" s="7" t="s">
        <v>32</v>
      </c>
      <c r="L1798" s="7" t="s">
        <v>33</v>
      </c>
      <c r="M1798" s="6">
        <v>32</v>
      </c>
      <c r="N1798" s="6">
        <v>4</v>
      </c>
      <c r="O1798" s="7" t="str">
        <f>VLOOKUP(H1798,Product_Master!$A$2:$E$19,2,FALSE)</f>
        <v>Smartphone</v>
      </c>
      <c r="P1798" s="7" t="str">
        <f>VLOOKUP(H1798,Product_Master!$A$2:$E$19,3,FALSE)</f>
        <v>Technology</v>
      </c>
      <c r="Q1798" s="17">
        <f>INDEX(Product_Master!$D$2:$D$19,MATCH(H1798,Product_Master!$A$2:$A$19,0))</f>
        <v>600</v>
      </c>
      <c r="R1798" s="14">
        <f>INDEX(Product_Master!$E$2:$E$19,MATCH(H1798,Product_Master!$A$2:$A$19,0))</f>
        <v>395.83</v>
      </c>
      <c r="S1798" s="14">
        <f t="shared" si="168"/>
        <v>4200</v>
      </c>
      <c r="T1798" s="14">
        <f t="shared" si="169"/>
        <v>2770.81</v>
      </c>
      <c r="U1798" s="14">
        <f t="shared" si="170"/>
        <v>1429.19</v>
      </c>
      <c r="V1798" s="20">
        <f t="shared" si="171"/>
        <v>0.34028333333333333</v>
      </c>
      <c r="W1798" s="7" t="str">
        <f t="shared" si="172"/>
        <v>Profitable</v>
      </c>
      <c r="X1798" s="7" t="str">
        <f t="shared" si="173"/>
        <v>Medium</v>
      </c>
    </row>
    <row r="1799" spans="1:24" x14ac:dyDescent="0.3">
      <c r="A1799" s="7" t="s">
        <v>4246</v>
      </c>
      <c r="B1799" s="8">
        <v>45063</v>
      </c>
      <c r="C1799" s="8">
        <v>45070</v>
      </c>
      <c r="D1799" s="7" t="s">
        <v>1045</v>
      </c>
      <c r="E1799" s="7" t="s">
        <v>103</v>
      </c>
      <c r="F1799" s="7" t="s">
        <v>19</v>
      </c>
      <c r="G1799" s="7" t="s">
        <v>97</v>
      </c>
      <c r="H1799" s="7" t="s">
        <v>160</v>
      </c>
      <c r="I1799" s="6">
        <v>5</v>
      </c>
      <c r="J1799" s="10">
        <v>0</v>
      </c>
      <c r="K1799" s="7" t="s">
        <v>22</v>
      </c>
      <c r="L1799" s="7" t="s">
        <v>23</v>
      </c>
      <c r="M1799" s="6">
        <v>49</v>
      </c>
      <c r="N1799" s="6">
        <v>1</v>
      </c>
      <c r="O1799" s="7" t="str">
        <f>VLOOKUP(H1799,Product_Master!$A$2:$E$19,2,FALSE)</f>
        <v>Laptop</v>
      </c>
      <c r="P1799" s="7" t="str">
        <f>VLOOKUP(H1799,Product_Master!$A$2:$E$19,3,FALSE)</f>
        <v>Technology</v>
      </c>
      <c r="Q1799" s="17">
        <f>INDEX(Product_Master!$D$2:$D$19,MATCH(H1799,Product_Master!$A$2:$A$19,0))</f>
        <v>900</v>
      </c>
      <c r="R1799" s="14">
        <f>INDEX(Product_Master!$E$2:$E$19,MATCH(H1799,Product_Master!$A$2:$A$19,0))</f>
        <v>669.14</v>
      </c>
      <c r="S1799" s="14">
        <f t="shared" si="168"/>
        <v>4500</v>
      </c>
      <c r="T1799" s="14">
        <f t="shared" si="169"/>
        <v>3345.7</v>
      </c>
      <c r="U1799" s="14">
        <f t="shared" si="170"/>
        <v>1154.3000000000002</v>
      </c>
      <c r="V1799" s="20">
        <f t="shared" si="171"/>
        <v>0.25651111111111113</v>
      </c>
      <c r="W1799" s="7" t="str">
        <f t="shared" si="172"/>
        <v>Profitable</v>
      </c>
      <c r="X1799" s="7" t="str">
        <f t="shared" si="173"/>
        <v>Medium</v>
      </c>
    </row>
    <row r="1800" spans="1:24" x14ac:dyDescent="0.3">
      <c r="A1800" s="7" t="s">
        <v>4247</v>
      </c>
      <c r="B1800" s="8">
        <v>45350</v>
      </c>
      <c r="C1800" s="8">
        <v>45355</v>
      </c>
      <c r="D1800" s="7" t="s">
        <v>4248</v>
      </c>
      <c r="E1800" s="7" t="s">
        <v>120</v>
      </c>
      <c r="F1800" s="7" t="s">
        <v>19</v>
      </c>
      <c r="G1800" s="7" t="s">
        <v>90</v>
      </c>
      <c r="H1800" s="7" t="s">
        <v>69</v>
      </c>
      <c r="I1800" s="6">
        <v>8</v>
      </c>
      <c r="J1800" s="10">
        <v>0</v>
      </c>
      <c r="K1800" s="7" t="s">
        <v>32</v>
      </c>
      <c r="L1800" s="7" t="s">
        <v>41</v>
      </c>
      <c r="M1800" s="6">
        <v>65</v>
      </c>
      <c r="N1800" s="6">
        <v>2</v>
      </c>
      <c r="O1800" s="7" t="str">
        <f>VLOOKUP(H1800,Product_Master!$A$2:$E$19,2,FALSE)</f>
        <v>Marker Pack</v>
      </c>
      <c r="P1800" s="7" t="str">
        <f>VLOOKUP(H1800,Product_Master!$A$2:$E$19,3,FALSE)</f>
        <v>Office Supplies</v>
      </c>
      <c r="Q1800" s="17">
        <f>INDEX(Product_Master!$D$2:$D$19,MATCH(H1800,Product_Master!$A$2:$A$19,0))</f>
        <v>11</v>
      </c>
      <c r="R1800" s="14">
        <f>INDEX(Product_Master!$E$2:$E$19,MATCH(H1800,Product_Master!$A$2:$A$19,0))</f>
        <v>6.23</v>
      </c>
      <c r="S1800" s="14">
        <f t="shared" si="168"/>
        <v>88</v>
      </c>
      <c r="T1800" s="14">
        <f t="shared" si="169"/>
        <v>49.84</v>
      </c>
      <c r="U1800" s="14">
        <f t="shared" si="170"/>
        <v>38.159999999999997</v>
      </c>
      <c r="V1800" s="20">
        <f t="shared" si="171"/>
        <v>0.4336363636363636</v>
      </c>
      <c r="W1800" s="7" t="str">
        <f t="shared" si="172"/>
        <v>Profitable</v>
      </c>
      <c r="X1800" s="7" t="str">
        <f t="shared" si="173"/>
        <v>Low</v>
      </c>
    </row>
    <row r="1801" spans="1:24" x14ac:dyDescent="0.3">
      <c r="A1801" s="7" t="s">
        <v>4249</v>
      </c>
      <c r="B1801" s="8">
        <v>45225</v>
      </c>
      <c r="C1801" s="8">
        <v>45232</v>
      </c>
      <c r="D1801" s="7" t="s">
        <v>2836</v>
      </c>
      <c r="E1801" s="7" t="s">
        <v>302</v>
      </c>
      <c r="F1801" s="7" t="s">
        <v>29</v>
      </c>
      <c r="G1801" s="7" t="s">
        <v>47</v>
      </c>
      <c r="H1801" s="7" t="s">
        <v>154</v>
      </c>
      <c r="I1801" s="6">
        <v>3</v>
      </c>
      <c r="J1801" s="10">
        <v>0</v>
      </c>
      <c r="K1801" s="7" t="s">
        <v>222</v>
      </c>
      <c r="L1801" s="7" t="s">
        <v>41</v>
      </c>
      <c r="M1801" s="6">
        <v>50</v>
      </c>
      <c r="N1801" s="6">
        <v>3</v>
      </c>
      <c r="O1801" s="7" t="str">
        <f>VLOOKUP(H1801,Product_Master!$A$2:$E$19,2,FALSE)</f>
        <v>Filing Cabinet</v>
      </c>
      <c r="P1801" s="7" t="str">
        <f>VLOOKUP(H1801,Product_Master!$A$2:$E$19,3,FALSE)</f>
        <v>Furniture</v>
      </c>
      <c r="Q1801" s="17">
        <f>INDEX(Product_Master!$D$2:$D$19,MATCH(H1801,Product_Master!$A$2:$A$19,0))</f>
        <v>130</v>
      </c>
      <c r="R1801" s="14">
        <f>INDEX(Product_Master!$E$2:$E$19,MATCH(H1801,Product_Master!$A$2:$A$19,0))</f>
        <v>83.55</v>
      </c>
      <c r="S1801" s="14">
        <f t="shared" si="168"/>
        <v>390</v>
      </c>
      <c r="T1801" s="14">
        <f t="shared" si="169"/>
        <v>250.64999999999998</v>
      </c>
      <c r="U1801" s="14">
        <f t="shared" si="170"/>
        <v>139.35000000000002</v>
      </c>
      <c r="V1801" s="20">
        <f t="shared" si="171"/>
        <v>0.35730769230769238</v>
      </c>
      <c r="W1801" s="7" t="str">
        <f t="shared" si="172"/>
        <v>Profitable</v>
      </c>
      <c r="X1801" s="7" t="str">
        <f t="shared" si="173"/>
        <v>Low</v>
      </c>
    </row>
    <row r="1802" spans="1:24" x14ac:dyDescent="0.3">
      <c r="A1802" s="7" t="s">
        <v>4250</v>
      </c>
      <c r="B1802" s="8">
        <v>45602</v>
      </c>
      <c r="C1802" s="8">
        <v>45606</v>
      </c>
      <c r="D1802" s="7" t="s">
        <v>1622</v>
      </c>
      <c r="E1802" s="7" t="s">
        <v>683</v>
      </c>
      <c r="F1802" s="7" t="s">
        <v>29</v>
      </c>
      <c r="G1802" s="7" t="s">
        <v>90</v>
      </c>
      <c r="H1802" s="7" t="s">
        <v>69</v>
      </c>
      <c r="I1802" s="6">
        <v>3</v>
      </c>
      <c r="J1802" s="10">
        <v>0.1</v>
      </c>
      <c r="K1802" s="7" t="s">
        <v>22</v>
      </c>
      <c r="L1802" s="7" t="s">
        <v>23</v>
      </c>
      <c r="M1802" s="6">
        <v>56</v>
      </c>
      <c r="N1802" s="6">
        <v>4</v>
      </c>
      <c r="O1802" s="7" t="str">
        <f>VLOOKUP(H1802,Product_Master!$A$2:$E$19,2,FALSE)</f>
        <v>Marker Pack</v>
      </c>
      <c r="P1802" s="7" t="str">
        <f>VLOOKUP(H1802,Product_Master!$A$2:$E$19,3,FALSE)</f>
        <v>Office Supplies</v>
      </c>
      <c r="Q1802" s="17">
        <f>INDEX(Product_Master!$D$2:$D$19,MATCH(H1802,Product_Master!$A$2:$A$19,0))</f>
        <v>11</v>
      </c>
      <c r="R1802" s="14">
        <f>INDEX(Product_Master!$E$2:$E$19,MATCH(H1802,Product_Master!$A$2:$A$19,0))</f>
        <v>6.23</v>
      </c>
      <c r="S1802" s="14">
        <f t="shared" si="168"/>
        <v>29.7</v>
      </c>
      <c r="T1802" s="14">
        <f t="shared" si="169"/>
        <v>18.690000000000001</v>
      </c>
      <c r="U1802" s="14">
        <f t="shared" si="170"/>
        <v>11.009999999999998</v>
      </c>
      <c r="V1802" s="20">
        <f t="shared" si="171"/>
        <v>0.37070707070707065</v>
      </c>
      <c r="W1802" s="7" t="str">
        <f t="shared" si="172"/>
        <v>Profitable</v>
      </c>
      <c r="X1802" s="7" t="str">
        <f t="shared" si="173"/>
        <v>Low</v>
      </c>
    </row>
    <row r="1803" spans="1:24" x14ac:dyDescent="0.3">
      <c r="A1803" s="7" t="s">
        <v>4251</v>
      </c>
      <c r="B1803" s="8">
        <v>45031</v>
      </c>
      <c r="C1803" s="8">
        <v>45038</v>
      </c>
      <c r="D1803" s="7" t="s">
        <v>124</v>
      </c>
      <c r="E1803" s="7" t="s">
        <v>627</v>
      </c>
      <c r="F1803" s="7" t="s">
        <v>29</v>
      </c>
      <c r="G1803" s="7" t="s">
        <v>47</v>
      </c>
      <c r="H1803" s="7" t="s">
        <v>48</v>
      </c>
      <c r="I1803" s="6">
        <v>7</v>
      </c>
      <c r="J1803" s="10">
        <v>0.05</v>
      </c>
      <c r="K1803" s="7" t="s">
        <v>22</v>
      </c>
      <c r="L1803" s="7" t="s">
        <v>33</v>
      </c>
      <c r="M1803" s="6">
        <v>50</v>
      </c>
      <c r="N1803" s="6">
        <v>2</v>
      </c>
      <c r="O1803" s="7" t="str">
        <f>VLOOKUP(H1803,Product_Master!$A$2:$E$19,2,FALSE)</f>
        <v>Monitor</v>
      </c>
      <c r="P1803" s="7" t="str">
        <f>VLOOKUP(H1803,Product_Master!$A$2:$E$19,3,FALSE)</f>
        <v>Technology</v>
      </c>
      <c r="Q1803" s="17">
        <f>INDEX(Product_Master!$D$2:$D$19,MATCH(H1803,Product_Master!$A$2:$A$19,0))</f>
        <v>220</v>
      </c>
      <c r="R1803" s="14">
        <f>INDEX(Product_Master!$E$2:$E$19,MATCH(H1803,Product_Master!$A$2:$A$19,0))</f>
        <v>159.36000000000001</v>
      </c>
      <c r="S1803" s="14">
        <f t="shared" si="168"/>
        <v>1463</v>
      </c>
      <c r="T1803" s="14">
        <f t="shared" si="169"/>
        <v>1115.52</v>
      </c>
      <c r="U1803" s="14">
        <f t="shared" si="170"/>
        <v>347.48</v>
      </c>
      <c r="V1803" s="20">
        <f t="shared" si="171"/>
        <v>0.23751196172248806</v>
      </c>
      <c r="W1803" s="7" t="str">
        <f t="shared" si="172"/>
        <v>Profitable</v>
      </c>
      <c r="X1803" s="7" t="str">
        <f t="shared" si="173"/>
        <v>Low</v>
      </c>
    </row>
    <row r="1804" spans="1:24" x14ac:dyDescent="0.3">
      <c r="A1804" s="7" t="s">
        <v>4252</v>
      </c>
      <c r="B1804" s="8">
        <v>45629</v>
      </c>
      <c r="C1804" s="8">
        <v>45635</v>
      </c>
      <c r="D1804" s="7" t="s">
        <v>693</v>
      </c>
      <c r="E1804" s="7" t="s">
        <v>202</v>
      </c>
      <c r="F1804" s="7" t="s">
        <v>39</v>
      </c>
      <c r="G1804" s="7" t="s">
        <v>115</v>
      </c>
      <c r="H1804" s="7" t="s">
        <v>63</v>
      </c>
      <c r="I1804" s="6">
        <v>9</v>
      </c>
      <c r="J1804" s="10">
        <v>0</v>
      </c>
      <c r="K1804" s="7" t="s">
        <v>70</v>
      </c>
      <c r="L1804" s="7" t="s">
        <v>50</v>
      </c>
      <c r="M1804" s="6">
        <v>66</v>
      </c>
      <c r="N1804" s="6">
        <v>1</v>
      </c>
      <c r="O1804" s="7" t="str">
        <f>VLOOKUP(H1804,Product_Master!$A$2:$E$19,2,FALSE)</f>
        <v>Paper Ream</v>
      </c>
      <c r="P1804" s="7" t="str">
        <f>VLOOKUP(H1804,Product_Master!$A$2:$E$19,3,FALSE)</f>
        <v>Office Supplies</v>
      </c>
      <c r="Q1804" s="17">
        <f>INDEX(Product_Master!$D$2:$D$19,MATCH(H1804,Product_Master!$A$2:$A$19,0))</f>
        <v>9</v>
      </c>
      <c r="R1804" s="14">
        <f>INDEX(Product_Master!$E$2:$E$19,MATCH(H1804,Product_Master!$A$2:$A$19,0))</f>
        <v>5.46</v>
      </c>
      <c r="S1804" s="14">
        <f t="shared" si="168"/>
        <v>81</v>
      </c>
      <c r="T1804" s="14">
        <f t="shared" si="169"/>
        <v>49.14</v>
      </c>
      <c r="U1804" s="14">
        <f t="shared" si="170"/>
        <v>31.86</v>
      </c>
      <c r="V1804" s="20">
        <f t="shared" si="171"/>
        <v>0.39333333333333331</v>
      </c>
      <c r="W1804" s="7" t="str">
        <f t="shared" si="172"/>
        <v>Profitable</v>
      </c>
      <c r="X1804" s="7" t="str">
        <f t="shared" si="173"/>
        <v>Low</v>
      </c>
    </row>
    <row r="1805" spans="1:24" x14ac:dyDescent="0.3">
      <c r="A1805" s="7" t="s">
        <v>4253</v>
      </c>
      <c r="B1805" s="8">
        <v>45151</v>
      </c>
      <c r="C1805" s="8">
        <v>45157</v>
      </c>
      <c r="D1805" s="7" t="s">
        <v>4055</v>
      </c>
      <c r="E1805" s="7" t="s">
        <v>1009</v>
      </c>
      <c r="F1805" s="7" t="s">
        <v>29</v>
      </c>
      <c r="G1805" s="7" t="s">
        <v>62</v>
      </c>
      <c r="H1805" s="7" t="s">
        <v>98</v>
      </c>
      <c r="I1805" s="6">
        <v>5</v>
      </c>
      <c r="J1805" s="10">
        <v>0</v>
      </c>
      <c r="K1805" s="7" t="s">
        <v>22</v>
      </c>
      <c r="L1805" s="7" t="s">
        <v>41</v>
      </c>
      <c r="M1805" s="6">
        <v>47</v>
      </c>
      <c r="N1805" s="6">
        <v>4</v>
      </c>
      <c r="O1805" s="7" t="str">
        <f>VLOOKUP(H1805,Product_Master!$A$2:$E$19,2,FALSE)</f>
        <v>Office Chair</v>
      </c>
      <c r="P1805" s="7" t="str">
        <f>VLOOKUP(H1805,Product_Master!$A$2:$E$19,3,FALSE)</f>
        <v>Furniture</v>
      </c>
      <c r="Q1805" s="17">
        <f>INDEX(Product_Master!$D$2:$D$19,MATCH(H1805,Product_Master!$A$2:$A$19,0))</f>
        <v>150</v>
      </c>
      <c r="R1805" s="14">
        <f>INDEX(Product_Master!$E$2:$E$19,MATCH(H1805,Product_Master!$A$2:$A$19,0))</f>
        <v>111.98</v>
      </c>
      <c r="S1805" s="14">
        <f t="shared" si="168"/>
        <v>750</v>
      </c>
      <c r="T1805" s="14">
        <f t="shared" si="169"/>
        <v>559.9</v>
      </c>
      <c r="U1805" s="14">
        <f t="shared" si="170"/>
        <v>190.10000000000002</v>
      </c>
      <c r="V1805" s="20">
        <f t="shared" si="171"/>
        <v>0.25346666666666667</v>
      </c>
      <c r="W1805" s="7" t="str">
        <f t="shared" si="172"/>
        <v>Profitable</v>
      </c>
      <c r="X1805" s="7" t="str">
        <f t="shared" si="173"/>
        <v>Low</v>
      </c>
    </row>
    <row r="1806" spans="1:24" x14ac:dyDescent="0.3">
      <c r="A1806" s="7" t="s">
        <v>4254</v>
      </c>
      <c r="B1806" s="8">
        <v>45473</v>
      </c>
      <c r="C1806" s="8">
        <v>45480</v>
      </c>
      <c r="D1806" s="7" t="s">
        <v>2665</v>
      </c>
      <c r="E1806" s="7" t="s">
        <v>186</v>
      </c>
      <c r="F1806" s="7" t="s">
        <v>29</v>
      </c>
      <c r="G1806" s="7" t="s">
        <v>20</v>
      </c>
      <c r="H1806" s="7" t="s">
        <v>177</v>
      </c>
      <c r="I1806" s="6">
        <v>7</v>
      </c>
      <c r="J1806" s="10">
        <v>0</v>
      </c>
      <c r="K1806" s="7" t="s">
        <v>22</v>
      </c>
      <c r="L1806" s="7" t="s">
        <v>50</v>
      </c>
      <c r="M1806" s="6">
        <v>44</v>
      </c>
      <c r="N1806" s="6">
        <v>5</v>
      </c>
      <c r="O1806" s="7" t="str">
        <f>VLOOKUP(H1806,Product_Master!$A$2:$E$19,2,FALSE)</f>
        <v>Headphones</v>
      </c>
      <c r="P1806" s="7" t="str">
        <f>VLOOKUP(H1806,Product_Master!$A$2:$E$19,3,FALSE)</f>
        <v>Technology</v>
      </c>
      <c r="Q1806" s="17">
        <f>INDEX(Product_Master!$D$2:$D$19,MATCH(H1806,Product_Master!$A$2:$A$19,0))</f>
        <v>80</v>
      </c>
      <c r="R1806" s="14">
        <f>INDEX(Product_Master!$E$2:$E$19,MATCH(H1806,Product_Master!$A$2:$A$19,0))</f>
        <v>45.88</v>
      </c>
      <c r="S1806" s="14">
        <f t="shared" si="168"/>
        <v>560</v>
      </c>
      <c r="T1806" s="14">
        <f t="shared" si="169"/>
        <v>321.16000000000003</v>
      </c>
      <c r="U1806" s="14">
        <f t="shared" si="170"/>
        <v>238.83999999999997</v>
      </c>
      <c r="V1806" s="20">
        <f t="shared" si="171"/>
        <v>0.42649999999999993</v>
      </c>
      <c r="W1806" s="7" t="str">
        <f t="shared" si="172"/>
        <v>Profitable</v>
      </c>
      <c r="X1806" s="7" t="str">
        <f t="shared" si="173"/>
        <v>Low</v>
      </c>
    </row>
    <row r="1807" spans="1:24" x14ac:dyDescent="0.3">
      <c r="A1807" s="7" t="s">
        <v>4255</v>
      </c>
      <c r="B1807" s="8">
        <v>45195</v>
      </c>
      <c r="C1807" s="8">
        <v>45201</v>
      </c>
      <c r="D1807" s="7" t="s">
        <v>2889</v>
      </c>
      <c r="E1807" s="7" t="s">
        <v>103</v>
      </c>
      <c r="F1807" s="7" t="s">
        <v>39</v>
      </c>
      <c r="G1807" s="7" t="s">
        <v>30</v>
      </c>
      <c r="H1807" s="7" t="s">
        <v>154</v>
      </c>
      <c r="I1807" s="6">
        <v>2</v>
      </c>
      <c r="J1807" s="10">
        <v>0.05</v>
      </c>
      <c r="K1807" s="7" t="s">
        <v>222</v>
      </c>
      <c r="L1807" s="7" t="s">
        <v>41</v>
      </c>
      <c r="M1807" s="6">
        <v>43</v>
      </c>
      <c r="N1807" s="6">
        <v>3</v>
      </c>
      <c r="O1807" s="7" t="str">
        <f>VLOOKUP(H1807,Product_Master!$A$2:$E$19,2,FALSE)</f>
        <v>Filing Cabinet</v>
      </c>
      <c r="P1807" s="7" t="str">
        <f>VLOOKUP(H1807,Product_Master!$A$2:$E$19,3,FALSE)</f>
        <v>Furniture</v>
      </c>
      <c r="Q1807" s="17">
        <f>INDEX(Product_Master!$D$2:$D$19,MATCH(H1807,Product_Master!$A$2:$A$19,0))</f>
        <v>130</v>
      </c>
      <c r="R1807" s="14">
        <f>INDEX(Product_Master!$E$2:$E$19,MATCH(H1807,Product_Master!$A$2:$A$19,0))</f>
        <v>83.55</v>
      </c>
      <c r="S1807" s="14">
        <f t="shared" si="168"/>
        <v>247</v>
      </c>
      <c r="T1807" s="14">
        <f t="shared" si="169"/>
        <v>167.1</v>
      </c>
      <c r="U1807" s="14">
        <f t="shared" si="170"/>
        <v>79.900000000000006</v>
      </c>
      <c r="V1807" s="20">
        <f t="shared" si="171"/>
        <v>0.32348178137651823</v>
      </c>
      <c r="W1807" s="7" t="str">
        <f t="shared" si="172"/>
        <v>Profitable</v>
      </c>
      <c r="X1807" s="7" t="str">
        <f t="shared" si="173"/>
        <v>Low</v>
      </c>
    </row>
    <row r="1808" spans="1:24" x14ac:dyDescent="0.3">
      <c r="A1808" s="7" t="s">
        <v>4256</v>
      </c>
      <c r="B1808" s="8">
        <v>45577</v>
      </c>
      <c r="C1808" s="8">
        <v>45582</v>
      </c>
      <c r="D1808" s="7" t="s">
        <v>2267</v>
      </c>
      <c r="E1808" s="7" t="s">
        <v>256</v>
      </c>
      <c r="F1808" s="7" t="s">
        <v>29</v>
      </c>
      <c r="G1808" s="7" t="s">
        <v>47</v>
      </c>
      <c r="H1808" s="7" t="s">
        <v>31</v>
      </c>
      <c r="I1808" s="6">
        <v>7</v>
      </c>
      <c r="J1808" s="10">
        <v>0.15</v>
      </c>
      <c r="K1808" s="7" t="s">
        <v>32</v>
      </c>
      <c r="L1808" s="7" t="s">
        <v>33</v>
      </c>
      <c r="M1808" s="6">
        <v>27</v>
      </c>
      <c r="N1808" s="6">
        <v>5</v>
      </c>
      <c r="O1808" s="7" t="str">
        <f>VLOOKUP(H1808,Product_Master!$A$2:$E$19,2,FALSE)</f>
        <v>Desk</v>
      </c>
      <c r="P1808" s="7" t="str">
        <f>VLOOKUP(H1808,Product_Master!$A$2:$E$19,3,FALSE)</f>
        <v>Furniture</v>
      </c>
      <c r="Q1808" s="17">
        <f>INDEX(Product_Master!$D$2:$D$19,MATCH(H1808,Product_Master!$A$2:$A$19,0))</f>
        <v>320</v>
      </c>
      <c r="R1808" s="14">
        <f>INDEX(Product_Master!$E$2:$E$19,MATCH(H1808,Product_Master!$A$2:$A$19,0))</f>
        <v>186.25</v>
      </c>
      <c r="S1808" s="14">
        <f t="shared" si="168"/>
        <v>1904</v>
      </c>
      <c r="T1808" s="14">
        <f t="shared" si="169"/>
        <v>1303.75</v>
      </c>
      <c r="U1808" s="14">
        <f t="shared" si="170"/>
        <v>600.25</v>
      </c>
      <c r="V1808" s="20">
        <f t="shared" si="171"/>
        <v>0.31525735294117646</v>
      </c>
      <c r="W1808" s="7" t="str">
        <f t="shared" si="172"/>
        <v>Profitable</v>
      </c>
      <c r="X1808" s="7" t="str">
        <f t="shared" si="173"/>
        <v>Low</v>
      </c>
    </row>
    <row r="1809" spans="1:24" x14ac:dyDescent="0.3">
      <c r="A1809" s="7" t="s">
        <v>4257</v>
      </c>
      <c r="B1809" s="8">
        <v>45635</v>
      </c>
      <c r="C1809" s="8">
        <v>45637</v>
      </c>
      <c r="D1809" s="7" t="s">
        <v>4258</v>
      </c>
      <c r="E1809" s="7" t="s">
        <v>444</v>
      </c>
      <c r="F1809" s="7" t="s">
        <v>19</v>
      </c>
      <c r="G1809" s="7" t="s">
        <v>90</v>
      </c>
      <c r="H1809" s="7" t="s">
        <v>69</v>
      </c>
      <c r="I1809" s="6">
        <v>1</v>
      </c>
      <c r="J1809" s="10">
        <v>0.05</v>
      </c>
      <c r="K1809" s="7" t="s">
        <v>22</v>
      </c>
      <c r="L1809" s="7" t="s">
        <v>50</v>
      </c>
      <c r="M1809" s="6">
        <v>61</v>
      </c>
      <c r="N1809" s="6">
        <v>1</v>
      </c>
      <c r="O1809" s="7" t="str">
        <f>VLOOKUP(H1809,Product_Master!$A$2:$E$19,2,FALSE)</f>
        <v>Marker Pack</v>
      </c>
      <c r="P1809" s="7" t="str">
        <f>VLOOKUP(H1809,Product_Master!$A$2:$E$19,3,FALSE)</f>
        <v>Office Supplies</v>
      </c>
      <c r="Q1809" s="17">
        <f>INDEX(Product_Master!$D$2:$D$19,MATCH(H1809,Product_Master!$A$2:$A$19,0))</f>
        <v>11</v>
      </c>
      <c r="R1809" s="14">
        <f>INDEX(Product_Master!$E$2:$E$19,MATCH(H1809,Product_Master!$A$2:$A$19,0))</f>
        <v>6.23</v>
      </c>
      <c r="S1809" s="14">
        <f t="shared" si="168"/>
        <v>10.45</v>
      </c>
      <c r="T1809" s="14">
        <f t="shared" si="169"/>
        <v>6.23</v>
      </c>
      <c r="U1809" s="14">
        <f t="shared" si="170"/>
        <v>4.2199999999999989</v>
      </c>
      <c r="V1809" s="20">
        <f t="shared" si="171"/>
        <v>0.40382775119617215</v>
      </c>
      <c r="W1809" s="7" t="str">
        <f t="shared" si="172"/>
        <v>Profitable</v>
      </c>
      <c r="X1809" s="7" t="str">
        <f t="shared" si="173"/>
        <v>Low</v>
      </c>
    </row>
    <row r="1810" spans="1:24" x14ac:dyDescent="0.3">
      <c r="A1810" s="7" t="s">
        <v>4259</v>
      </c>
      <c r="B1810" s="8">
        <v>45450</v>
      </c>
      <c r="C1810" s="8">
        <v>45457</v>
      </c>
      <c r="D1810" s="7" t="s">
        <v>761</v>
      </c>
      <c r="E1810" s="7" t="s">
        <v>1142</v>
      </c>
      <c r="F1810" s="7" t="s">
        <v>29</v>
      </c>
      <c r="G1810" s="7" t="s">
        <v>192</v>
      </c>
      <c r="H1810" s="7" t="s">
        <v>56</v>
      </c>
      <c r="I1810" s="6">
        <v>1</v>
      </c>
      <c r="J1810" s="10">
        <v>0</v>
      </c>
      <c r="K1810" s="7" t="s">
        <v>32</v>
      </c>
      <c r="L1810" s="7" t="s">
        <v>50</v>
      </c>
      <c r="M1810" s="6">
        <v>59</v>
      </c>
      <c r="N1810" s="6">
        <v>5</v>
      </c>
      <c r="O1810" s="7" t="str">
        <f>VLOOKUP(H1810,Product_Master!$A$2:$E$19,2,FALSE)</f>
        <v>Stapler</v>
      </c>
      <c r="P1810" s="7" t="str">
        <f>VLOOKUP(H1810,Product_Master!$A$2:$E$19,3,FALSE)</f>
        <v>Office Supplies</v>
      </c>
      <c r="Q1810" s="17">
        <f>INDEX(Product_Master!$D$2:$D$19,MATCH(H1810,Product_Master!$A$2:$A$19,0))</f>
        <v>15</v>
      </c>
      <c r="R1810" s="14">
        <f>INDEX(Product_Master!$E$2:$E$19,MATCH(H1810,Product_Master!$A$2:$A$19,0))</f>
        <v>9.91</v>
      </c>
      <c r="S1810" s="14">
        <f t="shared" si="168"/>
        <v>15</v>
      </c>
      <c r="T1810" s="14">
        <f t="shared" si="169"/>
        <v>9.91</v>
      </c>
      <c r="U1810" s="14">
        <f t="shared" si="170"/>
        <v>5.09</v>
      </c>
      <c r="V1810" s="20">
        <f t="shared" si="171"/>
        <v>0.33933333333333332</v>
      </c>
      <c r="W1810" s="7" t="str">
        <f t="shared" si="172"/>
        <v>Profitable</v>
      </c>
      <c r="X1810" s="7" t="str">
        <f t="shared" si="173"/>
        <v>Low</v>
      </c>
    </row>
    <row r="1811" spans="1:24" x14ac:dyDescent="0.3">
      <c r="A1811" s="7" t="s">
        <v>4260</v>
      </c>
      <c r="B1811" s="8">
        <v>44935</v>
      </c>
      <c r="C1811" s="8">
        <v>44936</v>
      </c>
      <c r="D1811" s="7" t="s">
        <v>3048</v>
      </c>
      <c r="E1811" s="7" t="s">
        <v>911</v>
      </c>
      <c r="F1811" s="7" t="s">
        <v>39</v>
      </c>
      <c r="G1811" s="7" t="s">
        <v>47</v>
      </c>
      <c r="H1811" s="7" t="s">
        <v>63</v>
      </c>
      <c r="I1811" s="6">
        <v>4</v>
      </c>
      <c r="J1811" s="10">
        <v>0.15</v>
      </c>
      <c r="K1811" s="7" t="s">
        <v>32</v>
      </c>
      <c r="L1811" s="7" t="s">
        <v>23</v>
      </c>
      <c r="M1811" s="6">
        <v>69</v>
      </c>
      <c r="N1811" s="6">
        <v>4</v>
      </c>
      <c r="O1811" s="7" t="str">
        <f>VLOOKUP(H1811,Product_Master!$A$2:$E$19,2,FALSE)</f>
        <v>Paper Ream</v>
      </c>
      <c r="P1811" s="7" t="str">
        <f>VLOOKUP(H1811,Product_Master!$A$2:$E$19,3,FALSE)</f>
        <v>Office Supplies</v>
      </c>
      <c r="Q1811" s="17">
        <f>INDEX(Product_Master!$D$2:$D$19,MATCH(H1811,Product_Master!$A$2:$A$19,0))</f>
        <v>9</v>
      </c>
      <c r="R1811" s="14">
        <f>INDEX(Product_Master!$E$2:$E$19,MATCH(H1811,Product_Master!$A$2:$A$19,0))</f>
        <v>5.46</v>
      </c>
      <c r="S1811" s="14">
        <f t="shared" si="168"/>
        <v>30.599999999999998</v>
      </c>
      <c r="T1811" s="14">
        <f t="shared" si="169"/>
        <v>21.84</v>
      </c>
      <c r="U1811" s="14">
        <f t="shared" si="170"/>
        <v>8.759999999999998</v>
      </c>
      <c r="V1811" s="20">
        <f t="shared" si="171"/>
        <v>0.28627450980392155</v>
      </c>
      <c r="W1811" s="7" t="str">
        <f t="shared" si="172"/>
        <v>Profitable</v>
      </c>
      <c r="X1811" s="7" t="str">
        <f t="shared" si="173"/>
        <v>Low</v>
      </c>
    </row>
    <row r="1812" spans="1:24" x14ac:dyDescent="0.3">
      <c r="A1812" s="7" t="s">
        <v>4264</v>
      </c>
      <c r="B1812" s="8">
        <v>45139</v>
      </c>
      <c r="C1812" s="8">
        <v>45143</v>
      </c>
      <c r="D1812" s="7" t="s">
        <v>3785</v>
      </c>
      <c r="E1812" s="7" t="s">
        <v>805</v>
      </c>
      <c r="F1812" s="7" t="s">
        <v>19</v>
      </c>
      <c r="G1812" s="7" t="s">
        <v>192</v>
      </c>
      <c r="H1812" s="7" t="s">
        <v>241</v>
      </c>
      <c r="I1812" s="6">
        <v>3</v>
      </c>
      <c r="J1812" s="10">
        <v>0</v>
      </c>
      <c r="K1812" s="7" t="s">
        <v>32</v>
      </c>
      <c r="L1812" s="7" t="s">
        <v>33</v>
      </c>
      <c r="M1812" s="6">
        <v>44</v>
      </c>
      <c r="N1812" s="6">
        <v>2</v>
      </c>
      <c r="O1812" s="7" t="str">
        <f>VLOOKUP(H1812,Product_Master!$A$2:$E$19,2,FALSE)</f>
        <v>Notebook</v>
      </c>
      <c r="P1812" s="7" t="str">
        <f>VLOOKUP(H1812,Product_Master!$A$2:$E$19,3,FALSE)</f>
        <v>Office Supplies</v>
      </c>
      <c r="Q1812" s="17">
        <f>INDEX(Product_Master!$D$2:$D$19,MATCH(H1812,Product_Master!$A$2:$A$19,0))</f>
        <v>6</v>
      </c>
      <c r="R1812" s="14">
        <f>INDEX(Product_Master!$E$2:$E$19,MATCH(H1812,Product_Master!$A$2:$A$19,0))</f>
        <v>4.2699999999999996</v>
      </c>
      <c r="S1812" s="14">
        <f t="shared" si="168"/>
        <v>18</v>
      </c>
      <c r="T1812" s="14">
        <f t="shared" si="169"/>
        <v>12.809999999999999</v>
      </c>
      <c r="U1812" s="14">
        <f t="shared" si="170"/>
        <v>5.1900000000000013</v>
      </c>
      <c r="V1812" s="20">
        <f t="shared" si="171"/>
        <v>0.28833333333333339</v>
      </c>
      <c r="W1812" s="7" t="str">
        <f t="shared" si="172"/>
        <v>Profitable</v>
      </c>
      <c r="X1812" s="7" t="str">
        <f t="shared" si="173"/>
        <v>Low</v>
      </c>
    </row>
    <row r="1813" spans="1:24" x14ac:dyDescent="0.3">
      <c r="A1813" s="7" t="s">
        <v>4265</v>
      </c>
      <c r="B1813" s="8">
        <v>45533</v>
      </c>
      <c r="C1813" s="8">
        <v>45539</v>
      </c>
      <c r="D1813" s="7" t="s">
        <v>3424</v>
      </c>
      <c r="E1813" s="7" t="s">
        <v>548</v>
      </c>
      <c r="F1813" s="7" t="s">
        <v>29</v>
      </c>
      <c r="G1813" s="7" t="s">
        <v>192</v>
      </c>
      <c r="H1813" s="7" t="s">
        <v>308</v>
      </c>
      <c r="I1813" s="6">
        <v>1</v>
      </c>
      <c r="J1813" s="10">
        <v>0.05</v>
      </c>
      <c r="K1813" s="7" t="s">
        <v>222</v>
      </c>
      <c r="L1813" s="7" t="s">
        <v>33</v>
      </c>
      <c r="M1813" s="6">
        <v>33</v>
      </c>
      <c r="N1813" s="6">
        <v>4</v>
      </c>
      <c r="O1813" s="7" t="str">
        <f>VLOOKUP(H1813,Product_Master!$A$2:$E$19,2,FALSE)</f>
        <v>Binder</v>
      </c>
      <c r="P1813" s="7" t="str">
        <f>VLOOKUP(H1813,Product_Master!$A$2:$E$19,3,FALSE)</f>
        <v>Office Supplies</v>
      </c>
      <c r="Q1813" s="17">
        <f>INDEX(Product_Master!$D$2:$D$19,MATCH(H1813,Product_Master!$A$2:$A$19,0))</f>
        <v>8</v>
      </c>
      <c r="R1813" s="14">
        <f>INDEX(Product_Master!$E$2:$E$19,MATCH(H1813,Product_Master!$A$2:$A$19,0))</f>
        <v>5.51</v>
      </c>
      <c r="S1813" s="14">
        <f t="shared" si="168"/>
        <v>7.6</v>
      </c>
      <c r="T1813" s="14">
        <f t="shared" si="169"/>
        <v>5.51</v>
      </c>
      <c r="U1813" s="14">
        <f t="shared" si="170"/>
        <v>2.09</v>
      </c>
      <c r="V1813" s="20">
        <f t="shared" si="171"/>
        <v>0.27499999999999997</v>
      </c>
      <c r="W1813" s="7" t="str">
        <f t="shared" si="172"/>
        <v>Profitable</v>
      </c>
      <c r="X1813" s="7" t="str">
        <f t="shared" si="173"/>
        <v>Low</v>
      </c>
    </row>
    <row r="1814" spans="1:24" x14ac:dyDescent="0.3">
      <c r="A1814" s="7" t="s">
        <v>4266</v>
      </c>
      <c r="B1814" s="8">
        <v>44961</v>
      </c>
      <c r="C1814" s="8">
        <v>44964</v>
      </c>
      <c r="D1814" s="7" t="s">
        <v>3259</v>
      </c>
      <c r="E1814" s="7" t="s">
        <v>256</v>
      </c>
      <c r="F1814" s="7" t="s">
        <v>19</v>
      </c>
      <c r="G1814" s="7" t="s">
        <v>62</v>
      </c>
      <c r="H1814" s="7" t="s">
        <v>109</v>
      </c>
      <c r="I1814" s="6">
        <v>6</v>
      </c>
      <c r="J1814" s="10">
        <v>0</v>
      </c>
      <c r="K1814" s="7" t="s">
        <v>222</v>
      </c>
      <c r="L1814" s="7" t="s">
        <v>50</v>
      </c>
      <c r="M1814" s="6">
        <v>49</v>
      </c>
      <c r="N1814" s="6">
        <v>2</v>
      </c>
      <c r="O1814" s="7" t="str">
        <f>VLOOKUP(H1814,Product_Master!$A$2:$E$19,2,FALSE)</f>
        <v>Printer</v>
      </c>
      <c r="P1814" s="7" t="str">
        <f>VLOOKUP(H1814,Product_Master!$A$2:$E$19,3,FALSE)</f>
        <v>Technology</v>
      </c>
      <c r="Q1814" s="17">
        <f>INDEX(Product_Master!$D$2:$D$19,MATCH(H1814,Product_Master!$A$2:$A$19,0))</f>
        <v>180</v>
      </c>
      <c r="R1814" s="14">
        <f>INDEX(Product_Master!$E$2:$E$19,MATCH(H1814,Product_Master!$A$2:$A$19,0))</f>
        <v>133.25</v>
      </c>
      <c r="S1814" s="14">
        <f t="shared" si="168"/>
        <v>1080</v>
      </c>
      <c r="T1814" s="14">
        <f t="shared" si="169"/>
        <v>799.5</v>
      </c>
      <c r="U1814" s="14">
        <f t="shared" si="170"/>
        <v>280.5</v>
      </c>
      <c r="V1814" s="20">
        <f t="shared" si="171"/>
        <v>0.25972222222222224</v>
      </c>
      <c r="W1814" s="7" t="str">
        <f t="shared" si="172"/>
        <v>Profitable</v>
      </c>
      <c r="X1814" s="7" t="str">
        <f t="shared" si="173"/>
        <v>Low</v>
      </c>
    </row>
    <row r="1815" spans="1:24" x14ac:dyDescent="0.3">
      <c r="A1815" s="7" t="s">
        <v>4268</v>
      </c>
      <c r="B1815" s="8">
        <v>45253</v>
      </c>
      <c r="C1815" s="8">
        <v>45257</v>
      </c>
      <c r="D1815" s="7" t="s">
        <v>4269</v>
      </c>
      <c r="E1815" s="7" t="s">
        <v>125</v>
      </c>
      <c r="F1815" s="7" t="s">
        <v>29</v>
      </c>
      <c r="G1815" s="7" t="s">
        <v>97</v>
      </c>
      <c r="H1815" s="7" t="s">
        <v>308</v>
      </c>
      <c r="I1815" s="6">
        <v>5</v>
      </c>
      <c r="J1815" s="10">
        <v>0.1</v>
      </c>
      <c r="K1815" s="7" t="s">
        <v>32</v>
      </c>
      <c r="L1815" s="7" t="s">
        <v>41</v>
      </c>
      <c r="M1815" s="6">
        <v>65</v>
      </c>
      <c r="N1815" s="6">
        <v>4</v>
      </c>
      <c r="O1815" s="7" t="str">
        <f>VLOOKUP(H1815,Product_Master!$A$2:$E$19,2,FALSE)</f>
        <v>Binder</v>
      </c>
      <c r="P1815" s="7" t="str">
        <f>VLOOKUP(H1815,Product_Master!$A$2:$E$19,3,FALSE)</f>
        <v>Office Supplies</v>
      </c>
      <c r="Q1815" s="17">
        <f>INDEX(Product_Master!$D$2:$D$19,MATCH(H1815,Product_Master!$A$2:$A$19,0))</f>
        <v>8</v>
      </c>
      <c r="R1815" s="14">
        <f>INDEX(Product_Master!$E$2:$E$19,MATCH(H1815,Product_Master!$A$2:$A$19,0))</f>
        <v>5.51</v>
      </c>
      <c r="S1815" s="14">
        <f t="shared" si="168"/>
        <v>36</v>
      </c>
      <c r="T1815" s="14">
        <f t="shared" si="169"/>
        <v>27.549999999999997</v>
      </c>
      <c r="U1815" s="14">
        <f t="shared" si="170"/>
        <v>8.4500000000000028</v>
      </c>
      <c r="V1815" s="20">
        <f t="shared" si="171"/>
        <v>0.2347222222222223</v>
      </c>
      <c r="W1815" s="7" t="str">
        <f t="shared" si="172"/>
        <v>Profitable</v>
      </c>
      <c r="X1815" s="7" t="str">
        <f t="shared" si="173"/>
        <v>Low</v>
      </c>
    </row>
    <row r="1816" spans="1:24" x14ac:dyDescent="0.3">
      <c r="A1816" s="7" t="s">
        <v>4270</v>
      </c>
      <c r="B1816" s="8">
        <v>44940</v>
      </c>
      <c r="C1816" s="8">
        <v>44941</v>
      </c>
      <c r="D1816" s="7" t="s">
        <v>1334</v>
      </c>
      <c r="E1816" s="7" t="s">
        <v>1568</v>
      </c>
      <c r="F1816" s="7" t="s">
        <v>19</v>
      </c>
      <c r="G1816" s="7" t="s">
        <v>47</v>
      </c>
      <c r="H1816" s="7" t="s">
        <v>21</v>
      </c>
      <c r="I1816" s="6">
        <v>2</v>
      </c>
      <c r="J1816" s="10">
        <v>0</v>
      </c>
      <c r="K1816" s="7" t="s">
        <v>70</v>
      </c>
      <c r="L1816" s="7" t="s">
        <v>23</v>
      </c>
      <c r="M1816" s="6">
        <v>30</v>
      </c>
      <c r="N1816" s="6">
        <v>2</v>
      </c>
      <c r="O1816" s="7" t="str">
        <f>VLOOKUP(H1816,Product_Master!$A$2:$E$19,2,FALSE)</f>
        <v>Pen Set</v>
      </c>
      <c r="P1816" s="7" t="str">
        <f>VLOOKUP(H1816,Product_Master!$A$2:$E$19,3,FALSE)</f>
        <v>Office Supplies</v>
      </c>
      <c r="Q1816" s="17">
        <f>INDEX(Product_Master!$D$2:$D$19,MATCH(H1816,Product_Master!$A$2:$A$19,0))</f>
        <v>12</v>
      </c>
      <c r="R1816" s="14">
        <f>INDEX(Product_Master!$E$2:$E$19,MATCH(H1816,Product_Master!$A$2:$A$19,0))</f>
        <v>9.07</v>
      </c>
      <c r="S1816" s="14">
        <f t="shared" si="168"/>
        <v>24</v>
      </c>
      <c r="T1816" s="14">
        <f t="shared" si="169"/>
        <v>18.14</v>
      </c>
      <c r="U1816" s="14">
        <f t="shared" si="170"/>
        <v>5.8599999999999994</v>
      </c>
      <c r="V1816" s="20">
        <f t="shared" si="171"/>
        <v>0.24416666666666664</v>
      </c>
      <c r="W1816" s="7" t="str">
        <f t="shared" si="172"/>
        <v>Profitable</v>
      </c>
      <c r="X1816" s="7" t="str">
        <f t="shared" si="173"/>
        <v>Low</v>
      </c>
    </row>
    <row r="1817" spans="1:24" x14ac:dyDescent="0.3">
      <c r="A1817" s="7" t="s">
        <v>4271</v>
      </c>
      <c r="B1817" s="8">
        <v>45401</v>
      </c>
      <c r="C1817" s="8">
        <v>45404</v>
      </c>
      <c r="D1817" s="7" t="s">
        <v>3634</v>
      </c>
      <c r="E1817" s="7" t="s">
        <v>587</v>
      </c>
      <c r="F1817" s="7" t="s">
        <v>29</v>
      </c>
      <c r="G1817" s="7" t="s">
        <v>97</v>
      </c>
      <c r="H1817" s="7" t="s">
        <v>216</v>
      </c>
      <c r="I1817" s="6">
        <v>3</v>
      </c>
      <c r="J1817" s="10">
        <v>0</v>
      </c>
      <c r="K1817" s="7" t="s">
        <v>22</v>
      </c>
      <c r="L1817" s="7" t="s">
        <v>23</v>
      </c>
      <c r="M1817" s="6">
        <v>47</v>
      </c>
      <c r="N1817" s="6">
        <v>4</v>
      </c>
      <c r="O1817" s="7" t="str">
        <f>VLOOKUP(H1817,Product_Master!$A$2:$E$19,2,FALSE)</f>
        <v>Keyboard</v>
      </c>
      <c r="P1817" s="7" t="str">
        <f>VLOOKUP(H1817,Product_Master!$A$2:$E$19,3,FALSE)</f>
        <v>Technology</v>
      </c>
      <c r="Q1817" s="17">
        <f>INDEX(Product_Master!$D$2:$D$19,MATCH(H1817,Product_Master!$A$2:$A$19,0))</f>
        <v>45</v>
      </c>
      <c r="R1817" s="14">
        <f>INDEX(Product_Master!$E$2:$E$19,MATCH(H1817,Product_Master!$A$2:$A$19,0))</f>
        <v>35.729999999999997</v>
      </c>
      <c r="S1817" s="14">
        <f t="shared" si="168"/>
        <v>135</v>
      </c>
      <c r="T1817" s="14">
        <f t="shared" si="169"/>
        <v>107.19</v>
      </c>
      <c r="U1817" s="14">
        <f t="shared" si="170"/>
        <v>27.810000000000002</v>
      </c>
      <c r="V1817" s="20">
        <f t="shared" si="171"/>
        <v>0.20600000000000002</v>
      </c>
      <c r="W1817" s="7" t="str">
        <f t="shared" si="172"/>
        <v>Profitable</v>
      </c>
      <c r="X1817" s="7" t="str">
        <f t="shared" si="173"/>
        <v>Low</v>
      </c>
    </row>
    <row r="1818" spans="1:24" x14ac:dyDescent="0.3">
      <c r="A1818" s="7" t="s">
        <v>4272</v>
      </c>
      <c r="B1818" s="8">
        <v>45467</v>
      </c>
      <c r="C1818" s="8">
        <v>45468</v>
      </c>
      <c r="D1818" s="7" t="s">
        <v>2115</v>
      </c>
      <c r="E1818" s="7" t="s">
        <v>1014</v>
      </c>
      <c r="F1818" s="7" t="s">
        <v>29</v>
      </c>
      <c r="G1818" s="7" t="s">
        <v>40</v>
      </c>
      <c r="H1818" s="7" t="s">
        <v>146</v>
      </c>
      <c r="I1818" s="6">
        <v>6</v>
      </c>
      <c r="J1818" s="10">
        <v>0.2</v>
      </c>
      <c r="K1818" s="7" t="s">
        <v>32</v>
      </c>
      <c r="L1818" s="7" t="s">
        <v>23</v>
      </c>
      <c r="M1818" s="6">
        <v>53</v>
      </c>
      <c r="N1818" s="6">
        <v>1</v>
      </c>
      <c r="O1818" s="7" t="str">
        <f>VLOOKUP(H1818,Product_Master!$A$2:$E$19,2,FALSE)</f>
        <v>Standing Desk</v>
      </c>
      <c r="P1818" s="7" t="str">
        <f>VLOOKUP(H1818,Product_Master!$A$2:$E$19,3,FALSE)</f>
        <v>Furniture</v>
      </c>
      <c r="Q1818" s="17">
        <f>INDEX(Product_Master!$D$2:$D$19,MATCH(H1818,Product_Master!$A$2:$A$19,0))</f>
        <v>480</v>
      </c>
      <c r="R1818" s="14">
        <f>INDEX(Product_Master!$E$2:$E$19,MATCH(H1818,Product_Master!$A$2:$A$19,0))</f>
        <v>375.21</v>
      </c>
      <c r="S1818" s="14">
        <f t="shared" si="168"/>
        <v>2304</v>
      </c>
      <c r="T1818" s="14">
        <f t="shared" si="169"/>
        <v>2251.2599999999998</v>
      </c>
      <c r="U1818" s="14">
        <f t="shared" si="170"/>
        <v>52.740000000000236</v>
      </c>
      <c r="V1818" s="20">
        <f t="shared" si="171"/>
        <v>2.2890625000000102E-2</v>
      </c>
      <c r="W1818" s="7" t="str">
        <f t="shared" si="172"/>
        <v>Profitable</v>
      </c>
      <c r="X1818" s="7" t="str">
        <f t="shared" si="173"/>
        <v>Medium</v>
      </c>
    </row>
    <row r="1819" spans="1:24" x14ac:dyDescent="0.3">
      <c r="A1819" s="7" t="s">
        <v>4274</v>
      </c>
      <c r="B1819" s="8">
        <v>45236</v>
      </c>
      <c r="C1819" s="8">
        <v>45238</v>
      </c>
      <c r="D1819" s="7" t="s">
        <v>1932</v>
      </c>
      <c r="E1819" s="7" t="s">
        <v>165</v>
      </c>
      <c r="F1819" s="7" t="s">
        <v>29</v>
      </c>
      <c r="G1819" s="7" t="s">
        <v>40</v>
      </c>
      <c r="H1819" s="7" t="s">
        <v>21</v>
      </c>
      <c r="I1819" s="6">
        <v>7</v>
      </c>
      <c r="J1819" s="10">
        <v>0.15</v>
      </c>
      <c r="K1819" s="7" t="s">
        <v>70</v>
      </c>
      <c r="L1819" s="7" t="s">
        <v>50</v>
      </c>
      <c r="M1819" s="6">
        <v>44</v>
      </c>
      <c r="N1819" s="6">
        <v>2</v>
      </c>
      <c r="O1819" s="7" t="str">
        <f>VLOOKUP(H1819,Product_Master!$A$2:$E$19,2,FALSE)</f>
        <v>Pen Set</v>
      </c>
      <c r="P1819" s="7" t="str">
        <f>VLOOKUP(H1819,Product_Master!$A$2:$E$19,3,FALSE)</f>
        <v>Office Supplies</v>
      </c>
      <c r="Q1819" s="17">
        <f>INDEX(Product_Master!$D$2:$D$19,MATCH(H1819,Product_Master!$A$2:$A$19,0))</f>
        <v>12</v>
      </c>
      <c r="R1819" s="14">
        <f>INDEX(Product_Master!$E$2:$E$19,MATCH(H1819,Product_Master!$A$2:$A$19,0))</f>
        <v>9.07</v>
      </c>
      <c r="S1819" s="14">
        <f t="shared" si="168"/>
        <v>71.399999999999991</v>
      </c>
      <c r="T1819" s="14">
        <f t="shared" si="169"/>
        <v>63.49</v>
      </c>
      <c r="U1819" s="14">
        <f t="shared" si="170"/>
        <v>7.9099999999999895</v>
      </c>
      <c r="V1819" s="20">
        <f t="shared" si="171"/>
        <v>0.11078431372549007</v>
      </c>
      <c r="W1819" s="7" t="str">
        <f t="shared" si="172"/>
        <v>Profitable</v>
      </c>
      <c r="X1819" s="7" t="str">
        <f t="shared" si="173"/>
        <v>Low</v>
      </c>
    </row>
    <row r="1820" spans="1:24" x14ac:dyDescent="0.3">
      <c r="A1820" s="7" t="s">
        <v>4275</v>
      </c>
      <c r="B1820" s="8">
        <v>45311</v>
      </c>
      <c r="C1820" s="8">
        <v>45316</v>
      </c>
      <c r="D1820" s="7" t="s">
        <v>1946</v>
      </c>
      <c r="E1820" s="7" t="s">
        <v>635</v>
      </c>
      <c r="F1820" s="7" t="s">
        <v>29</v>
      </c>
      <c r="G1820" s="7" t="s">
        <v>192</v>
      </c>
      <c r="H1820" s="7" t="s">
        <v>177</v>
      </c>
      <c r="I1820" s="6">
        <v>9</v>
      </c>
      <c r="J1820" s="10">
        <v>0.05</v>
      </c>
      <c r="K1820" s="7" t="s">
        <v>32</v>
      </c>
      <c r="L1820" s="7" t="s">
        <v>33</v>
      </c>
      <c r="M1820" s="6">
        <v>24</v>
      </c>
      <c r="N1820" s="6">
        <v>1</v>
      </c>
      <c r="O1820" s="7" t="str">
        <f>VLOOKUP(H1820,Product_Master!$A$2:$E$19,2,FALSE)</f>
        <v>Headphones</v>
      </c>
      <c r="P1820" s="7" t="str">
        <f>VLOOKUP(H1820,Product_Master!$A$2:$E$19,3,FALSE)</f>
        <v>Technology</v>
      </c>
      <c r="Q1820" s="17">
        <f>INDEX(Product_Master!$D$2:$D$19,MATCH(H1820,Product_Master!$A$2:$A$19,0))</f>
        <v>80</v>
      </c>
      <c r="R1820" s="14">
        <f>INDEX(Product_Master!$E$2:$E$19,MATCH(H1820,Product_Master!$A$2:$A$19,0))</f>
        <v>45.88</v>
      </c>
      <c r="S1820" s="14">
        <f t="shared" si="168"/>
        <v>684</v>
      </c>
      <c r="T1820" s="14">
        <f t="shared" si="169"/>
        <v>412.92</v>
      </c>
      <c r="U1820" s="14">
        <f t="shared" si="170"/>
        <v>271.08</v>
      </c>
      <c r="V1820" s="20">
        <f t="shared" si="171"/>
        <v>0.39631578947368418</v>
      </c>
      <c r="W1820" s="7" t="str">
        <f t="shared" si="172"/>
        <v>Profitable</v>
      </c>
      <c r="X1820" s="7" t="str">
        <f t="shared" si="173"/>
        <v>Low</v>
      </c>
    </row>
    <row r="1821" spans="1:24" x14ac:dyDescent="0.3">
      <c r="A1821" s="7" t="s">
        <v>4276</v>
      </c>
      <c r="B1821" s="8">
        <v>45258</v>
      </c>
      <c r="C1821" s="8">
        <v>45259</v>
      </c>
      <c r="D1821" s="7" t="s">
        <v>2758</v>
      </c>
      <c r="E1821" s="7" t="s">
        <v>266</v>
      </c>
      <c r="F1821" s="7" t="s">
        <v>29</v>
      </c>
      <c r="G1821" s="7" t="s">
        <v>47</v>
      </c>
      <c r="H1821" s="7" t="s">
        <v>146</v>
      </c>
      <c r="I1821" s="6">
        <v>1</v>
      </c>
      <c r="J1821" s="10">
        <v>0.1</v>
      </c>
      <c r="K1821" s="7" t="s">
        <v>32</v>
      </c>
      <c r="L1821" s="7" t="s">
        <v>23</v>
      </c>
      <c r="M1821" s="6">
        <v>27</v>
      </c>
      <c r="N1821" s="6">
        <v>1</v>
      </c>
      <c r="O1821" s="7" t="str">
        <f>VLOOKUP(H1821,Product_Master!$A$2:$E$19,2,FALSE)</f>
        <v>Standing Desk</v>
      </c>
      <c r="P1821" s="7" t="str">
        <f>VLOOKUP(H1821,Product_Master!$A$2:$E$19,3,FALSE)</f>
        <v>Furniture</v>
      </c>
      <c r="Q1821" s="17">
        <f>INDEX(Product_Master!$D$2:$D$19,MATCH(H1821,Product_Master!$A$2:$A$19,0))</f>
        <v>480</v>
      </c>
      <c r="R1821" s="14">
        <f>INDEX(Product_Master!$E$2:$E$19,MATCH(H1821,Product_Master!$A$2:$A$19,0))</f>
        <v>375.21</v>
      </c>
      <c r="S1821" s="14">
        <f t="shared" si="168"/>
        <v>432</v>
      </c>
      <c r="T1821" s="14">
        <f t="shared" si="169"/>
        <v>375.21</v>
      </c>
      <c r="U1821" s="14">
        <f t="shared" si="170"/>
        <v>56.79000000000002</v>
      </c>
      <c r="V1821" s="20">
        <f t="shared" si="171"/>
        <v>0.13145833333333337</v>
      </c>
      <c r="W1821" s="7" t="str">
        <f t="shared" si="172"/>
        <v>Profitable</v>
      </c>
      <c r="X1821" s="7" t="str">
        <f t="shared" si="173"/>
        <v>Low</v>
      </c>
    </row>
    <row r="1822" spans="1:24" x14ac:dyDescent="0.3">
      <c r="A1822" s="7" t="s">
        <v>4277</v>
      </c>
      <c r="B1822" s="8">
        <v>45555</v>
      </c>
      <c r="C1822" s="8">
        <v>45561</v>
      </c>
      <c r="D1822" s="7" t="s">
        <v>4278</v>
      </c>
      <c r="E1822" s="7" t="s">
        <v>292</v>
      </c>
      <c r="F1822" s="7" t="s">
        <v>29</v>
      </c>
      <c r="G1822" s="7" t="s">
        <v>176</v>
      </c>
      <c r="H1822" s="7" t="s">
        <v>76</v>
      </c>
      <c r="I1822" s="6">
        <v>2</v>
      </c>
      <c r="J1822" s="10">
        <v>0.2</v>
      </c>
      <c r="K1822" s="7" t="s">
        <v>32</v>
      </c>
      <c r="L1822" s="7" t="s">
        <v>23</v>
      </c>
      <c r="M1822" s="6">
        <v>62</v>
      </c>
      <c r="N1822" s="6">
        <v>5</v>
      </c>
      <c r="O1822" s="7" t="str">
        <f>VLOOKUP(H1822,Product_Master!$A$2:$E$19,2,FALSE)</f>
        <v>Tablet</v>
      </c>
      <c r="P1822" s="7" t="str">
        <f>VLOOKUP(H1822,Product_Master!$A$2:$E$19,3,FALSE)</f>
        <v>Technology</v>
      </c>
      <c r="Q1822" s="17">
        <f>INDEX(Product_Master!$D$2:$D$19,MATCH(H1822,Product_Master!$A$2:$A$19,0))</f>
        <v>350</v>
      </c>
      <c r="R1822" s="14">
        <f>INDEX(Product_Master!$E$2:$E$19,MATCH(H1822,Product_Master!$A$2:$A$19,0))</f>
        <v>267.63</v>
      </c>
      <c r="S1822" s="14">
        <f t="shared" si="168"/>
        <v>560</v>
      </c>
      <c r="T1822" s="14">
        <f t="shared" si="169"/>
        <v>535.26</v>
      </c>
      <c r="U1822" s="14">
        <f t="shared" si="170"/>
        <v>24.740000000000009</v>
      </c>
      <c r="V1822" s="20">
        <f t="shared" si="171"/>
        <v>4.4178571428571442E-2</v>
      </c>
      <c r="W1822" s="7" t="str">
        <f t="shared" si="172"/>
        <v>Profitable</v>
      </c>
      <c r="X1822" s="7" t="str">
        <f t="shared" si="173"/>
        <v>Low</v>
      </c>
    </row>
    <row r="1823" spans="1:24" x14ac:dyDescent="0.3">
      <c r="A1823" s="7" t="s">
        <v>4279</v>
      </c>
      <c r="B1823" s="8">
        <v>45644</v>
      </c>
      <c r="C1823" s="8">
        <v>45645</v>
      </c>
      <c r="D1823" s="7" t="s">
        <v>4280</v>
      </c>
      <c r="E1823" s="7" t="s">
        <v>103</v>
      </c>
      <c r="F1823" s="7" t="s">
        <v>39</v>
      </c>
      <c r="G1823" s="7" t="s">
        <v>20</v>
      </c>
      <c r="H1823" s="7" t="s">
        <v>308</v>
      </c>
      <c r="I1823" s="6">
        <v>4</v>
      </c>
      <c r="J1823" s="10">
        <v>0.15</v>
      </c>
      <c r="K1823" s="7" t="s">
        <v>22</v>
      </c>
      <c r="L1823" s="7" t="s">
        <v>41</v>
      </c>
      <c r="M1823" s="6">
        <v>63</v>
      </c>
      <c r="N1823" s="6">
        <v>3</v>
      </c>
      <c r="O1823" s="7" t="str">
        <f>VLOOKUP(H1823,Product_Master!$A$2:$E$19,2,FALSE)</f>
        <v>Binder</v>
      </c>
      <c r="P1823" s="7" t="str">
        <f>VLOOKUP(H1823,Product_Master!$A$2:$E$19,3,FALSE)</f>
        <v>Office Supplies</v>
      </c>
      <c r="Q1823" s="17">
        <f>INDEX(Product_Master!$D$2:$D$19,MATCH(H1823,Product_Master!$A$2:$A$19,0))</f>
        <v>8</v>
      </c>
      <c r="R1823" s="14">
        <f>INDEX(Product_Master!$E$2:$E$19,MATCH(H1823,Product_Master!$A$2:$A$19,0))</f>
        <v>5.51</v>
      </c>
      <c r="S1823" s="14">
        <f t="shared" si="168"/>
        <v>27.2</v>
      </c>
      <c r="T1823" s="14">
        <f t="shared" si="169"/>
        <v>22.04</v>
      </c>
      <c r="U1823" s="14">
        <f t="shared" si="170"/>
        <v>5.16</v>
      </c>
      <c r="V1823" s="20">
        <f t="shared" si="171"/>
        <v>0.1897058823529412</v>
      </c>
      <c r="W1823" s="7" t="str">
        <f t="shared" si="172"/>
        <v>Profitable</v>
      </c>
      <c r="X1823" s="7" t="str">
        <f t="shared" si="173"/>
        <v>Low</v>
      </c>
    </row>
    <row r="1824" spans="1:24" x14ac:dyDescent="0.3">
      <c r="A1824" s="7" t="s">
        <v>4281</v>
      </c>
      <c r="B1824" s="8">
        <v>45270</v>
      </c>
      <c r="C1824" s="8">
        <v>45274</v>
      </c>
      <c r="D1824" s="7" t="s">
        <v>2772</v>
      </c>
      <c r="E1824" s="7" t="s">
        <v>61</v>
      </c>
      <c r="F1824" s="7" t="s">
        <v>39</v>
      </c>
      <c r="G1824" s="7" t="s">
        <v>176</v>
      </c>
      <c r="H1824" s="7" t="s">
        <v>63</v>
      </c>
      <c r="I1824" s="6">
        <v>5</v>
      </c>
      <c r="J1824" s="10">
        <v>0.1</v>
      </c>
      <c r="K1824" s="7" t="s">
        <v>70</v>
      </c>
      <c r="L1824" s="7" t="s">
        <v>41</v>
      </c>
      <c r="M1824" s="6">
        <v>63</v>
      </c>
      <c r="N1824" s="6">
        <v>1</v>
      </c>
      <c r="O1824" s="7" t="str">
        <f>VLOOKUP(H1824,Product_Master!$A$2:$E$19,2,FALSE)</f>
        <v>Paper Ream</v>
      </c>
      <c r="P1824" s="7" t="str">
        <f>VLOOKUP(H1824,Product_Master!$A$2:$E$19,3,FALSE)</f>
        <v>Office Supplies</v>
      </c>
      <c r="Q1824" s="17">
        <f>INDEX(Product_Master!$D$2:$D$19,MATCH(H1824,Product_Master!$A$2:$A$19,0))</f>
        <v>9</v>
      </c>
      <c r="R1824" s="14">
        <f>INDEX(Product_Master!$E$2:$E$19,MATCH(H1824,Product_Master!$A$2:$A$19,0))</f>
        <v>5.46</v>
      </c>
      <c r="S1824" s="14">
        <f t="shared" si="168"/>
        <v>40.5</v>
      </c>
      <c r="T1824" s="14">
        <f t="shared" si="169"/>
        <v>27.3</v>
      </c>
      <c r="U1824" s="14">
        <f t="shared" si="170"/>
        <v>13.2</v>
      </c>
      <c r="V1824" s="20">
        <f t="shared" si="171"/>
        <v>0.3259259259259259</v>
      </c>
      <c r="W1824" s="7" t="str">
        <f t="shared" si="172"/>
        <v>Profitable</v>
      </c>
      <c r="X1824" s="7" t="str">
        <f t="shared" si="173"/>
        <v>Low</v>
      </c>
    </row>
    <row r="1825" spans="1:24" x14ac:dyDescent="0.3">
      <c r="A1825" s="7" t="s">
        <v>4282</v>
      </c>
      <c r="B1825" s="8">
        <v>45347</v>
      </c>
      <c r="C1825" s="8">
        <v>45348</v>
      </c>
      <c r="D1825" s="7" t="s">
        <v>17</v>
      </c>
      <c r="E1825" s="7" t="s">
        <v>671</v>
      </c>
      <c r="F1825" s="7" t="s">
        <v>29</v>
      </c>
      <c r="G1825" s="7" t="s">
        <v>47</v>
      </c>
      <c r="H1825" s="7" t="s">
        <v>109</v>
      </c>
      <c r="I1825" s="6">
        <v>1</v>
      </c>
      <c r="J1825" s="10">
        <v>0.05</v>
      </c>
      <c r="K1825" s="7" t="s">
        <v>22</v>
      </c>
      <c r="L1825" s="7" t="s">
        <v>41</v>
      </c>
      <c r="M1825" s="6">
        <v>44</v>
      </c>
      <c r="N1825" s="6">
        <v>5</v>
      </c>
      <c r="O1825" s="7" t="str">
        <f>VLOOKUP(H1825,Product_Master!$A$2:$E$19,2,FALSE)</f>
        <v>Printer</v>
      </c>
      <c r="P1825" s="7" t="str">
        <f>VLOOKUP(H1825,Product_Master!$A$2:$E$19,3,FALSE)</f>
        <v>Technology</v>
      </c>
      <c r="Q1825" s="17">
        <f>INDEX(Product_Master!$D$2:$D$19,MATCH(H1825,Product_Master!$A$2:$A$19,0))</f>
        <v>180</v>
      </c>
      <c r="R1825" s="14">
        <f>INDEX(Product_Master!$E$2:$E$19,MATCH(H1825,Product_Master!$A$2:$A$19,0))</f>
        <v>133.25</v>
      </c>
      <c r="S1825" s="14">
        <f t="shared" si="168"/>
        <v>171</v>
      </c>
      <c r="T1825" s="14">
        <f t="shared" si="169"/>
        <v>133.25</v>
      </c>
      <c r="U1825" s="14">
        <f t="shared" si="170"/>
        <v>37.75</v>
      </c>
      <c r="V1825" s="20">
        <f t="shared" si="171"/>
        <v>0.22076023391812866</v>
      </c>
      <c r="W1825" s="7" t="str">
        <f t="shared" si="172"/>
        <v>Profitable</v>
      </c>
      <c r="X1825" s="7" t="str">
        <f t="shared" si="173"/>
        <v>Low</v>
      </c>
    </row>
    <row r="1826" spans="1:24" x14ac:dyDescent="0.3">
      <c r="A1826" s="7" t="s">
        <v>4284</v>
      </c>
      <c r="B1826" s="8">
        <v>45063</v>
      </c>
      <c r="C1826" s="8">
        <v>45068</v>
      </c>
      <c r="D1826" s="7" t="s">
        <v>2785</v>
      </c>
      <c r="E1826" s="7" t="s">
        <v>444</v>
      </c>
      <c r="F1826" s="7" t="s">
        <v>29</v>
      </c>
      <c r="G1826" s="7" t="s">
        <v>115</v>
      </c>
      <c r="H1826" s="7" t="s">
        <v>56</v>
      </c>
      <c r="I1826" s="6">
        <v>3</v>
      </c>
      <c r="J1826" s="10">
        <v>0.1</v>
      </c>
      <c r="K1826" s="7" t="s">
        <v>22</v>
      </c>
      <c r="L1826" s="7" t="s">
        <v>33</v>
      </c>
      <c r="M1826" s="6">
        <v>52</v>
      </c>
      <c r="N1826" s="6">
        <v>4</v>
      </c>
      <c r="O1826" s="7" t="str">
        <f>VLOOKUP(H1826,Product_Master!$A$2:$E$19,2,FALSE)</f>
        <v>Stapler</v>
      </c>
      <c r="P1826" s="7" t="str">
        <f>VLOOKUP(H1826,Product_Master!$A$2:$E$19,3,FALSE)</f>
        <v>Office Supplies</v>
      </c>
      <c r="Q1826" s="17">
        <f>INDEX(Product_Master!$D$2:$D$19,MATCH(H1826,Product_Master!$A$2:$A$19,0))</f>
        <v>15</v>
      </c>
      <c r="R1826" s="14">
        <f>INDEX(Product_Master!$E$2:$E$19,MATCH(H1826,Product_Master!$A$2:$A$19,0))</f>
        <v>9.91</v>
      </c>
      <c r="S1826" s="14">
        <f t="shared" si="168"/>
        <v>40.5</v>
      </c>
      <c r="T1826" s="14">
        <f t="shared" si="169"/>
        <v>29.73</v>
      </c>
      <c r="U1826" s="14">
        <f t="shared" si="170"/>
        <v>10.77</v>
      </c>
      <c r="V1826" s="20">
        <f t="shared" si="171"/>
        <v>0.2659259259259259</v>
      </c>
      <c r="W1826" s="7" t="str">
        <f t="shared" si="172"/>
        <v>Profitable</v>
      </c>
      <c r="X1826" s="7" t="str">
        <f t="shared" si="173"/>
        <v>Low</v>
      </c>
    </row>
    <row r="1827" spans="1:24" x14ac:dyDescent="0.3">
      <c r="A1827" s="7" t="s">
        <v>4285</v>
      </c>
      <c r="B1827" s="8">
        <v>45263</v>
      </c>
      <c r="C1827" s="8">
        <v>45267</v>
      </c>
      <c r="D1827" s="7" t="s">
        <v>657</v>
      </c>
      <c r="E1827" s="7" t="s">
        <v>357</v>
      </c>
      <c r="F1827" s="7" t="s">
        <v>29</v>
      </c>
      <c r="G1827" s="7" t="s">
        <v>97</v>
      </c>
      <c r="H1827" s="7" t="s">
        <v>69</v>
      </c>
      <c r="I1827" s="6">
        <v>3</v>
      </c>
      <c r="J1827" s="10">
        <v>0.05</v>
      </c>
      <c r="K1827" s="7" t="s">
        <v>32</v>
      </c>
      <c r="L1827" s="7" t="s">
        <v>41</v>
      </c>
      <c r="M1827" s="6">
        <v>54</v>
      </c>
      <c r="N1827" s="6">
        <v>3</v>
      </c>
      <c r="O1827" s="7" t="str">
        <f>VLOOKUP(H1827,Product_Master!$A$2:$E$19,2,FALSE)</f>
        <v>Marker Pack</v>
      </c>
      <c r="P1827" s="7" t="str">
        <f>VLOOKUP(H1827,Product_Master!$A$2:$E$19,3,FALSE)</f>
        <v>Office Supplies</v>
      </c>
      <c r="Q1827" s="17">
        <f>INDEX(Product_Master!$D$2:$D$19,MATCH(H1827,Product_Master!$A$2:$A$19,0))</f>
        <v>11</v>
      </c>
      <c r="R1827" s="14">
        <f>INDEX(Product_Master!$E$2:$E$19,MATCH(H1827,Product_Master!$A$2:$A$19,0))</f>
        <v>6.23</v>
      </c>
      <c r="S1827" s="14">
        <f t="shared" si="168"/>
        <v>31.349999999999998</v>
      </c>
      <c r="T1827" s="14">
        <f t="shared" si="169"/>
        <v>18.690000000000001</v>
      </c>
      <c r="U1827" s="14">
        <f t="shared" si="170"/>
        <v>12.659999999999997</v>
      </c>
      <c r="V1827" s="20">
        <f t="shared" si="171"/>
        <v>0.40382775119617215</v>
      </c>
      <c r="W1827" s="7" t="str">
        <f t="shared" si="172"/>
        <v>Profitable</v>
      </c>
      <c r="X1827" s="7" t="str">
        <f t="shared" si="173"/>
        <v>Low</v>
      </c>
    </row>
    <row r="1828" spans="1:24" x14ac:dyDescent="0.3">
      <c r="A1828" s="7" t="s">
        <v>4286</v>
      </c>
      <c r="B1828" s="8">
        <v>45340</v>
      </c>
      <c r="C1828" s="8">
        <v>45347</v>
      </c>
      <c r="D1828" s="7" t="s">
        <v>3248</v>
      </c>
      <c r="E1828" s="7" t="s">
        <v>68</v>
      </c>
      <c r="F1828" s="7" t="s">
        <v>29</v>
      </c>
      <c r="G1828" s="7" t="s">
        <v>62</v>
      </c>
      <c r="H1828" s="7" t="s">
        <v>56</v>
      </c>
      <c r="I1828" s="6">
        <v>4</v>
      </c>
      <c r="J1828" s="10">
        <v>0.2</v>
      </c>
      <c r="K1828" s="7" t="s">
        <v>22</v>
      </c>
      <c r="L1828" s="7" t="s">
        <v>23</v>
      </c>
      <c r="M1828" s="6">
        <v>22</v>
      </c>
      <c r="N1828" s="6">
        <v>3</v>
      </c>
      <c r="O1828" s="7" t="str">
        <f>VLOOKUP(H1828,Product_Master!$A$2:$E$19,2,FALSE)</f>
        <v>Stapler</v>
      </c>
      <c r="P1828" s="7" t="str">
        <f>VLOOKUP(H1828,Product_Master!$A$2:$E$19,3,FALSE)</f>
        <v>Office Supplies</v>
      </c>
      <c r="Q1828" s="17">
        <f>INDEX(Product_Master!$D$2:$D$19,MATCH(H1828,Product_Master!$A$2:$A$19,0))</f>
        <v>15</v>
      </c>
      <c r="R1828" s="14">
        <f>INDEX(Product_Master!$E$2:$E$19,MATCH(H1828,Product_Master!$A$2:$A$19,0))</f>
        <v>9.91</v>
      </c>
      <c r="S1828" s="14">
        <f t="shared" si="168"/>
        <v>48</v>
      </c>
      <c r="T1828" s="14">
        <f t="shared" si="169"/>
        <v>39.64</v>
      </c>
      <c r="U1828" s="14">
        <f t="shared" si="170"/>
        <v>8.36</v>
      </c>
      <c r="V1828" s="20">
        <f t="shared" si="171"/>
        <v>0.17416666666666666</v>
      </c>
      <c r="W1828" s="7" t="str">
        <f t="shared" si="172"/>
        <v>Profitable</v>
      </c>
      <c r="X1828" s="7" t="str">
        <f t="shared" si="173"/>
        <v>Low</v>
      </c>
    </row>
    <row r="1829" spans="1:24" x14ac:dyDescent="0.3">
      <c r="A1829" s="7" t="s">
        <v>4287</v>
      </c>
      <c r="B1829" s="8">
        <v>45074</v>
      </c>
      <c r="C1829" s="8">
        <v>45081</v>
      </c>
      <c r="D1829" s="7" t="s">
        <v>245</v>
      </c>
      <c r="E1829" s="7" t="s">
        <v>1202</v>
      </c>
      <c r="F1829" s="7" t="s">
        <v>39</v>
      </c>
      <c r="G1829" s="7" t="s">
        <v>176</v>
      </c>
      <c r="H1829" s="7" t="s">
        <v>21</v>
      </c>
      <c r="I1829" s="6">
        <v>9</v>
      </c>
      <c r="J1829" s="10">
        <v>0</v>
      </c>
      <c r="K1829" s="7" t="s">
        <v>22</v>
      </c>
      <c r="L1829" s="7" t="s">
        <v>50</v>
      </c>
      <c r="M1829" s="6">
        <v>26</v>
      </c>
      <c r="N1829" s="6">
        <v>5</v>
      </c>
      <c r="O1829" s="7" t="str">
        <f>VLOOKUP(H1829,Product_Master!$A$2:$E$19,2,FALSE)</f>
        <v>Pen Set</v>
      </c>
      <c r="P1829" s="7" t="str">
        <f>VLOOKUP(H1829,Product_Master!$A$2:$E$19,3,FALSE)</f>
        <v>Office Supplies</v>
      </c>
      <c r="Q1829" s="17">
        <f>INDEX(Product_Master!$D$2:$D$19,MATCH(H1829,Product_Master!$A$2:$A$19,0))</f>
        <v>12</v>
      </c>
      <c r="R1829" s="14">
        <f>INDEX(Product_Master!$E$2:$E$19,MATCH(H1829,Product_Master!$A$2:$A$19,0))</f>
        <v>9.07</v>
      </c>
      <c r="S1829" s="14">
        <f t="shared" si="168"/>
        <v>108</v>
      </c>
      <c r="T1829" s="14">
        <f t="shared" si="169"/>
        <v>81.63</v>
      </c>
      <c r="U1829" s="14">
        <f t="shared" si="170"/>
        <v>26.370000000000005</v>
      </c>
      <c r="V1829" s="20">
        <f t="shared" si="171"/>
        <v>0.2441666666666667</v>
      </c>
      <c r="W1829" s="7" t="str">
        <f t="shared" si="172"/>
        <v>Profitable</v>
      </c>
      <c r="X1829" s="7" t="str">
        <f t="shared" si="173"/>
        <v>Low</v>
      </c>
    </row>
    <row r="1830" spans="1:24" x14ac:dyDescent="0.3">
      <c r="A1830" s="7" t="s">
        <v>4288</v>
      </c>
      <c r="B1830" s="8">
        <v>45598</v>
      </c>
      <c r="C1830" s="8">
        <v>45604</v>
      </c>
      <c r="D1830" s="7" t="s">
        <v>2961</v>
      </c>
      <c r="E1830" s="7" t="s">
        <v>359</v>
      </c>
      <c r="F1830" s="7" t="s">
        <v>19</v>
      </c>
      <c r="G1830" s="7" t="s">
        <v>97</v>
      </c>
      <c r="H1830" s="7" t="s">
        <v>31</v>
      </c>
      <c r="I1830" s="6">
        <v>4</v>
      </c>
      <c r="J1830" s="10">
        <v>0.1</v>
      </c>
      <c r="K1830" s="7" t="s">
        <v>70</v>
      </c>
      <c r="L1830" s="7" t="s">
        <v>33</v>
      </c>
      <c r="M1830" s="6">
        <v>57</v>
      </c>
      <c r="N1830" s="6">
        <v>2</v>
      </c>
      <c r="O1830" s="7" t="str">
        <f>VLOOKUP(H1830,Product_Master!$A$2:$E$19,2,FALSE)</f>
        <v>Desk</v>
      </c>
      <c r="P1830" s="7" t="str">
        <f>VLOOKUP(H1830,Product_Master!$A$2:$E$19,3,FALSE)</f>
        <v>Furniture</v>
      </c>
      <c r="Q1830" s="17">
        <f>INDEX(Product_Master!$D$2:$D$19,MATCH(H1830,Product_Master!$A$2:$A$19,0))</f>
        <v>320</v>
      </c>
      <c r="R1830" s="14">
        <f>INDEX(Product_Master!$E$2:$E$19,MATCH(H1830,Product_Master!$A$2:$A$19,0))</f>
        <v>186.25</v>
      </c>
      <c r="S1830" s="14">
        <f t="shared" si="168"/>
        <v>1152</v>
      </c>
      <c r="T1830" s="14">
        <f t="shared" si="169"/>
        <v>745</v>
      </c>
      <c r="U1830" s="14">
        <f t="shared" si="170"/>
        <v>407</v>
      </c>
      <c r="V1830" s="20">
        <f t="shared" si="171"/>
        <v>0.3532986111111111</v>
      </c>
      <c r="W1830" s="7" t="str">
        <f t="shared" si="172"/>
        <v>Profitable</v>
      </c>
      <c r="X1830" s="7" t="str">
        <f t="shared" si="173"/>
        <v>Low</v>
      </c>
    </row>
    <row r="1831" spans="1:24" x14ac:dyDescent="0.3">
      <c r="A1831" s="7" t="s">
        <v>4290</v>
      </c>
      <c r="B1831" s="8">
        <v>45153</v>
      </c>
      <c r="C1831" s="8">
        <v>45157</v>
      </c>
      <c r="D1831" s="7" t="s">
        <v>4291</v>
      </c>
      <c r="E1831" s="7" t="s">
        <v>1058</v>
      </c>
      <c r="F1831" s="7" t="s">
        <v>29</v>
      </c>
      <c r="G1831" s="7" t="s">
        <v>20</v>
      </c>
      <c r="H1831" s="7" t="s">
        <v>154</v>
      </c>
      <c r="I1831" s="6">
        <v>5</v>
      </c>
      <c r="J1831" s="10">
        <v>0.1</v>
      </c>
      <c r="K1831" s="7" t="s">
        <v>32</v>
      </c>
      <c r="L1831" s="7" t="s">
        <v>41</v>
      </c>
      <c r="M1831" s="6">
        <v>60</v>
      </c>
      <c r="N1831" s="6">
        <v>3</v>
      </c>
      <c r="O1831" s="7" t="str">
        <f>VLOOKUP(H1831,Product_Master!$A$2:$E$19,2,FALSE)</f>
        <v>Filing Cabinet</v>
      </c>
      <c r="P1831" s="7" t="str">
        <f>VLOOKUP(H1831,Product_Master!$A$2:$E$19,3,FALSE)</f>
        <v>Furniture</v>
      </c>
      <c r="Q1831" s="17">
        <f>INDEX(Product_Master!$D$2:$D$19,MATCH(H1831,Product_Master!$A$2:$A$19,0))</f>
        <v>130</v>
      </c>
      <c r="R1831" s="14">
        <f>INDEX(Product_Master!$E$2:$E$19,MATCH(H1831,Product_Master!$A$2:$A$19,0))</f>
        <v>83.55</v>
      </c>
      <c r="S1831" s="14">
        <f t="shared" si="168"/>
        <v>585</v>
      </c>
      <c r="T1831" s="14">
        <f t="shared" si="169"/>
        <v>417.75</v>
      </c>
      <c r="U1831" s="14">
        <f t="shared" si="170"/>
        <v>167.25</v>
      </c>
      <c r="V1831" s="20">
        <f t="shared" si="171"/>
        <v>0.28589743589743588</v>
      </c>
      <c r="W1831" s="7" t="str">
        <f t="shared" si="172"/>
        <v>Profitable</v>
      </c>
      <c r="X1831" s="7" t="str">
        <f t="shared" si="173"/>
        <v>Low</v>
      </c>
    </row>
    <row r="1832" spans="1:24" x14ac:dyDescent="0.3">
      <c r="A1832" s="7" t="s">
        <v>4292</v>
      </c>
      <c r="B1832" s="8">
        <v>45314</v>
      </c>
      <c r="C1832" s="8">
        <v>45320</v>
      </c>
      <c r="D1832" s="7" t="s">
        <v>4293</v>
      </c>
      <c r="E1832" s="7" t="s">
        <v>281</v>
      </c>
      <c r="F1832" s="7" t="s">
        <v>39</v>
      </c>
      <c r="G1832" s="7" t="s">
        <v>62</v>
      </c>
      <c r="H1832" s="7" t="s">
        <v>48</v>
      </c>
      <c r="I1832" s="6">
        <v>2</v>
      </c>
      <c r="J1832" s="10">
        <v>0</v>
      </c>
      <c r="K1832" s="7" t="s">
        <v>32</v>
      </c>
      <c r="L1832" s="7" t="s">
        <v>33</v>
      </c>
      <c r="M1832" s="6">
        <v>42</v>
      </c>
      <c r="N1832" s="6">
        <v>4</v>
      </c>
      <c r="O1832" s="7" t="str">
        <f>VLOOKUP(H1832,Product_Master!$A$2:$E$19,2,FALSE)</f>
        <v>Monitor</v>
      </c>
      <c r="P1832" s="7" t="str">
        <f>VLOOKUP(H1832,Product_Master!$A$2:$E$19,3,FALSE)</f>
        <v>Technology</v>
      </c>
      <c r="Q1832" s="17">
        <f>INDEX(Product_Master!$D$2:$D$19,MATCH(H1832,Product_Master!$A$2:$A$19,0))</f>
        <v>220</v>
      </c>
      <c r="R1832" s="14">
        <f>INDEX(Product_Master!$E$2:$E$19,MATCH(H1832,Product_Master!$A$2:$A$19,0))</f>
        <v>159.36000000000001</v>
      </c>
      <c r="S1832" s="14">
        <f t="shared" si="168"/>
        <v>440</v>
      </c>
      <c r="T1832" s="14">
        <f t="shared" si="169"/>
        <v>318.72000000000003</v>
      </c>
      <c r="U1832" s="14">
        <f t="shared" si="170"/>
        <v>121.27999999999997</v>
      </c>
      <c r="V1832" s="20">
        <f t="shared" si="171"/>
        <v>0.27563636363636357</v>
      </c>
      <c r="W1832" s="7" t="str">
        <f t="shared" si="172"/>
        <v>Profitable</v>
      </c>
      <c r="X1832" s="7" t="str">
        <f t="shared" si="173"/>
        <v>Low</v>
      </c>
    </row>
    <row r="1833" spans="1:24" x14ac:dyDescent="0.3">
      <c r="A1833" s="7" t="s">
        <v>4294</v>
      </c>
      <c r="B1833" s="8">
        <v>45385</v>
      </c>
      <c r="C1833" s="8">
        <v>45392</v>
      </c>
      <c r="D1833" s="7" t="s">
        <v>2690</v>
      </c>
      <c r="E1833" s="7" t="s">
        <v>1202</v>
      </c>
      <c r="F1833" s="7" t="s">
        <v>19</v>
      </c>
      <c r="G1833" s="7" t="s">
        <v>62</v>
      </c>
      <c r="H1833" s="7" t="s">
        <v>63</v>
      </c>
      <c r="I1833" s="6">
        <v>5</v>
      </c>
      <c r="J1833" s="10">
        <v>0</v>
      </c>
      <c r="K1833" s="7" t="s">
        <v>22</v>
      </c>
      <c r="L1833" s="7" t="s">
        <v>50</v>
      </c>
      <c r="M1833" s="6">
        <v>51</v>
      </c>
      <c r="N1833" s="6">
        <v>1</v>
      </c>
      <c r="O1833" s="7" t="str">
        <f>VLOOKUP(H1833,Product_Master!$A$2:$E$19,2,FALSE)</f>
        <v>Paper Ream</v>
      </c>
      <c r="P1833" s="7" t="str">
        <f>VLOOKUP(H1833,Product_Master!$A$2:$E$19,3,FALSE)</f>
        <v>Office Supplies</v>
      </c>
      <c r="Q1833" s="17">
        <f>INDEX(Product_Master!$D$2:$D$19,MATCH(H1833,Product_Master!$A$2:$A$19,0))</f>
        <v>9</v>
      </c>
      <c r="R1833" s="14">
        <f>INDEX(Product_Master!$E$2:$E$19,MATCH(H1833,Product_Master!$A$2:$A$19,0))</f>
        <v>5.46</v>
      </c>
      <c r="S1833" s="14">
        <f t="shared" si="168"/>
        <v>45</v>
      </c>
      <c r="T1833" s="14">
        <f t="shared" si="169"/>
        <v>27.3</v>
      </c>
      <c r="U1833" s="14">
        <f t="shared" si="170"/>
        <v>17.7</v>
      </c>
      <c r="V1833" s="20">
        <f t="shared" si="171"/>
        <v>0.39333333333333331</v>
      </c>
      <c r="W1833" s="7" t="str">
        <f t="shared" si="172"/>
        <v>Profitable</v>
      </c>
      <c r="X1833" s="7" t="str">
        <f t="shared" si="173"/>
        <v>Low</v>
      </c>
    </row>
    <row r="1834" spans="1:24" x14ac:dyDescent="0.3">
      <c r="A1834" s="7" t="s">
        <v>4296</v>
      </c>
      <c r="B1834" s="8">
        <v>44957</v>
      </c>
      <c r="C1834" s="8">
        <v>44962</v>
      </c>
      <c r="D1834" s="7" t="s">
        <v>1297</v>
      </c>
      <c r="E1834" s="7" t="s">
        <v>326</v>
      </c>
      <c r="F1834" s="7" t="s">
        <v>19</v>
      </c>
      <c r="G1834" s="7" t="s">
        <v>40</v>
      </c>
      <c r="H1834" s="7" t="s">
        <v>21</v>
      </c>
      <c r="I1834" s="6">
        <v>2</v>
      </c>
      <c r="J1834" s="10">
        <v>0.2</v>
      </c>
      <c r="K1834" s="7" t="s">
        <v>32</v>
      </c>
      <c r="L1834" s="7" t="s">
        <v>33</v>
      </c>
      <c r="M1834" s="6">
        <v>27</v>
      </c>
      <c r="N1834" s="6">
        <v>1</v>
      </c>
      <c r="O1834" s="7" t="str">
        <f>VLOOKUP(H1834,Product_Master!$A$2:$E$19,2,FALSE)</f>
        <v>Pen Set</v>
      </c>
      <c r="P1834" s="7" t="str">
        <f>VLOOKUP(H1834,Product_Master!$A$2:$E$19,3,FALSE)</f>
        <v>Office Supplies</v>
      </c>
      <c r="Q1834" s="17">
        <f>INDEX(Product_Master!$D$2:$D$19,MATCH(H1834,Product_Master!$A$2:$A$19,0))</f>
        <v>12</v>
      </c>
      <c r="R1834" s="14">
        <f>INDEX(Product_Master!$E$2:$E$19,MATCH(H1834,Product_Master!$A$2:$A$19,0))</f>
        <v>9.07</v>
      </c>
      <c r="S1834" s="14">
        <f t="shared" si="168"/>
        <v>19.200000000000003</v>
      </c>
      <c r="T1834" s="14">
        <f t="shared" si="169"/>
        <v>18.14</v>
      </c>
      <c r="U1834" s="14">
        <f t="shared" si="170"/>
        <v>1.0600000000000023</v>
      </c>
      <c r="V1834" s="20">
        <f t="shared" si="171"/>
        <v>5.5208333333333443E-2</v>
      </c>
      <c r="W1834" s="7" t="str">
        <f t="shared" si="172"/>
        <v>Profitable</v>
      </c>
      <c r="X1834" s="7" t="str">
        <f t="shared" si="173"/>
        <v>Low</v>
      </c>
    </row>
    <row r="1835" spans="1:24" x14ac:dyDescent="0.3">
      <c r="A1835" s="7" t="s">
        <v>4297</v>
      </c>
      <c r="B1835" s="8">
        <v>45046</v>
      </c>
      <c r="C1835" s="8">
        <v>45049</v>
      </c>
      <c r="D1835" s="7" t="s">
        <v>2672</v>
      </c>
      <c r="E1835" s="7" t="s">
        <v>28</v>
      </c>
      <c r="F1835" s="7" t="s">
        <v>29</v>
      </c>
      <c r="G1835" s="7" t="s">
        <v>40</v>
      </c>
      <c r="H1835" s="7" t="s">
        <v>109</v>
      </c>
      <c r="I1835" s="6">
        <v>3</v>
      </c>
      <c r="J1835" s="10">
        <v>0</v>
      </c>
      <c r="K1835" s="7" t="s">
        <v>32</v>
      </c>
      <c r="L1835" s="7" t="s">
        <v>50</v>
      </c>
      <c r="M1835" s="6">
        <v>20</v>
      </c>
      <c r="N1835" s="6">
        <v>3</v>
      </c>
      <c r="O1835" s="7" t="str">
        <f>VLOOKUP(H1835,Product_Master!$A$2:$E$19,2,FALSE)</f>
        <v>Printer</v>
      </c>
      <c r="P1835" s="7" t="str">
        <f>VLOOKUP(H1835,Product_Master!$A$2:$E$19,3,FALSE)</f>
        <v>Technology</v>
      </c>
      <c r="Q1835" s="17">
        <f>INDEX(Product_Master!$D$2:$D$19,MATCH(H1835,Product_Master!$A$2:$A$19,0))</f>
        <v>180</v>
      </c>
      <c r="R1835" s="14">
        <f>INDEX(Product_Master!$E$2:$E$19,MATCH(H1835,Product_Master!$A$2:$A$19,0))</f>
        <v>133.25</v>
      </c>
      <c r="S1835" s="14">
        <f t="shared" si="168"/>
        <v>540</v>
      </c>
      <c r="T1835" s="14">
        <f t="shared" si="169"/>
        <v>399.75</v>
      </c>
      <c r="U1835" s="14">
        <f t="shared" si="170"/>
        <v>140.25</v>
      </c>
      <c r="V1835" s="20">
        <f t="shared" si="171"/>
        <v>0.25972222222222224</v>
      </c>
      <c r="W1835" s="7" t="str">
        <f t="shared" si="172"/>
        <v>Profitable</v>
      </c>
      <c r="X1835" s="7" t="str">
        <f t="shared" si="173"/>
        <v>Low</v>
      </c>
    </row>
    <row r="1836" spans="1:24" x14ac:dyDescent="0.3">
      <c r="A1836" s="7" t="s">
        <v>4298</v>
      </c>
      <c r="B1836" s="8">
        <v>45653</v>
      </c>
      <c r="C1836" s="8">
        <v>45654</v>
      </c>
      <c r="D1836" s="7" t="s">
        <v>1853</v>
      </c>
      <c r="E1836" s="7" t="s">
        <v>917</v>
      </c>
      <c r="F1836" s="7" t="s">
        <v>39</v>
      </c>
      <c r="G1836" s="7" t="s">
        <v>40</v>
      </c>
      <c r="H1836" s="7" t="s">
        <v>91</v>
      </c>
      <c r="I1836" s="6">
        <v>7</v>
      </c>
      <c r="J1836" s="10">
        <v>0.05</v>
      </c>
      <c r="K1836" s="7" t="s">
        <v>32</v>
      </c>
      <c r="L1836" s="7" t="s">
        <v>41</v>
      </c>
      <c r="M1836" s="6">
        <v>48</v>
      </c>
      <c r="N1836" s="6">
        <v>1</v>
      </c>
      <c r="O1836" s="7" t="str">
        <f>VLOOKUP(H1836,Product_Master!$A$2:$E$19,2,FALSE)</f>
        <v>Smartphone</v>
      </c>
      <c r="P1836" s="7" t="str">
        <f>VLOOKUP(H1836,Product_Master!$A$2:$E$19,3,FALSE)</f>
        <v>Technology</v>
      </c>
      <c r="Q1836" s="17">
        <f>INDEX(Product_Master!$D$2:$D$19,MATCH(H1836,Product_Master!$A$2:$A$19,0))</f>
        <v>600</v>
      </c>
      <c r="R1836" s="14">
        <f>INDEX(Product_Master!$E$2:$E$19,MATCH(H1836,Product_Master!$A$2:$A$19,0))</f>
        <v>395.83</v>
      </c>
      <c r="S1836" s="14">
        <f t="shared" si="168"/>
        <v>3990</v>
      </c>
      <c r="T1836" s="14">
        <f t="shared" si="169"/>
        <v>2770.81</v>
      </c>
      <c r="U1836" s="14">
        <f t="shared" si="170"/>
        <v>1219.19</v>
      </c>
      <c r="V1836" s="20">
        <f t="shared" si="171"/>
        <v>0.30556140350877192</v>
      </c>
      <c r="W1836" s="7" t="str">
        <f t="shared" si="172"/>
        <v>Profitable</v>
      </c>
      <c r="X1836" s="7" t="str">
        <f t="shared" si="173"/>
        <v>Medium</v>
      </c>
    </row>
    <row r="1837" spans="1:24" x14ac:dyDescent="0.3">
      <c r="A1837" s="7" t="s">
        <v>4299</v>
      </c>
      <c r="B1837" s="8">
        <v>45307</v>
      </c>
      <c r="C1837" s="8">
        <v>45309</v>
      </c>
      <c r="D1837" s="7" t="s">
        <v>1287</v>
      </c>
      <c r="E1837" s="7" t="s">
        <v>276</v>
      </c>
      <c r="F1837" s="7" t="s">
        <v>39</v>
      </c>
      <c r="G1837" s="7" t="s">
        <v>20</v>
      </c>
      <c r="H1837" s="7" t="s">
        <v>308</v>
      </c>
      <c r="I1837" s="6">
        <v>6</v>
      </c>
      <c r="J1837" s="10">
        <v>0.05</v>
      </c>
      <c r="K1837" s="7" t="s">
        <v>32</v>
      </c>
      <c r="L1837" s="7" t="s">
        <v>33</v>
      </c>
      <c r="M1837" s="6">
        <v>54</v>
      </c>
      <c r="N1837" s="6">
        <v>3</v>
      </c>
      <c r="O1837" s="7" t="str">
        <f>VLOOKUP(H1837,Product_Master!$A$2:$E$19,2,FALSE)</f>
        <v>Binder</v>
      </c>
      <c r="P1837" s="7" t="str">
        <f>VLOOKUP(H1837,Product_Master!$A$2:$E$19,3,FALSE)</f>
        <v>Office Supplies</v>
      </c>
      <c r="Q1837" s="17">
        <f>INDEX(Product_Master!$D$2:$D$19,MATCH(H1837,Product_Master!$A$2:$A$19,0))</f>
        <v>8</v>
      </c>
      <c r="R1837" s="14">
        <f>INDEX(Product_Master!$E$2:$E$19,MATCH(H1837,Product_Master!$A$2:$A$19,0))</f>
        <v>5.51</v>
      </c>
      <c r="S1837" s="14">
        <f t="shared" si="168"/>
        <v>45.599999999999994</v>
      </c>
      <c r="T1837" s="14">
        <f t="shared" si="169"/>
        <v>33.06</v>
      </c>
      <c r="U1837" s="14">
        <f t="shared" si="170"/>
        <v>12.539999999999992</v>
      </c>
      <c r="V1837" s="20">
        <f t="shared" si="171"/>
        <v>0.27499999999999986</v>
      </c>
      <c r="W1837" s="7" t="str">
        <f t="shared" si="172"/>
        <v>Profitable</v>
      </c>
      <c r="X1837" s="7" t="str">
        <f t="shared" si="173"/>
        <v>Low</v>
      </c>
    </row>
    <row r="1838" spans="1:24" x14ac:dyDescent="0.3">
      <c r="A1838" s="7" t="s">
        <v>4300</v>
      </c>
      <c r="B1838" s="8">
        <v>45595</v>
      </c>
      <c r="C1838" s="8">
        <v>45598</v>
      </c>
      <c r="D1838" s="7" t="s">
        <v>3098</v>
      </c>
      <c r="E1838" s="7" t="s">
        <v>782</v>
      </c>
      <c r="F1838" s="7" t="s">
        <v>29</v>
      </c>
      <c r="G1838" s="7" t="s">
        <v>40</v>
      </c>
      <c r="H1838" s="7" t="s">
        <v>69</v>
      </c>
      <c r="I1838" s="6">
        <v>5</v>
      </c>
      <c r="J1838" s="10">
        <v>0</v>
      </c>
      <c r="K1838" s="7" t="s">
        <v>22</v>
      </c>
      <c r="L1838" s="7" t="s">
        <v>50</v>
      </c>
      <c r="M1838" s="6">
        <v>48</v>
      </c>
      <c r="N1838" s="6">
        <v>4</v>
      </c>
      <c r="O1838" s="7" t="str">
        <f>VLOOKUP(H1838,Product_Master!$A$2:$E$19,2,FALSE)</f>
        <v>Marker Pack</v>
      </c>
      <c r="P1838" s="7" t="str">
        <f>VLOOKUP(H1838,Product_Master!$A$2:$E$19,3,FALSE)</f>
        <v>Office Supplies</v>
      </c>
      <c r="Q1838" s="17">
        <f>INDEX(Product_Master!$D$2:$D$19,MATCH(H1838,Product_Master!$A$2:$A$19,0))</f>
        <v>11</v>
      </c>
      <c r="R1838" s="14">
        <f>INDEX(Product_Master!$E$2:$E$19,MATCH(H1838,Product_Master!$A$2:$A$19,0))</f>
        <v>6.23</v>
      </c>
      <c r="S1838" s="14">
        <f t="shared" si="168"/>
        <v>55</v>
      </c>
      <c r="T1838" s="14">
        <f t="shared" si="169"/>
        <v>31.150000000000002</v>
      </c>
      <c r="U1838" s="14">
        <f t="shared" si="170"/>
        <v>23.849999999999998</v>
      </c>
      <c r="V1838" s="20">
        <f t="shared" si="171"/>
        <v>0.4336363636363636</v>
      </c>
      <c r="W1838" s="7" t="str">
        <f t="shared" si="172"/>
        <v>Profitable</v>
      </c>
      <c r="X1838" s="7" t="str">
        <f t="shared" si="173"/>
        <v>Low</v>
      </c>
    </row>
    <row r="1839" spans="1:24" x14ac:dyDescent="0.3">
      <c r="A1839" s="7" t="s">
        <v>4301</v>
      </c>
      <c r="B1839" s="8">
        <v>45298</v>
      </c>
      <c r="C1839" s="8">
        <v>45301</v>
      </c>
      <c r="D1839" s="7" t="s">
        <v>4302</v>
      </c>
      <c r="E1839" s="7" t="s">
        <v>1202</v>
      </c>
      <c r="F1839" s="7" t="s">
        <v>19</v>
      </c>
      <c r="G1839" s="7" t="s">
        <v>62</v>
      </c>
      <c r="H1839" s="7" t="s">
        <v>154</v>
      </c>
      <c r="I1839" s="6">
        <v>3</v>
      </c>
      <c r="J1839" s="10">
        <v>0</v>
      </c>
      <c r="K1839" s="7" t="s">
        <v>32</v>
      </c>
      <c r="L1839" s="7" t="s">
        <v>41</v>
      </c>
      <c r="M1839" s="6">
        <v>55</v>
      </c>
      <c r="N1839" s="6">
        <v>1</v>
      </c>
      <c r="O1839" s="7" t="str">
        <f>VLOOKUP(H1839,Product_Master!$A$2:$E$19,2,FALSE)</f>
        <v>Filing Cabinet</v>
      </c>
      <c r="P1839" s="7" t="str">
        <f>VLOOKUP(H1839,Product_Master!$A$2:$E$19,3,FALSE)</f>
        <v>Furniture</v>
      </c>
      <c r="Q1839" s="17">
        <f>INDEX(Product_Master!$D$2:$D$19,MATCH(H1839,Product_Master!$A$2:$A$19,0))</f>
        <v>130</v>
      </c>
      <c r="R1839" s="14">
        <f>INDEX(Product_Master!$E$2:$E$19,MATCH(H1839,Product_Master!$A$2:$A$19,0))</f>
        <v>83.55</v>
      </c>
      <c r="S1839" s="14">
        <f t="shared" si="168"/>
        <v>390</v>
      </c>
      <c r="T1839" s="14">
        <f t="shared" si="169"/>
        <v>250.64999999999998</v>
      </c>
      <c r="U1839" s="14">
        <f t="shared" si="170"/>
        <v>139.35000000000002</v>
      </c>
      <c r="V1839" s="20">
        <f t="shared" si="171"/>
        <v>0.35730769230769238</v>
      </c>
      <c r="W1839" s="7" t="str">
        <f t="shared" si="172"/>
        <v>Profitable</v>
      </c>
      <c r="X1839" s="7" t="str">
        <f t="shared" si="173"/>
        <v>Low</v>
      </c>
    </row>
    <row r="1840" spans="1:24" x14ac:dyDescent="0.3">
      <c r="A1840" s="7" t="s">
        <v>4303</v>
      </c>
      <c r="B1840" s="8">
        <v>45653</v>
      </c>
      <c r="C1840" s="8">
        <v>45657</v>
      </c>
      <c r="D1840" s="7" t="s">
        <v>1036</v>
      </c>
      <c r="E1840" s="7" t="s">
        <v>1959</v>
      </c>
      <c r="F1840" s="7" t="s">
        <v>29</v>
      </c>
      <c r="G1840" s="7" t="s">
        <v>251</v>
      </c>
      <c r="H1840" s="7" t="s">
        <v>76</v>
      </c>
      <c r="I1840" s="6">
        <v>9</v>
      </c>
      <c r="J1840" s="10">
        <v>0</v>
      </c>
      <c r="K1840" s="7" t="s">
        <v>32</v>
      </c>
      <c r="L1840" s="7" t="s">
        <v>33</v>
      </c>
      <c r="M1840" s="6">
        <v>44</v>
      </c>
      <c r="N1840" s="6">
        <v>5</v>
      </c>
      <c r="O1840" s="7" t="str">
        <f>VLOOKUP(H1840,Product_Master!$A$2:$E$19,2,FALSE)</f>
        <v>Tablet</v>
      </c>
      <c r="P1840" s="7" t="str">
        <f>VLOOKUP(H1840,Product_Master!$A$2:$E$19,3,FALSE)</f>
        <v>Technology</v>
      </c>
      <c r="Q1840" s="17">
        <f>INDEX(Product_Master!$D$2:$D$19,MATCH(H1840,Product_Master!$A$2:$A$19,0))</f>
        <v>350</v>
      </c>
      <c r="R1840" s="14">
        <f>INDEX(Product_Master!$E$2:$E$19,MATCH(H1840,Product_Master!$A$2:$A$19,0))</f>
        <v>267.63</v>
      </c>
      <c r="S1840" s="14">
        <f t="shared" si="168"/>
        <v>3150</v>
      </c>
      <c r="T1840" s="14">
        <f t="shared" si="169"/>
        <v>2408.67</v>
      </c>
      <c r="U1840" s="14">
        <f t="shared" si="170"/>
        <v>741.32999999999993</v>
      </c>
      <c r="V1840" s="20">
        <f t="shared" si="171"/>
        <v>0.23534285714285713</v>
      </c>
      <c r="W1840" s="7" t="str">
        <f t="shared" si="172"/>
        <v>Profitable</v>
      </c>
      <c r="X1840" s="7" t="str">
        <f t="shared" si="173"/>
        <v>Medium</v>
      </c>
    </row>
    <row r="1841" spans="1:24" x14ac:dyDescent="0.3">
      <c r="A1841" s="7" t="s">
        <v>4305</v>
      </c>
      <c r="B1841" s="8">
        <v>45356</v>
      </c>
      <c r="C1841" s="8">
        <v>45359</v>
      </c>
      <c r="D1841" s="7" t="s">
        <v>2236</v>
      </c>
      <c r="E1841" s="7" t="s">
        <v>840</v>
      </c>
      <c r="F1841" s="7" t="s">
        <v>39</v>
      </c>
      <c r="G1841" s="7" t="s">
        <v>62</v>
      </c>
      <c r="H1841" s="7" t="s">
        <v>98</v>
      </c>
      <c r="I1841" s="6">
        <v>1</v>
      </c>
      <c r="J1841" s="10">
        <v>0</v>
      </c>
      <c r="K1841" s="7" t="s">
        <v>32</v>
      </c>
      <c r="L1841" s="7" t="s">
        <v>41</v>
      </c>
      <c r="M1841" s="6">
        <v>28</v>
      </c>
      <c r="N1841" s="6">
        <v>5</v>
      </c>
      <c r="O1841" s="7" t="str">
        <f>VLOOKUP(H1841,Product_Master!$A$2:$E$19,2,FALSE)</f>
        <v>Office Chair</v>
      </c>
      <c r="P1841" s="7" t="str">
        <f>VLOOKUP(H1841,Product_Master!$A$2:$E$19,3,FALSE)</f>
        <v>Furniture</v>
      </c>
      <c r="Q1841" s="17">
        <f>INDEX(Product_Master!$D$2:$D$19,MATCH(H1841,Product_Master!$A$2:$A$19,0))</f>
        <v>150</v>
      </c>
      <c r="R1841" s="14">
        <f>INDEX(Product_Master!$E$2:$E$19,MATCH(H1841,Product_Master!$A$2:$A$19,0))</f>
        <v>111.98</v>
      </c>
      <c r="S1841" s="14">
        <f t="shared" si="168"/>
        <v>150</v>
      </c>
      <c r="T1841" s="14">
        <f t="shared" si="169"/>
        <v>111.98</v>
      </c>
      <c r="U1841" s="14">
        <f t="shared" si="170"/>
        <v>38.019999999999996</v>
      </c>
      <c r="V1841" s="20">
        <f t="shared" si="171"/>
        <v>0.25346666666666662</v>
      </c>
      <c r="W1841" s="7" t="str">
        <f t="shared" si="172"/>
        <v>Profitable</v>
      </c>
      <c r="X1841" s="7" t="str">
        <f t="shared" si="173"/>
        <v>Low</v>
      </c>
    </row>
    <row r="1842" spans="1:24" x14ac:dyDescent="0.3">
      <c r="A1842" s="7" t="s">
        <v>4306</v>
      </c>
      <c r="B1842" s="8">
        <v>45306</v>
      </c>
      <c r="C1842" s="8">
        <v>45307</v>
      </c>
      <c r="D1842" s="7" t="s">
        <v>2702</v>
      </c>
      <c r="E1842" s="7" t="s">
        <v>1315</v>
      </c>
      <c r="F1842" s="7" t="s">
        <v>29</v>
      </c>
      <c r="G1842" s="7" t="s">
        <v>20</v>
      </c>
      <c r="H1842" s="7" t="s">
        <v>177</v>
      </c>
      <c r="I1842" s="6">
        <v>3</v>
      </c>
      <c r="J1842" s="10">
        <v>0</v>
      </c>
      <c r="K1842" s="7" t="s">
        <v>222</v>
      </c>
      <c r="L1842" s="7" t="s">
        <v>41</v>
      </c>
      <c r="M1842" s="6">
        <v>36</v>
      </c>
      <c r="N1842" s="6">
        <v>3</v>
      </c>
      <c r="O1842" s="7" t="str">
        <f>VLOOKUP(H1842,Product_Master!$A$2:$E$19,2,FALSE)</f>
        <v>Headphones</v>
      </c>
      <c r="P1842" s="7" t="str">
        <f>VLOOKUP(H1842,Product_Master!$A$2:$E$19,3,FALSE)</f>
        <v>Technology</v>
      </c>
      <c r="Q1842" s="17">
        <f>INDEX(Product_Master!$D$2:$D$19,MATCH(H1842,Product_Master!$A$2:$A$19,0))</f>
        <v>80</v>
      </c>
      <c r="R1842" s="14">
        <f>INDEX(Product_Master!$E$2:$E$19,MATCH(H1842,Product_Master!$A$2:$A$19,0))</f>
        <v>45.88</v>
      </c>
      <c r="S1842" s="14">
        <f t="shared" si="168"/>
        <v>240</v>
      </c>
      <c r="T1842" s="14">
        <f t="shared" si="169"/>
        <v>137.64000000000001</v>
      </c>
      <c r="U1842" s="14">
        <f t="shared" si="170"/>
        <v>102.35999999999999</v>
      </c>
      <c r="V1842" s="20">
        <f t="shared" si="171"/>
        <v>0.42649999999999993</v>
      </c>
      <c r="W1842" s="7" t="str">
        <f t="shared" si="172"/>
        <v>Profitable</v>
      </c>
      <c r="X1842" s="7" t="str">
        <f t="shared" si="173"/>
        <v>Low</v>
      </c>
    </row>
    <row r="1843" spans="1:24" x14ac:dyDescent="0.3">
      <c r="A1843" s="7" t="s">
        <v>4307</v>
      </c>
      <c r="B1843" s="8">
        <v>45533</v>
      </c>
      <c r="C1843" s="8">
        <v>45536</v>
      </c>
      <c r="D1843" s="7" t="s">
        <v>4309</v>
      </c>
      <c r="E1843" s="7" t="s">
        <v>1959</v>
      </c>
      <c r="F1843" s="7" t="s">
        <v>29</v>
      </c>
      <c r="G1843" s="7" t="s">
        <v>97</v>
      </c>
      <c r="H1843" s="7" t="s">
        <v>98</v>
      </c>
      <c r="I1843" s="6">
        <v>3</v>
      </c>
      <c r="J1843" s="10">
        <v>0</v>
      </c>
      <c r="K1843" s="7" t="s">
        <v>32</v>
      </c>
      <c r="L1843" s="7" t="s">
        <v>23</v>
      </c>
      <c r="M1843" s="6">
        <v>67</v>
      </c>
      <c r="N1843" s="6">
        <v>5</v>
      </c>
      <c r="O1843" s="7" t="str">
        <f>VLOOKUP(H1843,Product_Master!$A$2:$E$19,2,FALSE)</f>
        <v>Office Chair</v>
      </c>
      <c r="P1843" s="7" t="str">
        <f>VLOOKUP(H1843,Product_Master!$A$2:$E$19,3,FALSE)</f>
        <v>Furniture</v>
      </c>
      <c r="Q1843" s="17">
        <f>INDEX(Product_Master!$D$2:$D$19,MATCH(H1843,Product_Master!$A$2:$A$19,0))</f>
        <v>150</v>
      </c>
      <c r="R1843" s="14">
        <f>INDEX(Product_Master!$E$2:$E$19,MATCH(H1843,Product_Master!$A$2:$A$19,0))</f>
        <v>111.98</v>
      </c>
      <c r="S1843" s="14">
        <f t="shared" si="168"/>
        <v>450</v>
      </c>
      <c r="T1843" s="14">
        <f t="shared" si="169"/>
        <v>335.94</v>
      </c>
      <c r="U1843" s="14">
        <f t="shared" si="170"/>
        <v>114.06</v>
      </c>
      <c r="V1843" s="20">
        <f t="shared" si="171"/>
        <v>0.25346666666666667</v>
      </c>
      <c r="W1843" s="7" t="str">
        <f t="shared" si="172"/>
        <v>Profitable</v>
      </c>
      <c r="X1843" s="7" t="str">
        <f t="shared" si="173"/>
        <v>Low</v>
      </c>
    </row>
    <row r="1844" spans="1:24" x14ac:dyDescent="0.3">
      <c r="A1844" s="7" t="s">
        <v>4310</v>
      </c>
      <c r="B1844" s="8">
        <v>45244</v>
      </c>
      <c r="C1844" s="8">
        <v>45250</v>
      </c>
      <c r="D1844" s="7" t="s">
        <v>1873</v>
      </c>
      <c r="E1844" s="7" t="s">
        <v>865</v>
      </c>
      <c r="F1844" s="7" t="s">
        <v>29</v>
      </c>
      <c r="G1844" s="7" t="s">
        <v>293</v>
      </c>
      <c r="H1844" s="7" t="s">
        <v>98</v>
      </c>
      <c r="I1844" s="6">
        <v>8</v>
      </c>
      <c r="J1844" s="10">
        <v>0</v>
      </c>
      <c r="K1844" s="7" t="s">
        <v>32</v>
      </c>
      <c r="L1844" s="7" t="s">
        <v>23</v>
      </c>
      <c r="M1844" s="6">
        <v>37</v>
      </c>
      <c r="N1844" s="6">
        <v>4</v>
      </c>
      <c r="O1844" s="7" t="str">
        <f>VLOOKUP(H1844,Product_Master!$A$2:$E$19,2,FALSE)</f>
        <v>Office Chair</v>
      </c>
      <c r="P1844" s="7" t="str">
        <f>VLOOKUP(H1844,Product_Master!$A$2:$E$19,3,FALSE)</f>
        <v>Furniture</v>
      </c>
      <c r="Q1844" s="17">
        <f>INDEX(Product_Master!$D$2:$D$19,MATCH(H1844,Product_Master!$A$2:$A$19,0))</f>
        <v>150</v>
      </c>
      <c r="R1844" s="14">
        <f>INDEX(Product_Master!$E$2:$E$19,MATCH(H1844,Product_Master!$A$2:$A$19,0))</f>
        <v>111.98</v>
      </c>
      <c r="S1844" s="14">
        <f t="shared" si="168"/>
        <v>1200</v>
      </c>
      <c r="T1844" s="14">
        <f t="shared" si="169"/>
        <v>895.84</v>
      </c>
      <c r="U1844" s="14">
        <f t="shared" si="170"/>
        <v>304.15999999999997</v>
      </c>
      <c r="V1844" s="20">
        <f t="shared" si="171"/>
        <v>0.25346666666666662</v>
      </c>
      <c r="W1844" s="7" t="str">
        <f t="shared" si="172"/>
        <v>Profitable</v>
      </c>
      <c r="X1844" s="7" t="str">
        <f t="shared" si="173"/>
        <v>Low</v>
      </c>
    </row>
    <row r="1845" spans="1:24" x14ac:dyDescent="0.3">
      <c r="A1845" s="7" t="s">
        <v>4311</v>
      </c>
      <c r="B1845" s="8">
        <v>45085</v>
      </c>
      <c r="C1845" s="8">
        <v>45086</v>
      </c>
      <c r="D1845" s="7" t="s">
        <v>3291</v>
      </c>
      <c r="E1845" s="7" t="s">
        <v>1169</v>
      </c>
      <c r="F1845" s="7" t="s">
        <v>29</v>
      </c>
      <c r="G1845" s="7" t="s">
        <v>40</v>
      </c>
      <c r="H1845" s="7" t="s">
        <v>21</v>
      </c>
      <c r="I1845" s="6">
        <v>2</v>
      </c>
      <c r="J1845" s="10">
        <v>0.1</v>
      </c>
      <c r="K1845" s="7" t="s">
        <v>32</v>
      </c>
      <c r="L1845" s="7" t="s">
        <v>50</v>
      </c>
      <c r="M1845" s="6">
        <v>48</v>
      </c>
      <c r="N1845" s="6">
        <v>4</v>
      </c>
      <c r="O1845" s="7" t="str">
        <f>VLOOKUP(H1845,Product_Master!$A$2:$E$19,2,FALSE)</f>
        <v>Pen Set</v>
      </c>
      <c r="P1845" s="7" t="str">
        <f>VLOOKUP(H1845,Product_Master!$A$2:$E$19,3,FALSE)</f>
        <v>Office Supplies</v>
      </c>
      <c r="Q1845" s="17">
        <f>INDEX(Product_Master!$D$2:$D$19,MATCH(H1845,Product_Master!$A$2:$A$19,0))</f>
        <v>12</v>
      </c>
      <c r="R1845" s="14">
        <f>INDEX(Product_Master!$E$2:$E$19,MATCH(H1845,Product_Master!$A$2:$A$19,0))</f>
        <v>9.07</v>
      </c>
      <c r="S1845" s="14">
        <f t="shared" si="168"/>
        <v>21.6</v>
      </c>
      <c r="T1845" s="14">
        <f t="shared" si="169"/>
        <v>18.14</v>
      </c>
      <c r="U1845" s="14">
        <f t="shared" si="170"/>
        <v>3.4600000000000009</v>
      </c>
      <c r="V1845" s="20">
        <f t="shared" si="171"/>
        <v>0.16018518518518521</v>
      </c>
      <c r="W1845" s="7" t="str">
        <f t="shared" si="172"/>
        <v>Profitable</v>
      </c>
      <c r="X1845" s="7" t="str">
        <f t="shared" si="173"/>
        <v>Low</v>
      </c>
    </row>
    <row r="1846" spans="1:24" x14ac:dyDescent="0.3">
      <c r="A1846" s="7" t="s">
        <v>4313</v>
      </c>
      <c r="B1846" s="8">
        <v>45463</v>
      </c>
      <c r="C1846" s="8">
        <v>45468</v>
      </c>
      <c r="D1846" s="7" t="s">
        <v>809</v>
      </c>
      <c r="E1846" s="7" t="s">
        <v>1142</v>
      </c>
      <c r="F1846" s="7" t="s">
        <v>39</v>
      </c>
      <c r="G1846" s="7" t="s">
        <v>20</v>
      </c>
      <c r="H1846" s="7" t="s">
        <v>56</v>
      </c>
      <c r="I1846" s="6">
        <v>5</v>
      </c>
      <c r="J1846" s="10">
        <v>0</v>
      </c>
      <c r="K1846" s="7" t="s">
        <v>32</v>
      </c>
      <c r="L1846" s="7" t="s">
        <v>41</v>
      </c>
      <c r="M1846" s="6">
        <v>46</v>
      </c>
      <c r="N1846" s="6">
        <v>4</v>
      </c>
      <c r="O1846" s="7" t="str">
        <f>VLOOKUP(H1846,Product_Master!$A$2:$E$19,2,FALSE)</f>
        <v>Stapler</v>
      </c>
      <c r="P1846" s="7" t="str">
        <f>VLOOKUP(H1846,Product_Master!$A$2:$E$19,3,FALSE)</f>
        <v>Office Supplies</v>
      </c>
      <c r="Q1846" s="17">
        <f>INDEX(Product_Master!$D$2:$D$19,MATCH(H1846,Product_Master!$A$2:$A$19,0))</f>
        <v>15</v>
      </c>
      <c r="R1846" s="14">
        <f>INDEX(Product_Master!$E$2:$E$19,MATCH(H1846,Product_Master!$A$2:$A$19,0))</f>
        <v>9.91</v>
      </c>
      <c r="S1846" s="14">
        <f t="shared" si="168"/>
        <v>75</v>
      </c>
      <c r="T1846" s="14">
        <f t="shared" si="169"/>
        <v>49.55</v>
      </c>
      <c r="U1846" s="14">
        <f t="shared" si="170"/>
        <v>25.450000000000003</v>
      </c>
      <c r="V1846" s="20">
        <f t="shared" si="171"/>
        <v>0.33933333333333338</v>
      </c>
      <c r="W1846" s="7" t="str">
        <f t="shared" si="172"/>
        <v>Profitable</v>
      </c>
      <c r="X1846" s="7" t="str">
        <f t="shared" si="173"/>
        <v>Low</v>
      </c>
    </row>
    <row r="1847" spans="1:24" x14ac:dyDescent="0.3">
      <c r="A1847" s="7" t="s">
        <v>4316</v>
      </c>
      <c r="B1847" s="8">
        <v>45332</v>
      </c>
      <c r="C1847" s="8">
        <v>45336</v>
      </c>
      <c r="D1847" s="7" t="s">
        <v>3485</v>
      </c>
      <c r="E1847" s="7" t="s">
        <v>675</v>
      </c>
      <c r="F1847" s="7" t="s">
        <v>29</v>
      </c>
      <c r="G1847" s="7" t="s">
        <v>20</v>
      </c>
      <c r="H1847" s="7" t="s">
        <v>63</v>
      </c>
      <c r="I1847" s="6">
        <v>5</v>
      </c>
      <c r="J1847" s="10">
        <v>0.05</v>
      </c>
      <c r="K1847" s="7" t="s">
        <v>32</v>
      </c>
      <c r="L1847" s="7" t="s">
        <v>33</v>
      </c>
      <c r="M1847" s="6">
        <v>35</v>
      </c>
      <c r="N1847" s="6">
        <v>1</v>
      </c>
      <c r="O1847" s="7" t="str">
        <f>VLOOKUP(H1847,Product_Master!$A$2:$E$19,2,FALSE)</f>
        <v>Paper Ream</v>
      </c>
      <c r="P1847" s="7" t="str">
        <f>VLOOKUP(H1847,Product_Master!$A$2:$E$19,3,FALSE)</f>
        <v>Office Supplies</v>
      </c>
      <c r="Q1847" s="17">
        <f>INDEX(Product_Master!$D$2:$D$19,MATCH(H1847,Product_Master!$A$2:$A$19,0))</f>
        <v>9</v>
      </c>
      <c r="R1847" s="14">
        <f>INDEX(Product_Master!$E$2:$E$19,MATCH(H1847,Product_Master!$A$2:$A$19,0))</f>
        <v>5.46</v>
      </c>
      <c r="S1847" s="14">
        <f t="shared" si="168"/>
        <v>42.75</v>
      </c>
      <c r="T1847" s="14">
        <f t="shared" si="169"/>
        <v>27.3</v>
      </c>
      <c r="U1847" s="14">
        <f t="shared" si="170"/>
        <v>15.45</v>
      </c>
      <c r="V1847" s="20">
        <f t="shared" si="171"/>
        <v>0.36140350877192978</v>
      </c>
      <c r="W1847" s="7" t="str">
        <f t="shared" si="172"/>
        <v>Profitable</v>
      </c>
      <c r="X1847" s="7" t="str">
        <f t="shared" si="173"/>
        <v>Low</v>
      </c>
    </row>
    <row r="1848" spans="1:24" x14ac:dyDescent="0.3">
      <c r="A1848" s="7" t="s">
        <v>4318</v>
      </c>
      <c r="B1848" s="8">
        <v>45357</v>
      </c>
      <c r="C1848" s="8">
        <v>45358</v>
      </c>
      <c r="D1848" s="7" t="s">
        <v>1411</v>
      </c>
      <c r="E1848" s="7" t="s">
        <v>914</v>
      </c>
      <c r="F1848" s="7" t="s">
        <v>29</v>
      </c>
      <c r="G1848" s="7" t="s">
        <v>176</v>
      </c>
      <c r="H1848" s="7" t="s">
        <v>160</v>
      </c>
      <c r="I1848" s="6">
        <v>1</v>
      </c>
      <c r="J1848" s="10">
        <v>0</v>
      </c>
      <c r="K1848" s="7" t="s">
        <v>32</v>
      </c>
      <c r="L1848" s="7" t="s">
        <v>33</v>
      </c>
      <c r="M1848" s="6">
        <v>29</v>
      </c>
      <c r="N1848" s="6">
        <v>3</v>
      </c>
      <c r="O1848" s="7" t="str">
        <f>VLOOKUP(H1848,Product_Master!$A$2:$E$19,2,FALSE)</f>
        <v>Laptop</v>
      </c>
      <c r="P1848" s="7" t="str">
        <f>VLOOKUP(H1848,Product_Master!$A$2:$E$19,3,FALSE)</f>
        <v>Technology</v>
      </c>
      <c r="Q1848" s="17">
        <f>INDEX(Product_Master!$D$2:$D$19,MATCH(H1848,Product_Master!$A$2:$A$19,0))</f>
        <v>900</v>
      </c>
      <c r="R1848" s="14">
        <f>INDEX(Product_Master!$E$2:$E$19,MATCH(H1848,Product_Master!$A$2:$A$19,0))</f>
        <v>669.14</v>
      </c>
      <c r="S1848" s="14">
        <f t="shared" si="168"/>
        <v>900</v>
      </c>
      <c r="T1848" s="14">
        <f t="shared" si="169"/>
        <v>669.14</v>
      </c>
      <c r="U1848" s="14">
        <f t="shared" si="170"/>
        <v>230.86</v>
      </c>
      <c r="V1848" s="20">
        <f t="shared" si="171"/>
        <v>0.25651111111111113</v>
      </c>
      <c r="W1848" s="7" t="str">
        <f t="shared" si="172"/>
        <v>Profitable</v>
      </c>
      <c r="X1848" s="7" t="str">
        <f t="shared" si="173"/>
        <v>Low</v>
      </c>
    </row>
    <row r="1849" spans="1:24" x14ac:dyDescent="0.3">
      <c r="A1849" s="7" t="s">
        <v>4320</v>
      </c>
      <c r="B1849" s="8">
        <v>45112</v>
      </c>
      <c r="C1849" s="8">
        <v>45116</v>
      </c>
      <c r="D1849" s="7" t="s">
        <v>934</v>
      </c>
      <c r="E1849" s="7" t="s">
        <v>140</v>
      </c>
      <c r="F1849" s="7" t="s">
        <v>39</v>
      </c>
      <c r="G1849" s="7" t="s">
        <v>176</v>
      </c>
      <c r="H1849" s="7" t="s">
        <v>177</v>
      </c>
      <c r="I1849" s="6">
        <v>5</v>
      </c>
      <c r="J1849" s="10">
        <v>0</v>
      </c>
      <c r="K1849" s="7" t="s">
        <v>22</v>
      </c>
      <c r="L1849" s="7" t="s">
        <v>50</v>
      </c>
      <c r="M1849" s="6">
        <v>67</v>
      </c>
      <c r="N1849" s="6">
        <v>2</v>
      </c>
      <c r="O1849" s="7" t="str">
        <f>VLOOKUP(H1849,Product_Master!$A$2:$E$19,2,FALSE)</f>
        <v>Headphones</v>
      </c>
      <c r="P1849" s="7" t="str">
        <f>VLOOKUP(H1849,Product_Master!$A$2:$E$19,3,FALSE)</f>
        <v>Technology</v>
      </c>
      <c r="Q1849" s="17">
        <f>INDEX(Product_Master!$D$2:$D$19,MATCH(H1849,Product_Master!$A$2:$A$19,0))</f>
        <v>80</v>
      </c>
      <c r="R1849" s="14">
        <f>INDEX(Product_Master!$E$2:$E$19,MATCH(H1849,Product_Master!$A$2:$A$19,0))</f>
        <v>45.88</v>
      </c>
      <c r="S1849" s="14">
        <f t="shared" si="168"/>
        <v>400</v>
      </c>
      <c r="T1849" s="14">
        <f t="shared" si="169"/>
        <v>229.4</v>
      </c>
      <c r="U1849" s="14">
        <f t="shared" si="170"/>
        <v>170.6</v>
      </c>
      <c r="V1849" s="20">
        <f t="shared" si="171"/>
        <v>0.42649999999999999</v>
      </c>
      <c r="W1849" s="7" t="str">
        <f t="shared" si="172"/>
        <v>Profitable</v>
      </c>
      <c r="X1849" s="7" t="str">
        <f t="shared" si="173"/>
        <v>Low</v>
      </c>
    </row>
    <row r="1850" spans="1:24" x14ac:dyDescent="0.3">
      <c r="A1850" s="7" t="s">
        <v>4321</v>
      </c>
      <c r="B1850" s="8">
        <v>45051</v>
      </c>
      <c r="C1850" s="8">
        <v>45056</v>
      </c>
      <c r="D1850" s="7" t="s">
        <v>3465</v>
      </c>
      <c r="E1850" s="7" t="s">
        <v>227</v>
      </c>
      <c r="F1850" s="7" t="s">
        <v>19</v>
      </c>
      <c r="G1850" s="7" t="s">
        <v>20</v>
      </c>
      <c r="H1850" s="7" t="s">
        <v>160</v>
      </c>
      <c r="I1850" s="6">
        <v>9</v>
      </c>
      <c r="J1850" s="10">
        <v>0</v>
      </c>
      <c r="K1850" s="7" t="s">
        <v>32</v>
      </c>
      <c r="L1850" s="7" t="s">
        <v>41</v>
      </c>
      <c r="M1850" s="6">
        <v>54</v>
      </c>
      <c r="N1850" s="6">
        <v>1</v>
      </c>
      <c r="O1850" s="7" t="str">
        <f>VLOOKUP(H1850,Product_Master!$A$2:$E$19,2,FALSE)</f>
        <v>Laptop</v>
      </c>
      <c r="P1850" s="7" t="str">
        <f>VLOOKUP(H1850,Product_Master!$A$2:$E$19,3,FALSE)</f>
        <v>Technology</v>
      </c>
      <c r="Q1850" s="17">
        <f>INDEX(Product_Master!$D$2:$D$19,MATCH(H1850,Product_Master!$A$2:$A$19,0))</f>
        <v>900</v>
      </c>
      <c r="R1850" s="14">
        <f>INDEX(Product_Master!$E$2:$E$19,MATCH(H1850,Product_Master!$A$2:$A$19,0))</f>
        <v>669.14</v>
      </c>
      <c r="S1850" s="14">
        <f t="shared" si="168"/>
        <v>8100</v>
      </c>
      <c r="T1850" s="14">
        <f t="shared" si="169"/>
        <v>6022.26</v>
      </c>
      <c r="U1850" s="14">
        <f t="shared" si="170"/>
        <v>2077.7399999999998</v>
      </c>
      <c r="V1850" s="20">
        <f t="shared" si="171"/>
        <v>0.25651111111111108</v>
      </c>
      <c r="W1850" s="7" t="str">
        <f t="shared" si="172"/>
        <v>Profitable</v>
      </c>
      <c r="X1850" s="7" t="str">
        <f t="shared" si="173"/>
        <v>High</v>
      </c>
    </row>
    <row r="1851" spans="1:24" x14ac:dyDescent="0.3">
      <c r="A1851" s="7" t="s">
        <v>4322</v>
      </c>
      <c r="B1851" s="8">
        <v>45570</v>
      </c>
      <c r="C1851" s="8">
        <v>45576</v>
      </c>
      <c r="D1851" s="7" t="s">
        <v>4323</v>
      </c>
      <c r="E1851" s="7" t="s">
        <v>1326</v>
      </c>
      <c r="F1851" s="7" t="s">
        <v>19</v>
      </c>
      <c r="G1851" s="7" t="s">
        <v>62</v>
      </c>
      <c r="H1851" s="7" t="s">
        <v>98</v>
      </c>
      <c r="I1851" s="6">
        <v>5</v>
      </c>
      <c r="J1851" s="10">
        <v>0</v>
      </c>
      <c r="K1851" s="7" t="s">
        <v>70</v>
      </c>
      <c r="L1851" s="7" t="s">
        <v>23</v>
      </c>
      <c r="M1851" s="6">
        <v>45</v>
      </c>
      <c r="N1851" s="6">
        <v>3</v>
      </c>
      <c r="O1851" s="7" t="str">
        <f>VLOOKUP(H1851,Product_Master!$A$2:$E$19,2,FALSE)</f>
        <v>Office Chair</v>
      </c>
      <c r="P1851" s="7" t="str">
        <f>VLOOKUP(H1851,Product_Master!$A$2:$E$19,3,FALSE)</f>
        <v>Furniture</v>
      </c>
      <c r="Q1851" s="17">
        <f>INDEX(Product_Master!$D$2:$D$19,MATCH(H1851,Product_Master!$A$2:$A$19,0))</f>
        <v>150</v>
      </c>
      <c r="R1851" s="14">
        <f>INDEX(Product_Master!$E$2:$E$19,MATCH(H1851,Product_Master!$A$2:$A$19,0))</f>
        <v>111.98</v>
      </c>
      <c r="S1851" s="14">
        <f t="shared" si="168"/>
        <v>750</v>
      </c>
      <c r="T1851" s="14">
        <f t="shared" si="169"/>
        <v>559.9</v>
      </c>
      <c r="U1851" s="14">
        <f t="shared" si="170"/>
        <v>190.10000000000002</v>
      </c>
      <c r="V1851" s="20">
        <f t="shared" si="171"/>
        <v>0.25346666666666667</v>
      </c>
      <c r="W1851" s="7" t="str">
        <f t="shared" si="172"/>
        <v>Profitable</v>
      </c>
      <c r="X1851" s="7" t="str">
        <f t="shared" si="173"/>
        <v>Low</v>
      </c>
    </row>
    <row r="1852" spans="1:24" x14ac:dyDescent="0.3">
      <c r="A1852" s="7" t="s">
        <v>4324</v>
      </c>
      <c r="B1852" s="8">
        <v>45298</v>
      </c>
      <c r="C1852" s="8">
        <v>45302</v>
      </c>
      <c r="D1852" s="7" t="s">
        <v>2681</v>
      </c>
      <c r="E1852" s="7" t="s">
        <v>347</v>
      </c>
      <c r="F1852" s="7" t="s">
        <v>39</v>
      </c>
      <c r="G1852" s="7" t="s">
        <v>251</v>
      </c>
      <c r="H1852" s="7" t="s">
        <v>76</v>
      </c>
      <c r="I1852" s="6">
        <v>4</v>
      </c>
      <c r="J1852" s="10">
        <v>0.2</v>
      </c>
      <c r="K1852" s="7" t="s">
        <v>32</v>
      </c>
      <c r="L1852" s="7" t="s">
        <v>23</v>
      </c>
      <c r="M1852" s="6">
        <v>67</v>
      </c>
      <c r="N1852" s="6">
        <v>3</v>
      </c>
      <c r="O1852" s="7" t="str">
        <f>VLOOKUP(H1852,Product_Master!$A$2:$E$19,2,FALSE)</f>
        <v>Tablet</v>
      </c>
      <c r="P1852" s="7" t="str">
        <f>VLOOKUP(H1852,Product_Master!$A$2:$E$19,3,FALSE)</f>
        <v>Technology</v>
      </c>
      <c r="Q1852" s="17">
        <f>INDEX(Product_Master!$D$2:$D$19,MATCH(H1852,Product_Master!$A$2:$A$19,0))</f>
        <v>350</v>
      </c>
      <c r="R1852" s="14">
        <f>INDEX(Product_Master!$E$2:$E$19,MATCH(H1852,Product_Master!$A$2:$A$19,0))</f>
        <v>267.63</v>
      </c>
      <c r="S1852" s="14">
        <f t="shared" si="168"/>
        <v>1120</v>
      </c>
      <c r="T1852" s="14">
        <f t="shared" si="169"/>
        <v>1070.52</v>
      </c>
      <c r="U1852" s="14">
        <f t="shared" si="170"/>
        <v>49.480000000000018</v>
      </c>
      <c r="V1852" s="20">
        <f t="shared" si="171"/>
        <v>4.4178571428571442E-2</v>
      </c>
      <c r="W1852" s="7" t="str">
        <f t="shared" si="172"/>
        <v>Profitable</v>
      </c>
      <c r="X1852" s="7" t="str">
        <f t="shared" si="173"/>
        <v>Low</v>
      </c>
    </row>
    <row r="1853" spans="1:24" x14ac:dyDescent="0.3">
      <c r="A1853" s="7" t="s">
        <v>4325</v>
      </c>
      <c r="B1853" s="8">
        <v>44988</v>
      </c>
      <c r="C1853" s="8">
        <v>44989</v>
      </c>
      <c r="D1853" s="7" t="s">
        <v>4327</v>
      </c>
      <c r="E1853" s="7" t="s">
        <v>606</v>
      </c>
      <c r="F1853" s="7" t="s">
        <v>19</v>
      </c>
      <c r="G1853" s="7" t="s">
        <v>115</v>
      </c>
      <c r="H1853" s="7" t="s">
        <v>177</v>
      </c>
      <c r="I1853" s="6">
        <v>2</v>
      </c>
      <c r="J1853" s="10">
        <v>0</v>
      </c>
      <c r="K1853" s="7" t="s">
        <v>32</v>
      </c>
      <c r="L1853" s="7" t="s">
        <v>23</v>
      </c>
      <c r="M1853" s="6">
        <v>69</v>
      </c>
      <c r="N1853" s="6">
        <v>4</v>
      </c>
      <c r="O1853" s="7" t="str">
        <f>VLOOKUP(H1853,Product_Master!$A$2:$E$19,2,FALSE)</f>
        <v>Headphones</v>
      </c>
      <c r="P1853" s="7" t="str">
        <f>VLOOKUP(H1853,Product_Master!$A$2:$E$19,3,FALSE)</f>
        <v>Technology</v>
      </c>
      <c r="Q1853" s="17">
        <f>INDEX(Product_Master!$D$2:$D$19,MATCH(H1853,Product_Master!$A$2:$A$19,0))</f>
        <v>80</v>
      </c>
      <c r="R1853" s="14">
        <f>INDEX(Product_Master!$E$2:$E$19,MATCH(H1853,Product_Master!$A$2:$A$19,0))</f>
        <v>45.88</v>
      </c>
      <c r="S1853" s="14">
        <f t="shared" si="168"/>
        <v>160</v>
      </c>
      <c r="T1853" s="14">
        <f t="shared" si="169"/>
        <v>91.76</v>
      </c>
      <c r="U1853" s="14">
        <f t="shared" si="170"/>
        <v>68.239999999999995</v>
      </c>
      <c r="V1853" s="20">
        <f t="shared" si="171"/>
        <v>0.42649999999999999</v>
      </c>
      <c r="W1853" s="7" t="str">
        <f t="shared" si="172"/>
        <v>Profitable</v>
      </c>
      <c r="X1853" s="7" t="str">
        <f t="shared" si="173"/>
        <v>Low</v>
      </c>
    </row>
    <row r="1854" spans="1:24" x14ac:dyDescent="0.3">
      <c r="A1854" s="7" t="s">
        <v>4328</v>
      </c>
      <c r="B1854" s="8">
        <v>45436</v>
      </c>
      <c r="C1854" s="8">
        <v>45440</v>
      </c>
      <c r="D1854" s="7" t="s">
        <v>497</v>
      </c>
      <c r="E1854" s="7" t="s">
        <v>1372</v>
      </c>
      <c r="F1854" s="7" t="s">
        <v>19</v>
      </c>
      <c r="G1854" s="7" t="s">
        <v>176</v>
      </c>
      <c r="H1854" s="7" t="s">
        <v>31</v>
      </c>
      <c r="I1854" s="6">
        <v>6</v>
      </c>
      <c r="J1854" s="10">
        <v>0</v>
      </c>
      <c r="K1854" s="7" t="s">
        <v>70</v>
      </c>
      <c r="L1854" s="7" t="s">
        <v>23</v>
      </c>
      <c r="M1854" s="6">
        <v>67</v>
      </c>
      <c r="N1854" s="6">
        <v>1</v>
      </c>
      <c r="O1854" s="7" t="str">
        <f>VLOOKUP(H1854,Product_Master!$A$2:$E$19,2,FALSE)</f>
        <v>Desk</v>
      </c>
      <c r="P1854" s="7" t="str">
        <f>VLOOKUP(H1854,Product_Master!$A$2:$E$19,3,FALSE)</f>
        <v>Furniture</v>
      </c>
      <c r="Q1854" s="17">
        <f>INDEX(Product_Master!$D$2:$D$19,MATCH(H1854,Product_Master!$A$2:$A$19,0))</f>
        <v>320</v>
      </c>
      <c r="R1854" s="14">
        <f>INDEX(Product_Master!$E$2:$E$19,MATCH(H1854,Product_Master!$A$2:$A$19,0))</f>
        <v>186.25</v>
      </c>
      <c r="S1854" s="14">
        <f t="shared" si="168"/>
        <v>1920</v>
      </c>
      <c r="T1854" s="14">
        <f t="shared" si="169"/>
        <v>1117.5</v>
      </c>
      <c r="U1854" s="14">
        <f t="shared" si="170"/>
        <v>802.5</v>
      </c>
      <c r="V1854" s="20">
        <f t="shared" si="171"/>
        <v>0.41796875</v>
      </c>
      <c r="W1854" s="7" t="str">
        <f t="shared" si="172"/>
        <v>Profitable</v>
      </c>
      <c r="X1854" s="7" t="str">
        <f t="shared" si="173"/>
        <v>Low</v>
      </c>
    </row>
    <row r="1855" spans="1:24" x14ac:dyDescent="0.3">
      <c r="A1855" s="7" t="s">
        <v>4330</v>
      </c>
      <c r="B1855" s="8">
        <v>45496</v>
      </c>
      <c r="C1855" s="8">
        <v>45503</v>
      </c>
      <c r="D1855" s="7" t="s">
        <v>4331</v>
      </c>
      <c r="E1855" s="7" t="s">
        <v>2083</v>
      </c>
      <c r="F1855" s="7" t="s">
        <v>29</v>
      </c>
      <c r="G1855" s="7" t="s">
        <v>192</v>
      </c>
      <c r="H1855" s="7" t="s">
        <v>216</v>
      </c>
      <c r="I1855" s="6">
        <v>5</v>
      </c>
      <c r="J1855" s="10">
        <v>0</v>
      </c>
      <c r="K1855" s="7" t="s">
        <v>32</v>
      </c>
      <c r="L1855" s="7" t="s">
        <v>50</v>
      </c>
      <c r="M1855" s="6">
        <v>49</v>
      </c>
      <c r="N1855" s="6">
        <v>2</v>
      </c>
      <c r="O1855" s="7" t="str">
        <f>VLOOKUP(H1855,Product_Master!$A$2:$E$19,2,FALSE)</f>
        <v>Keyboard</v>
      </c>
      <c r="P1855" s="7" t="str">
        <f>VLOOKUP(H1855,Product_Master!$A$2:$E$19,3,FALSE)</f>
        <v>Technology</v>
      </c>
      <c r="Q1855" s="17">
        <f>INDEX(Product_Master!$D$2:$D$19,MATCH(H1855,Product_Master!$A$2:$A$19,0))</f>
        <v>45</v>
      </c>
      <c r="R1855" s="14">
        <f>INDEX(Product_Master!$E$2:$E$19,MATCH(H1855,Product_Master!$A$2:$A$19,0))</f>
        <v>35.729999999999997</v>
      </c>
      <c r="S1855" s="14">
        <f t="shared" si="168"/>
        <v>225</v>
      </c>
      <c r="T1855" s="14">
        <f t="shared" si="169"/>
        <v>178.64999999999998</v>
      </c>
      <c r="U1855" s="14">
        <f t="shared" si="170"/>
        <v>46.350000000000023</v>
      </c>
      <c r="V1855" s="20">
        <f t="shared" si="171"/>
        <v>0.2060000000000001</v>
      </c>
      <c r="W1855" s="7" t="str">
        <f t="shared" si="172"/>
        <v>Profitable</v>
      </c>
      <c r="X1855" s="7" t="str">
        <f t="shared" si="173"/>
        <v>Low</v>
      </c>
    </row>
    <row r="1856" spans="1:24" x14ac:dyDescent="0.3">
      <c r="A1856" s="7" t="s">
        <v>4332</v>
      </c>
      <c r="B1856" s="8">
        <v>45320</v>
      </c>
      <c r="C1856" s="8">
        <v>45321</v>
      </c>
      <c r="D1856" s="7" t="s">
        <v>2079</v>
      </c>
      <c r="E1856" s="7" t="s">
        <v>276</v>
      </c>
      <c r="F1856" s="7" t="s">
        <v>29</v>
      </c>
      <c r="G1856" s="7" t="s">
        <v>192</v>
      </c>
      <c r="H1856" s="7" t="s">
        <v>308</v>
      </c>
      <c r="I1856" s="6">
        <v>3</v>
      </c>
      <c r="J1856" s="10">
        <v>0.05</v>
      </c>
      <c r="K1856" s="7" t="s">
        <v>22</v>
      </c>
      <c r="L1856" s="7" t="s">
        <v>33</v>
      </c>
      <c r="M1856" s="6">
        <v>42</v>
      </c>
      <c r="N1856" s="6">
        <v>3</v>
      </c>
      <c r="O1856" s="7" t="str">
        <f>VLOOKUP(H1856,Product_Master!$A$2:$E$19,2,FALSE)</f>
        <v>Binder</v>
      </c>
      <c r="P1856" s="7" t="str">
        <f>VLOOKUP(H1856,Product_Master!$A$2:$E$19,3,FALSE)</f>
        <v>Office Supplies</v>
      </c>
      <c r="Q1856" s="17">
        <f>INDEX(Product_Master!$D$2:$D$19,MATCH(H1856,Product_Master!$A$2:$A$19,0))</f>
        <v>8</v>
      </c>
      <c r="R1856" s="14">
        <f>INDEX(Product_Master!$E$2:$E$19,MATCH(H1856,Product_Master!$A$2:$A$19,0))</f>
        <v>5.51</v>
      </c>
      <c r="S1856" s="14">
        <f t="shared" si="168"/>
        <v>22.799999999999997</v>
      </c>
      <c r="T1856" s="14">
        <f t="shared" si="169"/>
        <v>16.53</v>
      </c>
      <c r="U1856" s="14">
        <f t="shared" si="170"/>
        <v>6.269999999999996</v>
      </c>
      <c r="V1856" s="20">
        <f t="shared" si="171"/>
        <v>0.27499999999999986</v>
      </c>
      <c r="W1856" s="7" t="str">
        <f t="shared" si="172"/>
        <v>Profitable</v>
      </c>
      <c r="X1856" s="7" t="str">
        <f t="shared" si="173"/>
        <v>Low</v>
      </c>
    </row>
    <row r="1857" spans="1:24" x14ac:dyDescent="0.3">
      <c r="A1857" s="7" t="s">
        <v>4334</v>
      </c>
      <c r="B1857" s="8">
        <v>44969</v>
      </c>
      <c r="C1857" s="8">
        <v>44971</v>
      </c>
      <c r="D1857" s="7" t="s">
        <v>407</v>
      </c>
      <c r="E1857" s="7" t="s">
        <v>583</v>
      </c>
      <c r="F1857" s="7" t="s">
        <v>39</v>
      </c>
      <c r="G1857" s="7" t="s">
        <v>251</v>
      </c>
      <c r="H1857" s="7" t="s">
        <v>91</v>
      </c>
      <c r="I1857" s="6">
        <v>5</v>
      </c>
      <c r="J1857" s="10">
        <v>0</v>
      </c>
      <c r="K1857" s="7" t="s">
        <v>32</v>
      </c>
      <c r="L1857" s="7" t="s">
        <v>23</v>
      </c>
      <c r="M1857" s="6">
        <v>67</v>
      </c>
      <c r="N1857" s="6">
        <v>4</v>
      </c>
      <c r="O1857" s="7" t="str">
        <f>VLOOKUP(H1857,Product_Master!$A$2:$E$19,2,FALSE)</f>
        <v>Smartphone</v>
      </c>
      <c r="P1857" s="7" t="str">
        <f>VLOOKUP(H1857,Product_Master!$A$2:$E$19,3,FALSE)</f>
        <v>Technology</v>
      </c>
      <c r="Q1857" s="17">
        <f>INDEX(Product_Master!$D$2:$D$19,MATCH(H1857,Product_Master!$A$2:$A$19,0))</f>
        <v>600</v>
      </c>
      <c r="R1857" s="14">
        <f>INDEX(Product_Master!$E$2:$E$19,MATCH(H1857,Product_Master!$A$2:$A$19,0))</f>
        <v>395.83</v>
      </c>
      <c r="S1857" s="14">
        <f t="shared" si="168"/>
        <v>3000</v>
      </c>
      <c r="T1857" s="14">
        <f t="shared" si="169"/>
        <v>1979.1499999999999</v>
      </c>
      <c r="U1857" s="14">
        <f t="shared" si="170"/>
        <v>1020.8500000000001</v>
      </c>
      <c r="V1857" s="20">
        <f t="shared" si="171"/>
        <v>0.34028333333333338</v>
      </c>
      <c r="W1857" s="7" t="str">
        <f t="shared" si="172"/>
        <v>Profitable</v>
      </c>
      <c r="X1857" s="7" t="str">
        <f t="shared" si="173"/>
        <v>Medium</v>
      </c>
    </row>
    <row r="1858" spans="1:24" x14ac:dyDescent="0.3">
      <c r="A1858" s="7" t="s">
        <v>4336</v>
      </c>
      <c r="B1858" s="8">
        <v>45629</v>
      </c>
      <c r="C1858" s="8">
        <v>45631</v>
      </c>
      <c r="D1858" s="7" t="s">
        <v>1112</v>
      </c>
      <c r="E1858" s="7" t="s">
        <v>302</v>
      </c>
      <c r="F1858" s="7" t="s">
        <v>19</v>
      </c>
      <c r="G1858" s="7" t="s">
        <v>30</v>
      </c>
      <c r="H1858" s="7" t="s">
        <v>76</v>
      </c>
      <c r="I1858" s="6">
        <v>5</v>
      </c>
      <c r="J1858" s="10">
        <v>0</v>
      </c>
      <c r="K1858" s="7" t="s">
        <v>222</v>
      </c>
      <c r="L1858" s="7" t="s">
        <v>50</v>
      </c>
      <c r="M1858" s="6">
        <v>59</v>
      </c>
      <c r="N1858" s="6">
        <v>1</v>
      </c>
      <c r="O1858" s="7" t="str">
        <f>VLOOKUP(H1858,Product_Master!$A$2:$E$19,2,FALSE)</f>
        <v>Tablet</v>
      </c>
      <c r="P1858" s="7" t="str">
        <f>VLOOKUP(H1858,Product_Master!$A$2:$E$19,3,FALSE)</f>
        <v>Technology</v>
      </c>
      <c r="Q1858" s="17">
        <f>INDEX(Product_Master!$D$2:$D$19,MATCH(H1858,Product_Master!$A$2:$A$19,0))</f>
        <v>350</v>
      </c>
      <c r="R1858" s="14">
        <f>INDEX(Product_Master!$E$2:$E$19,MATCH(H1858,Product_Master!$A$2:$A$19,0))</f>
        <v>267.63</v>
      </c>
      <c r="S1858" s="14">
        <f t="shared" ref="S1858:S1921" si="174">I1858*Q1858*(1-J1858)</f>
        <v>1750</v>
      </c>
      <c r="T1858" s="14">
        <f t="shared" ref="T1858:T1921" si="175">I1858*R1858</f>
        <v>1338.15</v>
      </c>
      <c r="U1858" s="14">
        <f t="shared" ref="U1858:U1921" si="176">S1858-T1858</f>
        <v>411.84999999999991</v>
      </c>
      <c r="V1858" s="20">
        <f t="shared" ref="V1858:V1921" si="177">IFERROR(U1858/S1858,0)</f>
        <v>0.2353428571428571</v>
      </c>
      <c r="W1858" s="7" t="str">
        <f t="shared" ref="W1858:W1921" si="178">IF(U1858&gt;0,"Profitable","Loss")</f>
        <v>Profitable</v>
      </c>
      <c r="X1858" s="7" t="str">
        <f t="shared" ref="X1858:X1921" si="179">IF(S1858&gt;=5000,"High",IF(S1858&gt;=2000,"Medium","Low"))</f>
        <v>Low</v>
      </c>
    </row>
    <row r="1859" spans="1:24" x14ac:dyDescent="0.3">
      <c r="A1859" s="7" t="s">
        <v>4338</v>
      </c>
      <c r="B1859" s="8">
        <v>45415</v>
      </c>
      <c r="C1859" s="8">
        <v>45417</v>
      </c>
      <c r="D1859" s="7" t="s">
        <v>2452</v>
      </c>
      <c r="E1859" s="7" t="s">
        <v>364</v>
      </c>
      <c r="F1859" s="7" t="s">
        <v>29</v>
      </c>
      <c r="G1859" s="7" t="s">
        <v>47</v>
      </c>
      <c r="H1859" s="7" t="s">
        <v>216</v>
      </c>
      <c r="I1859" s="6">
        <v>9</v>
      </c>
      <c r="J1859" s="10">
        <v>0</v>
      </c>
      <c r="K1859" s="7" t="s">
        <v>32</v>
      </c>
      <c r="L1859" s="7" t="s">
        <v>33</v>
      </c>
      <c r="M1859" s="6">
        <v>37</v>
      </c>
      <c r="N1859" s="6">
        <v>1</v>
      </c>
      <c r="O1859" s="7" t="str">
        <f>VLOOKUP(H1859,Product_Master!$A$2:$E$19,2,FALSE)</f>
        <v>Keyboard</v>
      </c>
      <c r="P1859" s="7" t="str">
        <f>VLOOKUP(H1859,Product_Master!$A$2:$E$19,3,FALSE)</f>
        <v>Technology</v>
      </c>
      <c r="Q1859" s="17">
        <f>INDEX(Product_Master!$D$2:$D$19,MATCH(H1859,Product_Master!$A$2:$A$19,0))</f>
        <v>45</v>
      </c>
      <c r="R1859" s="14">
        <f>INDEX(Product_Master!$E$2:$E$19,MATCH(H1859,Product_Master!$A$2:$A$19,0))</f>
        <v>35.729999999999997</v>
      </c>
      <c r="S1859" s="14">
        <f t="shared" si="174"/>
        <v>405</v>
      </c>
      <c r="T1859" s="14">
        <f t="shared" si="175"/>
        <v>321.57</v>
      </c>
      <c r="U1859" s="14">
        <f t="shared" si="176"/>
        <v>83.43</v>
      </c>
      <c r="V1859" s="20">
        <f t="shared" si="177"/>
        <v>0.20600000000000002</v>
      </c>
      <c r="W1859" s="7" t="str">
        <f t="shared" si="178"/>
        <v>Profitable</v>
      </c>
      <c r="X1859" s="7" t="str">
        <f t="shared" si="179"/>
        <v>Low</v>
      </c>
    </row>
    <row r="1860" spans="1:24" x14ac:dyDescent="0.3">
      <c r="A1860" s="7" t="s">
        <v>4340</v>
      </c>
      <c r="B1860" s="8">
        <v>45231</v>
      </c>
      <c r="C1860" s="8">
        <v>45232</v>
      </c>
      <c r="D1860" s="7" t="s">
        <v>4341</v>
      </c>
      <c r="E1860" s="7" t="s">
        <v>882</v>
      </c>
      <c r="F1860" s="7" t="s">
        <v>39</v>
      </c>
      <c r="G1860" s="7" t="s">
        <v>293</v>
      </c>
      <c r="H1860" s="7" t="s">
        <v>63</v>
      </c>
      <c r="I1860" s="6">
        <v>7</v>
      </c>
      <c r="J1860" s="10">
        <v>0.2</v>
      </c>
      <c r="K1860" s="7" t="s">
        <v>22</v>
      </c>
      <c r="L1860" s="7" t="s">
        <v>50</v>
      </c>
      <c r="M1860" s="6">
        <v>51</v>
      </c>
      <c r="N1860" s="6">
        <v>2</v>
      </c>
      <c r="O1860" s="7" t="str">
        <f>VLOOKUP(H1860,Product_Master!$A$2:$E$19,2,FALSE)</f>
        <v>Paper Ream</v>
      </c>
      <c r="P1860" s="7" t="str">
        <f>VLOOKUP(H1860,Product_Master!$A$2:$E$19,3,FALSE)</f>
        <v>Office Supplies</v>
      </c>
      <c r="Q1860" s="17">
        <f>INDEX(Product_Master!$D$2:$D$19,MATCH(H1860,Product_Master!$A$2:$A$19,0))</f>
        <v>9</v>
      </c>
      <c r="R1860" s="14">
        <f>INDEX(Product_Master!$E$2:$E$19,MATCH(H1860,Product_Master!$A$2:$A$19,0))</f>
        <v>5.46</v>
      </c>
      <c r="S1860" s="14">
        <f t="shared" si="174"/>
        <v>50.400000000000006</v>
      </c>
      <c r="T1860" s="14">
        <f t="shared" si="175"/>
        <v>38.22</v>
      </c>
      <c r="U1860" s="14">
        <f t="shared" si="176"/>
        <v>12.180000000000007</v>
      </c>
      <c r="V1860" s="20">
        <f t="shared" si="177"/>
        <v>0.24166666666666678</v>
      </c>
      <c r="W1860" s="7" t="str">
        <f t="shared" si="178"/>
        <v>Profitable</v>
      </c>
      <c r="X1860" s="7" t="str">
        <f t="shared" si="179"/>
        <v>Low</v>
      </c>
    </row>
    <row r="1861" spans="1:24" x14ac:dyDescent="0.3">
      <c r="A1861" s="7" t="s">
        <v>4342</v>
      </c>
      <c r="B1861" s="8">
        <v>45378</v>
      </c>
      <c r="C1861" s="8">
        <v>45383</v>
      </c>
      <c r="D1861" s="7" t="s">
        <v>1132</v>
      </c>
      <c r="E1861" s="7" t="s">
        <v>2887</v>
      </c>
      <c r="F1861" s="7" t="s">
        <v>29</v>
      </c>
      <c r="G1861" s="7" t="s">
        <v>176</v>
      </c>
      <c r="H1861" s="7" t="s">
        <v>48</v>
      </c>
      <c r="I1861" s="6">
        <v>9</v>
      </c>
      <c r="J1861" s="10">
        <v>0</v>
      </c>
      <c r="K1861" s="7" t="s">
        <v>32</v>
      </c>
      <c r="L1861" s="7" t="s">
        <v>23</v>
      </c>
      <c r="M1861" s="6">
        <v>52</v>
      </c>
      <c r="N1861" s="6">
        <v>4</v>
      </c>
      <c r="O1861" s="7" t="str">
        <f>VLOOKUP(H1861,Product_Master!$A$2:$E$19,2,FALSE)</f>
        <v>Monitor</v>
      </c>
      <c r="P1861" s="7" t="str">
        <f>VLOOKUP(H1861,Product_Master!$A$2:$E$19,3,FALSE)</f>
        <v>Technology</v>
      </c>
      <c r="Q1861" s="17">
        <f>INDEX(Product_Master!$D$2:$D$19,MATCH(H1861,Product_Master!$A$2:$A$19,0))</f>
        <v>220</v>
      </c>
      <c r="R1861" s="14">
        <f>INDEX(Product_Master!$E$2:$E$19,MATCH(H1861,Product_Master!$A$2:$A$19,0))</f>
        <v>159.36000000000001</v>
      </c>
      <c r="S1861" s="14">
        <f t="shared" si="174"/>
        <v>1980</v>
      </c>
      <c r="T1861" s="14">
        <f t="shared" si="175"/>
        <v>1434.2400000000002</v>
      </c>
      <c r="U1861" s="14">
        <f t="shared" si="176"/>
        <v>545.75999999999976</v>
      </c>
      <c r="V1861" s="20">
        <f t="shared" si="177"/>
        <v>0.27563636363636351</v>
      </c>
      <c r="W1861" s="7" t="str">
        <f t="shared" si="178"/>
        <v>Profitable</v>
      </c>
      <c r="X1861" s="7" t="str">
        <f t="shared" si="179"/>
        <v>Low</v>
      </c>
    </row>
    <row r="1862" spans="1:24" x14ac:dyDescent="0.3">
      <c r="A1862" s="7" t="s">
        <v>4343</v>
      </c>
      <c r="B1862" s="8">
        <v>45452</v>
      </c>
      <c r="C1862" s="8">
        <v>45456</v>
      </c>
      <c r="D1862" s="7" t="s">
        <v>190</v>
      </c>
      <c r="E1862" s="7" t="s">
        <v>967</v>
      </c>
      <c r="F1862" s="7" t="s">
        <v>29</v>
      </c>
      <c r="G1862" s="7" t="s">
        <v>20</v>
      </c>
      <c r="H1862" s="7" t="s">
        <v>48</v>
      </c>
      <c r="I1862" s="6">
        <v>8</v>
      </c>
      <c r="J1862" s="10">
        <v>0.05</v>
      </c>
      <c r="K1862" s="7" t="s">
        <v>222</v>
      </c>
      <c r="L1862" s="7" t="s">
        <v>50</v>
      </c>
      <c r="M1862" s="6">
        <v>23</v>
      </c>
      <c r="N1862" s="6">
        <v>3</v>
      </c>
      <c r="O1862" s="7" t="str">
        <f>VLOOKUP(H1862,Product_Master!$A$2:$E$19,2,FALSE)</f>
        <v>Monitor</v>
      </c>
      <c r="P1862" s="7" t="str">
        <f>VLOOKUP(H1862,Product_Master!$A$2:$E$19,3,FALSE)</f>
        <v>Technology</v>
      </c>
      <c r="Q1862" s="17">
        <f>INDEX(Product_Master!$D$2:$D$19,MATCH(H1862,Product_Master!$A$2:$A$19,0))</f>
        <v>220</v>
      </c>
      <c r="R1862" s="14">
        <f>INDEX(Product_Master!$E$2:$E$19,MATCH(H1862,Product_Master!$A$2:$A$19,0))</f>
        <v>159.36000000000001</v>
      </c>
      <c r="S1862" s="14">
        <f t="shared" si="174"/>
        <v>1672</v>
      </c>
      <c r="T1862" s="14">
        <f t="shared" si="175"/>
        <v>1274.8800000000001</v>
      </c>
      <c r="U1862" s="14">
        <f t="shared" si="176"/>
        <v>397.11999999999989</v>
      </c>
      <c r="V1862" s="20">
        <f t="shared" si="177"/>
        <v>0.23751196172248798</v>
      </c>
      <c r="W1862" s="7" t="str">
        <f t="shared" si="178"/>
        <v>Profitable</v>
      </c>
      <c r="X1862" s="7" t="str">
        <f t="shared" si="179"/>
        <v>Low</v>
      </c>
    </row>
    <row r="1863" spans="1:24" x14ac:dyDescent="0.3">
      <c r="A1863" s="7" t="s">
        <v>4344</v>
      </c>
      <c r="B1863" s="8">
        <v>45064</v>
      </c>
      <c r="C1863" s="8">
        <v>45067</v>
      </c>
      <c r="D1863" s="7" t="s">
        <v>1671</v>
      </c>
      <c r="E1863" s="7" t="s">
        <v>221</v>
      </c>
      <c r="F1863" s="7" t="s">
        <v>29</v>
      </c>
      <c r="G1863" s="7" t="s">
        <v>47</v>
      </c>
      <c r="H1863" s="7" t="s">
        <v>154</v>
      </c>
      <c r="I1863" s="6">
        <v>8</v>
      </c>
      <c r="J1863" s="10">
        <v>0</v>
      </c>
      <c r="K1863" s="7" t="s">
        <v>32</v>
      </c>
      <c r="L1863" s="7" t="s">
        <v>23</v>
      </c>
      <c r="M1863" s="6">
        <v>63</v>
      </c>
      <c r="N1863" s="6">
        <v>1</v>
      </c>
      <c r="O1863" s="7" t="str">
        <f>VLOOKUP(H1863,Product_Master!$A$2:$E$19,2,FALSE)</f>
        <v>Filing Cabinet</v>
      </c>
      <c r="P1863" s="7" t="str">
        <f>VLOOKUP(H1863,Product_Master!$A$2:$E$19,3,FALSE)</f>
        <v>Furniture</v>
      </c>
      <c r="Q1863" s="17">
        <f>INDEX(Product_Master!$D$2:$D$19,MATCH(H1863,Product_Master!$A$2:$A$19,0))</f>
        <v>130</v>
      </c>
      <c r="R1863" s="14">
        <f>INDEX(Product_Master!$E$2:$E$19,MATCH(H1863,Product_Master!$A$2:$A$19,0))</f>
        <v>83.55</v>
      </c>
      <c r="S1863" s="14">
        <f t="shared" si="174"/>
        <v>1040</v>
      </c>
      <c r="T1863" s="14">
        <f t="shared" si="175"/>
        <v>668.4</v>
      </c>
      <c r="U1863" s="14">
        <f t="shared" si="176"/>
        <v>371.6</v>
      </c>
      <c r="V1863" s="20">
        <f t="shared" si="177"/>
        <v>0.35730769230769233</v>
      </c>
      <c r="W1863" s="7" t="str">
        <f t="shared" si="178"/>
        <v>Profitable</v>
      </c>
      <c r="X1863" s="7" t="str">
        <f t="shared" si="179"/>
        <v>Low</v>
      </c>
    </row>
    <row r="1864" spans="1:24" x14ac:dyDescent="0.3">
      <c r="A1864" s="7" t="s">
        <v>4345</v>
      </c>
      <c r="B1864" s="8">
        <v>45590</v>
      </c>
      <c r="C1864" s="8">
        <v>45592</v>
      </c>
      <c r="D1864" s="7" t="s">
        <v>3081</v>
      </c>
      <c r="E1864" s="7" t="s">
        <v>886</v>
      </c>
      <c r="F1864" s="7" t="s">
        <v>29</v>
      </c>
      <c r="G1864" s="7" t="s">
        <v>30</v>
      </c>
      <c r="H1864" s="7" t="s">
        <v>21</v>
      </c>
      <c r="I1864" s="6">
        <v>6</v>
      </c>
      <c r="J1864" s="10">
        <v>0.2</v>
      </c>
      <c r="K1864" s="7" t="s">
        <v>32</v>
      </c>
      <c r="L1864" s="7" t="s">
        <v>41</v>
      </c>
      <c r="M1864" s="6">
        <v>39</v>
      </c>
      <c r="N1864" s="6">
        <v>5</v>
      </c>
      <c r="O1864" s="7" t="str">
        <f>VLOOKUP(H1864,Product_Master!$A$2:$E$19,2,FALSE)</f>
        <v>Pen Set</v>
      </c>
      <c r="P1864" s="7" t="str">
        <f>VLOOKUP(H1864,Product_Master!$A$2:$E$19,3,FALSE)</f>
        <v>Office Supplies</v>
      </c>
      <c r="Q1864" s="17">
        <f>INDEX(Product_Master!$D$2:$D$19,MATCH(H1864,Product_Master!$A$2:$A$19,0))</f>
        <v>12</v>
      </c>
      <c r="R1864" s="14">
        <f>INDEX(Product_Master!$E$2:$E$19,MATCH(H1864,Product_Master!$A$2:$A$19,0))</f>
        <v>9.07</v>
      </c>
      <c r="S1864" s="14">
        <f t="shared" si="174"/>
        <v>57.6</v>
      </c>
      <c r="T1864" s="14">
        <f t="shared" si="175"/>
        <v>54.42</v>
      </c>
      <c r="U1864" s="14">
        <f t="shared" si="176"/>
        <v>3.1799999999999997</v>
      </c>
      <c r="V1864" s="20">
        <f t="shared" si="177"/>
        <v>5.5208333333333325E-2</v>
      </c>
      <c r="W1864" s="7" t="str">
        <f t="shared" si="178"/>
        <v>Profitable</v>
      </c>
      <c r="X1864" s="7" t="str">
        <f t="shared" si="179"/>
        <v>Low</v>
      </c>
    </row>
    <row r="1865" spans="1:24" x14ac:dyDescent="0.3">
      <c r="A1865" s="7" t="s">
        <v>4346</v>
      </c>
      <c r="B1865" s="8">
        <v>45243</v>
      </c>
      <c r="C1865" s="8">
        <v>45248</v>
      </c>
      <c r="D1865" s="7" t="s">
        <v>4197</v>
      </c>
      <c r="E1865" s="7" t="s">
        <v>1568</v>
      </c>
      <c r="F1865" s="7" t="s">
        <v>29</v>
      </c>
      <c r="G1865" s="7" t="s">
        <v>293</v>
      </c>
      <c r="H1865" s="7" t="s">
        <v>216</v>
      </c>
      <c r="I1865" s="6">
        <v>2</v>
      </c>
      <c r="J1865" s="10">
        <v>0</v>
      </c>
      <c r="K1865" s="7" t="s">
        <v>32</v>
      </c>
      <c r="L1865" s="7" t="s">
        <v>41</v>
      </c>
      <c r="M1865" s="6">
        <v>19</v>
      </c>
      <c r="N1865" s="6">
        <v>2</v>
      </c>
      <c r="O1865" s="7" t="str">
        <f>VLOOKUP(H1865,Product_Master!$A$2:$E$19,2,FALSE)</f>
        <v>Keyboard</v>
      </c>
      <c r="P1865" s="7" t="str">
        <f>VLOOKUP(H1865,Product_Master!$A$2:$E$19,3,FALSE)</f>
        <v>Technology</v>
      </c>
      <c r="Q1865" s="17">
        <f>INDEX(Product_Master!$D$2:$D$19,MATCH(H1865,Product_Master!$A$2:$A$19,0))</f>
        <v>45</v>
      </c>
      <c r="R1865" s="14">
        <f>INDEX(Product_Master!$E$2:$E$19,MATCH(H1865,Product_Master!$A$2:$A$19,0))</f>
        <v>35.729999999999997</v>
      </c>
      <c r="S1865" s="14">
        <f t="shared" si="174"/>
        <v>90</v>
      </c>
      <c r="T1865" s="14">
        <f t="shared" si="175"/>
        <v>71.459999999999994</v>
      </c>
      <c r="U1865" s="14">
        <f t="shared" si="176"/>
        <v>18.540000000000006</v>
      </c>
      <c r="V1865" s="20">
        <f t="shared" si="177"/>
        <v>0.20600000000000007</v>
      </c>
      <c r="W1865" s="7" t="str">
        <f t="shared" si="178"/>
        <v>Profitable</v>
      </c>
      <c r="X1865" s="7" t="str">
        <f t="shared" si="179"/>
        <v>Low</v>
      </c>
    </row>
    <row r="1866" spans="1:24" x14ac:dyDescent="0.3">
      <c r="A1866" s="7" t="s">
        <v>4347</v>
      </c>
      <c r="B1866" s="8">
        <v>45330</v>
      </c>
      <c r="C1866" s="8">
        <v>45333</v>
      </c>
      <c r="D1866" s="7" t="s">
        <v>3772</v>
      </c>
      <c r="E1866" s="7" t="s">
        <v>108</v>
      </c>
      <c r="F1866" s="7" t="s">
        <v>29</v>
      </c>
      <c r="G1866" s="7" t="s">
        <v>20</v>
      </c>
      <c r="H1866" s="7" t="s">
        <v>76</v>
      </c>
      <c r="I1866" s="6">
        <v>9</v>
      </c>
      <c r="J1866" s="10">
        <v>0.05</v>
      </c>
      <c r="K1866" s="7" t="s">
        <v>32</v>
      </c>
      <c r="L1866" s="7" t="s">
        <v>50</v>
      </c>
      <c r="M1866" s="6">
        <v>56</v>
      </c>
      <c r="N1866" s="6">
        <v>4</v>
      </c>
      <c r="O1866" s="7" t="str">
        <f>VLOOKUP(H1866,Product_Master!$A$2:$E$19,2,FALSE)</f>
        <v>Tablet</v>
      </c>
      <c r="P1866" s="7" t="str">
        <f>VLOOKUP(H1866,Product_Master!$A$2:$E$19,3,FALSE)</f>
        <v>Technology</v>
      </c>
      <c r="Q1866" s="17">
        <f>INDEX(Product_Master!$D$2:$D$19,MATCH(H1866,Product_Master!$A$2:$A$19,0))</f>
        <v>350</v>
      </c>
      <c r="R1866" s="14">
        <f>INDEX(Product_Master!$E$2:$E$19,MATCH(H1866,Product_Master!$A$2:$A$19,0))</f>
        <v>267.63</v>
      </c>
      <c r="S1866" s="14">
        <f t="shared" si="174"/>
        <v>2992.5</v>
      </c>
      <c r="T1866" s="14">
        <f t="shared" si="175"/>
        <v>2408.67</v>
      </c>
      <c r="U1866" s="14">
        <f t="shared" si="176"/>
        <v>583.82999999999993</v>
      </c>
      <c r="V1866" s="20">
        <f t="shared" si="177"/>
        <v>0.19509774436090224</v>
      </c>
      <c r="W1866" s="7" t="str">
        <f t="shared" si="178"/>
        <v>Profitable</v>
      </c>
      <c r="X1866" s="7" t="str">
        <f t="shared" si="179"/>
        <v>Medium</v>
      </c>
    </row>
    <row r="1867" spans="1:24" x14ac:dyDescent="0.3">
      <c r="A1867" s="7" t="s">
        <v>4348</v>
      </c>
      <c r="B1867" s="8">
        <v>45106</v>
      </c>
      <c r="C1867" s="8">
        <v>45111</v>
      </c>
      <c r="D1867" s="7" t="s">
        <v>1763</v>
      </c>
      <c r="E1867" s="7" t="s">
        <v>413</v>
      </c>
      <c r="F1867" s="7" t="s">
        <v>29</v>
      </c>
      <c r="G1867" s="7" t="s">
        <v>20</v>
      </c>
      <c r="H1867" s="7" t="s">
        <v>84</v>
      </c>
      <c r="I1867" s="6">
        <v>3</v>
      </c>
      <c r="J1867" s="10">
        <v>0.05</v>
      </c>
      <c r="K1867" s="7" t="s">
        <v>22</v>
      </c>
      <c r="L1867" s="7" t="s">
        <v>23</v>
      </c>
      <c r="M1867" s="6">
        <v>45</v>
      </c>
      <c r="N1867" s="6">
        <v>4</v>
      </c>
      <c r="O1867" s="7" t="str">
        <f>VLOOKUP(H1867,Product_Master!$A$2:$E$19,2,FALSE)</f>
        <v>Bookcase</v>
      </c>
      <c r="P1867" s="7" t="str">
        <f>VLOOKUP(H1867,Product_Master!$A$2:$E$19,3,FALSE)</f>
        <v>Furniture</v>
      </c>
      <c r="Q1867" s="17">
        <f>INDEX(Product_Master!$D$2:$D$19,MATCH(H1867,Product_Master!$A$2:$A$19,0))</f>
        <v>210</v>
      </c>
      <c r="R1867" s="14">
        <f>INDEX(Product_Master!$E$2:$E$19,MATCH(H1867,Product_Master!$A$2:$A$19,0))</f>
        <v>139.15</v>
      </c>
      <c r="S1867" s="14">
        <f t="shared" si="174"/>
        <v>598.5</v>
      </c>
      <c r="T1867" s="14">
        <f t="shared" si="175"/>
        <v>417.45000000000005</v>
      </c>
      <c r="U1867" s="14">
        <f t="shared" si="176"/>
        <v>181.04999999999995</v>
      </c>
      <c r="V1867" s="20">
        <f t="shared" si="177"/>
        <v>0.30250626566416033</v>
      </c>
      <c r="W1867" s="7" t="str">
        <f t="shared" si="178"/>
        <v>Profitable</v>
      </c>
      <c r="X1867" s="7" t="str">
        <f t="shared" si="179"/>
        <v>Low</v>
      </c>
    </row>
    <row r="1868" spans="1:24" x14ac:dyDescent="0.3">
      <c r="A1868" s="7" t="s">
        <v>4349</v>
      </c>
      <c r="B1868" s="8">
        <v>45593</v>
      </c>
      <c r="C1868" s="8">
        <v>45594</v>
      </c>
      <c r="D1868" s="7" t="s">
        <v>816</v>
      </c>
      <c r="E1868" s="7" t="s">
        <v>276</v>
      </c>
      <c r="F1868" s="7" t="s">
        <v>19</v>
      </c>
      <c r="G1868" s="7" t="s">
        <v>176</v>
      </c>
      <c r="H1868" s="7" t="s">
        <v>69</v>
      </c>
      <c r="I1868" s="6">
        <v>5</v>
      </c>
      <c r="J1868" s="10">
        <v>0</v>
      </c>
      <c r="K1868" s="7" t="s">
        <v>32</v>
      </c>
      <c r="L1868" s="7" t="s">
        <v>23</v>
      </c>
      <c r="M1868" s="6">
        <v>47</v>
      </c>
      <c r="N1868" s="6">
        <v>4</v>
      </c>
      <c r="O1868" s="7" t="str">
        <f>VLOOKUP(H1868,Product_Master!$A$2:$E$19,2,FALSE)</f>
        <v>Marker Pack</v>
      </c>
      <c r="P1868" s="7" t="str">
        <f>VLOOKUP(H1868,Product_Master!$A$2:$E$19,3,FALSE)</f>
        <v>Office Supplies</v>
      </c>
      <c r="Q1868" s="17">
        <f>INDEX(Product_Master!$D$2:$D$19,MATCH(H1868,Product_Master!$A$2:$A$19,0))</f>
        <v>11</v>
      </c>
      <c r="R1868" s="14">
        <f>INDEX(Product_Master!$E$2:$E$19,MATCH(H1868,Product_Master!$A$2:$A$19,0))</f>
        <v>6.23</v>
      </c>
      <c r="S1868" s="14">
        <f t="shared" si="174"/>
        <v>55</v>
      </c>
      <c r="T1868" s="14">
        <f t="shared" si="175"/>
        <v>31.150000000000002</v>
      </c>
      <c r="U1868" s="14">
        <f t="shared" si="176"/>
        <v>23.849999999999998</v>
      </c>
      <c r="V1868" s="20">
        <f t="shared" si="177"/>
        <v>0.4336363636363636</v>
      </c>
      <c r="W1868" s="7" t="str">
        <f t="shared" si="178"/>
        <v>Profitable</v>
      </c>
      <c r="X1868" s="7" t="str">
        <f t="shared" si="179"/>
        <v>Low</v>
      </c>
    </row>
    <row r="1869" spans="1:24" x14ac:dyDescent="0.3">
      <c r="A1869" s="7" t="s">
        <v>4350</v>
      </c>
      <c r="B1869" s="8">
        <v>45491</v>
      </c>
      <c r="C1869" s="8">
        <v>45493</v>
      </c>
      <c r="D1869" s="7" t="s">
        <v>1411</v>
      </c>
      <c r="E1869" s="7" t="s">
        <v>292</v>
      </c>
      <c r="F1869" s="7" t="s">
        <v>29</v>
      </c>
      <c r="G1869" s="7" t="s">
        <v>115</v>
      </c>
      <c r="H1869" s="7" t="s">
        <v>56</v>
      </c>
      <c r="I1869" s="6">
        <v>5</v>
      </c>
      <c r="J1869" s="10">
        <v>0.05</v>
      </c>
      <c r="K1869" s="7" t="s">
        <v>32</v>
      </c>
      <c r="L1869" s="7" t="s">
        <v>50</v>
      </c>
      <c r="M1869" s="6">
        <v>50</v>
      </c>
      <c r="N1869" s="6">
        <v>5</v>
      </c>
      <c r="O1869" s="7" t="str">
        <f>VLOOKUP(H1869,Product_Master!$A$2:$E$19,2,FALSE)</f>
        <v>Stapler</v>
      </c>
      <c r="P1869" s="7" t="str">
        <f>VLOOKUP(H1869,Product_Master!$A$2:$E$19,3,FALSE)</f>
        <v>Office Supplies</v>
      </c>
      <c r="Q1869" s="17">
        <f>INDEX(Product_Master!$D$2:$D$19,MATCH(H1869,Product_Master!$A$2:$A$19,0))</f>
        <v>15</v>
      </c>
      <c r="R1869" s="14">
        <f>INDEX(Product_Master!$E$2:$E$19,MATCH(H1869,Product_Master!$A$2:$A$19,0))</f>
        <v>9.91</v>
      </c>
      <c r="S1869" s="14">
        <f t="shared" si="174"/>
        <v>71.25</v>
      </c>
      <c r="T1869" s="14">
        <f t="shared" si="175"/>
        <v>49.55</v>
      </c>
      <c r="U1869" s="14">
        <f t="shared" si="176"/>
        <v>21.700000000000003</v>
      </c>
      <c r="V1869" s="20">
        <f t="shared" si="177"/>
        <v>0.30456140350877198</v>
      </c>
      <c r="W1869" s="7" t="str">
        <f t="shared" si="178"/>
        <v>Profitable</v>
      </c>
      <c r="X1869" s="7" t="str">
        <f t="shared" si="179"/>
        <v>Low</v>
      </c>
    </row>
    <row r="1870" spans="1:24" x14ac:dyDescent="0.3">
      <c r="A1870" s="7" t="s">
        <v>4351</v>
      </c>
      <c r="B1870" s="8">
        <v>45535</v>
      </c>
      <c r="C1870" s="8">
        <v>45540</v>
      </c>
      <c r="D1870" s="7" t="s">
        <v>1622</v>
      </c>
      <c r="E1870" s="7" t="s">
        <v>191</v>
      </c>
      <c r="F1870" s="7" t="s">
        <v>39</v>
      </c>
      <c r="G1870" s="7" t="s">
        <v>293</v>
      </c>
      <c r="H1870" s="7" t="s">
        <v>84</v>
      </c>
      <c r="I1870" s="6">
        <v>9</v>
      </c>
      <c r="J1870" s="10">
        <v>0.1</v>
      </c>
      <c r="K1870" s="7" t="s">
        <v>22</v>
      </c>
      <c r="L1870" s="7" t="s">
        <v>50</v>
      </c>
      <c r="M1870" s="6">
        <v>64</v>
      </c>
      <c r="N1870" s="6">
        <v>4</v>
      </c>
      <c r="O1870" s="7" t="str">
        <f>VLOOKUP(H1870,Product_Master!$A$2:$E$19,2,FALSE)</f>
        <v>Bookcase</v>
      </c>
      <c r="P1870" s="7" t="str">
        <f>VLOOKUP(H1870,Product_Master!$A$2:$E$19,3,FALSE)</f>
        <v>Furniture</v>
      </c>
      <c r="Q1870" s="17">
        <f>INDEX(Product_Master!$D$2:$D$19,MATCH(H1870,Product_Master!$A$2:$A$19,0))</f>
        <v>210</v>
      </c>
      <c r="R1870" s="14">
        <f>INDEX(Product_Master!$E$2:$E$19,MATCH(H1870,Product_Master!$A$2:$A$19,0))</f>
        <v>139.15</v>
      </c>
      <c r="S1870" s="14">
        <f t="shared" si="174"/>
        <v>1701</v>
      </c>
      <c r="T1870" s="14">
        <f t="shared" si="175"/>
        <v>1252.3500000000001</v>
      </c>
      <c r="U1870" s="14">
        <f t="shared" si="176"/>
        <v>448.64999999999986</v>
      </c>
      <c r="V1870" s="20">
        <f t="shared" si="177"/>
        <v>0.26375661375661369</v>
      </c>
      <c r="W1870" s="7" t="str">
        <f t="shared" si="178"/>
        <v>Profitable</v>
      </c>
      <c r="X1870" s="7" t="str">
        <f t="shared" si="179"/>
        <v>Low</v>
      </c>
    </row>
    <row r="1871" spans="1:24" x14ac:dyDescent="0.3">
      <c r="A1871" s="7" t="s">
        <v>4352</v>
      </c>
      <c r="B1871" s="8">
        <v>45166</v>
      </c>
      <c r="C1871" s="8">
        <v>45171</v>
      </c>
      <c r="D1871" s="7" t="s">
        <v>3485</v>
      </c>
      <c r="E1871" s="7" t="s">
        <v>548</v>
      </c>
      <c r="F1871" s="7" t="s">
        <v>39</v>
      </c>
      <c r="G1871" s="7" t="s">
        <v>90</v>
      </c>
      <c r="H1871" s="7" t="s">
        <v>177</v>
      </c>
      <c r="I1871" s="6">
        <v>5</v>
      </c>
      <c r="J1871" s="10">
        <v>0</v>
      </c>
      <c r="K1871" s="7" t="s">
        <v>22</v>
      </c>
      <c r="L1871" s="7" t="s">
        <v>41</v>
      </c>
      <c r="M1871" s="6">
        <v>61</v>
      </c>
      <c r="N1871" s="6">
        <v>2</v>
      </c>
      <c r="O1871" s="7" t="str">
        <f>VLOOKUP(H1871,Product_Master!$A$2:$E$19,2,FALSE)</f>
        <v>Headphones</v>
      </c>
      <c r="P1871" s="7" t="str">
        <f>VLOOKUP(H1871,Product_Master!$A$2:$E$19,3,FALSE)</f>
        <v>Technology</v>
      </c>
      <c r="Q1871" s="17">
        <f>INDEX(Product_Master!$D$2:$D$19,MATCH(H1871,Product_Master!$A$2:$A$19,0))</f>
        <v>80</v>
      </c>
      <c r="R1871" s="14">
        <f>INDEX(Product_Master!$E$2:$E$19,MATCH(H1871,Product_Master!$A$2:$A$19,0))</f>
        <v>45.88</v>
      </c>
      <c r="S1871" s="14">
        <f t="shared" si="174"/>
        <v>400</v>
      </c>
      <c r="T1871" s="14">
        <f t="shared" si="175"/>
        <v>229.4</v>
      </c>
      <c r="U1871" s="14">
        <f t="shared" si="176"/>
        <v>170.6</v>
      </c>
      <c r="V1871" s="20">
        <f t="shared" si="177"/>
        <v>0.42649999999999999</v>
      </c>
      <c r="W1871" s="7" t="str">
        <f t="shared" si="178"/>
        <v>Profitable</v>
      </c>
      <c r="X1871" s="7" t="str">
        <f t="shared" si="179"/>
        <v>Low</v>
      </c>
    </row>
    <row r="1872" spans="1:24" x14ac:dyDescent="0.3">
      <c r="A1872" s="7" t="s">
        <v>4353</v>
      </c>
      <c r="B1872" s="8">
        <v>45090</v>
      </c>
      <c r="C1872" s="8">
        <v>45092</v>
      </c>
      <c r="D1872" s="7" t="s">
        <v>2532</v>
      </c>
      <c r="E1872" s="7" t="s">
        <v>635</v>
      </c>
      <c r="F1872" s="7" t="s">
        <v>39</v>
      </c>
      <c r="G1872" s="7" t="s">
        <v>30</v>
      </c>
      <c r="H1872" s="7" t="s">
        <v>308</v>
      </c>
      <c r="I1872" s="6">
        <v>9</v>
      </c>
      <c r="J1872" s="10">
        <v>0.05</v>
      </c>
      <c r="K1872" s="7" t="s">
        <v>32</v>
      </c>
      <c r="L1872" s="7" t="s">
        <v>50</v>
      </c>
      <c r="M1872" s="6">
        <v>42</v>
      </c>
      <c r="N1872" s="6">
        <v>5</v>
      </c>
      <c r="O1872" s="7" t="str">
        <f>VLOOKUP(H1872,Product_Master!$A$2:$E$19,2,FALSE)</f>
        <v>Binder</v>
      </c>
      <c r="P1872" s="7" t="str">
        <f>VLOOKUP(H1872,Product_Master!$A$2:$E$19,3,FALSE)</f>
        <v>Office Supplies</v>
      </c>
      <c r="Q1872" s="17">
        <f>INDEX(Product_Master!$D$2:$D$19,MATCH(H1872,Product_Master!$A$2:$A$19,0))</f>
        <v>8</v>
      </c>
      <c r="R1872" s="14">
        <f>INDEX(Product_Master!$E$2:$E$19,MATCH(H1872,Product_Master!$A$2:$A$19,0))</f>
        <v>5.51</v>
      </c>
      <c r="S1872" s="14">
        <f t="shared" si="174"/>
        <v>68.399999999999991</v>
      </c>
      <c r="T1872" s="14">
        <f t="shared" si="175"/>
        <v>49.589999999999996</v>
      </c>
      <c r="U1872" s="14">
        <f t="shared" si="176"/>
        <v>18.809999999999995</v>
      </c>
      <c r="V1872" s="20">
        <f t="shared" si="177"/>
        <v>0.27499999999999997</v>
      </c>
      <c r="W1872" s="7" t="str">
        <f t="shared" si="178"/>
        <v>Profitable</v>
      </c>
      <c r="X1872" s="7" t="str">
        <f t="shared" si="179"/>
        <v>Low</v>
      </c>
    </row>
    <row r="1873" spans="1:24" x14ac:dyDescent="0.3">
      <c r="A1873" s="7" t="s">
        <v>4354</v>
      </c>
      <c r="B1873" s="8">
        <v>44967</v>
      </c>
      <c r="C1873" s="8">
        <v>44974</v>
      </c>
      <c r="D1873" s="7" t="s">
        <v>4356</v>
      </c>
      <c r="E1873" s="7" t="s">
        <v>159</v>
      </c>
      <c r="F1873" s="7" t="s">
        <v>29</v>
      </c>
      <c r="G1873" s="7" t="s">
        <v>90</v>
      </c>
      <c r="H1873" s="7" t="s">
        <v>146</v>
      </c>
      <c r="I1873" s="6">
        <v>8</v>
      </c>
      <c r="J1873" s="10">
        <v>0</v>
      </c>
      <c r="K1873" s="7" t="s">
        <v>32</v>
      </c>
      <c r="L1873" s="7" t="s">
        <v>50</v>
      </c>
      <c r="M1873" s="6">
        <v>22</v>
      </c>
      <c r="N1873" s="6">
        <v>5</v>
      </c>
      <c r="O1873" s="7" t="str">
        <f>VLOOKUP(H1873,Product_Master!$A$2:$E$19,2,FALSE)</f>
        <v>Standing Desk</v>
      </c>
      <c r="P1873" s="7" t="str">
        <f>VLOOKUP(H1873,Product_Master!$A$2:$E$19,3,FALSE)</f>
        <v>Furniture</v>
      </c>
      <c r="Q1873" s="17">
        <f>INDEX(Product_Master!$D$2:$D$19,MATCH(H1873,Product_Master!$A$2:$A$19,0))</f>
        <v>480</v>
      </c>
      <c r="R1873" s="14">
        <f>INDEX(Product_Master!$E$2:$E$19,MATCH(H1873,Product_Master!$A$2:$A$19,0))</f>
        <v>375.21</v>
      </c>
      <c r="S1873" s="14">
        <f t="shared" si="174"/>
        <v>3840</v>
      </c>
      <c r="T1873" s="14">
        <f t="shared" si="175"/>
        <v>3001.68</v>
      </c>
      <c r="U1873" s="14">
        <f t="shared" si="176"/>
        <v>838.32000000000016</v>
      </c>
      <c r="V1873" s="20">
        <f t="shared" si="177"/>
        <v>0.21831250000000005</v>
      </c>
      <c r="W1873" s="7" t="str">
        <f t="shared" si="178"/>
        <v>Profitable</v>
      </c>
      <c r="X1873" s="7" t="str">
        <f t="shared" si="179"/>
        <v>Medium</v>
      </c>
    </row>
    <row r="1874" spans="1:24" x14ac:dyDescent="0.3">
      <c r="A1874" s="7" t="s">
        <v>4357</v>
      </c>
      <c r="B1874" s="8">
        <v>45137</v>
      </c>
      <c r="C1874" s="8">
        <v>45143</v>
      </c>
      <c r="D1874" s="7" t="s">
        <v>416</v>
      </c>
      <c r="E1874" s="7" t="s">
        <v>408</v>
      </c>
      <c r="F1874" s="7" t="s">
        <v>19</v>
      </c>
      <c r="G1874" s="7" t="s">
        <v>40</v>
      </c>
      <c r="H1874" s="7" t="s">
        <v>48</v>
      </c>
      <c r="I1874" s="6">
        <v>3</v>
      </c>
      <c r="J1874" s="10">
        <v>0.15</v>
      </c>
      <c r="K1874" s="7" t="s">
        <v>32</v>
      </c>
      <c r="L1874" s="7" t="s">
        <v>23</v>
      </c>
      <c r="M1874" s="6">
        <v>23</v>
      </c>
      <c r="N1874" s="6">
        <v>1</v>
      </c>
      <c r="O1874" s="7" t="str">
        <f>VLOOKUP(H1874,Product_Master!$A$2:$E$19,2,FALSE)</f>
        <v>Monitor</v>
      </c>
      <c r="P1874" s="7" t="str">
        <f>VLOOKUP(H1874,Product_Master!$A$2:$E$19,3,FALSE)</f>
        <v>Technology</v>
      </c>
      <c r="Q1874" s="17">
        <f>INDEX(Product_Master!$D$2:$D$19,MATCH(H1874,Product_Master!$A$2:$A$19,0))</f>
        <v>220</v>
      </c>
      <c r="R1874" s="14">
        <f>INDEX(Product_Master!$E$2:$E$19,MATCH(H1874,Product_Master!$A$2:$A$19,0))</f>
        <v>159.36000000000001</v>
      </c>
      <c r="S1874" s="14">
        <f t="shared" si="174"/>
        <v>561</v>
      </c>
      <c r="T1874" s="14">
        <f t="shared" si="175"/>
        <v>478.08000000000004</v>
      </c>
      <c r="U1874" s="14">
        <f t="shared" si="176"/>
        <v>82.919999999999959</v>
      </c>
      <c r="V1874" s="20">
        <f t="shared" si="177"/>
        <v>0.14780748663101598</v>
      </c>
      <c r="W1874" s="7" t="str">
        <f t="shared" si="178"/>
        <v>Profitable</v>
      </c>
      <c r="X1874" s="7" t="str">
        <f t="shared" si="179"/>
        <v>Low</v>
      </c>
    </row>
    <row r="1875" spans="1:24" x14ac:dyDescent="0.3">
      <c r="A1875" s="7" t="s">
        <v>4358</v>
      </c>
      <c r="B1875" s="8">
        <v>45525</v>
      </c>
      <c r="C1875" s="8">
        <v>45532</v>
      </c>
      <c r="D1875" s="7" t="s">
        <v>4360</v>
      </c>
      <c r="E1875" s="7" t="s">
        <v>683</v>
      </c>
      <c r="F1875" s="7" t="s">
        <v>29</v>
      </c>
      <c r="G1875" s="7" t="s">
        <v>20</v>
      </c>
      <c r="H1875" s="7" t="s">
        <v>154</v>
      </c>
      <c r="I1875" s="6">
        <v>7</v>
      </c>
      <c r="J1875" s="10">
        <v>0</v>
      </c>
      <c r="K1875" s="7" t="s">
        <v>70</v>
      </c>
      <c r="L1875" s="7" t="s">
        <v>41</v>
      </c>
      <c r="M1875" s="6">
        <v>47</v>
      </c>
      <c r="N1875" s="6">
        <v>1</v>
      </c>
      <c r="O1875" s="7" t="str">
        <f>VLOOKUP(H1875,Product_Master!$A$2:$E$19,2,FALSE)</f>
        <v>Filing Cabinet</v>
      </c>
      <c r="P1875" s="7" t="str">
        <f>VLOOKUP(H1875,Product_Master!$A$2:$E$19,3,FALSE)</f>
        <v>Furniture</v>
      </c>
      <c r="Q1875" s="17">
        <f>INDEX(Product_Master!$D$2:$D$19,MATCH(H1875,Product_Master!$A$2:$A$19,0))</f>
        <v>130</v>
      </c>
      <c r="R1875" s="14">
        <f>INDEX(Product_Master!$E$2:$E$19,MATCH(H1875,Product_Master!$A$2:$A$19,0))</f>
        <v>83.55</v>
      </c>
      <c r="S1875" s="14">
        <f t="shared" si="174"/>
        <v>910</v>
      </c>
      <c r="T1875" s="14">
        <f t="shared" si="175"/>
        <v>584.85</v>
      </c>
      <c r="U1875" s="14">
        <f t="shared" si="176"/>
        <v>325.14999999999998</v>
      </c>
      <c r="V1875" s="20">
        <f t="shared" si="177"/>
        <v>0.35730769230769227</v>
      </c>
      <c r="W1875" s="7" t="str">
        <f t="shared" si="178"/>
        <v>Profitable</v>
      </c>
      <c r="X1875" s="7" t="str">
        <f t="shared" si="179"/>
        <v>Low</v>
      </c>
    </row>
    <row r="1876" spans="1:24" x14ac:dyDescent="0.3">
      <c r="A1876" s="7" t="s">
        <v>4361</v>
      </c>
      <c r="B1876" s="8">
        <v>45017</v>
      </c>
      <c r="C1876" s="8">
        <v>45024</v>
      </c>
      <c r="D1876" s="7" t="s">
        <v>2575</v>
      </c>
      <c r="E1876" s="7" t="s">
        <v>490</v>
      </c>
      <c r="F1876" s="7" t="s">
        <v>29</v>
      </c>
      <c r="G1876" s="7" t="s">
        <v>293</v>
      </c>
      <c r="H1876" s="7" t="s">
        <v>91</v>
      </c>
      <c r="I1876" s="6">
        <v>3</v>
      </c>
      <c r="J1876" s="10">
        <v>0</v>
      </c>
      <c r="K1876" s="7" t="s">
        <v>70</v>
      </c>
      <c r="L1876" s="7" t="s">
        <v>41</v>
      </c>
      <c r="M1876" s="6">
        <v>64</v>
      </c>
      <c r="N1876" s="6">
        <v>4</v>
      </c>
      <c r="O1876" s="7" t="str">
        <f>VLOOKUP(H1876,Product_Master!$A$2:$E$19,2,FALSE)</f>
        <v>Smartphone</v>
      </c>
      <c r="P1876" s="7" t="str">
        <f>VLOOKUP(H1876,Product_Master!$A$2:$E$19,3,FALSE)</f>
        <v>Technology</v>
      </c>
      <c r="Q1876" s="17">
        <f>INDEX(Product_Master!$D$2:$D$19,MATCH(H1876,Product_Master!$A$2:$A$19,0))</f>
        <v>600</v>
      </c>
      <c r="R1876" s="14">
        <f>INDEX(Product_Master!$E$2:$E$19,MATCH(H1876,Product_Master!$A$2:$A$19,0))</f>
        <v>395.83</v>
      </c>
      <c r="S1876" s="14">
        <f t="shared" si="174"/>
        <v>1800</v>
      </c>
      <c r="T1876" s="14">
        <f t="shared" si="175"/>
        <v>1187.49</v>
      </c>
      <c r="U1876" s="14">
        <f t="shared" si="176"/>
        <v>612.51</v>
      </c>
      <c r="V1876" s="20">
        <f t="shared" si="177"/>
        <v>0.34028333333333333</v>
      </c>
      <c r="W1876" s="7" t="str">
        <f t="shared" si="178"/>
        <v>Profitable</v>
      </c>
      <c r="X1876" s="7" t="str">
        <f t="shared" si="179"/>
        <v>Low</v>
      </c>
    </row>
    <row r="1877" spans="1:24" x14ac:dyDescent="0.3">
      <c r="A1877" s="7" t="s">
        <v>4362</v>
      </c>
      <c r="B1877" s="8">
        <v>45276</v>
      </c>
      <c r="C1877" s="8">
        <v>45279</v>
      </c>
      <c r="D1877" s="7" t="s">
        <v>1586</v>
      </c>
      <c r="E1877" s="7" t="s">
        <v>1142</v>
      </c>
      <c r="F1877" s="7" t="s">
        <v>29</v>
      </c>
      <c r="G1877" s="7" t="s">
        <v>115</v>
      </c>
      <c r="H1877" s="7" t="s">
        <v>216</v>
      </c>
      <c r="I1877" s="6">
        <v>8</v>
      </c>
      <c r="J1877" s="10">
        <v>0</v>
      </c>
      <c r="K1877" s="7" t="s">
        <v>22</v>
      </c>
      <c r="L1877" s="7" t="s">
        <v>41</v>
      </c>
      <c r="M1877" s="6">
        <v>21</v>
      </c>
      <c r="N1877" s="6">
        <v>4</v>
      </c>
      <c r="O1877" s="7" t="str">
        <f>VLOOKUP(H1877,Product_Master!$A$2:$E$19,2,FALSE)</f>
        <v>Keyboard</v>
      </c>
      <c r="P1877" s="7" t="str">
        <f>VLOOKUP(H1877,Product_Master!$A$2:$E$19,3,FALSE)</f>
        <v>Technology</v>
      </c>
      <c r="Q1877" s="17">
        <f>INDEX(Product_Master!$D$2:$D$19,MATCH(H1877,Product_Master!$A$2:$A$19,0))</f>
        <v>45</v>
      </c>
      <c r="R1877" s="14">
        <f>INDEX(Product_Master!$E$2:$E$19,MATCH(H1877,Product_Master!$A$2:$A$19,0))</f>
        <v>35.729999999999997</v>
      </c>
      <c r="S1877" s="14">
        <f t="shared" si="174"/>
        <v>360</v>
      </c>
      <c r="T1877" s="14">
        <f t="shared" si="175"/>
        <v>285.83999999999997</v>
      </c>
      <c r="U1877" s="14">
        <f t="shared" si="176"/>
        <v>74.160000000000025</v>
      </c>
      <c r="V1877" s="20">
        <f t="shared" si="177"/>
        <v>0.20600000000000007</v>
      </c>
      <c r="W1877" s="7" t="str">
        <f t="shared" si="178"/>
        <v>Profitable</v>
      </c>
      <c r="X1877" s="7" t="str">
        <f t="shared" si="179"/>
        <v>Low</v>
      </c>
    </row>
    <row r="1878" spans="1:24" x14ac:dyDescent="0.3">
      <c r="A1878" s="7" t="s">
        <v>4363</v>
      </c>
      <c r="B1878" s="8">
        <v>45543</v>
      </c>
      <c r="C1878" s="8">
        <v>45547</v>
      </c>
      <c r="D1878" s="7" t="s">
        <v>1862</v>
      </c>
      <c r="E1878" s="7" t="s">
        <v>1326</v>
      </c>
      <c r="F1878" s="7" t="s">
        <v>39</v>
      </c>
      <c r="G1878" s="7" t="s">
        <v>293</v>
      </c>
      <c r="H1878" s="7" t="s">
        <v>177</v>
      </c>
      <c r="I1878" s="6">
        <v>5</v>
      </c>
      <c r="J1878" s="10">
        <v>0.2</v>
      </c>
      <c r="K1878" s="7" t="s">
        <v>222</v>
      </c>
      <c r="L1878" s="7" t="s">
        <v>33</v>
      </c>
      <c r="M1878" s="6">
        <v>47</v>
      </c>
      <c r="N1878" s="6">
        <v>2</v>
      </c>
      <c r="O1878" s="7" t="str">
        <f>VLOOKUP(H1878,Product_Master!$A$2:$E$19,2,FALSE)</f>
        <v>Headphones</v>
      </c>
      <c r="P1878" s="7" t="str">
        <f>VLOOKUP(H1878,Product_Master!$A$2:$E$19,3,FALSE)</f>
        <v>Technology</v>
      </c>
      <c r="Q1878" s="17">
        <f>INDEX(Product_Master!$D$2:$D$19,MATCH(H1878,Product_Master!$A$2:$A$19,0))</f>
        <v>80</v>
      </c>
      <c r="R1878" s="14">
        <f>INDEX(Product_Master!$E$2:$E$19,MATCH(H1878,Product_Master!$A$2:$A$19,0))</f>
        <v>45.88</v>
      </c>
      <c r="S1878" s="14">
        <f t="shared" si="174"/>
        <v>320</v>
      </c>
      <c r="T1878" s="14">
        <f t="shared" si="175"/>
        <v>229.4</v>
      </c>
      <c r="U1878" s="14">
        <f t="shared" si="176"/>
        <v>90.6</v>
      </c>
      <c r="V1878" s="20">
        <f t="shared" si="177"/>
        <v>0.28312499999999996</v>
      </c>
      <c r="W1878" s="7" t="str">
        <f t="shared" si="178"/>
        <v>Profitable</v>
      </c>
      <c r="X1878" s="7" t="str">
        <f t="shared" si="179"/>
        <v>Low</v>
      </c>
    </row>
    <row r="1879" spans="1:24" x14ac:dyDescent="0.3">
      <c r="A1879" s="7" t="s">
        <v>4365</v>
      </c>
      <c r="B1879" s="8">
        <v>45049</v>
      </c>
      <c r="C1879" s="8">
        <v>45050</v>
      </c>
      <c r="D1879" s="7" t="s">
        <v>4366</v>
      </c>
      <c r="E1879" s="7" t="s">
        <v>1829</v>
      </c>
      <c r="F1879" s="7" t="s">
        <v>29</v>
      </c>
      <c r="G1879" s="7" t="s">
        <v>47</v>
      </c>
      <c r="H1879" s="7" t="s">
        <v>98</v>
      </c>
      <c r="I1879" s="6">
        <v>8</v>
      </c>
      <c r="J1879" s="10">
        <v>0</v>
      </c>
      <c r="K1879" s="7" t="s">
        <v>32</v>
      </c>
      <c r="L1879" s="7" t="s">
        <v>33</v>
      </c>
      <c r="M1879" s="6">
        <v>48</v>
      </c>
      <c r="N1879" s="6">
        <v>3</v>
      </c>
      <c r="O1879" s="7" t="str">
        <f>VLOOKUP(H1879,Product_Master!$A$2:$E$19,2,FALSE)</f>
        <v>Office Chair</v>
      </c>
      <c r="P1879" s="7" t="str">
        <f>VLOOKUP(H1879,Product_Master!$A$2:$E$19,3,FALSE)</f>
        <v>Furniture</v>
      </c>
      <c r="Q1879" s="17">
        <f>INDEX(Product_Master!$D$2:$D$19,MATCH(H1879,Product_Master!$A$2:$A$19,0))</f>
        <v>150</v>
      </c>
      <c r="R1879" s="14">
        <f>INDEX(Product_Master!$E$2:$E$19,MATCH(H1879,Product_Master!$A$2:$A$19,0))</f>
        <v>111.98</v>
      </c>
      <c r="S1879" s="14">
        <f t="shared" si="174"/>
        <v>1200</v>
      </c>
      <c r="T1879" s="14">
        <f t="shared" si="175"/>
        <v>895.84</v>
      </c>
      <c r="U1879" s="14">
        <f t="shared" si="176"/>
        <v>304.15999999999997</v>
      </c>
      <c r="V1879" s="20">
        <f t="shared" si="177"/>
        <v>0.25346666666666662</v>
      </c>
      <c r="W1879" s="7" t="str">
        <f t="shared" si="178"/>
        <v>Profitable</v>
      </c>
      <c r="X1879" s="7" t="str">
        <f t="shared" si="179"/>
        <v>Low</v>
      </c>
    </row>
    <row r="1880" spans="1:24" x14ac:dyDescent="0.3">
      <c r="A1880" s="7" t="s">
        <v>4367</v>
      </c>
      <c r="B1880" s="8">
        <v>45212</v>
      </c>
      <c r="C1880" s="8">
        <v>45217</v>
      </c>
      <c r="D1880" s="7" t="s">
        <v>2461</v>
      </c>
      <c r="E1880" s="7" t="s">
        <v>326</v>
      </c>
      <c r="F1880" s="7" t="s">
        <v>39</v>
      </c>
      <c r="G1880" s="7" t="s">
        <v>30</v>
      </c>
      <c r="H1880" s="7" t="s">
        <v>216</v>
      </c>
      <c r="I1880" s="6">
        <v>4</v>
      </c>
      <c r="J1880" s="10">
        <v>0</v>
      </c>
      <c r="K1880" s="7" t="s">
        <v>22</v>
      </c>
      <c r="L1880" s="7" t="s">
        <v>33</v>
      </c>
      <c r="M1880" s="6">
        <v>35</v>
      </c>
      <c r="N1880" s="6">
        <v>4</v>
      </c>
      <c r="O1880" s="7" t="str">
        <f>VLOOKUP(H1880,Product_Master!$A$2:$E$19,2,FALSE)</f>
        <v>Keyboard</v>
      </c>
      <c r="P1880" s="7" t="str">
        <f>VLOOKUP(H1880,Product_Master!$A$2:$E$19,3,FALSE)</f>
        <v>Technology</v>
      </c>
      <c r="Q1880" s="17">
        <f>INDEX(Product_Master!$D$2:$D$19,MATCH(H1880,Product_Master!$A$2:$A$19,0))</f>
        <v>45</v>
      </c>
      <c r="R1880" s="14">
        <f>INDEX(Product_Master!$E$2:$E$19,MATCH(H1880,Product_Master!$A$2:$A$19,0))</f>
        <v>35.729999999999997</v>
      </c>
      <c r="S1880" s="14">
        <f t="shared" si="174"/>
        <v>180</v>
      </c>
      <c r="T1880" s="14">
        <f t="shared" si="175"/>
        <v>142.91999999999999</v>
      </c>
      <c r="U1880" s="14">
        <f t="shared" si="176"/>
        <v>37.080000000000013</v>
      </c>
      <c r="V1880" s="20">
        <f t="shared" si="177"/>
        <v>0.20600000000000007</v>
      </c>
      <c r="W1880" s="7" t="str">
        <f t="shared" si="178"/>
        <v>Profitable</v>
      </c>
      <c r="X1880" s="7" t="str">
        <f t="shared" si="179"/>
        <v>Low</v>
      </c>
    </row>
    <row r="1881" spans="1:24" x14ac:dyDescent="0.3">
      <c r="A1881" s="7" t="s">
        <v>4369</v>
      </c>
      <c r="B1881" s="8">
        <v>45524</v>
      </c>
      <c r="C1881" s="8">
        <v>45529</v>
      </c>
      <c r="D1881" s="7" t="s">
        <v>4371</v>
      </c>
      <c r="E1881" s="7" t="s">
        <v>1326</v>
      </c>
      <c r="F1881" s="7" t="s">
        <v>39</v>
      </c>
      <c r="G1881" s="7" t="s">
        <v>47</v>
      </c>
      <c r="H1881" s="7" t="s">
        <v>241</v>
      </c>
      <c r="I1881" s="6">
        <v>4</v>
      </c>
      <c r="J1881" s="10">
        <v>0</v>
      </c>
      <c r="K1881" s="7" t="s">
        <v>32</v>
      </c>
      <c r="L1881" s="7" t="s">
        <v>23</v>
      </c>
      <c r="M1881" s="6">
        <v>69</v>
      </c>
      <c r="N1881" s="6">
        <v>4</v>
      </c>
      <c r="O1881" s="7" t="str">
        <f>VLOOKUP(H1881,Product_Master!$A$2:$E$19,2,FALSE)</f>
        <v>Notebook</v>
      </c>
      <c r="P1881" s="7" t="str">
        <f>VLOOKUP(H1881,Product_Master!$A$2:$E$19,3,FALSE)</f>
        <v>Office Supplies</v>
      </c>
      <c r="Q1881" s="17">
        <f>INDEX(Product_Master!$D$2:$D$19,MATCH(H1881,Product_Master!$A$2:$A$19,0))</f>
        <v>6</v>
      </c>
      <c r="R1881" s="14">
        <f>INDEX(Product_Master!$E$2:$E$19,MATCH(H1881,Product_Master!$A$2:$A$19,0))</f>
        <v>4.2699999999999996</v>
      </c>
      <c r="S1881" s="14">
        <f t="shared" si="174"/>
        <v>24</v>
      </c>
      <c r="T1881" s="14">
        <f t="shared" si="175"/>
        <v>17.079999999999998</v>
      </c>
      <c r="U1881" s="14">
        <f t="shared" si="176"/>
        <v>6.9200000000000017</v>
      </c>
      <c r="V1881" s="20">
        <f t="shared" si="177"/>
        <v>0.28833333333333339</v>
      </c>
      <c r="W1881" s="7" t="str">
        <f t="shared" si="178"/>
        <v>Profitable</v>
      </c>
      <c r="X1881" s="7" t="str">
        <f t="shared" si="179"/>
        <v>Low</v>
      </c>
    </row>
    <row r="1882" spans="1:24" x14ac:dyDescent="0.3">
      <c r="A1882" s="7" t="s">
        <v>4372</v>
      </c>
      <c r="B1882" s="8">
        <v>45337</v>
      </c>
      <c r="C1882" s="8">
        <v>45340</v>
      </c>
      <c r="D1882" s="7" t="s">
        <v>1794</v>
      </c>
      <c r="E1882" s="7" t="s">
        <v>227</v>
      </c>
      <c r="F1882" s="7" t="s">
        <v>19</v>
      </c>
      <c r="G1882" s="7" t="s">
        <v>47</v>
      </c>
      <c r="H1882" s="7" t="s">
        <v>69</v>
      </c>
      <c r="I1882" s="6">
        <v>4</v>
      </c>
      <c r="J1882" s="10">
        <v>0.1</v>
      </c>
      <c r="K1882" s="7" t="s">
        <v>222</v>
      </c>
      <c r="L1882" s="7" t="s">
        <v>33</v>
      </c>
      <c r="M1882" s="6">
        <v>39</v>
      </c>
      <c r="N1882" s="6">
        <v>2</v>
      </c>
      <c r="O1882" s="7" t="str">
        <f>VLOOKUP(H1882,Product_Master!$A$2:$E$19,2,FALSE)</f>
        <v>Marker Pack</v>
      </c>
      <c r="P1882" s="7" t="str">
        <f>VLOOKUP(H1882,Product_Master!$A$2:$E$19,3,FALSE)</f>
        <v>Office Supplies</v>
      </c>
      <c r="Q1882" s="17">
        <f>INDEX(Product_Master!$D$2:$D$19,MATCH(H1882,Product_Master!$A$2:$A$19,0))</f>
        <v>11</v>
      </c>
      <c r="R1882" s="14">
        <f>INDEX(Product_Master!$E$2:$E$19,MATCH(H1882,Product_Master!$A$2:$A$19,0))</f>
        <v>6.23</v>
      </c>
      <c r="S1882" s="14">
        <f t="shared" si="174"/>
        <v>39.6</v>
      </c>
      <c r="T1882" s="14">
        <f t="shared" si="175"/>
        <v>24.92</v>
      </c>
      <c r="U1882" s="14">
        <f t="shared" si="176"/>
        <v>14.68</v>
      </c>
      <c r="V1882" s="20">
        <f t="shared" si="177"/>
        <v>0.37070707070707071</v>
      </c>
      <c r="W1882" s="7" t="str">
        <f t="shared" si="178"/>
        <v>Profitable</v>
      </c>
      <c r="X1882" s="7" t="str">
        <f t="shared" si="179"/>
        <v>Low</v>
      </c>
    </row>
    <row r="1883" spans="1:24" x14ac:dyDescent="0.3">
      <c r="A1883" s="7" t="s">
        <v>4373</v>
      </c>
      <c r="B1883" s="8">
        <v>45055</v>
      </c>
      <c r="C1883" s="8">
        <v>45062</v>
      </c>
      <c r="D1883" s="7" t="s">
        <v>107</v>
      </c>
      <c r="E1883" s="7" t="s">
        <v>75</v>
      </c>
      <c r="F1883" s="7" t="s">
        <v>39</v>
      </c>
      <c r="G1883" s="7" t="s">
        <v>40</v>
      </c>
      <c r="H1883" s="7" t="s">
        <v>63</v>
      </c>
      <c r="I1883" s="6">
        <v>8</v>
      </c>
      <c r="J1883" s="10">
        <v>0</v>
      </c>
      <c r="K1883" s="7" t="s">
        <v>32</v>
      </c>
      <c r="L1883" s="7" t="s">
        <v>50</v>
      </c>
      <c r="M1883" s="6">
        <v>21</v>
      </c>
      <c r="N1883" s="6">
        <v>4</v>
      </c>
      <c r="O1883" s="7" t="str">
        <f>VLOOKUP(H1883,Product_Master!$A$2:$E$19,2,FALSE)</f>
        <v>Paper Ream</v>
      </c>
      <c r="P1883" s="7" t="str">
        <f>VLOOKUP(H1883,Product_Master!$A$2:$E$19,3,FALSE)</f>
        <v>Office Supplies</v>
      </c>
      <c r="Q1883" s="17">
        <f>INDEX(Product_Master!$D$2:$D$19,MATCH(H1883,Product_Master!$A$2:$A$19,0))</f>
        <v>9</v>
      </c>
      <c r="R1883" s="14">
        <f>INDEX(Product_Master!$E$2:$E$19,MATCH(H1883,Product_Master!$A$2:$A$19,0))</f>
        <v>5.46</v>
      </c>
      <c r="S1883" s="14">
        <f t="shared" si="174"/>
        <v>72</v>
      </c>
      <c r="T1883" s="14">
        <f t="shared" si="175"/>
        <v>43.68</v>
      </c>
      <c r="U1883" s="14">
        <f t="shared" si="176"/>
        <v>28.32</v>
      </c>
      <c r="V1883" s="20">
        <f t="shared" si="177"/>
        <v>0.39333333333333331</v>
      </c>
      <c r="W1883" s="7" t="str">
        <f t="shared" si="178"/>
        <v>Profitable</v>
      </c>
      <c r="X1883" s="7" t="str">
        <f t="shared" si="179"/>
        <v>Low</v>
      </c>
    </row>
    <row r="1884" spans="1:24" x14ac:dyDescent="0.3">
      <c r="A1884" s="7" t="s">
        <v>4374</v>
      </c>
      <c r="B1884" s="8">
        <v>45239</v>
      </c>
      <c r="C1884" s="8">
        <v>45241</v>
      </c>
      <c r="D1884" s="7" t="s">
        <v>1008</v>
      </c>
      <c r="E1884" s="7" t="s">
        <v>840</v>
      </c>
      <c r="F1884" s="7" t="s">
        <v>19</v>
      </c>
      <c r="G1884" s="7" t="s">
        <v>192</v>
      </c>
      <c r="H1884" s="7" t="s">
        <v>146</v>
      </c>
      <c r="I1884" s="6">
        <v>4</v>
      </c>
      <c r="J1884" s="10">
        <v>0.15</v>
      </c>
      <c r="K1884" s="7" t="s">
        <v>32</v>
      </c>
      <c r="L1884" s="7" t="s">
        <v>23</v>
      </c>
      <c r="M1884" s="6">
        <v>51</v>
      </c>
      <c r="N1884" s="6">
        <v>1</v>
      </c>
      <c r="O1884" s="7" t="str">
        <f>VLOOKUP(H1884,Product_Master!$A$2:$E$19,2,FALSE)</f>
        <v>Standing Desk</v>
      </c>
      <c r="P1884" s="7" t="str">
        <f>VLOOKUP(H1884,Product_Master!$A$2:$E$19,3,FALSE)</f>
        <v>Furniture</v>
      </c>
      <c r="Q1884" s="17">
        <f>INDEX(Product_Master!$D$2:$D$19,MATCH(H1884,Product_Master!$A$2:$A$19,0))</f>
        <v>480</v>
      </c>
      <c r="R1884" s="14">
        <f>INDEX(Product_Master!$E$2:$E$19,MATCH(H1884,Product_Master!$A$2:$A$19,0))</f>
        <v>375.21</v>
      </c>
      <c r="S1884" s="14">
        <f t="shared" si="174"/>
        <v>1632</v>
      </c>
      <c r="T1884" s="14">
        <f t="shared" si="175"/>
        <v>1500.84</v>
      </c>
      <c r="U1884" s="14">
        <f t="shared" si="176"/>
        <v>131.16000000000008</v>
      </c>
      <c r="V1884" s="20">
        <f t="shared" si="177"/>
        <v>8.0367647058823585E-2</v>
      </c>
      <c r="W1884" s="7" t="str">
        <f t="shared" si="178"/>
        <v>Profitable</v>
      </c>
      <c r="X1884" s="7" t="str">
        <f t="shared" si="179"/>
        <v>Low</v>
      </c>
    </row>
    <row r="1885" spans="1:24" x14ac:dyDescent="0.3">
      <c r="A1885" s="7" t="s">
        <v>4375</v>
      </c>
      <c r="B1885" s="8">
        <v>45640</v>
      </c>
      <c r="C1885" s="8">
        <v>45645</v>
      </c>
      <c r="D1885" s="7" t="s">
        <v>1290</v>
      </c>
      <c r="E1885" s="7" t="s">
        <v>82</v>
      </c>
      <c r="F1885" s="7" t="s">
        <v>29</v>
      </c>
      <c r="G1885" s="7" t="s">
        <v>62</v>
      </c>
      <c r="H1885" s="7" t="s">
        <v>56</v>
      </c>
      <c r="I1885" s="6">
        <v>2</v>
      </c>
      <c r="J1885" s="10">
        <v>0.05</v>
      </c>
      <c r="K1885" s="7" t="s">
        <v>32</v>
      </c>
      <c r="L1885" s="7" t="s">
        <v>33</v>
      </c>
      <c r="M1885" s="6">
        <v>34</v>
      </c>
      <c r="N1885" s="6">
        <v>4</v>
      </c>
      <c r="O1885" s="7" t="str">
        <f>VLOOKUP(H1885,Product_Master!$A$2:$E$19,2,FALSE)</f>
        <v>Stapler</v>
      </c>
      <c r="P1885" s="7" t="str">
        <f>VLOOKUP(H1885,Product_Master!$A$2:$E$19,3,FALSE)</f>
        <v>Office Supplies</v>
      </c>
      <c r="Q1885" s="17">
        <f>INDEX(Product_Master!$D$2:$D$19,MATCH(H1885,Product_Master!$A$2:$A$19,0))</f>
        <v>15</v>
      </c>
      <c r="R1885" s="14">
        <f>INDEX(Product_Master!$E$2:$E$19,MATCH(H1885,Product_Master!$A$2:$A$19,0))</f>
        <v>9.91</v>
      </c>
      <c r="S1885" s="14">
        <f t="shared" si="174"/>
        <v>28.5</v>
      </c>
      <c r="T1885" s="14">
        <f t="shared" si="175"/>
        <v>19.82</v>
      </c>
      <c r="U1885" s="14">
        <f t="shared" si="176"/>
        <v>8.68</v>
      </c>
      <c r="V1885" s="20">
        <f t="shared" si="177"/>
        <v>0.30456140350877192</v>
      </c>
      <c r="W1885" s="7" t="str">
        <f t="shared" si="178"/>
        <v>Profitable</v>
      </c>
      <c r="X1885" s="7" t="str">
        <f t="shared" si="179"/>
        <v>Low</v>
      </c>
    </row>
    <row r="1886" spans="1:24" x14ac:dyDescent="0.3">
      <c r="A1886" s="7" t="s">
        <v>4376</v>
      </c>
      <c r="B1886" s="8">
        <v>45002</v>
      </c>
      <c r="C1886" s="8">
        <v>45009</v>
      </c>
      <c r="D1886" s="7" t="s">
        <v>1659</v>
      </c>
      <c r="E1886" s="7" t="s">
        <v>256</v>
      </c>
      <c r="F1886" s="7" t="s">
        <v>39</v>
      </c>
      <c r="G1886" s="7" t="s">
        <v>176</v>
      </c>
      <c r="H1886" s="7" t="s">
        <v>69</v>
      </c>
      <c r="I1886" s="6">
        <v>8</v>
      </c>
      <c r="J1886" s="10">
        <v>0</v>
      </c>
      <c r="K1886" s="7" t="s">
        <v>22</v>
      </c>
      <c r="L1886" s="7" t="s">
        <v>41</v>
      </c>
      <c r="M1886" s="6">
        <v>52</v>
      </c>
      <c r="N1886" s="6">
        <v>2</v>
      </c>
      <c r="O1886" s="7" t="str">
        <f>VLOOKUP(H1886,Product_Master!$A$2:$E$19,2,FALSE)</f>
        <v>Marker Pack</v>
      </c>
      <c r="P1886" s="7" t="str">
        <f>VLOOKUP(H1886,Product_Master!$A$2:$E$19,3,FALSE)</f>
        <v>Office Supplies</v>
      </c>
      <c r="Q1886" s="17">
        <f>INDEX(Product_Master!$D$2:$D$19,MATCH(H1886,Product_Master!$A$2:$A$19,0))</f>
        <v>11</v>
      </c>
      <c r="R1886" s="14">
        <f>INDEX(Product_Master!$E$2:$E$19,MATCH(H1886,Product_Master!$A$2:$A$19,0))</f>
        <v>6.23</v>
      </c>
      <c r="S1886" s="14">
        <f t="shared" si="174"/>
        <v>88</v>
      </c>
      <c r="T1886" s="14">
        <f t="shared" si="175"/>
        <v>49.84</v>
      </c>
      <c r="U1886" s="14">
        <f t="shared" si="176"/>
        <v>38.159999999999997</v>
      </c>
      <c r="V1886" s="20">
        <f t="shared" si="177"/>
        <v>0.4336363636363636</v>
      </c>
      <c r="W1886" s="7" t="str">
        <f t="shared" si="178"/>
        <v>Profitable</v>
      </c>
      <c r="X1886" s="7" t="str">
        <f t="shared" si="179"/>
        <v>Low</v>
      </c>
    </row>
    <row r="1887" spans="1:24" x14ac:dyDescent="0.3">
      <c r="A1887" s="7" t="s">
        <v>4377</v>
      </c>
      <c r="B1887" s="8">
        <v>44934</v>
      </c>
      <c r="C1887" s="8">
        <v>44936</v>
      </c>
      <c r="D1887" s="7" t="s">
        <v>1402</v>
      </c>
      <c r="E1887" s="7" t="s">
        <v>694</v>
      </c>
      <c r="F1887" s="7" t="s">
        <v>39</v>
      </c>
      <c r="G1887" s="7" t="s">
        <v>47</v>
      </c>
      <c r="H1887" s="7" t="s">
        <v>98</v>
      </c>
      <c r="I1887" s="6">
        <v>2</v>
      </c>
      <c r="J1887" s="10">
        <v>0</v>
      </c>
      <c r="K1887" s="7" t="s">
        <v>32</v>
      </c>
      <c r="L1887" s="7" t="s">
        <v>33</v>
      </c>
      <c r="M1887" s="6">
        <v>51</v>
      </c>
      <c r="N1887" s="6">
        <v>5</v>
      </c>
      <c r="O1887" s="7" t="str">
        <f>VLOOKUP(H1887,Product_Master!$A$2:$E$19,2,FALSE)</f>
        <v>Office Chair</v>
      </c>
      <c r="P1887" s="7" t="str">
        <f>VLOOKUP(H1887,Product_Master!$A$2:$E$19,3,FALSE)</f>
        <v>Furniture</v>
      </c>
      <c r="Q1887" s="17">
        <f>INDEX(Product_Master!$D$2:$D$19,MATCH(H1887,Product_Master!$A$2:$A$19,0))</f>
        <v>150</v>
      </c>
      <c r="R1887" s="14">
        <f>INDEX(Product_Master!$E$2:$E$19,MATCH(H1887,Product_Master!$A$2:$A$19,0))</f>
        <v>111.98</v>
      </c>
      <c r="S1887" s="14">
        <f t="shared" si="174"/>
        <v>300</v>
      </c>
      <c r="T1887" s="14">
        <f t="shared" si="175"/>
        <v>223.96</v>
      </c>
      <c r="U1887" s="14">
        <f t="shared" si="176"/>
        <v>76.039999999999992</v>
      </c>
      <c r="V1887" s="20">
        <f t="shared" si="177"/>
        <v>0.25346666666666662</v>
      </c>
      <c r="W1887" s="7" t="str">
        <f t="shared" si="178"/>
        <v>Profitable</v>
      </c>
      <c r="X1887" s="7" t="str">
        <f t="shared" si="179"/>
        <v>Low</v>
      </c>
    </row>
    <row r="1888" spans="1:24" x14ac:dyDescent="0.3">
      <c r="A1888" s="7" t="s">
        <v>4378</v>
      </c>
      <c r="B1888" s="8">
        <v>45445</v>
      </c>
      <c r="C1888" s="8">
        <v>45450</v>
      </c>
      <c r="D1888" s="7" t="s">
        <v>1860</v>
      </c>
      <c r="E1888" s="7" t="s">
        <v>1142</v>
      </c>
      <c r="F1888" s="7" t="s">
        <v>19</v>
      </c>
      <c r="G1888" s="7" t="s">
        <v>90</v>
      </c>
      <c r="H1888" s="7" t="s">
        <v>76</v>
      </c>
      <c r="I1888" s="6">
        <v>2</v>
      </c>
      <c r="J1888" s="10">
        <v>0.05</v>
      </c>
      <c r="K1888" s="7" t="s">
        <v>32</v>
      </c>
      <c r="L1888" s="7" t="s">
        <v>33</v>
      </c>
      <c r="M1888" s="6">
        <v>25</v>
      </c>
      <c r="N1888" s="6">
        <v>4</v>
      </c>
      <c r="O1888" s="7" t="str">
        <f>VLOOKUP(H1888,Product_Master!$A$2:$E$19,2,FALSE)</f>
        <v>Tablet</v>
      </c>
      <c r="P1888" s="7" t="str">
        <f>VLOOKUP(H1888,Product_Master!$A$2:$E$19,3,FALSE)</f>
        <v>Technology</v>
      </c>
      <c r="Q1888" s="17">
        <f>INDEX(Product_Master!$D$2:$D$19,MATCH(H1888,Product_Master!$A$2:$A$19,0))</f>
        <v>350</v>
      </c>
      <c r="R1888" s="14">
        <f>INDEX(Product_Master!$E$2:$E$19,MATCH(H1888,Product_Master!$A$2:$A$19,0))</f>
        <v>267.63</v>
      </c>
      <c r="S1888" s="14">
        <f t="shared" si="174"/>
        <v>665</v>
      </c>
      <c r="T1888" s="14">
        <f t="shared" si="175"/>
        <v>535.26</v>
      </c>
      <c r="U1888" s="14">
        <f t="shared" si="176"/>
        <v>129.74</v>
      </c>
      <c r="V1888" s="20">
        <f t="shared" si="177"/>
        <v>0.19509774436090227</v>
      </c>
      <c r="W1888" s="7" t="str">
        <f t="shared" si="178"/>
        <v>Profitable</v>
      </c>
      <c r="X1888" s="7" t="str">
        <f t="shared" si="179"/>
        <v>Low</v>
      </c>
    </row>
    <row r="1889" spans="1:24" x14ac:dyDescent="0.3">
      <c r="A1889" s="7" t="s">
        <v>4379</v>
      </c>
      <c r="B1889" s="8">
        <v>45021</v>
      </c>
      <c r="C1889" s="8">
        <v>45022</v>
      </c>
      <c r="D1889" s="7" t="s">
        <v>525</v>
      </c>
      <c r="E1889" s="7" t="s">
        <v>565</v>
      </c>
      <c r="F1889" s="7" t="s">
        <v>39</v>
      </c>
      <c r="G1889" s="7" t="s">
        <v>30</v>
      </c>
      <c r="H1889" s="7" t="s">
        <v>146</v>
      </c>
      <c r="I1889" s="6">
        <v>5</v>
      </c>
      <c r="J1889" s="10">
        <v>0</v>
      </c>
      <c r="K1889" s="7" t="s">
        <v>32</v>
      </c>
      <c r="L1889" s="7" t="s">
        <v>50</v>
      </c>
      <c r="M1889" s="6">
        <v>67</v>
      </c>
      <c r="N1889" s="6">
        <v>3</v>
      </c>
      <c r="O1889" s="7" t="str">
        <f>VLOOKUP(H1889,Product_Master!$A$2:$E$19,2,FALSE)</f>
        <v>Standing Desk</v>
      </c>
      <c r="P1889" s="7" t="str">
        <f>VLOOKUP(H1889,Product_Master!$A$2:$E$19,3,FALSE)</f>
        <v>Furniture</v>
      </c>
      <c r="Q1889" s="17">
        <f>INDEX(Product_Master!$D$2:$D$19,MATCH(H1889,Product_Master!$A$2:$A$19,0))</f>
        <v>480</v>
      </c>
      <c r="R1889" s="14">
        <f>INDEX(Product_Master!$E$2:$E$19,MATCH(H1889,Product_Master!$A$2:$A$19,0))</f>
        <v>375.21</v>
      </c>
      <c r="S1889" s="14">
        <f t="shared" si="174"/>
        <v>2400</v>
      </c>
      <c r="T1889" s="14">
        <f t="shared" si="175"/>
        <v>1876.05</v>
      </c>
      <c r="U1889" s="14">
        <f t="shared" si="176"/>
        <v>523.95000000000005</v>
      </c>
      <c r="V1889" s="20">
        <f t="shared" si="177"/>
        <v>0.21831250000000002</v>
      </c>
      <c r="W1889" s="7" t="str">
        <f t="shared" si="178"/>
        <v>Profitable</v>
      </c>
      <c r="X1889" s="7" t="str">
        <f t="shared" si="179"/>
        <v>Medium</v>
      </c>
    </row>
    <row r="1890" spans="1:24" x14ac:dyDescent="0.3">
      <c r="A1890" s="7" t="s">
        <v>4380</v>
      </c>
      <c r="B1890" s="8">
        <v>45496</v>
      </c>
      <c r="C1890" s="8">
        <v>45497</v>
      </c>
      <c r="D1890" s="7" t="s">
        <v>3012</v>
      </c>
      <c r="E1890" s="7" t="s">
        <v>1000</v>
      </c>
      <c r="F1890" s="7" t="s">
        <v>39</v>
      </c>
      <c r="G1890" s="7" t="s">
        <v>192</v>
      </c>
      <c r="H1890" s="7" t="s">
        <v>146</v>
      </c>
      <c r="I1890" s="6">
        <v>1</v>
      </c>
      <c r="J1890" s="10">
        <v>0.1</v>
      </c>
      <c r="K1890" s="7" t="s">
        <v>222</v>
      </c>
      <c r="L1890" s="7" t="s">
        <v>41</v>
      </c>
      <c r="M1890" s="6">
        <v>28</v>
      </c>
      <c r="N1890" s="6">
        <v>2</v>
      </c>
      <c r="O1890" s="7" t="str">
        <f>VLOOKUP(H1890,Product_Master!$A$2:$E$19,2,FALSE)</f>
        <v>Standing Desk</v>
      </c>
      <c r="P1890" s="7" t="str">
        <f>VLOOKUP(H1890,Product_Master!$A$2:$E$19,3,FALSE)</f>
        <v>Furniture</v>
      </c>
      <c r="Q1890" s="17">
        <f>INDEX(Product_Master!$D$2:$D$19,MATCH(H1890,Product_Master!$A$2:$A$19,0))</f>
        <v>480</v>
      </c>
      <c r="R1890" s="14">
        <f>INDEX(Product_Master!$E$2:$E$19,MATCH(H1890,Product_Master!$A$2:$A$19,0))</f>
        <v>375.21</v>
      </c>
      <c r="S1890" s="14">
        <f t="shared" si="174"/>
        <v>432</v>
      </c>
      <c r="T1890" s="14">
        <f t="shared" si="175"/>
        <v>375.21</v>
      </c>
      <c r="U1890" s="14">
        <f t="shared" si="176"/>
        <v>56.79000000000002</v>
      </c>
      <c r="V1890" s="20">
        <f t="shared" si="177"/>
        <v>0.13145833333333337</v>
      </c>
      <c r="W1890" s="7" t="str">
        <f t="shared" si="178"/>
        <v>Profitable</v>
      </c>
      <c r="X1890" s="7" t="str">
        <f t="shared" si="179"/>
        <v>Low</v>
      </c>
    </row>
    <row r="1891" spans="1:24" x14ac:dyDescent="0.3">
      <c r="A1891" s="7" t="s">
        <v>4381</v>
      </c>
      <c r="B1891" s="8">
        <v>45491</v>
      </c>
      <c r="C1891" s="8">
        <v>45497</v>
      </c>
      <c r="D1891" s="7" t="s">
        <v>384</v>
      </c>
      <c r="E1891" s="7" t="s">
        <v>159</v>
      </c>
      <c r="F1891" s="7" t="s">
        <v>39</v>
      </c>
      <c r="G1891" s="7" t="s">
        <v>40</v>
      </c>
      <c r="H1891" s="7" t="s">
        <v>216</v>
      </c>
      <c r="I1891" s="6">
        <v>6</v>
      </c>
      <c r="J1891" s="10">
        <v>0.2</v>
      </c>
      <c r="K1891" s="7" t="s">
        <v>32</v>
      </c>
      <c r="L1891" s="7" t="s">
        <v>23</v>
      </c>
      <c r="M1891" s="6">
        <v>56</v>
      </c>
      <c r="N1891" s="6">
        <v>3</v>
      </c>
      <c r="O1891" s="7" t="str">
        <f>VLOOKUP(H1891,Product_Master!$A$2:$E$19,2,FALSE)</f>
        <v>Keyboard</v>
      </c>
      <c r="P1891" s="7" t="str">
        <f>VLOOKUP(H1891,Product_Master!$A$2:$E$19,3,FALSE)</f>
        <v>Technology</v>
      </c>
      <c r="Q1891" s="17">
        <f>INDEX(Product_Master!$D$2:$D$19,MATCH(H1891,Product_Master!$A$2:$A$19,0))</f>
        <v>45</v>
      </c>
      <c r="R1891" s="14">
        <f>INDEX(Product_Master!$E$2:$E$19,MATCH(H1891,Product_Master!$A$2:$A$19,0))</f>
        <v>35.729999999999997</v>
      </c>
      <c r="S1891" s="14">
        <f t="shared" si="174"/>
        <v>216</v>
      </c>
      <c r="T1891" s="14">
        <f t="shared" si="175"/>
        <v>214.38</v>
      </c>
      <c r="U1891" s="14">
        <f t="shared" si="176"/>
        <v>1.6200000000000045</v>
      </c>
      <c r="V1891" s="20">
        <f t="shared" si="177"/>
        <v>7.5000000000000214E-3</v>
      </c>
      <c r="W1891" s="7" t="str">
        <f t="shared" si="178"/>
        <v>Profitable</v>
      </c>
      <c r="X1891" s="7" t="str">
        <f t="shared" si="179"/>
        <v>Low</v>
      </c>
    </row>
    <row r="1892" spans="1:24" x14ac:dyDescent="0.3">
      <c r="A1892" s="7" t="s">
        <v>4383</v>
      </c>
      <c r="B1892" s="8">
        <v>45164</v>
      </c>
      <c r="C1892" s="8">
        <v>45170</v>
      </c>
      <c r="D1892" s="7" t="s">
        <v>900</v>
      </c>
      <c r="E1892" s="7" t="s">
        <v>321</v>
      </c>
      <c r="F1892" s="7" t="s">
        <v>39</v>
      </c>
      <c r="G1892" s="7" t="s">
        <v>115</v>
      </c>
      <c r="H1892" s="7" t="s">
        <v>160</v>
      </c>
      <c r="I1892" s="6">
        <v>3</v>
      </c>
      <c r="J1892" s="10">
        <v>0</v>
      </c>
      <c r="K1892" s="7" t="s">
        <v>70</v>
      </c>
      <c r="L1892" s="7" t="s">
        <v>33</v>
      </c>
      <c r="M1892" s="6">
        <v>64</v>
      </c>
      <c r="N1892" s="6">
        <v>4</v>
      </c>
      <c r="O1892" s="7" t="str">
        <f>VLOOKUP(H1892,Product_Master!$A$2:$E$19,2,FALSE)</f>
        <v>Laptop</v>
      </c>
      <c r="P1892" s="7" t="str">
        <f>VLOOKUP(H1892,Product_Master!$A$2:$E$19,3,FALSE)</f>
        <v>Technology</v>
      </c>
      <c r="Q1892" s="17">
        <f>INDEX(Product_Master!$D$2:$D$19,MATCH(H1892,Product_Master!$A$2:$A$19,0))</f>
        <v>900</v>
      </c>
      <c r="R1892" s="14">
        <f>INDEX(Product_Master!$E$2:$E$19,MATCH(H1892,Product_Master!$A$2:$A$19,0))</f>
        <v>669.14</v>
      </c>
      <c r="S1892" s="14">
        <f t="shared" si="174"/>
        <v>2700</v>
      </c>
      <c r="T1892" s="14">
        <f t="shared" si="175"/>
        <v>2007.42</v>
      </c>
      <c r="U1892" s="14">
        <f t="shared" si="176"/>
        <v>692.57999999999993</v>
      </c>
      <c r="V1892" s="20">
        <f t="shared" si="177"/>
        <v>0.25651111111111108</v>
      </c>
      <c r="W1892" s="7" t="str">
        <f t="shared" si="178"/>
        <v>Profitable</v>
      </c>
      <c r="X1892" s="7" t="str">
        <f t="shared" si="179"/>
        <v>Medium</v>
      </c>
    </row>
    <row r="1893" spans="1:24" x14ac:dyDescent="0.3">
      <c r="A1893" s="7" t="s">
        <v>4385</v>
      </c>
      <c r="B1893" s="8">
        <v>45067</v>
      </c>
      <c r="C1893" s="8">
        <v>45068</v>
      </c>
      <c r="D1893" s="7" t="s">
        <v>1433</v>
      </c>
      <c r="E1893" s="7" t="s">
        <v>246</v>
      </c>
      <c r="F1893" s="7" t="s">
        <v>39</v>
      </c>
      <c r="G1893" s="7" t="s">
        <v>192</v>
      </c>
      <c r="H1893" s="7" t="s">
        <v>177</v>
      </c>
      <c r="I1893" s="6">
        <v>2</v>
      </c>
      <c r="J1893" s="10">
        <v>0.1</v>
      </c>
      <c r="K1893" s="7" t="s">
        <v>32</v>
      </c>
      <c r="L1893" s="7" t="s">
        <v>50</v>
      </c>
      <c r="M1893" s="6">
        <v>42</v>
      </c>
      <c r="N1893" s="6">
        <v>2</v>
      </c>
      <c r="O1893" s="7" t="str">
        <f>VLOOKUP(H1893,Product_Master!$A$2:$E$19,2,FALSE)</f>
        <v>Headphones</v>
      </c>
      <c r="P1893" s="7" t="str">
        <f>VLOOKUP(H1893,Product_Master!$A$2:$E$19,3,FALSE)</f>
        <v>Technology</v>
      </c>
      <c r="Q1893" s="17">
        <f>INDEX(Product_Master!$D$2:$D$19,MATCH(H1893,Product_Master!$A$2:$A$19,0))</f>
        <v>80</v>
      </c>
      <c r="R1893" s="14">
        <f>INDEX(Product_Master!$E$2:$E$19,MATCH(H1893,Product_Master!$A$2:$A$19,0))</f>
        <v>45.88</v>
      </c>
      <c r="S1893" s="14">
        <f t="shared" si="174"/>
        <v>144</v>
      </c>
      <c r="T1893" s="14">
        <f t="shared" si="175"/>
        <v>91.76</v>
      </c>
      <c r="U1893" s="14">
        <f t="shared" si="176"/>
        <v>52.239999999999995</v>
      </c>
      <c r="V1893" s="20">
        <f t="shared" si="177"/>
        <v>0.36277777777777775</v>
      </c>
      <c r="W1893" s="7" t="str">
        <f t="shared" si="178"/>
        <v>Profitable</v>
      </c>
      <c r="X1893" s="7" t="str">
        <f t="shared" si="179"/>
        <v>Low</v>
      </c>
    </row>
    <row r="1894" spans="1:24" x14ac:dyDescent="0.3">
      <c r="A1894" s="7" t="s">
        <v>4387</v>
      </c>
      <c r="B1894" s="8">
        <v>45358</v>
      </c>
      <c r="C1894" s="8">
        <v>45364</v>
      </c>
      <c r="D1894" s="7" t="s">
        <v>4388</v>
      </c>
      <c r="E1894" s="7" t="s">
        <v>671</v>
      </c>
      <c r="F1894" s="7" t="s">
        <v>29</v>
      </c>
      <c r="G1894" s="7" t="s">
        <v>293</v>
      </c>
      <c r="H1894" s="7" t="s">
        <v>160</v>
      </c>
      <c r="I1894" s="6">
        <v>1</v>
      </c>
      <c r="J1894" s="10">
        <v>0.1</v>
      </c>
      <c r="K1894" s="7" t="s">
        <v>32</v>
      </c>
      <c r="L1894" s="7" t="s">
        <v>33</v>
      </c>
      <c r="M1894" s="6">
        <v>45</v>
      </c>
      <c r="N1894" s="6">
        <v>4</v>
      </c>
      <c r="O1894" s="7" t="str">
        <f>VLOOKUP(H1894,Product_Master!$A$2:$E$19,2,FALSE)</f>
        <v>Laptop</v>
      </c>
      <c r="P1894" s="7" t="str">
        <f>VLOOKUP(H1894,Product_Master!$A$2:$E$19,3,FALSE)</f>
        <v>Technology</v>
      </c>
      <c r="Q1894" s="17">
        <f>INDEX(Product_Master!$D$2:$D$19,MATCH(H1894,Product_Master!$A$2:$A$19,0))</f>
        <v>900</v>
      </c>
      <c r="R1894" s="14">
        <f>INDEX(Product_Master!$E$2:$E$19,MATCH(H1894,Product_Master!$A$2:$A$19,0))</f>
        <v>669.14</v>
      </c>
      <c r="S1894" s="14">
        <f t="shared" si="174"/>
        <v>810</v>
      </c>
      <c r="T1894" s="14">
        <f t="shared" si="175"/>
        <v>669.14</v>
      </c>
      <c r="U1894" s="14">
        <f t="shared" si="176"/>
        <v>140.86000000000001</v>
      </c>
      <c r="V1894" s="20">
        <f t="shared" si="177"/>
        <v>0.17390123456790124</v>
      </c>
      <c r="W1894" s="7" t="str">
        <f t="shared" si="178"/>
        <v>Profitable</v>
      </c>
      <c r="X1894" s="7" t="str">
        <f t="shared" si="179"/>
        <v>Low</v>
      </c>
    </row>
    <row r="1895" spans="1:24" x14ac:dyDescent="0.3">
      <c r="A1895" s="7" t="s">
        <v>4389</v>
      </c>
      <c r="B1895" s="8">
        <v>45341</v>
      </c>
      <c r="C1895" s="8">
        <v>45348</v>
      </c>
      <c r="D1895" s="7" t="s">
        <v>4390</v>
      </c>
      <c r="E1895" s="7" t="s">
        <v>914</v>
      </c>
      <c r="F1895" s="7" t="s">
        <v>29</v>
      </c>
      <c r="G1895" s="7" t="s">
        <v>97</v>
      </c>
      <c r="H1895" s="7" t="s">
        <v>241</v>
      </c>
      <c r="I1895" s="6">
        <v>8</v>
      </c>
      <c r="J1895" s="10">
        <v>0.05</v>
      </c>
      <c r="K1895" s="7" t="s">
        <v>22</v>
      </c>
      <c r="L1895" s="7" t="s">
        <v>33</v>
      </c>
      <c r="M1895" s="6">
        <v>20</v>
      </c>
      <c r="N1895" s="6">
        <v>5</v>
      </c>
      <c r="O1895" s="7" t="str">
        <f>VLOOKUP(H1895,Product_Master!$A$2:$E$19,2,FALSE)</f>
        <v>Notebook</v>
      </c>
      <c r="P1895" s="7" t="str">
        <f>VLOOKUP(H1895,Product_Master!$A$2:$E$19,3,FALSE)</f>
        <v>Office Supplies</v>
      </c>
      <c r="Q1895" s="17">
        <f>INDEX(Product_Master!$D$2:$D$19,MATCH(H1895,Product_Master!$A$2:$A$19,0))</f>
        <v>6</v>
      </c>
      <c r="R1895" s="14">
        <f>INDEX(Product_Master!$E$2:$E$19,MATCH(H1895,Product_Master!$A$2:$A$19,0))</f>
        <v>4.2699999999999996</v>
      </c>
      <c r="S1895" s="14">
        <f t="shared" si="174"/>
        <v>45.599999999999994</v>
      </c>
      <c r="T1895" s="14">
        <f t="shared" si="175"/>
        <v>34.159999999999997</v>
      </c>
      <c r="U1895" s="14">
        <f t="shared" si="176"/>
        <v>11.439999999999998</v>
      </c>
      <c r="V1895" s="20">
        <f t="shared" si="177"/>
        <v>0.25087719298245614</v>
      </c>
      <c r="W1895" s="7" t="str">
        <f t="shared" si="178"/>
        <v>Profitable</v>
      </c>
      <c r="X1895" s="7" t="str">
        <f t="shared" si="179"/>
        <v>Low</v>
      </c>
    </row>
    <row r="1896" spans="1:24" x14ac:dyDescent="0.3">
      <c r="A1896" s="7" t="s">
        <v>4392</v>
      </c>
      <c r="B1896" s="8">
        <v>45147</v>
      </c>
      <c r="C1896" s="8">
        <v>45153</v>
      </c>
      <c r="D1896" s="7" t="s">
        <v>2082</v>
      </c>
      <c r="E1896" s="7" t="s">
        <v>1422</v>
      </c>
      <c r="F1896" s="7" t="s">
        <v>29</v>
      </c>
      <c r="G1896" s="7" t="s">
        <v>40</v>
      </c>
      <c r="H1896" s="7" t="s">
        <v>76</v>
      </c>
      <c r="I1896" s="6">
        <v>8</v>
      </c>
      <c r="J1896" s="10">
        <v>0</v>
      </c>
      <c r="K1896" s="7" t="s">
        <v>32</v>
      </c>
      <c r="L1896" s="7" t="s">
        <v>23</v>
      </c>
      <c r="M1896" s="6">
        <v>67</v>
      </c>
      <c r="N1896" s="6">
        <v>3</v>
      </c>
      <c r="O1896" s="7" t="str">
        <f>VLOOKUP(H1896,Product_Master!$A$2:$E$19,2,FALSE)</f>
        <v>Tablet</v>
      </c>
      <c r="P1896" s="7" t="str">
        <f>VLOOKUP(H1896,Product_Master!$A$2:$E$19,3,FALSE)</f>
        <v>Technology</v>
      </c>
      <c r="Q1896" s="17">
        <f>INDEX(Product_Master!$D$2:$D$19,MATCH(H1896,Product_Master!$A$2:$A$19,0))</f>
        <v>350</v>
      </c>
      <c r="R1896" s="14">
        <f>INDEX(Product_Master!$E$2:$E$19,MATCH(H1896,Product_Master!$A$2:$A$19,0))</f>
        <v>267.63</v>
      </c>
      <c r="S1896" s="14">
        <f t="shared" si="174"/>
        <v>2800</v>
      </c>
      <c r="T1896" s="14">
        <f t="shared" si="175"/>
        <v>2141.04</v>
      </c>
      <c r="U1896" s="14">
        <f t="shared" si="176"/>
        <v>658.96</v>
      </c>
      <c r="V1896" s="20">
        <f t="shared" si="177"/>
        <v>0.23534285714285716</v>
      </c>
      <c r="W1896" s="7" t="str">
        <f t="shared" si="178"/>
        <v>Profitable</v>
      </c>
      <c r="X1896" s="7" t="str">
        <f t="shared" si="179"/>
        <v>Medium</v>
      </c>
    </row>
    <row r="1897" spans="1:24" x14ac:dyDescent="0.3">
      <c r="A1897" s="7" t="s">
        <v>4394</v>
      </c>
      <c r="B1897" s="8">
        <v>45207</v>
      </c>
      <c r="C1897" s="8">
        <v>45212</v>
      </c>
      <c r="D1897" s="7" t="s">
        <v>2922</v>
      </c>
      <c r="E1897" s="7" t="s">
        <v>914</v>
      </c>
      <c r="F1897" s="7" t="s">
        <v>29</v>
      </c>
      <c r="G1897" s="7" t="s">
        <v>90</v>
      </c>
      <c r="H1897" s="7" t="s">
        <v>91</v>
      </c>
      <c r="I1897" s="6">
        <v>5</v>
      </c>
      <c r="J1897" s="10">
        <v>0</v>
      </c>
      <c r="K1897" s="7" t="s">
        <v>32</v>
      </c>
      <c r="L1897" s="7" t="s">
        <v>41</v>
      </c>
      <c r="M1897" s="6">
        <v>49</v>
      </c>
      <c r="N1897" s="6">
        <v>3</v>
      </c>
      <c r="O1897" s="7" t="str">
        <f>VLOOKUP(H1897,Product_Master!$A$2:$E$19,2,FALSE)</f>
        <v>Smartphone</v>
      </c>
      <c r="P1897" s="7" t="str">
        <f>VLOOKUP(H1897,Product_Master!$A$2:$E$19,3,FALSE)</f>
        <v>Technology</v>
      </c>
      <c r="Q1897" s="17">
        <f>INDEX(Product_Master!$D$2:$D$19,MATCH(H1897,Product_Master!$A$2:$A$19,0))</f>
        <v>600</v>
      </c>
      <c r="R1897" s="14">
        <f>INDEX(Product_Master!$E$2:$E$19,MATCH(H1897,Product_Master!$A$2:$A$19,0))</f>
        <v>395.83</v>
      </c>
      <c r="S1897" s="14">
        <f t="shared" si="174"/>
        <v>3000</v>
      </c>
      <c r="T1897" s="14">
        <f t="shared" si="175"/>
        <v>1979.1499999999999</v>
      </c>
      <c r="U1897" s="14">
        <f t="shared" si="176"/>
        <v>1020.8500000000001</v>
      </c>
      <c r="V1897" s="20">
        <f t="shared" si="177"/>
        <v>0.34028333333333338</v>
      </c>
      <c r="W1897" s="7" t="str">
        <f t="shared" si="178"/>
        <v>Profitable</v>
      </c>
      <c r="X1897" s="7" t="str">
        <f t="shared" si="179"/>
        <v>Medium</v>
      </c>
    </row>
    <row r="1898" spans="1:24" x14ac:dyDescent="0.3">
      <c r="A1898" s="7" t="s">
        <v>4395</v>
      </c>
      <c r="B1898" s="8">
        <v>45469</v>
      </c>
      <c r="C1898" s="8">
        <v>45471</v>
      </c>
      <c r="D1898" s="7" t="s">
        <v>4397</v>
      </c>
      <c r="E1898" s="7" t="s">
        <v>886</v>
      </c>
      <c r="F1898" s="7" t="s">
        <v>29</v>
      </c>
      <c r="G1898" s="7" t="s">
        <v>192</v>
      </c>
      <c r="H1898" s="7" t="s">
        <v>21</v>
      </c>
      <c r="I1898" s="6">
        <v>2</v>
      </c>
      <c r="J1898" s="10">
        <v>0</v>
      </c>
      <c r="K1898" s="7" t="s">
        <v>22</v>
      </c>
      <c r="L1898" s="7" t="s">
        <v>23</v>
      </c>
      <c r="M1898" s="6">
        <v>68</v>
      </c>
      <c r="N1898" s="6">
        <v>1</v>
      </c>
      <c r="O1898" s="7" t="str">
        <f>VLOOKUP(H1898,Product_Master!$A$2:$E$19,2,FALSE)</f>
        <v>Pen Set</v>
      </c>
      <c r="P1898" s="7" t="str">
        <f>VLOOKUP(H1898,Product_Master!$A$2:$E$19,3,FALSE)</f>
        <v>Office Supplies</v>
      </c>
      <c r="Q1898" s="17">
        <f>INDEX(Product_Master!$D$2:$D$19,MATCH(H1898,Product_Master!$A$2:$A$19,0))</f>
        <v>12</v>
      </c>
      <c r="R1898" s="14">
        <f>INDEX(Product_Master!$E$2:$E$19,MATCH(H1898,Product_Master!$A$2:$A$19,0))</f>
        <v>9.07</v>
      </c>
      <c r="S1898" s="14">
        <f t="shared" si="174"/>
        <v>24</v>
      </c>
      <c r="T1898" s="14">
        <f t="shared" si="175"/>
        <v>18.14</v>
      </c>
      <c r="U1898" s="14">
        <f t="shared" si="176"/>
        <v>5.8599999999999994</v>
      </c>
      <c r="V1898" s="20">
        <f t="shared" si="177"/>
        <v>0.24416666666666664</v>
      </c>
      <c r="W1898" s="7" t="str">
        <f t="shared" si="178"/>
        <v>Profitable</v>
      </c>
      <c r="X1898" s="7" t="str">
        <f t="shared" si="179"/>
        <v>Low</v>
      </c>
    </row>
    <row r="1899" spans="1:24" x14ac:dyDescent="0.3">
      <c r="A1899" s="7" t="s">
        <v>4398</v>
      </c>
      <c r="B1899" s="8">
        <v>45250</v>
      </c>
      <c r="C1899" s="8">
        <v>45251</v>
      </c>
      <c r="D1899" s="7" t="s">
        <v>4399</v>
      </c>
      <c r="E1899" s="7" t="s">
        <v>276</v>
      </c>
      <c r="F1899" s="7" t="s">
        <v>29</v>
      </c>
      <c r="G1899" s="7" t="s">
        <v>90</v>
      </c>
      <c r="H1899" s="7" t="s">
        <v>84</v>
      </c>
      <c r="I1899" s="6">
        <v>6</v>
      </c>
      <c r="J1899" s="10">
        <v>0.05</v>
      </c>
      <c r="K1899" s="7" t="s">
        <v>22</v>
      </c>
      <c r="L1899" s="7" t="s">
        <v>23</v>
      </c>
      <c r="M1899" s="6">
        <v>36</v>
      </c>
      <c r="N1899" s="6">
        <v>3</v>
      </c>
      <c r="O1899" s="7" t="str">
        <f>VLOOKUP(H1899,Product_Master!$A$2:$E$19,2,FALSE)</f>
        <v>Bookcase</v>
      </c>
      <c r="P1899" s="7" t="str">
        <f>VLOOKUP(H1899,Product_Master!$A$2:$E$19,3,FALSE)</f>
        <v>Furniture</v>
      </c>
      <c r="Q1899" s="17">
        <f>INDEX(Product_Master!$D$2:$D$19,MATCH(H1899,Product_Master!$A$2:$A$19,0))</f>
        <v>210</v>
      </c>
      <c r="R1899" s="14">
        <f>INDEX(Product_Master!$E$2:$E$19,MATCH(H1899,Product_Master!$A$2:$A$19,0))</f>
        <v>139.15</v>
      </c>
      <c r="S1899" s="14">
        <f t="shared" si="174"/>
        <v>1197</v>
      </c>
      <c r="T1899" s="14">
        <f t="shared" si="175"/>
        <v>834.90000000000009</v>
      </c>
      <c r="U1899" s="14">
        <f t="shared" si="176"/>
        <v>362.09999999999991</v>
      </c>
      <c r="V1899" s="20">
        <f t="shared" si="177"/>
        <v>0.30250626566416033</v>
      </c>
      <c r="W1899" s="7" t="str">
        <f t="shared" si="178"/>
        <v>Profitable</v>
      </c>
      <c r="X1899" s="7" t="str">
        <f t="shared" si="179"/>
        <v>Low</v>
      </c>
    </row>
    <row r="1900" spans="1:24" x14ac:dyDescent="0.3">
      <c r="A1900" s="7" t="s">
        <v>4400</v>
      </c>
      <c r="B1900" s="8">
        <v>45269</v>
      </c>
      <c r="C1900" s="8">
        <v>45276</v>
      </c>
      <c r="D1900" s="7" t="s">
        <v>829</v>
      </c>
      <c r="E1900" s="7" t="s">
        <v>671</v>
      </c>
      <c r="F1900" s="7" t="s">
        <v>39</v>
      </c>
      <c r="G1900" s="7" t="s">
        <v>30</v>
      </c>
      <c r="H1900" s="7" t="s">
        <v>31</v>
      </c>
      <c r="I1900" s="6">
        <v>4</v>
      </c>
      <c r="J1900" s="10">
        <v>0.1</v>
      </c>
      <c r="K1900" s="7" t="s">
        <v>70</v>
      </c>
      <c r="L1900" s="7" t="s">
        <v>23</v>
      </c>
      <c r="M1900" s="6">
        <v>30</v>
      </c>
      <c r="N1900" s="6">
        <v>3</v>
      </c>
      <c r="O1900" s="7" t="str">
        <f>VLOOKUP(H1900,Product_Master!$A$2:$E$19,2,FALSE)</f>
        <v>Desk</v>
      </c>
      <c r="P1900" s="7" t="str">
        <f>VLOOKUP(H1900,Product_Master!$A$2:$E$19,3,FALSE)</f>
        <v>Furniture</v>
      </c>
      <c r="Q1900" s="17">
        <f>INDEX(Product_Master!$D$2:$D$19,MATCH(H1900,Product_Master!$A$2:$A$19,0))</f>
        <v>320</v>
      </c>
      <c r="R1900" s="14">
        <f>INDEX(Product_Master!$E$2:$E$19,MATCH(H1900,Product_Master!$A$2:$A$19,0))</f>
        <v>186.25</v>
      </c>
      <c r="S1900" s="14">
        <f t="shared" si="174"/>
        <v>1152</v>
      </c>
      <c r="T1900" s="14">
        <f t="shared" si="175"/>
        <v>745</v>
      </c>
      <c r="U1900" s="14">
        <f t="shared" si="176"/>
        <v>407</v>
      </c>
      <c r="V1900" s="20">
        <f t="shared" si="177"/>
        <v>0.3532986111111111</v>
      </c>
      <c r="W1900" s="7" t="str">
        <f t="shared" si="178"/>
        <v>Profitable</v>
      </c>
      <c r="X1900" s="7" t="str">
        <f t="shared" si="179"/>
        <v>Low</v>
      </c>
    </row>
    <row r="1901" spans="1:24" x14ac:dyDescent="0.3">
      <c r="A1901" s="7" t="s">
        <v>4401</v>
      </c>
      <c r="B1901" s="8">
        <v>45243</v>
      </c>
      <c r="C1901" s="8">
        <v>45245</v>
      </c>
      <c r="D1901" s="7" t="s">
        <v>4403</v>
      </c>
      <c r="E1901" s="7" t="s">
        <v>397</v>
      </c>
      <c r="F1901" s="7" t="s">
        <v>39</v>
      </c>
      <c r="G1901" s="7" t="s">
        <v>40</v>
      </c>
      <c r="H1901" s="7" t="s">
        <v>146</v>
      </c>
      <c r="I1901" s="6">
        <v>5</v>
      </c>
      <c r="J1901" s="10">
        <v>0.1</v>
      </c>
      <c r="K1901" s="7" t="s">
        <v>32</v>
      </c>
      <c r="L1901" s="7" t="s">
        <v>50</v>
      </c>
      <c r="M1901" s="6">
        <v>36</v>
      </c>
      <c r="N1901" s="6">
        <v>4</v>
      </c>
      <c r="O1901" s="7" t="str">
        <f>VLOOKUP(H1901,Product_Master!$A$2:$E$19,2,FALSE)</f>
        <v>Standing Desk</v>
      </c>
      <c r="P1901" s="7" t="str">
        <f>VLOOKUP(H1901,Product_Master!$A$2:$E$19,3,FALSE)</f>
        <v>Furniture</v>
      </c>
      <c r="Q1901" s="17">
        <f>INDEX(Product_Master!$D$2:$D$19,MATCH(H1901,Product_Master!$A$2:$A$19,0))</f>
        <v>480</v>
      </c>
      <c r="R1901" s="14">
        <f>INDEX(Product_Master!$E$2:$E$19,MATCH(H1901,Product_Master!$A$2:$A$19,0))</f>
        <v>375.21</v>
      </c>
      <c r="S1901" s="14">
        <f t="shared" si="174"/>
        <v>2160</v>
      </c>
      <c r="T1901" s="14">
        <f t="shared" si="175"/>
        <v>1876.05</v>
      </c>
      <c r="U1901" s="14">
        <f t="shared" si="176"/>
        <v>283.95000000000005</v>
      </c>
      <c r="V1901" s="20">
        <f t="shared" si="177"/>
        <v>0.13145833333333334</v>
      </c>
      <c r="W1901" s="7" t="str">
        <f t="shared" si="178"/>
        <v>Profitable</v>
      </c>
      <c r="X1901" s="7" t="str">
        <f t="shared" si="179"/>
        <v>Medium</v>
      </c>
    </row>
    <row r="1902" spans="1:24" x14ac:dyDescent="0.3">
      <c r="A1902" s="7" t="s">
        <v>4404</v>
      </c>
      <c r="B1902" s="8">
        <v>45631</v>
      </c>
      <c r="C1902" s="8">
        <v>45632</v>
      </c>
      <c r="D1902" s="7" t="s">
        <v>2758</v>
      </c>
      <c r="E1902" s="7" t="s">
        <v>666</v>
      </c>
      <c r="F1902" s="7" t="s">
        <v>39</v>
      </c>
      <c r="G1902" s="7" t="s">
        <v>176</v>
      </c>
      <c r="H1902" s="7" t="s">
        <v>216</v>
      </c>
      <c r="I1902" s="6">
        <v>7</v>
      </c>
      <c r="J1902" s="10">
        <v>0.1</v>
      </c>
      <c r="K1902" s="7" t="s">
        <v>22</v>
      </c>
      <c r="L1902" s="7" t="s">
        <v>50</v>
      </c>
      <c r="M1902" s="6">
        <v>31</v>
      </c>
      <c r="N1902" s="6">
        <v>5</v>
      </c>
      <c r="O1902" s="7" t="str">
        <f>VLOOKUP(H1902,Product_Master!$A$2:$E$19,2,FALSE)</f>
        <v>Keyboard</v>
      </c>
      <c r="P1902" s="7" t="str">
        <f>VLOOKUP(H1902,Product_Master!$A$2:$E$19,3,FALSE)</f>
        <v>Technology</v>
      </c>
      <c r="Q1902" s="17">
        <f>INDEX(Product_Master!$D$2:$D$19,MATCH(H1902,Product_Master!$A$2:$A$19,0))</f>
        <v>45</v>
      </c>
      <c r="R1902" s="14">
        <f>INDEX(Product_Master!$E$2:$E$19,MATCH(H1902,Product_Master!$A$2:$A$19,0))</f>
        <v>35.729999999999997</v>
      </c>
      <c r="S1902" s="14">
        <f t="shared" si="174"/>
        <v>283.5</v>
      </c>
      <c r="T1902" s="14">
        <f t="shared" si="175"/>
        <v>250.10999999999999</v>
      </c>
      <c r="U1902" s="14">
        <f t="shared" si="176"/>
        <v>33.390000000000015</v>
      </c>
      <c r="V1902" s="20">
        <f t="shared" si="177"/>
        <v>0.11777777777777783</v>
      </c>
      <c r="W1902" s="7" t="str">
        <f t="shared" si="178"/>
        <v>Profitable</v>
      </c>
      <c r="X1902" s="7" t="str">
        <f t="shared" si="179"/>
        <v>Low</v>
      </c>
    </row>
    <row r="1903" spans="1:24" x14ac:dyDescent="0.3">
      <c r="A1903" s="7" t="s">
        <v>4405</v>
      </c>
      <c r="B1903" s="8">
        <v>45335</v>
      </c>
      <c r="C1903" s="8">
        <v>45340</v>
      </c>
      <c r="D1903" s="7" t="s">
        <v>2222</v>
      </c>
      <c r="E1903" s="7" t="s">
        <v>152</v>
      </c>
      <c r="F1903" s="7" t="s">
        <v>39</v>
      </c>
      <c r="G1903" s="7" t="s">
        <v>192</v>
      </c>
      <c r="H1903" s="7" t="s">
        <v>241</v>
      </c>
      <c r="I1903" s="6">
        <v>7</v>
      </c>
      <c r="J1903" s="10">
        <v>0</v>
      </c>
      <c r="K1903" s="7" t="s">
        <v>22</v>
      </c>
      <c r="L1903" s="7" t="s">
        <v>41</v>
      </c>
      <c r="M1903" s="6">
        <v>47</v>
      </c>
      <c r="N1903" s="6">
        <v>4</v>
      </c>
      <c r="O1903" s="7" t="str">
        <f>VLOOKUP(H1903,Product_Master!$A$2:$E$19,2,FALSE)</f>
        <v>Notebook</v>
      </c>
      <c r="P1903" s="7" t="str">
        <f>VLOOKUP(H1903,Product_Master!$A$2:$E$19,3,FALSE)</f>
        <v>Office Supplies</v>
      </c>
      <c r="Q1903" s="17">
        <f>INDEX(Product_Master!$D$2:$D$19,MATCH(H1903,Product_Master!$A$2:$A$19,0))</f>
        <v>6</v>
      </c>
      <c r="R1903" s="14">
        <f>INDEX(Product_Master!$E$2:$E$19,MATCH(H1903,Product_Master!$A$2:$A$19,0))</f>
        <v>4.2699999999999996</v>
      </c>
      <c r="S1903" s="14">
        <f t="shared" si="174"/>
        <v>42</v>
      </c>
      <c r="T1903" s="14">
        <f t="shared" si="175"/>
        <v>29.889999999999997</v>
      </c>
      <c r="U1903" s="14">
        <f t="shared" si="176"/>
        <v>12.110000000000003</v>
      </c>
      <c r="V1903" s="20">
        <f t="shared" si="177"/>
        <v>0.28833333333333339</v>
      </c>
      <c r="W1903" s="7" t="str">
        <f t="shared" si="178"/>
        <v>Profitable</v>
      </c>
      <c r="X1903" s="7" t="str">
        <f t="shared" si="179"/>
        <v>Low</v>
      </c>
    </row>
    <row r="1904" spans="1:24" x14ac:dyDescent="0.3">
      <c r="A1904" s="7" t="s">
        <v>4406</v>
      </c>
      <c r="B1904" s="8">
        <v>45416</v>
      </c>
      <c r="C1904" s="8">
        <v>45422</v>
      </c>
      <c r="D1904" s="7" t="s">
        <v>113</v>
      </c>
      <c r="E1904" s="7" t="s">
        <v>145</v>
      </c>
      <c r="F1904" s="7" t="s">
        <v>39</v>
      </c>
      <c r="G1904" s="7" t="s">
        <v>30</v>
      </c>
      <c r="H1904" s="7" t="s">
        <v>216</v>
      </c>
      <c r="I1904" s="6">
        <v>1</v>
      </c>
      <c r="J1904" s="10">
        <v>0.05</v>
      </c>
      <c r="K1904" s="7" t="s">
        <v>32</v>
      </c>
      <c r="L1904" s="7" t="s">
        <v>50</v>
      </c>
      <c r="M1904" s="6">
        <v>52</v>
      </c>
      <c r="N1904" s="6">
        <v>5</v>
      </c>
      <c r="O1904" s="7" t="str">
        <f>VLOOKUP(H1904,Product_Master!$A$2:$E$19,2,FALSE)</f>
        <v>Keyboard</v>
      </c>
      <c r="P1904" s="7" t="str">
        <f>VLOOKUP(H1904,Product_Master!$A$2:$E$19,3,FALSE)</f>
        <v>Technology</v>
      </c>
      <c r="Q1904" s="17">
        <f>INDEX(Product_Master!$D$2:$D$19,MATCH(H1904,Product_Master!$A$2:$A$19,0))</f>
        <v>45</v>
      </c>
      <c r="R1904" s="14">
        <f>INDEX(Product_Master!$E$2:$E$19,MATCH(H1904,Product_Master!$A$2:$A$19,0))</f>
        <v>35.729999999999997</v>
      </c>
      <c r="S1904" s="14">
        <f t="shared" si="174"/>
        <v>42.75</v>
      </c>
      <c r="T1904" s="14">
        <f t="shared" si="175"/>
        <v>35.729999999999997</v>
      </c>
      <c r="U1904" s="14">
        <f t="shared" si="176"/>
        <v>7.0200000000000031</v>
      </c>
      <c r="V1904" s="20">
        <f t="shared" si="177"/>
        <v>0.16421052631578956</v>
      </c>
      <c r="W1904" s="7" t="str">
        <f t="shared" si="178"/>
        <v>Profitable</v>
      </c>
      <c r="X1904" s="7" t="str">
        <f t="shared" si="179"/>
        <v>Low</v>
      </c>
    </row>
    <row r="1905" spans="1:24" x14ac:dyDescent="0.3">
      <c r="A1905" s="7" t="s">
        <v>4407</v>
      </c>
      <c r="B1905" s="8">
        <v>45465</v>
      </c>
      <c r="C1905" s="8">
        <v>45472</v>
      </c>
      <c r="D1905" s="7" t="s">
        <v>2551</v>
      </c>
      <c r="E1905" s="7" t="s">
        <v>417</v>
      </c>
      <c r="F1905" s="7" t="s">
        <v>29</v>
      </c>
      <c r="G1905" s="7" t="s">
        <v>62</v>
      </c>
      <c r="H1905" s="7" t="s">
        <v>21</v>
      </c>
      <c r="I1905" s="6">
        <v>1</v>
      </c>
      <c r="J1905" s="10">
        <v>0.2</v>
      </c>
      <c r="K1905" s="7" t="s">
        <v>222</v>
      </c>
      <c r="L1905" s="7" t="s">
        <v>33</v>
      </c>
      <c r="M1905" s="6">
        <v>40</v>
      </c>
      <c r="N1905" s="6">
        <v>5</v>
      </c>
      <c r="O1905" s="7" t="str">
        <f>VLOOKUP(H1905,Product_Master!$A$2:$E$19,2,FALSE)</f>
        <v>Pen Set</v>
      </c>
      <c r="P1905" s="7" t="str">
        <f>VLOOKUP(H1905,Product_Master!$A$2:$E$19,3,FALSE)</f>
        <v>Office Supplies</v>
      </c>
      <c r="Q1905" s="17">
        <f>INDEX(Product_Master!$D$2:$D$19,MATCH(H1905,Product_Master!$A$2:$A$19,0))</f>
        <v>12</v>
      </c>
      <c r="R1905" s="14">
        <f>INDEX(Product_Master!$E$2:$E$19,MATCH(H1905,Product_Master!$A$2:$A$19,0))</f>
        <v>9.07</v>
      </c>
      <c r="S1905" s="14">
        <f t="shared" si="174"/>
        <v>9.6000000000000014</v>
      </c>
      <c r="T1905" s="14">
        <f t="shared" si="175"/>
        <v>9.07</v>
      </c>
      <c r="U1905" s="14">
        <f t="shared" si="176"/>
        <v>0.53000000000000114</v>
      </c>
      <c r="V1905" s="20">
        <f t="shared" si="177"/>
        <v>5.5208333333333443E-2</v>
      </c>
      <c r="W1905" s="7" t="str">
        <f t="shared" si="178"/>
        <v>Profitable</v>
      </c>
      <c r="X1905" s="7" t="str">
        <f t="shared" si="179"/>
        <v>Low</v>
      </c>
    </row>
    <row r="1906" spans="1:24" x14ac:dyDescent="0.3">
      <c r="A1906" s="7" t="s">
        <v>4408</v>
      </c>
      <c r="B1906" s="8">
        <v>45212</v>
      </c>
      <c r="C1906" s="8">
        <v>45214</v>
      </c>
      <c r="D1906" s="7" t="s">
        <v>2405</v>
      </c>
      <c r="E1906" s="7" t="s">
        <v>1019</v>
      </c>
      <c r="F1906" s="7" t="s">
        <v>29</v>
      </c>
      <c r="G1906" s="7" t="s">
        <v>30</v>
      </c>
      <c r="H1906" s="7" t="s">
        <v>109</v>
      </c>
      <c r="I1906" s="6">
        <v>9</v>
      </c>
      <c r="J1906" s="10">
        <v>0</v>
      </c>
      <c r="K1906" s="7" t="s">
        <v>32</v>
      </c>
      <c r="L1906" s="7" t="s">
        <v>50</v>
      </c>
      <c r="M1906" s="6">
        <v>59</v>
      </c>
      <c r="N1906" s="6">
        <v>4</v>
      </c>
      <c r="O1906" s="7" t="str">
        <f>VLOOKUP(H1906,Product_Master!$A$2:$E$19,2,FALSE)</f>
        <v>Printer</v>
      </c>
      <c r="P1906" s="7" t="str">
        <f>VLOOKUP(H1906,Product_Master!$A$2:$E$19,3,FALSE)</f>
        <v>Technology</v>
      </c>
      <c r="Q1906" s="17">
        <f>INDEX(Product_Master!$D$2:$D$19,MATCH(H1906,Product_Master!$A$2:$A$19,0))</f>
        <v>180</v>
      </c>
      <c r="R1906" s="14">
        <f>INDEX(Product_Master!$E$2:$E$19,MATCH(H1906,Product_Master!$A$2:$A$19,0))</f>
        <v>133.25</v>
      </c>
      <c r="S1906" s="14">
        <f t="shared" si="174"/>
        <v>1620</v>
      </c>
      <c r="T1906" s="14">
        <f t="shared" si="175"/>
        <v>1199.25</v>
      </c>
      <c r="U1906" s="14">
        <f t="shared" si="176"/>
        <v>420.75</v>
      </c>
      <c r="V1906" s="20">
        <f t="shared" si="177"/>
        <v>0.25972222222222224</v>
      </c>
      <c r="W1906" s="7" t="str">
        <f t="shared" si="178"/>
        <v>Profitable</v>
      </c>
      <c r="X1906" s="7" t="str">
        <f t="shared" si="179"/>
        <v>Low</v>
      </c>
    </row>
    <row r="1907" spans="1:24" x14ac:dyDescent="0.3">
      <c r="A1907" s="7" t="s">
        <v>4409</v>
      </c>
      <c r="B1907" s="8">
        <v>45468</v>
      </c>
      <c r="C1907" s="8">
        <v>45472</v>
      </c>
      <c r="D1907" s="7" t="s">
        <v>2290</v>
      </c>
      <c r="E1907" s="7" t="s">
        <v>666</v>
      </c>
      <c r="F1907" s="7" t="s">
        <v>19</v>
      </c>
      <c r="G1907" s="7" t="s">
        <v>40</v>
      </c>
      <c r="H1907" s="7" t="s">
        <v>177</v>
      </c>
      <c r="I1907" s="6">
        <v>5</v>
      </c>
      <c r="J1907" s="10">
        <v>0.1</v>
      </c>
      <c r="K1907" s="7" t="s">
        <v>32</v>
      </c>
      <c r="L1907" s="7" t="s">
        <v>50</v>
      </c>
      <c r="M1907" s="6">
        <v>39</v>
      </c>
      <c r="N1907" s="6">
        <v>4</v>
      </c>
      <c r="O1907" s="7" t="str">
        <f>VLOOKUP(H1907,Product_Master!$A$2:$E$19,2,FALSE)</f>
        <v>Headphones</v>
      </c>
      <c r="P1907" s="7" t="str">
        <f>VLOOKUP(H1907,Product_Master!$A$2:$E$19,3,FALSE)</f>
        <v>Technology</v>
      </c>
      <c r="Q1907" s="17">
        <f>INDEX(Product_Master!$D$2:$D$19,MATCH(H1907,Product_Master!$A$2:$A$19,0))</f>
        <v>80</v>
      </c>
      <c r="R1907" s="14">
        <f>INDEX(Product_Master!$E$2:$E$19,MATCH(H1907,Product_Master!$A$2:$A$19,0))</f>
        <v>45.88</v>
      </c>
      <c r="S1907" s="14">
        <f t="shared" si="174"/>
        <v>360</v>
      </c>
      <c r="T1907" s="14">
        <f t="shared" si="175"/>
        <v>229.4</v>
      </c>
      <c r="U1907" s="14">
        <f t="shared" si="176"/>
        <v>130.6</v>
      </c>
      <c r="V1907" s="20">
        <f t="shared" si="177"/>
        <v>0.36277777777777775</v>
      </c>
      <c r="W1907" s="7" t="str">
        <f t="shared" si="178"/>
        <v>Profitable</v>
      </c>
      <c r="X1907" s="7" t="str">
        <f t="shared" si="179"/>
        <v>Low</v>
      </c>
    </row>
    <row r="1908" spans="1:24" x14ac:dyDescent="0.3">
      <c r="A1908" s="7" t="s">
        <v>4410</v>
      </c>
      <c r="B1908" s="8">
        <v>45036</v>
      </c>
      <c r="C1908" s="8">
        <v>45037</v>
      </c>
      <c r="D1908" s="7" t="s">
        <v>2750</v>
      </c>
      <c r="E1908" s="7" t="s">
        <v>954</v>
      </c>
      <c r="F1908" s="7" t="s">
        <v>29</v>
      </c>
      <c r="G1908" s="7" t="s">
        <v>115</v>
      </c>
      <c r="H1908" s="7" t="s">
        <v>109</v>
      </c>
      <c r="I1908" s="6">
        <v>5</v>
      </c>
      <c r="J1908" s="10">
        <v>0</v>
      </c>
      <c r="K1908" s="7" t="s">
        <v>32</v>
      </c>
      <c r="L1908" s="7" t="s">
        <v>41</v>
      </c>
      <c r="M1908" s="6">
        <v>30</v>
      </c>
      <c r="N1908" s="6">
        <v>5</v>
      </c>
      <c r="O1908" s="7" t="str">
        <f>VLOOKUP(H1908,Product_Master!$A$2:$E$19,2,FALSE)</f>
        <v>Printer</v>
      </c>
      <c r="P1908" s="7" t="str">
        <f>VLOOKUP(H1908,Product_Master!$A$2:$E$19,3,FALSE)</f>
        <v>Technology</v>
      </c>
      <c r="Q1908" s="17">
        <f>INDEX(Product_Master!$D$2:$D$19,MATCH(H1908,Product_Master!$A$2:$A$19,0))</f>
        <v>180</v>
      </c>
      <c r="R1908" s="14">
        <f>INDEX(Product_Master!$E$2:$E$19,MATCH(H1908,Product_Master!$A$2:$A$19,0))</f>
        <v>133.25</v>
      </c>
      <c r="S1908" s="14">
        <f t="shared" si="174"/>
        <v>900</v>
      </c>
      <c r="T1908" s="14">
        <f t="shared" si="175"/>
        <v>666.25</v>
      </c>
      <c r="U1908" s="14">
        <f t="shared" si="176"/>
        <v>233.75</v>
      </c>
      <c r="V1908" s="20">
        <f t="shared" si="177"/>
        <v>0.25972222222222224</v>
      </c>
      <c r="W1908" s="7" t="str">
        <f t="shared" si="178"/>
        <v>Profitable</v>
      </c>
      <c r="X1908" s="7" t="str">
        <f t="shared" si="179"/>
        <v>Low</v>
      </c>
    </row>
    <row r="1909" spans="1:24" x14ac:dyDescent="0.3">
      <c r="A1909" s="7" t="s">
        <v>4411</v>
      </c>
      <c r="B1909" s="8">
        <v>45534</v>
      </c>
      <c r="C1909" s="8">
        <v>45541</v>
      </c>
      <c r="D1909" s="7" t="s">
        <v>1183</v>
      </c>
      <c r="E1909" s="7" t="s">
        <v>302</v>
      </c>
      <c r="F1909" s="7" t="s">
        <v>29</v>
      </c>
      <c r="G1909" s="7" t="s">
        <v>192</v>
      </c>
      <c r="H1909" s="7" t="s">
        <v>69</v>
      </c>
      <c r="I1909" s="6">
        <v>4</v>
      </c>
      <c r="J1909" s="10">
        <v>0</v>
      </c>
      <c r="K1909" s="7" t="s">
        <v>22</v>
      </c>
      <c r="L1909" s="7" t="s">
        <v>23</v>
      </c>
      <c r="M1909" s="6">
        <v>34</v>
      </c>
      <c r="N1909" s="6">
        <v>1</v>
      </c>
      <c r="O1909" s="7" t="str">
        <f>VLOOKUP(H1909,Product_Master!$A$2:$E$19,2,FALSE)</f>
        <v>Marker Pack</v>
      </c>
      <c r="P1909" s="7" t="str">
        <f>VLOOKUP(H1909,Product_Master!$A$2:$E$19,3,FALSE)</f>
        <v>Office Supplies</v>
      </c>
      <c r="Q1909" s="17">
        <f>INDEX(Product_Master!$D$2:$D$19,MATCH(H1909,Product_Master!$A$2:$A$19,0))</f>
        <v>11</v>
      </c>
      <c r="R1909" s="14">
        <f>INDEX(Product_Master!$E$2:$E$19,MATCH(H1909,Product_Master!$A$2:$A$19,0))</f>
        <v>6.23</v>
      </c>
      <c r="S1909" s="14">
        <f t="shared" si="174"/>
        <v>44</v>
      </c>
      <c r="T1909" s="14">
        <f t="shared" si="175"/>
        <v>24.92</v>
      </c>
      <c r="U1909" s="14">
        <f t="shared" si="176"/>
        <v>19.079999999999998</v>
      </c>
      <c r="V1909" s="20">
        <f t="shared" si="177"/>
        <v>0.4336363636363636</v>
      </c>
      <c r="W1909" s="7" t="str">
        <f t="shared" si="178"/>
        <v>Profitable</v>
      </c>
      <c r="X1909" s="7" t="str">
        <f t="shared" si="179"/>
        <v>Low</v>
      </c>
    </row>
    <row r="1910" spans="1:24" x14ac:dyDescent="0.3">
      <c r="A1910" s="7" t="s">
        <v>4413</v>
      </c>
      <c r="B1910" s="8">
        <v>45613</v>
      </c>
      <c r="C1910" s="8">
        <v>45619</v>
      </c>
      <c r="D1910" s="7" t="s">
        <v>1061</v>
      </c>
      <c r="E1910" s="7" t="s">
        <v>477</v>
      </c>
      <c r="F1910" s="7" t="s">
        <v>29</v>
      </c>
      <c r="G1910" s="7" t="s">
        <v>97</v>
      </c>
      <c r="H1910" s="7" t="s">
        <v>216</v>
      </c>
      <c r="I1910" s="6">
        <v>6</v>
      </c>
      <c r="J1910" s="10">
        <v>0</v>
      </c>
      <c r="K1910" s="7" t="s">
        <v>32</v>
      </c>
      <c r="L1910" s="7" t="s">
        <v>41</v>
      </c>
      <c r="M1910" s="6">
        <v>54</v>
      </c>
      <c r="N1910" s="6">
        <v>4</v>
      </c>
      <c r="O1910" s="7" t="str">
        <f>VLOOKUP(H1910,Product_Master!$A$2:$E$19,2,FALSE)</f>
        <v>Keyboard</v>
      </c>
      <c r="P1910" s="7" t="str">
        <f>VLOOKUP(H1910,Product_Master!$A$2:$E$19,3,FALSE)</f>
        <v>Technology</v>
      </c>
      <c r="Q1910" s="17">
        <f>INDEX(Product_Master!$D$2:$D$19,MATCH(H1910,Product_Master!$A$2:$A$19,0))</f>
        <v>45</v>
      </c>
      <c r="R1910" s="14">
        <f>INDEX(Product_Master!$E$2:$E$19,MATCH(H1910,Product_Master!$A$2:$A$19,0))</f>
        <v>35.729999999999997</v>
      </c>
      <c r="S1910" s="14">
        <f t="shared" si="174"/>
        <v>270</v>
      </c>
      <c r="T1910" s="14">
        <f t="shared" si="175"/>
        <v>214.38</v>
      </c>
      <c r="U1910" s="14">
        <f t="shared" si="176"/>
        <v>55.620000000000005</v>
      </c>
      <c r="V1910" s="20">
        <f t="shared" si="177"/>
        <v>0.20600000000000002</v>
      </c>
      <c r="W1910" s="7" t="str">
        <f t="shared" si="178"/>
        <v>Profitable</v>
      </c>
      <c r="X1910" s="7" t="str">
        <f t="shared" si="179"/>
        <v>Low</v>
      </c>
    </row>
    <row r="1911" spans="1:24" x14ac:dyDescent="0.3">
      <c r="A1911" s="7" t="s">
        <v>4414</v>
      </c>
      <c r="B1911" s="8">
        <v>45640</v>
      </c>
      <c r="C1911" s="8">
        <v>45647</v>
      </c>
      <c r="D1911" s="7" t="s">
        <v>4415</v>
      </c>
      <c r="E1911" s="7" t="s">
        <v>1009</v>
      </c>
      <c r="F1911" s="7" t="s">
        <v>19</v>
      </c>
      <c r="G1911" s="7" t="s">
        <v>176</v>
      </c>
      <c r="H1911" s="7" t="s">
        <v>69</v>
      </c>
      <c r="I1911" s="6">
        <v>7</v>
      </c>
      <c r="J1911" s="10">
        <v>0</v>
      </c>
      <c r="K1911" s="7" t="s">
        <v>32</v>
      </c>
      <c r="L1911" s="7" t="s">
        <v>50</v>
      </c>
      <c r="M1911" s="6">
        <v>19</v>
      </c>
      <c r="N1911" s="6">
        <v>1</v>
      </c>
      <c r="O1911" s="7" t="str">
        <f>VLOOKUP(H1911,Product_Master!$A$2:$E$19,2,FALSE)</f>
        <v>Marker Pack</v>
      </c>
      <c r="P1911" s="7" t="str">
        <f>VLOOKUP(H1911,Product_Master!$A$2:$E$19,3,FALSE)</f>
        <v>Office Supplies</v>
      </c>
      <c r="Q1911" s="17">
        <f>INDEX(Product_Master!$D$2:$D$19,MATCH(H1911,Product_Master!$A$2:$A$19,0))</f>
        <v>11</v>
      </c>
      <c r="R1911" s="14">
        <f>INDEX(Product_Master!$E$2:$E$19,MATCH(H1911,Product_Master!$A$2:$A$19,0))</f>
        <v>6.23</v>
      </c>
      <c r="S1911" s="14">
        <f t="shared" si="174"/>
        <v>77</v>
      </c>
      <c r="T1911" s="14">
        <f t="shared" si="175"/>
        <v>43.61</v>
      </c>
      <c r="U1911" s="14">
        <f t="shared" si="176"/>
        <v>33.39</v>
      </c>
      <c r="V1911" s="20">
        <f t="shared" si="177"/>
        <v>0.43363636363636365</v>
      </c>
      <c r="W1911" s="7" t="str">
        <f t="shared" si="178"/>
        <v>Profitable</v>
      </c>
      <c r="X1911" s="7" t="str">
        <f t="shared" si="179"/>
        <v>Low</v>
      </c>
    </row>
    <row r="1912" spans="1:24" x14ac:dyDescent="0.3">
      <c r="A1912" s="7" t="s">
        <v>4416</v>
      </c>
      <c r="B1912" s="8">
        <v>45095</v>
      </c>
      <c r="C1912" s="8">
        <v>45098</v>
      </c>
      <c r="D1912" s="7" t="s">
        <v>2499</v>
      </c>
      <c r="E1912" s="7" t="s">
        <v>1014</v>
      </c>
      <c r="F1912" s="7" t="s">
        <v>29</v>
      </c>
      <c r="G1912" s="7" t="s">
        <v>192</v>
      </c>
      <c r="H1912" s="7" t="s">
        <v>241</v>
      </c>
      <c r="I1912" s="6">
        <v>7</v>
      </c>
      <c r="J1912" s="10">
        <v>0.1</v>
      </c>
      <c r="K1912" s="7" t="s">
        <v>32</v>
      </c>
      <c r="L1912" s="7" t="s">
        <v>33</v>
      </c>
      <c r="M1912" s="6">
        <v>29</v>
      </c>
      <c r="N1912" s="6">
        <v>4</v>
      </c>
      <c r="O1912" s="7" t="str">
        <f>VLOOKUP(H1912,Product_Master!$A$2:$E$19,2,FALSE)</f>
        <v>Notebook</v>
      </c>
      <c r="P1912" s="7" t="str">
        <f>VLOOKUP(H1912,Product_Master!$A$2:$E$19,3,FALSE)</f>
        <v>Office Supplies</v>
      </c>
      <c r="Q1912" s="17">
        <f>INDEX(Product_Master!$D$2:$D$19,MATCH(H1912,Product_Master!$A$2:$A$19,0))</f>
        <v>6</v>
      </c>
      <c r="R1912" s="14">
        <f>INDEX(Product_Master!$E$2:$E$19,MATCH(H1912,Product_Master!$A$2:$A$19,0))</f>
        <v>4.2699999999999996</v>
      </c>
      <c r="S1912" s="14">
        <f t="shared" si="174"/>
        <v>37.800000000000004</v>
      </c>
      <c r="T1912" s="14">
        <f t="shared" si="175"/>
        <v>29.889999999999997</v>
      </c>
      <c r="U1912" s="14">
        <f t="shared" si="176"/>
        <v>7.9100000000000072</v>
      </c>
      <c r="V1912" s="20">
        <f t="shared" si="177"/>
        <v>0.20925925925925942</v>
      </c>
      <c r="W1912" s="7" t="str">
        <f t="shared" si="178"/>
        <v>Profitable</v>
      </c>
      <c r="X1912" s="7" t="str">
        <f t="shared" si="179"/>
        <v>Low</v>
      </c>
    </row>
    <row r="1913" spans="1:24" x14ac:dyDescent="0.3">
      <c r="A1913" s="7" t="s">
        <v>4417</v>
      </c>
      <c r="B1913" s="8">
        <v>45650</v>
      </c>
      <c r="C1913" s="8">
        <v>45653</v>
      </c>
      <c r="D1913" s="7" t="s">
        <v>2836</v>
      </c>
      <c r="E1913" s="7" t="s">
        <v>458</v>
      </c>
      <c r="F1913" s="7" t="s">
        <v>19</v>
      </c>
      <c r="G1913" s="7" t="s">
        <v>90</v>
      </c>
      <c r="H1913" s="7" t="s">
        <v>177</v>
      </c>
      <c r="I1913" s="6">
        <v>6</v>
      </c>
      <c r="J1913" s="10">
        <v>0.05</v>
      </c>
      <c r="K1913" s="7" t="s">
        <v>22</v>
      </c>
      <c r="L1913" s="7" t="s">
        <v>41</v>
      </c>
      <c r="M1913" s="6">
        <v>28</v>
      </c>
      <c r="N1913" s="6">
        <v>4</v>
      </c>
      <c r="O1913" s="7" t="str">
        <f>VLOOKUP(H1913,Product_Master!$A$2:$E$19,2,FALSE)</f>
        <v>Headphones</v>
      </c>
      <c r="P1913" s="7" t="str">
        <f>VLOOKUP(H1913,Product_Master!$A$2:$E$19,3,FALSE)</f>
        <v>Technology</v>
      </c>
      <c r="Q1913" s="17">
        <f>INDEX(Product_Master!$D$2:$D$19,MATCH(H1913,Product_Master!$A$2:$A$19,0))</f>
        <v>80</v>
      </c>
      <c r="R1913" s="14">
        <f>INDEX(Product_Master!$E$2:$E$19,MATCH(H1913,Product_Master!$A$2:$A$19,0))</f>
        <v>45.88</v>
      </c>
      <c r="S1913" s="14">
        <f t="shared" si="174"/>
        <v>456</v>
      </c>
      <c r="T1913" s="14">
        <f t="shared" si="175"/>
        <v>275.28000000000003</v>
      </c>
      <c r="U1913" s="14">
        <f t="shared" si="176"/>
        <v>180.71999999999997</v>
      </c>
      <c r="V1913" s="20">
        <f t="shared" si="177"/>
        <v>0.39631578947368412</v>
      </c>
      <c r="W1913" s="7" t="str">
        <f t="shared" si="178"/>
        <v>Profitable</v>
      </c>
      <c r="X1913" s="7" t="str">
        <f t="shared" si="179"/>
        <v>Low</v>
      </c>
    </row>
    <row r="1914" spans="1:24" x14ac:dyDescent="0.3">
      <c r="A1914" s="7" t="s">
        <v>4418</v>
      </c>
      <c r="B1914" s="8">
        <v>45267</v>
      </c>
      <c r="C1914" s="8">
        <v>45273</v>
      </c>
      <c r="D1914" s="7" t="s">
        <v>3251</v>
      </c>
      <c r="E1914" s="7" t="s">
        <v>334</v>
      </c>
      <c r="F1914" s="7" t="s">
        <v>29</v>
      </c>
      <c r="G1914" s="7" t="s">
        <v>30</v>
      </c>
      <c r="H1914" s="7" t="s">
        <v>56</v>
      </c>
      <c r="I1914" s="6">
        <v>5</v>
      </c>
      <c r="J1914" s="10">
        <v>0.05</v>
      </c>
      <c r="K1914" s="7" t="s">
        <v>32</v>
      </c>
      <c r="L1914" s="7" t="s">
        <v>50</v>
      </c>
      <c r="M1914" s="6">
        <v>35</v>
      </c>
      <c r="N1914" s="6">
        <v>3</v>
      </c>
      <c r="O1914" s="7" t="str">
        <f>VLOOKUP(H1914,Product_Master!$A$2:$E$19,2,FALSE)</f>
        <v>Stapler</v>
      </c>
      <c r="P1914" s="7" t="str">
        <f>VLOOKUP(H1914,Product_Master!$A$2:$E$19,3,FALSE)</f>
        <v>Office Supplies</v>
      </c>
      <c r="Q1914" s="17">
        <f>INDEX(Product_Master!$D$2:$D$19,MATCH(H1914,Product_Master!$A$2:$A$19,0))</f>
        <v>15</v>
      </c>
      <c r="R1914" s="14">
        <f>INDEX(Product_Master!$E$2:$E$19,MATCH(H1914,Product_Master!$A$2:$A$19,0))</f>
        <v>9.91</v>
      </c>
      <c r="S1914" s="14">
        <f t="shared" si="174"/>
        <v>71.25</v>
      </c>
      <c r="T1914" s="14">
        <f t="shared" si="175"/>
        <v>49.55</v>
      </c>
      <c r="U1914" s="14">
        <f t="shared" si="176"/>
        <v>21.700000000000003</v>
      </c>
      <c r="V1914" s="20">
        <f t="shared" si="177"/>
        <v>0.30456140350877198</v>
      </c>
      <c r="W1914" s="7" t="str">
        <f t="shared" si="178"/>
        <v>Profitable</v>
      </c>
      <c r="X1914" s="7" t="str">
        <f t="shared" si="179"/>
        <v>Low</v>
      </c>
    </row>
    <row r="1915" spans="1:24" x14ac:dyDescent="0.3">
      <c r="A1915" s="7" t="s">
        <v>4419</v>
      </c>
      <c r="B1915" s="8">
        <v>44930</v>
      </c>
      <c r="C1915" s="8">
        <v>44933</v>
      </c>
      <c r="D1915" s="7" t="s">
        <v>701</v>
      </c>
      <c r="E1915" s="7" t="s">
        <v>717</v>
      </c>
      <c r="F1915" s="7" t="s">
        <v>39</v>
      </c>
      <c r="G1915" s="7" t="s">
        <v>30</v>
      </c>
      <c r="H1915" s="7" t="s">
        <v>69</v>
      </c>
      <c r="I1915" s="6">
        <v>9</v>
      </c>
      <c r="J1915" s="10">
        <v>0</v>
      </c>
      <c r="K1915" s="7" t="s">
        <v>32</v>
      </c>
      <c r="L1915" s="7" t="s">
        <v>33</v>
      </c>
      <c r="M1915" s="6">
        <v>57</v>
      </c>
      <c r="N1915" s="6">
        <v>2</v>
      </c>
      <c r="O1915" s="7" t="str">
        <f>VLOOKUP(H1915,Product_Master!$A$2:$E$19,2,FALSE)</f>
        <v>Marker Pack</v>
      </c>
      <c r="P1915" s="7" t="str">
        <f>VLOOKUP(H1915,Product_Master!$A$2:$E$19,3,FALSE)</f>
        <v>Office Supplies</v>
      </c>
      <c r="Q1915" s="17">
        <f>INDEX(Product_Master!$D$2:$D$19,MATCH(H1915,Product_Master!$A$2:$A$19,0))</f>
        <v>11</v>
      </c>
      <c r="R1915" s="14">
        <f>INDEX(Product_Master!$E$2:$E$19,MATCH(H1915,Product_Master!$A$2:$A$19,0))</f>
        <v>6.23</v>
      </c>
      <c r="S1915" s="14">
        <f t="shared" si="174"/>
        <v>99</v>
      </c>
      <c r="T1915" s="14">
        <f t="shared" si="175"/>
        <v>56.070000000000007</v>
      </c>
      <c r="U1915" s="14">
        <f t="shared" si="176"/>
        <v>42.929999999999993</v>
      </c>
      <c r="V1915" s="20">
        <f t="shared" si="177"/>
        <v>0.43363636363636354</v>
      </c>
      <c r="W1915" s="7" t="str">
        <f t="shared" si="178"/>
        <v>Profitable</v>
      </c>
      <c r="X1915" s="7" t="str">
        <f t="shared" si="179"/>
        <v>Low</v>
      </c>
    </row>
    <row r="1916" spans="1:24" x14ac:dyDescent="0.3">
      <c r="A1916" s="7" t="s">
        <v>4420</v>
      </c>
      <c r="B1916" s="8">
        <v>45275</v>
      </c>
      <c r="C1916" s="8">
        <v>45277</v>
      </c>
      <c r="D1916" s="7" t="s">
        <v>2891</v>
      </c>
      <c r="E1916" s="7" t="s">
        <v>276</v>
      </c>
      <c r="F1916" s="7" t="s">
        <v>19</v>
      </c>
      <c r="G1916" s="7" t="s">
        <v>40</v>
      </c>
      <c r="H1916" s="7" t="s">
        <v>31</v>
      </c>
      <c r="I1916" s="6">
        <v>4</v>
      </c>
      <c r="J1916" s="10">
        <v>0.15</v>
      </c>
      <c r="K1916" s="7" t="s">
        <v>22</v>
      </c>
      <c r="L1916" s="7" t="s">
        <v>23</v>
      </c>
      <c r="M1916" s="6">
        <v>33</v>
      </c>
      <c r="N1916" s="6">
        <v>3</v>
      </c>
      <c r="O1916" s="7" t="str">
        <f>VLOOKUP(H1916,Product_Master!$A$2:$E$19,2,FALSE)</f>
        <v>Desk</v>
      </c>
      <c r="P1916" s="7" t="str">
        <f>VLOOKUP(H1916,Product_Master!$A$2:$E$19,3,FALSE)</f>
        <v>Furniture</v>
      </c>
      <c r="Q1916" s="17">
        <f>INDEX(Product_Master!$D$2:$D$19,MATCH(H1916,Product_Master!$A$2:$A$19,0))</f>
        <v>320</v>
      </c>
      <c r="R1916" s="14">
        <f>INDEX(Product_Master!$E$2:$E$19,MATCH(H1916,Product_Master!$A$2:$A$19,0))</f>
        <v>186.25</v>
      </c>
      <c r="S1916" s="14">
        <f t="shared" si="174"/>
        <v>1088</v>
      </c>
      <c r="T1916" s="14">
        <f t="shared" si="175"/>
        <v>745</v>
      </c>
      <c r="U1916" s="14">
        <f t="shared" si="176"/>
        <v>343</v>
      </c>
      <c r="V1916" s="20">
        <f t="shared" si="177"/>
        <v>0.31525735294117646</v>
      </c>
      <c r="W1916" s="7" t="str">
        <f t="shared" si="178"/>
        <v>Profitable</v>
      </c>
      <c r="X1916" s="7" t="str">
        <f t="shared" si="179"/>
        <v>Low</v>
      </c>
    </row>
    <row r="1917" spans="1:24" x14ac:dyDescent="0.3">
      <c r="A1917" s="7" t="s">
        <v>4421</v>
      </c>
      <c r="B1917" s="8">
        <v>45003</v>
      </c>
      <c r="C1917" s="8">
        <v>45010</v>
      </c>
      <c r="D1917" s="7" t="s">
        <v>975</v>
      </c>
      <c r="E1917" s="7" t="s">
        <v>1372</v>
      </c>
      <c r="F1917" s="7" t="s">
        <v>29</v>
      </c>
      <c r="G1917" s="7" t="s">
        <v>176</v>
      </c>
      <c r="H1917" s="7" t="s">
        <v>56</v>
      </c>
      <c r="I1917" s="6">
        <v>8</v>
      </c>
      <c r="J1917" s="10">
        <v>0</v>
      </c>
      <c r="K1917" s="7" t="s">
        <v>32</v>
      </c>
      <c r="L1917" s="7" t="s">
        <v>33</v>
      </c>
      <c r="M1917" s="6">
        <v>49</v>
      </c>
      <c r="N1917" s="6">
        <v>1</v>
      </c>
      <c r="O1917" s="7" t="str">
        <f>VLOOKUP(H1917,Product_Master!$A$2:$E$19,2,FALSE)</f>
        <v>Stapler</v>
      </c>
      <c r="P1917" s="7" t="str">
        <f>VLOOKUP(H1917,Product_Master!$A$2:$E$19,3,FALSE)</f>
        <v>Office Supplies</v>
      </c>
      <c r="Q1917" s="17">
        <f>INDEX(Product_Master!$D$2:$D$19,MATCH(H1917,Product_Master!$A$2:$A$19,0))</f>
        <v>15</v>
      </c>
      <c r="R1917" s="14">
        <f>INDEX(Product_Master!$E$2:$E$19,MATCH(H1917,Product_Master!$A$2:$A$19,0))</f>
        <v>9.91</v>
      </c>
      <c r="S1917" s="14">
        <f t="shared" si="174"/>
        <v>120</v>
      </c>
      <c r="T1917" s="14">
        <f t="shared" si="175"/>
        <v>79.28</v>
      </c>
      <c r="U1917" s="14">
        <f t="shared" si="176"/>
        <v>40.72</v>
      </c>
      <c r="V1917" s="20">
        <f t="shared" si="177"/>
        <v>0.33933333333333332</v>
      </c>
      <c r="W1917" s="7" t="str">
        <f t="shared" si="178"/>
        <v>Profitable</v>
      </c>
      <c r="X1917" s="7" t="str">
        <f t="shared" si="179"/>
        <v>Low</v>
      </c>
    </row>
    <row r="1918" spans="1:24" x14ac:dyDescent="0.3">
      <c r="A1918" s="7" t="s">
        <v>4422</v>
      </c>
      <c r="B1918" s="8">
        <v>45028</v>
      </c>
      <c r="C1918" s="8">
        <v>45034</v>
      </c>
      <c r="D1918" s="7" t="s">
        <v>95</v>
      </c>
      <c r="E1918" s="7" t="s">
        <v>38</v>
      </c>
      <c r="F1918" s="7" t="s">
        <v>19</v>
      </c>
      <c r="G1918" s="7" t="s">
        <v>62</v>
      </c>
      <c r="H1918" s="7" t="s">
        <v>56</v>
      </c>
      <c r="I1918" s="6">
        <v>3</v>
      </c>
      <c r="J1918" s="10">
        <v>0.05</v>
      </c>
      <c r="K1918" s="7" t="s">
        <v>32</v>
      </c>
      <c r="L1918" s="7" t="s">
        <v>33</v>
      </c>
      <c r="M1918" s="6">
        <v>42</v>
      </c>
      <c r="N1918" s="6">
        <v>3</v>
      </c>
      <c r="O1918" s="7" t="str">
        <f>VLOOKUP(H1918,Product_Master!$A$2:$E$19,2,FALSE)</f>
        <v>Stapler</v>
      </c>
      <c r="P1918" s="7" t="str">
        <f>VLOOKUP(H1918,Product_Master!$A$2:$E$19,3,FALSE)</f>
        <v>Office Supplies</v>
      </c>
      <c r="Q1918" s="17">
        <f>INDEX(Product_Master!$D$2:$D$19,MATCH(H1918,Product_Master!$A$2:$A$19,0))</f>
        <v>15</v>
      </c>
      <c r="R1918" s="14">
        <f>INDEX(Product_Master!$E$2:$E$19,MATCH(H1918,Product_Master!$A$2:$A$19,0))</f>
        <v>9.91</v>
      </c>
      <c r="S1918" s="14">
        <f t="shared" si="174"/>
        <v>42.75</v>
      </c>
      <c r="T1918" s="14">
        <f t="shared" si="175"/>
        <v>29.73</v>
      </c>
      <c r="U1918" s="14">
        <f t="shared" si="176"/>
        <v>13.02</v>
      </c>
      <c r="V1918" s="20">
        <f t="shared" si="177"/>
        <v>0.30456140350877192</v>
      </c>
      <c r="W1918" s="7" t="str">
        <f t="shared" si="178"/>
        <v>Profitable</v>
      </c>
      <c r="X1918" s="7" t="str">
        <f t="shared" si="179"/>
        <v>Low</v>
      </c>
    </row>
    <row r="1919" spans="1:24" x14ac:dyDescent="0.3">
      <c r="A1919" s="7" t="s">
        <v>4423</v>
      </c>
      <c r="B1919" s="8">
        <v>45477</v>
      </c>
      <c r="C1919" s="8">
        <v>45482</v>
      </c>
      <c r="D1919" s="7" t="s">
        <v>3024</v>
      </c>
      <c r="E1919" s="7" t="s">
        <v>606</v>
      </c>
      <c r="F1919" s="7" t="s">
        <v>29</v>
      </c>
      <c r="G1919" s="7" t="s">
        <v>30</v>
      </c>
      <c r="H1919" s="7" t="s">
        <v>146</v>
      </c>
      <c r="I1919" s="6">
        <v>4</v>
      </c>
      <c r="J1919" s="10">
        <v>0</v>
      </c>
      <c r="K1919" s="7" t="s">
        <v>22</v>
      </c>
      <c r="L1919" s="7" t="s">
        <v>41</v>
      </c>
      <c r="M1919" s="6">
        <v>34</v>
      </c>
      <c r="N1919" s="6">
        <v>2</v>
      </c>
      <c r="O1919" s="7" t="str">
        <f>VLOOKUP(H1919,Product_Master!$A$2:$E$19,2,FALSE)</f>
        <v>Standing Desk</v>
      </c>
      <c r="P1919" s="7" t="str">
        <f>VLOOKUP(H1919,Product_Master!$A$2:$E$19,3,FALSE)</f>
        <v>Furniture</v>
      </c>
      <c r="Q1919" s="17">
        <f>INDEX(Product_Master!$D$2:$D$19,MATCH(H1919,Product_Master!$A$2:$A$19,0))</f>
        <v>480</v>
      </c>
      <c r="R1919" s="14">
        <f>INDEX(Product_Master!$E$2:$E$19,MATCH(H1919,Product_Master!$A$2:$A$19,0))</f>
        <v>375.21</v>
      </c>
      <c r="S1919" s="14">
        <f t="shared" si="174"/>
        <v>1920</v>
      </c>
      <c r="T1919" s="14">
        <f t="shared" si="175"/>
        <v>1500.84</v>
      </c>
      <c r="U1919" s="14">
        <f t="shared" si="176"/>
        <v>419.16000000000008</v>
      </c>
      <c r="V1919" s="20">
        <f t="shared" si="177"/>
        <v>0.21831250000000005</v>
      </c>
      <c r="W1919" s="7" t="str">
        <f t="shared" si="178"/>
        <v>Profitable</v>
      </c>
      <c r="X1919" s="7" t="str">
        <f t="shared" si="179"/>
        <v>Low</v>
      </c>
    </row>
    <row r="1920" spans="1:24" x14ac:dyDescent="0.3">
      <c r="A1920" s="7" t="s">
        <v>4424</v>
      </c>
      <c r="B1920" s="8">
        <v>45557</v>
      </c>
      <c r="C1920" s="8">
        <v>45562</v>
      </c>
      <c r="D1920" s="7" t="s">
        <v>3619</v>
      </c>
      <c r="E1920" s="7" t="s">
        <v>1836</v>
      </c>
      <c r="F1920" s="7" t="s">
        <v>39</v>
      </c>
      <c r="G1920" s="7" t="s">
        <v>20</v>
      </c>
      <c r="H1920" s="7" t="s">
        <v>146</v>
      </c>
      <c r="I1920" s="6">
        <v>1</v>
      </c>
      <c r="J1920" s="10">
        <v>0</v>
      </c>
      <c r="K1920" s="7" t="s">
        <v>22</v>
      </c>
      <c r="L1920" s="7" t="s">
        <v>33</v>
      </c>
      <c r="M1920" s="6">
        <v>51</v>
      </c>
      <c r="N1920" s="6">
        <v>5</v>
      </c>
      <c r="O1920" s="7" t="str">
        <f>VLOOKUP(H1920,Product_Master!$A$2:$E$19,2,FALSE)</f>
        <v>Standing Desk</v>
      </c>
      <c r="P1920" s="7" t="str">
        <f>VLOOKUP(H1920,Product_Master!$A$2:$E$19,3,FALSE)</f>
        <v>Furniture</v>
      </c>
      <c r="Q1920" s="17">
        <f>INDEX(Product_Master!$D$2:$D$19,MATCH(H1920,Product_Master!$A$2:$A$19,0))</f>
        <v>480</v>
      </c>
      <c r="R1920" s="14">
        <f>INDEX(Product_Master!$E$2:$E$19,MATCH(H1920,Product_Master!$A$2:$A$19,0))</f>
        <v>375.21</v>
      </c>
      <c r="S1920" s="14">
        <f t="shared" si="174"/>
        <v>480</v>
      </c>
      <c r="T1920" s="14">
        <f t="shared" si="175"/>
        <v>375.21</v>
      </c>
      <c r="U1920" s="14">
        <f t="shared" si="176"/>
        <v>104.79000000000002</v>
      </c>
      <c r="V1920" s="20">
        <f t="shared" si="177"/>
        <v>0.21831250000000005</v>
      </c>
      <c r="W1920" s="7" t="str">
        <f t="shared" si="178"/>
        <v>Profitable</v>
      </c>
      <c r="X1920" s="7" t="str">
        <f t="shared" si="179"/>
        <v>Low</v>
      </c>
    </row>
    <row r="1921" spans="1:24" x14ac:dyDescent="0.3">
      <c r="A1921" s="7" t="s">
        <v>4426</v>
      </c>
      <c r="B1921" s="8">
        <v>45257</v>
      </c>
      <c r="C1921" s="8">
        <v>45262</v>
      </c>
      <c r="D1921" s="7" t="s">
        <v>3667</v>
      </c>
      <c r="E1921" s="7" t="s">
        <v>548</v>
      </c>
      <c r="F1921" s="7" t="s">
        <v>29</v>
      </c>
      <c r="G1921" s="7" t="s">
        <v>20</v>
      </c>
      <c r="H1921" s="7" t="s">
        <v>91</v>
      </c>
      <c r="I1921" s="6">
        <v>3</v>
      </c>
      <c r="J1921" s="10">
        <v>0</v>
      </c>
      <c r="K1921" s="7" t="s">
        <v>32</v>
      </c>
      <c r="L1921" s="7" t="s">
        <v>41</v>
      </c>
      <c r="M1921" s="6">
        <v>51</v>
      </c>
      <c r="N1921" s="6">
        <v>4</v>
      </c>
      <c r="O1921" s="7" t="str">
        <f>VLOOKUP(H1921,Product_Master!$A$2:$E$19,2,FALSE)</f>
        <v>Smartphone</v>
      </c>
      <c r="P1921" s="7" t="str">
        <f>VLOOKUP(H1921,Product_Master!$A$2:$E$19,3,FALSE)</f>
        <v>Technology</v>
      </c>
      <c r="Q1921" s="17">
        <f>INDEX(Product_Master!$D$2:$D$19,MATCH(H1921,Product_Master!$A$2:$A$19,0))</f>
        <v>600</v>
      </c>
      <c r="R1921" s="14">
        <f>INDEX(Product_Master!$E$2:$E$19,MATCH(H1921,Product_Master!$A$2:$A$19,0))</f>
        <v>395.83</v>
      </c>
      <c r="S1921" s="14">
        <f t="shared" si="174"/>
        <v>1800</v>
      </c>
      <c r="T1921" s="14">
        <f t="shared" si="175"/>
        <v>1187.49</v>
      </c>
      <c r="U1921" s="14">
        <f t="shared" si="176"/>
        <v>612.51</v>
      </c>
      <c r="V1921" s="20">
        <f t="shared" si="177"/>
        <v>0.34028333333333333</v>
      </c>
      <c r="W1921" s="7" t="str">
        <f t="shared" si="178"/>
        <v>Profitable</v>
      </c>
      <c r="X1921" s="7" t="str">
        <f t="shared" si="179"/>
        <v>Low</v>
      </c>
    </row>
    <row r="1922" spans="1:24" x14ac:dyDescent="0.3">
      <c r="A1922" s="7" t="s">
        <v>4427</v>
      </c>
      <c r="B1922" s="8">
        <v>45346</v>
      </c>
      <c r="C1922" s="8">
        <v>45352</v>
      </c>
      <c r="D1922" s="7" t="s">
        <v>330</v>
      </c>
      <c r="E1922" s="7" t="s">
        <v>38</v>
      </c>
      <c r="F1922" s="7" t="s">
        <v>29</v>
      </c>
      <c r="G1922" s="7" t="s">
        <v>97</v>
      </c>
      <c r="H1922" s="7" t="s">
        <v>146</v>
      </c>
      <c r="I1922" s="6">
        <v>5</v>
      </c>
      <c r="J1922" s="10">
        <v>0.05</v>
      </c>
      <c r="K1922" s="7" t="s">
        <v>70</v>
      </c>
      <c r="L1922" s="7" t="s">
        <v>41</v>
      </c>
      <c r="M1922" s="6">
        <v>53</v>
      </c>
      <c r="N1922" s="6">
        <v>1</v>
      </c>
      <c r="O1922" s="7" t="str">
        <f>VLOOKUP(H1922,Product_Master!$A$2:$E$19,2,FALSE)</f>
        <v>Standing Desk</v>
      </c>
      <c r="P1922" s="7" t="str">
        <f>VLOOKUP(H1922,Product_Master!$A$2:$E$19,3,FALSE)</f>
        <v>Furniture</v>
      </c>
      <c r="Q1922" s="17">
        <f>INDEX(Product_Master!$D$2:$D$19,MATCH(H1922,Product_Master!$A$2:$A$19,0))</f>
        <v>480</v>
      </c>
      <c r="R1922" s="14">
        <f>INDEX(Product_Master!$E$2:$E$19,MATCH(H1922,Product_Master!$A$2:$A$19,0))</f>
        <v>375.21</v>
      </c>
      <c r="S1922" s="14">
        <f t="shared" ref="S1922:S1985" si="180">I1922*Q1922*(1-J1922)</f>
        <v>2280</v>
      </c>
      <c r="T1922" s="14">
        <f t="shared" ref="T1922:T1985" si="181">I1922*R1922</f>
        <v>1876.05</v>
      </c>
      <c r="U1922" s="14">
        <f t="shared" ref="U1922:U1985" si="182">S1922-T1922</f>
        <v>403.95000000000005</v>
      </c>
      <c r="V1922" s="20">
        <f t="shared" ref="V1922:V1985" si="183">IFERROR(U1922/S1922,0)</f>
        <v>0.17717105263157898</v>
      </c>
      <c r="W1922" s="7" t="str">
        <f t="shared" ref="W1922:W1985" si="184">IF(U1922&gt;0,"Profitable","Loss")</f>
        <v>Profitable</v>
      </c>
      <c r="X1922" s="7" t="str">
        <f t="shared" ref="X1922:X1985" si="185">IF(S1922&gt;=5000,"High",IF(S1922&gt;=2000,"Medium","Low"))</f>
        <v>Medium</v>
      </c>
    </row>
    <row r="1923" spans="1:24" x14ac:dyDescent="0.3">
      <c r="A1923" s="7" t="s">
        <v>4429</v>
      </c>
      <c r="B1923" s="8">
        <v>45514</v>
      </c>
      <c r="C1923" s="8">
        <v>45520</v>
      </c>
      <c r="D1923" s="7" t="s">
        <v>4430</v>
      </c>
      <c r="E1923" s="7" t="s">
        <v>627</v>
      </c>
      <c r="F1923" s="7" t="s">
        <v>29</v>
      </c>
      <c r="G1923" s="7" t="s">
        <v>293</v>
      </c>
      <c r="H1923" s="7" t="s">
        <v>241</v>
      </c>
      <c r="I1923" s="6">
        <v>9</v>
      </c>
      <c r="J1923" s="10">
        <v>0.05</v>
      </c>
      <c r="K1923" s="7" t="s">
        <v>22</v>
      </c>
      <c r="L1923" s="7" t="s">
        <v>23</v>
      </c>
      <c r="M1923" s="6">
        <v>54</v>
      </c>
      <c r="N1923" s="6">
        <v>1</v>
      </c>
      <c r="O1923" s="7" t="str">
        <f>VLOOKUP(H1923,Product_Master!$A$2:$E$19,2,FALSE)</f>
        <v>Notebook</v>
      </c>
      <c r="P1923" s="7" t="str">
        <f>VLOOKUP(H1923,Product_Master!$A$2:$E$19,3,FALSE)</f>
        <v>Office Supplies</v>
      </c>
      <c r="Q1923" s="17">
        <f>INDEX(Product_Master!$D$2:$D$19,MATCH(H1923,Product_Master!$A$2:$A$19,0))</f>
        <v>6</v>
      </c>
      <c r="R1923" s="14">
        <f>INDEX(Product_Master!$E$2:$E$19,MATCH(H1923,Product_Master!$A$2:$A$19,0))</f>
        <v>4.2699999999999996</v>
      </c>
      <c r="S1923" s="14">
        <f t="shared" si="180"/>
        <v>51.3</v>
      </c>
      <c r="T1923" s="14">
        <f t="shared" si="181"/>
        <v>38.429999999999993</v>
      </c>
      <c r="U1923" s="14">
        <f t="shared" si="182"/>
        <v>12.870000000000005</v>
      </c>
      <c r="V1923" s="20">
        <f t="shared" si="183"/>
        <v>0.25087719298245625</v>
      </c>
      <c r="W1923" s="7" t="str">
        <f t="shared" si="184"/>
        <v>Profitable</v>
      </c>
      <c r="X1923" s="7" t="str">
        <f t="shared" si="185"/>
        <v>Low</v>
      </c>
    </row>
    <row r="1924" spans="1:24" x14ac:dyDescent="0.3">
      <c r="A1924" s="7" t="s">
        <v>4431</v>
      </c>
      <c r="B1924" s="8">
        <v>45490</v>
      </c>
      <c r="C1924" s="8">
        <v>45496</v>
      </c>
      <c r="D1924" s="7" t="s">
        <v>862</v>
      </c>
      <c r="E1924" s="7" t="s">
        <v>683</v>
      </c>
      <c r="F1924" s="7" t="s">
        <v>29</v>
      </c>
      <c r="G1924" s="7" t="s">
        <v>62</v>
      </c>
      <c r="H1924" s="7" t="s">
        <v>154</v>
      </c>
      <c r="I1924" s="6">
        <v>4</v>
      </c>
      <c r="J1924" s="10">
        <v>0.1</v>
      </c>
      <c r="K1924" s="7" t="s">
        <v>32</v>
      </c>
      <c r="L1924" s="7" t="s">
        <v>23</v>
      </c>
      <c r="M1924" s="6">
        <v>39</v>
      </c>
      <c r="N1924" s="6">
        <v>2</v>
      </c>
      <c r="O1924" s="7" t="str">
        <f>VLOOKUP(H1924,Product_Master!$A$2:$E$19,2,FALSE)</f>
        <v>Filing Cabinet</v>
      </c>
      <c r="P1924" s="7" t="str">
        <f>VLOOKUP(H1924,Product_Master!$A$2:$E$19,3,FALSE)</f>
        <v>Furniture</v>
      </c>
      <c r="Q1924" s="17">
        <f>INDEX(Product_Master!$D$2:$D$19,MATCH(H1924,Product_Master!$A$2:$A$19,0))</f>
        <v>130</v>
      </c>
      <c r="R1924" s="14">
        <f>INDEX(Product_Master!$E$2:$E$19,MATCH(H1924,Product_Master!$A$2:$A$19,0))</f>
        <v>83.55</v>
      </c>
      <c r="S1924" s="14">
        <f t="shared" si="180"/>
        <v>468</v>
      </c>
      <c r="T1924" s="14">
        <f t="shared" si="181"/>
        <v>334.2</v>
      </c>
      <c r="U1924" s="14">
        <f t="shared" si="182"/>
        <v>133.80000000000001</v>
      </c>
      <c r="V1924" s="20">
        <f t="shared" si="183"/>
        <v>0.28589743589743594</v>
      </c>
      <c r="W1924" s="7" t="str">
        <f t="shared" si="184"/>
        <v>Profitable</v>
      </c>
      <c r="X1924" s="7" t="str">
        <f t="shared" si="185"/>
        <v>Low</v>
      </c>
    </row>
    <row r="1925" spans="1:24" x14ac:dyDescent="0.3">
      <c r="A1925" s="7" t="s">
        <v>4432</v>
      </c>
      <c r="B1925" s="8">
        <v>45339</v>
      </c>
      <c r="C1925" s="8">
        <v>45346</v>
      </c>
      <c r="D1925" s="7" t="s">
        <v>1708</v>
      </c>
      <c r="E1925" s="7" t="s">
        <v>46</v>
      </c>
      <c r="F1925" s="7" t="s">
        <v>39</v>
      </c>
      <c r="G1925" s="7" t="s">
        <v>47</v>
      </c>
      <c r="H1925" s="7" t="s">
        <v>84</v>
      </c>
      <c r="I1925" s="6">
        <v>3</v>
      </c>
      <c r="J1925" s="10">
        <v>0</v>
      </c>
      <c r="K1925" s="7" t="s">
        <v>22</v>
      </c>
      <c r="L1925" s="7" t="s">
        <v>23</v>
      </c>
      <c r="M1925" s="6">
        <v>69</v>
      </c>
      <c r="N1925" s="6">
        <v>1</v>
      </c>
      <c r="O1925" s="7" t="str">
        <f>VLOOKUP(H1925,Product_Master!$A$2:$E$19,2,FALSE)</f>
        <v>Bookcase</v>
      </c>
      <c r="P1925" s="7" t="str">
        <f>VLOOKUP(H1925,Product_Master!$A$2:$E$19,3,FALSE)</f>
        <v>Furniture</v>
      </c>
      <c r="Q1925" s="17">
        <f>INDEX(Product_Master!$D$2:$D$19,MATCH(H1925,Product_Master!$A$2:$A$19,0))</f>
        <v>210</v>
      </c>
      <c r="R1925" s="14">
        <f>INDEX(Product_Master!$E$2:$E$19,MATCH(H1925,Product_Master!$A$2:$A$19,0))</f>
        <v>139.15</v>
      </c>
      <c r="S1925" s="14">
        <f t="shared" si="180"/>
        <v>630</v>
      </c>
      <c r="T1925" s="14">
        <f t="shared" si="181"/>
        <v>417.45000000000005</v>
      </c>
      <c r="U1925" s="14">
        <f t="shared" si="182"/>
        <v>212.54999999999995</v>
      </c>
      <c r="V1925" s="20">
        <f t="shared" si="183"/>
        <v>0.33738095238095228</v>
      </c>
      <c r="W1925" s="7" t="str">
        <f t="shared" si="184"/>
        <v>Profitable</v>
      </c>
      <c r="X1925" s="7" t="str">
        <f t="shared" si="185"/>
        <v>Low</v>
      </c>
    </row>
    <row r="1926" spans="1:24" x14ac:dyDescent="0.3">
      <c r="A1926" s="7" t="s">
        <v>4433</v>
      </c>
      <c r="B1926" s="8">
        <v>45194</v>
      </c>
      <c r="C1926" s="8">
        <v>45196</v>
      </c>
      <c r="D1926" s="7" t="s">
        <v>3251</v>
      </c>
      <c r="E1926" s="7" t="s">
        <v>1959</v>
      </c>
      <c r="F1926" s="7" t="s">
        <v>29</v>
      </c>
      <c r="G1926" s="7" t="s">
        <v>293</v>
      </c>
      <c r="H1926" s="7" t="s">
        <v>146</v>
      </c>
      <c r="I1926" s="6">
        <v>4</v>
      </c>
      <c r="J1926" s="10">
        <v>0</v>
      </c>
      <c r="K1926" s="7" t="s">
        <v>32</v>
      </c>
      <c r="L1926" s="7" t="s">
        <v>33</v>
      </c>
      <c r="M1926" s="6">
        <v>57</v>
      </c>
      <c r="N1926" s="6">
        <v>1</v>
      </c>
      <c r="O1926" s="7" t="str">
        <f>VLOOKUP(H1926,Product_Master!$A$2:$E$19,2,FALSE)</f>
        <v>Standing Desk</v>
      </c>
      <c r="P1926" s="7" t="str">
        <f>VLOOKUP(H1926,Product_Master!$A$2:$E$19,3,FALSE)</f>
        <v>Furniture</v>
      </c>
      <c r="Q1926" s="17">
        <f>INDEX(Product_Master!$D$2:$D$19,MATCH(H1926,Product_Master!$A$2:$A$19,0))</f>
        <v>480</v>
      </c>
      <c r="R1926" s="14">
        <f>INDEX(Product_Master!$E$2:$E$19,MATCH(H1926,Product_Master!$A$2:$A$19,0))</f>
        <v>375.21</v>
      </c>
      <c r="S1926" s="14">
        <f t="shared" si="180"/>
        <v>1920</v>
      </c>
      <c r="T1926" s="14">
        <f t="shared" si="181"/>
        <v>1500.84</v>
      </c>
      <c r="U1926" s="14">
        <f t="shared" si="182"/>
        <v>419.16000000000008</v>
      </c>
      <c r="V1926" s="20">
        <f t="shared" si="183"/>
        <v>0.21831250000000005</v>
      </c>
      <c r="W1926" s="7" t="str">
        <f t="shared" si="184"/>
        <v>Profitable</v>
      </c>
      <c r="X1926" s="7" t="str">
        <f t="shared" si="185"/>
        <v>Low</v>
      </c>
    </row>
    <row r="1927" spans="1:24" x14ac:dyDescent="0.3">
      <c r="A1927" s="7" t="s">
        <v>4434</v>
      </c>
      <c r="B1927" s="8">
        <v>45024</v>
      </c>
      <c r="C1927" s="8">
        <v>45028</v>
      </c>
      <c r="D1927" s="7" t="s">
        <v>1097</v>
      </c>
      <c r="E1927" s="7" t="s">
        <v>1829</v>
      </c>
      <c r="F1927" s="7" t="s">
        <v>29</v>
      </c>
      <c r="G1927" s="7" t="s">
        <v>40</v>
      </c>
      <c r="H1927" s="7" t="s">
        <v>241</v>
      </c>
      <c r="I1927" s="6">
        <v>4</v>
      </c>
      <c r="J1927" s="10">
        <v>0</v>
      </c>
      <c r="K1927" s="7" t="s">
        <v>22</v>
      </c>
      <c r="L1927" s="7" t="s">
        <v>41</v>
      </c>
      <c r="M1927" s="6">
        <v>18</v>
      </c>
      <c r="N1927" s="6">
        <v>5</v>
      </c>
      <c r="O1927" s="7" t="str">
        <f>VLOOKUP(H1927,Product_Master!$A$2:$E$19,2,FALSE)</f>
        <v>Notebook</v>
      </c>
      <c r="P1927" s="7" t="str">
        <f>VLOOKUP(H1927,Product_Master!$A$2:$E$19,3,FALSE)</f>
        <v>Office Supplies</v>
      </c>
      <c r="Q1927" s="17">
        <f>INDEX(Product_Master!$D$2:$D$19,MATCH(H1927,Product_Master!$A$2:$A$19,0))</f>
        <v>6</v>
      </c>
      <c r="R1927" s="14">
        <f>INDEX(Product_Master!$E$2:$E$19,MATCH(H1927,Product_Master!$A$2:$A$19,0))</f>
        <v>4.2699999999999996</v>
      </c>
      <c r="S1927" s="14">
        <f t="shared" si="180"/>
        <v>24</v>
      </c>
      <c r="T1927" s="14">
        <f t="shared" si="181"/>
        <v>17.079999999999998</v>
      </c>
      <c r="U1927" s="14">
        <f t="shared" si="182"/>
        <v>6.9200000000000017</v>
      </c>
      <c r="V1927" s="20">
        <f t="shared" si="183"/>
        <v>0.28833333333333339</v>
      </c>
      <c r="W1927" s="7" t="str">
        <f t="shared" si="184"/>
        <v>Profitable</v>
      </c>
      <c r="X1927" s="7" t="str">
        <f t="shared" si="185"/>
        <v>Low</v>
      </c>
    </row>
    <row r="1928" spans="1:24" x14ac:dyDescent="0.3">
      <c r="A1928" s="7" t="s">
        <v>4435</v>
      </c>
      <c r="B1928" s="8">
        <v>45056</v>
      </c>
      <c r="C1928" s="8">
        <v>45061</v>
      </c>
      <c r="D1928" s="7" t="s">
        <v>363</v>
      </c>
      <c r="E1928" s="7" t="s">
        <v>165</v>
      </c>
      <c r="F1928" s="7" t="s">
        <v>39</v>
      </c>
      <c r="G1928" s="7" t="s">
        <v>90</v>
      </c>
      <c r="H1928" s="7" t="s">
        <v>76</v>
      </c>
      <c r="I1928" s="6">
        <v>4</v>
      </c>
      <c r="J1928" s="10">
        <v>0.05</v>
      </c>
      <c r="K1928" s="7" t="s">
        <v>32</v>
      </c>
      <c r="L1928" s="7" t="s">
        <v>41</v>
      </c>
      <c r="M1928" s="6">
        <v>38</v>
      </c>
      <c r="N1928" s="6">
        <v>5</v>
      </c>
      <c r="O1928" s="7" t="str">
        <f>VLOOKUP(H1928,Product_Master!$A$2:$E$19,2,FALSE)</f>
        <v>Tablet</v>
      </c>
      <c r="P1928" s="7" t="str">
        <f>VLOOKUP(H1928,Product_Master!$A$2:$E$19,3,FALSE)</f>
        <v>Technology</v>
      </c>
      <c r="Q1928" s="17">
        <f>INDEX(Product_Master!$D$2:$D$19,MATCH(H1928,Product_Master!$A$2:$A$19,0))</f>
        <v>350</v>
      </c>
      <c r="R1928" s="14">
        <f>INDEX(Product_Master!$E$2:$E$19,MATCH(H1928,Product_Master!$A$2:$A$19,0))</f>
        <v>267.63</v>
      </c>
      <c r="S1928" s="14">
        <f t="shared" si="180"/>
        <v>1330</v>
      </c>
      <c r="T1928" s="14">
        <f t="shared" si="181"/>
        <v>1070.52</v>
      </c>
      <c r="U1928" s="14">
        <f t="shared" si="182"/>
        <v>259.48</v>
      </c>
      <c r="V1928" s="20">
        <f t="shared" si="183"/>
        <v>0.19509774436090227</v>
      </c>
      <c r="W1928" s="7" t="str">
        <f t="shared" si="184"/>
        <v>Profitable</v>
      </c>
      <c r="X1928" s="7" t="str">
        <f t="shared" si="185"/>
        <v>Low</v>
      </c>
    </row>
    <row r="1929" spans="1:24" x14ac:dyDescent="0.3">
      <c r="A1929" s="7" t="s">
        <v>4436</v>
      </c>
      <c r="B1929" s="8">
        <v>44952</v>
      </c>
      <c r="C1929" s="8">
        <v>44953</v>
      </c>
      <c r="D1929" s="7" t="s">
        <v>4437</v>
      </c>
      <c r="E1929" s="7" t="s">
        <v>548</v>
      </c>
      <c r="F1929" s="7" t="s">
        <v>29</v>
      </c>
      <c r="G1929" s="7" t="s">
        <v>20</v>
      </c>
      <c r="H1929" s="7" t="s">
        <v>146</v>
      </c>
      <c r="I1929" s="6">
        <v>7</v>
      </c>
      <c r="J1929" s="10">
        <v>0</v>
      </c>
      <c r="K1929" s="7" t="s">
        <v>70</v>
      </c>
      <c r="L1929" s="7" t="s">
        <v>41</v>
      </c>
      <c r="M1929" s="6">
        <v>44</v>
      </c>
      <c r="N1929" s="6">
        <v>5</v>
      </c>
      <c r="O1929" s="7" t="str">
        <f>VLOOKUP(H1929,Product_Master!$A$2:$E$19,2,FALSE)</f>
        <v>Standing Desk</v>
      </c>
      <c r="P1929" s="7" t="str">
        <f>VLOOKUP(H1929,Product_Master!$A$2:$E$19,3,FALSE)</f>
        <v>Furniture</v>
      </c>
      <c r="Q1929" s="17">
        <f>INDEX(Product_Master!$D$2:$D$19,MATCH(H1929,Product_Master!$A$2:$A$19,0))</f>
        <v>480</v>
      </c>
      <c r="R1929" s="14">
        <f>INDEX(Product_Master!$E$2:$E$19,MATCH(H1929,Product_Master!$A$2:$A$19,0))</f>
        <v>375.21</v>
      </c>
      <c r="S1929" s="14">
        <f t="shared" si="180"/>
        <v>3360</v>
      </c>
      <c r="T1929" s="14">
        <f t="shared" si="181"/>
        <v>2626.47</v>
      </c>
      <c r="U1929" s="14">
        <f t="shared" si="182"/>
        <v>733.5300000000002</v>
      </c>
      <c r="V1929" s="20">
        <f t="shared" si="183"/>
        <v>0.21831250000000005</v>
      </c>
      <c r="W1929" s="7" t="str">
        <f t="shared" si="184"/>
        <v>Profitable</v>
      </c>
      <c r="X1929" s="7" t="str">
        <f t="shared" si="185"/>
        <v>Medium</v>
      </c>
    </row>
    <row r="1930" spans="1:24" x14ac:dyDescent="0.3">
      <c r="A1930" s="7" t="s">
        <v>4438</v>
      </c>
      <c r="B1930" s="8">
        <v>45582</v>
      </c>
      <c r="C1930" s="8">
        <v>45586</v>
      </c>
      <c r="D1930" s="7" t="s">
        <v>2527</v>
      </c>
      <c r="E1930" s="7" t="s">
        <v>914</v>
      </c>
      <c r="F1930" s="7" t="s">
        <v>19</v>
      </c>
      <c r="G1930" s="7" t="s">
        <v>293</v>
      </c>
      <c r="H1930" s="7" t="s">
        <v>91</v>
      </c>
      <c r="I1930" s="6">
        <v>2</v>
      </c>
      <c r="J1930" s="10">
        <v>0.2</v>
      </c>
      <c r="K1930" s="7" t="s">
        <v>222</v>
      </c>
      <c r="L1930" s="7" t="s">
        <v>23</v>
      </c>
      <c r="M1930" s="6">
        <v>18</v>
      </c>
      <c r="N1930" s="6">
        <v>4</v>
      </c>
      <c r="O1930" s="7" t="str">
        <f>VLOOKUP(H1930,Product_Master!$A$2:$E$19,2,FALSE)</f>
        <v>Smartphone</v>
      </c>
      <c r="P1930" s="7" t="str">
        <f>VLOOKUP(H1930,Product_Master!$A$2:$E$19,3,FALSE)</f>
        <v>Technology</v>
      </c>
      <c r="Q1930" s="17">
        <f>INDEX(Product_Master!$D$2:$D$19,MATCH(H1930,Product_Master!$A$2:$A$19,0))</f>
        <v>600</v>
      </c>
      <c r="R1930" s="14">
        <f>INDEX(Product_Master!$E$2:$E$19,MATCH(H1930,Product_Master!$A$2:$A$19,0))</f>
        <v>395.83</v>
      </c>
      <c r="S1930" s="14">
        <f t="shared" si="180"/>
        <v>960</v>
      </c>
      <c r="T1930" s="14">
        <f t="shared" si="181"/>
        <v>791.66</v>
      </c>
      <c r="U1930" s="14">
        <f t="shared" si="182"/>
        <v>168.34000000000003</v>
      </c>
      <c r="V1930" s="20">
        <f t="shared" si="183"/>
        <v>0.1753541666666667</v>
      </c>
      <c r="W1930" s="7" t="str">
        <f t="shared" si="184"/>
        <v>Profitable</v>
      </c>
      <c r="X1930" s="7" t="str">
        <f t="shared" si="185"/>
        <v>Low</v>
      </c>
    </row>
    <row r="1931" spans="1:24" x14ac:dyDescent="0.3">
      <c r="A1931" s="7" t="s">
        <v>4439</v>
      </c>
      <c r="B1931" s="8">
        <v>45380</v>
      </c>
      <c r="C1931" s="8">
        <v>45382</v>
      </c>
      <c r="D1931" s="7" t="s">
        <v>3094</v>
      </c>
      <c r="E1931" s="7" t="s">
        <v>369</v>
      </c>
      <c r="F1931" s="7" t="s">
        <v>29</v>
      </c>
      <c r="G1931" s="7" t="s">
        <v>251</v>
      </c>
      <c r="H1931" s="7" t="s">
        <v>48</v>
      </c>
      <c r="I1931" s="6">
        <v>9</v>
      </c>
      <c r="J1931" s="10">
        <v>0</v>
      </c>
      <c r="K1931" s="7" t="s">
        <v>32</v>
      </c>
      <c r="L1931" s="7" t="s">
        <v>41</v>
      </c>
      <c r="M1931" s="6">
        <v>31</v>
      </c>
      <c r="N1931" s="6">
        <v>3</v>
      </c>
      <c r="O1931" s="7" t="str">
        <f>VLOOKUP(H1931,Product_Master!$A$2:$E$19,2,FALSE)</f>
        <v>Monitor</v>
      </c>
      <c r="P1931" s="7" t="str">
        <f>VLOOKUP(H1931,Product_Master!$A$2:$E$19,3,FALSE)</f>
        <v>Technology</v>
      </c>
      <c r="Q1931" s="17">
        <f>INDEX(Product_Master!$D$2:$D$19,MATCH(H1931,Product_Master!$A$2:$A$19,0))</f>
        <v>220</v>
      </c>
      <c r="R1931" s="14">
        <f>INDEX(Product_Master!$E$2:$E$19,MATCH(H1931,Product_Master!$A$2:$A$19,0))</f>
        <v>159.36000000000001</v>
      </c>
      <c r="S1931" s="14">
        <f t="shared" si="180"/>
        <v>1980</v>
      </c>
      <c r="T1931" s="14">
        <f t="shared" si="181"/>
        <v>1434.2400000000002</v>
      </c>
      <c r="U1931" s="14">
        <f t="shared" si="182"/>
        <v>545.75999999999976</v>
      </c>
      <c r="V1931" s="20">
        <f t="shared" si="183"/>
        <v>0.27563636363636351</v>
      </c>
      <c r="W1931" s="7" t="str">
        <f t="shared" si="184"/>
        <v>Profitable</v>
      </c>
      <c r="X1931" s="7" t="str">
        <f t="shared" si="185"/>
        <v>Low</v>
      </c>
    </row>
    <row r="1932" spans="1:24" x14ac:dyDescent="0.3">
      <c r="A1932" s="7" t="s">
        <v>4440</v>
      </c>
      <c r="B1932" s="8">
        <v>45627</v>
      </c>
      <c r="C1932" s="8">
        <v>45629</v>
      </c>
      <c r="D1932" s="7" t="s">
        <v>2647</v>
      </c>
      <c r="E1932" s="7" t="s">
        <v>364</v>
      </c>
      <c r="F1932" s="7" t="s">
        <v>29</v>
      </c>
      <c r="G1932" s="7" t="s">
        <v>40</v>
      </c>
      <c r="H1932" s="7" t="s">
        <v>48</v>
      </c>
      <c r="I1932" s="6">
        <v>5</v>
      </c>
      <c r="J1932" s="10">
        <v>0.1</v>
      </c>
      <c r="K1932" s="7" t="s">
        <v>32</v>
      </c>
      <c r="L1932" s="7" t="s">
        <v>33</v>
      </c>
      <c r="M1932" s="6">
        <v>22</v>
      </c>
      <c r="N1932" s="6">
        <v>3</v>
      </c>
      <c r="O1932" s="7" t="str">
        <f>VLOOKUP(H1932,Product_Master!$A$2:$E$19,2,FALSE)</f>
        <v>Monitor</v>
      </c>
      <c r="P1932" s="7" t="str">
        <f>VLOOKUP(H1932,Product_Master!$A$2:$E$19,3,FALSE)</f>
        <v>Technology</v>
      </c>
      <c r="Q1932" s="17">
        <f>INDEX(Product_Master!$D$2:$D$19,MATCH(H1932,Product_Master!$A$2:$A$19,0))</f>
        <v>220</v>
      </c>
      <c r="R1932" s="14">
        <f>INDEX(Product_Master!$E$2:$E$19,MATCH(H1932,Product_Master!$A$2:$A$19,0))</f>
        <v>159.36000000000001</v>
      </c>
      <c r="S1932" s="14">
        <f t="shared" si="180"/>
        <v>990</v>
      </c>
      <c r="T1932" s="14">
        <f t="shared" si="181"/>
        <v>796.80000000000007</v>
      </c>
      <c r="U1932" s="14">
        <f t="shared" si="182"/>
        <v>193.19999999999993</v>
      </c>
      <c r="V1932" s="20">
        <f t="shared" si="183"/>
        <v>0.19515151515151508</v>
      </c>
      <c r="W1932" s="7" t="str">
        <f t="shared" si="184"/>
        <v>Profitable</v>
      </c>
      <c r="X1932" s="7" t="str">
        <f t="shared" si="185"/>
        <v>Low</v>
      </c>
    </row>
    <row r="1933" spans="1:24" x14ac:dyDescent="0.3">
      <c r="A1933" s="7" t="s">
        <v>4442</v>
      </c>
      <c r="B1933" s="8">
        <v>45069</v>
      </c>
      <c r="C1933" s="8">
        <v>45073</v>
      </c>
      <c r="D1933" s="7" t="s">
        <v>3159</v>
      </c>
      <c r="E1933" s="7" t="s">
        <v>1000</v>
      </c>
      <c r="F1933" s="7" t="s">
        <v>29</v>
      </c>
      <c r="G1933" s="7" t="s">
        <v>90</v>
      </c>
      <c r="H1933" s="7" t="s">
        <v>56</v>
      </c>
      <c r="I1933" s="6">
        <v>6</v>
      </c>
      <c r="J1933" s="10">
        <v>0.2</v>
      </c>
      <c r="K1933" s="7" t="s">
        <v>22</v>
      </c>
      <c r="L1933" s="7" t="s">
        <v>33</v>
      </c>
      <c r="M1933" s="6">
        <v>64</v>
      </c>
      <c r="N1933" s="6">
        <v>1</v>
      </c>
      <c r="O1933" s="7" t="str">
        <f>VLOOKUP(H1933,Product_Master!$A$2:$E$19,2,FALSE)</f>
        <v>Stapler</v>
      </c>
      <c r="P1933" s="7" t="str">
        <f>VLOOKUP(H1933,Product_Master!$A$2:$E$19,3,FALSE)</f>
        <v>Office Supplies</v>
      </c>
      <c r="Q1933" s="17">
        <f>INDEX(Product_Master!$D$2:$D$19,MATCH(H1933,Product_Master!$A$2:$A$19,0))</f>
        <v>15</v>
      </c>
      <c r="R1933" s="14">
        <f>INDEX(Product_Master!$E$2:$E$19,MATCH(H1933,Product_Master!$A$2:$A$19,0))</f>
        <v>9.91</v>
      </c>
      <c r="S1933" s="14">
        <f t="shared" si="180"/>
        <v>72</v>
      </c>
      <c r="T1933" s="14">
        <f t="shared" si="181"/>
        <v>59.46</v>
      </c>
      <c r="U1933" s="14">
        <f t="shared" si="182"/>
        <v>12.54</v>
      </c>
      <c r="V1933" s="20">
        <f t="shared" si="183"/>
        <v>0.17416666666666666</v>
      </c>
      <c r="W1933" s="7" t="str">
        <f t="shared" si="184"/>
        <v>Profitable</v>
      </c>
      <c r="X1933" s="7" t="str">
        <f t="shared" si="185"/>
        <v>Low</v>
      </c>
    </row>
    <row r="1934" spans="1:24" x14ac:dyDescent="0.3">
      <c r="A1934" s="7" t="s">
        <v>4443</v>
      </c>
      <c r="B1934" s="8">
        <v>44992</v>
      </c>
      <c r="C1934" s="8">
        <v>44998</v>
      </c>
      <c r="D1934" s="7" t="s">
        <v>4356</v>
      </c>
      <c r="E1934" s="7" t="s">
        <v>606</v>
      </c>
      <c r="F1934" s="7" t="s">
        <v>19</v>
      </c>
      <c r="G1934" s="7" t="s">
        <v>115</v>
      </c>
      <c r="H1934" s="7" t="s">
        <v>160</v>
      </c>
      <c r="I1934" s="6">
        <v>1</v>
      </c>
      <c r="J1934" s="10">
        <v>0</v>
      </c>
      <c r="K1934" s="7" t="s">
        <v>32</v>
      </c>
      <c r="L1934" s="7" t="s">
        <v>23</v>
      </c>
      <c r="M1934" s="6">
        <v>51</v>
      </c>
      <c r="N1934" s="6">
        <v>5</v>
      </c>
      <c r="O1934" s="7" t="str">
        <f>VLOOKUP(H1934,Product_Master!$A$2:$E$19,2,FALSE)</f>
        <v>Laptop</v>
      </c>
      <c r="P1934" s="7" t="str">
        <f>VLOOKUP(H1934,Product_Master!$A$2:$E$19,3,FALSE)</f>
        <v>Technology</v>
      </c>
      <c r="Q1934" s="17">
        <f>INDEX(Product_Master!$D$2:$D$19,MATCH(H1934,Product_Master!$A$2:$A$19,0))</f>
        <v>900</v>
      </c>
      <c r="R1934" s="14">
        <f>INDEX(Product_Master!$E$2:$E$19,MATCH(H1934,Product_Master!$A$2:$A$19,0))</f>
        <v>669.14</v>
      </c>
      <c r="S1934" s="14">
        <f t="shared" si="180"/>
        <v>900</v>
      </c>
      <c r="T1934" s="14">
        <f t="shared" si="181"/>
        <v>669.14</v>
      </c>
      <c r="U1934" s="14">
        <f t="shared" si="182"/>
        <v>230.86</v>
      </c>
      <c r="V1934" s="20">
        <f t="shared" si="183"/>
        <v>0.25651111111111113</v>
      </c>
      <c r="W1934" s="7" t="str">
        <f t="shared" si="184"/>
        <v>Profitable</v>
      </c>
      <c r="X1934" s="7" t="str">
        <f t="shared" si="185"/>
        <v>Low</v>
      </c>
    </row>
    <row r="1935" spans="1:24" x14ac:dyDescent="0.3">
      <c r="A1935" s="7" t="s">
        <v>4445</v>
      </c>
      <c r="B1935" s="8">
        <v>45599</v>
      </c>
      <c r="C1935" s="8">
        <v>45605</v>
      </c>
      <c r="D1935" s="7" t="s">
        <v>3506</v>
      </c>
      <c r="E1935" s="7" t="s">
        <v>954</v>
      </c>
      <c r="F1935" s="7" t="s">
        <v>39</v>
      </c>
      <c r="G1935" s="7" t="s">
        <v>62</v>
      </c>
      <c r="H1935" s="7" t="s">
        <v>160</v>
      </c>
      <c r="I1935" s="6">
        <v>8</v>
      </c>
      <c r="J1935" s="10">
        <v>0.05</v>
      </c>
      <c r="K1935" s="7" t="s">
        <v>22</v>
      </c>
      <c r="L1935" s="7" t="s">
        <v>41</v>
      </c>
      <c r="M1935" s="6">
        <v>44</v>
      </c>
      <c r="N1935" s="6">
        <v>4</v>
      </c>
      <c r="O1935" s="7" t="str">
        <f>VLOOKUP(H1935,Product_Master!$A$2:$E$19,2,FALSE)</f>
        <v>Laptop</v>
      </c>
      <c r="P1935" s="7" t="str">
        <f>VLOOKUP(H1935,Product_Master!$A$2:$E$19,3,FALSE)</f>
        <v>Technology</v>
      </c>
      <c r="Q1935" s="17">
        <f>INDEX(Product_Master!$D$2:$D$19,MATCH(H1935,Product_Master!$A$2:$A$19,0))</f>
        <v>900</v>
      </c>
      <c r="R1935" s="14">
        <f>INDEX(Product_Master!$E$2:$E$19,MATCH(H1935,Product_Master!$A$2:$A$19,0))</f>
        <v>669.14</v>
      </c>
      <c r="S1935" s="14">
        <f t="shared" si="180"/>
        <v>6840</v>
      </c>
      <c r="T1935" s="14">
        <f t="shared" si="181"/>
        <v>5353.12</v>
      </c>
      <c r="U1935" s="14">
        <f t="shared" si="182"/>
        <v>1486.88</v>
      </c>
      <c r="V1935" s="20">
        <f t="shared" si="183"/>
        <v>0.21738011695906434</v>
      </c>
      <c r="W1935" s="7" t="str">
        <f t="shared" si="184"/>
        <v>Profitable</v>
      </c>
      <c r="X1935" s="7" t="str">
        <f t="shared" si="185"/>
        <v>High</v>
      </c>
    </row>
    <row r="1936" spans="1:24" x14ac:dyDescent="0.3">
      <c r="A1936" s="7" t="s">
        <v>4447</v>
      </c>
      <c r="B1936" s="8">
        <v>45393</v>
      </c>
      <c r="C1936" s="8">
        <v>45395</v>
      </c>
      <c r="D1936" s="7" t="s">
        <v>2658</v>
      </c>
      <c r="E1936" s="7" t="s">
        <v>1959</v>
      </c>
      <c r="F1936" s="7" t="s">
        <v>29</v>
      </c>
      <c r="G1936" s="7" t="s">
        <v>90</v>
      </c>
      <c r="H1936" s="7" t="s">
        <v>160</v>
      </c>
      <c r="I1936" s="6">
        <v>3</v>
      </c>
      <c r="J1936" s="10">
        <v>0.05</v>
      </c>
      <c r="K1936" s="7" t="s">
        <v>32</v>
      </c>
      <c r="L1936" s="7" t="s">
        <v>23</v>
      </c>
      <c r="M1936" s="6">
        <v>28</v>
      </c>
      <c r="N1936" s="6">
        <v>1</v>
      </c>
      <c r="O1936" s="7" t="str">
        <f>VLOOKUP(H1936,Product_Master!$A$2:$E$19,2,FALSE)</f>
        <v>Laptop</v>
      </c>
      <c r="P1936" s="7" t="str">
        <f>VLOOKUP(H1936,Product_Master!$A$2:$E$19,3,FALSE)</f>
        <v>Technology</v>
      </c>
      <c r="Q1936" s="17">
        <f>INDEX(Product_Master!$D$2:$D$19,MATCH(H1936,Product_Master!$A$2:$A$19,0))</f>
        <v>900</v>
      </c>
      <c r="R1936" s="14">
        <f>INDEX(Product_Master!$E$2:$E$19,MATCH(H1936,Product_Master!$A$2:$A$19,0))</f>
        <v>669.14</v>
      </c>
      <c r="S1936" s="14">
        <f t="shared" si="180"/>
        <v>2565</v>
      </c>
      <c r="T1936" s="14">
        <f t="shared" si="181"/>
        <v>2007.42</v>
      </c>
      <c r="U1936" s="14">
        <f t="shared" si="182"/>
        <v>557.57999999999993</v>
      </c>
      <c r="V1936" s="20">
        <f t="shared" si="183"/>
        <v>0.21738011695906431</v>
      </c>
      <c r="W1936" s="7" t="str">
        <f t="shared" si="184"/>
        <v>Profitable</v>
      </c>
      <c r="X1936" s="7" t="str">
        <f t="shared" si="185"/>
        <v>Medium</v>
      </c>
    </row>
    <row r="1937" spans="1:24" x14ac:dyDescent="0.3">
      <c r="A1937" s="7" t="s">
        <v>4449</v>
      </c>
      <c r="B1937" s="8">
        <v>44929</v>
      </c>
      <c r="C1937" s="8">
        <v>44931</v>
      </c>
      <c r="D1937" s="7" t="s">
        <v>1067</v>
      </c>
      <c r="E1937" s="7" t="s">
        <v>326</v>
      </c>
      <c r="F1937" s="7" t="s">
        <v>29</v>
      </c>
      <c r="G1937" s="7" t="s">
        <v>90</v>
      </c>
      <c r="H1937" s="7" t="s">
        <v>146</v>
      </c>
      <c r="I1937" s="6">
        <v>7</v>
      </c>
      <c r="J1937" s="10">
        <v>0.1</v>
      </c>
      <c r="K1937" s="7" t="s">
        <v>222</v>
      </c>
      <c r="L1937" s="7" t="s">
        <v>33</v>
      </c>
      <c r="M1937" s="6">
        <v>33</v>
      </c>
      <c r="N1937" s="6">
        <v>4</v>
      </c>
      <c r="O1937" s="7" t="str">
        <f>VLOOKUP(H1937,Product_Master!$A$2:$E$19,2,FALSE)</f>
        <v>Standing Desk</v>
      </c>
      <c r="P1937" s="7" t="str">
        <f>VLOOKUP(H1937,Product_Master!$A$2:$E$19,3,FALSE)</f>
        <v>Furniture</v>
      </c>
      <c r="Q1937" s="17">
        <f>INDEX(Product_Master!$D$2:$D$19,MATCH(H1937,Product_Master!$A$2:$A$19,0))</f>
        <v>480</v>
      </c>
      <c r="R1937" s="14">
        <f>INDEX(Product_Master!$E$2:$E$19,MATCH(H1937,Product_Master!$A$2:$A$19,0))</f>
        <v>375.21</v>
      </c>
      <c r="S1937" s="14">
        <f t="shared" si="180"/>
        <v>3024</v>
      </c>
      <c r="T1937" s="14">
        <f t="shared" si="181"/>
        <v>2626.47</v>
      </c>
      <c r="U1937" s="14">
        <f t="shared" si="182"/>
        <v>397.5300000000002</v>
      </c>
      <c r="V1937" s="20">
        <f t="shared" si="183"/>
        <v>0.1314583333333334</v>
      </c>
      <c r="W1937" s="7" t="str">
        <f t="shared" si="184"/>
        <v>Profitable</v>
      </c>
      <c r="X1937" s="7" t="str">
        <f t="shared" si="185"/>
        <v>Medium</v>
      </c>
    </row>
    <row r="1938" spans="1:24" x14ac:dyDescent="0.3">
      <c r="A1938" s="7" t="s">
        <v>4450</v>
      </c>
      <c r="B1938" s="8">
        <v>45639</v>
      </c>
      <c r="C1938" s="8">
        <v>45644</v>
      </c>
      <c r="D1938" s="7" t="s">
        <v>4451</v>
      </c>
      <c r="E1938" s="7" t="s">
        <v>1550</v>
      </c>
      <c r="F1938" s="7" t="s">
        <v>29</v>
      </c>
      <c r="G1938" s="7" t="s">
        <v>62</v>
      </c>
      <c r="H1938" s="7" t="s">
        <v>48</v>
      </c>
      <c r="I1938" s="6">
        <v>5</v>
      </c>
      <c r="J1938" s="10">
        <v>0.05</v>
      </c>
      <c r="K1938" s="7" t="s">
        <v>32</v>
      </c>
      <c r="L1938" s="7" t="s">
        <v>50</v>
      </c>
      <c r="M1938" s="6">
        <v>63</v>
      </c>
      <c r="N1938" s="6">
        <v>2</v>
      </c>
      <c r="O1938" s="7" t="str">
        <f>VLOOKUP(H1938,Product_Master!$A$2:$E$19,2,FALSE)</f>
        <v>Monitor</v>
      </c>
      <c r="P1938" s="7" t="str">
        <f>VLOOKUP(H1938,Product_Master!$A$2:$E$19,3,FALSE)</f>
        <v>Technology</v>
      </c>
      <c r="Q1938" s="17">
        <f>INDEX(Product_Master!$D$2:$D$19,MATCH(H1938,Product_Master!$A$2:$A$19,0))</f>
        <v>220</v>
      </c>
      <c r="R1938" s="14">
        <f>INDEX(Product_Master!$E$2:$E$19,MATCH(H1938,Product_Master!$A$2:$A$19,0))</f>
        <v>159.36000000000001</v>
      </c>
      <c r="S1938" s="14">
        <f t="shared" si="180"/>
        <v>1045</v>
      </c>
      <c r="T1938" s="14">
        <f t="shared" si="181"/>
        <v>796.80000000000007</v>
      </c>
      <c r="U1938" s="14">
        <f t="shared" si="182"/>
        <v>248.19999999999993</v>
      </c>
      <c r="V1938" s="20">
        <f t="shared" si="183"/>
        <v>0.23751196172248798</v>
      </c>
      <c r="W1938" s="7" t="str">
        <f t="shared" si="184"/>
        <v>Profitable</v>
      </c>
      <c r="X1938" s="7" t="str">
        <f t="shared" si="185"/>
        <v>Low</v>
      </c>
    </row>
    <row r="1939" spans="1:24" x14ac:dyDescent="0.3">
      <c r="A1939" s="7" t="s">
        <v>4452</v>
      </c>
      <c r="B1939" s="8">
        <v>45007</v>
      </c>
      <c r="C1939" s="8">
        <v>45014</v>
      </c>
      <c r="D1939" s="7" t="s">
        <v>971</v>
      </c>
      <c r="E1939" s="7" t="s">
        <v>1014</v>
      </c>
      <c r="F1939" s="7" t="s">
        <v>29</v>
      </c>
      <c r="G1939" s="7" t="s">
        <v>251</v>
      </c>
      <c r="H1939" s="7" t="s">
        <v>31</v>
      </c>
      <c r="I1939" s="6">
        <v>5</v>
      </c>
      <c r="J1939" s="10">
        <v>0</v>
      </c>
      <c r="K1939" s="7" t="s">
        <v>22</v>
      </c>
      <c r="L1939" s="7" t="s">
        <v>33</v>
      </c>
      <c r="M1939" s="6">
        <v>67</v>
      </c>
      <c r="N1939" s="6">
        <v>3</v>
      </c>
      <c r="O1939" s="7" t="str">
        <f>VLOOKUP(H1939,Product_Master!$A$2:$E$19,2,FALSE)</f>
        <v>Desk</v>
      </c>
      <c r="P1939" s="7" t="str">
        <f>VLOOKUP(H1939,Product_Master!$A$2:$E$19,3,FALSE)</f>
        <v>Furniture</v>
      </c>
      <c r="Q1939" s="17">
        <f>INDEX(Product_Master!$D$2:$D$19,MATCH(H1939,Product_Master!$A$2:$A$19,0))</f>
        <v>320</v>
      </c>
      <c r="R1939" s="14">
        <f>INDEX(Product_Master!$E$2:$E$19,MATCH(H1939,Product_Master!$A$2:$A$19,0))</f>
        <v>186.25</v>
      </c>
      <c r="S1939" s="14">
        <f t="shared" si="180"/>
        <v>1600</v>
      </c>
      <c r="T1939" s="14">
        <f t="shared" si="181"/>
        <v>931.25</v>
      </c>
      <c r="U1939" s="14">
        <f t="shared" si="182"/>
        <v>668.75</v>
      </c>
      <c r="V1939" s="20">
        <f t="shared" si="183"/>
        <v>0.41796875</v>
      </c>
      <c r="W1939" s="7" t="str">
        <f t="shared" si="184"/>
        <v>Profitable</v>
      </c>
      <c r="X1939" s="7" t="str">
        <f t="shared" si="185"/>
        <v>Low</v>
      </c>
    </row>
    <row r="1940" spans="1:24" x14ac:dyDescent="0.3">
      <c r="A1940" s="7" t="s">
        <v>4453</v>
      </c>
      <c r="B1940" s="8">
        <v>45023</v>
      </c>
      <c r="C1940" s="8">
        <v>45027</v>
      </c>
      <c r="D1940" s="7" t="s">
        <v>839</v>
      </c>
      <c r="E1940" s="7" t="s">
        <v>1267</v>
      </c>
      <c r="F1940" s="7" t="s">
        <v>19</v>
      </c>
      <c r="G1940" s="7" t="s">
        <v>30</v>
      </c>
      <c r="H1940" s="7" t="s">
        <v>177</v>
      </c>
      <c r="I1940" s="6">
        <v>4</v>
      </c>
      <c r="J1940" s="10">
        <v>0.05</v>
      </c>
      <c r="K1940" s="7" t="s">
        <v>22</v>
      </c>
      <c r="L1940" s="7" t="s">
        <v>50</v>
      </c>
      <c r="M1940" s="6">
        <v>28</v>
      </c>
      <c r="N1940" s="6">
        <v>3</v>
      </c>
      <c r="O1940" s="7" t="str">
        <f>VLOOKUP(H1940,Product_Master!$A$2:$E$19,2,FALSE)</f>
        <v>Headphones</v>
      </c>
      <c r="P1940" s="7" t="str">
        <f>VLOOKUP(H1940,Product_Master!$A$2:$E$19,3,FALSE)</f>
        <v>Technology</v>
      </c>
      <c r="Q1940" s="17">
        <f>INDEX(Product_Master!$D$2:$D$19,MATCH(H1940,Product_Master!$A$2:$A$19,0))</f>
        <v>80</v>
      </c>
      <c r="R1940" s="14">
        <f>INDEX(Product_Master!$E$2:$E$19,MATCH(H1940,Product_Master!$A$2:$A$19,0))</f>
        <v>45.88</v>
      </c>
      <c r="S1940" s="14">
        <f t="shared" si="180"/>
        <v>304</v>
      </c>
      <c r="T1940" s="14">
        <f t="shared" si="181"/>
        <v>183.52</v>
      </c>
      <c r="U1940" s="14">
        <f t="shared" si="182"/>
        <v>120.47999999999999</v>
      </c>
      <c r="V1940" s="20">
        <f t="shared" si="183"/>
        <v>0.39631578947368418</v>
      </c>
      <c r="W1940" s="7" t="str">
        <f t="shared" si="184"/>
        <v>Profitable</v>
      </c>
      <c r="X1940" s="7" t="str">
        <f t="shared" si="185"/>
        <v>Low</v>
      </c>
    </row>
    <row r="1941" spans="1:24" x14ac:dyDescent="0.3">
      <c r="A1941" s="7" t="s">
        <v>4454</v>
      </c>
      <c r="B1941" s="8">
        <v>45648</v>
      </c>
      <c r="C1941" s="8">
        <v>45651</v>
      </c>
      <c r="D1941" s="7" t="s">
        <v>999</v>
      </c>
      <c r="E1941" s="7" t="s">
        <v>1770</v>
      </c>
      <c r="F1941" s="7" t="s">
        <v>39</v>
      </c>
      <c r="G1941" s="7" t="s">
        <v>251</v>
      </c>
      <c r="H1941" s="7" t="s">
        <v>241</v>
      </c>
      <c r="I1941" s="6">
        <v>5</v>
      </c>
      <c r="J1941" s="10">
        <v>0</v>
      </c>
      <c r="K1941" s="7" t="s">
        <v>22</v>
      </c>
      <c r="L1941" s="7" t="s">
        <v>41</v>
      </c>
      <c r="M1941" s="6">
        <v>58</v>
      </c>
      <c r="N1941" s="6">
        <v>1</v>
      </c>
      <c r="O1941" s="7" t="str">
        <f>VLOOKUP(H1941,Product_Master!$A$2:$E$19,2,FALSE)</f>
        <v>Notebook</v>
      </c>
      <c r="P1941" s="7" t="str">
        <f>VLOOKUP(H1941,Product_Master!$A$2:$E$19,3,FALSE)</f>
        <v>Office Supplies</v>
      </c>
      <c r="Q1941" s="17">
        <f>INDEX(Product_Master!$D$2:$D$19,MATCH(H1941,Product_Master!$A$2:$A$19,0))</f>
        <v>6</v>
      </c>
      <c r="R1941" s="14">
        <f>INDEX(Product_Master!$E$2:$E$19,MATCH(H1941,Product_Master!$A$2:$A$19,0))</f>
        <v>4.2699999999999996</v>
      </c>
      <c r="S1941" s="14">
        <f t="shared" si="180"/>
        <v>30</v>
      </c>
      <c r="T1941" s="14">
        <f t="shared" si="181"/>
        <v>21.349999999999998</v>
      </c>
      <c r="U1941" s="14">
        <f t="shared" si="182"/>
        <v>8.6500000000000021</v>
      </c>
      <c r="V1941" s="20">
        <f t="shared" si="183"/>
        <v>0.28833333333333339</v>
      </c>
      <c r="W1941" s="7" t="str">
        <f t="shared" si="184"/>
        <v>Profitable</v>
      </c>
      <c r="X1941" s="7" t="str">
        <f t="shared" si="185"/>
        <v>Low</v>
      </c>
    </row>
    <row r="1942" spans="1:24" x14ac:dyDescent="0.3">
      <c r="A1942" s="7" t="s">
        <v>4455</v>
      </c>
      <c r="B1942" s="8">
        <v>45333</v>
      </c>
      <c r="C1942" s="8">
        <v>45334</v>
      </c>
      <c r="D1942" s="7" t="s">
        <v>2758</v>
      </c>
      <c r="E1942" s="7" t="s">
        <v>1315</v>
      </c>
      <c r="F1942" s="7" t="s">
        <v>29</v>
      </c>
      <c r="G1942" s="7" t="s">
        <v>47</v>
      </c>
      <c r="H1942" s="7" t="s">
        <v>160</v>
      </c>
      <c r="I1942" s="6">
        <v>6</v>
      </c>
      <c r="J1942" s="10">
        <v>0.1</v>
      </c>
      <c r="K1942" s="7" t="s">
        <v>222</v>
      </c>
      <c r="L1942" s="7" t="s">
        <v>23</v>
      </c>
      <c r="M1942" s="6">
        <v>25</v>
      </c>
      <c r="N1942" s="6">
        <v>5</v>
      </c>
      <c r="O1942" s="7" t="str">
        <f>VLOOKUP(H1942,Product_Master!$A$2:$E$19,2,FALSE)</f>
        <v>Laptop</v>
      </c>
      <c r="P1942" s="7" t="str">
        <f>VLOOKUP(H1942,Product_Master!$A$2:$E$19,3,FALSE)</f>
        <v>Technology</v>
      </c>
      <c r="Q1942" s="17">
        <f>INDEX(Product_Master!$D$2:$D$19,MATCH(H1942,Product_Master!$A$2:$A$19,0))</f>
        <v>900</v>
      </c>
      <c r="R1942" s="14">
        <f>INDEX(Product_Master!$E$2:$E$19,MATCH(H1942,Product_Master!$A$2:$A$19,0))</f>
        <v>669.14</v>
      </c>
      <c r="S1942" s="14">
        <f t="shared" si="180"/>
        <v>4860</v>
      </c>
      <c r="T1942" s="14">
        <f t="shared" si="181"/>
        <v>4014.84</v>
      </c>
      <c r="U1942" s="14">
        <f t="shared" si="182"/>
        <v>845.15999999999985</v>
      </c>
      <c r="V1942" s="20">
        <f t="shared" si="183"/>
        <v>0.17390123456790121</v>
      </c>
      <c r="W1942" s="7" t="str">
        <f t="shared" si="184"/>
        <v>Profitable</v>
      </c>
      <c r="X1942" s="7" t="str">
        <f t="shared" si="185"/>
        <v>Medium</v>
      </c>
    </row>
    <row r="1943" spans="1:24" x14ac:dyDescent="0.3">
      <c r="A1943" s="7" t="s">
        <v>4456</v>
      </c>
      <c r="B1943" s="8">
        <v>45313</v>
      </c>
      <c r="C1943" s="8">
        <v>45316</v>
      </c>
      <c r="D1943" s="7" t="s">
        <v>4360</v>
      </c>
      <c r="E1943" s="7" t="s">
        <v>1058</v>
      </c>
      <c r="F1943" s="7" t="s">
        <v>29</v>
      </c>
      <c r="G1943" s="7" t="s">
        <v>5734</v>
      </c>
      <c r="H1943" s="7" t="s">
        <v>84</v>
      </c>
      <c r="I1943" s="6">
        <v>5</v>
      </c>
      <c r="J1943" s="10">
        <v>0.05</v>
      </c>
      <c r="K1943" s="7" t="s">
        <v>32</v>
      </c>
      <c r="L1943" s="7" t="s">
        <v>23</v>
      </c>
      <c r="M1943" s="6">
        <v>43</v>
      </c>
      <c r="N1943" s="6">
        <v>1</v>
      </c>
      <c r="O1943" s="7" t="str">
        <f>VLOOKUP(H1943,Product_Master!$A$2:$E$19,2,FALSE)</f>
        <v>Bookcase</v>
      </c>
      <c r="P1943" s="7" t="str">
        <f>VLOOKUP(H1943,Product_Master!$A$2:$E$19,3,FALSE)</f>
        <v>Furniture</v>
      </c>
      <c r="Q1943" s="17">
        <f>INDEX(Product_Master!$D$2:$D$19,MATCH(H1943,Product_Master!$A$2:$A$19,0))</f>
        <v>210</v>
      </c>
      <c r="R1943" s="14">
        <f>INDEX(Product_Master!$E$2:$E$19,MATCH(H1943,Product_Master!$A$2:$A$19,0))</f>
        <v>139.15</v>
      </c>
      <c r="S1943" s="14">
        <f t="shared" si="180"/>
        <v>997.5</v>
      </c>
      <c r="T1943" s="14">
        <f t="shared" si="181"/>
        <v>695.75</v>
      </c>
      <c r="U1943" s="14">
        <f t="shared" si="182"/>
        <v>301.75</v>
      </c>
      <c r="V1943" s="20">
        <f t="shared" si="183"/>
        <v>0.30250626566416039</v>
      </c>
      <c r="W1943" s="7" t="str">
        <f t="shared" si="184"/>
        <v>Profitable</v>
      </c>
      <c r="X1943" s="7" t="str">
        <f t="shared" si="185"/>
        <v>Low</v>
      </c>
    </row>
    <row r="1944" spans="1:24" x14ac:dyDescent="0.3">
      <c r="A1944" s="7" t="s">
        <v>4457</v>
      </c>
      <c r="B1944" s="8">
        <v>45498</v>
      </c>
      <c r="C1944" s="8">
        <v>45501</v>
      </c>
      <c r="D1944" s="7" t="s">
        <v>3680</v>
      </c>
      <c r="E1944" s="7" t="s">
        <v>627</v>
      </c>
      <c r="F1944" s="7" t="s">
        <v>29</v>
      </c>
      <c r="G1944" s="7" t="s">
        <v>47</v>
      </c>
      <c r="H1944" s="7" t="s">
        <v>98</v>
      </c>
      <c r="I1944" s="6">
        <v>4</v>
      </c>
      <c r="J1944" s="10">
        <v>0.05</v>
      </c>
      <c r="K1944" s="7" t="s">
        <v>32</v>
      </c>
      <c r="L1944" s="7" t="s">
        <v>33</v>
      </c>
      <c r="M1944" s="6">
        <v>19</v>
      </c>
      <c r="N1944" s="6">
        <v>5</v>
      </c>
      <c r="O1944" s="7" t="str">
        <f>VLOOKUP(H1944,Product_Master!$A$2:$E$19,2,FALSE)</f>
        <v>Office Chair</v>
      </c>
      <c r="P1944" s="7" t="str">
        <f>VLOOKUP(H1944,Product_Master!$A$2:$E$19,3,FALSE)</f>
        <v>Furniture</v>
      </c>
      <c r="Q1944" s="17">
        <f>INDEX(Product_Master!$D$2:$D$19,MATCH(H1944,Product_Master!$A$2:$A$19,0))</f>
        <v>150</v>
      </c>
      <c r="R1944" s="14">
        <f>INDEX(Product_Master!$E$2:$E$19,MATCH(H1944,Product_Master!$A$2:$A$19,0))</f>
        <v>111.98</v>
      </c>
      <c r="S1944" s="14">
        <f t="shared" si="180"/>
        <v>570</v>
      </c>
      <c r="T1944" s="14">
        <f t="shared" si="181"/>
        <v>447.92</v>
      </c>
      <c r="U1944" s="14">
        <f t="shared" si="182"/>
        <v>122.07999999999998</v>
      </c>
      <c r="V1944" s="20">
        <f t="shared" si="183"/>
        <v>0.21417543859649121</v>
      </c>
      <c r="W1944" s="7" t="str">
        <f t="shared" si="184"/>
        <v>Profitable</v>
      </c>
      <c r="X1944" s="7" t="str">
        <f t="shared" si="185"/>
        <v>Low</v>
      </c>
    </row>
    <row r="1945" spans="1:24" x14ac:dyDescent="0.3">
      <c r="A1945" s="7" t="s">
        <v>4458</v>
      </c>
      <c r="B1945" s="8">
        <v>45412</v>
      </c>
      <c r="C1945" s="8">
        <v>45416</v>
      </c>
      <c r="D1945" s="7" t="s">
        <v>772</v>
      </c>
      <c r="E1945" s="7" t="s">
        <v>552</v>
      </c>
      <c r="F1945" s="7" t="s">
        <v>39</v>
      </c>
      <c r="G1945" s="7" t="s">
        <v>30</v>
      </c>
      <c r="H1945" s="7" t="s">
        <v>109</v>
      </c>
      <c r="I1945" s="6">
        <v>7</v>
      </c>
      <c r="J1945" s="10">
        <v>0</v>
      </c>
      <c r="K1945" s="7" t="s">
        <v>222</v>
      </c>
      <c r="L1945" s="7" t="s">
        <v>50</v>
      </c>
      <c r="M1945" s="6">
        <v>53</v>
      </c>
      <c r="N1945" s="6">
        <v>5</v>
      </c>
      <c r="O1945" s="7" t="str">
        <f>VLOOKUP(H1945,Product_Master!$A$2:$E$19,2,FALSE)</f>
        <v>Printer</v>
      </c>
      <c r="P1945" s="7" t="str">
        <f>VLOOKUP(H1945,Product_Master!$A$2:$E$19,3,FALSE)</f>
        <v>Technology</v>
      </c>
      <c r="Q1945" s="17">
        <f>INDEX(Product_Master!$D$2:$D$19,MATCH(H1945,Product_Master!$A$2:$A$19,0))</f>
        <v>180</v>
      </c>
      <c r="R1945" s="14">
        <f>INDEX(Product_Master!$E$2:$E$19,MATCH(H1945,Product_Master!$A$2:$A$19,0))</f>
        <v>133.25</v>
      </c>
      <c r="S1945" s="14">
        <f t="shared" si="180"/>
        <v>1260</v>
      </c>
      <c r="T1945" s="14">
        <f t="shared" si="181"/>
        <v>932.75</v>
      </c>
      <c r="U1945" s="14">
        <f t="shared" si="182"/>
        <v>327.25</v>
      </c>
      <c r="V1945" s="20">
        <f t="shared" si="183"/>
        <v>0.25972222222222224</v>
      </c>
      <c r="W1945" s="7" t="str">
        <f t="shared" si="184"/>
        <v>Profitable</v>
      </c>
      <c r="X1945" s="7" t="str">
        <f t="shared" si="185"/>
        <v>Low</v>
      </c>
    </row>
    <row r="1946" spans="1:24" x14ac:dyDescent="0.3">
      <c r="A1946" s="7" t="s">
        <v>4459</v>
      </c>
      <c r="B1946" s="8">
        <v>45258</v>
      </c>
      <c r="C1946" s="8">
        <v>45259</v>
      </c>
      <c r="D1946" s="7" t="s">
        <v>4460</v>
      </c>
      <c r="E1946" s="7" t="s">
        <v>89</v>
      </c>
      <c r="F1946" s="7" t="s">
        <v>29</v>
      </c>
      <c r="G1946" s="7" t="s">
        <v>293</v>
      </c>
      <c r="H1946" s="7" t="s">
        <v>63</v>
      </c>
      <c r="I1946" s="6">
        <v>1</v>
      </c>
      <c r="J1946" s="10">
        <v>0.15</v>
      </c>
      <c r="K1946" s="7" t="s">
        <v>22</v>
      </c>
      <c r="L1946" s="7" t="s">
        <v>50</v>
      </c>
      <c r="M1946" s="6">
        <v>23</v>
      </c>
      <c r="N1946" s="6">
        <v>2</v>
      </c>
      <c r="O1946" s="7" t="str">
        <f>VLOOKUP(H1946,Product_Master!$A$2:$E$19,2,FALSE)</f>
        <v>Paper Ream</v>
      </c>
      <c r="P1946" s="7" t="str">
        <f>VLOOKUP(H1946,Product_Master!$A$2:$E$19,3,FALSE)</f>
        <v>Office Supplies</v>
      </c>
      <c r="Q1946" s="17">
        <f>INDEX(Product_Master!$D$2:$D$19,MATCH(H1946,Product_Master!$A$2:$A$19,0))</f>
        <v>9</v>
      </c>
      <c r="R1946" s="14">
        <f>INDEX(Product_Master!$E$2:$E$19,MATCH(H1946,Product_Master!$A$2:$A$19,0))</f>
        <v>5.46</v>
      </c>
      <c r="S1946" s="14">
        <f t="shared" si="180"/>
        <v>7.6499999999999995</v>
      </c>
      <c r="T1946" s="14">
        <f t="shared" si="181"/>
        <v>5.46</v>
      </c>
      <c r="U1946" s="14">
        <f t="shared" si="182"/>
        <v>2.1899999999999995</v>
      </c>
      <c r="V1946" s="20">
        <f t="shared" si="183"/>
        <v>0.28627450980392155</v>
      </c>
      <c r="W1946" s="7" t="str">
        <f t="shared" si="184"/>
        <v>Profitable</v>
      </c>
      <c r="X1946" s="7" t="str">
        <f t="shared" si="185"/>
        <v>Low</v>
      </c>
    </row>
    <row r="1947" spans="1:24" x14ac:dyDescent="0.3">
      <c r="A1947" s="7" t="s">
        <v>4461</v>
      </c>
      <c r="B1947" s="8">
        <v>45549</v>
      </c>
      <c r="C1947" s="8">
        <v>45552</v>
      </c>
      <c r="D1947" s="7" t="s">
        <v>931</v>
      </c>
      <c r="E1947" s="7" t="s">
        <v>55</v>
      </c>
      <c r="F1947" s="7" t="s">
        <v>29</v>
      </c>
      <c r="G1947" s="7" t="s">
        <v>176</v>
      </c>
      <c r="H1947" s="7" t="s">
        <v>98</v>
      </c>
      <c r="I1947" s="6">
        <v>5</v>
      </c>
      <c r="J1947" s="10">
        <v>0.1</v>
      </c>
      <c r="K1947" s="7" t="s">
        <v>32</v>
      </c>
      <c r="L1947" s="7" t="s">
        <v>33</v>
      </c>
      <c r="M1947" s="6">
        <v>55</v>
      </c>
      <c r="N1947" s="6">
        <v>1</v>
      </c>
      <c r="O1947" s="7" t="str">
        <f>VLOOKUP(H1947,Product_Master!$A$2:$E$19,2,FALSE)</f>
        <v>Office Chair</v>
      </c>
      <c r="P1947" s="7" t="str">
        <f>VLOOKUP(H1947,Product_Master!$A$2:$E$19,3,FALSE)</f>
        <v>Furniture</v>
      </c>
      <c r="Q1947" s="17">
        <f>INDEX(Product_Master!$D$2:$D$19,MATCH(H1947,Product_Master!$A$2:$A$19,0))</f>
        <v>150</v>
      </c>
      <c r="R1947" s="14">
        <f>INDEX(Product_Master!$E$2:$E$19,MATCH(H1947,Product_Master!$A$2:$A$19,0))</f>
        <v>111.98</v>
      </c>
      <c r="S1947" s="14">
        <f t="shared" si="180"/>
        <v>675</v>
      </c>
      <c r="T1947" s="14">
        <f t="shared" si="181"/>
        <v>559.9</v>
      </c>
      <c r="U1947" s="14">
        <f t="shared" si="182"/>
        <v>115.10000000000002</v>
      </c>
      <c r="V1947" s="20">
        <f t="shared" si="183"/>
        <v>0.17051851851851854</v>
      </c>
      <c r="W1947" s="7" t="str">
        <f t="shared" si="184"/>
        <v>Profitable</v>
      </c>
      <c r="X1947" s="7" t="str">
        <f t="shared" si="185"/>
        <v>Low</v>
      </c>
    </row>
    <row r="1948" spans="1:24" x14ac:dyDescent="0.3">
      <c r="A1948" s="7" t="s">
        <v>4462</v>
      </c>
      <c r="B1948" s="8">
        <v>45247</v>
      </c>
      <c r="C1948" s="8">
        <v>45248</v>
      </c>
      <c r="D1948" s="7" t="s">
        <v>2322</v>
      </c>
      <c r="E1948" s="7" t="s">
        <v>453</v>
      </c>
      <c r="F1948" s="7" t="s">
        <v>29</v>
      </c>
      <c r="G1948" s="7" t="s">
        <v>40</v>
      </c>
      <c r="H1948" s="7" t="s">
        <v>308</v>
      </c>
      <c r="I1948" s="6">
        <v>3</v>
      </c>
      <c r="J1948" s="10">
        <v>0.05</v>
      </c>
      <c r="K1948" s="7" t="s">
        <v>32</v>
      </c>
      <c r="L1948" s="7" t="s">
        <v>41</v>
      </c>
      <c r="M1948" s="6">
        <v>21</v>
      </c>
      <c r="N1948" s="6">
        <v>3</v>
      </c>
      <c r="O1948" s="7" t="str">
        <f>VLOOKUP(H1948,Product_Master!$A$2:$E$19,2,FALSE)</f>
        <v>Binder</v>
      </c>
      <c r="P1948" s="7" t="str">
        <f>VLOOKUP(H1948,Product_Master!$A$2:$E$19,3,FALSE)</f>
        <v>Office Supplies</v>
      </c>
      <c r="Q1948" s="17">
        <f>INDEX(Product_Master!$D$2:$D$19,MATCH(H1948,Product_Master!$A$2:$A$19,0))</f>
        <v>8</v>
      </c>
      <c r="R1948" s="14">
        <f>INDEX(Product_Master!$E$2:$E$19,MATCH(H1948,Product_Master!$A$2:$A$19,0))</f>
        <v>5.51</v>
      </c>
      <c r="S1948" s="14">
        <f t="shared" si="180"/>
        <v>22.799999999999997</v>
      </c>
      <c r="T1948" s="14">
        <f t="shared" si="181"/>
        <v>16.53</v>
      </c>
      <c r="U1948" s="14">
        <f t="shared" si="182"/>
        <v>6.269999999999996</v>
      </c>
      <c r="V1948" s="20">
        <f t="shared" si="183"/>
        <v>0.27499999999999986</v>
      </c>
      <c r="W1948" s="7" t="str">
        <f t="shared" si="184"/>
        <v>Profitable</v>
      </c>
      <c r="X1948" s="7" t="str">
        <f t="shared" si="185"/>
        <v>Low</v>
      </c>
    </row>
    <row r="1949" spans="1:24" x14ac:dyDescent="0.3">
      <c r="A1949" s="7" t="s">
        <v>4463</v>
      </c>
      <c r="B1949" s="8">
        <v>45196</v>
      </c>
      <c r="C1949" s="8">
        <v>45202</v>
      </c>
      <c r="D1949" s="7" t="s">
        <v>4464</v>
      </c>
      <c r="E1949" s="7" t="s">
        <v>583</v>
      </c>
      <c r="F1949" s="7" t="s">
        <v>19</v>
      </c>
      <c r="G1949" s="7" t="s">
        <v>176</v>
      </c>
      <c r="H1949" s="7" t="s">
        <v>69</v>
      </c>
      <c r="I1949" s="6">
        <v>9</v>
      </c>
      <c r="J1949" s="10">
        <v>0.1</v>
      </c>
      <c r="K1949" s="7" t="s">
        <v>32</v>
      </c>
      <c r="L1949" s="7" t="s">
        <v>41</v>
      </c>
      <c r="M1949" s="6">
        <v>60</v>
      </c>
      <c r="N1949" s="6">
        <v>5</v>
      </c>
      <c r="O1949" s="7" t="str">
        <f>VLOOKUP(H1949,Product_Master!$A$2:$E$19,2,FALSE)</f>
        <v>Marker Pack</v>
      </c>
      <c r="P1949" s="7" t="str">
        <f>VLOOKUP(H1949,Product_Master!$A$2:$E$19,3,FALSE)</f>
        <v>Office Supplies</v>
      </c>
      <c r="Q1949" s="17">
        <f>INDEX(Product_Master!$D$2:$D$19,MATCH(H1949,Product_Master!$A$2:$A$19,0))</f>
        <v>11</v>
      </c>
      <c r="R1949" s="14">
        <f>INDEX(Product_Master!$E$2:$E$19,MATCH(H1949,Product_Master!$A$2:$A$19,0))</f>
        <v>6.23</v>
      </c>
      <c r="S1949" s="14">
        <f t="shared" si="180"/>
        <v>89.100000000000009</v>
      </c>
      <c r="T1949" s="14">
        <f t="shared" si="181"/>
        <v>56.070000000000007</v>
      </c>
      <c r="U1949" s="14">
        <f t="shared" si="182"/>
        <v>33.03</v>
      </c>
      <c r="V1949" s="20">
        <f t="shared" si="183"/>
        <v>0.37070707070707071</v>
      </c>
      <c r="W1949" s="7" t="str">
        <f t="shared" si="184"/>
        <v>Profitable</v>
      </c>
      <c r="X1949" s="7" t="str">
        <f t="shared" si="185"/>
        <v>Low</v>
      </c>
    </row>
    <row r="1950" spans="1:24" x14ac:dyDescent="0.3">
      <c r="A1950" s="7" t="s">
        <v>4466</v>
      </c>
      <c r="B1950" s="8">
        <v>45440</v>
      </c>
      <c r="C1950" s="8">
        <v>45444</v>
      </c>
      <c r="D1950" s="7" t="s">
        <v>4467</v>
      </c>
      <c r="E1950" s="7" t="s">
        <v>694</v>
      </c>
      <c r="F1950" s="7" t="s">
        <v>39</v>
      </c>
      <c r="G1950" s="7" t="s">
        <v>115</v>
      </c>
      <c r="H1950" s="7" t="s">
        <v>160</v>
      </c>
      <c r="I1950" s="6">
        <v>3</v>
      </c>
      <c r="J1950" s="10">
        <v>0</v>
      </c>
      <c r="K1950" s="7" t="s">
        <v>22</v>
      </c>
      <c r="L1950" s="7" t="s">
        <v>50</v>
      </c>
      <c r="M1950" s="6">
        <v>41</v>
      </c>
      <c r="N1950" s="6">
        <v>1</v>
      </c>
      <c r="O1950" s="7" t="str">
        <f>VLOOKUP(H1950,Product_Master!$A$2:$E$19,2,FALSE)</f>
        <v>Laptop</v>
      </c>
      <c r="P1950" s="7" t="str">
        <f>VLOOKUP(H1950,Product_Master!$A$2:$E$19,3,FALSE)</f>
        <v>Technology</v>
      </c>
      <c r="Q1950" s="17">
        <f>INDEX(Product_Master!$D$2:$D$19,MATCH(H1950,Product_Master!$A$2:$A$19,0))</f>
        <v>900</v>
      </c>
      <c r="R1950" s="14">
        <f>INDEX(Product_Master!$E$2:$E$19,MATCH(H1950,Product_Master!$A$2:$A$19,0))</f>
        <v>669.14</v>
      </c>
      <c r="S1950" s="14">
        <f t="shared" si="180"/>
        <v>2700</v>
      </c>
      <c r="T1950" s="14">
        <f t="shared" si="181"/>
        <v>2007.42</v>
      </c>
      <c r="U1950" s="14">
        <f t="shared" si="182"/>
        <v>692.57999999999993</v>
      </c>
      <c r="V1950" s="20">
        <f t="shared" si="183"/>
        <v>0.25651111111111108</v>
      </c>
      <c r="W1950" s="7" t="str">
        <f t="shared" si="184"/>
        <v>Profitable</v>
      </c>
      <c r="X1950" s="7" t="str">
        <f t="shared" si="185"/>
        <v>Medium</v>
      </c>
    </row>
    <row r="1951" spans="1:24" x14ac:dyDescent="0.3">
      <c r="A1951" s="7" t="s">
        <v>4468</v>
      </c>
      <c r="B1951" s="8">
        <v>45039</v>
      </c>
      <c r="C1951" s="8">
        <v>45044</v>
      </c>
      <c r="D1951" s="7" t="s">
        <v>2672</v>
      </c>
      <c r="E1951" s="7" t="s">
        <v>444</v>
      </c>
      <c r="F1951" s="7" t="s">
        <v>29</v>
      </c>
      <c r="G1951" s="7" t="s">
        <v>5734</v>
      </c>
      <c r="H1951" s="7" t="s">
        <v>91</v>
      </c>
      <c r="I1951" s="6">
        <v>9</v>
      </c>
      <c r="J1951" s="10">
        <v>0.05</v>
      </c>
      <c r="K1951" s="7" t="s">
        <v>32</v>
      </c>
      <c r="L1951" s="7" t="s">
        <v>23</v>
      </c>
      <c r="M1951" s="6">
        <v>55</v>
      </c>
      <c r="N1951" s="6">
        <v>3</v>
      </c>
      <c r="O1951" s="7" t="str">
        <f>VLOOKUP(H1951,Product_Master!$A$2:$E$19,2,FALSE)</f>
        <v>Smartphone</v>
      </c>
      <c r="P1951" s="7" t="str">
        <f>VLOOKUP(H1951,Product_Master!$A$2:$E$19,3,FALSE)</f>
        <v>Technology</v>
      </c>
      <c r="Q1951" s="17">
        <f>INDEX(Product_Master!$D$2:$D$19,MATCH(H1951,Product_Master!$A$2:$A$19,0))</f>
        <v>600</v>
      </c>
      <c r="R1951" s="14">
        <f>INDEX(Product_Master!$E$2:$E$19,MATCH(H1951,Product_Master!$A$2:$A$19,0))</f>
        <v>395.83</v>
      </c>
      <c r="S1951" s="14">
        <f t="shared" si="180"/>
        <v>5130</v>
      </c>
      <c r="T1951" s="14">
        <f t="shared" si="181"/>
        <v>3562.47</v>
      </c>
      <c r="U1951" s="14">
        <f t="shared" si="182"/>
        <v>1567.5300000000002</v>
      </c>
      <c r="V1951" s="20">
        <f t="shared" si="183"/>
        <v>0.30556140350877198</v>
      </c>
      <c r="W1951" s="7" t="str">
        <f t="shared" si="184"/>
        <v>Profitable</v>
      </c>
      <c r="X1951" s="7" t="str">
        <f t="shared" si="185"/>
        <v>High</v>
      </c>
    </row>
    <row r="1952" spans="1:24" x14ac:dyDescent="0.3">
      <c r="A1952" s="7" t="s">
        <v>4469</v>
      </c>
      <c r="B1952" s="8">
        <v>44930</v>
      </c>
      <c r="C1952" s="8">
        <v>44937</v>
      </c>
      <c r="D1952" s="7" t="s">
        <v>2590</v>
      </c>
      <c r="E1952" s="7" t="s">
        <v>369</v>
      </c>
      <c r="F1952" s="7" t="s">
        <v>39</v>
      </c>
      <c r="G1952" s="7" t="s">
        <v>293</v>
      </c>
      <c r="H1952" s="7" t="s">
        <v>21</v>
      </c>
      <c r="I1952" s="6">
        <v>8</v>
      </c>
      <c r="J1952" s="10">
        <v>0.2</v>
      </c>
      <c r="K1952" s="7" t="s">
        <v>32</v>
      </c>
      <c r="L1952" s="7" t="s">
        <v>33</v>
      </c>
      <c r="M1952" s="6">
        <v>40</v>
      </c>
      <c r="N1952" s="6">
        <v>1</v>
      </c>
      <c r="O1952" s="7" t="str">
        <f>VLOOKUP(H1952,Product_Master!$A$2:$E$19,2,FALSE)</f>
        <v>Pen Set</v>
      </c>
      <c r="P1952" s="7" t="str">
        <f>VLOOKUP(H1952,Product_Master!$A$2:$E$19,3,FALSE)</f>
        <v>Office Supplies</v>
      </c>
      <c r="Q1952" s="17">
        <f>INDEX(Product_Master!$D$2:$D$19,MATCH(H1952,Product_Master!$A$2:$A$19,0))</f>
        <v>12</v>
      </c>
      <c r="R1952" s="14">
        <f>INDEX(Product_Master!$E$2:$E$19,MATCH(H1952,Product_Master!$A$2:$A$19,0))</f>
        <v>9.07</v>
      </c>
      <c r="S1952" s="14">
        <f t="shared" si="180"/>
        <v>76.800000000000011</v>
      </c>
      <c r="T1952" s="14">
        <f t="shared" si="181"/>
        <v>72.56</v>
      </c>
      <c r="U1952" s="14">
        <f t="shared" si="182"/>
        <v>4.2400000000000091</v>
      </c>
      <c r="V1952" s="20">
        <f t="shared" si="183"/>
        <v>5.5208333333333443E-2</v>
      </c>
      <c r="W1952" s="7" t="str">
        <f t="shared" si="184"/>
        <v>Profitable</v>
      </c>
      <c r="X1952" s="7" t="str">
        <f t="shared" si="185"/>
        <v>Low</v>
      </c>
    </row>
    <row r="1953" spans="1:24" x14ac:dyDescent="0.3">
      <c r="A1953" s="7" t="s">
        <v>4470</v>
      </c>
      <c r="B1953" s="8">
        <v>44962</v>
      </c>
      <c r="C1953" s="8">
        <v>44967</v>
      </c>
      <c r="D1953" s="7" t="s">
        <v>2444</v>
      </c>
      <c r="E1953" s="7" t="s">
        <v>1133</v>
      </c>
      <c r="F1953" s="7" t="s">
        <v>39</v>
      </c>
      <c r="G1953" s="7" t="s">
        <v>192</v>
      </c>
      <c r="H1953" s="7" t="s">
        <v>48</v>
      </c>
      <c r="I1953" s="6">
        <v>1</v>
      </c>
      <c r="J1953" s="10">
        <v>0.1</v>
      </c>
      <c r="K1953" s="7" t="s">
        <v>22</v>
      </c>
      <c r="L1953" s="7" t="s">
        <v>41</v>
      </c>
      <c r="M1953" s="6">
        <v>47</v>
      </c>
      <c r="N1953" s="6">
        <v>5</v>
      </c>
      <c r="O1953" s="7" t="str">
        <f>VLOOKUP(H1953,Product_Master!$A$2:$E$19,2,FALSE)</f>
        <v>Monitor</v>
      </c>
      <c r="P1953" s="7" t="str">
        <f>VLOOKUP(H1953,Product_Master!$A$2:$E$19,3,FALSE)</f>
        <v>Technology</v>
      </c>
      <c r="Q1953" s="17">
        <f>INDEX(Product_Master!$D$2:$D$19,MATCH(H1953,Product_Master!$A$2:$A$19,0))</f>
        <v>220</v>
      </c>
      <c r="R1953" s="14">
        <f>INDEX(Product_Master!$E$2:$E$19,MATCH(H1953,Product_Master!$A$2:$A$19,0))</f>
        <v>159.36000000000001</v>
      </c>
      <c r="S1953" s="14">
        <f t="shared" si="180"/>
        <v>198</v>
      </c>
      <c r="T1953" s="14">
        <f t="shared" si="181"/>
        <v>159.36000000000001</v>
      </c>
      <c r="U1953" s="14">
        <f t="shared" si="182"/>
        <v>38.639999999999986</v>
      </c>
      <c r="V1953" s="20">
        <f t="shared" si="183"/>
        <v>0.19515151515151508</v>
      </c>
      <c r="W1953" s="7" t="str">
        <f t="shared" si="184"/>
        <v>Profitable</v>
      </c>
      <c r="X1953" s="7" t="str">
        <f t="shared" si="185"/>
        <v>Low</v>
      </c>
    </row>
    <row r="1954" spans="1:24" x14ac:dyDescent="0.3">
      <c r="A1954" s="7" t="s">
        <v>4471</v>
      </c>
      <c r="B1954" s="8">
        <v>45275</v>
      </c>
      <c r="C1954" s="8">
        <v>45277</v>
      </c>
      <c r="D1954" s="7" t="s">
        <v>2299</v>
      </c>
      <c r="E1954" s="7" t="s">
        <v>302</v>
      </c>
      <c r="F1954" s="7" t="s">
        <v>19</v>
      </c>
      <c r="G1954" s="7" t="s">
        <v>30</v>
      </c>
      <c r="H1954" s="7" t="s">
        <v>98</v>
      </c>
      <c r="I1954" s="6">
        <v>8</v>
      </c>
      <c r="J1954" s="10">
        <v>0.15</v>
      </c>
      <c r="K1954" s="7" t="s">
        <v>22</v>
      </c>
      <c r="L1954" s="7" t="s">
        <v>33</v>
      </c>
      <c r="M1954" s="6">
        <v>44</v>
      </c>
      <c r="N1954" s="6">
        <v>4</v>
      </c>
      <c r="O1954" s="7" t="str">
        <f>VLOOKUP(H1954,Product_Master!$A$2:$E$19,2,FALSE)</f>
        <v>Office Chair</v>
      </c>
      <c r="P1954" s="7" t="str">
        <f>VLOOKUP(H1954,Product_Master!$A$2:$E$19,3,FALSE)</f>
        <v>Furniture</v>
      </c>
      <c r="Q1954" s="17">
        <f>INDEX(Product_Master!$D$2:$D$19,MATCH(H1954,Product_Master!$A$2:$A$19,0))</f>
        <v>150</v>
      </c>
      <c r="R1954" s="14">
        <f>INDEX(Product_Master!$E$2:$E$19,MATCH(H1954,Product_Master!$A$2:$A$19,0))</f>
        <v>111.98</v>
      </c>
      <c r="S1954" s="14">
        <f t="shared" si="180"/>
        <v>1020</v>
      </c>
      <c r="T1954" s="14">
        <f t="shared" si="181"/>
        <v>895.84</v>
      </c>
      <c r="U1954" s="14">
        <f t="shared" si="182"/>
        <v>124.15999999999997</v>
      </c>
      <c r="V1954" s="20">
        <f t="shared" si="183"/>
        <v>0.1217254901960784</v>
      </c>
      <c r="W1954" s="7" t="str">
        <f t="shared" si="184"/>
        <v>Profitable</v>
      </c>
      <c r="X1954" s="7" t="str">
        <f t="shared" si="185"/>
        <v>Low</v>
      </c>
    </row>
    <row r="1955" spans="1:24" x14ac:dyDescent="0.3">
      <c r="A1955" s="7" t="s">
        <v>4472</v>
      </c>
      <c r="B1955" s="8">
        <v>45148</v>
      </c>
      <c r="C1955" s="8">
        <v>45151</v>
      </c>
      <c r="D1955" s="7" t="s">
        <v>4360</v>
      </c>
      <c r="E1955" s="7" t="s">
        <v>870</v>
      </c>
      <c r="F1955" s="7" t="s">
        <v>29</v>
      </c>
      <c r="G1955" s="7" t="s">
        <v>115</v>
      </c>
      <c r="H1955" s="7" t="s">
        <v>216</v>
      </c>
      <c r="I1955" s="6">
        <v>5</v>
      </c>
      <c r="J1955" s="10">
        <v>0</v>
      </c>
      <c r="K1955" s="7" t="s">
        <v>22</v>
      </c>
      <c r="L1955" s="7" t="s">
        <v>50</v>
      </c>
      <c r="M1955" s="6">
        <v>33</v>
      </c>
      <c r="N1955" s="6">
        <v>1</v>
      </c>
      <c r="O1955" s="7" t="str">
        <f>VLOOKUP(H1955,Product_Master!$A$2:$E$19,2,FALSE)</f>
        <v>Keyboard</v>
      </c>
      <c r="P1955" s="7" t="str">
        <f>VLOOKUP(H1955,Product_Master!$A$2:$E$19,3,FALSE)</f>
        <v>Technology</v>
      </c>
      <c r="Q1955" s="17">
        <f>INDEX(Product_Master!$D$2:$D$19,MATCH(H1955,Product_Master!$A$2:$A$19,0))</f>
        <v>45</v>
      </c>
      <c r="R1955" s="14">
        <f>INDEX(Product_Master!$E$2:$E$19,MATCH(H1955,Product_Master!$A$2:$A$19,0))</f>
        <v>35.729999999999997</v>
      </c>
      <c r="S1955" s="14">
        <f t="shared" si="180"/>
        <v>225</v>
      </c>
      <c r="T1955" s="14">
        <f t="shared" si="181"/>
        <v>178.64999999999998</v>
      </c>
      <c r="U1955" s="14">
        <f t="shared" si="182"/>
        <v>46.350000000000023</v>
      </c>
      <c r="V1955" s="20">
        <f t="shared" si="183"/>
        <v>0.2060000000000001</v>
      </c>
      <c r="W1955" s="7" t="str">
        <f t="shared" si="184"/>
        <v>Profitable</v>
      </c>
      <c r="X1955" s="7" t="str">
        <f t="shared" si="185"/>
        <v>Low</v>
      </c>
    </row>
    <row r="1956" spans="1:24" x14ac:dyDescent="0.3">
      <c r="A1956" s="7" t="s">
        <v>4473</v>
      </c>
      <c r="B1956" s="8">
        <v>45168</v>
      </c>
      <c r="C1956" s="8">
        <v>45172</v>
      </c>
      <c r="D1956" s="7" t="s">
        <v>3428</v>
      </c>
      <c r="E1956" s="7" t="s">
        <v>417</v>
      </c>
      <c r="F1956" s="7" t="s">
        <v>39</v>
      </c>
      <c r="G1956" s="7" t="s">
        <v>293</v>
      </c>
      <c r="H1956" s="7" t="s">
        <v>160</v>
      </c>
      <c r="I1956" s="6">
        <v>5</v>
      </c>
      <c r="J1956" s="10">
        <v>0.15</v>
      </c>
      <c r="K1956" s="7" t="s">
        <v>32</v>
      </c>
      <c r="L1956" s="7" t="s">
        <v>33</v>
      </c>
      <c r="M1956" s="6">
        <v>67</v>
      </c>
      <c r="N1956" s="6">
        <v>3</v>
      </c>
      <c r="O1956" s="7" t="str">
        <f>VLOOKUP(H1956,Product_Master!$A$2:$E$19,2,FALSE)</f>
        <v>Laptop</v>
      </c>
      <c r="P1956" s="7" t="str">
        <f>VLOOKUP(H1956,Product_Master!$A$2:$E$19,3,FALSE)</f>
        <v>Technology</v>
      </c>
      <c r="Q1956" s="17">
        <f>INDEX(Product_Master!$D$2:$D$19,MATCH(H1956,Product_Master!$A$2:$A$19,0))</f>
        <v>900</v>
      </c>
      <c r="R1956" s="14">
        <f>INDEX(Product_Master!$E$2:$E$19,MATCH(H1956,Product_Master!$A$2:$A$19,0))</f>
        <v>669.14</v>
      </c>
      <c r="S1956" s="14">
        <f t="shared" si="180"/>
        <v>3825</v>
      </c>
      <c r="T1956" s="14">
        <f t="shared" si="181"/>
        <v>3345.7</v>
      </c>
      <c r="U1956" s="14">
        <f t="shared" si="182"/>
        <v>479.30000000000018</v>
      </c>
      <c r="V1956" s="20">
        <f t="shared" si="183"/>
        <v>0.12530718954248371</v>
      </c>
      <c r="W1956" s="7" t="str">
        <f t="shared" si="184"/>
        <v>Profitable</v>
      </c>
      <c r="X1956" s="7" t="str">
        <f t="shared" si="185"/>
        <v>Medium</v>
      </c>
    </row>
    <row r="1957" spans="1:24" x14ac:dyDescent="0.3">
      <c r="A1957" s="7" t="s">
        <v>4474</v>
      </c>
      <c r="B1957" s="8">
        <v>44956</v>
      </c>
      <c r="C1957" s="8">
        <v>44963</v>
      </c>
      <c r="D1957" s="7" t="s">
        <v>1414</v>
      </c>
      <c r="E1957" s="7" t="s">
        <v>347</v>
      </c>
      <c r="F1957" s="7" t="s">
        <v>39</v>
      </c>
      <c r="G1957" s="7" t="s">
        <v>251</v>
      </c>
      <c r="H1957" s="7" t="s">
        <v>48</v>
      </c>
      <c r="I1957" s="6">
        <v>1</v>
      </c>
      <c r="J1957" s="10">
        <v>0</v>
      </c>
      <c r="K1957" s="7" t="s">
        <v>70</v>
      </c>
      <c r="L1957" s="7" t="s">
        <v>33</v>
      </c>
      <c r="M1957" s="6">
        <v>32</v>
      </c>
      <c r="N1957" s="6">
        <v>4</v>
      </c>
      <c r="O1957" s="7" t="str">
        <f>VLOOKUP(H1957,Product_Master!$A$2:$E$19,2,FALSE)</f>
        <v>Monitor</v>
      </c>
      <c r="P1957" s="7" t="str">
        <f>VLOOKUP(H1957,Product_Master!$A$2:$E$19,3,FALSE)</f>
        <v>Technology</v>
      </c>
      <c r="Q1957" s="17">
        <f>INDEX(Product_Master!$D$2:$D$19,MATCH(H1957,Product_Master!$A$2:$A$19,0))</f>
        <v>220</v>
      </c>
      <c r="R1957" s="14">
        <f>INDEX(Product_Master!$E$2:$E$19,MATCH(H1957,Product_Master!$A$2:$A$19,0))</f>
        <v>159.36000000000001</v>
      </c>
      <c r="S1957" s="14">
        <f t="shared" si="180"/>
        <v>220</v>
      </c>
      <c r="T1957" s="14">
        <f t="shared" si="181"/>
        <v>159.36000000000001</v>
      </c>
      <c r="U1957" s="14">
        <f t="shared" si="182"/>
        <v>60.639999999999986</v>
      </c>
      <c r="V1957" s="20">
        <f t="shared" si="183"/>
        <v>0.27563636363636357</v>
      </c>
      <c r="W1957" s="7" t="str">
        <f t="shared" si="184"/>
        <v>Profitable</v>
      </c>
      <c r="X1957" s="7" t="str">
        <f t="shared" si="185"/>
        <v>Low</v>
      </c>
    </row>
    <row r="1958" spans="1:24" x14ac:dyDescent="0.3">
      <c r="A1958" s="7" t="s">
        <v>4475</v>
      </c>
      <c r="B1958" s="8">
        <v>45466</v>
      </c>
      <c r="C1958" s="8">
        <v>45468</v>
      </c>
      <c r="D1958" s="7" t="s">
        <v>4476</v>
      </c>
      <c r="E1958" s="7" t="s">
        <v>281</v>
      </c>
      <c r="F1958" s="7" t="s">
        <v>29</v>
      </c>
      <c r="G1958" s="7" t="s">
        <v>30</v>
      </c>
      <c r="H1958" s="7" t="s">
        <v>76</v>
      </c>
      <c r="I1958" s="6">
        <v>8</v>
      </c>
      <c r="J1958" s="10">
        <v>0</v>
      </c>
      <c r="K1958" s="7" t="s">
        <v>70</v>
      </c>
      <c r="L1958" s="7" t="s">
        <v>41</v>
      </c>
      <c r="M1958" s="6">
        <v>36</v>
      </c>
      <c r="N1958" s="6">
        <v>1</v>
      </c>
      <c r="O1958" s="7" t="str">
        <f>VLOOKUP(H1958,Product_Master!$A$2:$E$19,2,FALSE)</f>
        <v>Tablet</v>
      </c>
      <c r="P1958" s="7" t="str">
        <f>VLOOKUP(H1958,Product_Master!$A$2:$E$19,3,FALSE)</f>
        <v>Technology</v>
      </c>
      <c r="Q1958" s="17">
        <f>INDEX(Product_Master!$D$2:$D$19,MATCH(H1958,Product_Master!$A$2:$A$19,0))</f>
        <v>350</v>
      </c>
      <c r="R1958" s="14">
        <f>INDEX(Product_Master!$E$2:$E$19,MATCH(H1958,Product_Master!$A$2:$A$19,0))</f>
        <v>267.63</v>
      </c>
      <c r="S1958" s="14">
        <f t="shared" si="180"/>
        <v>2800</v>
      </c>
      <c r="T1958" s="14">
        <f t="shared" si="181"/>
        <v>2141.04</v>
      </c>
      <c r="U1958" s="14">
        <f t="shared" si="182"/>
        <v>658.96</v>
      </c>
      <c r="V1958" s="20">
        <f t="shared" si="183"/>
        <v>0.23534285714285716</v>
      </c>
      <c r="W1958" s="7" t="str">
        <f t="shared" si="184"/>
        <v>Profitable</v>
      </c>
      <c r="X1958" s="7" t="str">
        <f t="shared" si="185"/>
        <v>Medium</v>
      </c>
    </row>
    <row r="1959" spans="1:24" x14ac:dyDescent="0.3">
      <c r="A1959" s="7" t="s">
        <v>4477</v>
      </c>
      <c r="B1959" s="8">
        <v>45639</v>
      </c>
      <c r="C1959" s="8">
        <v>45642</v>
      </c>
      <c r="D1959" s="7" t="s">
        <v>1710</v>
      </c>
      <c r="E1959" s="7" t="s">
        <v>227</v>
      </c>
      <c r="F1959" s="7" t="s">
        <v>29</v>
      </c>
      <c r="G1959" s="7" t="s">
        <v>176</v>
      </c>
      <c r="H1959" s="7" t="s">
        <v>48</v>
      </c>
      <c r="I1959" s="6">
        <v>6</v>
      </c>
      <c r="J1959" s="10">
        <v>0</v>
      </c>
      <c r="K1959" s="7" t="s">
        <v>32</v>
      </c>
      <c r="L1959" s="7" t="s">
        <v>41</v>
      </c>
      <c r="M1959" s="6">
        <v>28</v>
      </c>
      <c r="N1959" s="6">
        <v>2</v>
      </c>
      <c r="O1959" s="7" t="str">
        <f>VLOOKUP(H1959,Product_Master!$A$2:$E$19,2,FALSE)</f>
        <v>Monitor</v>
      </c>
      <c r="P1959" s="7" t="str">
        <f>VLOOKUP(H1959,Product_Master!$A$2:$E$19,3,FALSE)</f>
        <v>Technology</v>
      </c>
      <c r="Q1959" s="17">
        <f>INDEX(Product_Master!$D$2:$D$19,MATCH(H1959,Product_Master!$A$2:$A$19,0))</f>
        <v>220</v>
      </c>
      <c r="R1959" s="14">
        <f>INDEX(Product_Master!$E$2:$E$19,MATCH(H1959,Product_Master!$A$2:$A$19,0))</f>
        <v>159.36000000000001</v>
      </c>
      <c r="S1959" s="14">
        <f t="shared" si="180"/>
        <v>1320</v>
      </c>
      <c r="T1959" s="14">
        <f t="shared" si="181"/>
        <v>956.16000000000008</v>
      </c>
      <c r="U1959" s="14">
        <f t="shared" si="182"/>
        <v>363.83999999999992</v>
      </c>
      <c r="V1959" s="20">
        <f t="shared" si="183"/>
        <v>0.27563636363636357</v>
      </c>
      <c r="W1959" s="7" t="str">
        <f t="shared" si="184"/>
        <v>Profitable</v>
      </c>
      <c r="X1959" s="7" t="str">
        <f t="shared" si="185"/>
        <v>Low</v>
      </c>
    </row>
    <row r="1960" spans="1:24" x14ac:dyDescent="0.3">
      <c r="A1960" s="7" t="s">
        <v>4480</v>
      </c>
      <c r="B1960" s="8">
        <v>45251</v>
      </c>
      <c r="C1960" s="8">
        <v>45253</v>
      </c>
      <c r="D1960" s="7" t="s">
        <v>3448</v>
      </c>
      <c r="E1960" s="7" t="s">
        <v>408</v>
      </c>
      <c r="F1960" s="7" t="s">
        <v>29</v>
      </c>
      <c r="G1960" s="7" t="s">
        <v>5734</v>
      </c>
      <c r="H1960" s="7" t="s">
        <v>241</v>
      </c>
      <c r="I1960" s="6">
        <v>7</v>
      </c>
      <c r="J1960" s="10">
        <v>0.1</v>
      </c>
      <c r="K1960" s="7" t="s">
        <v>22</v>
      </c>
      <c r="L1960" s="7" t="s">
        <v>50</v>
      </c>
      <c r="M1960" s="6">
        <v>67</v>
      </c>
      <c r="N1960" s="6">
        <v>1</v>
      </c>
      <c r="O1960" s="7" t="str">
        <f>VLOOKUP(H1960,Product_Master!$A$2:$E$19,2,FALSE)</f>
        <v>Notebook</v>
      </c>
      <c r="P1960" s="7" t="str">
        <f>VLOOKUP(H1960,Product_Master!$A$2:$E$19,3,FALSE)</f>
        <v>Office Supplies</v>
      </c>
      <c r="Q1960" s="17">
        <f>INDEX(Product_Master!$D$2:$D$19,MATCH(H1960,Product_Master!$A$2:$A$19,0))</f>
        <v>6</v>
      </c>
      <c r="R1960" s="14">
        <f>INDEX(Product_Master!$E$2:$E$19,MATCH(H1960,Product_Master!$A$2:$A$19,0))</f>
        <v>4.2699999999999996</v>
      </c>
      <c r="S1960" s="14">
        <f t="shared" si="180"/>
        <v>37.800000000000004</v>
      </c>
      <c r="T1960" s="14">
        <f t="shared" si="181"/>
        <v>29.889999999999997</v>
      </c>
      <c r="U1960" s="14">
        <f t="shared" si="182"/>
        <v>7.9100000000000072</v>
      </c>
      <c r="V1960" s="20">
        <f t="shared" si="183"/>
        <v>0.20925925925925942</v>
      </c>
      <c r="W1960" s="7" t="str">
        <f t="shared" si="184"/>
        <v>Profitable</v>
      </c>
      <c r="X1960" s="7" t="str">
        <f t="shared" si="185"/>
        <v>Low</v>
      </c>
    </row>
    <row r="1961" spans="1:24" x14ac:dyDescent="0.3">
      <c r="A1961" s="7" t="s">
        <v>4481</v>
      </c>
      <c r="B1961" s="8">
        <v>44997</v>
      </c>
      <c r="C1961" s="8">
        <v>44998</v>
      </c>
      <c r="D1961" s="7" t="s">
        <v>2024</v>
      </c>
      <c r="E1961" s="7" t="s">
        <v>246</v>
      </c>
      <c r="F1961" s="7" t="s">
        <v>19</v>
      </c>
      <c r="G1961" s="7" t="s">
        <v>47</v>
      </c>
      <c r="H1961" s="7" t="s">
        <v>69</v>
      </c>
      <c r="I1961" s="6">
        <v>7</v>
      </c>
      <c r="J1961" s="10">
        <v>0.05</v>
      </c>
      <c r="K1961" s="7" t="s">
        <v>32</v>
      </c>
      <c r="L1961" s="7" t="s">
        <v>33</v>
      </c>
      <c r="M1961" s="6">
        <v>36</v>
      </c>
      <c r="N1961" s="6">
        <v>4</v>
      </c>
      <c r="O1961" s="7" t="str">
        <f>VLOOKUP(H1961,Product_Master!$A$2:$E$19,2,FALSE)</f>
        <v>Marker Pack</v>
      </c>
      <c r="P1961" s="7" t="str">
        <f>VLOOKUP(H1961,Product_Master!$A$2:$E$19,3,FALSE)</f>
        <v>Office Supplies</v>
      </c>
      <c r="Q1961" s="17">
        <f>INDEX(Product_Master!$D$2:$D$19,MATCH(H1961,Product_Master!$A$2:$A$19,0))</f>
        <v>11</v>
      </c>
      <c r="R1961" s="14">
        <f>INDEX(Product_Master!$E$2:$E$19,MATCH(H1961,Product_Master!$A$2:$A$19,0))</f>
        <v>6.23</v>
      </c>
      <c r="S1961" s="14">
        <f t="shared" si="180"/>
        <v>73.149999999999991</v>
      </c>
      <c r="T1961" s="14">
        <f t="shared" si="181"/>
        <v>43.61</v>
      </c>
      <c r="U1961" s="14">
        <f t="shared" si="182"/>
        <v>29.539999999999992</v>
      </c>
      <c r="V1961" s="20">
        <f t="shared" si="183"/>
        <v>0.4038277511961722</v>
      </c>
      <c r="W1961" s="7" t="str">
        <f t="shared" si="184"/>
        <v>Profitable</v>
      </c>
      <c r="X1961" s="7" t="str">
        <f t="shared" si="185"/>
        <v>Low</v>
      </c>
    </row>
    <row r="1962" spans="1:24" x14ac:dyDescent="0.3">
      <c r="A1962" s="7" t="s">
        <v>4483</v>
      </c>
      <c r="B1962" s="8">
        <v>45190</v>
      </c>
      <c r="C1962" s="8">
        <v>45191</v>
      </c>
      <c r="D1962" s="7" t="s">
        <v>2290</v>
      </c>
      <c r="E1962" s="7" t="s">
        <v>165</v>
      </c>
      <c r="F1962" s="7" t="s">
        <v>29</v>
      </c>
      <c r="G1962" s="7" t="s">
        <v>20</v>
      </c>
      <c r="H1962" s="7" t="s">
        <v>21</v>
      </c>
      <c r="I1962" s="6">
        <v>1</v>
      </c>
      <c r="J1962" s="10">
        <v>0</v>
      </c>
      <c r="K1962" s="7" t="s">
        <v>32</v>
      </c>
      <c r="L1962" s="7" t="s">
        <v>23</v>
      </c>
      <c r="M1962" s="6">
        <v>56</v>
      </c>
      <c r="N1962" s="6">
        <v>1</v>
      </c>
      <c r="O1962" s="7" t="str">
        <f>VLOOKUP(H1962,Product_Master!$A$2:$E$19,2,FALSE)</f>
        <v>Pen Set</v>
      </c>
      <c r="P1962" s="7" t="str">
        <f>VLOOKUP(H1962,Product_Master!$A$2:$E$19,3,FALSE)</f>
        <v>Office Supplies</v>
      </c>
      <c r="Q1962" s="17">
        <f>INDEX(Product_Master!$D$2:$D$19,MATCH(H1962,Product_Master!$A$2:$A$19,0))</f>
        <v>12</v>
      </c>
      <c r="R1962" s="14">
        <f>INDEX(Product_Master!$E$2:$E$19,MATCH(H1962,Product_Master!$A$2:$A$19,0))</f>
        <v>9.07</v>
      </c>
      <c r="S1962" s="14">
        <f t="shared" si="180"/>
        <v>12</v>
      </c>
      <c r="T1962" s="14">
        <f t="shared" si="181"/>
        <v>9.07</v>
      </c>
      <c r="U1962" s="14">
        <f t="shared" si="182"/>
        <v>2.9299999999999997</v>
      </c>
      <c r="V1962" s="20">
        <f t="shared" si="183"/>
        <v>0.24416666666666664</v>
      </c>
      <c r="W1962" s="7" t="str">
        <f t="shared" si="184"/>
        <v>Profitable</v>
      </c>
      <c r="X1962" s="7" t="str">
        <f t="shared" si="185"/>
        <v>Low</v>
      </c>
    </row>
    <row r="1963" spans="1:24" x14ac:dyDescent="0.3">
      <c r="A1963" s="7" t="s">
        <v>4485</v>
      </c>
      <c r="B1963" s="8">
        <v>45624</v>
      </c>
      <c r="C1963" s="8">
        <v>45629</v>
      </c>
      <c r="D1963" s="7" t="s">
        <v>4486</v>
      </c>
      <c r="E1963" s="7" t="s">
        <v>1422</v>
      </c>
      <c r="F1963" s="7" t="s">
        <v>29</v>
      </c>
      <c r="G1963" s="7" t="s">
        <v>192</v>
      </c>
      <c r="H1963" s="7" t="s">
        <v>63</v>
      </c>
      <c r="I1963" s="6">
        <v>4</v>
      </c>
      <c r="J1963" s="10">
        <v>0.1</v>
      </c>
      <c r="K1963" s="7" t="s">
        <v>32</v>
      </c>
      <c r="L1963" s="7" t="s">
        <v>50</v>
      </c>
      <c r="M1963" s="6">
        <v>38</v>
      </c>
      <c r="N1963" s="6">
        <v>2</v>
      </c>
      <c r="O1963" s="7" t="str">
        <f>VLOOKUP(H1963,Product_Master!$A$2:$E$19,2,FALSE)</f>
        <v>Paper Ream</v>
      </c>
      <c r="P1963" s="7" t="str">
        <f>VLOOKUP(H1963,Product_Master!$A$2:$E$19,3,FALSE)</f>
        <v>Office Supplies</v>
      </c>
      <c r="Q1963" s="17">
        <f>INDEX(Product_Master!$D$2:$D$19,MATCH(H1963,Product_Master!$A$2:$A$19,0))</f>
        <v>9</v>
      </c>
      <c r="R1963" s="14">
        <f>INDEX(Product_Master!$E$2:$E$19,MATCH(H1963,Product_Master!$A$2:$A$19,0))</f>
        <v>5.46</v>
      </c>
      <c r="S1963" s="14">
        <f t="shared" si="180"/>
        <v>32.4</v>
      </c>
      <c r="T1963" s="14">
        <f t="shared" si="181"/>
        <v>21.84</v>
      </c>
      <c r="U1963" s="14">
        <f t="shared" si="182"/>
        <v>10.559999999999999</v>
      </c>
      <c r="V1963" s="20">
        <f t="shared" si="183"/>
        <v>0.3259259259259259</v>
      </c>
      <c r="W1963" s="7" t="str">
        <f t="shared" si="184"/>
        <v>Profitable</v>
      </c>
      <c r="X1963" s="7" t="str">
        <f t="shared" si="185"/>
        <v>Low</v>
      </c>
    </row>
    <row r="1964" spans="1:24" x14ac:dyDescent="0.3">
      <c r="A1964" s="7" t="s">
        <v>4487</v>
      </c>
      <c r="B1964" s="8">
        <v>44945</v>
      </c>
      <c r="C1964" s="8">
        <v>44950</v>
      </c>
      <c r="D1964" s="7" t="s">
        <v>743</v>
      </c>
      <c r="E1964" s="7" t="s">
        <v>256</v>
      </c>
      <c r="F1964" s="7" t="s">
        <v>29</v>
      </c>
      <c r="G1964" s="7" t="s">
        <v>251</v>
      </c>
      <c r="H1964" s="7" t="s">
        <v>31</v>
      </c>
      <c r="I1964" s="6">
        <v>1</v>
      </c>
      <c r="J1964" s="10">
        <v>0.15</v>
      </c>
      <c r="K1964" s="7" t="s">
        <v>32</v>
      </c>
      <c r="L1964" s="7" t="s">
        <v>33</v>
      </c>
      <c r="M1964" s="6">
        <v>26</v>
      </c>
      <c r="N1964" s="6">
        <v>4</v>
      </c>
      <c r="O1964" s="7" t="str">
        <f>VLOOKUP(H1964,Product_Master!$A$2:$E$19,2,FALSE)</f>
        <v>Desk</v>
      </c>
      <c r="P1964" s="7" t="str">
        <f>VLOOKUP(H1964,Product_Master!$A$2:$E$19,3,FALSE)</f>
        <v>Furniture</v>
      </c>
      <c r="Q1964" s="17">
        <f>INDEX(Product_Master!$D$2:$D$19,MATCH(H1964,Product_Master!$A$2:$A$19,0))</f>
        <v>320</v>
      </c>
      <c r="R1964" s="14">
        <f>INDEX(Product_Master!$E$2:$E$19,MATCH(H1964,Product_Master!$A$2:$A$19,0))</f>
        <v>186.25</v>
      </c>
      <c r="S1964" s="14">
        <f t="shared" si="180"/>
        <v>272</v>
      </c>
      <c r="T1964" s="14">
        <f t="shared" si="181"/>
        <v>186.25</v>
      </c>
      <c r="U1964" s="14">
        <f t="shared" si="182"/>
        <v>85.75</v>
      </c>
      <c r="V1964" s="20">
        <f t="shared" si="183"/>
        <v>0.31525735294117646</v>
      </c>
      <c r="W1964" s="7" t="str">
        <f t="shared" si="184"/>
        <v>Profitable</v>
      </c>
      <c r="X1964" s="7" t="str">
        <f t="shared" si="185"/>
        <v>Low</v>
      </c>
    </row>
    <row r="1965" spans="1:24" x14ac:dyDescent="0.3">
      <c r="A1965" s="7" t="s">
        <v>4489</v>
      </c>
      <c r="B1965" s="8">
        <v>45470</v>
      </c>
      <c r="C1965" s="8">
        <v>45475</v>
      </c>
      <c r="D1965" s="7" t="s">
        <v>518</v>
      </c>
      <c r="E1965" s="7" t="s">
        <v>1202</v>
      </c>
      <c r="F1965" s="7" t="s">
        <v>29</v>
      </c>
      <c r="G1965" s="7" t="s">
        <v>176</v>
      </c>
      <c r="H1965" s="7" t="s">
        <v>98</v>
      </c>
      <c r="I1965" s="6">
        <v>6</v>
      </c>
      <c r="J1965" s="10">
        <v>0</v>
      </c>
      <c r="K1965" s="7" t="s">
        <v>22</v>
      </c>
      <c r="L1965" s="7" t="s">
        <v>41</v>
      </c>
      <c r="M1965" s="6">
        <v>49</v>
      </c>
      <c r="N1965" s="6">
        <v>2</v>
      </c>
      <c r="O1965" s="7" t="str">
        <f>VLOOKUP(H1965,Product_Master!$A$2:$E$19,2,FALSE)</f>
        <v>Office Chair</v>
      </c>
      <c r="P1965" s="7" t="str">
        <f>VLOOKUP(H1965,Product_Master!$A$2:$E$19,3,FALSE)</f>
        <v>Furniture</v>
      </c>
      <c r="Q1965" s="17">
        <f>INDEX(Product_Master!$D$2:$D$19,MATCH(H1965,Product_Master!$A$2:$A$19,0))</f>
        <v>150</v>
      </c>
      <c r="R1965" s="14">
        <f>INDEX(Product_Master!$E$2:$E$19,MATCH(H1965,Product_Master!$A$2:$A$19,0))</f>
        <v>111.98</v>
      </c>
      <c r="S1965" s="14">
        <f t="shared" si="180"/>
        <v>900</v>
      </c>
      <c r="T1965" s="14">
        <f t="shared" si="181"/>
        <v>671.88</v>
      </c>
      <c r="U1965" s="14">
        <f t="shared" si="182"/>
        <v>228.12</v>
      </c>
      <c r="V1965" s="20">
        <f t="shared" si="183"/>
        <v>0.25346666666666667</v>
      </c>
      <c r="W1965" s="7" t="str">
        <f t="shared" si="184"/>
        <v>Profitable</v>
      </c>
      <c r="X1965" s="7" t="str">
        <f t="shared" si="185"/>
        <v>Low</v>
      </c>
    </row>
    <row r="1966" spans="1:24" x14ac:dyDescent="0.3">
      <c r="A1966" s="7" t="s">
        <v>4490</v>
      </c>
      <c r="B1966" s="8">
        <v>45293</v>
      </c>
      <c r="C1966" s="8">
        <v>45298</v>
      </c>
      <c r="D1966" s="7" t="s">
        <v>2845</v>
      </c>
      <c r="E1966" s="7" t="s">
        <v>135</v>
      </c>
      <c r="F1966" s="7" t="s">
        <v>39</v>
      </c>
      <c r="G1966" s="7" t="s">
        <v>192</v>
      </c>
      <c r="H1966" s="7" t="s">
        <v>177</v>
      </c>
      <c r="I1966" s="6">
        <v>8</v>
      </c>
      <c r="J1966" s="10">
        <v>0.2</v>
      </c>
      <c r="K1966" s="7" t="s">
        <v>32</v>
      </c>
      <c r="L1966" s="7" t="s">
        <v>23</v>
      </c>
      <c r="M1966" s="6">
        <v>69</v>
      </c>
      <c r="N1966" s="6">
        <v>1</v>
      </c>
      <c r="O1966" s="7" t="str">
        <f>VLOOKUP(H1966,Product_Master!$A$2:$E$19,2,FALSE)</f>
        <v>Headphones</v>
      </c>
      <c r="P1966" s="7" t="str">
        <f>VLOOKUP(H1966,Product_Master!$A$2:$E$19,3,FALSE)</f>
        <v>Technology</v>
      </c>
      <c r="Q1966" s="17">
        <f>INDEX(Product_Master!$D$2:$D$19,MATCH(H1966,Product_Master!$A$2:$A$19,0))</f>
        <v>80</v>
      </c>
      <c r="R1966" s="14">
        <f>INDEX(Product_Master!$E$2:$E$19,MATCH(H1966,Product_Master!$A$2:$A$19,0))</f>
        <v>45.88</v>
      </c>
      <c r="S1966" s="14">
        <f t="shared" si="180"/>
        <v>512</v>
      </c>
      <c r="T1966" s="14">
        <f t="shared" si="181"/>
        <v>367.04</v>
      </c>
      <c r="U1966" s="14">
        <f t="shared" si="182"/>
        <v>144.95999999999998</v>
      </c>
      <c r="V1966" s="20">
        <f t="shared" si="183"/>
        <v>0.28312499999999996</v>
      </c>
      <c r="W1966" s="7" t="str">
        <f t="shared" si="184"/>
        <v>Profitable</v>
      </c>
      <c r="X1966" s="7" t="str">
        <f t="shared" si="185"/>
        <v>Low</v>
      </c>
    </row>
    <row r="1967" spans="1:24" x14ac:dyDescent="0.3">
      <c r="A1967" s="7" t="s">
        <v>4491</v>
      </c>
      <c r="B1967" s="8">
        <v>45012</v>
      </c>
      <c r="C1967" s="8">
        <v>45018</v>
      </c>
      <c r="D1967" s="7" t="s">
        <v>1303</v>
      </c>
      <c r="E1967" s="7" t="s">
        <v>417</v>
      </c>
      <c r="F1967" s="7" t="s">
        <v>39</v>
      </c>
      <c r="G1967" s="7" t="s">
        <v>293</v>
      </c>
      <c r="H1967" s="7" t="s">
        <v>241</v>
      </c>
      <c r="I1967" s="6">
        <v>7</v>
      </c>
      <c r="J1967" s="10">
        <v>0.1</v>
      </c>
      <c r="K1967" s="7" t="s">
        <v>32</v>
      </c>
      <c r="L1967" s="7" t="s">
        <v>50</v>
      </c>
      <c r="M1967" s="6">
        <v>34</v>
      </c>
      <c r="N1967" s="6">
        <v>3</v>
      </c>
      <c r="O1967" s="7" t="str">
        <f>VLOOKUP(H1967,Product_Master!$A$2:$E$19,2,FALSE)</f>
        <v>Notebook</v>
      </c>
      <c r="P1967" s="7" t="str">
        <f>VLOOKUP(H1967,Product_Master!$A$2:$E$19,3,FALSE)</f>
        <v>Office Supplies</v>
      </c>
      <c r="Q1967" s="17">
        <f>INDEX(Product_Master!$D$2:$D$19,MATCH(H1967,Product_Master!$A$2:$A$19,0))</f>
        <v>6</v>
      </c>
      <c r="R1967" s="14">
        <f>INDEX(Product_Master!$E$2:$E$19,MATCH(H1967,Product_Master!$A$2:$A$19,0))</f>
        <v>4.2699999999999996</v>
      </c>
      <c r="S1967" s="14">
        <f t="shared" si="180"/>
        <v>37.800000000000004</v>
      </c>
      <c r="T1967" s="14">
        <f t="shared" si="181"/>
        <v>29.889999999999997</v>
      </c>
      <c r="U1967" s="14">
        <f t="shared" si="182"/>
        <v>7.9100000000000072</v>
      </c>
      <c r="V1967" s="20">
        <f t="shared" si="183"/>
        <v>0.20925925925925942</v>
      </c>
      <c r="W1967" s="7" t="str">
        <f t="shared" si="184"/>
        <v>Profitable</v>
      </c>
      <c r="X1967" s="7" t="str">
        <f t="shared" si="185"/>
        <v>Low</v>
      </c>
    </row>
    <row r="1968" spans="1:24" x14ac:dyDescent="0.3">
      <c r="A1968" s="7" t="s">
        <v>4493</v>
      </c>
      <c r="B1968" s="8">
        <v>45627</v>
      </c>
      <c r="C1968" s="8">
        <v>45628</v>
      </c>
      <c r="D1968" s="7" t="s">
        <v>2782</v>
      </c>
      <c r="E1968" s="7" t="s">
        <v>840</v>
      </c>
      <c r="F1968" s="7" t="s">
        <v>29</v>
      </c>
      <c r="G1968" s="7" t="s">
        <v>62</v>
      </c>
      <c r="H1968" s="7" t="s">
        <v>91</v>
      </c>
      <c r="I1968" s="6">
        <v>7</v>
      </c>
      <c r="J1968" s="10">
        <v>0.15</v>
      </c>
      <c r="K1968" s="7" t="s">
        <v>32</v>
      </c>
      <c r="L1968" s="7" t="s">
        <v>41</v>
      </c>
      <c r="M1968" s="6">
        <v>19</v>
      </c>
      <c r="N1968" s="6">
        <v>4</v>
      </c>
      <c r="O1968" s="7" t="str">
        <f>VLOOKUP(H1968,Product_Master!$A$2:$E$19,2,FALSE)</f>
        <v>Smartphone</v>
      </c>
      <c r="P1968" s="7" t="str">
        <f>VLOOKUP(H1968,Product_Master!$A$2:$E$19,3,FALSE)</f>
        <v>Technology</v>
      </c>
      <c r="Q1968" s="17">
        <f>INDEX(Product_Master!$D$2:$D$19,MATCH(H1968,Product_Master!$A$2:$A$19,0))</f>
        <v>600</v>
      </c>
      <c r="R1968" s="14">
        <f>INDEX(Product_Master!$E$2:$E$19,MATCH(H1968,Product_Master!$A$2:$A$19,0))</f>
        <v>395.83</v>
      </c>
      <c r="S1968" s="14">
        <f t="shared" si="180"/>
        <v>3570</v>
      </c>
      <c r="T1968" s="14">
        <f t="shared" si="181"/>
        <v>2770.81</v>
      </c>
      <c r="U1968" s="14">
        <f t="shared" si="182"/>
        <v>799.19</v>
      </c>
      <c r="V1968" s="20">
        <f t="shared" si="183"/>
        <v>0.22386274509803922</v>
      </c>
      <c r="W1968" s="7" t="str">
        <f t="shared" si="184"/>
        <v>Profitable</v>
      </c>
      <c r="X1968" s="7" t="str">
        <f t="shared" si="185"/>
        <v>Medium</v>
      </c>
    </row>
    <row r="1969" spans="1:24" x14ac:dyDescent="0.3">
      <c r="A1969" s="7" t="s">
        <v>4494</v>
      </c>
      <c r="B1969" s="8">
        <v>45040</v>
      </c>
      <c r="C1969" s="8">
        <v>45041</v>
      </c>
      <c r="D1969" s="7" t="s">
        <v>1008</v>
      </c>
      <c r="E1969" s="7" t="s">
        <v>302</v>
      </c>
      <c r="F1969" s="7" t="s">
        <v>29</v>
      </c>
      <c r="G1969" s="7" t="s">
        <v>47</v>
      </c>
      <c r="H1969" s="7" t="s">
        <v>76</v>
      </c>
      <c r="I1969" s="6">
        <v>8</v>
      </c>
      <c r="J1969" s="10">
        <v>0</v>
      </c>
      <c r="K1969" s="7" t="s">
        <v>32</v>
      </c>
      <c r="L1969" s="7" t="s">
        <v>23</v>
      </c>
      <c r="M1969" s="6">
        <v>54</v>
      </c>
      <c r="N1969" s="6">
        <v>3</v>
      </c>
      <c r="O1969" s="7" t="str">
        <f>VLOOKUP(H1969,Product_Master!$A$2:$E$19,2,FALSE)</f>
        <v>Tablet</v>
      </c>
      <c r="P1969" s="7" t="str">
        <f>VLOOKUP(H1969,Product_Master!$A$2:$E$19,3,FALSE)</f>
        <v>Technology</v>
      </c>
      <c r="Q1969" s="17">
        <f>INDEX(Product_Master!$D$2:$D$19,MATCH(H1969,Product_Master!$A$2:$A$19,0))</f>
        <v>350</v>
      </c>
      <c r="R1969" s="14">
        <f>INDEX(Product_Master!$E$2:$E$19,MATCH(H1969,Product_Master!$A$2:$A$19,0))</f>
        <v>267.63</v>
      </c>
      <c r="S1969" s="14">
        <f t="shared" si="180"/>
        <v>2800</v>
      </c>
      <c r="T1969" s="14">
        <f t="shared" si="181"/>
        <v>2141.04</v>
      </c>
      <c r="U1969" s="14">
        <f t="shared" si="182"/>
        <v>658.96</v>
      </c>
      <c r="V1969" s="20">
        <f t="shared" si="183"/>
        <v>0.23534285714285716</v>
      </c>
      <c r="W1969" s="7" t="str">
        <f t="shared" si="184"/>
        <v>Profitable</v>
      </c>
      <c r="X1969" s="7" t="str">
        <f t="shared" si="185"/>
        <v>Medium</v>
      </c>
    </row>
    <row r="1970" spans="1:24" x14ac:dyDescent="0.3">
      <c r="A1970" s="7" t="s">
        <v>4495</v>
      </c>
      <c r="B1970" s="8">
        <v>45575</v>
      </c>
      <c r="C1970" s="8">
        <v>45580</v>
      </c>
      <c r="D1970" s="7" t="s">
        <v>4498</v>
      </c>
      <c r="E1970" s="7" t="s">
        <v>221</v>
      </c>
      <c r="F1970" s="7" t="s">
        <v>39</v>
      </c>
      <c r="G1970" s="7" t="s">
        <v>40</v>
      </c>
      <c r="H1970" s="7" t="s">
        <v>31</v>
      </c>
      <c r="I1970" s="6">
        <v>1</v>
      </c>
      <c r="J1970" s="10">
        <v>0.05</v>
      </c>
      <c r="K1970" s="7" t="s">
        <v>32</v>
      </c>
      <c r="L1970" s="7" t="s">
        <v>50</v>
      </c>
      <c r="M1970" s="6">
        <v>44</v>
      </c>
      <c r="N1970" s="6">
        <v>4</v>
      </c>
      <c r="O1970" s="7" t="str">
        <f>VLOOKUP(H1970,Product_Master!$A$2:$E$19,2,FALSE)</f>
        <v>Desk</v>
      </c>
      <c r="P1970" s="7" t="str">
        <f>VLOOKUP(H1970,Product_Master!$A$2:$E$19,3,FALSE)</f>
        <v>Furniture</v>
      </c>
      <c r="Q1970" s="17">
        <f>INDEX(Product_Master!$D$2:$D$19,MATCH(H1970,Product_Master!$A$2:$A$19,0))</f>
        <v>320</v>
      </c>
      <c r="R1970" s="14">
        <f>INDEX(Product_Master!$E$2:$E$19,MATCH(H1970,Product_Master!$A$2:$A$19,0))</f>
        <v>186.25</v>
      </c>
      <c r="S1970" s="14">
        <f t="shared" si="180"/>
        <v>304</v>
      </c>
      <c r="T1970" s="14">
        <f t="shared" si="181"/>
        <v>186.25</v>
      </c>
      <c r="U1970" s="14">
        <f t="shared" si="182"/>
        <v>117.75</v>
      </c>
      <c r="V1970" s="20">
        <f t="shared" si="183"/>
        <v>0.38733552631578949</v>
      </c>
      <c r="W1970" s="7" t="str">
        <f t="shared" si="184"/>
        <v>Profitable</v>
      </c>
      <c r="X1970" s="7" t="str">
        <f t="shared" si="185"/>
        <v>Low</v>
      </c>
    </row>
    <row r="1971" spans="1:24" x14ac:dyDescent="0.3">
      <c r="A1971" s="7" t="s">
        <v>4499</v>
      </c>
      <c r="B1971" s="8">
        <v>45372</v>
      </c>
      <c r="C1971" s="8">
        <v>45377</v>
      </c>
      <c r="D1971" s="7" t="s">
        <v>2021</v>
      </c>
      <c r="E1971" s="7" t="s">
        <v>911</v>
      </c>
      <c r="F1971" s="7" t="s">
        <v>39</v>
      </c>
      <c r="G1971" s="7" t="s">
        <v>62</v>
      </c>
      <c r="H1971" s="7" t="s">
        <v>91</v>
      </c>
      <c r="I1971" s="6">
        <v>6</v>
      </c>
      <c r="J1971" s="10">
        <v>0</v>
      </c>
      <c r="K1971" s="7" t="s">
        <v>32</v>
      </c>
      <c r="L1971" s="7" t="s">
        <v>23</v>
      </c>
      <c r="M1971" s="6">
        <v>37</v>
      </c>
      <c r="N1971" s="6">
        <v>3</v>
      </c>
      <c r="O1971" s="7" t="str">
        <f>VLOOKUP(H1971,Product_Master!$A$2:$E$19,2,FALSE)</f>
        <v>Smartphone</v>
      </c>
      <c r="P1971" s="7" t="str">
        <f>VLOOKUP(H1971,Product_Master!$A$2:$E$19,3,FALSE)</f>
        <v>Technology</v>
      </c>
      <c r="Q1971" s="17">
        <f>INDEX(Product_Master!$D$2:$D$19,MATCH(H1971,Product_Master!$A$2:$A$19,0))</f>
        <v>600</v>
      </c>
      <c r="R1971" s="14">
        <f>INDEX(Product_Master!$E$2:$E$19,MATCH(H1971,Product_Master!$A$2:$A$19,0))</f>
        <v>395.83</v>
      </c>
      <c r="S1971" s="14">
        <f t="shared" si="180"/>
        <v>3600</v>
      </c>
      <c r="T1971" s="14">
        <f t="shared" si="181"/>
        <v>2374.98</v>
      </c>
      <c r="U1971" s="14">
        <f t="shared" si="182"/>
        <v>1225.02</v>
      </c>
      <c r="V1971" s="20">
        <f t="shared" si="183"/>
        <v>0.34028333333333333</v>
      </c>
      <c r="W1971" s="7" t="str">
        <f t="shared" si="184"/>
        <v>Profitable</v>
      </c>
      <c r="X1971" s="7" t="str">
        <f t="shared" si="185"/>
        <v>Medium</v>
      </c>
    </row>
    <row r="1972" spans="1:24" x14ac:dyDescent="0.3">
      <c r="A1972" s="7" t="s">
        <v>4501</v>
      </c>
      <c r="B1972" s="8">
        <v>45244</v>
      </c>
      <c r="C1972" s="8">
        <v>45245</v>
      </c>
      <c r="D1972" s="7" t="s">
        <v>2079</v>
      </c>
      <c r="E1972" s="7" t="s">
        <v>55</v>
      </c>
      <c r="F1972" s="7" t="s">
        <v>29</v>
      </c>
      <c r="G1972" s="7" t="s">
        <v>97</v>
      </c>
      <c r="H1972" s="7" t="s">
        <v>146</v>
      </c>
      <c r="I1972" s="6">
        <v>4</v>
      </c>
      <c r="J1972" s="10">
        <v>0</v>
      </c>
      <c r="K1972" s="7" t="s">
        <v>22</v>
      </c>
      <c r="L1972" s="7" t="s">
        <v>33</v>
      </c>
      <c r="M1972" s="6">
        <v>34</v>
      </c>
      <c r="N1972" s="6">
        <v>3</v>
      </c>
      <c r="O1972" s="7" t="str">
        <f>VLOOKUP(H1972,Product_Master!$A$2:$E$19,2,FALSE)</f>
        <v>Standing Desk</v>
      </c>
      <c r="P1972" s="7" t="str">
        <f>VLOOKUP(H1972,Product_Master!$A$2:$E$19,3,FALSE)</f>
        <v>Furniture</v>
      </c>
      <c r="Q1972" s="17">
        <f>INDEX(Product_Master!$D$2:$D$19,MATCH(H1972,Product_Master!$A$2:$A$19,0))</f>
        <v>480</v>
      </c>
      <c r="R1972" s="14">
        <f>INDEX(Product_Master!$E$2:$E$19,MATCH(H1972,Product_Master!$A$2:$A$19,0))</f>
        <v>375.21</v>
      </c>
      <c r="S1972" s="14">
        <f t="shared" si="180"/>
        <v>1920</v>
      </c>
      <c r="T1972" s="14">
        <f t="shared" si="181"/>
        <v>1500.84</v>
      </c>
      <c r="U1972" s="14">
        <f t="shared" si="182"/>
        <v>419.16000000000008</v>
      </c>
      <c r="V1972" s="20">
        <f t="shared" si="183"/>
        <v>0.21831250000000005</v>
      </c>
      <c r="W1972" s="7" t="str">
        <f t="shared" si="184"/>
        <v>Profitable</v>
      </c>
      <c r="X1972" s="7" t="str">
        <f t="shared" si="185"/>
        <v>Low</v>
      </c>
    </row>
    <row r="1973" spans="1:24" x14ac:dyDescent="0.3">
      <c r="A1973" s="7" t="s">
        <v>4503</v>
      </c>
      <c r="B1973" s="8">
        <v>45510</v>
      </c>
      <c r="C1973" s="8">
        <v>45512</v>
      </c>
      <c r="D1973" s="7" t="s">
        <v>4504</v>
      </c>
      <c r="E1973" s="7" t="s">
        <v>46</v>
      </c>
      <c r="F1973" s="7" t="s">
        <v>29</v>
      </c>
      <c r="G1973" s="7" t="s">
        <v>176</v>
      </c>
      <c r="H1973" s="7" t="s">
        <v>84</v>
      </c>
      <c r="I1973" s="6">
        <v>7</v>
      </c>
      <c r="J1973" s="10">
        <v>0.15</v>
      </c>
      <c r="K1973" s="7" t="s">
        <v>32</v>
      </c>
      <c r="L1973" s="7" t="s">
        <v>41</v>
      </c>
      <c r="M1973" s="6">
        <v>23</v>
      </c>
      <c r="N1973" s="6">
        <v>3</v>
      </c>
      <c r="O1973" s="7" t="str">
        <f>VLOOKUP(H1973,Product_Master!$A$2:$E$19,2,FALSE)</f>
        <v>Bookcase</v>
      </c>
      <c r="P1973" s="7" t="str">
        <f>VLOOKUP(H1973,Product_Master!$A$2:$E$19,3,FALSE)</f>
        <v>Furniture</v>
      </c>
      <c r="Q1973" s="17">
        <f>INDEX(Product_Master!$D$2:$D$19,MATCH(H1973,Product_Master!$A$2:$A$19,0))</f>
        <v>210</v>
      </c>
      <c r="R1973" s="14">
        <f>INDEX(Product_Master!$E$2:$E$19,MATCH(H1973,Product_Master!$A$2:$A$19,0))</f>
        <v>139.15</v>
      </c>
      <c r="S1973" s="14">
        <f t="shared" si="180"/>
        <v>1249.5</v>
      </c>
      <c r="T1973" s="14">
        <f t="shared" si="181"/>
        <v>974.05000000000007</v>
      </c>
      <c r="U1973" s="14">
        <f t="shared" si="182"/>
        <v>275.44999999999993</v>
      </c>
      <c r="V1973" s="20">
        <f t="shared" si="183"/>
        <v>0.22044817927170862</v>
      </c>
      <c r="W1973" s="7" t="str">
        <f t="shared" si="184"/>
        <v>Profitable</v>
      </c>
      <c r="X1973" s="7" t="str">
        <f t="shared" si="185"/>
        <v>Low</v>
      </c>
    </row>
    <row r="1974" spans="1:24" x14ac:dyDescent="0.3">
      <c r="A1974" s="7" t="s">
        <v>4505</v>
      </c>
      <c r="B1974" s="8">
        <v>45634</v>
      </c>
      <c r="C1974" s="8">
        <v>45640</v>
      </c>
      <c r="D1974" s="7" t="s">
        <v>60</v>
      </c>
      <c r="E1974" s="7" t="s">
        <v>886</v>
      </c>
      <c r="F1974" s="7" t="s">
        <v>29</v>
      </c>
      <c r="G1974" s="7" t="s">
        <v>62</v>
      </c>
      <c r="H1974" s="7" t="s">
        <v>241</v>
      </c>
      <c r="I1974" s="6">
        <v>9</v>
      </c>
      <c r="J1974" s="10">
        <v>0</v>
      </c>
      <c r="K1974" s="7" t="s">
        <v>32</v>
      </c>
      <c r="L1974" s="7" t="s">
        <v>33</v>
      </c>
      <c r="M1974" s="6">
        <v>28</v>
      </c>
      <c r="N1974" s="6">
        <v>5</v>
      </c>
      <c r="O1974" s="7" t="str">
        <f>VLOOKUP(H1974,Product_Master!$A$2:$E$19,2,FALSE)</f>
        <v>Notebook</v>
      </c>
      <c r="P1974" s="7" t="str">
        <f>VLOOKUP(H1974,Product_Master!$A$2:$E$19,3,FALSE)</f>
        <v>Office Supplies</v>
      </c>
      <c r="Q1974" s="17">
        <f>INDEX(Product_Master!$D$2:$D$19,MATCH(H1974,Product_Master!$A$2:$A$19,0))</f>
        <v>6</v>
      </c>
      <c r="R1974" s="14">
        <f>INDEX(Product_Master!$E$2:$E$19,MATCH(H1974,Product_Master!$A$2:$A$19,0))</f>
        <v>4.2699999999999996</v>
      </c>
      <c r="S1974" s="14">
        <f t="shared" si="180"/>
        <v>54</v>
      </c>
      <c r="T1974" s="14">
        <f t="shared" si="181"/>
        <v>38.429999999999993</v>
      </c>
      <c r="U1974" s="14">
        <f t="shared" si="182"/>
        <v>15.570000000000007</v>
      </c>
      <c r="V1974" s="20">
        <f t="shared" si="183"/>
        <v>0.2883333333333335</v>
      </c>
      <c r="W1974" s="7" t="str">
        <f t="shared" si="184"/>
        <v>Profitable</v>
      </c>
      <c r="X1974" s="7" t="str">
        <f t="shared" si="185"/>
        <v>Low</v>
      </c>
    </row>
    <row r="1975" spans="1:24" x14ac:dyDescent="0.3">
      <c r="A1975" s="7" t="s">
        <v>4506</v>
      </c>
      <c r="B1975" s="8">
        <v>45145</v>
      </c>
      <c r="C1975" s="8">
        <v>45152</v>
      </c>
      <c r="D1975" s="7" t="s">
        <v>4507</v>
      </c>
      <c r="E1975" s="7" t="s">
        <v>202</v>
      </c>
      <c r="F1975" s="7" t="s">
        <v>39</v>
      </c>
      <c r="G1975" s="7" t="s">
        <v>62</v>
      </c>
      <c r="H1975" s="7" t="s">
        <v>76</v>
      </c>
      <c r="I1975" s="6">
        <v>2</v>
      </c>
      <c r="J1975" s="10">
        <v>0.2</v>
      </c>
      <c r="K1975" s="7" t="s">
        <v>22</v>
      </c>
      <c r="L1975" s="7" t="s">
        <v>33</v>
      </c>
      <c r="M1975" s="6">
        <v>59</v>
      </c>
      <c r="N1975" s="6">
        <v>4</v>
      </c>
      <c r="O1975" s="7" t="str">
        <f>VLOOKUP(H1975,Product_Master!$A$2:$E$19,2,FALSE)</f>
        <v>Tablet</v>
      </c>
      <c r="P1975" s="7" t="str">
        <f>VLOOKUP(H1975,Product_Master!$A$2:$E$19,3,FALSE)</f>
        <v>Technology</v>
      </c>
      <c r="Q1975" s="17">
        <f>INDEX(Product_Master!$D$2:$D$19,MATCH(H1975,Product_Master!$A$2:$A$19,0))</f>
        <v>350</v>
      </c>
      <c r="R1975" s="14">
        <f>INDEX(Product_Master!$E$2:$E$19,MATCH(H1975,Product_Master!$A$2:$A$19,0))</f>
        <v>267.63</v>
      </c>
      <c r="S1975" s="14">
        <f t="shared" si="180"/>
        <v>560</v>
      </c>
      <c r="T1975" s="14">
        <f t="shared" si="181"/>
        <v>535.26</v>
      </c>
      <c r="U1975" s="14">
        <f t="shared" si="182"/>
        <v>24.740000000000009</v>
      </c>
      <c r="V1975" s="20">
        <f t="shared" si="183"/>
        <v>4.4178571428571442E-2</v>
      </c>
      <c r="W1975" s="7" t="str">
        <f t="shared" si="184"/>
        <v>Profitable</v>
      </c>
      <c r="X1975" s="7" t="str">
        <f t="shared" si="185"/>
        <v>Low</v>
      </c>
    </row>
    <row r="1976" spans="1:24" x14ac:dyDescent="0.3">
      <c r="A1976" s="7" t="s">
        <v>4508</v>
      </c>
      <c r="B1976" s="8">
        <v>45216</v>
      </c>
      <c r="C1976" s="8">
        <v>45221</v>
      </c>
      <c r="D1976" s="7" t="s">
        <v>4509</v>
      </c>
      <c r="E1976" s="7" t="s">
        <v>1142</v>
      </c>
      <c r="F1976" s="7" t="s">
        <v>29</v>
      </c>
      <c r="G1976" s="7" t="s">
        <v>30</v>
      </c>
      <c r="H1976" s="7" t="s">
        <v>109</v>
      </c>
      <c r="I1976" s="6">
        <v>4</v>
      </c>
      <c r="J1976" s="10">
        <v>0</v>
      </c>
      <c r="K1976" s="7" t="s">
        <v>32</v>
      </c>
      <c r="L1976" s="7" t="s">
        <v>23</v>
      </c>
      <c r="M1976" s="6">
        <v>23</v>
      </c>
      <c r="N1976" s="6">
        <v>4</v>
      </c>
      <c r="O1976" s="7" t="str">
        <f>VLOOKUP(H1976,Product_Master!$A$2:$E$19,2,FALSE)</f>
        <v>Printer</v>
      </c>
      <c r="P1976" s="7" t="str">
        <f>VLOOKUP(H1976,Product_Master!$A$2:$E$19,3,FALSE)</f>
        <v>Technology</v>
      </c>
      <c r="Q1976" s="17">
        <f>INDEX(Product_Master!$D$2:$D$19,MATCH(H1976,Product_Master!$A$2:$A$19,0))</f>
        <v>180</v>
      </c>
      <c r="R1976" s="14">
        <f>INDEX(Product_Master!$E$2:$E$19,MATCH(H1976,Product_Master!$A$2:$A$19,0))</f>
        <v>133.25</v>
      </c>
      <c r="S1976" s="14">
        <f t="shared" si="180"/>
        <v>720</v>
      </c>
      <c r="T1976" s="14">
        <f t="shared" si="181"/>
        <v>533</v>
      </c>
      <c r="U1976" s="14">
        <f t="shared" si="182"/>
        <v>187</v>
      </c>
      <c r="V1976" s="20">
        <f t="shared" si="183"/>
        <v>0.25972222222222224</v>
      </c>
      <c r="W1976" s="7" t="str">
        <f t="shared" si="184"/>
        <v>Profitable</v>
      </c>
      <c r="X1976" s="7" t="str">
        <f t="shared" si="185"/>
        <v>Low</v>
      </c>
    </row>
    <row r="1977" spans="1:24" x14ac:dyDescent="0.3">
      <c r="A1977" s="7" t="s">
        <v>4510</v>
      </c>
      <c r="B1977" s="8">
        <v>45188</v>
      </c>
      <c r="C1977" s="8">
        <v>45194</v>
      </c>
      <c r="D1977" s="7" t="s">
        <v>2766</v>
      </c>
      <c r="E1977" s="7" t="s">
        <v>560</v>
      </c>
      <c r="F1977" s="7" t="s">
        <v>19</v>
      </c>
      <c r="G1977" s="7" t="s">
        <v>90</v>
      </c>
      <c r="H1977" s="7" t="s">
        <v>76</v>
      </c>
      <c r="I1977" s="6">
        <v>6</v>
      </c>
      <c r="J1977" s="10">
        <v>0</v>
      </c>
      <c r="K1977" s="7" t="s">
        <v>32</v>
      </c>
      <c r="L1977" s="7" t="s">
        <v>50</v>
      </c>
      <c r="M1977" s="6">
        <v>36</v>
      </c>
      <c r="N1977" s="6">
        <v>3</v>
      </c>
      <c r="O1977" s="7" t="str">
        <f>VLOOKUP(H1977,Product_Master!$A$2:$E$19,2,FALSE)</f>
        <v>Tablet</v>
      </c>
      <c r="P1977" s="7" t="str">
        <f>VLOOKUP(H1977,Product_Master!$A$2:$E$19,3,FALSE)</f>
        <v>Technology</v>
      </c>
      <c r="Q1977" s="17">
        <f>INDEX(Product_Master!$D$2:$D$19,MATCH(H1977,Product_Master!$A$2:$A$19,0))</f>
        <v>350</v>
      </c>
      <c r="R1977" s="14">
        <f>INDEX(Product_Master!$E$2:$E$19,MATCH(H1977,Product_Master!$A$2:$A$19,0))</f>
        <v>267.63</v>
      </c>
      <c r="S1977" s="14">
        <f t="shared" si="180"/>
        <v>2100</v>
      </c>
      <c r="T1977" s="14">
        <f t="shared" si="181"/>
        <v>1605.78</v>
      </c>
      <c r="U1977" s="14">
        <f t="shared" si="182"/>
        <v>494.22</v>
      </c>
      <c r="V1977" s="20">
        <f t="shared" si="183"/>
        <v>0.23534285714285716</v>
      </c>
      <c r="W1977" s="7" t="str">
        <f t="shared" si="184"/>
        <v>Profitable</v>
      </c>
      <c r="X1977" s="7" t="str">
        <f t="shared" si="185"/>
        <v>Medium</v>
      </c>
    </row>
    <row r="1978" spans="1:24" x14ac:dyDescent="0.3">
      <c r="A1978" s="7" t="s">
        <v>4511</v>
      </c>
      <c r="B1978" s="8">
        <v>45466</v>
      </c>
      <c r="C1978" s="8">
        <v>45468</v>
      </c>
      <c r="D1978" s="7" t="s">
        <v>665</v>
      </c>
      <c r="E1978" s="7" t="s">
        <v>46</v>
      </c>
      <c r="F1978" s="7" t="s">
        <v>19</v>
      </c>
      <c r="G1978" s="7" t="s">
        <v>97</v>
      </c>
      <c r="H1978" s="7" t="s">
        <v>98</v>
      </c>
      <c r="I1978" s="6">
        <v>7</v>
      </c>
      <c r="J1978" s="10">
        <v>0.2</v>
      </c>
      <c r="K1978" s="7" t="s">
        <v>222</v>
      </c>
      <c r="L1978" s="7" t="s">
        <v>41</v>
      </c>
      <c r="M1978" s="6">
        <v>21</v>
      </c>
      <c r="N1978" s="6">
        <v>3</v>
      </c>
      <c r="O1978" s="7" t="str">
        <f>VLOOKUP(H1978,Product_Master!$A$2:$E$19,2,FALSE)</f>
        <v>Office Chair</v>
      </c>
      <c r="P1978" s="7" t="str">
        <f>VLOOKUP(H1978,Product_Master!$A$2:$E$19,3,FALSE)</f>
        <v>Furniture</v>
      </c>
      <c r="Q1978" s="17">
        <f>INDEX(Product_Master!$D$2:$D$19,MATCH(H1978,Product_Master!$A$2:$A$19,0))</f>
        <v>150</v>
      </c>
      <c r="R1978" s="14">
        <f>INDEX(Product_Master!$E$2:$E$19,MATCH(H1978,Product_Master!$A$2:$A$19,0))</f>
        <v>111.98</v>
      </c>
      <c r="S1978" s="14">
        <f t="shared" si="180"/>
        <v>840</v>
      </c>
      <c r="T1978" s="14">
        <f t="shared" si="181"/>
        <v>783.86</v>
      </c>
      <c r="U1978" s="14">
        <f t="shared" si="182"/>
        <v>56.139999999999986</v>
      </c>
      <c r="V1978" s="20">
        <f t="shared" si="183"/>
        <v>6.6833333333333314E-2</v>
      </c>
      <c r="W1978" s="7" t="str">
        <f t="shared" si="184"/>
        <v>Profitable</v>
      </c>
      <c r="X1978" s="7" t="str">
        <f t="shared" si="185"/>
        <v>Low</v>
      </c>
    </row>
    <row r="1979" spans="1:24" x14ac:dyDescent="0.3">
      <c r="A1979" s="7" t="s">
        <v>4512</v>
      </c>
      <c r="B1979" s="8">
        <v>45514</v>
      </c>
      <c r="C1979" s="8">
        <v>45520</v>
      </c>
      <c r="D1979" s="7" t="s">
        <v>1153</v>
      </c>
      <c r="E1979" s="7" t="s">
        <v>790</v>
      </c>
      <c r="F1979" s="7" t="s">
        <v>19</v>
      </c>
      <c r="G1979" s="7" t="s">
        <v>115</v>
      </c>
      <c r="H1979" s="7" t="s">
        <v>308</v>
      </c>
      <c r="I1979" s="6">
        <v>4</v>
      </c>
      <c r="J1979" s="10">
        <v>0</v>
      </c>
      <c r="K1979" s="7" t="s">
        <v>32</v>
      </c>
      <c r="L1979" s="7" t="s">
        <v>50</v>
      </c>
      <c r="M1979" s="6">
        <v>43</v>
      </c>
      <c r="N1979" s="6">
        <v>2</v>
      </c>
      <c r="O1979" s="7" t="str">
        <f>VLOOKUP(H1979,Product_Master!$A$2:$E$19,2,FALSE)</f>
        <v>Binder</v>
      </c>
      <c r="P1979" s="7" t="str">
        <f>VLOOKUP(H1979,Product_Master!$A$2:$E$19,3,FALSE)</f>
        <v>Office Supplies</v>
      </c>
      <c r="Q1979" s="17">
        <f>INDEX(Product_Master!$D$2:$D$19,MATCH(H1979,Product_Master!$A$2:$A$19,0))</f>
        <v>8</v>
      </c>
      <c r="R1979" s="14">
        <f>INDEX(Product_Master!$E$2:$E$19,MATCH(H1979,Product_Master!$A$2:$A$19,0))</f>
        <v>5.51</v>
      </c>
      <c r="S1979" s="14">
        <f t="shared" si="180"/>
        <v>32</v>
      </c>
      <c r="T1979" s="14">
        <f t="shared" si="181"/>
        <v>22.04</v>
      </c>
      <c r="U1979" s="14">
        <f t="shared" si="182"/>
        <v>9.9600000000000009</v>
      </c>
      <c r="V1979" s="20">
        <f t="shared" si="183"/>
        <v>0.31125000000000003</v>
      </c>
      <c r="W1979" s="7" t="str">
        <f t="shared" si="184"/>
        <v>Profitable</v>
      </c>
      <c r="X1979" s="7" t="str">
        <f t="shared" si="185"/>
        <v>Low</v>
      </c>
    </row>
    <row r="1980" spans="1:24" x14ac:dyDescent="0.3">
      <c r="A1980" s="7" t="s">
        <v>4513</v>
      </c>
      <c r="B1980" s="8">
        <v>44956</v>
      </c>
      <c r="C1980" s="8">
        <v>44960</v>
      </c>
      <c r="D1980" s="7" t="s">
        <v>3992</v>
      </c>
      <c r="E1980" s="7" t="s">
        <v>560</v>
      </c>
      <c r="F1980" s="7" t="s">
        <v>39</v>
      </c>
      <c r="G1980" s="7" t="s">
        <v>192</v>
      </c>
      <c r="H1980" s="7" t="s">
        <v>98</v>
      </c>
      <c r="I1980" s="6">
        <v>7</v>
      </c>
      <c r="J1980" s="10">
        <v>0</v>
      </c>
      <c r="K1980" s="7" t="s">
        <v>70</v>
      </c>
      <c r="L1980" s="7" t="s">
        <v>41</v>
      </c>
      <c r="M1980" s="6">
        <v>32</v>
      </c>
      <c r="N1980" s="6">
        <v>3</v>
      </c>
      <c r="O1980" s="7" t="str">
        <f>VLOOKUP(H1980,Product_Master!$A$2:$E$19,2,FALSE)</f>
        <v>Office Chair</v>
      </c>
      <c r="P1980" s="7" t="str">
        <f>VLOOKUP(H1980,Product_Master!$A$2:$E$19,3,FALSE)</f>
        <v>Furniture</v>
      </c>
      <c r="Q1980" s="17">
        <f>INDEX(Product_Master!$D$2:$D$19,MATCH(H1980,Product_Master!$A$2:$A$19,0))</f>
        <v>150</v>
      </c>
      <c r="R1980" s="14">
        <f>INDEX(Product_Master!$E$2:$E$19,MATCH(H1980,Product_Master!$A$2:$A$19,0))</f>
        <v>111.98</v>
      </c>
      <c r="S1980" s="14">
        <f t="shared" si="180"/>
        <v>1050</v>
      </c>
      <c r="T1980" s="14">
        <f t="shared" si="181"/>
        <v>783.86</v>
      </c>
      <c r="U1980" s="14">
        <f t="shared" si="182"/>
        <v>266.14</v>
      </c>
      <c r="V1980" s="20">
        <f t="shared" si="183"/>
        <v>0.25346666666666667</v>
      </c>
      <c r="W1980" s="7" t="str">
        <f t="shared" si="184"/>
        <v>Profitable</v>
      </c>
      <c r="X1980" s="7" t="str">
        <f t="shared" si="185"/>
        <v>Low</v>
      </c>
    </row>
    <row r="1981" spans="1:24" x14ac:dyDescent="0.3">
      <c r="A1981" s="7" t="s">
        <v>4514</v>
      </c>
      <c r="B1981" s="8">
        <v>45360</v>
      </c>
      <c r="C1981" s="8">
        <v>45365</v>
      </c>
      <c r="D1981" s="7" t="s">
        <v>2280</v>
      </c>
      <c r="E1981" s="7" t="s">
        <v>1169</v>
      </c>
      <c r="F1981" s="7" t="s">
        <v>29</v>
      </c>
      <c r="G1981" s="7" t="s">
        <v>192</v>
      </c>
      <c r="H1981" s="7" t="s">
        <v>308</v>
      </c>
      <c r="I1981" s="6">
        <v>9</v>
      </c>
      <c r="J1981" s="10">
        <v>0.05</v>
      </c>
      <c r="K1981" s="7" t="s">
        <v>32</v>
      </c>
      <c r="L1981" s="7" t="s">
        <v>23</v>
      </c>
      <c r="M1981" s="6">
        <v>68</v>
      </c>
      <c r="N1981" s="6">
        <v>4</v>
      </c>
      <c r="O1981" s="7" t="str">
        <f>VLOOKUP(H1981,Product_Master!$A$2:$E$19,2,FALSE)</f>
        <v>Binder</v>
      </c>
      <c r="P1981" s="7" t="str">
        <f>VLOOKUP(H1981,Product_Master!$A$2:$E$19,3,FALSE)</f>
        <v>Office Supplies</v>
      </c>
      <c r="Q1981" s="17">
        <f>INDEX(Product_Master!$D$2:$D$19,MATCH(H1981,Product_Master!$A$2:$A$19,0))</f>
        <v>8</v>
      </c>
      <c r="R1981" s="14">
        <f>INDEX(Product_Master!$E$2:$E$19,MATCH(H1981,Product_Master!$A$2:$A$19,0))</f>
        <v>5.51</v>
      </c>
      <c r="S1981" s="14">
        <f t="shared" si="180"/>
        <v>68.399999999999991</v>
      </c>
      <c r="T1981" s="14">
        <f t="shared" si="181"/>
        <v>49.589999999999996</v>
      </c>
      <c r="U1981" s="14">
        <f t="shared" si="182"/>
        <v>18.809999999999995</v>
      </c>
      <c r="V1981" s="20">
        <f t="shared" si="183"/>
        <v>0.27499999999999997</v>
      </c>
      <c r="W1981" s="7" t="str">
        <f t="shared" si="184"/>
        <v>Profitable</v>
      </c>
      <c r="X1981" s="7" t="str">
        <f t="shared" si="185"/>
        <v>Low</v>
      </c>
    </row>
    <row r="1982" spans="1:24" x14ac:dyDescent="0.3">
      <c r="A1982" s="7" t="s">
        <v>4515</v>
      </c>
      <c r="B1982" s="8">
        <v>45289</v>
      </c>
      <c r="C1982" s="8">
        <v>45294</v>
      </c>
      <c r="D1982" s="7" t="s">
        <v>816</v>
      </c>
      <c r="E1982" s="7" t="s">
        <v>635</v>
      </c>
      <c r="F1982" s="7" t="s">
        <v>39</v>
      </c>
      <c r="G1982" s="7" t="s">
        <v>30</v>
      </c>
      <c r="H1982" s="7" t="s">
        <v>69</v>
      </c>
      <c r="I1982" s="6">
        <v>6</v>
      </c>
      <c r="J1982" s="10">
        <v>0.2</v>
      </c>
      <c r="K1982" s="7" t="s">
        <v>222</v>
      </c>
      <c r="L1982" s="7" t="s">
        <v>50</v>
      </c>
      <c r="M1982" s="6">
        <v>55</v>
      </c>
      <c r="N1982" s="6">
        <v>4</v>
      </c>
      <c r="O1982" s="7" t="str">
        <f>VLOOKUP(H1982,Product_Master!$A$2:$E$19,2,FALSE)</f>
        <v>Marker Pack</v>
      </c>
      <c r="P1982" s="7" t="str">
        <f>VLOOKUP(H1982,Product_Master!$A$2:$E$19,3,FALSE)</f>
        <v>Office Supplies</v>
      </c>
      <c r="Q1982" s="17">
        <f>INDEX(Product_Master!$D$2:$D$19,MATCH(H1982,Product_Master!$A$2:$A$19,0))</f>
        <v>11</v>
      </c>
      <c r="R1982" s="14">
        <f>INDEX(Product_Master!$E$2:$E$19,MATCH(H1982,Product_Master!$A$2:$A$19,0))</f>
        <v>6.23</v>
      </c>
      <c r="S1982" s="14">
        <f t="shared" si="180"/>
        <v>52.800000000000004</v>
      </c>
      <c r="T1982" s="14">
        <f t="shared" si="181"/>
        <v>37.380000000000003</v>
      </c>
      <c r="U1982" s="14">
        <f t="shared" si="182"/>
        <v>15.420000000000002</v>
      </c>
      <c r="V1982" s="20">
        <f t="shared" si="183"/>
        <v>0.29204545454545455</v>
      </c>
      <c r="W1982" s="7" t="str">
        <f t="shared" si="184"/>
        <v>Profitable</v>
      </c>
      <c r="X1982" s="7" t="str">
        <f t="shared" si="185"/>
        <v>Low</v>
      </c>
    </row>
    <row r="1983" spans="1:24" x14ac:dyDescent="0.3">
      <c r="A1983" s="7" t="s">
        <v>4516</v>
      </c>
      <c r="B1983" s="8">
        <v>45474</v>
      </c>
      <c r="C1983" s="8">
        <v>45480</v>
      </c>
      <c r="D1983" s="7" t="s">
        <v>799</v>
      </c>
      <c r="E1983" s="7" t="s">
        <v>591</v>
      </c>
      <c r="F1983" s="7" t="s">
        <v>19</v>
      </c>
      <c r="G1983" s="7" t="s">
        <v>62</v>
      </c>
      <c r="H1983" s="7" t="s">
        <v>63</v>
      </c>
      <c r="I1983" s="6">
        <v>7</v>
      </c>
      <c r="J1983" s="10">
        <v>0</v>
      </c>
      <c r="K1983" s="7" t="s">
        <v>32</v>
      </c>
      <c r="L1983" s="7" t="s">
        <v>23</v>
      </c>
      <c r="M1983" s="6">
        <v>19</v>
      </c>
      <c r="N1983" s="6">
        <v>5</v>
      </c>
      <c r="O1983" s="7" t="str">
        <f>VLOOKUP(H1983,Product_Master!$A$2:$E$19,2,FALSE)</f>
        <v>Paper Ream</v>
      </c>
      <c r="P1983" s="7" t="str">
        <f>VLOOKUP(H1983,Product_Master!$A$2:$E$19,3,FALSE)</f>
        <v>Office Supplies</v>
      </c>
      <c r="Q1983" s="17">
        <f>INDEX(Product_Master!$D$2:$D$19,MATCH(H1983,Product_Master!$A$2:$A$19,0))</f>
        <v>9</v>
      </c>
      <c r="R1983" s="14">
        <f>INDEX(Product_Master!$E$2:$E$19,MATCH(H1983,Product_Master!$A$2:$A$19,0))</f>
        <v>5.46</v>
      </c>
      <c r="S1983" s="14">
        <f t="shared" si="180"/>
        <v>63</v>
      </c>
      <c r="T1983" s="14">
        <f t="shared" si="181"/>
        <v>38.22</v>
      </c>
      <c r="U1983" s="14">
        <f t="shared" si="182"/>
        <v>24.78</v>
      </c>
      <c r="V1983" s="20">
        <f t="shared" si="183"/>
        <v>0.39333333333333337</v>
      </c>
      <c r="W1983" s="7" t="str">
        <f t="shared" si="184"/>
        <v>Profitable</v>
      </c>
      <c r="X1983" s="7" t="str">
        <f t="shared" si="185"/>
        <v>Low</v>
      </c>
    </row>
    <row r="1984" spans="1:24" x14ac:dyDescent="0.3">
      <c r="A1984" s="7" t="s">
        <v>4517</v>
      </c>
      <c r="B1984" s="8">
        <v>45002</v>
      </c>
      <c r="C1984" s="8">
        <v>45008</v>
      </c>
      <c r="D1984" s="7" t="s">
        <v>1475</v>
      </c>
      <c r="E1984" s="7" t="s">
        <v>565</v>
      </c>
      <c r="F1984" s="7" t="s">
        <v>29</v>
      </c>
      <c r="G1984" s="7" t="s">
        <v>90</v>
      </c>
      <c r="H1984" s="7" t="s">
        <v>154</v>
      </c>
      <c r="I1984" s="6">
        <v>5</v>
      </c>
      <c r="J1984" s="10">
        <v>0.05</v>
      </c>
      <c r="K1984" s="7" t="s">
        <v>70</v>
      </c>
      <c r="L1984" s="7" t="s">
        <v>41</v>
      </c>
      <c r="M1984" s="6">
        <v>33</v>
      </c>
      <c r="N1984" s="6">
        <v>5</v>
      </c>
      <c r="O1984" s="7" t="str">
        <f>VLOOKUP(H1984,Product_Master!$A$2:$E$19,2,FALSE)</f>
        <v>Filing Cabinet</v>
      </c>
      <c r="P1984" s="7" t="str">
        <f>VLOOKUP(H1984,Product_Master!$A$2:$E$19,3,FALSE)</f>
        <v>Furniture</v>
      </c>
      <c r="Q1984" s="17">
        <f>INDEX(Product_Master!$D$2:$D$19,MATCH(H1984,Product_Master!$A$2:$A$19,0))</f>
        <v>130</v>
      </c>
      <c r="R1984" s="14">
        <f>INDEX(Product_Master!$E$2:$E$19,MATCH(H1984,Product_Master!$A$2:$A$19,0))</f>
        <v>83.55</v>
      </c>
      <c r="S1984" s="14">
        <f t="shared" si="180"/>
        <v>617.5</v>
      </c>
      <c r="T1984" s="14">
        <f t="shared" si="181"/>
        <v>417.75</v>
      </c>
      <c r="U1984" s="14">
        <f t="shared" si="182"/>
        <v>199.75</v>
      </c>
      <c r="V1984" s="20">
        <f t="shared" si="183"/>
        <v>0.32348178137651823</v>
      </c>
      <c r="W1984" s="7" t="str">
        <f t="shared" si="184"/>
        <v>Profitable</v>
      </c>
      <c r="X1984" s="7" t="str">
        <f t="shared" si="185"/>
        <v>Low</v>
      </c>
    </row>
    <row r="1985" spans="1:24" x14ac:dyDescent="0.3">
      <c r="A1985" s="7" t="s">
        <v>4518</v>
      </c>
      <c r="B1985" s="8">
        <v>45213</v>
      </c>
      <c r="C1985" s="8">
        <v>45217</v>
      </c>
      <c r="D1985" s="7" t="s">
        <v>4519</v>
      </c>
      <c r="E1985" s="7" t="s">
        <v>694</v>
      </c>
      <c r="F1985" s="7" t="s">
        <v>39</v>
      </c>
      <c r="G1985" s="7" t="s">
        <v>62</v>
      </c>
      <c r="H1985" s="7" t="s">
        <v>76</v>
      </c>
      <c r="I1985" s="6">
        <v>9</v>
      </c>
      <c r="J1985" s="10">
        <v>0.1</v>
      </c>
      <c r="K1985" s="7" t="s">
        <v>32</v>
      </c>
      <c r="L1985" s="7" t="s">
        <v>41</v>
      </c>
      <c r="M1985" s="6">
        <v>20</v>
      </c>
      <c r="N1985" s="6">
        <v>4</v>
      </c>
      <c r="O1985" s="7" t="str">
        <f>VLOOKUP(H1985,Product_Master!$A$2:$E$19,2,FALSE)</f>
        <v>Tablet</v>
      </c>
      <c r="P1985" s="7" t="str">
        <f>VLOOKUP(H1985,Product_Master!$A$2:$E$19,3,FALSE)</f>
        <v>Technology</v>
      </c>
      <c r="Q1985" s="17">
        <f>INDEX(Product_Master!$D$2:$D$19,MATCH(H1985,Product_Master!$A$2:$A$19,0))</f>
        <v>350</v>
      </c>
      <c r="R1985" s="14">
        <f>INDEX(Product_Master!$E$2:$E$19,MATCH(H1985,Product_Master!$A$2:$A$19,0))</f>
        <v>267.63</v>
      </c>
      <c r="S1985" s="14">
        <f t="shared" si="180"/>
        <v>2835</v>
      </c>
      <c r="T1985" s="14">
        <f t="shared" si="181"/>
        <v>2408.67</v>
      </c>
      <c r="U1985" s="14">
        <f t="shared" si="182"/>
        <v>426.32999999999993</v>
      </c>
      <c r="V1985" s="20">
        <f t="shared" si="183"/>
        <v>0.15038095238095237</v>
      </c>
      <c r="W1985" s="7" t="str">
        <f t="shared" si="184"/>
        <v>Profitable</v>
      </c>
      <c r="X1985" s="7" t="str">
        <f t="shared" si="185"/>
        <v>Medium</v>
      </c>
    </row>
    <row r="1986" spans="1:24" x14ac:dyDescent="0.3">
      <c r="A1986" s="7" t="s">
        <v>4520</v>
      </c>
      <c r="B1986" s="8">
        <v>45310</v>
      </c>
      <c r="C1986" s="8">
        <v>45317</v>
      </c>
      <c r="D1986" s="7" t="s">
        <v>4509</v>
      </c>
      <c r="E1986" s="7" t="s">
        <v>266</v>
      </c>
      <c r="F1986" s="7" t="s">
        <v>29</v>
      </c>
      <c r="G1986" s="7" t="s">
        <v>97</v>
      </c>
      <c r="H1986" s="7" t="s">
        <v>216</v>
      </c>
      <c r="I1986" s="6">
        <v>1</v>
      </c>
      <c r="J1986" s="10">
        <v>0</v>
      </c>
      <c r="K1986" s="7" t="s">
        <v>222</v>
      </c>
      <c r="L1986" s="7" t="s">
        <v>23</v>
      </c>
      <c r="M1986" s="6">
        <v>35</v>
      </c>
      <c r="N1986" s="6">
        <v>2</v>
      </c>
      <c r="O1986" s="7" t="str">
        <f>VLOOKUP(H1986,Product_Master!$A$2:$E$19,2,FALSE)</f>
        <v>Keyboard</v>
      </c>
      <c r="P1986" s="7" t="str">
        <f>VLOOKUP(H1986,Product_Master!$A$2:$E$19,3,FALSE)</f>
        <v>Technology</v>
      </c>
      <c r="Q1986" s="17">
        <f>INDEX(Product_Master!$D$2:$D$19,MATCH(H1986,Product_Master!$A$2:$A$19,0))</f>
        <v>45</v>
      </c>
      <c r="R1986" s="14">
        <f>INDEX(Product_Master!$E$2:$E$19,MATCH(H1986,Product_Master!$A$2:$A$19,0))</f>
        <v>35.729999999999997</v>
      </c>
      <c r="S1986" s="14">
        <f t="shared" ref="S1986:S2049" si="186">I1986*Q1986*(1-J1986)</f>
        <v>45</v>
      </c>
      <c r="T1986" s="14">
        <f t="shared" ref="T1986:T2049" si="187">I1986*R1986</f>
        <v>35.729999999999997</v>
      </c>
      <c r="U1986" s="14">
        <f t="shared" ref="U1986:U2049" si="188">S1986-T1986</f>
        <v>9.2700000000000031</v>
      </c>
      <c r="V1986" s="20">
        <f t="shared" ref="V1986:V2049" si="189">IFERROR(U1986/S1986,0)</f>
        <v>0.20600000000000007</v>
      </c>
      <c r="W1986" s="7" t="str">
        <f t="shared" ref="W1986:W2049" si="190">IF(U1986&gt;0,"Profitable","Loss")</f>
        <v>Profitable</v>
      </c>
      <c r="X1986" s="7" t="str">
        <f t="shared" ref="X1986:X2049" si="191">IF(S1986&gt;=5000,"High",IF(S1986&gt;=2000,"Medium","Low"))</f>
        <v>Low</v>
      </c>
    </row>
    <row r="1987" spans="1:24" x14ac:dyDescent="0.3">
      <c r="A1987" s="7" t="s">
        <v>4521</v>
      </c>
      <c r="B1987" s="8">
        <v>45374</v>
      </c>
      <c r="C1987" s="8">
        <v>45375</v>
      </c>
      <c r="D1987" s="7" t="s">
        <v>4341</v>
      </c>
      <c r="E1987" s="7" t="s">
        <v>1959</v>
      </c>
      <c r="F1987" s="7" t="s">
        <v>29</v>
      </c>
      <c r="G1987" s="7" t="s">
        <v>97</v>
      </c>
      <c r="H1987" s="7" t="s">
        <v>48</v>
      </c>
      <c r="I1987" s="6">
        <v>5</v>
      </c>
      <c r="J1987" s="10">
        <v>0.1</v>
      </c>
      <c r="K1987" s="7" t="s">
        <v>32</v>
      </c>
      <c r="L1987" s="7" t="s">
        <v>50</v>
      </c>
      <c r="M1987" s="6">
        <v>28</v>
      </c>
      <c r="N1987" s="6">
        <v>4</v>
      </c>
      <c r="O1987" s="7" t="str">
        <f>VLOOKUP(H1987,Product_Master!$A$2:$E$19,2,FALSE)</f>
        <v>Monitor</v>
      </c>
      <c r="P1987" s="7" t="str">
        <f>VLOOKUP(H1987,Product_Master!$A$2:$E$19,3,FALSE)</f>
        <v>Technology</v>
      </c>
      <c r="Q1987" s="17">
        <f>INDEX(Product_Master!$D$2:$D$19,MATCH(H1987,Product_Master!$A$2:$A$19,0))</f>
        <v>220</v>
      </c>
      <c r="R1987" s="14">
        <f>INDEX(Product_Master!$E$2:$E$19,MATCH(H1987,Product_Master!$A$2:$A$19,0))</f>
        <v>159.36000000000001</v>
      </c>
      <c r="S1987" s="14">
        <f t="shared" si="186"/>
        <v>990</v>
      </c>
      <c r="T1987" s="14">
        <f t="shared" si="187"/>
        <v>796.80000000000007</v>
      </c>
      <c r="U1987" s="14">
        <f t="shared" si="188"/>
        <v>193.19999999999993</v>
      </c>
      <c r="V1987" s="20">
        <f t="shared" si="189"/>
        <v>0.19515151515151508</v>
      </c>
      <c r="W1987" s="7" t="str">
        <f t="shared" si="190"/>
        <v>Profitable</v>
      </c>
      <c r="X1987" s="7" t="str">
        <f t="shared" si="191"/>
        <v>Low</v>
      </c>
    </row>
    <row r="1988" spans="1:24" x14ac:dyDescent="0.3">
      <c r="A1988" s="7" t="s">
        <v>4522</v>
      </c>
      <c r="B1988" s="8">
        <v>45092</v>
      </c>
      <c r="C1988" s="8">
        <v>45095</v>
      </c>
      <c r="D1988" s="7" t="s">
        <v>1145</v>
      </c>
      <c r="E1988" s="7" t="s">
        <v>683</v>
      </c>
      <c r="F1988" s="7" t="s">
        <v>39</v>
      </c>
      <c r="G1988" s="7" t="s">
        <v>20</v>
      </c>
      <c r="H1988" s="7" t="s">
        <v>154</v>
      </c>
      <c r="I1988" s="6">
        <v>1</v>
      </c>
      <c r="J1988" s="10">
        <v>0</v>
      </c>
      <c r="K1988" s="7" t="s">
        <v>32</v>
      </c>
      <c r="L1988" s="7" t="s">
        <v>23</v>
      </c>
      <c r="M1988" s="6">
        <v>62</v>
      </c>
      <c r="N1988" s="6">
        <v>5</v>
      </c>
      <c r="O1988" s="7" t="str">
        <f>VLOOKUP(H1988,Product_Master!$A$2:$E$19,2,FALSE)</f>
        <v>Filing Cabinet</v>
      </c>
      <c r="P1988" s="7" t="str">
        <f>VLOOKUP(H1988,Product_Master!$A$2:$E$19,3,FALSE)</f>
        <v>Furniture</v>
      </c>
      <c r="Q1988" s="17">
        <f>INDEX(Product_Master!$D$2:$D$19,MATCH(H1988,Product_Master!$A$2:$A$19,0))</f>
        <v>130</v>
      </c>
      <c r="R1988" s="14">
        <f>INDEX(Product_Master!$E$2:$E$19,MATCH(H1988,Product_Master!$A$2:$A$19,0))</f>
        <v>83.55</v>
      </c>
      <c r="S1988" s="14">
        <f t="shared" si="186"/>
        <v>130</v>
      </c>
      <c r="T1988" s="14">
        <f t="shared" si="187"/>
        <v>83.55</v>
      </c>
      <c r="U1988" s="14">
        <f t="shared" si="188"/>
        <v>46.45</v>
      </c>
      <c r="V1988" s="20">
        <f t="shared" si="189"/>
        <v>0.35730769230769233</v>
      </c>
      <c r="W1988" s="7" t="str">
        <f t="shared" si="190"/>
        <v>Profitable</v>
      </c>
      <c r="X1988" s="7" t="str">
        <f t="shared" si="191"/>
        <v>Low</v>
      </c>
    </row>
    <row r="1989" spans="1:24" x14ac:dyDescent="0.3">
      <c r="A1989" s="7" t="s">
        <v>4523</v>
      </c>
      <c r="B1989" s="8">
        <v>45177</v>
      </c>
      <c r="C1989" s="8">
        <v>45182</v>
      </c>
      <c r="D1989" s="7" t="s">
        <v>4524</v>
      </c>
      <c r="E1989" s="7" t="s">
        <v>369</v>
      </c>
      <c r="F1989" s="7" t="s">
        <v>19</v>
      </c>
      <c r="G1989" s="7" t="s">
        <v>97</v>
      </c>
      <c r="H1989" s="7" t="s">
        <v>31</v>
      </c>
      <c r="I1989" s="6">
        <v>5</v>
      </c>
      <c r="J1989" s="10">
        <v>0.15</v>
      </c>
      <c r="K1989" s="7" t="s">
        <v>32</v>
      </c>
      <c r="L1989" s="7" t="s">
        <v>41</v>
      </c>
      <c r="M1989" s="6">
        <v>59</v>
      </c>
      <c r="N1989" s="6">
        <v>5</v>
      </c>
      <c r="O1989" s="7" t="str">
        <f>VLOOKUP(H1989,Product_Master!$A$2:$E$19,2,FALSE)</f>
        <v>Desk</v>
      </c>
      <c r="P1989" s="7" t="str">
        <f>VLOOKUP(H1989,Product_Master!$A$2:$E$19,3,FALSE)</f>
        <v>Furniture</v>
      </c>
      <c r="Q1989" s="17">
        <f>INDEX(Product_Master!$D$2:$D$19,MATCH(H1989,Product_Master!$A$2:$A$19,0))</f>
        <v>320</v>
      </c>
      <c r="R1989" s="14">
        <f>INDEX(Product_Master!$E$2:$E$19,MATCH(H1989,Product_Master!$A$2:$A$19,0))</f>
        <v>186.25</v>
      </c>
      <c r="S1989" s="14">
        <f t="shared" si="186"/>
        <v>1360</v>
      </c>
      <c r="T1989" s="14">
        <f t="shared" si="187"/>
        <v>931.25</v>
      </c>
      <c r="U1989" s="14">
        <f t="shared" si="188"/>
        <v>428.75</v>
      </c>
      <c r="V1989" s="20">
        <f t="shared" si="189"/>
        <v>0.31525735294117646</v>
      </c>
      <c r="W1989" s="7" t="str">
        <f t="shared" si="190"/>
        <v>Profitable</v>
      </c>
      <c r="X1989" s="7" t="str">
        <f t="shared" si="191"/>
        <v>Low</v>
      </c>
    </row>
    <row r="1990" spans="1:24" x14ac:dyDescent="0.3">
      <c r="A1990" s="7" t="s">
        <v>4525</v>
      </c>
      <c r="B1990" s="8">
        <v>45103</v>
      </c>
      <c r="C1990" s="8">
        <v>45107</v>
      </c>
      <c r="D1990" s="7" t="s">
        <v>3401</v>
      </c>
      <c r="E1990" s="7" t="s">
        <v>587</v>
      </c>
      <c r="F1990" s="7" t="s">
        <v>39</v>
      </c>
      <c r="G1990" s="7" t="s">
        <v>115</v>
      </c>
      <c r="H1990" s="7" t="s">
        <v>109</v>
      </c>
      <c r="I1990" s="6">
        <v>3</v>
      </c>
      <c r="J1990" s="10">
        <v>0</v>
      </c>
      <c r="K1990" s="7" t="s">
        <v>22</v>
      </c>
      <c r="L1990" s="7" t="s">
        <v>23</v>
      </c>
      <c r="M1990" s="6">
        <v>37</v>
      </c>
      <c r="N1990" s="6">
        <v>5</v>
      </c>
      <c r="O1990" s="7" t="str">
        <f>VLOOKUP(H1990,Product_Master!$A$2:$E$19,2,FALSE)</f>
        <v>Printer</v>
      </c>
      <c r="P1990" s="7" t="str">
        <f>VLOOKUP(H1990,Product_Master!$A$2:$E$19,3,FALSE)</f>
        <v>Technology</v>
      </c>
      <c r="Q1990" s="17">
        <f>INDEX(Product_Master!$D$2:$D$19,MATCH(H1990,Product_Master!$A$2:$A$19,0))</f>
        <v>180</v>
      </c>
      <c r="R1990" s="14">
        <f>INDEX(Product_Master!$E$2:$E$19,MATCH(H1990,Product_Master!$A$2:$A$19,0))</f>
        <v>133.25</v>
      </c>
      <c r="S1990" s="14">
        <f t="shared" si="186"/>
        <v>540</v>
      </c>
      <c r="T1990" s="14">
        <f t="shared" si="187"/>
        <v>399.75</v>
      </c>
      <c r="U1990" s="14">
        <f t="shared" si="188"/>
        <v>140.25</v>
      </c>
      <c r="V1990" s="20">
        <f t="shared" si="189"/>
        <v>0.25972222222222224</v>
      </c>
      <c r="W1990" s="7" t="str">
        <f t="shared" si="190"/>
        <v>Profitable</v>
      </c>
      <c r="X1990" s="7" t="str">
        <f t="shared" si="191"/>
        <v>Low</v>
      </c>
    </row>
    <row r="1991" spans="1:24" x14ac:dyDescent="0.3">
      <c r="A1991" s="7" t="s">
        <v>4526</v>
      </c>
      <c r="B1991" s="8">
        <v>44973</v>
      </c>
      <c r="C1991" s="8">
        <v>44979</v>
      </c>
      <c r="D1991" s="7" t="s">
        <v>4280</v>
      </c>
      <c r="E1991" s="7" t="s">
        <v>485</v>
      </c>
      <c r="F1991" s="7" t="s">
        <v>19</v>
      </c>
      <c r="G1991" s="7" t="s">
        <v>40</v>
      </c>
      <c r="H1991" s="7" t="s">
        <v>21</v>
      </c>
      <c r="I1991" s="6">
        <v>9</v>
      </c>
      <c r="J1991" s="10">
        <v>0</v>
      </c>
      <c r="K1991" s="7" t="s">
        <v>32</v>
      </c>
      <c r="L1991" s="7" t="s">
        <v>41</v>
      </c>
      <c r="M1991" s="6">
        <v>18</v>
      </c>
      <c r="N1991" s="6">
        <v>5</v>
      </c>
      <c r="O1991" s="7" t="str">
        <f>VLOOKUP(H1991,Product_Master!$A$2:$E$19,2,FALSE)</f>
        <v>Pen Set</v>
      </c>
      <c r="P1991" s="7" t="str">
        <f>VLOOKUP(H1991,Product_Master!$A$2:$E$19,3,FALSE)</f>
        <v>Office Supplies</v>
      </c>
      <c r="Q1991" s="17">
        <f>INDEX(Product_Master!$D$2:$D$19,MATCH(H1991,Product_Master!$A$2:$A$19,0))</f>
        <v>12</v>
      </c>
      <c r="R1991" s="14">
        <f>INDEX(Product_Master!$E$2:$E$19,MATCH(H1991,Product_Master!$A$2:$A$19,0))</f>
        <v>9.07</v>
      </c>
      <c r="S1991" s="14">
        <f t="shared" si="186"/>
        <v>108</v>
      </c>
      <c r="T1991" s="14">
        <f t="shared" si="187"/>
        <v>81.63</v>
      </c>
      <c r="U1991" s="14">
        <f t="shared" si="188"/>
        <v>26.370000000000005</v>
      </c>
      <c r="V1991" s="20">
        <f t="shared" si="189"/>
        <v>0.2441666666666667</v>
      </c>
      <c r="W1991" s="7" t="str">
        <f t="shared" si="190"/>
        <v>Profitable</v>
      </c>
      <c r="X1991" s="7" t="str">
        <f t="shared" si="191"/>
        <v>Low</v>
      </c>
    </row>
    <row r="1992" spans="1:24" x14ac:dyDescent="0.3">
      <c r="A1992" s="7" t="s">
        <v>4528</v>
      </c>
      <c r="B1992" s="8">
        <v>44992</v>
      </c>
      <c r="C1992" s="8">
        <v>44996</v>
      </c>
      <c r="D1992" s="7" t="s">
        <v>1496</v>
      </c>
      <c r="E1992" s="7" t="s">
        <v>152</v>
      </c>
      <c r="F1992" s="7" t="s">
        <v>39</v>
      </c>
      <c r="G1992" s="7" t="s">
        <v>176</v>
      </c>
      <c r="H1992" s="7" t="s">
        <v>69</v>
      </c>
      <c r="I1992" s="6">
        <v>9</v>
      </c>
      <c r="J1992" s="10">
        <v>0.05</v>
      </c>
      <c r="K1992" s="7" t="s">
        <v>22</v>
      </c>
      <c r="L1992" s="7" t="s">
        <v>41</v>
      </c>
      <c r="M1992" s="6">
        <v>56</v>
      </c>
      <c r="N1992" s="6">
        <v>1</v>
      </c>
      <c r="O1992" s="7" t="str">
        <f>VLOOKUP(H1992,Product_Master!$A$2:$E$19,2,FALSE)</f>
        <v>Marker Pack</v>
      </c>
      <c r="P1992" s="7" t="str">
        <f>VLOOKUP(H1992,Product_Master!$A$2:$E$19,3,FALSE)</f>
        <v>Office Supplies</v>
      </c>
      <c r="Q1992" s="17">
        <f>INDEX(Product_Master!$D$2:$D$19,MATCH(H1992,Product_Master!$A$2:$A$19,0))</f>
        <v>11</v>
      </c>
      <c r="R1992" s="14">
        <f>INDEX(Product_Master!$E$2:$E$19,MATCH(H1992,Product_Master!$A$2:$A$19,0))</f>
        <v>6.23</v>
      </c>
      <c r="S1992" s="14">
        <f t="shared" si="186"/>
        <v>94.05</v>
      </c>
      <c r="T1992" s="14">
        <f t="shared" si="187"/>
        <v>56.070000000000007</v>
      </c>
      <c r="U1992" s="14">
        <f t="shared" si="188"/>
        <v>37.97999999999999</v>
      </c>
      <c r="V1992" s="20">
        <f t="shared" si="189"/>
        <v>0.40382775119617215</v>
      </c>
      <c r="W1992" s="7" t="str">
        <f t="shared" si="190"/>
        <v>Profitable</v>
      </c>
      <c r="X1992" s="7" t="str">
        <f t="shared" si="191"/>
        <v>Low</v>
      </c>
    </row>
    <row r="1993" spans="1:24" x14ac:dyDescent="0.3">
      <c r="A1993" s="7" t="s">
        <v>4529</v>
      </c>
      <c r="B1993" s="8">
        <v>45629</v>
      </c>
      <c r="C1993" s="8">
        <v>45632</v>
      </c>
      <c r="D1993" s="7" t="s">
        <v>124</v>
      </c>
      <c r="E1993" s="7" t="s">
        <v>683</v>
      </c>
      <c r="F1993" s="7" t="s">
        <v>29</v>
      </c>
      <c r="G1993" s="7" t="s">
        <v>192</v>
      </c>
      <c r="H1993" s="7" t="s">
        <v>91</v>
      </c>
      <c r="I1993" s="6">
        <v>6</v>
      </c>
      <c r="J1993" s="10">
        <v>0.1</v>
      </c>
      <c r="K1993" s="7" t="s">
        <v>70</v>
      </c>
      <c r="L1993" s="7" t="s">
        <v>50</v>
      </c>
      <c r="M1993" s="6">
        <v>46</v>
      </c>
      <c r="N1993" s="6">
        <v>3</v>
      </c>
      <c r="O1993" s="7" t="str">
        <f>VLOOKUP(H1993,Product_Master!$A$2:$E$19,2,FALSE)</f>
        <v>Smartphone</v>
      </c>
      <c r="P1993" s="7" t="str">
        <f>VLOOKUP(H1993,Product_Master!$A$2:$E$19,3,FALSE)</f>
        <v>Technology</v>
      </c>
      <c r="Q1993" s="17">
        <f>INDEX(Product_Master!$D$2:$D$19,MATCH(H1993,Product_Master!$A$2:$A$19,0))</f>
        <v>600</v>
      </c>
      <c r="R1993" s="14">
        <f>INDEX(Product_Master!$E$2:$E$19,MATCH(H1993,Product_Master!$A$2:$A$19,0))</f>
        <v>395.83</v>
      </c>
      <c r="S1993" s="14">
        <f t="shared" si="186"/>
        <v>3240</v>
      </c>
      <c r="T1993" s="14">
        <f t="shared" si="187"/>
        <v>2374.98</v>
      </c>
      <c r="U1993" s="14">
        <f t="shared" si="188"/>
        <v>865.02</v>
      </c>
      <c r="V1993" s="20">
        <f t="shared" si="189"/>
        <v>0.26698148148148149</v>
      </c>
      <c r="W1993" s="7" t="str">
        <f t="shared" si="190"/>
        <v>Profitable</v>
      </c>
      <c r="X1993" s="7" t="str">
        <f t="shared" si="191"/>
        <v>Medium</v>
      </c>
    </row>
    <row r="1994" spans="1:24" x14ac:dyDescent="0.3">
      <c r="A1994" s="7" t="s">
        <v>4530</v>
      </c>
      <c r="B1994" s="8">
        <v>45083</v>
      </c>
      <c r="C1994" s="8">
        <v>45087</v>
      </c>
      <c r="D1994" s="7" t="s">
        <v>4531</v>
      </c>
      <c r="E1994" s="7" t="s">
        <v>28</v>
      </c>
      <c r="F1994" s="7" t="s">
        <v>29</v>
      </c>
      <c r="G1994" s="7" t="s">
        <v>293</v>
      </c>
      <c r="H1994" s="7" t="s">
        <v>160</v>
      </c>
      <c r="I1994" s="6">
        <v>7</v>
      </c>
      <c r="J1994" s="10">
        <v>0.2</v>
      </c>
      <c r="K1994" s="7" t="s">
        <v>22</v>
      </c>
      <c r="L1994" s="7" t="s">
        <v>23</v>
      </c>
      <c r="M1994" s="6">
        <v>67</v>
      </c>
      <c r="N1994" s="6">
        <v>2</v>
      </c>
      <c r="O1994" s="7" t="str">
        <f>VLOOKUP(H1994,Product_Master!$A$2:$E$19,2,FALSE)</f>
        <v>Laptop</v>
      </c>
      <c r="P1994" s="7" t="str">
        <f>VLOOKUP(H1994,Product_Master!$A$2:$E$19,3,FALSE)</f>
        <v>Technology</v>
      </c>
      <c r="Q1994" s="17">
        <f>INDEX(Product_Master!$D$2:$D$19,MATCH(H1994,Product_Master!$A$2:$A$19,0))</f>
        <v>900</v>
      </c>
      <c r="R1994" s="14">
        <f>INDEX(Product_Master!$E$2:$E$19,MATCH(H1994,Product_Master!$A$2:$A$19,0))</f>
        <v>669.14</v>
      </c>
      <c r="S1994" s="14">
        <f t="shared" si="186"/>
        <v>5040</v>
      </c>
      <c r="T1994" s="14">
        <f t="shared" si="187"/>
        <v>4683.9799999999996</v>
      </c>
      <c r="U1994" s="14">
        <f t="shared" si="188"/>
        <v>356.02000000000044</v>
      </c>
      <c r="V1994" s="20">
        <f t="shared" si="189"/>
        <v>7.0638888888888973E-2</v>
      </c>
      <c r="W1994" s="7" t="str">
        <f t="shared" si="190"/>
        <v>Profitable</v>
      </c>
      <c r="X1994" s="7" t="str">
        <f t="shared" si="191"/>
        <v>High</v>
      </c>
    </row>
    <row r="1995" spans="1:24" x14ac:dyDescent="0.3">
      <c r="A1995" s="7" t="s">
        <v>4532</v>
      </c>
      <c r="B1995" s="8">
        <v>45068</v>
      </c>
      <c r="C1995" s="8">
        <v>45070</v>
      </c>
      <c r="D1995" s="7" t="s">
        <v>3481</v>
      </c>
      <c r="E1995" s="7" t="s">
        <v>886</v>
      </c>
      <c r="F1995" s="7" t="s">
        <v>19</v>
      </c>
      <c r="G1995" s="7" t="s">
        <v>30</v>
      </c>
      <c r="H1995" s="7" t="s">
        <v>31</v>
      </c>
      <c r="I1995" s="6">
        <v>4</v>
      </c>
      <c r="J1995" s="10">
        <v>0.15</v>
      </c>
      <c r="K1995" s="7" t="s">
        <v>32</v>
      </c>
      <c r="L1995" s="7" t="s">
        <v>50</v>
      </c>
      <c r="M1995" s="6">
        <v>28</v>
      </c>
      <c r="N1995" s="6">
        <v>3</v>
      </c>
      <c r="O1995" s="7" t="str">
        <f>VLOOKUP(H1995,Product_Master!$A$2:$E$19,2,FALSE)</f>
        <v>Desk</v>
      </c>
      <c r="P1995" s="7" t="str">
        <f>VLOOKUP(H1995,Product_Master!$A$2:$E$19,3,FALSE)</f>
        <v>Furniture</v>
      </c>
      <c r="Q1995" s="17">
        <f>INDEX(Product_Master!$D$2:$D$19,MATCH(H1995,Product_Master!$A$2:$A$19,0))</f>
        <v>320</v>
      </c>
      <c r="R1995" s="14">
        <f>INDEX(Product_Master!$E$2:$E$19,MATCH(H1995,Product_Master!$A$2:$A$19,0))</f>
        <v>186.25</v>
      </c>
      <c r="S1995" s="14">
        <f t="shared" si="186"/>
        <v>1088</v>
      </c>
      <c r="T1995" s="14">
        <f t="shared" si="187"/>
        <v>745</v>
      </c>
      <c r="U1995" s="14">
        <f t="shared" si="188"/>
        <v>343</v>
      </c>
      <c r="V1995" s="20">
        <f t="shared" si="189"/>
        <v>0.31525735294117646</v>
      </c>
      <c r="W1995" s="7" t="str">
        <f t="shared" si="190"/>
        <v>Profitable</v>
      </c>
      <c r="X1995" s="7" t="str">
        <f t="shared" si="191"/>
        <v>Low</v>
      </c>
    </row>
    <row r="1996" spans="1:24" x14ac:dyDescent="0.3">
      <c r="A1996" s="7" t="s">
        <v>4534</v>
      </c>
      <c r="B1996" s="8">
        <v>45069</v>
      </c>
      <c r="C1996" s="8">
        <v>45073</v>
      </c>
      <c r="D1996" s="7" t="s">
        <v>1644</v>
      </c>
      <c r="E1996" s="7" t="s">
        <v>458</v>
      </c>
      <c r="F1996" s="7" t="s">
        <v>39</v>
      </c>
      <c r="G1996" s="7" t="s">
        <v>97</v>
      </c>
      <c r="H1996" s="7" t="s">
        <v>160</v>
      </c>
      <c r="I1996" s="6">
        <v>1</v>
      </c>
      <c r="J1996" s="10">
        <v>0.1</v>
      </c>
      <c r="K1996" s="7" t="s">
        <v>32</v>
      </c>
      <c r="L1996" s="7" t="s">
        <v>50</v>
      </c>
      <c r="M1996" s="6">
        <v>26</v>
      </c>
      <c r="N1996" s="6">
        <v>3</v>
      </c>
      <c r="O1996" s="7" t="str">
        <f>VLOOKUP(H1996,Product_Master!$A$2:$E$19,2,FALSE)</f>
        <v>Laptop</v>
      </c>
      <c r="P1996" s="7" t="str">
        <f>VLOOKUP(H1996,Product_Master!$A$2:$E$19,3,FALSE)</f>
        <v>Technology</v>
      </c>
      <c r="Q1996" s="17">
        <f>INDEX(Product_Master!$D$2:$D$19,MATCH(H1996,Product_Master!$A$2:$A$19,0))</f>
        <v>900</v>
      </c>
      <c r="R1996" s="14">
        <f>INDEX(Product_Master!$E$2:$E$19,MATCH(H1996,Product_Master!$A$2:$A$19,0))</f>
        <v>669.14</v>
      </c>
      <c r="S1996" s="14">
        <f t="shared" si="186"/>
        <v>810</v>
      </c>
      <c r="T1996" s="14">
        <f t="shared" si="187"/>
        <v>669.14</v>
      </c>
      <c r="U1996" s="14">
        <f t="shared" si="188"/>
        <v>140.86000000000001</v>
      </c>
      <c r="V1996" s="20">
        <f t="shared" si="189"/>
        <v>0.17390123456790124</v>
      </c>
      <c r="W1996" s="7" t="str">
        <f t="shared" si="190"/>
        <v>Profitable</v>
      </c>
      <c r="X1996" s="7" t="str">
        <f t="shared" si="191"/>
        <v>Low</v>
      </c>
    </row>
    <row r="1997" spans="1:24" x14ac:dyDescent="0.3">
      <c r="A1997" s="7" t="s">
        <v>4535</v>
      </c>
      <c r="B1997" s="8">
        <v>45206</v>
      </c>
      <c r="C1997" s="8">
        <v>45213</v>
      </c>
      <c r="D1997" s="7" t="s">
        <v>799</v>
      </c>
      <c r="E1997" s="7" t="s">
        <v>444</v>
      </c>
      <c r="F1997" s="7" t="s">
        <v>39</v>
      </c>
      <c r="G1997" s="7" t="s">
        <v>62</v>
      </c>
      <c r="H1997" s="7" t="s">
        <v>76</v>
      </c>
      <c r="I1997" s="6">
        <v>4</v>
      </c>
      <c r="J1997" s="10">
        <v>0.05</v>
      </c>
      <c r="K1997" s="7" t="s">
        <v>70</v>
      </c>
      <c r="L1997" s="7" t="s">
        <v>33</v>
      </c>
      <c r="M1997" s="6">
        <v>25</v>
      </c>
      <c r="N1997" s="6">
        <v>3</v>
      </c>
      <c r="O1997" s="7" t="str">
        <f>VLOOKUP(H1997,Product_Master!$A$2:$E$19,2,FALSE)</f>
        <v>Tablet</v>
      </c>
      <c r="P1997" s="7" t="str">
        <f>VLOOKUP(H1997,Product_Master!$A$2:$E$19,3,FALSE)</f>
        <v>Technology</v>
      </c>
      <c r="Q1997" s="17">
        <f>INDEX(Product_Master!$D$2:$D$19,MATCH(H1997,Product_Master!$A$2:$A$19,0))</f>
        <v>350</v>
      </c>
      <c r="R1997" s="14">
        <f>INDEX(Product_Master!$E$2:$E$19,MATCH(H1997,Product_Master!$A$2:$A$19,0))</f>
        <v>267.63</v>
      </c>
      <c r="S1997" s="14">
        <f t="shared" si="186"/>
        <v>1330</v>
      </c>
      <c r="T1997" s="14">
        <f t="shared" si="187"/>
        <v>1070.52</v>
      </c>
      <c r="U1997" s="14">
        <f t="shared" si="188"/>
        <v>259.48</v>
      </c>
      <c r="V1997" s="20">
        <f t="shared" si="189"/>
        <v>0.19509774436090227</v>
      </c>
      <c r="W1997" s="7" t="str">
        <f t="shared" si="190"/>
        <v>Profitable</v>
      </c>
      <c r="X1997" s="7" t="str">
        <f t="shared" si="191"/>
        <v>Low</v>
      </c>
    </row>
    <row r="1998" spans="1:24" x14ac:dyDescent="0.3">
      <c r="A1998" s="7" t="s">
        <v>4536</v>
      </c>
      <c r="B1998" s="8">
        <v>45226</v>
      </c>
      <c r="C1998" s="8">
        <v>45228</v>
      </c>
      <c r="D1998" s="7" t="s">
        <v>2924</v>
      </c>
      <c r="E1998" s="7" t="s">
        <v>55</v>
      </c>
      <c r="F1998" s="7" t="s">
        <v>29</v>
      </c>
      <c r="G1998" s="7" t="s">
        <v>176</v>
      </c>
      <c r="H1998" s="7" t="s">
        <v>91</v>
      </c>
      <c r="I1998" s="6">
        <v>9</v>
      </c>
      <c r="J1998" s="10">
        <v>0.05</v>
      </c>
      <c r="K1998" s="7" t="s">
        <v>32</v>
      </c>
      <c r="L1998" s="7" t="s">
        <v>23</v>
      </c>
      <c r="M1998" s="6">
        <v>26</v>
      </c>
      <c r="N1998" s="6">
        <v>3</v>
      </c>
      <c r="O1998" s="7" t="str">
        <f>VLOOKUP(H1998,Product_Master!$A$2:$E$19,2,FALSE)</f>
        <v>Smartphone</v>
      </c>
      <c r="P1998" s="7" t="str">
        <f>VLOOKUP(H1998,Product_Master!$A$2:$E$19,3,FALSE)</f>
        <v>Technology</v>
      </c>
      <c r="Q1998" s="17">
        <f>INDEX(Product_Master!$D$2:$D$19,MATCH(H1998,Product_Master!$A$2:$A$19,0))</f>
        <v>600</v>
      </c>
      <c r="R1998" s="14">
        <f>INDEX(Product_Master!$E$2:$E$19,MATCH(H1998,Product_Master!$A$2:$A$19,0))</f>
        <v>395.83</v>
      </c>
      <c r="S1998" s="14">
        <f t="shared" si="186"/>
        <v>5130</v>
      </c>
      <c r="T1998" s="14">
        <f t="shared" si="187"/>
        <v>3562.47</v>
      </c>
      <c r="U1998" s="14">
        <f t="shared" si="188"/>
        <v>1567.5300000000002</v>
      </c>
      <c r="V1998" s="20">
        <f t="shared" si="189"/>
        <v>0.30556140350877198</v>
      </c>
      <c r="W1998" s="7" t="str">
        <f t="shared" si="190"/>
        <v>Profitable</v>
      </c>
      <c r="X1998" s="7" t="str">
        <f t="shared" si="191"/>
        <v>High</v>
      </c>
    </row>
    <row r="1999" spans="1:24" x14ac:dyDescent="0.3">
      <c r="A1999" s="7" t="s">
        <v>4537</v>
      </c>
      <c r="B1999" s="8">
        <v>45650</v>
      </c>
      <c r="C1999" s="8">
        <v>45655</v>
      </c>
      <c r="D1999" s="7" t="s">
        <v>2709</v>
      </c>
      <c r="E1999" s="7" t="s">
        <v>587</v>
      </c>
      <c r="F1999" s="7" t="s">
        <v>39</v>
      </c>
      <c r="G1999" s="7" t="s">
        <v>20</v>
      </c>
      <c r="H1999" s="7" t="s">
        <v>216</v>
      </c>
      <c r="I1999" s="6">
        <v>9</v>
      </c>
      <c r="J1999" s="10">
        <v>0.05</v>
      </c>
      <c r="K1999" s="7" t="s">
        <v>70</v>
      </c>
      <c r="L1999" s="7" t="s">
        <v>33</v>
      </c>
      <c r="M1999" s="6">
        <v>68</v>
      </c>
      <c r="N1999" s="6">
        <v>2</v>
      </c>
      <c r="O1999" s="7" t="str">
        <f>VLOOKUP(H1999,Product_Master!$A$2:$E$19,2,FALSE)</f>
        <v>Keyboard</v>
      </c>
      <c r="P1999" s="7" t="str">
        <f>VLOOKUP(H1999,Product_Master!$A$2:$E$19,3,FALSE)</f>
        <v>Technology</v>
      </c>
      <c r="Q1999" s="17">
        <f>INDEX(Product_Master!$D$2:$D$19,MATCH(H1999,Product_Master!$A$2:$A$19,0))</f>
        <v>45</v>
      </c>
      <c r="R1999" s="14">
        <f>INDEX(Product_Master!$E$2:$E$19,MATCH(H1999,Product_Master!$A$2:$A$19,0))</f>
        <v>35.729999999999997</v>
      </c>
      <c r="S1999" s="14">
        <f t="shared" si="186"/>
        <v>384.75</v>
      </c>
      <c r="T1999" s="14">
        <f t="shared" si="187"/>
        <v>321.57</v>
      </c>
      <c r="U1999" s="14">
        <f t="shared" si="188"/>
        <v>63.180000000000007</v>
      </c>
      <c r="V1999" s="20">
        <f t="shared" si="189"/>
        <v>0.1642105263157895</v>
      </c>
      <c r="W1999" s="7" t="str">
        <f t="shared" si="190"/>
        <v>Profitable</v>
      </c>
      <c r="X1999" s="7" t="str">
        <f t="shared" si="191"/>
        <v>Low</v>
      </c>
    </row>
    <row r="2000" spans="1:24" x14ac:dyDescent="0.3">
      <c r="A2000" s="7" t="s">
        <v>4538</v>
      </c>
      <c r="B2000" s="8">
        <v>45199</v>
      </c>
      <c r="C2000" s="8">
        <v>45205</v>
      </c>
      <c r="D2000" s="7" t="s">
        <v>1340</v>
      </c>
      <c r="E2000" s="7" t="s">
        <v>870</v>
      </c>
      <c r="F2000" s="7" t="s">
        <v>39</v>
      </c>
      <c r="G2000" s="7" t="s">
        <v>62</v>
      </c>
      <c r="H2000" s="7" t="s">
        <v>84</v>
      </c>
      <c r="I2000" s="6">
        <v>7</v>
      </c>
      <c r="J2000" s="10">
        <v>0.05</v>
      </c>
      <c r="K2000" s="7" t="s">
        <v>70</v>
      </c>
      <c r="L2000" s="7" t="s">
        <v>23</v>
      </c>
      <c r="M2000" s="6">
        <v>24</v>
      </c>
      <c r="N2000" s="6">
        <v>4</v>
      </c>
      <c r="O2000" s="7" t="str">
        <f>VLOOKUP(H2000,Product_Master!$A$2:$E$19,2,FALSE)</f>
        <v>Bookcase</v>
      </c>
      <c r="P2000" s="7" t="str">
        <f>VLOOKUP(H2000,Product_Master!$A$2:$E$19,3,FALSE)</f>
        <v>Furniture</v>
      </c>
      <c r="Q2000" s="17">
        <f>INDEX(Product_Master!$D$2:$D$19,MATCH(H2000,Product_Master!$A$2:$A$19,0))</f>
        <v>210</v>
      </c>
      <c r="R2000" s="14">
        <f>INDEX(Product_Master!$E$2:$E$19,MATCH(H2000,Product_Master!$A$2:$A$19,0))</f>
        <v>139.15</v>
      </c>
      <c r="S2000" s="14">
        <f t="shared" si="186"/>
        <v>1396.5</v>
      </c>
      <c r="T2000" s="14">
        <f t="shared" si="187"/>
        <v>974.05000000000007</v>
      </c>
      <c r="U2000" s="14">
        <f t="shared" si="188"/>
        <v>422.44999999999993</v>
      </c>
      <c r="V2000" s="20">
        <f t="shared" si="189"/>
        <v>0.30250626566416033</v>
      </c>
      <c r="W2000" s="7" t="str">
        <f t="shared" si="190"/>
        <v>Profitable</v>
      </c>
      <c r="X2000" s="7" t="str">
        <f t="shared" si="191"/>
        <v>Low</v>
      </c>
    </row>
    <row r="2001" spans="1:24" x14ac:dyDescent="0.3">
      <c r="A2001" s="7" t="s">
        <v>4539</v>
      </c>
      <c r="B2001" s="8">
        <v>45550</v>
      </c>
      <c r="C2001" s="8">
        <v>45551</v>
      </c>
      <c r="D2001" s="7" t="s">
        <v>4541</v>
      </c>
      <c r="E2001" s="7" t="s">
        <v>170</v>
      </c>
      <c r="F2001" s="7" t="s">
        <v>39</v>
      </c>
      <c r="G2001" s="7" t="s">
        <v>40</v>
      </c>
      <c r="H2001" s="7" t="s">
        <v>241</v>
      </c>
      <c r="I2001" s="6">
        <v>3</v>
      </c>
      <c r="J2001" s="10">
        <v>0</v>
      </c>
      <c r="K2001" s="7" t="s">
        <v>22</v>
      </c>
      <c r="L2001" s="7" t="s">
        <v>50</v>
      </c>
      <c r="M2001" s="6">
        <v>24</v>
      </c>
      <c r="N2001" s="6">
        <v>3</v>
      </c>
      <c r="O2001" s="7" t="str">
        <f>VLOOKUP(H2001,Product_Master!$A$2:$E$19,2,FALSE)</f>
        <v>Notebook</v>
      </c>
      <c r="P2001" s="7" t="str">
        <f>VLOOKUP(H2001,Product_Master!$A$2:$E$19,3,FALSE)</f>
        <v>Office Supplies</v>
      </c>
      <c r="Q2001" s="17">
        <f>INDEX(Product_Master!$D$2:$D$19,MATCH(H2001,Product_Master!$A$2:$A$19,0))</f>
        <v>6</v>
      </c>
      <c r="R2001" s="14">
        <f>INDEX(Product_Master!$E$2:$E$19,MATCH(H2001,Product_Master!$A$2:$A$19,0))</f>
        <v>4.2699999999999996</v>
      </c>
      <c r="S2001" s="14">
        <f t="shared" si="186"/>
        <v>18</v>
      </c>
      <c r="T2001" s="14">
        <f t="shared" si="187"/>
        <v>12.809999999999999</v>
      </c>
      <c r="U2001" s="14">
        <f t="shared" si="188"/>
        <v>5.1900000000000013</v>
      </c>
      <c r="V2001" s="20">
        <f t="shared" si="189"/>
        <v>0.28833333333333339</v>
      </c>
      <c r="W2001" s="7" t="str">
        <f t="shared" si="190"/>
        <v>Profitable</v>
      </c>
      <c r="X2001" s="7" t="str">
        <f t="shared" si="191"/>
        <v>Low</v>
      </c>
    </row>
    <row r="2002" spans="1:24" x14ac:dyDescent="0.3">
      <c r="A2002" s="7" t="s">
        <v>4542</v>
      </c>
      <c r="B2002" s="8">
        <v>45023</v>
      </c>
      <c r="C2002" s="8">
        <v>45025</v>
      </c>
      <c r="D2002" s="7" t="s">
        <v>4543</v>
      </c>
      <c r="E2002" s="7" t="s">
        <v>671</v>
      </c>
      <c r="F2002" s="7" t="s">
        <v>29</v>
      </c>
      <c r="G2002" s="7" t="s">
        <v>30</v>
      </c>
      <c r="H2002" s="7" t="s">
        <v>48</v>
      </c>
      <c r="I2002" s="6">
        <v>6</v>
      </c>
      <c r="J2002" s="10">
        <v>0</v>
      </c>
      <c r="K2002" s="7" t="s">
        <v>22</v>
      </c>
      <c r="L2002" s="7" t="s">
        <v>50</v>
      </c>
      <c r="M2002" s="6">
        <v>32</v>
      </c>
      <c r="N2002" s="6">
        <v>3</v>
      </c>
      <c r="O2002" s="7" t="str">
        <f>VLOOKUP(H2002,Product_Master!$A$2:$E$19,2,FALSE)</f>
        <v>Monitor</v>
      </c>
      <c r="P2002" s="7" t="str">
        <f>VLOOKUP(H2002,Product_Master!$A$2:$E$19,3,FALSE)</f>
        <v>Technology</v>
      </c>
      <c r="Q2002" s="17">
        <f>INDEX(Product_Master!$D$2:$D$19,MATCH(H2002,Product_Master!$A$2:$A$19,0))</f>
        <v>220</v>
      </c>
      <c r="R2002" s="14">
        <f>INDEX(Product_Master!$E$2:$E$19,MATCH(H2002,Product_Master!$A$2:$A$19,0))</f>
        <v>159.36000000000001</v>
      </c>
      <c r="S2002" s="14">
        <f t="shared" si="186"/>
        <v>1320</v>
      </c>
      <c r="T2002" s="14">
        <f t="shared" si="187"/>
        <v>956.16000000000008</v>
      </c>
      <c r="U2002" s="14">
        <f t="shared" si="188"/>
        <v>363.83999999999992</v>
      </c>
      <c r="V2002" s="20">
        <f t="shared" si="189"/>
        <v>0.27563636363636357</v>
      </c>
      <c r="W2002" s="7" t="str">
        <f t="shared" si="190"/>
        <v>Profitable</v>
      </c>
      <c r="X2002" s="7" t="str">
        <f t="shared" si="191"/>
        <v>Low</v>
      </c>
    </row>
    <row r="2003" spans="1:24" x14ac:dyDescent="0.3">
      <c r="A2003" s="7" t="s">
        <v>4544</v>
      </c>
      <c r="B2003" s="8">
        <v>45174</v>
      </c>
      <c r="C2003" s="8">
        <v>45175</v>
      </c>
      <c r="D2003" s="7" t="s">
        <v>2203</v>
      </c>
      <c r="E2003" s="7" t="s">
        <v>215</v>
      </c>
      <c r="F2003" s="7" t="s">
        <v>39</v>
      </c>
      <c r="G2003" s="7" t="s">
        <v>176</v>
      </c>
      <c r="H2003" s="7" t="s">
        <v>84</v>
      </c>
      <c r="I2003" s="6">
        <v>2</v>
      </c>
      <c r="J2003" s="10">
        <v>0</v>
      </c>
      <c r="K2003" s="7" t="s">
        <v>222</v>
      </c>
      <c r="L2003" s="7" t="s">
        <v>23</v>
      </c>
      <c r="M2003" s="6">
        <v>30</v>
      </c>
      <c r="N2003" s="6">
        <v>4</v>
      </c>
      <c r="O2003" s="7" t="str">
        <f>VLOOKUP(H2003,Product_Master!$A$2:$E$19,2,FALSE)</f>
        <v>Bookcase</v>
      </c>
      <c r="P2003" s="7" t="str">
        <f>VLOOKUP(H2003,Product_Master!$A$2:$E$19,3,FALSE)</f>
        <v>Furniture</v>
      </c>
      <c r="Q2003" s="17">
        <f>INDEX(Product_Master!$D$2:$D$19,MATCH(H2003,Product_Master!$A$2:$A$19,0))</f>
        <v>210</v>
      </c>
      <c r="R2003" s="14">
        <f>INDEX(Product_Master!$E$2:$E$19,MATCH(H2003,Product_Master!$A$2:$A$19,0))</f>
        <v>139.15</v>
      </c>
      <c r="S2003" s="14">
        <f t="shared" si="186"/>
        <v>420</v>
      </c>
      <c r="T2003" s="14">
        <f t="shared" si="187"/>
        <v>278.3</v>
      </c>
      <c r="U2003" s="14">
        <f t="shared" si="188"/>
        <v>141.69999999999999</v>
      </c>
      <c r="V2003" s="20">
        <f t="shared" si="189"/>
        <v>0.33738095238095234</v>
      </c>
      <c r="W2003" s="7" t="str">
        <f t="shared" si="190"/>
        <v>Profitable</v>
      </c>
      <c r="X2003" s="7" t="str">
        <f t="shared" si="191"/>
        <v>Low</v>
      </c>
    </row>
    <row r="2004" spans="1:24" x14ac:dyDescent="0.3">
      <c r="A2004" s="7" t="s">
        <v>4546</v>
      </c>
      <c r="B2004" s="8">
        <v>45453</v>
      </c>
      <c r="C2004" s="8">
        <v>45460</v>
      </c>
      <c r="D2004" s="7" t="s">
        <v>2098</v>
      </c>
      <c r="E2004" s="7" t="s">
        <v>1829</v>
      </c>
      <c r="F2004" s="7" t="s">
        <v>29</v>
      </c>
      <c r="G2004" s="7" t="s">
        <v>115</v>
      </c>
      <c r="H2004" s="7" t="s">
        <v>76</v>
      </c>
      <c r="I2004" s="6">
        <v>4</v>
      </c>
      <c r="J2004" s="10">
        <v>0.15</v>
      </c>
      <c r="K2004" s="7" t="s">
        <v>32</v>
      </c>
      <c r="L2004" s="7" t="s">
        <v>50</v>
      </c>
      <c r="M2004" s="6">
        <v>23</v>
      </c>
      <c r="N2004" s="6">
        <v>1</v>
      </c>
      <c r="O2004" s="7" t="str">
        <f>VLOOKUP(H2004,Product_Master!$A$2:$E$19,2,FALSE)</f>
        <v>Tablet</v>
      </c>
      <c r="P2004" s="7" t="str">
        <f>VLOOKUP(H2004,Product_Master!$A$2:$E$19,3,FALSE)</f>
        <v>Technology</v>
      </c>
      <c r="Q2004" s="17">
        <f>INDEX(Product_Master!$D$2:$D$19,MATCH(H2004,Product_Master!$A$2:$A$19,0))</f>
        <v>350</v>
      </c>
      <c r="R2004" s="14">
        <f>INDEX(Product_Master!$E$2:$E$19,MATCH(H2004,Product_Master!$A$2:$A$19,0))</f>
        <v>267.63</v>
      </c>
      <c r="S2004" s="14">
        <f t="shared" si="186"/>
        <v>1190</v>
      </c>
      <c r="T2004" s="14">
        <f t="shared" si="187"/>
        <v>1070.52</v>
      </c>
      <c r="U2004" s="14">
        <f t="shared" si="188"/>
        <v>119.48000000000002</v>
      </c>
      <c r="V2004" s="20">
        <f t="shared" si="189"/>
        <v>0.10040336134453783</v>
      </c>
      <c r="W2004" s="7" t="str">
        <f t="shared" si="190"/>
        <v>Profitable</v>
      </c>
      <c r="X2004" s="7" t="str">
        <f t="shared" si="191"/>
        <v>Low</v>
      </c>
    </row>
    <row r="2005" spans="1:24" x14ac:dyDescent="0.3">
      <c r="A2005" s="7" t="s">
        <v>4547</v>
      </c>
      <c r="B2005" s="8">
        <v>44971</v>
      </c>
      <c r="C2005" s="8">
        <v>44974</v>
      </c>
      <c r="D2005" s="7" t="s">
        <v>1330</v>
      </c>
      <c r="E2005" s="7" t="s">
        <v>246</v>
      </c>
      <c r="F2005" s="7" t="s">
        <v>29</v>
      </c>
      <c r="G2005" s="7" t="s">
        <v>176</v>
      </c>
      <c r="H2005" s="7" t="s">
        <v>76</v>
      </c>
      <c r="I2005" s="6">
        <v>4</v>
      </c>
      <c r="J2005" s="10">
        <v>0</v>
      </c>
      <c r="K2005" s="7" t="s">
        <v>22</v>
      </c>
      <c r="L2005" s="7" t="s">
        <v>41</v>
      </c>
      <c r="M2005" s="6">
        <v>26</v>
      </c>
      <c r="N2005" s="6">
        <v>4</v>
      </c>
      <c r="O2005" s="7" t="str">
        <f>VLOOKUP(H2005,Product_Master!$A$2:$E$19,2,FALSE)</f>
        <v>Tablet</v>
      </c>
      <c r="P2005" s="7" t="str">
        <f>VLOOKUP(H2005,Product_Master!$A$2:$E$19,3,FALSE)</f>
        <v>Technology</v>
      </c>
      <c r="Q2005" s="17">
        <f>INDEX(Product_Master!$D$2:$D$19,MATCH(H2005,Product_Master!$A$2:$A$19,0))</f>
        <v>350</v>
      </c>
      <c r="R2005" s="14">
        <f>INDEX(Product_Master!$E$2:$E$19,MATCH(H2005,Product_Master!$A$2:$A$19,0))</f>
        <v>267.63</v>
      </c>
      <c r="S2005" s="14">
        <f t="shared" si="186"/>
        <v>1400</v>
      </c>
      <c r="T2005" s="14">
        <f t="shared" si="187"/>
        <v>1070.52</v>
      </c>
      <c r="U2005" s="14">
        <f t="shared" si="188"/>
        <v>329.48</v>
      </c>
      <c r="V2005" s="20">
        <f t="shared" si="189"/>
        <v>0.23534285714285716</v>
      </c>
      <c r="W2005" s="7" t="str">
        <f t="shared" si="190"/>
        <v>Profitable</v>
      </c>
      <c r="X2005" s="7" t="str">
        <f t="shared" si="191"/>
        <v>Low</v>
      </c>
    </row>
    <row r="2006" spans="1:24" x14ac:dyDescent="0.3">
      <c r="A2006" s="7" t="s">
        <v>4548</v>
      </c>
      <c r="B2006" s="8">
        <v>45124</v>
      </c>
      <c r="C2006" s="8">
        <v>45129</v>
      </c>
      <c r="D2006" s="7" t="s">
        <v>134</v>
      </c>
      <c r="E2006" s="7" t="s">
        <v>485</v>
      </c>
      <c r="F2006" s="7" t="s">
        <v>39</v>
      </c>
      <c r="G2006" s="7" t="s">
        <v>20</v>
      </c>
      <c r="H2006" s="7" t="s">
        <v>109</v>
      </c>
      <c r="I2006" s="6">
        <v>2</v>
      </c>
      <c r="J2006" s="10">
        <v>0</v>
      </c>
      <c r="K2006" s="7" t="s">
        <v>32</v>
      </c>
      <c r="L2006" s="7" t="s">
        <v>41</v>
      </c>
      <c r="M2006" s="6">
        <v>55</v>
      </c>
      <c r="N2006" s="6">
        <v>2</v>
      </c>
      <c r="O2006" s="7" t="str">
        <f>VLOOKUP(H2006,Product_Master!$A$2:$E$19,2,FALSE)</f>
        <v>Printer</v>
      </c>
      <c r="P2006" s="7" t="str">
        <f>VLOOKUP(H2006,Product_Master!$A$2:$E$19,3,FALSE)</f>
        <v>Technology</v>
      </c>
      <c r="Q2006" s="17">
        <f>INDEX(Product_Master!$D$2:$D$19,MATCH(H2006,Product_Master!$A$2:$A$19,0))</f>
        <v>180</v>
      </c>
      <c r="R2006" s="14">
        <f>INDEX(Product_Master!$E$2:$E$19,MATCH(H2006,Product_Master!$A$2:$A$19,0))</f>
        <v>133.25</v>
      </c>
      <c r="S2006" s="14">
        <f t="shared" si="186"/>
        <v>360</v>
      </c>
      <c r="T2006" s="14">
        <f t="shared" si="187"/>
        <v>266.5</v>
      </c>
      <c r="U2006" s="14">
        <f t="shared" si="188"/>
        <v>93.5</v>
      </c>
      <c r="V2006" s="20">
        <f t="shared" si="189"/>
        <v>0.25972222222222224</v>
      </c>
      <c r="W2006" s="7" t="str">
        <f t="shared" si="190"/>
        <v>Profitable</v>
      </c>
      <c r="X2006" s="7" t="str">
        <f t="shared" si="191"/>
        <v>Low</v>
      </c>
    </row>
    <row r="2007" spans="1:24" x14ac:dyDescent="0.3">
      <c r="A2007" s="7" t="s">
        <v>4549</v>
      </c>
      <c r="B2007" s="8">
        <v>45040</v>
      </c>
      <c r="C2007" s="8">
        <v>45047</v>
      </c>
      <c r="D2007" s="7" t="s">
        <v>4309</v>
      </c>
      <c r="E2007" s="7" t="s">
        <v>140</v>
      </c>
      <c r="F2007" s="7" t="s">
        <v>19</v>
      </c>
      <c r="G2007" s="7" t="s">
        <v>30</v>
      </c>
      <c r="H2007" s="7" t="s">
        <v>76</v>
      </c>
      <c r="I2007" s="6">
        <v>7</v>
      </c>
      <c r="J2007" s="10">
        <v>0</v>
      </c>
      <c r="K2007" s="7" t="s">
        <v>22</v>
      </c>
      <c r="L2007" s="7" t="s">
        <v>50</v>
      </c>
      <c r="M2007" s="6">
        <v>35</v>
      </c>
      <c r="N2007" s="6">
        <v>5</v>
      </c>
      <c r="O2007" s="7" t="str">
        <f>VLOOKUP(H2007,Product_Master!$A$2:$E$19,2,FALSE)</f>
        <v>Tablet</v>
      </c>
      <c r="P2007" s="7" t="str">
        <f>VLOOKUP(H2007,Product_Master!$A$2:$E$19,3,FALSE)</f>
        <v>Technology</v>
      </c>
      <c r="Q2007" s="17">
        <f>INDEX(Product_Master!$D$2:$D$19,MATCH(H2007,Product_Master!$A$2:$A$19,0))</f>
        <v>350</v>
      </c>
      <c r="R2007" s="14">
        <f>INDEX(Product_Master!$E$2:$E$19,MATCH(H2007,Product_Master!$A$2:$A$19,0))</f>
        <v>267.63</v>
      </c>
      <c r="S2007" s="14">
        <f t="shared" si="186"/>
        <v>2450</v>
      </c>
      <c r="T2007" s="14">
        <f t="shared" si="187"/>
        <v>1873.4099999999999</v>
      </c>
      <c r="U2007" s="14">
        <f t="shared" si="188"/>
        <v>576.59000000000015</v>
      </c>
      <c r="V2007" s="20">
        <f t="shared" si="189"/>
        <v>0.23534285714285721</v>
      </c>
      <c r="W2007" s="7" t="str">
        <f t="shared" si="190"/>
        <v>Profitable</v>
      </c>
      <c r="X2007" s="7" t="str">
        <f t="shared" si="191"/>
        <v>Medium</v>
      </c>
    </row>
    <row r="2008" spans="1:24" x14ac:dyDescent="0.3">
      <c r="A2008" s="7" t="s">
        <v>4550</v>
      </c>
      <c r="B2008" s="8">
        <v>45623</v>
      </c>
      <c r="C2008" s="8">
        <v>45625</v>
      </c>
      <c r="D2008" s="7" t="s">
        <v>3291</v>
      </c>
      <c r="E2008" s="7" t="s">
        <v>312</v>
      </c>
      <c r="F2008" s="7" t="s">
        <v>19</v>
      </c>
      <c r="G2008" s="7" t="s">
        <v>62</v>
      </c>
      <c r="H2008" s="7" t="s">
        <v>98</v>
      </c>
      <c r="I2008" s="6">
        <v>6</v>
      </c>
      <c r="J2008" s="10">
        <v>0.1</v>
      </c>
      <c r="K2008" s="7" t="s">
        <v>22</v>
      </c>
      <c r="L2008" s="7" t="s">
        <v>50</v>
      </c>
      <c r="M2008" s="6">
        <v>44</v>
      </c>
      <c r="N2008" s="6">
        <v>1</v>
      </c>
      <c r="O2008" s="7" t="str">
        <f>VLOOKUP(H2008,Product_Master!$A$2:$E$19,2,FALSE)</f>
        <v>Office Chair</v>
      </c>
      <c r="P2008" s="7" t="str">
        <f>VLOOKUP(H2008,Product_Master!$A$2:$E$19,3,FALSE)</f>
        <v>Furniture</v>
      </c>
      <c r="Q2008" s="17">
        <f>INDEX(Product_Master!$D$2:$D$19,MATCH(H2008,Product_Master!$A$2:$A$19,0))</f>
        <v>150</v>
      </c>
      <c r="R2008" s="14">
        <f>INDEX(Product_Master!$E$2:$E$19,MATCH(H2008,Product_Master!$A$2:$A$19,0))</f>
        <v>111.98</v>
      </c>
      <c r="S2008" s="14">
        <f t="shared" si="186"/>
        <v>810</v>
      </c>
      <c r="T2008" s="14">
        <f t="shared" si="187"/>
        <v>671.88</v>
      </c>
      <c r="U2008" s="14">
        <f t="shared" si="188"/>
        <v>138.12</v>
      </c>
      <c r="V2008" s="20">
        <f t="shared" si="189"/>
        <v>0.17051851851851851</v>
      </c>
      <c r="W2008" s="7" t="str">
        <f t="shared" si="190"/>
        <v>Profitable</v>
      </c>
      <c r="X2008" s="7" t="str">
        <f t="shared" si="191"/>
        <v>Low</v>
      </c>
    </row>
    <row r="2009" spans="1:24" x14ac:dyDescent="0.3">
      <c r="A2009" s="7" t="s">
        <v>4551</v>
      </c>
      <c r="B2009" s="8">
        <v>45264</v>
      </c>
      <c r="C2009" s="8">
        <v>45267</v>
      </c>
      <c r="D2009" s="7" t="s">
        <v>848</v>
      </c>
      <c r="E2009" s="7" t="s">
        <v>675</v>
      </c>
      <c r="F2009" s="7" t="s">
        <v>29</v>
      </c>
      <c r="G2009" s="7" t="s">
        <v>115</v>
      </c>
      <c r="H2009" s="7" t="s">
        <v>84</v>
      </c>
      <c r="I2009" s="6">
        <v>6</v>
      </c>
      <c r="J2009" s="10">
        <v>0.1</v>
      </c>
      <c r="K2009" s="7" t="s">
        <v>32</v>
      </c>
      <c r="L2009" s="7" t="s">
        <v>33</v>
      </c>
      <c r="M2009" s="6">
        <v>36</v>
      </c>
      <c r="N2009" s="6">
        <v>2</v>
      </c>
      <c r="O2009" s="7" t="str">
        <f>VLOOKUP(H2009,Product_Master!$A$2:$E$19,2,FALSE)</f>
        <v>Bookcase</v>
      </c>
      <c r="P2009" s="7" t="str">
        <f>VLOOKUP(H2009,Product_Master!$A$2:$E$19,3,FALSE)</f>
        <v>Furniture</v>
      </c>
      <c r="Q2009" s="17">
        <f>INDEX(Product_Master!$D$2:$D$19,MATCH(H2009,Product_Master!$A$2:$A$19,0))</f>
        <v>210</v>
      </c>
      <c r="R2009" s="14">
        <f>INDEX(Product_Master!$E$2:$E$19,MATCH(H2009,Product_Master!$A$2:$A$19,0))</f>
        <v>139.15</v>
      </c>
      <c r="S2009" s="14">
        <f t="shared" si="186"/>
        <v>1134</v>
      </c>
      <c r="T2009" s="14">
        <f t="shared" si="187"/>
        <v>834.90000000000009</v>
      </c>
      <c r="U2009" s="14">
        <f t="shared" si="188"/>
        <v>299.09999999999991</v>
      </c>
      <c r="V2009" s="20">
        <f t="shared" si="189"/>
        <v>0.26375661375661369</v>
      </c>
      <c r="W2009" s="7" t="str">
        <f t="shared" si="190"/>
        <v>Profitable</v>
      </c>
      <c r="X2009" s="7" t="str">
        <f t="shared" si="191"/>
        <v>Low</v>
      </c>
    </row>
    <row r="2010" spans="1:24" x14ac:dyDescent="0.3">
      <c r="A2010" s="7" t="s">
        <v>4552</v>
      </c>
      <c r="B2010" s="8">
        <v>44964</v>
      </c>
      <c r="C2010" s="8">
        <v>44970</v>
      </c>
      <c r="D2010" s="7" t="s">
        <v>3680</v>
      </c>
      <c r="E2010" s="7" t="s">
        <v>197</v>
      </c>
      <c r="F2010" s="7" t="s">
        <v>39</v>
      </c>
      <c r="G2010" s="7" t="s">
        <v>90</v>
      </c>
      <c r="H2010" s="7" t="s">
        <v>84</v>
      </c>
      <c r="I2010" s="6">
        <v>6</v>
      </c>
      <c r="J2010" s="10">
        <v>0.05</v>
      </c>
      <c r="K2010" s="7" t="s">
        <v>70</v>
      </c>
      <c r="L2010" s="7" t="s">
        <v>33</v>
      </c>
      <c r="M2010" s="6">
        <v>20</v>
      </c>
      <c r="N2010" s="6">
        <v>3</v>
      </c>
      <c r="O2010" s="7" t="str">
        <f>VLOOKUP(H2010,Product_Master!$A$2:$E$19,2,FALSE)</f>
        <v>Bookcase</v>
      </c>
      <c r="P2010" s="7" t="str">
        <f>VLOOKUP(H2010,Product_Master!$A$2:$E$19,3,FALSE)</f>
        <v>Furniture</v>
      </c>
      <c r="Q2010" s="17">
        <f>INDEX(Product_Master!$D$2:$D$19,MATCH(H2010,Product_Master!$A$2:$A$19,0))</f>
        <v>210</v>
      </c>
      <c r="R2010" s="14">
        <f>INDEX(Product_Master!$E$2:$E$19,MATCH(H2010,Product_Master!$A$2:$A$19,0))</f>
        <v>139.15</v>
      </c>
      <c r="S2010" s="14">
        <f t="shared" si="186"/>
        <v>1197</v>
      </c>
      <c r="T2010" s="14">
        <f t="shared" si="187"/>
        <v>834.90000000000009</v>
      </c>
      <c r="U2010" s="14">
        <f t="shared" si="188"/>
        <v>362.09999999999991</v>
      </c>
      <c r="V2010" s="20">
        <f t="shared" si="189"/>
        <v>0.30250626566416033</v>
      </c>
      <c r="W2010" s="7" t="str">
        <f t="shared" si="190"/>
        <v>Profitable</v>
      </c>
      <c r="X2010" s="7" t="str">
        <f t="shared" si="191"/>
        <v>Low</v>
      </c>
    </row>
    <row r="2011" spans="1:24" x14ac:dyDescent="0.3">
      <c r="A2011" s="7" t="s">
        <v>4553</v>
      </c>
      <c r="B2011" s="8">
        <v>45276</v>
      </c>
      <c r="C2011" s="8">
        <v>45281</v>
      </c>
      <c r="D2011" s="7" t="s">
        <v>4197</v>
      </c>
      <c r="E2011" s="7" t="s">
        <v>591</v>
      </c>
      <c r="F2011" s="7" t="s">
        <v>19</v>
      </c>
      <c r="G2011" s="7" t="s">
        <v>97</v>
      </c>
      <c r="H2011" s="7" t="s">
        <v>146</v>
      </c>
      <c r="I2011" s="6">
        <v>6</v>
      </c>
      <c r="J2011" s="10">
        <v>0.05</v>
      </c>
      <c r="K2011" s="7" t="s">
        <v>32</v>
      </c>
      <c r="L2011" s="7" t="s">
        <v>33</v>
      </c>
      <c r="M2011" s="6">
        <v>60</v>
      </c>
      <c r="N2011" s="6">
        <v>4</v>
      </c>
      <c r="O2011" s="7" t="str">
        <f>VLOOKUP(H2011,Product_Master!$A$2:$E$19,2,FALSE)</f>
        <v>Standing Desk</v>
      </c>
      <c r="P2011" s="7" t="str">
        <f>VLOOKUP(H2011,Product_Master!$A$2:$E$19,3,FALSE)</f>
        <v>Furniture</v>
      </c>
      <c r="Q2011" s="17">
        <f>INDEX(Product_Master!$D$2:$D$19,MATCH(H2011,Product_Master!$A$2:$A$19,0))</f>
        <v>480</v>
      </c>
      <c r="R2011" s="14">
        <f>INDEX(Product_Master!$E$2:$E$19,MATCH(H2011,Product_Master!$A$2:$A$19,0))</f>
        <v>375.21</v>
      </c>
      <c r="S2011" s="14">
        <f t="shared" si="186"/>
        <v>2736</v>
      </c>
      <c r="T2011" s="14">
        <f t="shared" si="187"/>
        <v>2251.2599999999998</v>
      </c>
      <c r="U2011" s="14">
        <f t="shared" si="188"/>
        <v>484.74000000000024</v>
      </c>
      <c r="V2011" s="20">
        <f t="shared" si="189"/>
        <v>0.17717105263157903</v>
      </c>
      <c r="W2011" s="7" t="str">
        <f t="shared" si="190"/>
        <v>Profitable</v>
      </c>
      <c r="X2011" s="7" t="str">
        <f t="shared" si="191"/>
        <v>Medium</v>
      </c>
    </row>
    <row r="2012" spans="1:24" x14ac:dyDescent="0.3">
      <c r="A2012" s="7" t="s">
        <v>4554</v>
      </c>
      <c r="B2012" s="8">
        <v>45492</v>
      </c>
      <c r="C2012" s="8">
        <v>45497</v>
      </c>
      <c r="D2012" s="7" t="s">
        <v>3048</v>
      </c>
      <c r="E2012" s="7" t="s">
        <v>215</v>
      </c>
      <c r="F2012" s="7" t="s">
        <v>29</v>
      </c>
      <c r="G2012" s="7" t="s">
        <v>20</v>
      </c>
      <c r="H2012" s="7" t="s">
        <v>31</v>
      </c>
      <c r="I2012" s="6">
        <v>4</v>
      </c>
      <c r="J2012" s="10">
        <v>0.15</v>
      </c>
      <c r="K2012" s="7" t="s">
        <v>32</v>
      </c>
      <c r="L2012" s="7" t="s">
        <v>33</v>
      </c>
      <c r="M2012" s="6">
        <v>61</v>
      </c>
      <c r="N2012" s="6">
        <v>2</v>
      </c>
      <c r="O2012" s="7" t="str">
        <f>VLOOKUP(H2012,Product_Master!$A$2:$E$19,2,FALSE)</f>
        <v>Desk</v>
      </c>
      <c r="P2012" s="7" t="str">
        <f>VLOOKUP(H2012,Product_Master!$A$2:$E$19,3,FALSE)</f>
        <v>Furniture</v>
      </c>
      <c r="Q2012" s="17">
        <f>INDEX(Product_Master!$D$2:$D$19,MATCH(H2012,Product_Master!$A$2:$A$19,0))</f>
        <v>320</v>
      </c>
      <c r="R2012" s="14">
        <f>INDEX(Product_Master!$E$2:$E$19,MATCH(H2012,Product_Master!$A$2:$A$19,0))</f>
        <v>186.25</v>
      </c>
      <c r="S2012" s="14">
        <f t="shared" si="186"/>
        <v>1088</v>
      </c>
      <c r="T2012" s="14">
        <f t="shared" si="187"/>
        <v>745</v>
      </c>
      <c r="U2012" s="14">
        <f t="shared" si="188"/>
        <v>343</v>
      </c>
      <c r="V2012" s="20">
        <f t="shared" si="189"/>
        <v>0.31525735294117646</v>
      </c>
      <c r="W2012" s="7" t="str">
        <f t="shared" si="190"/>
        <v>Profitable</v>
      </c>
      <c r="X2012" s="7" t="str">
        <f t="shared" si="191"/>
        <v>Low</v>
      </c>
    </row>
    <row r="2013" spans="1:24" x14ac:dyDescent="0.3">
      <c r="A2013" s="7" t="s">
        <v>4556</v>
      </c>
      <c r="B2013" s="8">
        <v>45406</v>
      </c>
      <c r="C2013" s="8">
        <v>45407</v>
      </c>
      <c r="D2013" s="7" t="s">
        <v>3125</v>
      </c>
      <c r="E2013" s="7" t="s">
        <v>281</v>
      </c>
      <c r="F2013" s="7" t="s">
        <v>29</v>
      </c>
      <c r="G2013" s="7" t="s">
        <v>293</v>
      </c>
      <c r="H2013" s="7" t="s">
        <v>98</v>
      </c>
      <c r="I2013" s="6">
        <v>2</v>
      </c>
      <c r="J2013" s="10">
        <v>0.15</v>
      </c>
      <c r="K2013" s="7" t="s">
        <v>32</v>
      </c>
      <c r="L2013" s="7" t="s">
        <v>41</v>
      </c>
      <c r="M2013" s="6">
        <v>31</v>
      </c>
      <c r="N2013" s="6">
        <v>4</v>
      </c>
      <c r="O2013" s="7" t="str">
        <f>VLOOKUP(H2013,Product_Master!$A$2:$E$19,2,FALSE)</f>
        <v>Office Chair</v>
      </c>
      <c r="P2013" s="7" t="str">
        <f>VLOOKUP(H2013,Product_Master!$A$2:$E$19,3,FALSE)</f>
        <v>Furniture</v>
      </c>
      <c r="Q2013" s="17">
        <f>INDEX(Product_Master!$D$2:$D$19,MATCH(H2013,Product_Master!$A$2:$A$19,0))</f>
        <v>150</v>
      </c>
      <c r="R2013" s="14">
        <f>INDEX(Product_Master!$E$2:$E$19,MATCH(H2013,Product_Master!$A$2:$A$19,0))</f>
        <v>111.98</v>
      </c>
      <c r="S2013" s="14">
        <f t="shared" si="186"/>
        <v>255</v>
      </c>
      <c r="T2013" s="14">
        <f t="shared" si="187"/>
        <v>223.96</v>
      </c>
      <c r="U2013" s="14">
        <f t="shared" si="188"/>
        <v>31.039999999999992</v>
      </c>
      <c r="V2013" s="20">
        <f t="shared" si="189"/>
        <v>0.1217254901960784</v>
      </c>
      <c r="W2013" s="7" t="str">
        <f t="shared" si="190"/>
        <v>Profitable</v>
      </c>
      <c r="X2013" s="7" t="str">
        <f t="shared" si="191"/>
        <v>Low</v>
      </c>
    </row>
    <row r="2014" spans="1:24" x14ac:dyDescent="0.3">
      <c r="A2014" s="7" t="s">
        <v>4557</v>
      </c>
      <c r="B2014" s="8">
        <v>45039</v>
      </c>
      <c r="C2014" s="8">
        <v>45041</v>
      </c>
      <c r="D2014" s="7" t="s">
        <v>2766</v>
      </c>
      <c r="E2014" s="7" t="s">
        <v>643</v>
      </c>
      <c r="F2014" s="7" t="s">
        <v>29</v>
      </c>
      <c r="G2014" s="7" t="s">
        <v>293</v>
      </c>
      <c r="H2014" s="7" t="s">
        <v>76</v>
      </c>
      <c r="I2014" s="6">
        <v>7</v>
      </c>
      <c r="J2014" s="10">
        <v>0.1</v>
      </c>
      <c r="K2014" s="7" t="s">
        <v>22</v>
      </c>
      <c r="L2014" s="7" t="s">
        <v>50</v>
      </c>
      <c r="M2014" s="6">
        <v>53</v>
      </c>
      <c r="N2014" s="6">
        <v>3</v>
      </c>
      <c r="O2014" s="7" t="str">
        <f>VLOOKUP(H2014,Product_Master!$A$2:$E$19,2,FALSE)</f>
        <v>Tablet</v>
      </c>
      <c r="P2014" s="7" t="str">
        <f>VLOOKUP(H2014,Product_Master!$A$2:$E$19,3,FALSE)</f>
        <v>Technology</v>
      </c>
      <c r="Q2014" s="17">
        <f>INDEX(Product_Master!$D$2:$D$19,MATCH(H2014,Product_Master!$A$2:$A$19,0))</f>
        <v>350</v>
      </c>
      <c r="R2014" s="14">
        <f>INDEX(Product_Master!$E$2:$E$19,MATCH(H2014,Product_Master!$A$2:$A$19,0))</f>
        <v>267.63</v>
      </c>
      <c r="S2014" s="14">
        <f t="shared" si="186"/>
        <v>2205</v>
      </c>
      <c r="T2014" s="14">
        <f t="shared" si="187"/>
        <v>1873.4099999999999</v>
      </c>
      <c r="U2014" s="14">
        <f t="shared" si="188"/>
        <v>331.59000000000015</v>
      </c>
      <c r="V2014" s="20">
        <f t="shared" si="189"/>
        <v>0.15038095238095245</v>
      </c>
      <c r="W2014" s="7" t="str">
        <f t="shared" si="190"/>
        <v>Profitable</v>
      </c>
      <c r="X2014" s="7" t="str">
        <f t="shared" si="191"/>
        <v>Medium</v>
      </c>
    </row>
    <row r="2015" spans="1:24" x14ac:dyDescent="0.3">
      <c r="A2015" s="7" t="s">
        <v>4559</v>
      </c>
      <c r="B2015" s="8">
        <v>45630</v>
      </c>
      <c r="C2015" s="8">
        <v>45636</v>
      </c>
      <c r="D2015" s="7" t="s">
        <v>2348</v>
      </c>
      <c r="E2015" s="7" t="s">
        <v>347</v>
      </c>
      <c r="F2015" s="7" t="s">
        <v>19</v>
      </c>
      <c r="G2015" s="7" t="s">
        <v>30</v>
      </c>
      <c r="H2015" s="7" t="s">
        <v>98</v>
      </c>
      <c r="I2015" s="6">
        <v>7</v>
      </c>
      <c r="J2015" s="10">
        <v>0.05</v>
      </c>
      <c r="K2015" s="7" t="s">
        <v>32</v>
      </c>
      <c r="L2015" s="7" t="s">
        <v>33</v>
      </c>
      <c r="M2015" s="6">
        <v>37</v>
      </c>
      <c r="N2015" s="6">
        <v>3</v>
      </c>
      <c r="O2015" s="7" t="str">
        <f>VLOOKUP(H2015,Product_Master!$A$2:$E$19,2,FALSE)</f>
        <v>Office Chair</v>
      </c>
      <c r="P2015" s="7" t="str">
        <f>VLOOKUP(H2015,Product_Master!$A$2:$E$19,3,FALSE)</f>
        <v>Furniture</v>
      </c>
      <c r="Q2015" s="17">
        <f>INDEX(Product_Master!$D$2:$D$19,MATCH(H2015,Product_Master!$A$2:$A$19,0))</f>
        <v>150</v>
      </c>
      <c r="R2015" s="14">
        <f>INDEX(Product_Master!$E$2:$E$19,MATCH(H2015,Product_Master!$A$2:$A$19,0))</f>
        <v>111.98</v>
      </c>
      <c r="S2015" s="14">
        <f t="shared" si="186"/>
        <v>997.5</v>
      </c>
      <c r="T2015" s="14">
        <f t="shared" si="187"/>
        <v>783.86</v>
      </c>
      <c r="U2015" s="14">
        <f t="shared" si="188"/>
        <v>213.64</v>
      </c>
      <c r="V2015" s="20">
        <f t="shared" si="189"/>
        <v>0.21417543859649121</v>
      </c>
      <c r="W2015" s="7" t="str">
        <f t="shared" si="190"/>
        <v>Profitable</v>
      </c>
      <c r="X2015" s="7" t="str">
        <f t="shared" si="191"/>
        <v>Low</v>
      </c>
    </row>
    <row r="2016" spans="1:24" x14ac:dyDescent="0.3">
      <c r="A2016" s="7" t="s">
        <v>4561</v>
      </c>
      <c r="B2016" s="8">
        <v>45603</v>
      </c>
      <c r="C2016" s="8">
        <v>45605</v>
      </c>
      <c r="D2016" s="7" t="s">
        <v>3473</v>
      </c>
      <c r="E2016" s="7" t="s">
        <v>565</v>
      </c>
      <c r="F2016" s="7" t="s">
        <v>29</v>
      </c>
      <c r="G2016" s="7" t="s">
        <v>251</v>
      </c>
      <c r="H2016" s="7" t="s">
        <v>69</v>
      </c>
      <c r="I2016" s="6">
        <v>1</v>
      </c>
      <c r="J2016" s="10">
        <v>0.05</v>
      </c>
      <c r="K2016" s="7" t="s">
        <v>32</v>
      </c>
      <c r="L2016" s="7" t="s">
        <v>33</v>
      </c>
      <c r="M2016" s="6">
        <v>19</v>
      </c>
      <c r="N2016" s="6">
        <v>2</v>
      </c>
      <c r="O2016" s="7" t="str">
        <f>VLOOKUP(H2016,Product_Master!$A$2:$E$19,2,FALSE)</f>
        <v>Marker Pack</v>
      </c>
      <c r="P2016" s="7" t="str">
        <f>VLOOKUP(H2016,Product_Master!$A$2:$E$19,3,FALSE)</f>
        <v>Office Supplies</v>
      </c>
      <c r="Q2016" s="17">
        <f>INDEX(Product_Master!$D$2:$D$19,MATCH(H2016,Product_Master!$A$2:$A$19,0))</f>
        <v>11</v>
      </c>
      <c r="R2016" s="14">
        <f>INDEX(Product_Master!$E$2:$E$19,MATCH(H2016,Product_Master!$A$2:$A$19,0))</f>
        <v>6.23</v>
      </c>
      <c r="S2016" s="14">
        <f t="shared" si="186"/>
        <v>10.45</v>
      </c>
      <c r="T2016" s="14">
        <f t="shared" si="187"/>
        <v>6.23</v>
      </c>
      <c r="U2016" s="14">
        <f t="shared" si="188"/>
        <v>4.2199999999999989</v>
      </c>
      <c r="V2016" s="20">
        <f t="shared" si="189"/>
        <v>0.40382775119617215</v>
      </c>
      <c r="W2016" s="7" t="str">
        <f t="shared" si="190"/>
        <v>Profitable</v>
      </c>
      <c r="X2016" s="7" t="str">
        <f t="shared" si="191"/>
        <v>Low</v>
      </c>
    </row>
    <row r="2017" spans="1:24" x14ac:dyDescent="0.3">
      <c r="A2017" s="7" t="s">
        <v>4562</v>
      </c>
      <c r="B2017" s="8">
        <v>45257</v>
      </c>
      <c r="C2017" s="8">
        <v>45261</v>
      </c>
      <c r="D2017" s="7" t="s">
        <v>3177</v>
      </c>
      <c r="E2017" s="7" t="s">
        <v>46</v>
      </c>
      <c r="F2017" s="7" t="s">
        <v>29</v>
      </c>
      <c r="G2017" s="7" t="s">
        <v>47</v>
      </c>
      <c r="H2017" s="7" t="s">
        <v>48</v>
      </c>
      <c r="I2017" s="6">
        <v>8</v>
      </c>
      <c r="J2017" s="10">
        <v>0.2</v>
      </c>
      <c r="K2017" s="7" t="s">
        <v>32</v>
      </c>
      <c r="L2017" s="7" t="s">
        <v>33</v>
      </c>
      <c r="M2017" s="6">
        <v>21</v>
      </c>
      <c r="N2017" s="6">
        <v>5</v>
      </c>
      <c r="O2017" s="7" t="str">
        <f>VLOOKUP(H2017,Product_Master!$A$2:$E$19,2,FALSE)</f>
        <v>Monitor</v>
      </c>
      <c r="P2017" s="7" t="str">
        <f>VLOOKUP(H2017,Product_Master!$A$2:$E$19,3,FALSE)</f>
        <v>Technology</v>
      </c>
      <c r="Q2017" s="17">
        <f>INDEX(Product_Master!$D$2:$D$19,MATCH(H2017,Product_Master!$A$2:$A$19,0))</f>
        <v>220</v>
      </c>
      <c r="R2017" s="14">
        <f>INDEX(Product_Master!$E$2:$E$19,MATCH(H2017,Product_Master!$A$2:$A$19,0))</f>
        <v>159.36000000000001</v>
      </c>
      <c r="S2017" s="14">
        <f t="shared" si="186"/>
        <v>1408</v>
      </c>
      <c r="T2017" s="14">
        <f t="shared" si="187"/>
        <v>1274.8800000000001</v>
      </c>
      <c r="U2017" s="14">
        <f t="shared" si="188"/>
        <v>133.11999999999989</v>
      </c>
      <c r="V2017" s="20">
        <f t="shared" si="189"/>
        <v>9.4545454545454474E-2</v>
      </c>
      <c r="W2017" s="7" t="str">
        <f t="shared" si="190"/>
        <v>Profitable</v>
      </c>
      <c r="X2017" s="7" t="str">
        <f t="shared" si="191"/>
        <v>Low</v>
      </c>
    </row>
    <row r="2018" spans="1:24" x14ac:dyDescent="0.3">
      <c r="A2018" s="7" t="s">
        <v>4563</v>
      </c>
      <c r="B2018" s="8">
        <v>45133</v>
      </c>
      <c r="C2018" s="8">
        <v>45134</v>
      </c>
      <c r="D2018" s="7" t="s">
        <v>1763</v>
      </c>
      <c r="E2018" s="7" t="s">
        <v>1014</v>
      </c>
      <c r="F2018" s="7" t="s">
        <v>29</v>
      </c>
      <c r="G2018" s="7" t="s">
        <v>251</v>
      </c>
      <c r="H2018" s="7" t="s">
        <v>63</v>
      </c>
      <c r="I2018" s="6">
        <v>5</v>
      </c>
      <c r="J2018" s="10">
        <v>0</v>
      </c>
      <c r="K2018" s="7" t="s">
        <v>22</v>
      </c>
      <c r="L2018" s="7" t="s">
        <v>41</v>
      </c>
      <c r="M2018" s="6">
        <v>21</v>
      </c>
      <c r="N2018" s="6">
        <v>3</v>
      </c>
      <c r="O2018" s="7" t="str">
        <f>VLOOKUP(H2018,Product_Master!$A$2:$E$19,2,FALSE)</f>
        <v>Paper Ream</v>
      </c>
      <c r="P2018" s="7" t="str">
        <f>VLOOKUP(H2018,Product_Master!$A$2:$E$19,3,FALSE)</f>
        <v>Office Supplies</v>
      </c>
      <c r="Q2018" s="17">
        <f>INDEX(Product_Master!$D$2:$D$19,MATCH(H2018,Product_Master!$A$2:$A$19,0))</f>
        <v>9</v>
      </c>
      <c r="R2018" s="14">
        <f>INDEX(Product_Master!$E$2:$E$19,MATCH(H2018,Product_Master!$A$2:$A$19,0))</f>
        <v>5.46</v>
      </c>
      <c r="S2018" s="14">
        <f t="shared" si="186"/>
        <v>45</v>
      </c>
      <c r="T2018" s="14">
        <f t="shared" si="187"/>
        <v>27.3</v>
      </c>
      <c r="U2018" s="14">
        <f t="shared" si="188"/>
        <v>17.7</v>
      </c>
      <c r="V2018" s="20">
        <f t="shared" si="189"/>
        <v>0.39333333333333331</v>
      </c>
      <c r="W2018" s="7" t="str">
        <f t="shared" si="190"/>
        <v>Profitable</v>
      </c>
      <c r="X2018" s="7" t="str">
        <f t="shared" si="191"/>
        <v>Low</v>
      </c>
    </row>
    <row r="2019" spans="1:24" x14ac:dyDescent="0.3">
      <c r="A2019" s="7" t="s">
        <v>4564</v>
      </c>
      <c r="B2019" s="8">
        <v>45321</v>
      </c>
      <c r="C2019" s="8">
        <v>45328</v>
      </c>
      <c r="D2019" s="7" t="s">
        <v>653</v>
      </c>
      <c r="E2019" s="7" t="s">
        <v>227</v>
      </c>
      <c r="F2019" s="7" t="s">
        <v>39</v>
      </c>
      <c r="G2019" s="7" t="s">
        <v>293</v>
      </c>
      <c r="H2019" s="7" t="s">
        <v>146</v>
      </c>
      <c r="I2019" s="6">
        <v>2</v>
      </c>
      <c r="J2019" s="10">
        <v>0</v>
      </c>
      <c r="K2019" s="7" t="s">
        <v>32</v>
      </c>
      <c r="L2019" s="7" t="s">
        <v>41</v>
      </c>
      <c r="M2019" s="6">
        <v>44</v>
      </c>
      <c r="N2019" s="6">
        <v>1</v>
      </c>
      <c r="O2019" s="7" t="str">
        <f>VLOOKUP(H2019,Product_Master!$A$2:$E$19,2,FALSE)</f>
        <v>Standing Desk</v>
      </c>
      <c r="P2019" s="7" t="str">
        <f>VLOOKUP(H2019,Product_Master!$A$2:$E$19,3,FALSE)</f>
        <v>Furniture</v>
      </c>
      <c r="Q2019" s="17">
        <f>INDEX(Product_Master!$D$2:$D$19,MATCH(H2019,Product_Master!$A$2:$A$19,0))</f>
        <v>480</v>
      </c>
      <c r="R2019" s="14">
        <f>INDEX(Product_Master!$E$2:$E$19,MATCH(H2019,Product_Master!$A$2:$A$19,0))</f>
        <v>375.21</v>
      </c>
      <c r="S2019" s="14">
        <f t="shared" si="186"/>
        <v>960</v>
      </c>
      <c r="T2019" s="14">
        <f t="shared" si="187"/>
        <v>750.42</v>
      </c>
      <c r="U2019" s="14">
        <f t="shared" si="188"/>
        <v>209.58000000000004</v>
      </c>
      <c r="V2019" s="20">
        <f t="shared" si="189"/>
        <v>0.21831250000000005</v>
      </c>
      <c r="W2019" s="7" t="str">
        <f t="shared" si="190"/>
        <v>Profitable</v>
      </c>
      <c r="X2019" s="7" t="str">
        <f t="shared" si="191"/>
        <v>Low</v>
      </c>
    </row>
    <row r="2020" spans="1:24" x14ac:dyDescent="0.3">
      <c r="A2020" s="7" t="s">
        <v>4566</v>
      </c>
      <c r="B2020" s="8">
        <v>45312</v>
      </c>
      <c r="C2020" s="8">
        <v>45316</v>
      </c>
      <c r="D2020" s="7" t="s">
        <v>4567</v>
      </c>
      <c r="E2020" s="7" t="s">
        <v>477</v>
      </c>
      <c r="F2020" s="7" t="s">
        <v>39</v>
      </c>
      <c r="G2020" s="7" t="s">
        <v>293</v>
      </c>
      <c r="H2020" s="7" t="s">
        <v>31</v>
      </c>
      <c r="I2020" s="6">
        <v>2</v>
      </c>
      <c r="J2020" s="10">
        <v>0.05</v>
      </c>
      <c r="K2020" s="7" t="s">
        <v>32</v>
      </c>
      <c r="L2020" s="7" t="s">
        <v>41</v>
      </c>
      <c r="M2020" s="6">
        <v>63</v>
      </c>
      <c r="N2020" s="6">
        <v>3</v>
      </c>
      <c r="O2020" s="7" t="str">
        <f>VLOOKUP(H2020,Product_Master!$A$2:$E$19,2,FALSE)</f>
        <v>Desk</v>
      </c>
      <c r="P2020" s="7" t="str">
        <f>VLOOKUP(H2020,Product_Master!$A$2:$E$19,3,FALSE)</f>
        <v>Furniture</v>
      </c>
      <c r="Q2020" s="17">
        <f>INDEX(Product_Master!$D$2:$D$19,MATCH(H2020,Product_Master!$A$2:$A$19,0))</f>
        <v>320</v>
      </c>
      <c r="R2020" s="14">
        <f>INDEX(Product_Master!$E$2:$E$19,MATCH(H2020,Product_Master!$A$2:$A$19,0))</f>
        <v>186.25</v>
      </c>
      <c r="S2020" s="14">
        <f t="shared" si="186"/>
        <v>608</v>
      </c>
      <c r="T2020" s="14">
        <f t="shared" si="187"/>
        <v>372.5</v>
      </c>
      <c r="U2020" s="14">
        <f t="shared" si="188"/>
        <v>235.5</v>
      </c>
      <c r="V2020" s="20">
        <f t="shared" si="189"/>
        <v>0.38733552631578949</v>
      </c>
      <c r="W2020" s="7" t="str">
        <f t="shared" si="190"/>
        <v>Profitable</v>
      </c>
      <c r="X2020" s="7" t="str">
        <f t="shared" si="191"/>
        <v>Low</v>
      </c>
    </row>
    <row r="2021" spans="1:24" x14ac:dyDescent="0.3">
      <c r="A2021" s="7" t="s">
        <v>4568</v>
      </c>
      <c r="B2021" s="8">
        <v>45111</v>
      </c>
      <c r="C2021" s="8">
        <v>45114</v>
      </c>
      <c r="D2021" s="7" t="s">
        <v>4309</v>
      </c>
      <c r="E2021" s="7" t="s">
        <v>675</v>
      </c>
      <c r="F2021" s="7" t="s">
        <v>29</v>
      </c>
      <c r="G2021" s="7" t="s">
        <v>293</v>
      </c>
      <c r="H2021" s="7" t="s">
        <v>84</v>
      </c>
      <c r="I2021" s="6">
        <v>2</v>
      </c>
      <c r="J2021" s="10">
        <v>0</v>
      </c>
      <c r="K2021" s="7" t="s">
        <v>22</v>
      </c>
      <c r="L2021" s="7" t="s">
        <v>50</v>
      </c>
      <c r="M2021" s="6">
        <v>51</v>
      </c>
      <c r="N2021" s="6">
        <v>3</v>
      </c>
      <c r="O2021" s="7" t="str">
        <f>VLOOKUP(H2021,Product_Master!$A$2:$E$19,2,FALSE)</f>
        <v>Bookcase</v>
      </c>
      <c r="P2021" s="7" t="str">
        <f>VLOOKUP(H2021,Product_Master!$A$2:$E$19,3,FALSE)</f>
        <v>Furniture</v>
      </c>
      <c r="Q2021" s="17">
        <f>INDEX(Product_Master!$D$2:$D$19,MATCH(H2021,Product_Master!$A$2:$A$19,0))</f>
        <v>210</v>
      </c>
      <c r="R2021" s="14">
        <f>INDEX(Product_Master!$E$2:$E$19,MATCH(H2021,Product_Master!$A$2:$A$19,0))</f>
        <v>139.15</v>
      </c>
      <c r="S2021" s="14">
        <f t="shared" si="186"/>
        <v>420</v>
      </c>
      <c r="T2021" s="14">
        <f t="shared" si="187"/>
        <v>278.3</v>
      </c>
      <c r="U2021" s="14">
        <f t="shared" si="188"/>
        <v>141.69999999999999</v>
      </c>
      <c r="V2021" s="20">
        <f t="shared" si="189"/>
        <v>0.33738095238095234</v>
      </c>
      <c r="W2021" s="7" t="str">
        <f t="shared" si="190"/>
        <v>Profitable</v>
      </c>
      <c r="X2021" s="7" t="str">
        <f t="shared" si="191"/>
        <v>Low</v>
      </c>
    </row>
    <row r="2022" spans="1:24" x14ac:dyDescent="0.3">
      <c r="A2022" s="7" t="s">
        <v>4570</v>
      </c>
      <c r="B2022" s="8">
        <v>45509</v>
      </c>
      <c r="C2022" s="8">
        <v>45511</v>
      </c>
      <c r="D2022" s="7" t="s">
        <v>1360</v>
      </c>
      <c r="E2022" s="7" t="s">
        <v>453</v>
      </c>
      <c r="F2022" s="7" t="s">
        <v>29</v>
      </c>
      <c r="G2022" s="7" t="s">
        <v>62</v>
      </c>
      <c r="H2022" s="7" t="s">
        <v>56</v>
      </c>
      <c r="I2022" s="6">
        <v>6</v>
      </c>
      <c r="J2022" s="10">
        <v>0.05</v>
      </c>
      <c r="K2022" s="7" t="s">
        <v>22</v>
      </c>
      <c r="L2022" s="7" t="s">
        <v>41</v>
      </c>
      <c r="M2022" s="6">
        <v>42</v>
      </c>
      <c r="N2022" s="6">
        <v>5</v>
      </c>
      <c r="O2022" s="7" t="str">
        <f>VLOOKUP(H2022,Product_Master!$A$2:$E$19,2,FALSE)</f>
        <v>Stapler</v>
      </c>
      <c r="P2022" s="7" t="str">
        <f>VLOOKUP(H2022,Product_Master!$A$2:$E$19,3,FALSE)</f>
        <v>Office Supplies</v>
      </c>
      <c r="Q2022" s="17">
        <f>INDEX(Product_Master!$D$2:$D$19,MATCH(H2022,Product_Master!$A$2:$A$19,0))</f>
        <v>15</v>
      </c>
      <c r="R2022" s="14">
        <f>INDEX(Product_Master!$E$2:$E$19,MATCH(H2022,Product_Master!$A$2:$A$19,0))</f>
        <v>9.91</v>
      </c>
      <c r="S2022" s="14">
        <f t="shared" si="186"/>
        <v>85.5</v>
      </c>
      <c r="T2022" s="14">
        <f t="shared" si="187"/>
        <v>59.46</v>
      </c>
      <c r="U2022" s="14">
        <f t="shared" si="188"/>
        <v>26.04</v>
      </c>
      <c r="V2022" s="20">
        <f t="shared" si="189"/>
        <v>0.30456140350877192</v>
      </c>
      <c r="W2022" s="7" t="str">
        <f t="shared" si="190"/>
        <v>Profitable</v>
      </c>
      <c r="X2022" s="7" t="str">
        <f t="shared" si="191"/>
        <v>Low</v>
      </c>
    </row>
    <row r="2023" spans="1:24" x14ac:dyDescent="0.3">
      <c r="A2023" s="7" t="s">
        <v>4571</v>
      </c>
      <c r="B2023" s="8">
        <v>45470</v>
      </c>
      <c r="C2023" s="8">
        <v>45475</v>
      </c>
      <c r="D2023" s="7" t="s">
        <v>4541</v>
      </c>
      <c r="E2023" s="7" t="s">
        <v>1000</v>
      </c>
      <c r="F2023" s="7" t="s">
        <v>29</v>
      </c>
      <c r="G2023" s="7" t="s">
        <v>293</v>
      </c>
      <c r="H2023" s="7" t="s">
        <v>31</v>
      </c>
      <c r="I2023" s="6">
        <v>1</v>
      </c>
      <c r="J2023" s="10">
        <v>0.15</v>
      </c>
      <c r="K2023" s="7" t="s">
        <v>222</v>
      </c>
      <c r="L2023" s="7" t="s">
        <v>33</v>
      </c>
      <c r="M2023" s="6">
        <v>69</v>
      </c>
      <c r="N2023" s="6">
        <v>2</v>
      </c>
      <c r="O2023" s="7" t="str">
        <f>VLOOKUP(H2023,Product_Master!$A$2:$E$19,2,FALSE)</f>
        <v>Desk</v>
      </c>
      <c r="P2023" s="7" t="str">
        <f>VLOOKUP(H2023,Product_Master!$A$2:$E$19,3,FALSE)</f>
        <v>Furniture</v>
      </c>
      <c r="Q2023" s="17">
        <f>INDEX(Product_Master!$D$2:$D$19,MATCH(H2023,Product_Master!$A$2:$A$19,0))</f>
        <v>320</v>
      </c>
      <c r="R2023" s="14">
        <f>INDEX(Product_Master!$E$2:$E$19,MATCH(H2023,Product_Master!$A$2:$A$19,0))</f>
        <v>186.25</v>
      </c>
      <c r="S2023" s="14">
        <f t="shared" si="186"/>
        <v>272</v>
      </c>
      <c r="T2023" s="14">
        <f t="shared" si="187"/>
        <v>186.25</v>
      </c>
      <c r="U2023" s="14">
        <f t="shared" si="188"/>
        <v>85.75</v>
      </c>
      <c r="V2023" s="20">
        <f t="shared" si="189"/>
        <v>0.31525735294117646</v>
      </c>
      <c r="W2023" s="7" t="str">
        <f t="shared" si="190"/>
        <v>Profitable</v>
      </c>
      <c r="X2023" s="7" t="str">
        <f t="shared" si="191"/>
        <v>Low</v>
      </c>
    </row>
    <row r="2024" spans="1:24" x14ac:dyDescent="0.3">
      <c r="A2024" s="7" t="s">
        <v>4572</v>
      </c>
      <c r="B2024" s="8">
        <v>45599</v>
      </c>
      <c r="C2024" s="8">
        <v>45604</v>
      </c>
      <c r="D2024" s="7" t="s">
        <v>497</v>
      </c>
      <c r="E2024" s="7" t="s">
        <v>675</v>
      </c>
      <c r="F2024" s="7" t="s">
        <v>29</v>
      </c>
      <c r="G2024" s="7" t="s">
        <v>192</v>
      </c>
      <c r="H2024" s="7" t="s">
        <v>56</v>
      </c>
      <c r="I2024" s="6">
        <v>1</v>
      </c>
      <c r="J2024" s="10">
        <v>0.05</v>
      </c>
      <c r="K2024" s="7" t="s">
        <v>22</v>
      </c>
      <c r="L2024" s="7" t="s">
        <v>50</v>
      </c>
      <c r="M2024" s="6">
        <v>46</v>
      </c>
      <c r="N2024" s="6">
        <v>4</v>
      </c>
      <c r="O2024" s="7" t="str">
        <f>VLOOKUP(H2024,Product_Master!$A$2:$E$19,2,FALSE)</f>
        <v>Stapler</v>
      </c>
      <c r="P2024" s="7" t="str">
        <f>VLOOKUP(H2024,Product_Master!$A$2:$E$19,3,FALSE)</f>
        <v>Office Supplies</v>
      </c>
      <c r="Q2024" s="17">
        <f>INDEX(Product_Master!$D$2:$D$19,MATCH(H2024,Product_Master!$A$2:$A$19,0))</f>
        <v>15</v>
      </c>
      <c r="R2024" s="14">
        <f>INDEX(Product_Master!$E$2:$E$19,MATCH(H2024,Product_Master!$A$2:$A$19,0))</f>
        <v>9.91</v>
      </c>
      <c r="S2024" s="14">
        <f t="shared" si="186"/>
        <v>14.25</v>
      </c>
      <c r="T2024" s="14">
        <f t="shared" si="187"/>
        <v>9.91</v>
      </c>
      <c r="U2024" s="14">
        <f t="shared" si="188"/>
        <v>4.34</v>
      </c>
      <c r="V2024" s="20">
        <f t="shared" si="189"/>
        <v>0.30456140350877192</v>
      </c>
      <c r="W2024" s="7" t="str">
        <f t="shared" si="190"/>
        <v>Profitable</v>
      </c>
      <c r="X2024" s="7" t="str">
        <f t="shared" si="191"/>
        <v>Low</v>
      </c>
    </row>
    <row r="2025" spans="1:24" x14ac:dyDescent="0.3">
      <c r="A2025" s="7" t="s">
        <v>4573</v>
      </c>
      <c r="B2025" s="8">
        <v>45446</v>
      </c>
      <c r="C2025" s="8">
        <v>45452</v>
      </c>
      <c r="D2025" s="7" t="s">
        <v>2043</v>
      </c>
      <c r="E2025" s="7" t="s">
        <v>120</v>
      </c>
      <c r="F2025" s="7" t="s">
        <v>29</v>
      </c>
      <c r="G2025" s="7" t="s">
        <v>293</v>
      </c>
      <c r="H2025" s="7" t="s">
        <v>56</v>
      </c>
      <c r="I2025" s="6">
        <v>9</v>
      </c>
      <c r="J2025" s="10">
        <v>0</v>
      </c>
      <c r="K2025" s="7" t="s">
        <v>32</v>
      </c>
      <c r="L2025" s="7" t="s">
        <v>41</v>
      </c>
      <c r="M2025" s="6">
        <v>35</v>
      </c>
      <c r="N2025" s="6">
        <v>1</v>
      </c>
      <c r="O2025" s="7" t="str">
        <f>VLOOKUP(H2025,Product_Master!$A$2:$E$19,2,FALSE)</f>
        <v>Stapler</v>
      </c>
      <c r="P2025" s="7" t="str">
        <f>VLOOKUP(H2025,Product_Master!$A$2:$E$19,3,FALSE)</f>
        <v>Office Supplies</v>
      </c>
      <c r="Q2025" s="17">
        <f>INDEX(Product_Master!$D$2:$D$19,MATCH(H2025,Product_Master!$A$2:$A$19,0))</f>
        <v>15</v>
      </c>
      <c r="R2025" s="14">
        <f>INDEX(Product_Master!$E$2:$E$19,MATCH(H2025,Product_Master!$A$2:$A$19,0))</f>
        <v>9.91</v>
      </c>
      <c r="S2025" s="14">
        <f t="shared" si="186"/>
        <v>135</v>
      </c>
      <c r="T2025" s="14">
        <f t="shared" si="187"/>
        <v>89.19</v>
      </c>
      <c r="U2025" s="14">
        <f t="shared" si="188"/>
        <v>45.81</v>
      </c>
      <c r="V2025" s="20">
        <f t="shared" si="189"/>
        <v>0.33933333333333338</v>
      </c>
      <c r="W2025" s="7" t="str">
        <f t="shared" si="190"/>
        <v>Profitable</v>
      </c>
      <c r="X2025" s="7" t="str">
        <f t="shared" si="191"/>
        <v>Low</v>
      </c>
    </row>
    <row r="2026" spans="1:24" x14ac:dyDescent="0.3">
      <c r="A2026" s="7" t="s">
        <v>4575</v>
      </c>
      <c r="B2026" s="8">
        <v>45255</v>
      </c>
      <c r="C2026" s="8">
        <v>45259</v>
      </c>
      <c r="D2026" s="7" t="s">
        <v>1814</v>
      </c>
      <c r="E2026" s="7" t="s">
        <v>347</v>
      </c>
      <c r="F2026" s="7" t="s">
        <v>29</v>
      </c>
      <c r="G2026" s="7" t="s">
        <v>20</v>
      </c>
      <c r="H2026" s="7" t="s">
        <v>160</v>
      </c>
      <c r="I2026" s="6">
        <v>8</v>
      </c>
      <c r="J2026" s="10">
        <v>0.2</v>
      </c>
      <c r="K2026" s="7" t="s">
        <v>70</v>
      </c>
      <c r="L2026" s="7" t="s">
        <v>33</v>
      </c>
      <c r="M2026" s="6">
        <v>39</v>
      </c>
      <c r="N2026" s="6">
        <v>3</v>
      </c>
      <c r="O2026" s="7" t="str">
        <f>VLOOKUP(H2026,Product_Master!$A$2:$E$19,2,FALSE)</f>
        <v>Laptop</v>
      </c>
      <c r="P2026" s="7" t="str">
        <f>VLOOKUP(H2026,Product_Master!$A$2:$E$19,3,FALSE)</f>
        <v>Technology</v>
      </c>
      <c r="Q2026" s="17">
        <f>INDEX(Product_Master!$D$2:$D$19,MATCH(H2026,Product_Master!$A$2:$A$19,0))</f>
        <v>900</v>
      </c>
      <c r="R2026" s="14">
        <f>INDEX(Product_Master!$E$2:$E$19,MATCH(H2026,Product_Master!$A$2:$A$19,0))</f>
        <v>669.14</v>
      </c>
      <c r="S2026" s="14">
        <f t="shared" si="186"/>
        <v>5760</v>
      </c>
      <c r="T2026" s="14">
        <f t="shared" si="187"/>
        <v>5353.12</v>
      </c>
      <c r="U2026" s="14">
        <f t="shared" si="188"/>
        <v>406.88000000000011</v>
      </c>
      <c r="V2026" s="20">
        <f t="shared" si="189"/>
        <v>7.0638888888888904E-2</v>
      </c>
      <c r="W2026" s="7" t="str">
        <f t="shared" si="190"/>
        <v>Profitable</v>
      </c>
      <c r="X2026" s="7" t="str">
        <f t="shared" si="191"/>
        <v>High</v>
      </c>
    </row>
    <row r="2027" spans="1:24" x14ac:dyDescent="0.3">
      <c r="A2027" s="7" t="s">
        <v>4576</v>
      </c>
      <c r="B2027" s="8">
        <v>45460</v>
      </c>
      <c r="C2027" s="8">
        <v>45462</v>
      </c>
      <c r="D2027" s="7" t="s">
        <v>1767</v>
      </c>
      <c r="E2027" s="7" t="s">
        <v>357</v>
      </c>
      <c r="F2027" s="7" t="s">
        <v>19</v>
      </c>
      <c r="G2027" s="7" t="s">
        <v>176</v>
      </c>
      <c r="H2027" s="7" t="s">
        <v>154</v>
      </c>
      <c r="I2027" s="6">
        <v>9</v>
      </c>
      <c r="J2027" s="10">
        <v>0.05</v>
      </c>
      <c r="K2027" s="7" t="s">
        <v>32</v>
      </c>
      <c r="L2027" s="7" t="s">
        <v>50</v>
      </c>
      <c r="M2027" s="6">
        <v>56</v>
      </c>
      <c r="N2027" s="6">
        <v>1</v>
      </c>
      <c r="O2027" s="7" t="str">
        <f>VLOOKUP(H2027,Product_Master!$A$2:$E$19,2,FALSE)</f>
        <v>Filing Cabinet</v>
      </c>
      <c r="P2027" s="7" t="str">
        <f>VLOOKUP(H2027,Product_Master!$A$2:$E$19,3,FALSE)</f>
        <v>Furniture</v>
      </c>
      <c r="Q2027" s="17">
        <f>INDEX(Product_Master!$D$2:$D$19,MATCH(H2027,Product_Master!$A$2:$A$19,0))</f>
        <v>130</v>
      </c>
      <c r="R2027" s="14">
        <f>INDEX(Product_Master!$E$2:$E$19,MATCH(H2027,Product_Master!$A$2:$A$19,0))</f>
        <v>83.55</v>
      </c>
      <c r="S2027" s="14">
        <f t="shared" si="186"/>
        <v>1111.5</v>
      </c>
      <c r="T2027" s="14">
        <f t="shared" si="187"/>
        <v>751.94999999999993</v>
      </c>
      <c r="U2027" s="14">
        <f t="shared" si="188"/>
        <v>359.55000000000007</v>
      </c>
      <c r="V2027" s="20">
        <f t="shared" si="189"/>
        <v>0.32348178137651828</v>
      </c>
      <c r="W2027" s="7" t="str">
        <f t="shared" si="190"/>
        <v>Profitable</v>
      </c>
      <c r="X2027" s="7" t="str">
        <f t="shared" si="191"/>
        <v>Low</v>
      </c>
    </row>
    <row r="2028" spans="1:24" x14ac:dyDescent="0.3">
      <c r="A2028" s="7" t="s">
        <v>4577</v>
      </c>
      <c r="B2028" s="8">
        <v>44996</v>
      </c>
      <c r="C2028" s="8">
        <v>45001</v>
      </c>
      <c r="D2028" s="7" t="s">
        <v>1779</v>
      </c>
      <c r="E2028" s="7" t="s">
        <v>548</v>
      </c>
      <c r="F2028" s="7" t="s">
        <v>29</v>
      </c>
      <c r="G2028" s="7" t="s">
        <v>192</v>
      </c>
      <c r="H2028" s="7" t="s">
        <v>69</v>
      </c>
      <c r="I2028" s="6">
        <v>1</v>
      </c>
      <c r="J2028" s="10">
        <v>0.1</v>
      </c>
      <c r="K2028" s="7" t="s">
        <v>22</v>
      </c>
      <c r="L2028" s="7" t="s">
        <v>50</v>
      </c>
      <c r="M2028" s="6">
        <v>53</v>
      </c>
      <c r="N2028" s="6">
        <v>5</v>
      </c>
      <c r="O2028" s="7" t="str">
        <f>VLOOKUP(H2028,Product_Master!$A$2:$E$19,2,FALSE)</f>
        <v>Marker Pack</v>
      </c>
      <c r="P2028" s="7" t="str">
        <f>VLOOKUP(H2028,Product_Master!$A$2:$E$19,3,FALSE)</f>
        <v>Office Supplies</v>
      </c>
      <c r="Q2028" s="17">
        <f>INDEX(Product_Master!$D$2:$D$19,MATCH(H2028,Product_Master!$A$2:$A$19,0))</f>
        <v>11</v>
      </c>
      <c r="R2028" s="14">
        <f>INDEX(Product_Master!$E$2:$E$19,MATCH(H2028,Product_Master!$A$2:$A$19,0))</f>
        <v>6.23</v>
      </c>
      <c r="S2028" s="14">
        <f t="shared" si="186"/>
        <v>9.9</v>
      </c>
      <c r="T2028" s="14">
        <f t="shared" si="187"/>
        <v>6.23</v>
      </c>
      <c r="U2028" s="14">
        <f t="shared" si="188"/>
        <v>3.67</v>
      </c>
      <c r="V2028" s="20">
        <f t="shared" si="189"/>
        <v>0.37070707070707071</v>
      </c>
      <c r="W2028" s="7" t="str">
        <f t="shared" si="190"/>
        <v>Profitable</v>
      </c>
      <c r="X2028" s="7" t="str">
        <f t="shared" si="191"/>
        <v>Low</v>
      </c>
    </row>
    <row r="2029" spans="1:24" x14ac:dyDescent="0.3">
      <c r="A2029" s="7" t="s">
        <v>4578</v>
      </c>
      <c r="B2029" s="8">
        <v>45229</v>
      </c>
      <c r="C2029" s="8">
        <v>45232</v>
      </c>
      <c r="D2029" s="7" t="s">
        <v>275</v>
      </c>
      <c r="E2029" s="7" t="s">
        <v>1315</v>
      </c>
      <c r="F2029" s="7" t="s">
        <v>29</v>
      </c>
      <c r="G2029" s="7" t="s">
        <v>97</v>
      </c>
      <c r="H2029" s="7" t="s">
        <v>109</v>
      </c>
      <c r="I2029" s="6">
        <v>3</v>
      </c>
      <c r="J2029" s="10">
        <v>0</v>
      </c>
      <c r="K2029" s="7" t="s">
        <v>222</v>
      </c>
      <c r="L2029" s="7" t="s">
        <v>23</v>
      </c>
      <c r="M2029" s="6">
        <v>26</v>
      </c>
      <c r="N2029" s="6">
        <v>5</v>
      </c>
      <c r="O2029" s="7" t="str">
        <f>VLOOKUP(H2029,Product_Master!$A$2:$E$19,2,FALSE)</f>
        <v>Printer</v>
      </c>
      <c r="P2029" s="7" t="str">
        <f>VLOOKUP(H2029,Product_Master!$A$2:$E$19,3,FALSE)</f>
        <v>Technology</v>
      </c>
      <c r="Q2029" s="17">
        <f>INDEX(Product_Master!$D$2:$D$19,MATCH(H2029,Product_Master!$A$2:$A$19,0))</f>
        <v>180</v>
      </c>
      <c r="R2029" s="14">
        <f>INDEX(Product_Master!$E$2:$E$19,MATCH(H2029,Product_Master!$A$2:$A$19,0))</f>
        <v>133.25</v>
      </c>
      <c r="S2029" s="14">
        <f t="shared" si="186"/>
        <v>540</v>
      </c>
      <c r="T2029" s="14">
        <f t="shared" si="187"/>
        <v>399.75</v>
      </c>
      <c r="U2029" s="14">
        <f t="shared" si="188"/>
        <v>140.25</v>
      </c>
      <c r="V2029" s="20">
        <f t="shared" si="189"/>
        <v>0.25972222222222224</v>
      </c>
      <c r="W2029" s="7" t="str">
        <f t="shared" si="190"/>
        <v>Profitable</v>
      </c>
      <c r="X2029" s="7" t="str">
        <f t="shared" si="191"/>
        <v>Low</v>
      </c>
    </row>
    <row r="2030" spans="1:24" x14ac:dyDescent="0.3">
      <c r="A2030" s="7" t="s">
        <v>4579</v>
      </c>
      <c r="B2030" s="8">
        <v>45459</v>
      </c>
      <c r="C2030" s="8">
        <v>45464</v>
      </c>
      <c r="D2030" s="7" t="s">
        <v>3792</v>
      </c>
      <c r="E2030" s="7" t="s">
        <v>886</v>
      </c>
      <c r="F2030" s="7" t="s">
        <v>19</v>
      </c>
      <c r="G2030" s="7" t="s">
        <v>30</v>
      </c>
      <c r="H2030" s="7" t="s">
        <v>91</v>
      </c>
      <c r="I2030" s="6">
        <v>4</v>
      </c>
      <c r="J2030" s="10">
        <v>0</v>
      </c>
      <c r="K2030" s="7" t="s">
        <v>32</v>
      </c>
      <c r="L2030" s="7" t="s">
        <v>50</v>
      </c>
      <c r="M2030" s="6">
        <v>26</v>
      </c>
      <c r="N2030" s="6">
        <v>3</v>
      </c>
      <c r="O2030" s="7" t="str">
        <f>VLOOKUP(H2030,Product_Master!$A$2:$E$19,2,FALSE)</f>
        <v>Smartphone</v>
      </c>
      <c r="P2030" s="7" t="str">
        <f>VLOOKUP(H2030,Product_Master!$A$2:$E$19,3,FALSE)</f>
        <v>Technology</v>
      </c>
      <c r="Q2030" s="17">
        <f>INDEX(Product_Master!$D$2:$D$19,MATCH(H2030,Product_Master!$A$2:$A$19,0))</f>
        <v>600</v>
      </c>
      <c r="R2030" s="14">
        <f>INDEX(Product_Master!$E$2:$E$19,MATCH(H2030,Product_Master!$A$2:$A$19,0))</f>
        <v>395.83</v>
      </c>
      <c r="S2030" s="14">
        <f t="shared" si="186"/>
        <v>2400</v>
      </c>
      <c r="T2030" s="14">
        <f t="shared" si="187"/>
        <v>1583.32</v>
      </c>
      <c r="U2030" s="14">
        <f t="shared" si="188"/>
        <v>816.68000000000006</v>
      </c>
      <c r="V2030" s="20">
        <f t="shared" si="189"/>
        <v>0.34028333333333338</v>
      </c>
      <c r="W2030" s="7" t="str">
        <f t="shared" si="190"/>
        <v>Profitable</v>
      </c>
      <c r="X2030" s="7" t="str">
        <f t="shared" si="191"/>
        <v>Medium</v>
      </c>
    </row>
    <row r="2031" spans="1:24" x14ac:dyDescent="0.3">
      <c r="A2031" s="7" t="s">
        <v>4580</v>
      </c>
      <c r="B2031" s="8">
        <v>45261</v>
      </c>
      <c r="C2031" s="8">
        <v>45267</v>
      </c>
      <c r="D2031" s="7" t="s">
        <v>245</v>
      </c>
      <c r="E2031" s="7" t="s">
        <v>565</v>
      </c>
      <c r="F2031" s="7" t="s">
        <v>29</v>
      </c>
      <c r="G2031" s="7" t="s">
        <v>293</v>
      </c>
      <c r="H2031" s="7" t="s">
        <v>31</v>
      </c>
      <c r="I2031" s="6">
        <v>6</v>
      </c>
      <c r="J2031" s="10">
        <v>0</v>
      </c>
      <c r="K2031" s="7" t="s">
        <v>22</v>
      </c>
      <c r="L2031" s="7" t="s">
        <v>23</v>
      </c>
      <c r="M2031" s="6">
        <v>38</v>
      </c>
      <c r="N2031" s="6">
        <v>2</v>
      </c>
      <c r="O2031" s="7" t="str">
        <f>VLOOKUP(H2031,Product_Master!$A$2:$E$19,2,FALSE)</f>
        <v>Desk</v>
      </c>
      <c r="P2031" s="7" t="str">
        <f>VLOOKUP(H2031,Product_Master!$A$2:$E$19,3,FALSE)</f>
        <v>Furniture</v>
      </c>
      <c r="Q2031" s="17">
        <f>INDEX(Product_Master!$D$2:$D$19,MATCH(H2031,Product_Master!$A$2:$A$19,0))</f>
        <v>320</v>
      </c>
      <c r="R2031" s="14">
        <f>INDEX(Product_Master!$E$2:$E$19,MATCH(H2031,Product_Master!$A$2:$A$19,0))</f>
        <v>186.25</v>
      </c>
      <c r="S2031" s="14">
        <f t="shared" si="186"/>
        <v>1920</v>
      </c>
      <c r="T2031" s="14">
        <f t="shared" si="187"/>
        <v>1117.5</v>
      </c>
      <c r="U2031" s="14">
        <f t="shared" si="188"/>
        <v>802.5</v>
      </c>
      <c r="V2031" s="20">
        <f t="shared" si="189"/>
        <v>0.41796875</v>
      </c>
      <c r="W2031" s="7" t="str">
        <f t="shared" si="190"/>
        <v>Profitable</v>
      </c>
      <c r="X2031" s="7" t="str">
        <f t="shared" si="191"/>
        <v>Low</v>
      </c>
    </row>
    <row r="2032" spans="1:24" x14ac:dyDescent="0.3">
      <c r="A2032" s="7" t="s">
        <v>4581</v>
      </c>
      <c r="B2032" s="8">
        <v>45606</v>
      </c>
      <c r="C2032" s="8">
        <v>45608</v>
      </c>
      <c r="D2032" s="7" t="s">
        <v>2927</v>
      </c>
      <c r="E2032" s="7" t="s">
        <v>1326</v>
      </c>
      <c r="F2032" s="7" t="s">
        <v>29</v>
      </c>
      <c r="G2032" s="7" t="s">
        <v>192</v>
      </c>
      <c r="H2032" s="7" t="s">
        <v>216</v>
      </c>
      <c r="I2032" s="6">
        <v>3</v>
      </c>
      <c r="J2032" s="10">
        <v>0.05</v>
      </c>
      <c r="K2032" s="7" t="s">
        <v>32</v>
      </c>
      <c r="L2032" s="7" t="s">
        <v>33</v>
      </c>
      <c r="M2032" s="6">
        <v>45</v>
      </c>
      <c r="N2032" s="6">
        <v>4</v>
      </c>
      <c r="O2032" s="7" t="str">
        <f>VLOOKUP(H2032,Product_Master!$A$2:$E$19,2,FALSE)</f>
        <v>Keyboard</v>
      </c>
      <c r="P2032" s="7" t="str">
        <f>VLOOKUP(H2032,Product_Master!$A$2:$E$19,3,FALSE)</f>
        <v>Technology</v>
      </c>
      <c r="Q2032" s="17">
        <f>INDEX(Product_Master!$D$2:$D$19,MATCH(H2032,Product_Master!$A$2:$A$19,0))</f>
        <v>45</v>
      </c>
      <c r="R2032" s="14">
        <f>INDEX(Product_Master!$E$2:$E$19,MATCH(H2032,Product_Master!$A$2:$A$19,0))</f>
        <v>35.729999999999997</v>
      </c>
      <c r="S2032" s="14">
        <f t="shared" si="186"/>
        <v>128.25</v>
      </c>
      <c r="T2032" s="14">
        <f t="shared" si="187"/>
        <v>107.19</v>
      </c>
      <c r="U2032" s="14">
        <f t="shared" si="188"/>
        <v>21.060000000000002</v>
      </c>
      <c r="V2032" s="20">
        <f t="shared" si="189"/>
        <v>0.1642105263157895</v>
      </c>
      <c r="W2032" s="7" t="str">
        <f t="shared" si="190"/>
        <v>Profitable</v>
      </c>
      <c r="X2032" s="7" t="str">
        <f t="shared" si="191"/>
        <v>Low</v>
      </c>
    </row>
    <row r="2033" spans="1:24" x14ac:dyDescent="0.3">
      <c r="A2033" s="7" t="s">
        <v>4583</v>
      </c>
      <c r="B2033" s="8">
        <v>44949</v>
      </c>
      <c r="C2033" s="8">
        <v>44950</v>
      </c>
      <c r="D2033" s="7" t="s">
        <v>3465</v>
      </c>
      <c r="E2033" s="7" t="s">
        <v>276</v>
      </c>
      <c r="F2033" s="7" t="s">
        <v>39</v>
      </c>
      <c r="G2033" s="7" t="s">
        <v>62</v>
      </c>
      <c r="H2033" s="7" t="s">
        <v>216</v>
      </c>
      <c r="I2033" s="6">
        <v>2</v>
      </c>
      <c r="J2033" s="10">
        <v>0</v>
      </c>
      <c r="K2033" s="7" t="s">
        <v>32</v>
      </c>
      <c r="L2033" s="7" t="s">
        <v>33</v>
      </c>
      <c r="M2033" s="6">
        <v>49</v>
      </c>
      <c r="N2033" s="6">
        <v>2</v>
      </c>
      <c r="O2033" s="7" t="str">
        <f>VLOOKUP(H2033,Product_Master!$A$2:$E$19,2,FALSE)</f>
        <v>Keyboard</v>
      </c>
      <c r="P2033" s="7" t="str">
        <f>VLOOKUP(H2033,Product_Master!$A$2:$E$19,3,FALSE)</f>
        <v>Technology</v>
      </c>
      <c r="Q2033" s="17">
        <f>INDEX(Product_Master!$D$2:$D$19,MATCH(H2033,Product_Master!$A$2:$A$19,0))</f>
        <v>45</v>
      </c>
      <c r="R2033" s="14">
        <f>INDEX(Product_Master!$E$2:$E$19,MATCH(H2033,Product_Master!$A$2:$A$19,0))</f>
        <v>35.729999999999997</v>
      </c>
      <c r="S2033" s="14">
        <f t="shared" si="186"/>
        <v>90</v>
      </c>
      <c r="T2033" s="14">
        <f t="shared" si="187"/>
        <v>71.459999999999994</v>
      </c>
      <c r="U2033" s="14">
        <f t="shared" si="188"/>
        <v>18.540000000000006</v>
      </c>
      <c r="V2033" s="20">
        <f t="shared" si="189"/>
        <v>0.20600000000000007</v>
      </c>
      <c r="W2033" s="7" t="str">
        <f t="shared" si="190"/>
        <v>Profitable</v>
      </c>
      <c r="X2033" s="7" t="str">
        <f t="shared" si="191"/>
        <v>Low</v>
      </c>
    </row>
    <row r="2034" spans="1:24" x14ac:dyDescent="0.3">
      <c r="A2034" s="7" t="s">
        <v>4584</v>
      </c>
      <c r="B2034" s="8">
        <v>45117</v>
      </c>
      <c r="C2034" s="8">
        <v>45121</v>
      </c>
      <c r="D2034" s="7" t="s">
        <v>1076</v>
      </c>
      <c r="E2034" s="7" t="s">
        <v>635</v>
      </c>
      <c r="F2034" s="7" t="s">
        <v>29</v>
      </c>
      <c r="G2034" s="7" t="s">
        <v>62</v>
      </c>
      <c r="H2034" s="7" t="s">
        <v>154</v>
      </c>
      <c r="I2034" s="6">
        <v>1</v>
      </c>
      <c r="J2034" s="10">
        <v>0.05</v>
      </c>
      <c r="K2034" s="7" t="s">
        <v>22</v>
      </c>
      <c r="L2034" s="7" t="s">
        <v>41</v>
      </c>
      <c r="M2034" s="6">
        <v>51</v>
      </c>
      <c r="N2034" s="6">
        <v>5</v>
      </c>
      <c r="O2034" s="7" t="str">
        <f>VLOOKUP(H2034,Product_Master!$A$2:$E$19,2,FALSE)</f>
        <v>Filing Cabinet</v>
      </c>
      <c r="P2034" s="7" t="str">
        <f>VLOOKUP(H2034,Product_Master!$A$2:$E$19,3,FALSE)</f>
        <v>Furniture</v>
      </c>
      <c r="Q2034" s="17">
        <f>INDEX(Product_Master!$D$2:$D$19,MATCH(H2034,Product_Master!$A$2:$A$19,0))</f>
        <v>130</v>
      </c>
      <c r="R2034" s="14">
        <f>INDEX(Product_Master!$E$2:$E$19,MATCH(H2034,Product_Master!$A$2:$A$19,0))</f>
        <v>83.55</v>
      </c>
      <c r="S2034" s="14">
        <f t="shared" si="186"/>
        <v>123.5</v>
      </c>
      <c r="T2034" s="14">
        <f t="shared" si="187"/>
        <v>83.55</v>
      </c>
      <c r="U2034" s="14">
        <f t="shared" si="188"/>
        <v>39.950000000000003</v>
      </c>
      <c r="V2034" s="20">
        <f t="shared" si="189"/>
        <v>0.32348178137651823</v>
      </c>
      <c r="W2034" s="7" t="str">
        <f t="shared" si="190"/>
        <v>Profitable</v>
      </c>
      <c r="X2034" s="7" t="str">
        <f t="shared" si="191"/>
        <v>Low</v>
      </c>
    </row>
    <row r="2035" spans="1:24" x14ac:dyDescent="0.3">
      <c r="A2035" s="7" t="s">
        <v>4585</v>
      </c>
      <c r="B2035" s="8">
        <v>45278</v>
      </c>
      <c r="C2035" s="8">
        <v>45281</v>
      </c>
      <c r="D2035" s="7" t="s">
        <v>291</v>
      </c>
      <c r="E2035" s="7" t="s">
        <v>357</v>
      </c>
      <c r="F2035" s="7" t="s">
        <v>19</v>
      </c>
      <c r="G2035" s="7" t="s">
        <v>47</v>
      </c>
      <c r="H2035" s="7" t="s">
        <v>146</v>
      </c>
      <c r="I2035" s="6">
        <v>1</v>
      </c>
      <c r="J2035" s="10">
        <v>0.05</v>
      </c>
      <c r="K2035" s="7" t="s">
        <v>22</v>
      </c>
      <c r="L2035" s="7" t="s">
        <v>41</v>
      </c>
      <c r="M2035" s="6">
        <v>30</v>
      </c>
      <c r="N2035" s="6">
        <v>2</v>
      </c>
      <c r="O2035" s="7" t="str">
        <f>VLOOKUP(H2035,Product_Master!$A$2:$E$19,2,FALSE)</f>
        <v>Standing Desk</v>
      </c>
      <c r="P2035" s="7" t="str">
        <f>VLOOKUP(H2035,Product_Master!$A$2:$E$19,3,FALSE)</f>
        <v>Furniture</v>
      </c>
      <c r="Q2035" s="17">
        <f>INDEX(Product_Master!$D$2:$D$19,MATCH(H2035,Product_Master!$A$2:$A$19,0))</f>
        <v>480</v>
      </c>
      <c r="R2035" s="14">
        <f>INDEX(Product_Master!$E$2:$E$19,MATCH(H2035,Product_Master!$A$2:$A$19,0))</f>
        <v>375.21</v>
      </c>
      <c r="S2035" s="14">
        <f t="shared" si="186"/>
        <v>456</v>
      </c>
      <c r="T2035" s="14">
        <f t="shared" si="187"/>
        <v>375.21</v>
      </c>
      <c r="U2035" s="14">
        <f t="shared" si="188"/>
        <v>80.79000000000002</v>
      </c>
      <c r="V2035" s="20">
        <f t="shared" si="189"/>
        <v>0.17717105263157898</v>
      </c>
      <c r="W2035" s="7" t="str">
        <f t="shared" si="190"/>
        <v>Profitable</v>
      </c>
      <c r="X2035" s="7" t="str">
        <f t="shared" si="191"/>
        <v>Low</v>
      </c>
    </row>
    <row r="2036" spans="1:24" x14ac:dyDescent="0.3">
      <c r="A2036" s="7" t="s">
        <v>4587</v>
      </c>
      <c r="B2036" s="8">
        <v>45405</v>
      </c>
      <c r="C2036" s="8">
        <v>45409</v>
      </c>
      <c r="D2036" s="7" t="s">
        <v>1340</v>
      </c>
      <c r="E2036" s="7" t="s">
        <v>221</v>
      </c>
      <c r="F2036" s="7" t="s">
        <v>29</v>
      </c>
      <c r="G2036" s="7" t="s">
        <v>293</v>
      </c>
      <c r="H2036" s="7" t="s">
        <v>241</v>
      </c>
      <c r="I2036" s="6">
        <v>5</v>
      </c>
      <c r="J2036" s="10">
        <v>0</v>
      </c>
      <c r="K2036" s="7" t="s">
        <v>32</v>
      </c>
      <c r="L2036" s="7" t="s">
        <v>50</v>
      </c>
      <c r="M2036" s="6">
        <v>50</v>
      </c>
      <c r="N2036" s="6">
        <v>5</v>
      </c>
      <c r="O2036" s="7" t="str">
        <f>VLOOKUP(H2036,Product_Master!$A$2:$E$19,2,FALSE)</f>
        <v>Notebook</v>
      </c>
      <c r="P2036" s="7" t="str">
        <f>VLOOKUP(H2036,Product_Master!$A$2:$E$19,3,FALSE)</f>
        <v>Office Supplies</v>
      </c>
      <c r="Q2036" s="17">
        <f>INDEX(Product_Master!$D$2:$D$19,MATCH(H2036,Product_Master!$A$2:$A$19,0))</f>
        <v>6</v>
      </c>
      <c r="R2036" s="14">
        <f>INDEX(Product_Master!$E$2:$E$19,MATCH(H2036,Product_Master!$A$2:$A$19,0))</f>
        <v>4.2699999999999996</v>
      </c>
      <c r="S2036" s="14">
        <f t="shared" si="186"/>
        <v>30</v>
      </c>
      <c r="T2036" s="14">
        <f t="shared" si="187"/>
        <v>21.349999999999998</v>
      </c>
      <c r="U2036" s="14">
        <f t="shared" si="188"/>
        <v>8.6500000000000021</v>
      </c>
      <c r="V2036" s="20">
        <f t="shared" si="189"/>
        <v>0.28833333333333339</v>
      </c>
      <c r="W2036" s="7" t="str">
        <f t="shared" si="190"/>
        <v>Profitable</v>
      </c>
      <c r="X2036" s="7" t="str">
        <f t="shared" si="191"/>
        <v>Low</v>
      </c>
    </row>
    <row r="2037" spans="1:24" x14ac:dyDescent="0.3">
      <c r="A2037" s="7" t="s">
        <v>4588</v>
      </c>
      <c r="B2037" s="8">
        <v>45176</v>
      </c>
      <c r="C2037" s="8">
        <v>45177</v>
      </c>
      <c r="D2037" s="7" t="s">
        <v>2590</v>
      </c>
      <c r="E2037" s="7" t="s">
        <v>643</v>
      </c>
      <c r="F2037" s="7" t="s">
        <v>29</v>
      </c>
      <c r="G2037" s="7" t="s">
        <v>293</v>
      </c>
      <c r="H2037" s="7" t="s">
        <v>91</v>
      </c>
      <c r="I2037" s="6">
        <v>7</v>
      </c>
      <c r="J2037" s="10">
        <v>0.15</v>
      </c>
      <c r="K2037" s="7" t="s">
        <v>70</v>
      </c>
      <c r="L2037" s="7" t="s">
        <v>23</v>
      </c>
      <c r="M2037" s="6">
        <v>52</v>
      </c>
      <c r="N2037" s="6">
        <v>1</v>
      </c>
      <c r="O2037" s="7" t="str">
        <f>VLOOKUP(H2037,Product_Master!$A$2:$E$19,2,FALSE)</f>
        <v>Smartphone</v>
      </c>
      <c r="P2037" s="7" t="str">
        <f>VLOOKUP(H2037,Product_Master!$A$2:$E$19,3,FALSE)</f>
        <v>Technology</v>
      </c>
      <c r="Q2037" s="17">
        <f>INDEX(Product_Master!$D$2:$D$19,MATCH(H2037,Product_Master!$A$2:$A$19,0))</f>
        <v>600</v>
      </c>
      <c r="R2037" s="14">
        <f>INDEX(Product_Master!$E$2:$E$19,MATCH(H2037,Product_Master!$A$2:$A$19,0))</f>
        <v>395.83</v>
      </c>
      <c r="S2037" s="14">
        <f t="shared" si="186"/>
        <v>3570</v>
      </c>
      <c r="T2037" s="14">
        <f t="shared" si="187"/>
        <v>2770.81</v>
      </c>
      <c r="U2037" s="14">
        <f t="shared" si="188"/>
        <v>799.19</v>
      </c>
      <c r="V2037" s="20">
        <f t="shared" si="189"/>
        <v>0.22386274509803922</v>
      </c>
      <c r="W2037" s="7" t="str">
        <f t="shared" si="190"/>
        <v>Profitable</v>
      </c>
      <c r="X2037" s="7" t="str">
        <f t="shared" si="191"/>
        <v>Medium</v>
      </c>
    </row>
    <row r="2038" spans="1:24" x14ac:dyDescent="0.3">
      <c r="A2038" s="7" t="s">
        <v>4589</v>
      </c>
      <c r="B2038" s="8">
        <v>45517</v>
      </c>
      <c r="C2038" s="8">
        <v>45519</v>
      </c>
      <c r="D2038" s="7" t="s">
        <v>1080</v>
      </c>
      <c r="E2038" s="7" t="s">
        <v>186</v>
      </c>
      <c r="F2038" s="7" t="s">
        <v>29</v>
      </c>
      <c r="G2038" s="7" t="s">
        <v>40</v>
      </c>
      <c r="H2038" s="7" t="s">
        <v>69</v>
      </c>
      <c r="I2038" s="6">
        <v>8</v>
      </c>
      <c r="J2038" s="10">
        <v>0.05</v>
      </c>
      <c r="K2038" s="7" t="s">
        <v>32</v>
      </c>
      <c r="L2038" s="7" t="s">
        <v>41</v>
      </c>
      <c r="M2038" s="6">
        <v>30</v>
      </c>
      <c r="N2038" s="6">
        <v>2</v>
      </c>
      <c r="O2038" s="7" t="str">
        <f>VLOOKUP(H2038,Product_Master!$A$2:$E$19,2,FALSE)</f>
        <v>Marker Pack</v>
      </c>
      <c r="P2038" s="7" t="str">
        <f>VLOOKUP(H2038,Product_Master!$A$2:$E$19,3,FALSE)</f>
        <v>Office Supplies</v>
      </c>
      <c r="Q2038" s="17">
        <f>INDEX(Product_Master!$D$2:$D$19,MATCH(H2038,Product_Master!$A$2:$A$19,0))</f>
        <v>11</v>
      </c>
      <c r="R2038" s="14">
        <f>INDEX(Product_Master!$E$2:$E$19,MATCH(H2038,Product_Master!$A$2:$A$19,0))</f>
        <v>6.23</v>
      </c>
      <c r="S2038" s="14">
        <f t="shared" si="186"/>
        <v>83.6</v>
      </c>
      <c r="T2038" s="14">
        <f t="shared" si="187"/>
        <v>49.84</v>
      </c>
      <c r="U2038" s="14">
        <f t="shared" si="188"/>
        <v>33.759999999999991</v>
      </c>
      <c r="V2038" s="20">
        <f t="shared" si="189"/>
        <v>0.40382775119617215</v>
      </c>
      <c r="W2038" s="7" t="str">
        <f t="shared" si="190"/>
        <v>Profitable</v>
      </c>
      <c r="X2038" s="7" t="str">
        <f t="shared" si="191"/>
        <v>Low</v>
      </c>
    </row>
    <row r="2039" spans="1:24" x14ac:dyDescent="0.3">
      <c r="A2039" s="7" t="s">
        <v>4591</v>
      </c>
      <c r="B2039" s="8">
        <v>45117</v>
      </c>
      <c r="C2039" s="8">
        <v>45122</v>
      </c>
      <c r="D2039" s="7" t="s">
        <v>297</v>
      </c>
      <c r="E2039" s="7" t="s">
        <v>215</v>
      </c>
      <c r="F2039" s="7" t="s">
        <v>29</v>
      </c>
      <c r="G2039" s="7" t="s">
        <v>20</v>
      </c>
      <c r="H2039" s="7" t="s">
        <v>76</v>
      </c>
      <c r="I2039" s="6">
        <v>6</v>
      </c>
      <c r="J2039" s="10">
        <v>0.05</v>
      </c>
      <c r="K2039" s="7" t="s">
        <v>32</v>
      </c>
      <c r="L2039" s="7" t="s">
        <v>33</v>
      </c>
      <c r="M2039" s="6">
        <v>30</v>
      </c>
      <c r="N2039" s="6">
        <v>1</v>
      </c>
      <c r="O2039" s="7" t="str">
        <f>VLOOKUP(H2039,Product_Master!$A$2:$E$19,2,FALSE)</f>
        <v>Tablet</v>
      </c>
      <c r="P2039" s="7" t="str">
        <f>VLOOKUP(H2039,Product_Master!$A$2:$E$19,3,FALSE)</f>
        <v>Technology</v>
      </c>
      <c r="Q2039" s="17">
        <f>INDEX(Product_Master!$D$2:$D$19,MATCH(H2039,Product_Master!$A$2:$A$19,0))</f>
        <v>350</v>
      </c>
      <c r="R2039" s="14">
        <f>INDEX(Product_Master!$E$2:$E$19,MATCH(H2039,Product_Master!$A$2:$A$19,0))</f>
        <v>267.63</v>
      </c>
      <c r="S2039" s="14">
        <f t="shared" si="186"/>
        <v>1995</v>
      </c>
      <c r="T2039" s="14">
        <f t="shared" si="187"/>
        <v>1605.78</v>
      </c>
      <c r="U2039" s="14">
        <f t="shared" si="188"/>
        <v>389.22</v>
      </c>
      <c r="V2039" s="20">
        <f t="shared" si="189"/>
        <v>0.19509774436090227</v>
      </c>
      <c r="W2039" s="7" t="str">
        <f t="shared" si="190"/>
        <v>Profitable</v>
      </c>
      <c r="X2039" s="7" t="str">
        <f t="shared" si="191"/>
        <v>Low</v>
      </c>
    </row>
    <row r="2040" spans="1:24" x14ac:dyDescent="0.3">
      <c r="A2040" s="7" t="s">
        <v>4593</v>
      </c>
      <c r="B2040" s="8">
        <v>45076</v>
      </c>
      <c r="C2040" s="8">
        <v>45078</v>
      </c>
      <c r="D2040" s="7" t="s">
        <v>3081</v>
      </c>
      <c r="E2040" s="7" t="s">
        <v>1058</v>
      </c>
      <c r="F2040" s="7" t="s">
        <v>29</v>
      </c>
      <c r="G2040" s="7" t="s">
        <v>97</v>
      </c>
      <c r="H2040" s="7" t="s">
        <v>84</v>
      </c>
      <c r="I2040" s="6">
        <v>3</v>
      </c>
      <c r="J2040" s="10">
        <v>0.2</v>
      </c>
      <c r="K2040" s="7" t="s">
        <v>32</v>
      </c>
      <c r="L2040" s="7" t="s">
        <v>41</v>
      </c>
      <c r="M2040" s="6">
        <v>39</v>
      </c>
      <c r="N2040" s="6">
        <v>2</v>
      </c>
      <c r="O2040" s="7" t="str">
        <f>VLOOKUP(H2040,Product_Master!$A$2:$E$19,2,FALSE)</f>
        <v>Bookcase</v>
      </c>
      <c r="P2040" s="7" t="str">
        <f>VLOOKUP(H2040,Product_Master!$A$2:$E$19,3,FALSE)</f>
        <v>Furniture</v>
      </c>
      <c r="Q2040" s="17">
        <f>INDEX(Product_Master!$D$2:$D$19,MATCH(H2040,Product_Master!$A$2:$A$19,0))</f>
        <v>210</v>
      </c>
      <c r="R2040" s="14">
        <f>INDEX(Product_Master!$E$2:$E$19,MATCH(H2040,Product_Master!$A$2:$A$19,0))</f>
        <v>139.15</v>
      </c>
      <c r="S2040" s="14">
        <f t="shared" si="186"/>
        <v>504</v>
      </c>
      <c r="T2040" s="14">
        <f t="shared" si="187"/>
        <v>417.45000000000005</v>
      </c>
      <c r="U2040" s="14">
        <f t="shared" si="188"/>
        <v>86.549999999999955</v>
      </c>
      <c r="V2040" s="20">
        <f t="shared" si="189"/>
        <v>0.17172619047619039</v>
      </c>
      <c r="W2040" s="7" t="str">
        <f t="shared" si="190"/>
        <v>Profitable</v>
      </c>
      <c r="X2040" s="7" t="str">
        <f t="shared" si="191"/>
        <v>Low</v>
      </c>
    </row>
    <row r="2041" spans="1:24" x14ac:dyDescent="0.3">
      <c r="A2041" s="7" t="s">
        <v>4594</v>
      </c>
      <c r="B2041" s="8">
        <v>45606</v>
      </c>
      <c r="C2041" s="8">
        <v>45610</v>
      </c>
      <c r="D2041" s="7" t="s">
        <v>2697</v>
      </c>
      <c r="E2041" s="7" t="s">
        <v>477</v>
      </c>
      <c r="F2041" s="7" t="s">
        <v>29</v>
      </c>
      <c r="G2041" s="7" t="s">
        <v>90</v>
      </c>
      <c r="H2041" s="7" t="s">
        <v>109</v>
      </c>
      <c r="I2041" s="6">
        <v>6</v>
      </c>
      <c r="J2041" s="10">
        <v>0</v>
      </c>
      <c r="K2041" s="7" t="s">
        <v>32</v>
      </c>
      <c r="L2041" s="7" t="s">
        <v>23</v>
      </c>
      <c r="M2041" s="6">
        <v>27</v>
      </c>
      <c r="N2041" s="6">
        <v>4</v>
      </c>
      <c r="O2041" s="7" t="str">
        <f>VLOOKUP(H2041,Product_Master!$A$2:$E$19,2,FALSE)</f>
        <v>Printer</v>
      </c>
      <c r="P2041" s="7" t="str">
        <f>VLOOKUP(H2041,Product_Master!$A$2:$E$19,3,FALSE)</f>
        <v>Technology</v>
      </c>
      <c r="Q2041" s="17">
        <f>INDEX(Product_Master!$D$2:$D$19,MATCH(H2041,Product_Master!$A$2:$A$19,0))</f>
        <v>180</v>
      </c>
      <c r="R2041" s="14">
        <f>INDEX(Product_Master!$E$2:$E$19,MATCH(H2041,Product_Master!$A$2:$A$19,0))</f>
        <v>133.25</v>
      </c>
      <c r="S2041" s="14">
        <f t="shared" si="186"/>
        <v>1080</v>
      </c>
      <c r="T2041" s="14">
        <f t="shared" si="187"/>
        <v>799.5</v>
      </c>
      <c r="U2041" s="14">
        <f t="shared" si="188"/>
        <v>280.5</v>
      </c>
      <c r="V2041" s="20">
        <f t="shared" si="189"/>
        <v>0.25972222222222224</v>
      </c>
      <c r="W2041" s="7" t="str">
        <f t="shared" si="190"/>
        <v>Profitable</v>
      </c>
      <c r="X2041" s="7" t="str">
        <f t="shared" si="191"/>
        <v>Low</v>
      </c>
    </row>
    <row r="2042" spans="1:24" x14ac:dyDescent="0.3">
      <c r="A2042" s="7" t="s">
        <v>4595</v>
      </c>
      <c r="B2042" s="8">
        <v>45655</v>
      </c>
      <c r="C2042" s="8">
        <v>45656</v>
      </c>
      <c r="D2042" s="7" t="s">
        <v>4596</v>
      </c>
      <c r="E2042" s="7" t="s">
        <v>630</v>
      </c>
      <c r="F2042" s="7" t="s">
        <v>29</v>
      </c>
      <c r="G2042" s="7" t="s">
        <v>293</v>
      </c>
      <c r="H2042" s="7" t="s">
        <v>91</v>
      </c>
      <c r="I2042" s="6">
        <v>8</v>
      </c>
      <c r="J2042" s="10">
        <v>0.2</v>
      </c>
      <c r="K2042" s="7" t="s">
        <v>32</v>
      </c>
      <c r="L2042" s="7" t="s">
        <v>33</v>
      </c>
      <c r="M2042" s="6">
        <v>21</v>
      </c>
      <c r="N2042" s="6">
        <v>3</v>
      </c>
      <c r="O2042" s="7" t="str">
        <f>VLOOKUP(H2042,Product_Master!$A$2:$E$19,2,FALSE)</f>
        <v>Smartphone</v>
      </c>
      <c r="P2042" s="7" t="str">
        <f>VLOOKUP(H2042,Product_Master!$A$2:$E$19,3,FALSE)</f>
        <v>Technology</v>
      </c>
      <c r="Q2042" s="17">
        <f>INDEX(Product_Master!$D$2:$D$19,MATCH(H2042,Product_Master!$A$2:$A$19,0))</f>
        <v>600</v>
      </c>
      <c r="R2042" s="14">
        <f>INDEX(Product_Master!$E$2:$E$19,MATCH(H2042,Product_Master!$A$2:$A$19,0))</f>
        <v>395.83</v>
      </c>
      <c r="S2042" s="14">
        <f t="shared" si="186"/>
        <v>3840</v>
      </c>
      <c r="T2042" s="14">
        <f t="shared" si="187"/>
        <v>3166.64</v>
      </c>
      <c r="U2042" s="14">
        <f t="shared" si="188"/>
        <v>673.36000000000013</v>
      </c>
      <c r="V2042" s="20">
        <f t="shared" si="189"/>
        <v>0.1753541666666667</v>
      </c>
      <c r="W2042" s="7" t="str">
        <f t="shared" si="190"/>
        <v>Profitable</v>
      </c>
      <c r="X2042" s="7" t="str">
        <f t="shared" si="191"/>
        <v>Medium</v>
      </c>
    </row>
    <row r="2043" spans="1:24" x14ac:dyDescent="0.3">
      <c r="A2043" s="7" t="s">
        <v>4597</v>
      </c>
      <c r="B2043" s="8">
        <v>45369</v>
      </c>
      <c r="C2043" s="8">
        <v>45374</v>
      </c>
      <c r="D2043" s="7" t="s">
        <v>3297</v>
      </c>
      <c r="E2043" s="7" t="s">
        <v>89</v>
      </c>
      <c r="F2043" s="7" t="s">
        <v>19</v>
      </c>
      <c r="G2043" s="7" t="s">
        <v>97</v>
      </c>
      <c r="H2043" s="7" t="s">
        <v>177</v>
      </c>
      <c r="I2043" s="6">
        <v>8</v>
      </c>
      <c r="J2043" s="10">
        <v>0.1</v>
      </c>
      <c r="K2043" s="7" t="s">
        <v>32</v>
      </c>
      <c r="L2043" s="7" t="s">
        <v>50</v>
      </c>
      <c r="M2043" s="6">
        <v>60</v>
      </c>
      <c r="N2043" s="6">
        <v>2</v>
      </c>
      <c r="O2043" s="7" t="str">
        <f>VLOOKUP(H2043,Product_Master!$A$2:$E$19,2,FALSE)</f>
        <v>Headphones</v>
      </c>
      <c r="P2043" s="7" t="str">
        <f>VLOOKUP(H2043,Product_Master!$A$2:$E$19,3,FALSE)</f>
        <v>Technology</v>
      </c>
      <c r="Q2043" s="17">
        <f>INDEX(Product_Master!$D$2:$D$19,MATCH(H2043,Product_Master!$A$2:$A$19,0))</f>
        <v>80</v>
      </c>
      <c r="R2043" s="14">
        <f>INDEX(Product_Master!$E$2:$E$19,MATCH(H2043,Product_Master!$A$2:$A$19,0))</f>
        <v>45.88</v>
      </c>
      <c r="S2043" s="14">
        <f t="shared" si="186"/>
        <v>576</v>
      </c>
      <c r="T2043" s="14">
        <f t="shared" si="187"/>
        <v>367.04</v>
      </c>
      <c r="U2043" s="14">
        <f t="shared" si="188"/>
        <v>208.95999999999998</v>
      </c>
      <c r="V2043" s="20">
        <f t="shared" si="189"/>
        <v>0.36277777777777775</v>
      </c>
      <c r="W2043" s="7" t="str">
        <f t="shared" si="190"/>
        <v>Profitable</v>
      </c>
      <c r="X2043" s="7" t="str">
        <f t="shared" si="191"/>
        <v>Low</v>
      </c>
    </row>
    <row r="2044" spans="1:24" x14ac:dyDescent="0.3">
      <c r="A2044" s="7" t="s">
        <v>4598</v>
      </c>
      <c r="B2044" s="8">
        <v>45606</v>
      </c>
      <c r="C2044" s="8">
        <v>45611</v>
      </c>
      <c r="D2044" s="7" t="s">
        <v>966</v>
      </c>
      <c r="E2044" s="7" t="s">
        <v>186</v>
      </c>
      <c r="F2044" s="7" t="s">
        <v>29</v>
      </c>
      <c r="G2044" s="7" t="s">
        <v>97</v>
      </c>
      <c r="H2044" s="7" t="s">
        <v>84</v>
      </c>
      <c r="I2044" s="6">
        <v>1</v>
      </c>
      <c r="J2044" s="10">
        <v>0</v>
      </c>
      <c r="K2044" s="7" t="s">
        <v>32</v>
      </c>
      <c r="L2044" s="7" t="s">
        <v>23</v>
      </c>
      <c r="M2044" s="6">
        <v>30</v>
      </c>
      <c r="N2044" s="6">
        <v>4</v>
      </c>
      <c r="O2044" s="7" t="str">
        <f>VLOOKUP(H2044,Product_Master!$A$2:$E$19,2,FALSE)</f>
        <v>Bookcase</v>
      </c>
      <c r="P2044" s="7" t="str">
        <f>VLOOKUP(H2044,Product_Master!$A$2:$E$19,3,FALSE)</f>
        <v>Furniture</v>
      </c>
      <c r="Q2044" s="17">
        <f>INDEX(Product_Master!$D$2:$D$19,MATCH(H2044,Product_Master!$A$2:$A$19,0))</f>
        <v>210</v>
      </c>
      <c r="R2044" s="14">
        <f>INDEX(Product_Master!$E$2:$E$19,MATCH(H2044,Product_Master!$A$2:$A$19,0))</f>
        <v>139.15</v>
      </c>
      <c r="S2044" s="14">
        <f t="shared" si="186"/>
        <v>210</v>
      </c>
      <c r="T2044" s="14">
        <f t="shared" si="187"/>
        <v>139.15</v>
      </c>
      <c r="U2044" s="14">
        <f t="shared" si="188"/>
        <v>70.849999999999994</v>
      </c>
      <c r="V2044" s="20">
        <f t="shared" si="189"/>
        <v>0.33738095238095234</v>
      </c>
      <c r="W2044" s="7" t="str">
        <f t="shared" si="190"/>
        <v>Profitable</v>
      </c>
      <c r="X2044" s="7" t="str">
        <f t="shared" si="191"/>
        <v>Low</v>
      </c>
    </row>
    <row r="2045" spans="1:24" x14ac:dyDescent="0.3">
      <c r="A2045" s="7" t="s">
        <v>4599</v>
      </c>
      <c r="B2045" s="8">
        <v>45009</v>
      </c>
      <c r="C2045" s="8">
        <v>45016</v>
      </c>
      <c r="D2045" s="7" t="s">
        <v>3344</v>
      </c>
      <c r="E2045" s="7" t="s">
        <v>1000</v>
      </c>
      <c r="F2045" s="7" t="s">
        <v>39</v>
      </c>
      <c r="G2045" s="7" t="s">
        <v>293</v>
      </c>
      <c r="H2045" s="7" t="s">
        <v>160</v>
      </c>
      <c r="I2045" s="6">
        <v>9</v>
      </c>
      <c r="J2045" s="10">
        <v>0</v>
      </c>
      <c r="K2045" s="7" t="s">
        <v>32</v>
      </c>
      <c r="L2045" s="7" t="s">
        <v>33</v>
      </c>
      <c r="M2045" s="6">
        <v>34</v>
      </c>
      <c r="N2045" s="6">
        <v>3</v>
      </c>
      <c r="O2045" s="7" t="str">
        <f>VLOOKUP(H2045,Product_Master!$A$2:$E$19,2,FALSE)</f>
        <v>Laptop</v>
      </c>
      <c r="P2045" s="7" t="str">
        <f>VLOOKUP(H2045,Product_Master!$A$2:$E$19,3,FALSE)</f>
        <v>Technology</v>
      </c>
      <c r="Q2045" s="17">
        <f>INDEX(Product_Master!$D$2:$D$19,MATCH(H2045,Product_Master!$A$2:$A$19,0))</f>
        <v>900</v>
      </c>
      <c r="R2045" s="14">
        <f>INDEX(Product_Master!$E$2:$E$19,MATCH(H2045,Product_Master!$A$2:$A$19,0))</f>
        <v>669.14</v>
      </c>
      <c r="S2045" s="14">
        <f t="shared" si="186"/>
        <v>8100</v>
      </c>
      <c r="T2045" s="14">
        <f t="shared" si="187"/>
        <v>6022.26</v>
      </c>
      <c r="U2045" s="14">
        <f t="shared" si="188"/>
        <v>2077.7399999999998</v>
      </c>
      <c r="V2045" s="20">
        <f t="shared" si="189"/>
        <v>0.25651111111111108</v>
      </c>
      <c r="W2045" s="7" t="str">
        <f t="shared" si="190"/>
        <v>Profitable</v>
      </c>
      <c r="X2045" s="7" t="str">
        <f t="shared" si="191"/>
        <v>High</v>
      </c>
    </row>
    <row r="2046" spans="1:24" x14ac:dyDescent="0.3">
      <c r="A2046" s="7" t="s">
        <v>4600</v>
      </c>
      <c r="B2046" s="8">
        <v>45501</v>
      </c>
      <c r="C2046" s="8">
        <v>45504</v>
      </c>
      <c r="D2046" s="7" t="s">
        <v>1013</v>
      </c>
      <c r="E2046" s="7" t="s">
        <v>606</v>
      </c>
      <c r="F2046" s="7" t="s">
        <v>39</v>
      </c>
      <c r="G2046" s="7" t="s">
        <v>20</v>
      </c>
      <c r="H2046" s="7" t="s">
        <v>69</v>
      </c>
      <c r="I2046" s="6">
        <v>6</v>
      </c>
      <c r="J2046" s="10">
        <v>0.1</v>
      </c>
      <c r="K2046" s="7" t="s">
        <v>32</v>
      </c>
      <c r="L2046" s="7" t="s">
        <v>23</v>
      </c>
      <c r="M2046" s="6">
        <v>66</v>
      </c>
      <c r="N2046" s="6">
        <v>5</v>
      </c>
      <c r="O2046" s="7" t="str">
        <f>VLOOKUP(H2046,Product_Master!$A$2:$E$19,2,FALSE)</f>
        <v>Marker Pack</v>
      </c>
      <c r="P2046" s="7" t="str">
        <f>VLOOKUP(H2046,Product_Master!$A$2:$E$19,3,FALSE)</f>
        <v>Office Supplies</v>
      </c>
      <c r="Q2046" s="17">
        <f>INDEX(Product_Master!$D$2:$D$19,MATCH(H2046,Product_Master!$A$2:$A$19,0))</f>
        <v>11</v>
      </c>
      <c r="R2046" s="14">
        <f>INDEX(Product_Master!$E$2:$E$19,MATCH(H2046,Product_Master!$A$2:$A$19,0))</f>
        <v>6.23</v>
      </c>
      <c r="S2046" s="14">
        <f t="shared" si="186"/>
        <v>59.4</v>
      </c>
      <c r="T2046" s="14">
        <f t="shared" si="187"/>
        <v>37.380000000000003</v>
      </c>
      <c r="U2046" s="14">
        <f t="shared" si="188"/>
        <v>22.019999999999996</v>
      </c>
      <c r="V2046" s="20">
        <f t="shared" si="189"/>
        <v>0.37070707070707065</v>
      </c>
      <c r="W2046" s="7" t="str">
        <f t="shared" si="190"/>
        <v>Profitable</v>
      </c>
      <c r="X2046" s="7" t="str">
        <f t="shared" si="191"/>
        <v>Low</v>
      </c>
    </row>
    <row r="2047" spans="1:24" x14ac:dyDescent="0.3">
      <c r="A2047" s="7" t="s">
        <v>4601</v>
      </c>
      <c r="B2047" s="8">
        <v>45272</v>
      </c>
      <c r="C2047" s="8">
        <v>45275</v>
      </c>
      <c r="D2047" s="7" t="s">
        <v>1186</v>
      </c>
      <c r="E2047" s="7" t="s">
        <v>159</v>
      </c>
      <c r="F2047" s="7" t="s">
        <v>29</v>
      </c>
      <c r="G2047" s="7" t="s">
        <v>97</v>
      </c>
      <c r="H2047" s="7" t="s">
        <v>63</v>
      </c>
      <c r="I2047" s="6">
        <v>9</v>
      </c>
      <c r="J2047" s="10">
        <v>0</v>
      </c>
      <c r="K2047" s="7" t="s">
        <v>222</v>
      </c>
      <c r="L2047" s="7" t="s">
        <v>50</v>
      </c>
      <c r="M2047" s="6">
        <v>44</v>
      </c>
      <c r="N2047" s="6">
        <v>1</v>
      </c>
      <c r="O2047" s="7" t="str">
        <f>VLOOKUP(H2047,Product_Master!$A$2:$E$19,2,FALSE)</f>
        <v>Paper Ream</v>
      </c>
      <c r="P2047" s="7" t="str">
        <f>VLOOKUP(H2047,Product_Master!$A$2:$E$19,3,FALSE)</f>
        <v>Office Supplies</v>
      </c>
      <c r="Q2047" s="17">
        <f>INDEX(Product_Master!$D$2:$D$19,MATCH(H2047,Product_Master!$A$2:$A$19,0))</f>
        <v>9</v>
      </c>
      <c r="R2047" s="14">
        <f>INDEX(Product_Master!$E$2:$E$19,MATCH(H2047,Product_Master!$A$2:$A$19,0))</f>
        <v>5.46</v>
      </c>
      <c r="S2047" s="14">
        <f t="shared" si="186"/>
        <v>81</v>
      </c>
      <c r="T2047" s="14">
        <f t="shared" si="187"/>
        <v>49.14</v>
      </c>
      <c r="U2047" s="14">
        <f t="shared" si="188"/>
        <v>31.86</v>
      </c>
      <c r="V2047" s="20">
        <f t="shared" si="189"/>
        <v>0.39333333333333331</v>
      </c>
      <c r="W2047" s="7" t="str">
        <f t="shared" si="190"/>
        <v>Profitable</v>
      </c>
      <c r="X2047" s="7" t="str">
        <f t="shared" si="191"/>
        <v>Low</v>
      </c>
    </row>
    <row r="2048" spans="1:24" x14ac:dyDescent="0.3">
      <c r="A2048" s="7" t="s">
        <v>4602</v>
      </c>
      <c r="B2048" s="8">
        <v>45204</v>
      </c>
      <c r="C2048" s="8">
        <v>45206</v>
      </c>
      <c r="D2048" s="7" t="s">
        <v>2947</v>
      </c>
      <c r="E2048" s="7" t="s">
        <v>917</v>
      </c>
      <c r="F2048" s="7" t="s">
        <v>29</v>
      </c>
      <c r="G2048" s="7" t="s">
        <v>90</v>
      </c>
      <c r="H2048" s="7" t="s">
        <v>109</v>
      </c>
      <c r="I2048" s="6">
        <v>7</v>
      </c>
      <c r="J2048" s="10">
        <v>0.1</v>
      </c>
      <c r="K2048" s="7" t="s">
        <v>32</v>
      </c>
      <c r="L2048" s="7" t="s">
        <v>41</v>
      </c>
      <c r="M2048" s="6">
        <v>21</v>
      </c>
      <c r="N2048" s="6">
        <v>2</v>
      </c>
      <c r="O2048" s="7" t="str">
        <f>VLOOKUP(H2048,Product_Master!$A$2:$E$19,2,FALSE)</f>
        <v>Printer</v>
      </c>
      <c r="P2048" s="7" t="str">
        <f>VLOOKUP(H2048,Product_Master!$A$2:$E$19,3,FALSE)</f>
        <v>Technology</v>
      </c>
      <c r="Q2048" s="17">
        <f>INDEX(Product_Master!$D$2:$D$19,MATCH(H2048,Product_Master!$A$2:$A$19,0))</f>
        <v>180</v>
      </c>
      <c r="R2048" s="14">
        <f>INDEX(Product_Master!$E$2:$E$19,MATCH(H2048,Product_Master!$A$2:$A$19,0))</f>
        <v>133.25</v>
      </c>
      <c r="S2048" s="14">
        <f t="shared" si="186"/>
        <v>1134</v>
      </c>
      <c r="T2048" s="14">
        <f t="shared" si="187"/>
        <v>932.75</v>
      </c>
      <c r="U2048" s="14">
        <f t="shared" si="188"/>
        <v>201.25</v>
      </c>
      <c r="V2048" s="20">
        <f t="shared" si="189"/>
        <v>0.17746913580246915</v>
      </c>
      <c r="W2048" s="7" t="str">
        <f t="shared" si="190"/>
        <v>Profitable</v>
      </c>
      <c r="X2048" s="7" t="str">
        <f t="shared" si="191"/>
        <v>Low</v>
      </c>
    </row>
    <row r="2049" spans="1:24" x14ac:dyDescent="0.3">
      <c r="A2049" s="7" t="s">
        <v>4603</v>
      </c>
      <c r="B2049" s="8">
        <v>45232</v>
      </c>
      <c r="C2049" s="8">
        <v>45235</v>
      </c>
      <c r="D2049" s="7" t="s">
        <v>3548</v>
      </c>
      <c r="E2049" s="7" t="s">
        <v>28</v>
      </c>
      <c r="F2049" s="7" t="s">
        <v>39</v>
      </c>
      <c r="G2049" s="7" t="s">
        <v>90</v>
      </c>
      <c r="H2049" s="7" t="s">
        <v>98</v>
      </c>
      <c r="I2049" s="6">
        <v>6</v>
      </c>
      <c r="J2049" s="10">
        <v>0.1</v>
      </c>
      <c r="K2049" s="7" t="s">
        <v>32</v>
      </c>
      <c r="L2049" s="7" t="s">
        <v>50</v>
      </c>
      <c r="M2049" s="6">
        <v>51</v>
      </c>
      <c r="N2049" s="6">
        <v>5</v>
      </c>
      <c r="O2049" s="7" t="str">
        <f>VLOOKUP(H2049,Product_Master!$A$2:$E$19,2,FALSE)</f>
        <v>Office Chair</v>
      </c>
      <c r="P2049" s="7" t="str">
        <f>VLOOKUP(H2049,Product_Master!$A$2:$E$19,3,FALSE)</f>
        <v>Furniture</v>
      </c>
      <c r="Q2049" s="17">
        <f>INDEX(Product_Master!$D$2:$D$19,MATCH(H2049,Product_Master!$A$2:$A$19,0))</f>
        <v>150</v>
      </c>
      <c r="R2049" s="14">
        <f>INDEX(Product_Master!$E$2:$E$19,MATCH(H2049,Product_Master!$A$2:$A$19,0))</f>
        <v>111.98</v>
      </c>
      <c r="S2049" s="14">
        <f t="shared" si="186"/>
        <v>810</v>
      </c>
      <c r="T2049" s="14">
        <f t="shared" si="187"/>
        <v>671.88</v>
      </c>
      <c r="U2049" s="14">
        <f t="shared" si="188"/>
        <v>138.12</v>
      </c>
      <c r="V2049" s="20">
        <f t="shared" si="189"/>
        <v>0.17051851851851851</v>
      </c>
      <c r="W2049" s="7" t="str">
        <f t="shared" si="190"/>
        <v>Profitable</v>
      </c>
      <c r="X2049" s="7" t="str">
        <f t="shared" si="191"/>
        <v>Low</v>
      </c>
    </row>
    <row r="2050" spans="1:24" x14ac:dyDescent="0.3">
      <c r="A2050" s="7" t="s">
        <v>4604</v>
      </c>
      <c r="B2050" s="8">
        <v>44928</v>
      </c>
      <c r="C2050" s="8">
        <v>44929</v>
      </c>
      <c r="D2050" s="7" t="s">
        <v>220</v>
      </c>
      <c r="E2050" s="7" t="s">
        <v>453</v>
      </c>
      <c r="F2050" s="7" t="s">
        <v>39</v>
      </c>
      <c r="G2050" s="7" t="s">
        <v>30</v>
      </c>
      <c r="H2050" s="7" t="s">
        <v>48</v>
      </c>
      <c r="I2050" s="6">
        <v>1</v>
      </c>
      <c r="J2050" s="10">
        <v>0</v>
      </c>
      <c r="K2050" s="7" t="s">
        <v>32</v>
      </c>
      <c r="L2050" s="7" t="s">
        <v>50</v>
      </c>
      <c r="M2050" s="6">
        <v>37</v>
      </c>
      <c r="N2050" s="6">
        <v>4</v>
      </c>
      <c r="O2050" s="7" t="str">
        <f>VLOOKUP(H2050,Product_Master!$A$2:$E$19,2,FALSE)</f>
        <v>Monitor</v>
      </c>
      <c r="P2050" s="7" t="str">
        <f>VLOOKUP(H2050,Product_Master!$A$2:$E$19,3,FALSE)</f>
        <v>Technology</v>
      </c>
      <c r="Q2050" s="17">
        <f>INDEX(Product_Master!$D$2:$D$19,MATCH(H2050,Product_Master!$A$2:$A$19,0))</f>
        <v>220</v>
      </c>
      <c r="R2050" s="14">
        <f>INDEX(Product_Master!$E$2:$E$19,MATCH(H2050,Product_Master!$A$2:$A$19,0))</f>
        <v>159.36000000000001</v>
      </c>
      <c r="S2050" s="14">
        <f t="shared" ref="S2050:S2113" si="192">I2050*Q2050*(1-J2050)</f>
        <v>220</v>
      </c>
      <c r="T2050" s="14">
        <f t="shared" ref="T2050:T2113" si="193">I2050*R2050</f>
        <v>159.36000000000001</v>
      </c>
      <c r="U2050" s="14">
        <f t="shared" ref="U2050:U2113" si="194">S2050-T2050</f>
        <v>60.639999999999986</v>
      </c>
      <c r="V2050" s="20">
        <f t="shared" ref="V2050:V2113" si="195">IFERROR(U2050/S2050,0)</f>
        <v>0.27563636363636357</v>
      </c>
      <c r="W2050" s="7" t="str">
        <f t="shared" ref="W2050:W2113" si="196">IF(U2050&gt;0,"Profitable","Loss")</f>
        <v>Profitable</v>
      </c>
      <c r="X2050" s="7" t="str">
        <f t="shared" ref="X2050:X2113" si="197">IF(S2050&gt;=5000,"High",IF(S2050&gt;=2000,"Medium","Low"))</f>
        <v>Low</v>
      </c>
    </row>
    <row r="2051" spans="1:24" x14ac:dyDescent="0.3">
      <c r="A2051" s="7" t="s">
        <v>4605</v>
      </c>
      <c r="B2051" s="8">
        <v>45037</v>
      </c>
      <c r="C2051" s="8">
        <v>45042</v>
      </c>
      <c r="D2051" s="7" t="s">
        <v>4323</v>
      </c>
      <c r="E2051" s="7" t="s">
        <v>28</v>
      </c>
      <c r="F2051" s="7" t="s">
        <v>39</v>
      </c>
      <c r="G2051" s="7" t="s">
        <v>5734</v>
      </c>
      <c r="H2051" s="7" t="s">
        <v>308</v>
      </c>
      <c r="I2051" s="6">
        <v>3</v>
      </c>
      <c r="J2051" s="10">
        <v>0.05</v>
      </c>
      <c r="K2051" s="7" t="s">
        <v>32</v>
      </c>
      <c r="L2051" s="7" t="s">
        <v>23</v>
      </c>
      <c r="M2051" s="6">
        <v>36</v>
      </c>
      <c r="N2051" s="6">
        <v>1</v>
      </c>
      <c r="O2051" s="7" t="str">
        <f>VLOOKUP(H2051,Product_Master!$A$2:$E$19,2,FALSE)</f>
        <v>Binder</v>
      </c>
      <c r="P2051" s="7" t="str">
        <f>VLOOKUP(H2051,Product_Master!$A$2:$E$19,3,FALSE)</f>
        <v>Office Supplies</v>
      </c>
      <c r="Q2051" s="17">
        <f>INDEX(Product_Master!$D$2:$D$19,MATCH(H2051,Product_Master!$A$2:$A$19,0))</f>
        <v>8</v>
      </c>
      <c r="R2051" s="14">
        <f>INDEX(Product_Master!$E$2:$E$19,MATCH(H2051,Product_Master!$A$2:$A$19,0))</f>
        <v>5.51</v>
      </c>
      <c r="S2051" s="14">
        <f t="shared" si="192"/>
        <v>22.799999999999997</v>
      </c>
      <c r="T2051" s="14">
        <f t="shared" si="193"/>
        <v>16.53</v>
      </c>
      <c r="U2051" s="14">
        <f t="shared" si="194"/>
        <v>6.269999999999996</v>
      </c>
      <c r="V2051" s="20">
        <f t="shared" si="195"/>
        <v>0.27499999999999986</v>
      </c>
      <c r="W2051" s="7" t="str">
        <f t="shared" si="196"/>
        <v>Profitable</v>
      </c>
      <c r="X2051" s="7" t="str">
        <f t="shared" si="197"/>
        <v>Low</v>
      </c>
    </row>
    <row r="2052" spans="1:24" x14ac:dyDescent="0.3">
      <c r="A2052" s="7" t="s">
        <v>4606</v>
      </c>
      <c r="B2052" s="8">
        <v>45514</v>
      </c>
      <c r="C2052" s="8">
        <v>45517</v>
      </c>
      <c r="D2052" s="7" t="s">
        <v>3956</v>
      </c>
      <c r="E2052" s="7" t="s">
        <v>1009</v>
      </c>
      <c r="F2052" s="7" t="s">
        <v>39</v>
      </c>
      <c r="G2052" s="7" t="s">
        <v>251</v>
      </c>
      <c r="H2052" s="7" t="s">
        <v>31</v>
      </c>
      <c r="I2052" s="6">
        <v>7</v>
      </c>
      <c r="J2052" s="10">
        <v>0.2</v>
      </c>
      <c r="K2052" s="7" t="s">
        <v>22</v>
      </c>
      <c r="L2052" s="7" t="s">
        <v>23</v>
      </c>
      <c r="M2052" s="6">
        <v>48</v>
      </c>
      <c r="N2052" s="6">
        <v>5</v>
      </c>
      <c r="O2052" s="7" t="str">
        <f>VLOOKUP(H2052,Product_Master!$A$2:$E$19,2,FALSE)</f>
        <v>Desk</v>
      </c>
      <c r="P2052" s="7" t="str">
        <f>VLOOKUP(H2052,Product_Master!$A$2:$E$19,3,FALSE)</f>
        <v>Furniture</v>
      </c>
      <c r="Q2052" s="17">
        <f>INDEX(Product_Master!$D$2:$D$19,MATCH(H2052,Product_Master!$A$2:$A$19,0))</f>
        <v>320</v>
      </c>
      <c r="R2052" s="14">
        <f>INDEX(Product_Master!$E$2:$E$19,MATCH(H2052,Product_Master!$A$2:$A$19,0))</f>
        <v>186.25</v>
      </c>
      <c r="S2052" s="14">
        <f t="shared" si="192"/>
        <v>1792</v>
      </c>
      <c r="T2052" s="14">
        <f t="shared" si="193"/>
        <v>1303.75</v>
      </c>
      <c r="U2052" s="14">
        <f t="shared" si="194"/>
        <v>488.25</v>
      </c>
      <c r="V2052" s="20">
        <f t="shared" si="195"/>
        <v>0.2724609375</v>
      </c>
      <c r="W2052" s="7" t="str">
        <f t="shared" si="196"/>
        <v>Profitable</v>
      </c>
      <c r="X2052" s="7" t="str">
        <f t="shared" si="197"/>
        <v>Low</v>
      </c>
    </row>
    <row r="2053" spans="1:24" x14ac:dyDescent="0.3">
      <c r="A2053" s="7" t="s">
        <v>4607</v>
      </c>
      <c r="B2053" s="8">
        <v>45642</v>
      </c>
      <c r="C2053" s="8">
        <v>45648</v>
      </c>
      <c r="D2053" s="7" t="s">
        <v>4609</v>
      </c>
      <c r="E2053" s="7" t="s">
        <v>227</v>
      </c>
      <c r="F2053" s="7" t="s">
        <v>29</v>
      </c>
      <c r="G2053" s="7" t="s">
        <v>40</v>
      </c>
      <c r="H2053" s="7" t="s">
        <v>160</v>
      </c>
      <c r="I2053" s="6">
        <v>3</v>
      </c>
      <c r="J2053" s="10">
        <v>0.1</v>
      </c>
      <c r="K2053" s="7" t="s">
        <v>222</v>
      </c>
      <c r="L2053" s="7" t="s">
        <v>41</v>
      </c>
      <c r="M2053" s="6">
        <v>50</v>
      </c>
      <c r="N2053" s="6">
        <v>2</v>
      </c>
      <c r="O2053" s="7" t="str">
        <f>VLOOKUP(H2053,Product_Master!$A$2:$E$19,2,FALSE)</f>
        <v>Laptop</v>
      </c>
      <c r="P2053" s="7" t="str">
        <f>VLOOKUP(H2053,Product_Master!$A$2:$E$19,3,FALSE)</f>
        <v>Technology</v>
      </c>
      <c r="Q2053" s="17">
        <f>INDEX(Product_Master!$D$2:$D$19,MATCH(H2053,Product_Master!$A$2:$A$19,0))</f>
        <v>900</v>
      </c>
      <c r="R2053" s="14">
        <f>INDEX(Product_Master!$E$2:$E$19,MATCH(H2053,Product_Master!$A$2:$A$19,0))</f>
        <v>669.14</v>
      </c>
      <c r="S2053" s="14">
        <f t="shared" si="192"/>
        <v>2430</v>
      </c>
      <c r="T2053" s="14">
        <f t="shared" si="193"/>
        <v>2007.42</v>
      </c>
      <c r="U2053" s="14">
        <f t="shared" si="194"/>
        <v>422.57999999999993</v>
      </c>
      <c r="V2053" s="20">
        <f t="shared" si="195"/>
        <v>0.17390123456790121</v>
      </c>
      <c r="W2053" s="7" t="str">
        <f t="shared" si="196"/>
        <v>Profitable</v>
      </c>
      <c r="X2053" s="7" t="str">
        <f t="shared" si="197"/>
        <v>Medium</v>
      </c>
    </row>
    <row r="2054" spans="1:24" x14ac:dyDescent="0.3">
      <c r="A2054" s="7" t="s">
        <v>4610</v>
      </c>
      <c r="B2054" s="8">
        <v>45610</v>
      </c>
      <c r="C2054" s="8">
        <v>45614</v>
      </c>
      <c r="D2054" s="7" t="s">
        <v>2456</v>
      </c>
      <c r="E2054" s="7" t="s">
        <v>1829</v>
      </c>
      <c r="F2054" s="7" t="s">
        <v>29</v>
      </c>
      <c r="G2054" s="7" t="s">
        <v>30</v>
      </c>
      <c r="H2054" s="7" t="s">
        <v>160</v>
      </c>
      <c r="I2054" s="6">
        <v>9</v>
      </c>
      <c r="J2054" s="10">
        <v>0.1</v>
      </c>
      <c r="K2054" s="7" t="s">
        <v>32</v>
      </c>
      <c r="L2054" s="7" t="s">
        <v>33</v>
      </c>
      <c r="M2054" s="6">
        <v>52</v>
      </c>
      <c r="N2054" s="6">
        <v>3</v>
      </c>
      <c r="O2054" s="7" t="str">
        <f>VLOOKUP(H2054,Product_Master!$A$2:$E$19,2,FALSE)</f>
        <v>Laptop</v>
      </c>
      <c r="P2054" s="7" t="str">
        <f>VLOOKUP(H2054,Product_Master!$A$2:$E$19,3,FALSE)</f>
        <v>Technology</v>
      </c>
      <c r="Q2054" s="17">
        <f>INDEX(Product_Master!$D$2:$D$19,MATCH(H2054,Product_Master!$A$2:$A$19,0))</f>
        <v>900</v>
      </c>
      <c r="R2054" s="14">
        <f>INDEX(Product_Master!$E$2:$E$19,MATCH(H2054,Product_Master!$A$2:$A$19,0))</f>
        <v>669.14</v>
      </c>
      <c r="S2054" s="14">
        <f t="shared" si="192"/>
        <v>7290</v>
      </c>
      <c r="T2054" s="14">
        <f t="shared" si="193"/>
        <v>6022.26</v>
      </c>
      <c r="U2054" s="14">
        <f t="shared" si="194"/>
        <v>1267.7399999999998</v>
      </c>
      <c r="V2054" s="20">
        <f t="shared" si="195"/>
        <v>0.17390123456790121</v>
      </c>
      <c r="W2054" s="7" t="str">
        <f t="shared" si="196"/>
        <v>Profitable</v>
      </c>
      <c r="X2054" s="7" t="str">
        <f t="shared" si="197"/>
        <v>High</v>
      </c>
    </row>
    <row r="2055" spans="1:24" x14ac:dyDescent="0.3">
      <c r="A2055" s="7" t="s">
        <v>4612</v>
      </c>
      <c r="B2055" s="8">
        <v>45591</v>
      </c>
      <c r="C2055" s="8">
        <v>45595</v>
      </c>
      <c r="D2055" s="7" t="s">
        <v>1067</v>
      </c>
      <c r="E2055" s="7" t="s">
        <v>782</v>
      </c>
      <c r="F2055" s="7" t="s">
        <v>39</v>
      </c>
      <c r="G2055" s="7" t="s">
        <v>47</v>
      </c>
      <c r="H2055" s="7" t="s">
        <v>31</v>
      </c>
      <c r="I2055" s="6">
        <v>9</v>
      </c>
      <c r="J2055" s="10">
        <v>0</v>
      </c>
      <c r="K2055" s="7" t="s">
        <v>22</v>
      </c>
      <c r="L2055" s="7" t="s">
        <v>23</v>
      </c>
      <c r="M2055" s="6">
        <v>60</v>
      </c>
      <c r="N2055" s="6">
        <v>3</v>
      </c>
      <c r="O2055" s="7" t="str">
        <f>VLOOKUP(H2055,Product_Master!$A$2:$E$19,2,FALSE)</f>
        <v>Desk</v>
      </c>
      <c r="P2055" s="7" t="str">
        <f>VLOOKUP(H2055,Product_Master!$A$2:$E$19,3,FALSE)</f>
        <v>Furniture</v>
      </c>
      <c r="Q2055" s="17">
        <f>INDEX(Product_Master!$D$2:$D$19,MATCH(H2055,Product_Master!$A$2:$A$19,0))</f>
        <v>320</v>
      </c>
      <c r="R2055" s="14">
        <f>INDEX(Product_Master!$E$2:$E$19,MATCH(H2055,Product_Master!$A$2:$A$19,0))</f>
        <v>186.25</v>
      </c>
      <c r="S2055" s="14">
        <f t="shared" si="192"/>
        <v>2880</v>
      </c>
      <c r="T2055" s="14">
        <f t="shared" si="193"/>
        <v>1676.25</v>
      </c>
      <c r="U2055" s="14">
        <f t="shared" si="194"/>
        <v>1203.75</v>
      </c>
      <c r="V2055" s="20">
        <f t="shared" si="195"/>
        <v>0.41796875</v>
      </c>
      <c r="W2055" s="7" t="str">
        <f t="shared" si="196"/>
        <v>Profitable</v>
      </c>
      <c r="X2055" s="7" t="str">
        <f t="shared" si="197"/>
        <v>Medium</v>
      </c>
    </row>
    <row r="2056" spans="1:24" x14ac:dyDescent="0.3">
      <c r="A2056" s="7" t="s">
        <v>4613</v>
      </c>
      <c r="B2056" s="8">
        <v>45244</v>
      </c>
      <c r="C2056" s="8">
        <v>45250</v>
      </c>
      <c r="D2056" s="7" t="s">
        <v>1687</v>
      </c>
      <c r="E2056" s="7" t="s">
        <v>152</v>
      </c>
      <c r="F2056" s="7" t="s">
        <v>29</v>
      </c>
      <c r="G2056" s="7" t="s">
        <v>176</v>
      </c>
      <c r="H2056" s="7" t="s">
        <v>98</v>
      </c>
      <c r="I2056" s="6">
        <v>3</v>
      </c>
      <c r="J2056" s="10">
        <v>0</v>
      </c>
      <c r="K2056" s="7" t="s">
        <v>32</v>
      </c>
      <c r="L2056" s="7" t="s">
        <v>50</v>
      </c>
      <c r="M2056" s="6">
        <v>18</v>
      </c>
      <c r="N2056" s="6">
        <v>4</v>
      </c>
      <c r="O2056" s="7" t="str">
        <f>VLOOKUP(H2056,Product_Master!$A$2:$E$19,2,FALSE)</f>
        <v>Office Chair</v>
      </c>
      <c r="P2056" s="7" t="str">
        <f>VLOOKUP(H2056,Product_Master!$A$2:$E$19,3,FALSE)</f>
        <v>Furniture</v>
      </c>
      <c r="Q2056" s="17">
        <f>INDEX(Product_Master!$D$2:$D$19,MATCH(H2056,Product_Master!$A$2:$A$19,0))</f>
        <v>150</v>
      </c>
      <c r="R2056" s="14">
        <f>INDEX(Product_Master!$E$2:$E$19,MATCH(H2056,Product_Master!$A$2:$A$19,0))</f>
        <v>111.98</v>
      </c>
      <c r="S2056" s="14">
        <f t="shared" si="192"/>
        <v>450</v>
      </c>
      <c r="T2056" s="14">
        <f t="shared" si="193"/>
        <v>335.94</v>
      </c>
      <c r="U2056" s="14">
        <f t="shared" si="194"/>
        <v>114.06</v>
      </c>
      <c r="V2056" s="20">
        <f t="shared" si="195"/>
        <v>0.25346666666666667</v>
      </c>
      <c r="W2056" s="7" t="str">
        <f t="shared" si="196"/>
        <v>Profitable</v>
      </c>
      <c r="X2056" s="7" t="str">
        <f t="shared" si="197"/>
        <v>Low</v>
      </c>
    </row>
    <row r="2057" spans="1:24" x14ac:dyDescent="0.3">
      <c r="A2057" s="7" t="s">
        <v>4614</v>
      </c>
      <c r="B2057" s="8">
        <v>45424</v>
      </c>
      <c r="C2057" s="8">
        <v>45431</v>
      </c>
      <c r="D2057" s="7" t="s">
        <v>3374</v>
      </c>
      <c r="E2057" s="7" t="s">
        <v>302</v>
      </c>
      <c r="F2057" s="7" t="s">
        <v>39</v>
      </c>
      <c r="G2057" s="7" t="s">
        <v>293</v>
      </c>
      <c r="H2057" s="7" t="s">
        <v>21</v>
      </c>
      <c r="I2057" s="6">
        <v>4</v>
      </c>
      <c r="J2057" s="10">
        <v>0</v>
      </c>
      <c r="K2057" s="7" t="s">
        <v>32</v>
      </c>
      <c r="L2057" s="7" t="s">
        <v>41</v>
      </c>
      <c r="M2057" s="6">
        <v>48</v>
      </c>
      <c r="N2057" s="6">
        <v>4</v>
      </c>
      <c r="O2057" s="7" t="str">
        <f>VLOOKUP(H2057,Product_Master!$A$2:$E$19,2,FALSE)</f>
        <v>Pen Set</v>
      </c>
      <c r="P2057" s="7" t="str">
        <f>VLOOKUP(H2057,Product_Master!$A$2:$E$19,3,FALSE)</f>
        <v>Office Supplies</v>
      </c>
      <c r="Q2057" s="17">
        <f>INDEX(Product_Master!$D$2:$D$19,MATCH(H2057,Product_Master!$A$2:$A$19,0))</f>
        <v>12</v>
      </c>
      <c r="R2057" s="14">
        <f>INDEX(Product_Master!$E$2:$E$19,MATCH(H2057,Product_Master!$A$2:$A$19,0))</f>
        <v>9.07</v>
      </c>
      <c r="S2057" s="14">
        <f t="shared" si="192"/>
        <v>48</v>
      </c>
      <c r="T2057" s="14">
        <f t="shared" si="193"/>
        <v>36.28</v>
      </c>
      <c r="U2057" s="14">
        <f t="shared" si="194"/>
        <v>11.719999999999999</v>
      </c>
      <c r="V2057" s="20">
        <f t="shared" si="195"/>
        <v>0.24416666666666664</v>
      </c>
      <c r="W2057" s="7" t="str">
        <f t="shared" si="196"/>
        <v>Profitable</v>
      </c>
      <c r="X2057" s="7" t="str">
        <f t="shared" si="197"/>
        <v>Low</v>
      </c>
    </row>
    <row r="2058" spans="1:24" x14ac:dyDescent="0.3">
      <c r="A2058" s="7" t="s">
        <v>4615</v>
      </c>
      <c r="B2058" s="8">
        <v>45542</v>
      </c>
      <c r="C2058" s="8">
        <v>45543</v>
      </c>
      <c r="D2058" s="7" t="s">
        <v>3904</v>
      </c>
      <c r="E2058" s="7" t="s">
        <v>152</v>
      </c>
      <c r="F2058" s="7" t="s">
        <v>19</v>
      </c>
      <c r="G2058" s="7" t="s">
        <v>293</v>
      </c>
      <c r="H2058" s="7" t="s">
        <v>241</v>
      </c>
      <c r="I2058" s="6">
        <v>1</v>
      </c>
      <c r="J2058" s="10">
        <v>0.1</v>
      </c>
      <c r="K2058" s="7" t="s">
        <v>32</v>
      </c>
      <c r="L2058" s="7" t="s">
        <v>23</v>
      </c>
      <c r="M2058" s="6">
        <v>18</v>
      </c>
      <c r="N2058" s="6">
        <v>2</v>
      </c>
      <c r="O2058" s="7" t="str">
        <f>VLOOKUP(H2058,Product_Master!$A$2:$E$19,2,FALSE)</f>
        <v>Notebook</v>
      </c>
      <c r="P2058" s="7" t="str">
        <f>VLOOKUP(H2058,Product_Master!$A$2:$E$19,3,FALSE)</f>
        <v>Office Supplies</v>
      </c>
      <c r="Q2058" s="17">
        <f>INDEX(Product_Master!$D$2:$D$19,MATCH(H2058,Product_Master!$A$2:$A$19,0))</f>
        <v>6</v>
      </c>
      <c r="R2058" s="14">
        <f>INDEX(Product_Master!$E$2:$E$19,MATCH(H2058,Product_Master!$A$2:$A$19,0))</f>
        <v>4.2699999999999996</v>
      </c>
      <c r="S2058" s="14">
        <f t="shared" si="192"/>
        <v>5.4</v>
      </c>
      <c r="T2058" s="14">
        <f t="shared" si="193"/>
        <v>4.2699999999999996</v>
      </c>
      <c r="U2058" s="14">
        <f t="shared" si="194"/>
        <v>1.1300000000000008</v>
      </c>
      <c r="V2058" s="20">
        <f t="shared" si="195"/>
        <v>0.20925925925925939</v>
      </c>
      <c r="W2058" s="7" t="str">
        <f t="shared" si="196"/>
        <v>Profitable</v>
      </c>
      <c r="X2058" s="7" t="str">
        <f t="shared" si="197"/>
        <v>Low</v>
      </c>
    </row>
    <row r="2059" spans="1:24" x14ac:dyDescent="0.3">
      <c r="A2059" s="7" t="s">
        <v>4616</v>
      </c>
      <c r="B2059" s="8">
        <v>45601</v>
      </c>
      <c r="C2059" s="8">
        <v>45606</v>
      </c>
      <c r="D2059" s="7" t="s">
        <v>2496</v>
      </c>
      <c r="E2059" s="7" t="s">
        <v>369</v>
      </c>
      <c r="F2059" s="7" t="s">
        <v>19</v>
      </c>
      <c r="G2059" s="7" t="s">
        <v>20</v>
      </c>
      <c r="H2059" s="7" t="s">
        <v>21</v>
      </c>
      <c r="I2059" s="6">
        <v>7</v>
      </c>
      <c r="J2059" s="10">
        <v>0</v>
      </c>
      <c r="K2059" s="7" t="s">
        <v>22</v>
      </c>
      <c r="L2059" s="7" t="s">
        <v>50</v>
      </c>
      <c r="M2059" s="6">
        <v>60</v>
      </c>
      <c r="N2059" s="6">
        <v>1</v>
      </c>
      <c r="O2059" s="7" t="str">
        <f>VLOOKUP(H2059,Product_Master!$A$2:$E$19,2,FALSE)</f>
        <v>Pen Set</v>
      </c>
      <c r="P2059" s="7" t="str">
        <f>VLOOKUP(H2059,Product_Master!$A$2:$E$19,3,FALSE)</f>
        <v>Office Supplies</v>
      </c>
      <c r="Q2059" s="17">
        <f>INDEX(Product_Master!$D$2:$D$19,MATCH(H2059,Product_Master!$A$2:$A$19,0))</f>
        <v>12</v>
      </c>
      <c r="R2059" s="14">
        <f>INDEX(Product_Master!$E$2:$E$19,MATCH(H2059,Product_Master!$A$2:$A$19,0))</f>
        <v>9.07</v>
      </c>
      <c r="S2059" s="14">
        <f t="shared" si="192"/>
        <v>84</v>
      </c>
      <c r="T2059" s="14">
        <f t="shared" si="193"/>
        <v>63.49</v>
      </c>
      <c r="U2059" s="14">
        <f t="shared" si="194"/>
        <v>20.509999999999998</v>
      </c>
      <c r="V2059" s="20">
        <f t="shared" si="195"/>
        <v>0.24416666666666664</v>
      </c>
      <c r="W2059" s="7" t="str">
        <f t="shared" si="196"/>
        <v>Profitable</v>
      </c>
      <c r="X2059" s="7" t="str">
        <f t="shared" si="197"/>
        <v>Low</v>
      </c>
    </row>
    <row r="2060" spans="1:24" x14ac:dyDescent="0.3">
      <c r="A2060" s="7" t="s">
        <v>4617</v>
      </c>
      <c r="B2060" s="8">
        <v>45300</v>
      </c>
      <c r="C2060" s="8">
        <v>45304</v>
      </c>
      <c r="D2060" s="7" t="s">
        <v>3892</v>
      </c>
      <c r="E2060" s="7" t="s">
        <v>369</v>
      </c>
      <c r="F2060" s="7" t="s">
        <v>39</v>
      </c>
      <c r="G2060" s="7" t="s">
        <v>47</v>
      </c>
      <c r="H2060" s="7" t="s">
        <v>109</v>
      </c>
      <c r="I2060" s="6">
        <v>4</v>
      </c>
      <c r="J2060" s="10">
        <v>0</v>
      </c>
      <c r="K2060" s="7" t="s">
        <v>22</v>
      </c>
      <c r="L2060" s="7" t="s">
        <v>50</v>
      </c>
      <c r="M2060" s="6">
        <v>54</v>
      </c>
      <c r="N2060" s="6">
        <v>4</v>
      </c>
      <c r="O2060" s="7" t="str">
        <f>VLOOKUP(H2060,Product_Master!$A$2:$E$19,2,FALSE)</f>
        <v>Printer</v>
      </c>
      <c r="P2060" s="7" t="str">
        <f>VLOOKUP(H2060,Product_Master!$A$2:$E$19,3,FALSE)</f>
        <v>Technology</v>
      </c>
      <c r="Q2060" s="17">
        <f>INDEX(Product_Master!$D$2:$D$19,MATCH(H2060,Product_Master!$A$2:$A$19,0))</f>
        <v>180</v>
      </c>
      <c r="R2060" s="14">
        <f>INDEX(Product_Master!$E$2:$E$19,MATCH(H2060,Product_Master!$A$2:$A$19,0))</f>
        <v>133.25</v>
      </c>
      <c r="S2060" s="14">
        <f t="shared" si="192"/>
        <v>720</v>
      </c>
      <c r="T2060" s="14">
        <f t="shared" si="193"/>
        <v>533</v>
      </c>
      <c r="U2060" s="14">
        <f t="shared" si="194"/>
        <v>187</v>
      </c>
      <c r="V2060" s="20">
        <f t="shared" si="195"/>
        <v>0.25972222222222224</v>
      </c>
      <c r="W2060" s="7" t="str">
        <f t="shared" si="196"/>
        <v>Profitable</v>
      </c>
      <c r="X2060" s="7" t="str">
        <f t="shared" si="197"/>
        <v>Low</v>
      </c>
    </row>
    <row r="2061" spans="1:24" x14ac:dyDescent="0.3">
      <c r="A2061" s="7" t="s">
        <v>4618</v>
      </c>
      <c r="B2061" s="8">
        <v>45110</v>
      </c>
      <c r="C2061" s="8">
        <v>45117</v>
      </c>
      <c r="D2061" s="7" t="s">
        <v>1061</v>
      </c>
      <c r="E2061" s="7" t="s">
        <v>967</v>
      </c>
      <c r="F2061" s="7" t="s">
        <v>39</v>
      </c>
      <c r="G2061" s="7" t="s">
        <v>20</v>
      </c>
      <c r="H2061" s="7" t="s">
        <v>48</v>
      </c>
      <c r="I2061" s="6">
        <v>3</v>
      </c>
      <c r="J2061" s="10">
        <v>0</v>
      </c>
      <c r="K2061" s="7" t="s">
        <v>32</v>
      </c>
      <c r="L2061" s="7" t="s">
        <v>50</v>
      </c>
      <c r="M2061" s="6">
        <v>58</v>
      </c>
      <c r="N2061" s="6">
        <v>2</v>
      </c>
      <c r="O2061" s="7" t="str">
        <f>VLOOKUP(H2061,Product_Master!$A$2:$E$19,2,FALSE)</f>
        <v>Monitor</v>
      </c>
      <c r="P2061" s="7" t="str">
        <f>VLOOKUP(H2061,Product_Master!$A$2:$E$19,3,FALSE)</f>
        <v>Technology</v>
      </c>
      <c r="Q2061" s="17">
        <f>INDEX(Product_Master!$D$2:$D$19,MATCH(H2061,Product_Master!$A$2:$A$19,0))</f>
        <v>220</v>
      </c>
      <c r="R2061" s="14">
        <f>INDEX(Product_Master!$E$2:$E$19,MATCH(H2061,Product_Master!$A$2:$A$19,0))</f>
        <v>159.36000000000001</v>
      </c>
      <c r="S2061" s="14">
        <f t="shared" si="192"/>
        <v>660</v>
      </c>
      <c r="T2061" s="14">
        <f t="shared" si="193"/>
        <v>478.08000000000004</v>
      </c>
      <c r="U2061" s="14">
        <f t="shared" si="194"/>
        <v>181.91999999999996</v>
      </c>
      <c r="V2061" s="20">
        <f t="shared" si="195"/>
        <v>0.27563636363636357</v>
      </c>
      <c r="W2061" s="7" t="str">
        <f t="shared" si="196"/>
        <v>Profitable</v>
      </c>
      <c r="X2061" s="7" t="str">
        <f t="shared" si="197"/>
        <v>Low</v>
      </c>
    </row>
    <row r="2062" spans="1:24" x14ac:dyDescent="0.3">
      <c r="A2062" s="7" t="s">
        <v>4619</v>
      </c>
      <c r="B2062" s="8">
        <v>45356</v>
      </c>
      <c r="C2062" s="8">
        <v>45361</v>
      </c>
      <c r="D2062" s="7" t="s">
        <v>4620</v>
      </c>
      <c r="E2062" s="7" t="s">
        <v>256</v>
      </c>
      <c r="F2062" s="7" t="s">
        <v>19</v>
      </c>
      <c r="G2062" s="7" t="s">
        <v>251</v>
      </c>
      <c r="H2062" s="7" t="s">
        <v>177</v>
      </c>
      <c r="I2062" s="6">
        <v>4</v>
      </c>
      <c r="J2062" s="10">
        <v>0.1</v>
      </c>
      <c r="K2062" s="7" t="s">
        <v>32</v>
      </c>
      <c r="L2062" s="7" t="s">
        <v>23</v>
      </c>
      <c r="M2062" s="6">
        <v>44</v>
      </c>
      <c r="N2062" s="6">
        <v>3</v>
      </c>
      <c r="O2062" s="7" t="str">
        <f>VLOOKUP(H2062,Product_Master!$A$2:$E$19,2,FALSE)</f>
        <v>Headphones</v>
      </c>
      <c r="P2062" s="7" t="str">
        <f>VLOOKUP(H2062,Product_Master!$A$2:$E$19,3,FALSE)</f>
        <v>Technology</v>
      </c>
      <c r="Q2062" s="17">
        <f>INDEX(Product_Master!$D$2:$D$19,MATCH(H2062,Product_Master!$A$2:$A$19,0))</f>
        <v>80</v>
      </c>
      <c r="R2062" s="14">
        <f>INDEX(Product_Master!$E$2:$E$19,MATCH(H2062,Product_Master!$A$2:$A$19,0))</f>
        <v>45.88</v>
      </c>
      <c r="S2062" s="14">
        <f t="shared" si="192"/>
        <v>288</v>
      </c>
      <c r="T2062" s="14">
        <f t="shared" si="193"/>
        <v>183.52</v>
      </c>
      <c r="U2062" s="14">
        <f t="shared" si="194"/>
        <v>104.47999999999999</v>
      </c>
      <c r="V2062" s="20">
        <f t="shared" si="195"/>
        <v>0.36277777777777775</v>
      </c>
      <c r="W2062" s="7" t="str">
        <f t="shared" si="196"/>
        <v>Profitable</v>
      </c>
      <c r="X2062" s="7" t="str">
        <f t="shared" si="197"/>
        <v>Low</v>
      </c>
    </row>
    <row r="2063" spans="1:24" x14ac:dyDescent="0.3">
      <c r="A2063" s="7" t="s">
        <v>4621</v>
      </c>
      <c r="B2063" s="8">
        <v>44952</v>
      </c>
      <c r="C2063" s="8">
        <v>44959</v>
      </c>
      <c r="D2063" s="7" t="s">
        <v>1824</v>
      </c>
      <c r="E2063" s="7" t="s">
        <v>865</v>
      </c>
      <c r="F2063" s="7" t="s">
        <v>29</v>
      </c>
      <c r="G2063" s="7" t="s">
        <v>176</v>
      </c>
      <c r="H2063" s="7" t="s">
        <v>146</v>
      </c>
      <c r="I2063" s="6">
        <v>5</v>
      </c>
      <c r="J2063" s="10">
        <v>0.05</v>
      </c>
      <c r="K2063" s="7" t="s">
        <v>32</v>
      </c>
      <c r="L2063" s="7" t="s">
        <v>33</v>
      </c>
      <c r="M2063" s="6">
        <v>40</v>
      </c>
      <c r="N2063" s="6">
        <v>1</v>
      </c>
      <c r="O2063" s="7" t="str">
        <f>VLOOKUP(H2063,Product_Master!$A$2:$E$19,2,FALSE)</f>
        <v>Standing Desk</v>
      </c>
      <c r="P2063" s="7" t="str">
        <f>VLOOKUP(H2063,Product_Master!$A$2:$E$19,3,FALSE)</f>
        <v>Furniture</v>
      </c>
      <c r="Q2063" s="17">
        <f>INDEX(Product_Master!$D$2:$D$19,MATCH(H2063,Product_Master!$A$2:$A$19,0))</f>
        <v>480</v>
      </c>
      <c r="R2063" s="14">
        <f>INDEX(Product_Master!$E$2:$E$19,MATCH(H2063,Product_Master!$A$2:$A$19,0))</f>
        <v>375.21</v>
      </c>
      <c r="S2063" s="14">
        <f t="shared" si="192"/>
        <v>2280</v>
      </c>
      <c r="T2063" s="14">
        <f t="shared" si="193"/>
        <v>1876.05</v>
      </c>
      <c r="U2063" s="14">
        <f t="shared" si="194"/>
        <v>403.95000000000005</v>
      </c>
      <c r="V2063" s="20">
        <f t="shared" si="195"/>
        <v>0.17717105263157898</v>
      </c>
      <c r="W2063" s="7" t="str">
        <f t="shared" si="196"/>
        <v>Profitable</v>
      </c>
      <c r="X2063" s="7" t="str">
        <f t="shared" si="197"/>
        <v>Medium</v>
      </c>
    </row>
    <row r="2064" spans="1:24" x14ac:dyDescent="0.3">
      <c r="A2064" s="7" t="s">
        <v>4622</v>
      </c>
      <c r="B2064" s="8">
        <v>45506</v>
      </c>
      <c r="C2064" s="8">
        <v>45510</v>
      </c>
      <c r="D2064" s="7" t="s">
        <v>3312</v>
      </c>
      <c r="E2064" s="7" t="s">
        <v>1770</v>
      </c>
      <c r="F2064" s="7" t="s">
        <v>19</v>
      </c>
      <c r="G2064" s="7" t="s">
        <v>192</v>
      </c>
      <c r="H2064" s="7" t="s">
        <v>84</v>
      </c>
      <c r="I2064" s="6">
        <v>8</v>
      </c>
      <c r="J2064" s="10">
        <v>0</v>
      </c>
      <c r="K2064" s="7" t="s">
        <v>32</v>
      </c>
      <c r="L2064" s="7" t="s">
        <v>33</v>
      </c>
      <c r="M2064" s="6">
        <v>48</v>
      </c>
      <c r="N2064" s="6">
        <v>1</v>
      </c>
      <c r="O2064" s="7" t="str">
        <f>VLOOKUP(H2064,Product_Master!$A$2:$E$19,2,FALSE)</f>
        <v>Bookcase</v>
      </c>
      <c r="P2064" s="7" t="str">
        <f>VLOOKUP(H2064,Product_Master!$A$2:$E$19,3,FALSE)</f>
        <v>Furniture</v>
      </c>
      <c r="Q2064" s="17">
        <f>INDEX(Product_Master!$D$2:$D$19,MATCH(H2064,Product_Master!$A$2:$A$19,0))</f>
        <v>210</v>
      </c>
      <c r="R2064" s="14">
        <f>INDEX(Product_Master!$E$2:$E$19,MATCH(H2064,Product_Master!$A$2:$A$19,0))</f>
        <v>139.15</v>
      </c>
      <c r="S2064" s="14">
        <f t="shared" si="192"/>
        <v>1680</v>
      </c>
      <c r="T2064" s="14">
        <f t="shared" si="193"/>
        <v>1113.2</v>
      </c>
      <c r="U2064" s="14">
        <f t="shared" si="194"/>
        <v>566.79999999999995</v>
      </c>
      <c r="V2064" s="20">
        <f t="shared" si="195"/>
        <v>0.33738095238095234</v>
      </c>
      <c r="W2064" s="7" t="str">
        <f t="shared" si="196"/>
        <v>Profitable</v>
      </c>
      <c r="X2064" s="7" t="str">
        <f t="shared" si="197"/>
        <v>Low</v>
      </c>
    </row>
    <row r="2065" spans="1:24" x14ac:dyDescent="0.3">
      <c r="A2065" s="7" t="s">
        <v>4623</v>
      </c>
      <c r="B2065" s="8">
        <v>45158</v>
      </c>
      <c r="C2065" s="8">
        <v>45163</v>
      </c>
      <c r="D2065" s="7" t="s">
        <v>4323</v>
      </c>
      <c r="E2065" s="7" t="s">
        <v>298</v>
      </c>
      <c r="F2065" s="7" t="s">
        <v>39</v>
      </c>
      <c r="G2065" s="7" t="s">
        <v>62</v>
      </c>
      <c r="H2065" s="7" t="s">
        <v>177</v>
      </c>
      <c r="I2065" s="6">
        <v>8</v>
      </c>
      <c r="J2065" s="10">
        <v>0.1</v>
      </c>
      <c r="K2065" s="7" t="s">
        <v>32</v>
      </c>
      <c r="L2065" s="7" t="s">
        <v>23</v>
      </c>
      <c r="M2065" s="6">
        <v>44</v>
      </c>
      <c r="N2065" s="6">
        <v>3</v>
      </c>
      <c r="O2065" s="7" t="str">
        <f>VLOOKUP(H2065,Product_Master!$A$2:$E$19,2,FALSE)</f>
        <v>Headphones</v>
      </c>
      <c r="P2065" s="7" t="str">
        <f>VLOOKUP(H2065,Product_Master!$A$2:$E$19,3,FALSE)</f>
        <v>Technology</v>
      </c>
      <c r="Q2065" s="17">
        <f>INDEX(Product_Master!$D$2:$D$19,MATCH(H2065,Product_Master!$A$2:$A$19,0))</f>
        <v>80</v>
      </c>
      <c r="R2065" s="14">
        <f>INDEX(Product_Master!$E$2:$E$19,MATCH(H2065,Product_Master!$A$2:$A$19,0))</f>
        <v>45.88</v>
      </c>
      <c r="S2065" s="14">
        <f t="shared" si="192"/>
        <v>576</v>
      </c>
      <c r="T2065" s="14">
        <f t="shared" si="193"/>
        <v>367.04</v>
      </c>
      <c r="U2065" s="14">
        <f t="shared" si="194"/>
        <v>208.95999999999998</v>
      </c>
      <c r="V2065" s="20">
        <f t="shared" si="195"/>
        <v>0.36277777777777775</v>
      </c>
      <c r="W2065" s="7" t="str">
        <f t="shared" si="196"/>
        <v>Profitable</v>
      </c>
      <c r="X2065" s="7" t="str">
        <f t="shared" si="197"/>
        <v>Low</v>
      </c>
    </row>
    <row r="2066" spans="1:24" x14ac:dyDescent="0.3">
      <c r="A2066" s="7" t="s">
        <v>4624</v>
      </c>
      <c r="B2066" s="8">
        <v>45411</v>
      </c>
      <c r="C2066" s="8">
        <v>45413</v>
      </c>
      <c r="D2066" s="7" t="s">
        <v>2021</v>
      </c>
      <c r="E2066" s="7" t="s">
        <v>591</v>
      </c>
      <c r="F2066" s="7" t="s">
        <v>29</v>
      </c>
      <c r="G2066" s="7" t="s">
        <v>40</v>
      </c>
      <c r="H2066" s="7" t="s">
        <v>98</v>
      </c>
      <c r="I2066" s="6">
        <v>4</v>
      </c>
      <c r="J2066" s="10">
        <v>0.05</v>
      </c>
      <c r="K2066" s="7" t="s">
        <v>22</v>
      </c>
      <c r="L2066" s="7" t="s">
        <v>33</v>
      </c>
      <c r="M2066" s="6">
        <v>18</v>
      </c>
      <c r="N2066" s="6">
        <v>5</v>
      </c>
      <c r="O2066" s="7" t="str">
        <f>VLOOKUP(H2066,Product_Master!$A$2:$E$19,2,FALSE)</f>
        <v>Office Chair</v>
      </c>
      <c r="P2066" s="7" t="str">
        <f>VLOOKUP(H2066,Product_Master!$A$2:$E$19,3,FALSE)</f>
        <v>Furniture</v>
      </c>
      <c r="Q2066" s="17">
        <f>INDEX(Product_Master!$D$2:$D$19,MATCH(H2066,Product_Master!$A$2:$A$19,0))</f>
        <v>150</v>
      </c>
      <c r="R2066" s="14">
        <f>INDEX(Product_Master!$E$2:$E$19,MATCH(H2066,Product_Master!$A$2:$A$19,0))</f>
        <v>111.98</v>
      </c>
      <c r="S2066" s="14">
        <f t="shared" si="192"/>
        <v>570</v>
      </c>
      <c r="T2066" s="14">
        <f t="shared" si="193"/>
        <v>447.92</v>
      </c>
      <c r="U2066" s="14">
        <f t="shared" si="194"/>
        <v>122.07999999999998</v>
      </c>
      <c r="V2066" s="20">
        <f t="shared" si="195"/>
        <v>0.21417543859649121</v>
      </c>
      <c r="W2066" s="7" t="str">
        <f t="shared" si="196"/>
        <v>Profitable</v>
      </c>
      <c r="X2066" s="7" t="str">
        <f t="shared" si="197"/>
        <v>Low</v>
      </c>
    </row>
    <row r="2067" spans="1:24" x14ac:dyDescent="0.3">
      <c r="A2067" s="7" t="s">
        <v>4626</v>
      </c>
      <c r="B2067" s="8">
        <v>45619</v>
      </c>
      <c r="C2067" s="8">
        <v>45623</v>
      </c>
      <c r="D2067" s="7" t="s">
        <v>3368</v>
      </c>
      <c r="E2067" s="7" t="s">
        <v>413</v>
      </c>
      <c r="F2067" s="7" t="s">
        <v>39</v>
      </c>
      <c r="G2067" s="7" t="s">
        <v>115</v>
      </c>
      <c r="H2067" s="7" t="s">
        <v>91</v>
      </c>
      <c r="I2067" s="6">
        <v>4</v>
      </c>
      <c r="J2067" s="10">
        <v>0</v>
      </c>
      <c r="K2067" s="7" t="s">
        <v>70</v>
      </c>
      <c r="L2067" s="7" t="s">
        <v>50</v>
      </c>
      <c r="M2067" s="6">
        <v>29</v>
      </c>
      <c r="N2067" s="6">
        <v>2</v>
      </c>
      <c r="O2067" s="7" t="str">
        <f>VLOOKUP(H2067,Product_Master!$A$2:$E$19,2,FALSE)</f>
        <v>Smartphone</v>
      </c>
      <c r="P2067" s="7" t="str">
        <f>VLOOKUP(H2067,Product_Master!$A$2:$E$19,3,FALSE)</f>
        <v>Technology</v>
      </c>
      <c r="Q2067" s="17">
        <f>INDEX(Product_Master!$D$2:$D$19,MATCH(H2067,Product_Master!$A$2:$A$19,0))</f>
        <v>600</v>
      </c>
      <c r="R2067" s="14">
        <f>INDEX(Product_Master!$E$2:$E$19,MATCH(H2067,Product_Master!$A$2:$A$19,0))</f>
        <v>395.83</v>
      </c>
      <c r="S2067" s="14">
        <f t="shared" si="192"/>
        <v>2400</v>
      </c>
      <c r="T2067" s="14">
        <f t="shared" si="193"/>
        <v>1583.32</v>
      </c>
      <c r="U2067" s="14">
        <f t="shared" si="194"/>
        <v>816.68000000000006</v>
      </c>
      <c r="V2067" s="20">
        <f t="shared" si="195"/>
        <v>0.34028333333333338</v>
      </c>
      <c r="W2067" s="7" t="str">
        <f t="shared" si="196"/>
        <v>Profitable</v>
      </c>
      <c r="X2067" s="7" t="str">
        <f t="shared" si="197"/>
        <v>Medium</v>
      </c>
    </row>
    <row r="2068" spans="1:24" x14ac:dyDescent="0.3">
      <c r="A2068" s="7" t="s">
        <v>4627</v>
      </c>
      <c r="B2068" s="8">
        <v>44962</v>
      </c>
      <c r="C2068" s="8">
        <v>44969</v>
      </c>
      <c r="D2068" s="7" t="s">
        <v>4009</v>
      </c>
      <c r="E2068" s="7" t="s">
        <v>1169</v>
      </c>
      <c r="F2068" s="7" t="s">
        <v>19</v>
      </c>
      <c r="G2068" s="7" t="s">
        <v>20</v>
      </c>
      <c r="H2068" s="7" t="s">
        <v>160</v>
      </c>
      <c r="I2068" s="6">
        <v>4</v>
      </c>
      <c r="J2068" s="10">
        <v>0.15</v>
      </c>
      <c r="K2068" s="7" t="s">
        <v>22</v>
      </c>
      <c r="L2068" s="7" t="s">
        <v>41</v>
      </c>
      <c r="M2068" s="6">
        <v>63</v>
      </c>
      <c r="N2068" s="6">
        <v>2</v>
      </c>
      <c r="O2068" s="7" t="str">
        <f>VLOOKUP(H2068,Product_Master!$A$2:$E$19,2,FALSE)</f>
        <v>Laptop</v>
      </c>
      <c r="P2068" s="7" t="str">
        <f>VLOOKUP(H2068,Product_Master!$A$2:$E$19,3,FALSE)</f>
        <v>Technology</v>
      </c>
      <c r="Q2068" s="17">
        <f>INDEX(Product_Master!$D$2:$D$19,MATCH(H2068,Product_Master!$A$2:$A$19,0))</f>
        <v>900</v>
      </c>
      <c r="R2068" s="14">
        <f>INDEX(Product_Master!$E$2:$E$19,MATCH(H2068,Product_Master!$A$2:$A$19,0))</f>
        <v>669.14</v>
      </c>
      <c r="S2068" s="14">
        <f t="shared" si="192"/>
        <v>3060</v>
      </c>
      <c r="T2068" s="14">
        <f t="shared" si="193"/>
        <v>2676.56</v>
      </c>
      <c r="U2068" s="14">
        <f t="shared" si="194"/>
        <v>383.44000000000005</v>
      </c>
      <c r="V2068" s="20">
        <f t="shared" si="195"/>
        <v>0.12530718954248368</v>
      </c>
      <c r="W2068" s="7" t="str">
        <f t="shared" si="196"/>
        <v>Profitable</v>
      </c>
      <c r="X2068" s="7" t="str">
        <f t="shared" si="197"/>
        <v>Medium</v>
      </c>
    </row>
    <row r="2069" spans="1:24" x14ac:dyDescent="0.3">
      <c r="A2069" s="7" t="s">
        <v>4629</v>
      </c>
      <c r="B2069" s="8">
        <v>45112</v>
      </c>
      <c r="C2069" s="8">
        <v>45114</v>
      </c>
      <c r="D2069" s="7" t="s">
        <v>1097</v>
      </c>
      <c r="E2069" s="7" t="s">
        <v>334</v>
      </c>
      <c r="F2069" s="7" t="s">
        <v>19</v>
      </c>
      <c r="G2069" s="7" t="s">
        <v>40</v>
      </c>
      <c r="H2069" s="7" t="s">
        <v>160</v>
      </c>
      <c r="I2069" s="6">
        <v>5</v>
      </c>
      <c r="J2069" s="10">
        <v>0.15</v>
      </c>
      <c r="K2069" s="7" t="s">
        <v>32</v>
      </c>
      <c r="L2069" s="7" t="s">
        <v>50</v>
      </c>
      <c r="M2069" s="6">
        <v>57</v>
      </c>
      <c r="N2069" s="6">
        <v>1</v>
      </c>
      <c r="O2069" s="7" t="str">
        <f>VLOOKUP(H2069,Product_Master!$A$2:$E$19,2,FALSE)</f>
        <v>Laptop</v>
      </c>
      <c r="P2069" s="7" t="str">
        <f>VLOOKUP(H2069,Product_Master!$A$2:$E$19,3,FALSE)</f>
        <v>Technology</v>
      </c>
      <c r="Q2069" s="17">
        <f>INDEX(Product_Master!$D$2:$D$19,MATCH(H2069,Product_Master!$A$2:$A$19,0))</f>
        <v>900</v>
      </c>
      <c r="R2069" s="14">
        <f>INDEX(Product_Master!$E$2:$E$19,MATCH(H2069,Product_Master!$A$2:$A$19,0))</f>
        <v>669.14</v>
      </c>
      <c r="S2069" s="14">
        <f t="shared" si="192"/>
        <v>3825</v>
      </c>
      <c r="T2069" s="14">
        <f t="shared" si="193"/>
        <v>3345.7</v>
      </c>
      <c r="U2069" s="14">
        <f t="shared" si="194"/>
        <v>479.30000000000018</v>
      </c>
      <c r="V2069" s="20">
        <f t="shared" si="195"/>
        <v>0.12530718954248371</v>
      </c>
      <c r="W2069" s="7" t="str">
        <f t="shared" si="196"/>
        <v>Profitable</v>
      </c>
      <c r="X2069" s="7" t="str">
        <f t="shared" si="197"/>
        <v>Medium</v>
      </c>
    </row>
    <row r="2070" spans="1:24" x14ac:dyDescent="0.3">
      <c r="A2070" s="7" t="s">
        <v>4631</v>
      </c>
      <c r="B2070" s="8">
        <v>45342</v>
      </c>
      <c r="C2070" s="8">
        <v>45348</v>
      </c>
      <c r="D2070" s="7" t="s">
        <v>522</v>
      </c>
      <c r="E2070" s="7" t="s">
        <v>75</v>
      </c>
      <c r="F2070" s="7" t="s">
        <v>39</v>
      </c>
      <c r="G2070" s="7" t="s">
        <v>62</v>
      </c>
      <c r="H2070" s="7" t="s">
        <v>216</v>
      </c>
      <c r="I2070" s="6">
        <v>9</v>
      </c>
      <c r="J2070" s="10">
        <v>0</v>
      </c>
      <c r="K2070" s="7" t="s">
        <v>222</v>
      </c>
      <c r="L2070" s="7" t="s">
        <v>50</v>
      </c>
      <c r="M2070" s="6">
        <v>35</v>
      </c>
      <c r="N2070" s="6">
        <v>2</v>
      </c>
      <c r="O2070" s="7" t="str">
        <f>VLOOKUP(H2070,Product_Master!$A$2:$E$19,2,FALSE)</f>
        <v>Keyboard</v>
      </c>
      <c r="P2070" s="7" t="str">
        <f>VLOOKUP(H2070,Product_Master!$A$2:$E$19,3,FALSE)</f>
        <v>Technology</v>
      </c>
      <c r="Q2070" s="17">
        <f>INDEX(Product_Master!$D$2:$D$19,MATCH(H2070,Product_Master!$A$2:$A$19,0))</f>
        <v>45</v>
      </c>
      <c r="R2070" s="14">
        <f>INDEX(Product_Master!$E$2:$E$19,MATCH(H2070,Product_Master!$A$2:$A$19,0))</f>
        <v>35.729999999999997</v>
      </c>
      <c r="S2070" s="14">
        <f t="shared" si="192"/>
        <v>405</v>
      </c>
      <c r="T2070" s="14">
        <f t="shared" si="193"/>
        <v>321.57</v>
      </c>
      <c r="U2070" s="14">
        <f t="shared" si="194"/>
        <v>83.43</v>
      </c>
      <c r="V2070" s="20">
        <f t="shared" si="195"/>
        <v>0.20600000000000002</v>
      </c>
      <c r="W2070" s="7" t="str">
        <f t="shared" si="196"/>
        <v>Profitable</v>
      </c>
      <c r="X2070" s="7" t="str">
        <f t="shared" si="197"/>
        <v>Low</v>
      </c>
    </row>
    <row r="2071" spans="1:24" x14ac:dyDescent="0.3">
      <c r="A2071" s="7" t="s">
        <v>4632</v>
      </c>
      <c r="B2071" s="8">
        <v>45654</v>
      </c>
      <c r="C2071" s="8">
        <v>45657</v>
      </c>
      <c r="D2071" s="7" t="s">
        <v>2134</v>
      </c>
      <c r="E2071" s="7" t="s">
        <v>28</v>
      </c>
      <c r="F2071" s="7" t="s">
        <v>39</v>
      </c>
      <c r="G2071" s="7" t="s">
        <v>251</v>
      </c>
      <c r="H2071" s="7" t="s">
        <v>84</v>
      </c>
      <c r="I2071" s="6">
        <v>5</v>
      </c>
      <c r="J2071" s="10">
        <v>0</v>
      </c>
      <c r="K2071" s="7" t="s">
        <v>32</v>
      </c>
      <c r="L2071" s="7" t="s">
        <v>33</v>
      </c>
      <c r="M2071" s="6">
        <v>68</v>
      </c>
      <c r="N2071" s="6">
        <v>2</v>
      </c>
      <c r="O2071" s="7" t="str">
        <f>VLOOKUP(H2071,Product_Master!$A$2:$E$19,2,FALSE)</f>
        <v>Bookcase</v>
      </c>
      <c r="P2071" s="7" t="str">
        <f>VLOOKUP(H2071,Product_Master!$A$2:$E$19,3,FALSE)</f>
        <v>Furniture</v>
      </c>
      <c r="Q2071" s="17">
        <f>INDEX(Product_Master!$D$2:$D$19,MATCH(H2071,Product_Master!$A$2:$A$19,0))</f>
        <v>210</v>
      </c>
      <c r="R2071" s="14">
        <f>INDEX(Product_Master!$E$2:$E$19,MATCH(H2071,Product_Master!$A$2:$A$19,0))</f>
        <v>139.15</v>
      </c>
      <c r="S2071" s="14">
        <f t="shared" si="192"/>
        <v>1050</v>
      </c>
      <c r="T2071" s="14">
        <f t="shared" si="193"/>
        <v>695.75</v>
      </c>
      <c r="U2071" s="14">
        <f t="shared" si="194"/>
        <v>354.25</v>
      </c>
      <c r="V2071" s="20">
        <f t="shared" si="195"/>
        <v>0.33738095238095239</v>
      </c>
      <c r="W2071" s="7" t="str">
        <f t="shared" si="196"/>
        <v>Profitable</v>
      </c>
      <c r="X2071" s="7" t="str">
        <f t="shared" si="197"/>
        <v>Low</v>
      </c>
    </row>
    <row r="2072" spans="1:24" x14ac:dyDescent="0.3">
      <c r="A2072" s="7" t="s">
        <v>4634</v>
      </c>
      <c r="B2072" s="8">
        <v>45145</v>
      </c>
      <c r="C2072" s="8">
        <v>45151</v>
      </c>
      <c r="D2072" s="7" t="s">
        <v>1281</v>
      </c>
      <c r="E2072" s="7" t="s">
        <v>1142</v>
      </c>
      <c r="F2072" s="7" t="s">
        <v>29</v>
      </c>
      <c r="G2072" s="7" t="s">
        <v>251</v>
      </c>
      <c r="H2072" s="7" t="s">
        <v>98</v>
      </c>
      <c r="I2072" s="6">
        <v>7</v>
      </c>
      <c r="J2072" s="10">
        <v>0.05</v>
      </c>
      <c r="K2072" s="7" t="s">
        <v>22</v>
      </c>
      <c r="L2072" s="7" t="s">
        <v>41</v>
      </c>
      <c r="M2072" s="6">
        <v>23</v>
      </c>
      <c r="N2072" s="6">
        <v>1</v>
      </c>
      <c r="O2072" s="7" t="str">
        <f>VLOOKUP(H2072,Product_Master!$A$2:$E$19,2,FALSE)</f>
        <v>Office Chair</v>
      </c>
      <c r="P2072" s="7" t="str">
        <f>VLOOKUP(H2072,Product_Master!$A$2:$E$19,3,FALSE)</f>
        <v>Furniture</v>
      </c>
      <c r="Q2072" s="17">
        <f>INDEX(Product_Master!$D$2:$D$19,MATCH(H2072,Product_Master!$A$2:$A$19,0))</f>
        <v>150</v>
      </c>
      <c r="R2072" s="14">
        <f>INDEX(Product_Master!$E$2:$E$19,MATCH(H2072,Product_Master!$A$2:$A$19,0))</f>
        <v>111.98</v>
      </c>
      <c r="S2072" s="14">
        <f t="shared" si="192"/>
        <v>997.5</v>
      </c>
      <c r="T2072" s="14">
        <f t="shared" si="193"/>
        <v>783.86</v>
      </c>
      <c r="U2072" s="14">
        <f t="shared" si="194"/>
        <v>213.64</v>
      </c>
      <c r="V2072" s="20">
        <f t="shared" si="195"/>
        <v>0.21417543859649121</v>
      </c>
      <c r="W2072" s="7" t="str">
        <f t="shared" si="196"/>
        <v>Profitable</v>
      </c>
      <c r="X2072" s="7" t="str">
        <f t="shared" si="197"/>
        <v>Low</v>
      </c>
    </row>
    <row r="2073" spans="1:24" x14ac:dyDescent="0.3">
      <c r="A2073" s="7" t="s">
        <v>4635</v>
      </c>
      <c r="B2073" s="8">
        <v>45208</v>
      </c>
      <c r="C2073" s="8">
        <v>45209</v>
      </c>
      <c r="D2073" s="7" t="s">
        <v>1772</v>
      </c>
      <c r="E2073" s="7" t="s">
        <v>221</v>
      </c>
      <c r="F2073" s="7" t="s">
        <v>29</v>
      </c>
      <c r="G2073" s="7" t="s">
        <v>192</v>
      </c>
      <c r="H2073" s="7" t="s">
        <v>177</v>
      </c>
      <c r="I2073" s="6">
        <v>9</v>
      </c>
      <c r="J2073" s="10">
        <v>0</v>
      </c>
      <c r="K2073" s="7" t="s">
        <v>222</v>
      </c>
      <c r="L2073" s="7" t="s">
        <v>41</v>
      </c>
      <c r="M2073" s="6">
        <v>32</v>
      </c>
      <c r="N2073" s="6">
        <v>5</v>
      </c>
      <c r="O2073" s="7" t="str">
        <f>VLOOKUP(H2073,Product_Master!$A$2:$E$19,2,FALSE)</f>
        <v>Headphones</v>
      </c>
      <c r="P2073" s="7" t="str">
        <f>VLOOKUP(H2073,Product_Master!$A$2:$E$19,3,FALSE)</f>
        <v>Technology</v>
      </c>
      <c r="Q2073" s="17">
        <f>INDEX(Product_Master!$D$2:$D$19,MATCH(H2073,Product_Master!$A$2:$A$19,0))</f>
        <v>80</v>
      </c>
      <c r="R2073" s="14">
        <f>INDEX(Product_Master!$E$2:$E$19,MATCH(H2073,Product_Master!$A$2:$A$19,0))</f>
        <v>45.88</v>
      </c>
      <c r="S2073" s="14">
        <f t="shared" si="192"/>
        <v>720</v>
      </c>
      <c r="T2073" s="14">
        <f t="shared" si="193"/>
        <v>412.92</v>
      </c>
      <c r="U2073" s="14">
        <f t="shared" si="194"/>
        <v>307.08</v>
      </c>
      <c r="V2073" s="20">
        <f t="shared" si="195"/>
        <v>0.42649999999999999</v>
      </c>
      <c r="W2073" s="7" t="str">
        <f t="shared" si="196"/>
        <v>Profitable</v>
      </c>
      <c r="X2073" s="7" t="str">
        <f t="shared" si="197"/>
        <v>Low</v>
      </c>
    </row>
    <row r="2074" spans="1:24" x14ac:dyDescent="0.3">
      <c r="A2074" s="7" t="s">
        <v>4636</v>
      </c>
      <c r="B2074" s="8">
        <v>45002</v>
      </c>
      <c r="C2074" s="8">
        <v>45003</v>
      </c>
      <c r="D2074" s="7" t="s">
        <v>4327</v>
      </c>
      <c r="E2074" s="7" t="s">
        <v>326</v>
      </c>
      <c r="F2074" s="7" t="s">
        <v>29</v>
      </c>
      <c r="G2074" s="7" t="s">
        <v>251</v>
      </c>
      <c r="H2074" s="7" t="s">
        <v>56</v>
      </c>
      <c r="I2074" s="6">
        <v>9</v>
      </c>
      <c r="J2074" s="10">
        <v>0</v>
      </c>
      <c r="K2074" s="7" t="s">
        <v>32</v>
      </c>
      <c r="L2074" s="7" t="s">
        <v>23</v>
      </c>
      <c r="M2074" s="6">
        <v>68</v>
      </c>
      <c r="N2074" s="6">
        <v>5</v>
      </c>
      <c r="O2074" s="7" t="str">
        <f>VLOOKUP(H2074,Product_Master!$A$2:$E$19,2,FALSE)</f>
        <v>Stapler</v>
      </c>
      <c r="P2074" s="7" t="str">
        <f>VLOOKUP(H2074,Product_Master!$A$2:$E$19,3,FALSE)</f>
        <v>Office Supplies</v>
      </c>
      <c r="Q2074" s="17">
        <f>INDEX(Product_Master!$D$2:$D$19,MATCH(H2074,Product_Master!$A$2:$A$19,0))</f>
        <v>15</v>
      </c>
      <c r="R2074" s="14">
        <f>INDEX(Product_Master!$E$2:$E$19,MATCH(H2074,Product_Master!$A$2:$A$19,0))</f>
        <v>9.91</v>
      </c>
      <c r="S2074" s="14">
        <f t="shared" si="192"/>
        <v>135</v>
      </c>
      <c r="T2074" s="14">
        <f t="shared" si="193"/>
        <v>89.19</v>
      </c>
      <c r="U2074" s="14">
        <f t="shared" si="194"/>
        <v>45.81</v>
      </c>
      <c r="V2074" s="20">
        <f t="shared" si="195"/>
        <v>0.33933333333333338</v>
      </c>
      <c r="W2074" s="7" t="str">
        <f t="shared" si="196"/>
        <v>Profitable</v>
      </c>
      <c r="X2074" s="7" t="str">
        <f t="shared" si="197"/>
        <v>Low</v>
      </c>
    </row>
    <row r="2075" spans="1:24" x14ac:dyDescent="0.3">
      <c r="A2075" s="7" t="s">
        <v>4637</v>
      </c>
      <c r="B2075" s="8">
        <v>45157</v>
      </c>
      <c r="C2075" s="8">
        <v>45162</v>
      </c>
      <c r="D2075" s="7" t="s">
        <v>1718</v>
      </c>
      <c r="E2075" s="7" t="s">
        <v>683</v>
      </c>
      <c r="F2075" s="7" t="s">
        <v>29</v>
      </c>
      <c r="G2075" s="7" t="s">
        <v>62</v>
      </c>
      <c r="H2075" s="7" t="s">
        <v>241</v>
      </c>
      <c r="I2075" s="6">
        <v>1</v>
      </c>
      <c r="J2075" s="10">
        <v>0.1</v>
      </c>
      <c r="K2075" s="7" t="s">
        <v>222</v>
      </c>
      <c r="L2075" s="7" t="s">
        <v>33</v>
      </c>
      <c r="M2075" s="6">
        <v>67</v>
      </c>
      <c r="N2075" s="6">
        <v>5</v>
      </c>
      <c r="O2075" s="7" t="str">
        <f>VLOOKUP(H2075,Product_Master!$A$2:$E$19,2,FALSE)</f>
        <v>Notebook</v>
      </c>
      <c r="P2075" s="7" t="str">
        <f>VLOOKUP(H2075,Product_Master!$A$2:$E$19,3,FALSE)</f>
        <v>Office Supplies</v>
      </c>
      <c r="Q2075" s="17">
        <f>INDEX(Product_Master!$D$2:$D$19,MATCH(H2075,Product_Master!$A$2:$A$19,0))</f>
        <v>6</v>
      </c>
      <c r="R2075" s="14">
        <f>INDEX(Product_Master!$E$2:$E$19,MATCH(H2075,Product_Master!$A$2:$A$19,0))</f>
        <v>4.2699999999999996</v>
      </c>
      <c r="S2075" s="14">
        <f t="shared" si="192"/>
        <v>5.4</v>
      </c>
      <c r="T2075" s="14">
        <f t="shared" si="193"/>
        <v>4.2699999999999996</v>
      </c>
      <c r="U2075" s="14">
        <f t="shared" si="194"/>
        <v>1.1300000000000008</v>
      </c>
      <c r="V2075" s="20">
        <f t="shared" si="195"/>
        <v>0.20925925925925939</v>
      </c>
      <c r="W2075" s="7" t="str">
        <f t="shared" si="196"/>
        <v>Profitable</v>
      </c>
      <c r="X2075" s="7" t="str">
        <f t="shared" si="197"/>
        <v>Low</v>
      </c>
    </row>
    <row r="2076" spans="1:24" x14ac:dyDescent="0.3">
      <c r="A2076" s="7" t="s">
        <v>4638</v>
      </c>
      <c r="B2076" s="8">
        <v>45224</v>
      </c>
      <c r="C2076" s="8">
        <v>45226</v>
      </c>
      <c r="D2076" s="7" t="s">
        <v>434</v>
      </c>
      <c r="E2076" s="7" t="s">
        <v>38</v>
      </c>
      <c r="F2076" s="7" t="s">
        <v>39</v>
      </c>
      <c r="G2076" s="7" t="s">
        <v>47</v>
      </c>
      <c r="H2076" s="7" t="s">
        <v>154</v>
      </c>
      <c r="I2076" s="6">
        <v>2</v>
      </c>
      <c r="J2076" s="10">
        <v>0</v>
      </c>
      <c r="K2076" s="7" t="s">
        <v>32</v>
      </c>
      <c r="L2076" s="7" t="s">
        <v>50</v>
      </c>
      <c r="M2076" s="6">
        <v>21</v>
      </c>
      <c r="N2076" s="6">
        <v>5</v>
      </c>
      <c r="O2076" s="7" t="str">
        <f>VLOOKUP(H2076,Product_Master!$A$2:$E$19,2,FALSE)</f>
        <v>Filing Cabinet</v>
      </c>
      <c r="P2076" s="7" t="str">
        <f>VLOOKUP(H2076,Product_Master!$A$2:$E$19,3,FALSE)</f>
        <v>Furniture</v>
      </c>
      <c r="Q2076" s="17">
        <f>INDEX(Product_Master!$D$2:$D$19,MATCH(H2076,Product_Master!$A$2:$A$19,0))</f>
        <v>130</v>
      </c>
      <c r="R2076" s="14">
        <f>INDEX(Product_Master!$E$2:$E$19,MATCH(H2076,Product_Master!$A$2:$A$19,0))</f>
        <v>83.55</v>
      </c>
      <c r="S2076" s="14">
        <f t="shared" si="192"/>
        <v>260</v>
      </c>
      <c r="T2076" s="14">
        <f t="shared" si="193"/>
        <v>167.1</v>
      </c>
      <c r="U2076" s="14">
        <f t="shared" si="194"/>
        <v>92.9</v>
      </c>
      <c r="V2076" s="20">
        <f t="shared" si="195"/>
        <v>0.35730769230769233</v>
      </c>
      <c r="W2076" s="7" t="str">
        <f t="shared" si="196"/>
        <v>Profitable</v>
      </c>
      <c r="X2076" s="7" t="str">
        <f t="shared" si="197"/>
        <v>Low</v>
      </c>
    </row>
    <row r="2077" spans="1:24" x14ac:dyDescent="0.3">
      <c r="A2077" s="7" t="s">
        <v>4639</v>
      </c>
      <c r="B2077" s="8">
        <v>45115</v>
      </c>
      <c r="C2077" s="8">
        <v>45116</v>
      </c>
      <c r="D2077" s="7" t="s">
        <v>3301</v>
      </c>
      <c r="E2077" s="7" t="s">
        <v>1372</v>
      </c>
      <c r="F2077" s="7" t="s">
        <v>29</v>
      </c>
      <c r="G2077" s="7" t="s">
        <v>176</v>
      </c>
      <c r="H2077" s="7" t="s">
        <v>98</v>
      </c>
      <c r="I2077" s="6">
        <v>4</v>
      </c>
      <c r="J2077" s="10">
        <v>0.05</v>
      </c>
      <c r="K2077" s="7" t="s">
        <v>22</v>
      </c>
      <c r="L2077" s="7" t="s">
        <v>23</v>
      </c>
      <c r="M2077" s="6">
        <v>45</v>
      </c>
      <c r="N2077" s="6">
        <v>3</v>
      </c>
      <c r="O2077" s="7" t="str">
        <f>VLOOKUP(H2077,Product_Master!$A$2:$E$19,2,FALSE)</f>
        <v>Office Chair</v>
      </c>
      <c r="P2077" s="7" t="str">
        <f>VLOOKUP(H2077,Product_Master!$A$2:$E$19,3,FALSE)</f>
        <v>Furniture</v>
      </c>
      <c r="Q2077" s="17">
        <f>INDEX(Product_Master!$D$2:$D$19,MATCH(H2077,Product_Master!$A$2:$A$19,0))</f>
        <v>150</v>
      </c>
      <c r="R2077" s="14">
        <f>INDEX(Product_Master!$E$2:$E$19,MATCH(H2077,Product_Master!$A$2:$A$19,0))</f>
        <v>111.98</v>
      </c>
      <c r="S2077" s="14">
        <f t="shared" si="192"/>
        <v>570</v>
      </c>
      <c r="T2077" s="14">
        <f t="shared" si="193"/>
        <v>447.92</v>
      </c>
      <c r="U2077" s="14">
        <f t="shared" si="194"/>
        <v>122.07999999999998</v>
      </c>
      <c r="V2077" s="20">
        <f t="shared" si="195"/>
        <v>0.21417543859649121</v>
      </c>
      <c r="W2077" s="7" t="str">
        <f t="shared" si="196"/>
        <v>Profitable</v>
      </c>
      <c r="X2077" s="7" t="str">
        <f t="shared" si="197"/>
        <v>Low</v>
      </c>
    </row>
    <row r="2078" spans="1:24" x14ac:dyDescent="0.3">
      <c r="A2078" s="7" t="s">
        <v>4640</v>
      </c>
      <c r="B2078" s="8">
        <v>45565</v>
      </c>
      <c r="C2078" s="8">
        <v>45567</v>
      </c>
      <c r="D2078" s="7" t="s">
        <v>2580</v>
      </c>
      <c r="E2078" s="7" t="s">
        <v>364</v>
      </c>
      <c r="F2078" s="7" t="s">
        <v>29</v>
      </c>
      <c r="G2078" s="7" t="s">
        <v>251</v>
      </c>
      <c r="H2078" s="7" t="s">
        <v>69</v>
      </c>
      <c r="I2078" s="6">
        <v>8</v>
      </c>
      <c r="J2078" s="10">
        <v>0.15</v>
      </c>
      <c r="K2078" s="7" t="s">
        <v>32</v>
      </c>
      <c r="L2078" s="7" t="s">
        <v>23</v>
      </c>
      <c r="M2078" s="6">
        <v>26</v>
      </c>
      <c r="N2078" s="6">
        <v>5</v>
      </c>
      <c r="O2078" s="7" t="str">
        <f>VLOOKUP(H2078,Product_Master!$A$2:$E$19,2,FALSE)</f>
        <v>Marker Pack</v>
      </c>
      <c r="P2078" s="7" t="str">
        <f>VLOOKUP(H2078,Product_Master!$A$2:$E$19,3,FALSE)</f>
        <v>Office Supplies</v>
      </c>
      <c r="Q2078" s="17">
        <f>INDEX(Product_Master!$D$2:$D$19,MATCH(H2078,Product_Master!$A$2:$A$19,0))</f>
        <v>11</v>
      </c>
      <c r="R2078" s="14">
        <f>INDEX(Product_Master!$E$2:$E$19,MATCH(H2078,Product_Master!$A$2:$A$19,0))</f>
        <v>6.23</v>
      </c>
      <c r="S2078" s="14">
        <f t="shared" si="192"/>
        <v>74.8</v>
      </c>
      <c r="T2078" s="14">
        <f t="shared" si="193"/>
        <v>49.84</v>
      </c>
      <c r="U2078" s="14">
        <f t="shared" si="194"/>
        <v>24.959999999999994</v>
      </c>
      <c r="V2078" s="20">
        <f t="shared" si="195"/>
        <v>0.33368983957219245</v>
      </c>
      <c r="W2078" s="7" t="str">
        <f t="shared" si="196"/>
        <v>Profitable</v>
      </c>
      <c r="X2078" s="7" t="str">
        <f t="shared" si="197"/>
        <v>Low</v>
      </c>
    </row>
    <row r="2079" spans="1:24" x14ac:dyDescent="0.3">
      <c r="A2079" s="7" t="s">
        <v>4641</v>
      </c>
      <c r="B2079" s="8">
        <v>45314</v>
      </c>
      <c r="C2079" s="8">
        <v>45319</v>
      </c>
      <c r="D2079" s="7" t="s">
        <v>601</v>
      </c>
      <c r="E2079" s="7" t="s">
        <v>1836</v>
      </c>
      <c r="F2079" s="7" t="s">
        <v>29</v>
      </c>
      <c r="G2079" s="7" t="s">
        <v>47</v>
      </c>
      <c r="H2079" s="7" t="s">
        <v>76</v>
      </c>
      <c r="I2079" s="6">
        <v>8</v>
      </c>
      <c r="J2079" s="10">
        <v>0.1</v>
      </c>
      <c r="K2079" s="7" t="s">
        <v>32</v>
      </c>
      <c r="L2079" s="7" t="s">
        <v>23</v>
      </c>
      <c r="M2079" s="6">
        <v>44</v>
      </c>
      <c r="N2079" s="6">
        <v>3</v>
      </c>
      <c r="O2079" s="7" t="str">
        <f>VLOOKUP(H2079,Product_Master!$A$2:$E$19,2,FALSE)</f>
        <v>Tablet</v>
      </c>
      <c r="P2079" s="7" t="str">
        <f>VLOOKUP(H2079,Product_Master!$A$2:$E$19,3,FALSE)</f>
        <v>Technology</v>
      </c>
      <c r="Q2079" s="17">
        <f>INDEX(Product_Master!$D$2:$D$19,MATCH(H2079,Product_Master!$A$2:$A$19,0))</f>
        <v>350</v>
      </c>
      <c r="R2079" s="14">
        <f>INDEX(Product_Master!$E$2:$E$19,MATCH(H2079,Product_Master!$A$2:$A$19,0))</f>
        <v>267.63</v>
      </c>
      <c r="S2079" s="14">
        <f t="shared" si="192"/>
        <v>2520</v>
      </c>
      <c r="T2079" s="14">
        <f t="shared" si="193"/>
        <v>2141.04</v>
      </c>
      <c r="U2079" s="14">
        <f t="shared" si="194"/>
        <v>378.96000000000004</v>
      </c>
      <c r="V2079" s="20">
        <f t="shared" si="195"/>
        <v>0.15038095238095239</v>
      </c>
      <c r="W2079" s="7" t="str">
        <f t="shared" si="196"/>
        <v>Profitable</v>
      </c>
      <c r="X2079" s="7" t="str">
        <f t="shared" si="197"/>
        <v>Medium</v>
      </c>
    </row>
    <row r="2080" spans="1:24" x14ac:dyDescent="0.3">
      <c r="A2080" s="7" t="s">
        <v>4643</v>
      </c>
      <c r="B2080" s="8">
        <v>45406</v>
      </c>
      <c r="C2080" s="8">
        <v>45411</v>
      </c>
      <c r="D2080" s="7" t="s">
        <v>3745</v>
      </c>
      <c r="E2080" s="7" t="s">
        <v>1959</v>
      </c>
      <c r="F2080" s="7" t="s">
        <v>39</v>
      </c>
      <c r="G2080" s="7" t="s">
        <v>115</v>
      </c>
      <c r="H2080" s="7" t="s">
        <v>160</v>
      </c>
      <c r="I2080" s="6">
        <v>1</v>
      </c>
      <c r="J2080" s="10">
        <v>0</v>
      </c>
      <c r="K2080" s="7" t="s">
        <v>32</v>
      </c>
      <c r="L2080" s="7" t="s">
        <v>41</v>
      </c>
      <c r="M2080" s="6">
        <v>55</v>
      </c>
      <c r="N2080" s="6">
        <v>3</v>
      </c>
      <c r="O2080" s="7" t="str">
        <f>VLOOKUP(H2080,Product_Master!$A$2:$E$19,2,FALSE)</f>
        <v>Laptop</v>
      </c>
      <c r="P2080" s="7" t="str">
        <f>VLOOKUP(H2080,Product_Master!$A$2:$E$19,3,FALSE)</f>
        <v>Technology</v>
      </c>
      <c r="Q2080" s="17">
        <f>INDEX(Product_Master!$D$2:$D$19,MATCH(H2080,Product_Master!$A$2:$A$19,0))</f>
        <v>900</v>
      </c>
      <c r="R2080" s="14">
        <f>INDEX(Product_Master!$E$2:$E$19,MATCH(H2080,Product_Master!$A$2:$A$19,0))</f>
        <v>669.14</v>
      </c>
      <c r="S2080" s="14">
        <f t="shared" si="192"/>
        <v>900</v>
      </c>
      <c r="T2080" s="14">
        <f t="shared" si="193"/>
        <v>669.14</v>
      </c>
      <c r="U2080" s="14">
        <f t="shared" si="194"/>
        <v>230.86</v>
      </c>
      <c r="V2080" s="20">
        <f t="shared" si="195"/>
        <v>0.25651111111111113</v>
      </c>
      <c r="W2080" s="7" t="str">
        <f t="shared" si="196"/>
        <v>Profitable</v>
      </c>
      <c r="X2080" s="7" t="str">
        <f t="shared" si="197"/>
        <v>Low</v>
      </c>
    </row>
    <row r="2081" spans="1:24" x14ac:dyDescent="0.3">
      <c r="A2081" s="7" t="s">
        <v>4644</v>
      </c>
      <c r="B2081" s="8">
        <v>45321</v>
      </c>
      <c r="C2081" s="8">
        <v>45328</v>
      </c>
      <c r="D2081" s="7" t="s">
        <v>2429</v>
      </c>
      <c r="E2081" s="7" t="s">
        <v>298</v>
      </c>
      <c r="F2081" s="7" t="s">
        <v>29</v>
      </c>
      <c r="G2081" s="7" t="s">
        <v>176</v>
      </c>
      <c r="H2081" s="7" t="s">
        <v>31</v>
      </c>
      <c r="I2081" s="6">
        <v>7</v>
      </c>
      <c r="J2081" s="10">
        <v>0</v>
      </c>
      <c r="K2081" s="7" t="s">
        <v>32</v>
      </c>
      <c r="L2081" s="7" t="s">
        <v>50</v>
      </c>
      <c r="M2081" s="6">
        <v>19</v>
      </c>
      <c r="N2081" s="6">
        <v>1</v>
      </c>
      <c r="O2081" s="7" t="str">
        <f>VLOOKUP(H2081,Product_Master!$A$2:$E$19,2,FALSE)</f>
        <v>Desk</v>
      </c>
      <c r="P2081" s="7" t="str">
        <f>VLOOKUP(H2081,Product_Master!$A$2:$E$19,3,FALSE)</f>
        <v>Furniture</v>
      </c>
      <c r="Q2081" s="17">
        <f>INDEX(Product_Master!$D$2:$D$19,MATCH(H2081,Product_Master!$A$2:$A$19,0))</f>
        <v>320</v>
      </c>
      <c r="R2081" s="14">
        <f>INDEX(Product_Master!$E$2:$E$19,MATCH(H2081,Product_Master!$A$2:$A$19,0))</f>
        <v>186.25</v>
      </c>
      <c r="S2081" s="14">
        <f t="shared" si="192"/>
        <v>2240</v>
      </c>
      <c r="T2081" s="14">
        <f t="shared" si="193"/>
        <v>1303.75</v>
      </c>
      <c r="U2081" s="14">
        <f t="shared" si="194"/>
        <v>936.25</v>
      </c>
      <c r="V2081" s="20">
        <f t="shared" si="195"/>
        <v>0.41796875</v>
      </c>
      <c r="W2081" s="7" t="str">
        <f t="shared" si="196"/>
        <v>Profitable</v>
      </c>
      <c r="X2081" s="7" t="str">
        <f t="shared" si="197"/>
        <v>Medium</v>
      </c>
    </row>
    <row r="2082" spans="1:24" x14ac:dyDescent="0.3">
      <c r="A2082" s="7" t="s">
        <v>4645</v>
      </c>
      <c r="B2082" s="8">
        <v>45392</v>
      </c>
      <c r="C2082" s="8">
        <v>45395</v>
      </c>
      <c r="D2082" s="7" t="s">
        <v>1675</v>
      </c>
      <c r="E2082" s="7" t="s">
        <v>967</v>
      </c>
      <c r="F2082" s="7" t="s">
        <v>29</v>
      </c>
      <c r="G2082" s="7" t="s">
        <v>97</v>
      </c>
      <c r="H2082" s="7" t="s">
        <v>48</v>
      </c>
      <c r="I2082" s="6">
        <v>1</v>
      </c>
      <c r="J2082" s="10">
        <v>0.05</v>
      </c>
      <c r="K2082" s="7" t="s">
        <v>22</v>
      </c>
      <c r="L2082" s="7" t="s">
        <v>33</v>
      </c>
      <c r="M2082" s="6">
        <v>47</v>
      </c>
      <c r="N2082" s="6">
        <v>3</v>
      </c>
      <c r="O2082" s="7" t="str">
        <f>VLOOKUP(H2082,Product_Master!$A$2:$E$19,2,FALSE)</f>
        <v>Monitor</v>
      </c>
      <c r="P2082" s="7" t="str">
        <f>VLOOKUP(H2082,Product_Master!$A$2:$E$19,3,FALSE)</f>
        <v>Technology</v>
      </c>
      <c r="Q2082" s="17">
        <f>INDEX(Product_Master!$D$2:$D$19,MATCH(H2082,Product_Master!$A$2:$A$19,0))</f>
        <v>220</v>
      </c>
      <c r="R2082" s="14">
        <f>INDEX(Product_Master!$E$2:$E$19,MATCH(H2082,Product_Master!$A$2:$A$19,0))</f>
        <v>159.36000000000001</v>
      </c>
      <c r="S2082" s="14">
        <f t="shared" si="192"/>
        <v>209</v>
      </c>
      <c r="T2082" s="14">
        <f t="shared" si="193"/>
        <v>159.36000000000001</v>
      </c>
      <c r="U2082" s="14">
        <f t="shared" si="194"/>
        <v>49.639999999999986</v>
      </c>
      <c r="V2082" s="20">
        <f t="shared" si="195"/>
        <v>0.23751196172248798</v>
      </c>
      <c r="W2082" s="7" t="str">
        <f t="shared" si="196"/>
        <v>Profitable</v>
      </c>
      <c r="X2082" s="7" t="str">
        <f t="shared" si="197"/>
        <v>Low</v>
      </c>
    </row>
    <row r="2083" spans="1:24" x14ac:dyDescent="0.3">
      <c r="A2083" s="7" t="s">
        <v>4646</v>
      </c>
      <c r="B2083" s="8">
        <v>45079</v>
      </c>
      <c r="C2083" s="8">
        <v>45083</v>
      </c>
      <c r="D2083" s="7" t="s">
        <v>2551</v>
      </c>
      <c r="E2083" s="7" t="s">
        <v>165</v>
      </c>
      <c r="F2083" s="7" t="s">
        <v>19</v>
      </c>
      <c r="G2083" s="7" t="s">
        <v>30</v>
      </c>
      <c r="H2083" s="7" t="s">
        <v>56</v>
      </c>
      <c r="I2083" s="6">
        <v>9</v>
      </c>
      <c r="J2083" s="10">
        <v>0.2</v>
      </c>
      <c r="K2083" s="7" t="s">
        <v>32</v>
      </c>
      <c r="L2083" s="7" t="s">
        <v>33</v>
      </c>
      <c r="M2083" s="6">
        <v>37</v>
      </c>
      <c r="N2083" s="6">
        <v>5</v>
      </c>
      <c r="O2083" s="7" t="str">
        <f>VLOOKUP(H2083,Product_Master!$A$2:$E$19,2,FALSE)</f>
        <v>Stapler</v>
      </c>
      <c r="P2083" s="7" t="str">
        <f>VLOOKUP(H2083,Product_Master!$A$2:$E$19,3,FALSE)</f>
        <v>Office Supplies</v>
      </c>
      <c r="Q2083" s="17">
        <f>INDEX(Product_Master!$D$2:$D$19,MATCH(H2083,Product_Master!$A$2:$A$19,0))</f>
        <v>15</v>
      </c>
      <c r="R2083" s="14">
        <f>INDEX(Product_Master!$E$2:$E$19,MATCH(H2083,Product_Master!$A$2:$A$19,0))</f>
        <v>9.91</v>
      </c>
      <c r="S2083" s="14">
        <f t="shared" si="192"/>
        <v>108</v>
      </c>
      <c r="T2083" s="14">
        <f t="shared" si="193"/>
        <v>89.19</v>
      </c>
      <c r="U2083" s="14">
        <f t="shared" si="194"/>
        <v>18.810000000000002</v>
      </c>
      <c r="V2083" s="20">
        <f t="shared" si="195"/>
        <v>0.17416666666666669</v>
      </c>
      <c r="W2083" s="7" t="str">
        <f t="shared" si="196"/>
        <v>Profitable</v>
      </c>
      <c r="X2083" s="7" t="str">
        <f t="shared" si="197"/>
        <v>Low</v>
      </c>
    </row>
    <row r="2084" spans="1:24" x14ac:dyDescent="0.3">
      <c r="A2084" s="7" t="s">
        <v>4647</v>
      </c>
      <c r="B2084" s="8">
        <v>45289</v>
      </c>
      <c r="C2084" s="8">
        <v>45296</v>
      </c>
      <c r="D2084" s="7" t="s">
        <v>3465</v>
      </c>
      <c r="E2084" s="7" t="s">
        <v>870</v>
      </c>
      <c r="F2084" s="7" t="s">
        <v>29</v>
      </c>
      <c r="G2084" s="7" t="s">
        <v>97</v>
      </c>
      <c r="H2084" s="7" t="s">
        <v>84</v>
      </c>
      <c r="I2084" s="6">
        <v>8</v>
      </c>
      <c r="J2084" s="10">
        <v>0</v>
      </c>
      <c r="K2084" s="7" t="s">
        <v>222</v>
      </c>
      <c r="L2084" s="7" t="s">
        <v>33</v>
      </c>
      <c r="M2084" s="6">
        <v>59</v>
      </c>
      <c r="N2084" s="6">
        <v>5</v>
      </c>
      <c r="O2084" s="7" t="str">
        <f>VLOOKUP(H2084,Product_Master!$A$2:$E$19,2,FALSE)</f>
        <v>Bookcase</v>
      </c>
      <c r="P2084" s="7" t="str">
        <f>VLOOKUP(H2084,Product_Master!$A$2:$E$19,3,FALSE)</f>
        <v>Furniture</v>
      </c>
      <c r="Q2084" s="17">
        <f>INDEX(Product_Master!$D$2:$D$19,MATCH(H2084,Product_Master!$A$2:$A$19,0))</f>
        <v>210</v>
      </c>
      <c r="R2084" s="14">
        <f>INDEX(Product_Master!$E$2:$E$19,MATCH(H2084,Product_Master!$A$2:$A$19,0))</f>
        <v>139.15</v>
      </c>
      <c r="S2084" s="14">
        <f t="shared" si="192"/>
        <v>1680</v>
      </c>
      <c r="T2084" s="14">
        <f t="shared" si="193"/>
        <v>1113.2</v>
      </c>
      <c r="U2084" s="14">
        <f t="shared" si="194"/>
        <v>566.79999999999995</v>
      </c>
      <c r="V2084" s="20">
        <f t="shared" si="195"/>
        <v>0.33738095238095234</v>
      </c>
      <c r="W2084" s="7" t="str">
        <f t="shared" si="196"/>
        <v>Profitable</v>
      </c>
      <c r="X2084" s="7" t="str">
        <f t="shared" si="197"/>
        <v>Low</v>
      </c>
    </row>
    <row r="2085" spans="1:24" x14ac:dyDescent="0.3">
      <c r="A2085" s="7" t="s">
        <v>4648</v>
      </c>
      <c r="B2085" s="8">
        <v>45507</v>
      </c>
      <c r="C2085" s="8">
        <v>45512</v>
      </c>
      <c r="D2085" s="7" t="s">
        <v>4467</v>
      </c>
      <c r="E2085" s="7" t="s">
        <v>197</v>
      </c>
      <c r="F2085" s="7" t="s">
        <v>19</v>
      </c>
      <c r="G2085" s="7" t="s">
        <v>251</v>
      </c>
      <c r="H2085" s="7" t="s">
        <v>63</v>
      </c>
      <c r="I2085" s="6">
        <v>9</v>
      </c>
      <c r="J2085" s="10">
        <v>0</v>
      </c>
      <c r="K2085" s="7" t="s">
        <v>32</v>
      </c>
      <c r="L2085" s="7" t="s">
        <v>33</v>
      </c>
      <c r="M2085" s="6">
        <v>25</v>
      </c>
      <c r="N2085" s="6">
        <v>4</v>
      </c>
      <c r="O2085" s="7" t="str">
        <f>VLOOKUP(H2085,Product_Master!$A$2:$E$19,2,FALSE)</f>
        <v>Paper Ream</v>
      </c>
      <c r="P2085" s="7" t="str">
        <f>VLOOKUP(H2085,Product_Master!$A$2:$E$19,3,FALSE)</f>
        <v>Office Supplies</v>
      </c>
      <c r="Q2085" s="17">
        <f>INDEX(Product_Master!$D$2:$D$19,MATCH(H2085,Product_Master!$A$2:$A$19,0))</f>
        <v>9</v>
      </c>
      <c r="R2085" s="14">
        <f>INDEX(Product_Master!$E$2:$E$19,MATCH(H2085,Product_Master!$A$2:$A$19,0))</f>
        <v>5.46</v>
      </c>
      <c r="S2085" s="14">
        <f t="shared" si="192"/>
        <v>81</v>
      </c>
      <c r="T2085" s="14">
        <f t="shared" si="193"/>
        <v>49.14</v>
      </c>
      <c r="U2085" s="14">
        <f t="shared" si="194"/>
        <v>31.86</v>
      </c>
      <c r="V2085" s="20">
        <f t="shared" si="195"/>
        <v>0.39333333333333331</v>
      </c>
      <c r="W2085" s="7" t="str">
        <f t="shared" si="196"/>
        <v>Profitable</v>
      </c>
      <c r="X2085" s="7" t="str">
        <f t="shared" si="197"/>
        <v>Low</v>
      </c>
    </row>
    <row r="2086" spans="1:24" x14ac:dyDescent="0.3">
      <c r="A2086" s="7" t="s">
        <v>4649</v>
      </c>
      <c r="B2086" s="8">
        <v>45484</v>
      </c>
      <c r="C2086" s="8">
        <v>45488</v>
      </c>
      <c r="D2086" s="7" t="s">
        <v>1112</v>
      </c>
      <c r="E2086" s="7" t="s">
        <v>865</v>
      </c>
      <c r="F2086" s="7" t="s">
        <v>39</v>
      </c>
      <c r="G2086" s="7" t="s">
        <v>176</v>
      </c>
      <c r="H2086" s="7" t="s">
        <v>76</v>
      </c>
      <c r="I2086" s="6">
        <v>7</v>
      </c>
      <c r="J2086" s="10">
        <v>0.15</v>
      </c>
      <c r="K2086" s="7" t="s">
        <v>32</v>
      </c>
      <c r="L2086" s="7" t="s">
        <v>41</v>
      </c>
      <c r="M2086" s="6">
        <v>31</v>
      </c>
      <c r="N2086" s="6">
        <v>2</v>
      </c>
      <c r="O2086" s="7" t="str">
        <f>VLOOKUP(H2086,Product_Master!$A$2:$E$19,2,FALSE)</f>
        <v>Tablet</v>
      </c>
      <c r="P2086" s="7" t="str">
        <f>VLOOKUP(H2086,Product_Master!$A$2:$E$19,3,FALSE)</f>
        <v>Technology</v>
      </c>
      <c r="Q2086" s="17">
        <f>INDEX(Product_Master!$D$2:$D$19,MATCH(H2086,Product_Master!$A$2:$A$19,0))</f>
        <v>350</v>
      </c>
      <c r="R2086" s="14">
        <f>INDEX(Product_Master!$E$2:$E$19,MATCH(H2086,Product_Master!$A$2:$A$19,0))</f>
        <v>267.63</v>
      </c>
      <c r="S2086" s="14">
        <f t="shared" si="192"/>
        <v>2082.5</v>
      </c>
      <c r="T2086" s="14">
        <f t="shared" si="193"/>
        <v>1873.4099999999999</v>
      </c>
      <c r="U2086" s="14">
        <f t="shared" si="194"/>
        <v>209.09000000000015</v>
      </c>
      <c r="V2086" s="20">
        <f t="shared" si="195"/>
        <v>0.10040336134453788</v>
      </c>
      <c r="W2086" s="7" t="str">
        <f t="shared" si="196"/>
        <v>Profitable</v>
      </c>
      <c r="X2086" s="7" t="str">
        <f t="shared" si="197"/>
        <v>Medium</v>
      </c>
    </row>
    <row r="2087" spans="1:24" x14ac:dyDescent="0.3">
      <c r="A2087" s="7" t="s">
        <v>4650</v>
      </c>
      <c r="B2087" s="8">
        <v>45566</v>
      </c>
      <c r="C2087" s="8">
        <v>45573</v>
      </c>
      <c r="D2087" s="7" t="s">
        <v>3837</v>
      </c>
      <c r="E2087" s="7" t="s">
        <v>865</v>
      </c>
      <c r="F2087" s="7" t="s">
        <v>19</v>
      </c>
      <c r="G2087" s="7" t="s">
        <v>251</v>
      </c>
      <c r="H2087" s="7" t="s">
        <v>146</v>
      </c>
      <c r="I2087" s="6">
        <v>3</v>
      </c>
      <c r="J2087" s="10">
        <v>0.1</v>
      </c>
      <c r="K2087" s="7" t="s">
        <v>32</v>
      </c>
      <c r="L2087" s="7" t="s">
        <v>33</v>
      </c>
      <c r="M2087" s="6">
        <v>44</v>
      </c>
      <c r="N2087" s="6">
        <v>1</v>
      </c>
      <c r="O2087" s="7" t="str">
        <f>VLOOKUP(H2087,Product_Master!$A$2:$E$19,2,FALSE)</f>
        <v>Standing Desk</v>
      </c>
      <c r="P2087" s="7" t="str">
        <f>VLOOKUP(H2087,Product_Master!$A$2:$E$19,3,FALSE)</f>
        <v>Furniture</v>
      </c>
      <c r="Q2087" s="17">
        <f>INDEX(Product_Master!$D$2:$D$19,MATCH(H2087,Product_Master!$A$2:$A$19,0))</f>
        <v>480</v>
      </c>
      <c r="R2087" s="14">
        <f>INDEX(Product_Master!$E$2:$E$19,MATCH(H2087,Product_Master!$A$2:$A$19,0))</f>
        <v>375.21</v>
      </c>
      <c r="S2087" s="14">
        <f t="shared" si="192"/>
        <v>1296</v>
      </c>
      <c r="T2087" s="14">
        <f t="shared" si="193"/>
        <v>1125.6299999999999</v>
      </c>
      <c r="U2087" s="14">
        <f t="shared" si="194"/>
        <v>170.37000000000012</v>
      </c>
      <c r="V2087" s="20">
        <f t="shared" si="195"/>
        <v>0.13145833333333343</v>
      </c>
      <c r="W2087" s="7" t="str">
        <f t="shared" si="196"/>
        <v>Profitable</v>
      </c>
      <c r="X2087" s="7" t="str">
        <f t="shared" si="197"/>
        <v>Low</v>
      </c>
    </row>
    <row r="2088" spans="1:24" x14ac:dyDescent="0.3">
      <c r="A2088" s="7" t="s">
        <v>4652</v>
      </c>
      <c r="B2088" s="8">
        <v>45060</v>
      </c>
      <c r="C2088" s="8">
        <v>45067</v>
      </c>
      <c r="D2088" s="7" t="s">
        <v>1102</v>
      </c>
      <c r="E2088" s="7" t="s">
        <v>1326</v>
      </c>
      <c r="F2088" s="7" t="s">
        <v>19</v>
      </c>
      <c r="G2088" s="7" t="s">
        <v>5734</v>
      </c>
      <c r="H2088" s="7" t="s">
        <v>76</v>
      </c>
      <c r="I2088" s="6">
        <v>3</v>
      </c>
      <c r="J2088" s="10">
        <v>0.1</v>
      </c>
      <c r="K2088" s="7" t="s">
        <v>32</v>
      </c>
      <c r="L2088" s="7" t="s">
        <v>41</v>
      </c>
      <c r="M2088" s="6">
        <v>64</v>
      </c>
      <c r="N2088" s="6">
        <v>4</v>
      </c>
      <c r="O2088" s="7" t="str">
        <f>VLOOKUP(H2088,Product_Master!$A$2:$E$19,2,FALSE)</f>
        <v>Tablet</v>
      </c>
      <c r="P2088" s="7" t="str">
        <f>VLOOKUP(H2088,Product_Master!$A$2:$E$19,3,FALSE)</f>
        <v>Technology</v>
      </c>
      <c r="Q2088" s="17">
        <f>INDEX(Product_Master!$D$2:$D$19,MATCH(H2088,Product_Master!$A$2:$A$19,0))</f>
        <v>350</v>
      </c>
      <c r="R2088" s="14">
        <f>INDEX(Product_Master!$E$2:$E$19,MATCH(H2088,Product_Master!$A$2:$A$19,0))</f>
        <v>267.63</v>
      </c>
      <c r="S2088" s="14">
        <f t="shared" si="192"/>
        <v>945</v>
      </c>
      <c r="T2088" s="14">
        <f t="shared" si="193"/>
        <v>802.89</v>
      </c>
      <c r="U2088" s="14">
        <f t="shared" si="194"/>
        <v>142.11000000000001</v>
      </c>
      <c r="V2088" s="20">
        <f t="shared" si="195"/>
        <v>0.15038095238095239</v>
      </c>
      <c r="W2088" s="7" t="str">
        <f t="shared" si="196"/>
        <v>Profitable</v>
      </c>
      <c r="X2088" s="7" t="str">
        <f t="shared" si="197"/>
        <v>Low</v>
      </c>
    </row>
    <row r="2089" spans="1:24" x14ac:dyDescent="0.3">
      <c r="A2089" s="7" t="s">
        <v>4653</v>
      </c>
      <c r="B2089" s="8">
        <v>45025</v>
      </c>
      <c r="C2089" s="8">
        <v>45029</v>
      </c>
      <c r="D2089" s="7" t="s">
        <v>3598</v>
      </c>
      <c r="E2089" s="7" t="s">
        <v>954</v>
      </c>
      <c r="F2089" s="7" t="s">
        <v>39</v>
      </c>
      <c r="G2089" s="7" t="s">
        <v>47</v>
      </c>
      <c r="H2089" s="7" t="s">
        <v>63</v>
      </c>
      <c r="I2089" s="6">
        <v>4</v>
      </c>
      <c r="J2089" s="10">
        <v>0.1</v>
      </c>
      <c r="K2089" s="7" t="s">
        <v>22</v>
      </c>
      <c r="L2089" s="7" t="s">
        <v>50</v>
      </c>
      <c r="M2089" s="6">
        <v>37</v>
      </c>
      <c r="N2089" s="6">
        <v>5</v>
      </c>
      <c r="O2089" s="7" t="str">
        <f>VLOOKUP(H2089,Product_Master!$A$2:$E$19,2,FALSE)</f>
        <v>Paper Ream</v>
      </c>
      <c r="P2089" s="7" t="str">
        <f>VLOOKUP(H2089,Product_Master!$A$2:$E$19,3,FALSE)</f>
        <v>Office Supplies</v>
      </c>
      <c r="Q2089" s="17">
        <f>INDEX(Product_Master!$D$2:$D$19,MATCH(H2089,Product_Master!$A$2:$A$19,0))</f>
        <v>9</v>
      </c>
      <c r="R2089" s="14">
        <f>INDEX(Product_Master!$E$2:$E$19,MATCH(H2089,Product_Master!$A$2:$A$19,0))</f>
        <v>5.46</v>
      </c>
      <c r="S2089" s="14">
        <f t="shared" si="192"/>
        <v>32.4</v>
      </c>
      <c r="T2089" s="14">
        <f t="shared" si="193"/>
        <v>21.84</v>
      </c>
      <c r="U2089" s="14">
        <f t="shared" si="194"/>
        <v>10.559999999999999</v>
      </c>
      <c r="V2089" s="20">
        <f t="shared" si="195"/>
        <v>0.3259259259259259</v>
      </c>
      <c r="W2089" s="7" t="str">
        <f t="shared" si="196"/>
        <v>Profitable</v>
      </c>
      <c r="X2089" s="7" t="str">
        <f t="shared" si="197"/>
        <v>Low</v>
      </c>
    </row>
    <row r="2090" spans="1:24" x14ac:dyDescent="0.3">
      <c r="A2090" s="7" t="s">
        <v>4654</v>
      </c>
      <c r="B2090" s="8">
        <v>44946</v>
      </c>
      <c r="C2090" s="8">
        <v>44947</v>
      </c>
      <c r="D2090" s="7" t="s">
        <v>1061</v>
      </c>
      <c r="E2090" s="7" t="s">
        <v>1142</v>
      </c>
      <c r="F2090" s="7" t="s">
        <v>29</v>
      </c>
      <c r="G2090" s="7" t="s">
        <v>40</v>
      </c>
      <c r="H2090" s="7" t="s">
        <v>48</v>
      </c>
      <c r="I2090" s="6">
        <v>1</v>
      </c>
      <c r="J2090" s="10">
        <v>0.15</v>
      </c>
      <c r="K2090" s="7" t="s">
        <v>222</v>
      </c>
      <c r="L2090" s="7" t="s">
        <v>50</v>
      </c>
      <c r="M2090" s="6">
        <v>54</v>
      </c>
      <c r="N2090" s="6">
        <v>4</v>
      </c>
      <c r="O2090" s="7" t="str">
        <f>VLOOKUP(H2090,Product_Master!$A$2:$E$19,2,FALSE)</f>
        <v>Monitor</v>
      </c>
      <c r="P2090" s="7" t="str">
        <f>VLOOKUP(H2090,Product_Master!$A$2:$E$19,3,FALSE)</f>
        <v>Technology</v>
      </c>
      <c r="Q2090" s="17">
        <f>INDEX(Product_Master!$D$2:$D$19,MATCH(H2090,Product_Master!$A$2:$A$19,0))</f>
        <v>220</v>
      </c>
      <c r="R2090" s="14">
        <f>INDEX(Product_Master!$E$2:$E$19,MATCH(H2090,Product_Master!$A$2:$A$19,0))</f>
        <v>159.36000000000001</v>
      </c>
      <c r="S2090" s="14">
        <f t="shared" si="192"/>
        <v>187</v>
      </c>
      <c r="T2090" s="14">
        <f t="shared" si="193"/>
        <v>159.36000000000001</v>
      </c>
      <c r="U2090" s="14">
        <f t="shared" si="194"/>
        <v>27.639999999999986</v>
      </c>
      <c r="V2090" s="20">
        <f t="shared" si="195"/>
        <v>0.14780748663101598</v>
      </c>
      <c r="W2090" s="7" t="str">
        <f t="shared" si="196"/>
        <v>Profitable</v>
      </c>
      <c r="X2090" s="7" t="str">
        <f t="shared" si="197"/>
        <v>Low</v>
      </c>
    </row>
    <row r="2091" spans="1:24" x14ac:dyDescent="0.3">
      <c r="A2091" s="7" t="s">
        <v>4655</v>
      </c>
      <c r="B2091" s="8">
        <v>45640</v>
      </c>
      <c r="C2091" s="8">
        <v>45644</v>
      </c>
      <c r="D2091" s="7" t="s">
        <v>4280</v>
      </c>
      <c r="E2091" s="7" t="s">
        <v>1202</v>
      </c>
      <c r="F2091" s="7" t="s">
        <v>29</v>
      </c>
      <c r="G2091" s="7" t="s">
        <v>62</v>
      </c>
      <c r="H2091" s="7" t="s">
        <v>109</v>
      </c>
      <c r="I2091" s="6">
        <v>3</v>
      </c>
      <c r="J2091" s="10">
        <v>0</v>
      </c>
      <c r="K2091" s="7" t="s">
        <v>32</v>
      </c>
      <c r="L2091" s="7" t="s">
        <v>50</v>
      </c>
      <c r="M2091" s="6">
        <v>67</v>
      </c>
      <c r="N2091" s="6">
        <v>2</v>
      </c>
      <c r="O2091" s="7" t="str">
        <f>VLOOKUP(H2091,Product_Master!$A$2:$E$19,2,FALSE)</f>
        <v>Printer</v>
      </c>
      <c r="P2091" s="7" t="str">
        <f>VLOOKUP(H2091,Product_Master!$A$2:$E$19,3,FALSE)</f>
        <v>Technology</v>
      </c>
      <c r="Q2091" s="17">
        <f>INDEX(Product_Master!$D$2:$D$19,MATCH(H2091,Product_Master!$A$2:$A$19,0))</f>
        <v>180</v>
      </c>
      <c r="R2091" s="14">
        <f>INDEX(Product_Master!$E$2:$E$19,MATCH(H2091,Product_Master!$A$2:$A$19,0))</f>
        <v>133.25</v>
      </c>
      <c r="S2091" s="14">
        <f t="shared" si="192"/>
        <v>540</v>
      </c>
      <c r="T2091" s="14">
        <f t="shared" si="193"/>
        <v>399.75</v>
      </c>
      <c r="U2091" s="14">
        <f t="shared" si="194"/>
        <v>140.25</v>
      </c>
      <c r="V2091" s="20">
        <f t="shared" si="195"/>
        <v>0.25972222222222224</v>
      </c>
      <c r="W2091" s="7" t="str">
        <f t="shared" si="196"/>
        <v>Profitable</v>
      </c>
      <c r="X2091" s="7" t="str">
        <f t="shared" si="197"/>
        <v>Low</v>
      </c>
    </row>
    <row r="2092" spans="1:24" x14ac:dyDescent="0.3">
      <c r="A2092" s="7" t="s">
        <v>4657</v>
      </c>
      <c r="B2092" s="8">
        <v>45576</v>
      </c>
      <c r="C2092" s="8">
        <v>45581</v>
      </c>
      <c r="D2092" s="7" t="s">
        <v>3693</v>
      </c>
      <c r="E2092" s="7" t="s">
        <v>120</v>
      </c>
      <c r="F2092" s="7" t="s">
        <v>19</v>
      </c>
      <c r="G2092" s="7" t="s">
        <v>115</v>
      </c>
      <c r="H2092" s="7" t="s">
        <v>91</v>
      </c>
      <c r="I2092" s="6">
        <v>7</v>
      </c>
      <c r="J2092" s="10">
        <v>0.05</v>
      </c>
      <c r="K2092" s="7" t="s">
        <v>32</v>
      </c>
      <c r="L2092" s="7" t="s">
        <v>50</v>
      </c>
      <c r="M2092" s="6">
        <v>41</v>
      </c>
      <c r="N2092" s="6">
        <v>1</v>
      </c>
      <c r="O2092" s="7" t="str">
        <f>VLOOKUP(H2092,Product_Master!$A$2:$E$19,2,FALSE)</f>
        <v>Smartphone</v>
      </c>
      <c r="P2092" s="7" t="str">
        <f>VLOOKUP(H2092,Product_Master!$A$2:$E$19,3,FALSE)</f>
        <v>Technology</v>
      </c>
      <c r="Q2092" s="17">
        <f>INDEX(Product_Master!$D$2:$D$19,MATCH(H2092,Product_Master!$A$2:$A$19,0))</f>
        <v>600</v>
      </c>
      <c r="R2092" s="14">
        <f>INDEX(Product_Master!$E$2:$E$19,MATCH(H2092,Product_Master!$A$2:$A$19,0))</f>
        <v>395.83</v>
      </c>
      <c r="S2092" s="14">
        <f t="shared" si="192"/>
        <v>3990</v>
      </c>
      <c r="T2092" s="14">
        <f t="shared" si="193"/>
        <v>2770.81</v>
      </c>
      <c r="U2092" s="14">
        <f t="shared" si="194"/>
        <v>1219.19</v>
      </c>
      <c r="V2092" s="20">
        <f t="shared" si="195"/>
        <v>0.30556140350877192</v>
      </c>
      <c r="W2092" s="7" t="str">
        <f t="shared" si="196"/>
        <v>Profitable</v>
      </c>
      <c r="X2092" s="7" t="str">
        <f t="shared" si="197"/>
        <v>Medium</v>
      </c>
    </row>
    <row r="2093" spans="1:24" x14ac:dyDescent="0.3">
      <c r="A2093" s="7" t="s">
        <v>4658</v>
      </c>
      <c r="B2093" s="8">
        <v>45372</v>
      </c>
      <c r="C2093" s="8">
        <v>45376</v>
      </c>
      <c r="D2093" s="7" t="s">
        <v>3236</v>
      </c>
      <c r="E2093" s="7" t="s">
        <v>369</v>
      </c>
      <c r="F2093" s="7" t="s">
        <v>39</v>
      </c>
      <c r="G2093" s="7" t="s">
        <v>176</v>
      </c>
      <c r="H2093" s="7" t="s">
        <v>31</v>
      </c>
      <c r="I2093" s="6">
        <v>5</v>
      </c>
      <c r="J2093" s="10">
        <v>0</v>
      </c>
      <c r="K2093" s="7" t="s">
        <v>222</v>
      </c>
      <c r="L2093" s="7" t="s">
        <v>33</v>
      </c>
      <c r="M2093" s="6">
        <v>44</v>
      </c>
      <c r="N2093" s="6">
        <v>1</v>
      </c>
      <c r="O2093" s="7" t="str">
        <f>VLOOKUP(H2093,Product_Master!$A$2:$E$19,2,FALSE)</f>
        <v>Desk</v>
      </c>
      <c r="P2093" s="7" t="str">
        <f>VLOOKUP(H2093,Product_Master!$A$2:$E$19,3,FALSE)</f>
        <v>Furniture</v>
      </c>
      <c r="Q2093" s="17">
        <f>INDEX(Product_Master!$D$2:$D$19,MATCH(H2093,Product_Master!$A$2:$A$19,0))</f>
        <v>320</v>
      </c>
      <c r="R2093" s="14">
        <f>INDEX(Product_Master!$E$2:$E$19,MATCH(H2093,Product_Master!$A$2:$A$19,0))</f>
        <v>186.25</v>
      </c>
      <c r="S2093" s="14">
        <f t="shared" si="192"/>
        <v>1600</v>
      </c>
      <c r="T2093" s="14">
        <f t="shared" si="193"/>
        <v>931.25</v>
      </c>
      <c r="U2093" s="14">
        <f t="shared" si="194"/>
        <v>668.75</v>
      </c>
      <c r="V2093" s="20">
        <f t="shared" si="195"/>
        <v>0.41796875</v>
      </c>
      <c r="W2093" s="7" t="str">
        <f t="shared" si="196"/>
        <v>Profitable</v>
      </c>
      <c r="X2093" s="7" t="str">
        <f t="shared" si="197"/>
        <v>Low</v>
      </c>
    </row>
    <row r="2094" spans="1:24" x14ac:dyDescent="0.3">
      <c r="A2094" s="7" t="s">
        <v>4660</v>
      </c>
      <c r="B2094" s="8">
        <v>44955</v>
      </c>
      <c r="C2094" s="8">
        <v>44961</v>
      </c>
      <c r="D2094" s="7" t="s">
        <v>4661</v>
      </c>
      <c r="E2094" s="7" t="s">
        <v>635</v>
      </c>
      <c r="F2094" s="7" t="s">
        <v>19</v>
      </c>
      <c r="G2094" s="7" t="s">
        <v>251</v>
      </c>
      <c r="H2094" s="7" t="s">
        <v>76</v>
      </c>
      <c r="I2094" s="6">
        <v>8</v>
      </c>
      <c r="J2094" s="10">
        <v>0.15</v>
      </c>
      <c r="K2094" s="7" t="s">
        <v>222</v>
      </c>
      <c r="L2094" s="7" t="s">
        <v>50</v>
      </c>
      <c r="M2094" s="6">
        <v>69</v>
      </c>
      <c r="N2094" s="6">
        <v>1</v>
      </c>
      <c r="O2094" s="7" t="str">
        <f>VLOOKUP(H2094,Product_Master!$A$2:$E$19,2,FALSE)</f>
        <v>Tablet</v>
      </c>
      <c r="P2094" s="7" t="str">
        <f>VLOOKUP(H2094,Product_Master!$A$2:$E$19,3,FALSE)</f>
        <v>Technology</v>
      </c>
      <c r="Q2094" s="17">
        <f>INDEX(Product_Master!$D$2:$D$19,MATCH(H2094,Product_Master!$A$2:$A$19,0))</f>
        <v>350</v>
      </c>
      <c r="R2094" s="14">
        <f>INDEX(Product_Master!$E$2:$E$19,MATCH(H2094,Product_Master!$A$2:$A$19,0))</f>
        <v>267.63</v>
      </c>
      <c r="S2094" s="14">
        <f t="shared" si="192"/>
        <v>2380</v>
      </c>
      <c r="T2094" s="14">
        <f t="shared" si="193"/>
        <v>2141.04</v>
      </c>
      <c r="U2094" s="14">
        <f t="shared" si="194"/>
        <v>238.96000000000004</v>
      </c>
      <c r="V2094" s="20">
        <f t="shared" si="195"/>
        <v>0.10040336134453783</v>
      </c>
      <c r="W2094" s="7" t="str">
        <f t="shared" si="196"/>
        <v>Profitable</v>
      </c>
      <c r="X2094" s="7" t="str">
        <f t="shared" si="197"/>
        <v>Medium</v>
      </c>
    </row>
    <row r="2095" spans="1:24" x14ac:dyDescent="0.3">
      <c r="A2095" s="7" t="s">
        <v>4662</v>
      </c>
      <c r="B2095" s="8">
        <v>45357</v>
      </c>
      <c r="C2095" s="8">
        <v>45358</v>
      </c>
      <c r="D2095" s="7" t="s">
        <v>2571</v>
      </c>
      <c r="E2095" s="7" t="s">
        <v>357</v>
      </c>
      <c r="F2095" s="7" t="s">
        <v>29</v>
      </c>
      <c r="G2095" s="7" t="s">
        <v>90</v>
      </c>
      <c r="H2095" s="7" t="s">
        <v>160</v>
      </c>
      <c r="I2095" s="6">
        <v>9</v>
      </c>
      <c r="J2095" s="10">
        <v>0.05</v>
      </c>
      <c r="K2095" s="7" t="s">
        <v>32</v>
      </c>
      <c r="L2095" s="7" t="s">
        <v>50</v>
      </c>
      <c r="M2095" s="6">
        <v>58</v>
      </c>
      <c r="N2095" s="6">
        <v>4</v>
      </c>
      <c r="O2095" s="7" t="str">
        <f>VLOOKUP(H2095,Product_Master!$A$2:$E$19,2,FALSE)</f>
        <v>Laptop</v>
      </c>
      <c r="P2095" s="7" t="str">
        <f>VLOOKUP(H2095,Product_Master!$A$2:$E$19,3,FALSE)</f>
        <v>Technology</v>
      </c>
      <c r="Q2095" s="17">
        <f>INDEX(Product_Master!$D$2:$D$19,MATCH(H2095,Product_Master!$A$2:$A$19,0))</f>
        <v>900</v>
      </c>
      <c r="R2095" s="14">
        <f>INDEX(Product_Master!$E$2:$E$19,MATCH(H2095,Product_Master!$A$2:$A$19,0))</f>
        <v>669.14</v>
      </c>
      <c r="S2095" s="14">
        <f t="shared" si="192"/>
        <v>7695</v>
      </c>
      <c r="T2095" s="14">
        <f t="shared" si="193"/>
        <v>6022.26</v>
      </c>
      <c r="U2095" s="14">
        <f t="shared" si="194"/>
        <v>1672.7399999999998</v>
      </c>
      <c r="V2095" s="20">
        <f t="shared" si="195"/>
        <v>0.21738011695906431</v>
      </c>
      <c r="W2095" s="7" t="str">
        <f t="shared" si="196"/>
        <v>Profitable</v>
      </c>
      <c r="X2095" s="7" t="str">
        <f t="shared" si="197"/>
        <v>High</v>
      </c>
    </row>
    <row r="2096" spans="1:24" x14ac:dyDescent="0.3">
      <c r="A2096" s="7" t="s">
        <v>4663</v>
      </c>
      <c r="B2096" s="8">
        <v>45303</v>
      </c>
      <c r="C2096" s="8">
        <v>45310</v>
      </c>
      <c r="D2096" s="7" t="s">
        <v>2079</v>
      </c>
      <c r="E2096" s="7" t="s">
        <v>694</v>
      </c>
      <c r="F2096" s="7" t="s">
        <v>19</v>
      </c>
      <c r="G2096" s="7" t="s">
        <v>30</v>
      </c>
      <c r="H2096" s="7" t="s">
        <v>76</v>
      </c>
      <c r="I2096" s="6">
        <v>9</v>
      </c>
      <c r="J2096" s="10">
        <v>0.15</v>
      </c>
      <c r="K2096" s="7" t="s">
        <v>32</v>
      </c>
      <c r="L2096" s="7" t="s">
        <v>50</v>
      </c>
      <c r="M2096" s="6">
        <v>34</v>
      </c>
      <c r="N2096" s="6">
        <v>3</v>
      </c>
      <c r="O2096" s="7" t="str">
        <f>VLOOKUP(H2096,Product_Master!$A$2:$E$19,2,FALSE)</f>
        <v>Tablet</v>
      </c>
      <c r="P2096" s="7" t="str">
        <f>VLOOKUP(H2096,Product_Master!$A$2:$E$19,3,FALSE)</f>
        <v>Technology</v>
      </c>
      <c r="Q2096" s="17">
        <f>INDEX(Product_Master!$D$2:$D$19,MATCH(H2096,Product_Master!$A$2:$A$19,0))</f>
        <v>350</v>
      </c>
      <c r="R2096" s="14">
        <f>INDEX(Product_Master!$E$2:$E$19,MATCH(H2096,Product_Master!$A$2:$A$19,0))</f>
        <v>267.63</v>
      </c>
      <c r="S2096" s="14">
        <f t="shared" si="192"/>
        <v>2677.5</v>
      </c>
      <c r="T2096" s="14">
        <f t="shared" si="193"/>
        <v>2408.67</v>
      </c>
      <c r="U2096" s="14">
        <f t="shared" si="194"/>
        <v>268.82999999999993</v>
      </c>
      <c r="V2096" s="20">
        <f t="shared" si="195"/>
        <v>0.10040336134453778</v>
      </c>
      <c r="W2096" s="7" t="str">
        <f t="shared" si="196"/>
        <v>Profitable</v>
      </c>
      <c r="X2096" s="7" t="str">
        <f t="shared" si="197"/>
        <v>Medium</v>
      </c>
    </row>
    <row r="2097" spans="1:24" x14ac:dyDescent="0.3">
      <c r="A2097" s="7" t="s">
        <v>4664</v>
      </c>
      <c r="B2097" s="8">
        <v>45030</v>
      </c>
      <c r="C2097" s="8">
        <v>45031</v>
      </c>
      <c r="D2097" s="7" t="s">
        <v>2845</v>
      </c>
      <c r="E2097" s="7" t="s">
        <v>426</v>
      </c>
      <c r="F2097" s="7" t="s">
        <v>19</v>
      </c>
      <c r="G2097" s="7" t="s">
        <v>97</v>
      </c>
      <c r="H2097" s="7" t="s">
        <v>160</v>
      </c>
      <c r="I2097" s="6">
        <v>7</v>
      </c>
      <c r="J2097" s="10">
        <v>0.2</v>
      </c>
      <c r="K2097" s="7" t="s">
        <v>32</v>
      </c>
      <c r="L2097" s="7" t="s">
        <v>33</v>
      </c>
      <c r="M2097" s="6">
        <v>41</v>
      </c>
      <c r="N2097" s="6">
        <v>3</v>
      </c>
      <c r="O2097" s="7" t="str">
        <f>VLOOKUP(H2097,Product_Master!$A$2:$E$19,2,FALSE)</f>
        <v>Laptop</v>
      </c>
      <c r="P2097" s="7" t="str">
        <f>VLOOKUP(H2097,Product_Master!$A$2:$E$19,3,FALSE)</f>
        <v>Technology</v>
      </c>
      <c r="Q2097" s="17">
        <f>INDEX(Product_Master!$D$2:$D$19,MATCH(H2097,Product_Master!$A$2:$A$19,0))</f>
        <v>900</v>
      </c>
      <c r="R2097" s="14">
        <f>INDEX(Product_Master!$E$2:$E$19,MATCH(H2097,Product_Master!$A$2:$A$19,0))</f>
        <v>669.14</v>
      </c>
      <c r="S2097" s="14">
        <f t="shared" si="192"/>
        <v>5040</v>
      </c>
      <c r="T2097" s="14">
        <f t="shared" si="193"/>
        <v>4683.9799999999996</v>
      </c>
      <c r="U2097" s="14">
        <f t="shared" si="194"/>
        <v>356.02000000000044</v>
      </c>
      <c r="V2097" s="20">
        <f t="shared" si="195"/>
        <v>7.0638888888888973E-2</v>
      </c>
      <c r="W2097" s="7" t="str">
        <f t="shared" si="196"/>
        <v>Profitable</v>
      </c>
      <c r="X2097" s="7" t="str">
        <f t="shared" si="197"/>
        <v>High</v>
      </c>
    </row>
    <row r="2098" spans="1:24" x14ac:dyDescent="0.3">
      <c r="A2098" s="7" t="s">
        <v>4665</v>
      </c>
      <c r="B2098" s="8">
        <v>44996</v>
      </c>
      <c r="C2098" s="8">
        <v>44999</v>
      </c>
      <c r="D2098" s="7" t="s">
        <v>3159</v>
      </c>
      <c r="E2098" s="7" t="s">
        <v>202</v>
      </c>
      <c r="F2098" s="7" t="s">
        <v>29</v>
      </c>
      <c r="G2098" s="7" t="s">
        <v>293</v>
      </c>
      <c r="H2098" s="7" t="s">
        <v>84</v>
      </c>
      <c r="I2098" s="6">
        <v>2</v>
      </c>
      <c r="J2098" s="10">
        <v>0.05</v>
      </c>
      <c r="K2098" s="7" t="s">
        <v>32</v>
      </c>
      <c r="L2098" s="7" t="s">
        <v>50</v>
      </c>
      <c r="M2098" s="6">
        <v>49</v>
      </c>
      <c r="N2098" s="6">
        <v>3</v>
      </c>
      <c r="O2098" s="7" t="str">
        <f>VLOOKUP(H2098,Product_Master!$A$2:$E$19,2,FALSE)</f>
        <v>Bookcase</v>
      </c>
      <c r="P2098" s="7" t="str">
        <f>VLOOKUP(H2098,Product_Master!$A$2:$E$19,3,FALSE)</f>
        <v>Furniture</v>
      </c>
      <c r="Q2098" s="17">
        <f>INDEX(Product_Master!$D$2:$D$19,MATCH(H2098,Product_Master!$A$2:$A$19,0))</f>
        <v>210</v>
      </c>
      <c r="R2098" s="14">
        <f>INDEX(Product_Master!$E$2:$E$19,MATCH(H2098,Product_Master!$A$2:$A$19,0))</f>
        <v>139.15</v>
      </c>
      <c r="S2098" s="14">
        <f t="shared" si="192"/>
        <v>399</v>
      </c>
      <c r="T2098" s="14">
        <f t="shared" si="193"/>
        <v>278.3</v>
      </c>
      <c r="U2098" s="14">
        <f t="shared" si="194"/>
        <v>120.69999999999999</v>
      </c>
      <c r="V2098" s="20">
        <f t="shared" si="195"/>
        <v>0.30250626566416039</v>
      </c>
      <c r="W2098" s="7" t="str">
        <f t="shared" si="196"/>
        <v>Profitable</v>
      </c>
      <c r="X2098" s="7" t="str">
        <f t="shared" si="197"/>
        <v>Low</v>
      </c>
    </row>
    <row r="2099" spans="1:24" x14ac:dyDescent="0.3">
      <c r="A2099" s="7" t="s">
        <v>4667</v>
      </c>
      <c r="B2099" s="8">
        <v>45288</v>
      </c>
      <c r="C2099" s="8">
        <v>45293</v>
      </c>
      <c r="D2099" s="7" t="s">
        <v>2727</v>
      </c>
      <c r="E2099" s="7" t="s">
        <v>61</v>
      </c>
      <c r="F2099" s="7" t="s">
        <v>29</v>
      </c>
      <c r="G2099" s="7" t="s">
        <v>97</v>
      </c>
      <c r="H2099" s="7" t="s">
        <v>308</v>
      </c>
      <c r="I2099" s="6">
        <v>2</v>
      </c>
      <c r="J2099" s="10">
        <v>0.1</v>
      </c>
      <c r="K2099" s="7" t="s">
        <v>32</v>
      </c>
      <c r="L2099" s="7" t="s">
        <v>41</v>
      </c>
      <c r="M2099" s="6">
        <v>45</v>
      </c>
      <c r="N2099" s="6">
        <v>2</v>
      </c>
      <c r="O2099" s="7" t="str">
        <f>VLOOKUP(H2099,Product_Master!$A$2:$E$19,2,FALSE)</f>
        <v>Binder</v>
      </c>
      <c r="P2099" s="7" t="str">
        <f>VLOOKUP(H2099,Product_Master!$A$2:$E$19,3,FALSE)</f>
        <v>Office Supplies</v>
      </c>
      <c r="Q2099" s="17">
        <f>INDEX(Product_Master!$D$2:$D$19,MATCH(H2099,Product_Master!$A$2:$A$19,0))</f>
        <v>8</v>
      </c>
      <c r="R2099" s="14">
        <f>INDEX(Product_Master!$E$2:$E$19,MATCH(H2099,Product_Master!$A$2:$A$19,0))</f>
        <v>5.51</v>
      </c>
      <c r="S2099" s="14">
        <f t="shared" si="192"/>
        <v>14.4</v>
      </c>
      <c r="T2099" s="14">
        <f t="shared" si="193"/>
        <v>11.02</v>
      </c>
      <c r="U2099" s="14">
        <f t="shared" si="194"/>
        <v>3.3800000000000008</v>
      </c>
      <c r="V2099" s="20">
        <f t="shared" si="195"/>
        <v>0.23472222222222228</v>
      </c>
      <c r="W2099" s="7" t="str">
        <f t="shared" si="196"/>
        <v>Profitable</v>
      </c>
      <c r="X2099" s="7" t="str">
        <f t="shared" si="197"/>
        <v>Low</v>
      </c>
    </row>
    <row r="2100" spans="1:24" x14ac:dyDescent="0.3">
      <c r="A2100" s="7" t="s">
        <v>4669</v>
      </c>
      <c r="B2100" s="8">
        <v>45337</v>
      </c>
      <c r="C2100" s="8">
        <v>45342</v>
      </c>
      <c r="D2100" s="7" t="s">
        <v>1396</v>
      </c>
      <c r="E2100" s="7" t="s">
        <v>1326</v>
      </c>
      <c r="F2100" s="7" t="s">
        <v>39</v>
      </c>
      <c r="G2100" s="7" t="s">
        <v>293</v>
      </c>
      <c r="H2100" s="7" t="s">
        <v>98</v>
      </c>
      <c r="I2100" s="6">
        <v>8</v>
      </c>
      <c r="J2100" s="10">
        <v>0</v>
      </c>
      <c r="K2100" s="7" t="s">
        <v>22</v>
      </c>
      <c r="L2100" s="7" t="s">
        <v>41</v>
      </c>
      <c r="M2100" s="6">
        <v>28</v>
      </c>
      <c r="N2100" s="6">
        <v>4</v>
      </c>
      <c r="O2100" s="7" t="str">
        <f>VLOOKUP(H2100,Product_Master!$A$2:$E$19,2,FALSE)</f>
        <v>Office Chair</v>
      </c>
      <c r="P2100" s="7" t="str">
        <f>VLOOKUP(H2100,Product_Master!$A$2:$E$19,3,FALSE)</f>
        <v>Furniture</v>
      </c>
      <c r="Q2100" s="17">
        <f>INDEX(Product_Master!$D$2:$D$19,MATCH(H2100,Product_Master!$A$2:$A$19,0))</f>
        <v>150</v>
      </c>
      <c r="R2100" s="14">
        <f>INDEX(Product_Master!$E$2:$E$19,MATCH(H2100,Product_Master!$A$2:$A$19,0))</f>
        <v>111.98</v>
      </c>
      <c r="S2100" s="14">
        <f t="shared" si="192"/>
        <v>1200</v>
      </c>
      <c r="T2100" s="14">
        <f t="shared" si="193"/>
        <v>895.84</v>
      </c>
      <c r="U2100" s="14">
        <f t="shared" si="194"/>
        <v>304.15999999999997</v>
      </c>
      <c r="V2100" s="20">
        <f t="shared" si="195"/>
        <v>0.25346666666666662</v>
      </c>
      <c r="W2100" s="7" t="str">
        <f t="shared" si="196"/>
        <v>Profitable</v>
      </c>
      <c r="X2100" s="7" t="str">
        <f t="shared" si="197"/>
        <v>Low</v>
      </c>
    </row>
    <row r="2101" spans="1:24" x14ac:dyDescent="0.3">
      <c r="A2101" s="7" t="s">
        <v>4670</v>
      </c>
      <c r="B2101" s="8">
        <v>45011</v>
      </c>
      <c r="C2101" s="8">
        <v>45018</v>
      </c>
      <c r="D2101" s="7" t="s">
        <v>2174</v>
      </c>
      <c r="E2101" s="7" t="s">
        <v>865</v>
      </c>
      <c r="F2101" s="7" t="s">
        <v>29</v>
      </c>
      <c r="G2101" s="7" t="s">
        <v>251</v>
      </c>
      <c r="H2101" s="7" t="s">
        <v>216</v>
      </c>
      <c r="I2101" s="6">
        <v>1</v>
      </c>
      <c r="J2101" s="10">
        <v>0</v>
      </c>
      <c r="K2101" s="7" t="s">
        <v>32</v>
      </c>
      <c r="L2101" s="7" t="s">
        <v>33</v>
      </c>
      <c r="M2101" s="6">
        <v>55</v>
      </c>
      <c r="N2101" s="6">
        <v>1</v>
      </c>
      <c r="O2101" s="7" t="str">
        <f>VLOOKUP(H2101,Product_Master!$A$2:$E$19,2,FALSE)</f>
        <v>Keyboard</v>
      </c>
      <c r="P2101" s="7" t="str">
        <f>VLOOKUP(H2101,Product_Master!$A$2:$E$19,3,FALSE)</f>
        <v>Technology</v>
      </c>
      <c r="Q2101" s="17">
        <f>INDEX(Product_Master!$D$2:$D$19,MATCH(H2101,Product_Master!$A$2:$A$19,0))</f>
        <v>45</v>
      </c>
      <c r="R2101" s="14">
        <f>INDEX(Product_Master!$E$2:$E$19,MATCH(H2101,Product_Master!$A$2:$A$19,0))</f>
        <v>35.729999999999997</v>
      </c>
      <c r="S2101" s="14">
        <f t="shared" si="192"/>
        <v>45</v>
      </c>
      <c r="T2101" s="14">
        <f t="shared" si="193"/>
        <v>35.729999999999997</v>
      </c>
      <c r="U2101" s="14">
        <f t="shared" si="194"/>
        <v>9.2700000000000031</v>
      </c>
      <c r="V2101" s="20">
        <f t="shared" si="195"/>
        <v>0.20600000000000007</v>
      </c>
      <c r="W2101" s="7" t="str">
        <f t="shared" si="196"/>
        <v>Profitable</v>
      </c>
      <c r="X2101" s="7" t="str">
        <f t="shared" si="197"/>
        <v>Low</v>
      </c>
    </row>
    <row r="2102" spans="1:24" x14ac:dyDescent="0.3">
      <c r="A2102" s="7" t="s">
        <v>4671</v>
      </c>
      <c r="B2102" s="8">
        <v>45107</v>
      </c>
      <c r="C2102" s="8">
        <v>45109</v>
      </c>
      <c r="D2102" s="7" t="s">
        <v>2571</v>
      </c>
      <c r="E2102" s="7" t="s">
        <v>1142</v>
      </c>
      <c r="F2102" s="7" t="s">
        <v>29</v>
      </c>
      <c r="G2102" s="7" t="s">
        <v>90</v>
      </c>
      <c r="H2102" s="7" t="s">
        <v>69</v>
      </c>
      <c r="I2102" s="6">
        <v>9</v>
      </c>
      <c r="J2102" s="10">
        <v>0.05</v>
      </c>
      <c r="K2102" s="7" t="s">
        <v>32</v>
      </c>
      <c r="L2102" s="7" t="s">
        <v>33</v>
      </c>
      <c r="M2102" s="6">
        <v>69</v>
      </c>
      <c r="N2102" s="6">
        <v>4</v>
      </c>
      <c r="O2102" s="7" t="str">
        <f>VLOOKUP(H2102,Product_Master!$A$2:$E$19,2,FALSE)</f>
        <v>Marker Pack</v>
      </c>
      <c r="P2102" s="7" t="str">
        <f>VLOOKUP(H2102,Product_Master!$A$2:$E$19,3,FALSE)</f>
        <v>Office Supplies</v>
      </c>
      <c r="Q2102" s="17">
        <f>INDEX(Product_Master!$D$2:$D$19,MATCH(H2102,Product_Master!$A$2:$A$19,0))</f>
        <v>11</v>
      </c>
      <c r="R2102" s="14">
        <f>INDEX(Product_Master!$E$2:$E$19,MATCH(H2102,Product_Master!$A$2:$A$19,0))</f>
        <v>6.23</v>
      </c>
      <c r="S2102" s="14">
        <f t="shared" si="192"/>
        <v>94.05</v>
      </c>
      <c r="T2102" s="14">
        <f t="shared" si="193"/>
        <v>56.070000000000007</v>
      </c>
      <c r="U2102" s="14">
        <f t="shared" si="194"/>
        <v>37.97999999999999</v>
      </c>
      <c r="V2102" s="20">
        <f t="shared" si="195"/>
        <v>0.40382775119617215</v>
      </c>
      <c r="W2102" s="7" t="str">
        <f t="shared" si="196"/>
        <v>Profitable</v>
      </c>
      <c r="X2102" s="7" t="str">
        <f t="shared" si="197"/>
        <v>Low</v>
      </c>
    </row>
    <row r="2103" spans="1:24" x14ac:dyDescent="0.3">
      <c r="A2103" s="7" t="s">
        <v>4672</v>
      </c>
      <c r="B2103" s="8">
        <v>45247</v>
      </c>
      <c r="C2103" s="8">
        <v>45250</v>
      </c>
      <c r="D2103" s="7" t="s">
        <v>2643</v>
      </c>
      <c r="E2103" s="7" t="s">
        <v>560</v>
      </c>
      <c r="F2103" s="7" t="s">
        <v>19</v>
      </c>
      <c r="G2103" s="7" t="s">
        <v>30</v>
      </c>
      <c r="H2103" s="7" t="s">
        <v>154</v>
      </c>
      <c r="I2103" s="6">
        <v>9</v>
      </c>
      <c r="J2103" s="10">
        <v>0.05</v>
      </c>
      <c r="K2103" s="7" t="s">
        <v>222</v>
      </c>
      <c r="L2103" s="7" t="s">
        <v>23</v>
      </c>
      <c r="M2103" s="6">
        <v>29</v>
      </c>
      <c r="N2103" s="6">
        <v>4</v>
      </c>
      <c r="O2103" s="7" t="str">
        <f>VLOOKUP(H2103,Product_Master!$A$2:$E$19,2,FALSE)</f>
        <v>Filing Cabinet</v>
      </c>
      <c r="P2103" s="7" t="str">
        <f>VLOOKUP(H2103,Product_Master!$A$2:$E$19,3,FALSE)</f>
        <v>Furniture</v>
      </c>
      <c r="Q2103" s="17">
        <f>INDEX(Product_Master!$D$2:$D$19,MATCH(H2103,Product_Master!$A$2:$A$19,0))</f>
        <v>130</v>
      </c>
      <c r="R2103" s="14">
        <f>INDEX(Product_Master!$E$2:$E$19,MATCH(H2103,Product_Master!$A$2:$A$19,0))</f>
        <v>83.55</v>
      </c>
      <c r="S2103" s="14">
        <f t="shared" si="192"/>
        <v>1111.5</v>
      </c>
      <c r="T2103" s="14">
        <f t="shared" si="193"/>
        <v>751.94999999999993</v>
      </c>
      <c r="U2103" s="14">
        <f t="shared" si="194"/>
        <v>359.55000000000007</v>
      </c>
      <c r="V2103" s="20">
        <f t="shared" si="195"/>
        <v>0.32348178137651828</v>
      </c>
      <c r="W2103" s="7" t="str">
        <f t="shared" si="196"/>
        <v>Profitable</v>
      </c>
      <c r="X2103" s="7" t="str">
        <f t="shared" si="197"/>
        <v>Low</v>
      </c>
    </row>
    <row r="2104" spans="1:24" x14ac:dyDescent="0.3">
      <c r="A2104" s="7" t="s">
        <v>4673</v>
      </c>
      <c r="B2104" s="8">
        <v>45358</v>
      </c>
      <c r="C2104" s="8">
        <v>45361</v>
      </c>
      <c r="D2104" s="7" t="s">
        <v>4531</v>
      </c>
      <c r="E2104" s="7" t="s">
        <v>565</v>
      </c>
      <c r="F2104" s="7" t="s">
        <v>29</v>
      </c>
      <c r="G2104" s="7" t="s">
        <v>30</v>
      </c>
      <c r="H2104" s="7" t="s">
        <v>308</v>
      </c>
      <c r="I2104" s="6">
        <v>7</v>
      </c>
      <c r="J2104" s="10">
        <v>0.2</v>
      </c>
      <c r="K2104" s="7" t="s">
        <v>70</v>
      </c>
      <c r="L2104" s="7" t="s">
        <v>50</v>
      </c>
      <c r="M2104" s="6">
        <v>63</v>
      </c>
      <c r="N2104" s="6">
        <v>5</v>
      </c>
      <c r="O2104" s="7" t="str">
        <f>VLOOKUP(H2104,Product_Master!$A$2:$E$19,2,FALSE)</f>
        <v>Binder</v>
      </c>
      <c r="P2104" s="7" t="str">
        <f>VLOOKUP(H2104,Product_Master!$A$2:$E$19,3,FALSE)</f>
        <v>Office Supplies</v>
      </c>
      <c r="Q2104" s="17">
        <f>INDEX(Product_Master!$D$2:$D$19,MATCH(H2104,Product_Master!$A$2:$A$19,0))</f>
        <v>8</v>
      </c>
      <c r="R2104" s="14">
        <f>INDEX(Product_Master!$E$2:$E$19,MATCH(H2104,Product_Master!$A$2:$A$19,0))</f>
        <v>5.51</v>
      </c>
      <c r="S2104" s="14">
        <f t="shared" si="192"/>
        <v>44.800000000000004</v>
      </c>
      <c r="T2104" s="14">
        <f t="shared" si="193"/>
        <v>38.57</v>
      </c>
      <c r="U2104" s="14">
        <f t="shared" si="194"/>
        <v>6.230000000000004</v>
      </c>
      <c r="V2104" s="20">
        <f t="shared" si="195"/>
        <v>0.13906250000000009</v>
      </c>
      <c r="W2104" s="7" t="str">
        <f t="shared" si="196"/>
        <v>Profitable</v>
      </c>
      <c r="X2104" s="7" t="str">
        <f t="shared" si="197"/>
        <v>Low</v>
      </c>
    </row>
    <row r="2105" spans="1:24" x14ac:dyDescent="0.3">
      <c r="A2105" s="7" t="s">
        <v>4674</v>
      </c>
      <c r="B2105" s="8">
        <v>45170</v>
      </c>
      <c r="C2105" s="8">
        <v>45172</v>
      </c>
      <c r="D2105" s="7" t="s">
        <v>3251</v>
      </c>
      <c r="E2105" s="7" t="s">
        <v>506</v>
      </c>
      <c r="F2105" s="7" t="s">
        <v>29</v>
      </c>
      <c r="G2105" s="7" t="s">
        <v>47</v>
      </c>
      <c r="H2105" s="7" t="s">
        <v>21</v>
      </c>
      <c r="I2105" s="6">
        <v>9</v>
      </c>
      <c r="J2105" s="10">
        <v>0.15</v>
      </c>
      <c r="K2105" s="7" t="s">
        <v>32</v>
      </c>
      <c r="L2105" s="7" t="s">
        <v>23</v>
      </c>
      <c r="M2105" s="6">
        <v>23</v>
      </c>
      <c r="N2105" s="6">
        <v>1</v>
      </c>
      <c r="O2105" s="7" t="str">
        <f>VLOOKUP(H2105,Product_Master!$A$2:$E$19,2,FALSE)</f>
        <v>Pen Set</v>
      </c>
      <c r="P2105" s="7" t="str">
        <f>VLOOKUP(H2105,Product_Master!$A$2:$E$19,3,FALSE)</f>
        <v>Office Supplies</v>
      </c>
      <c r="Q2105" s="17">
        <f>INDEX(Product_Master!$D$2:$D$19,MATCH(H2105,Product_Master!$A$2:$A$19,0))</f>
        <v>12</v>
      </c>
      <c r="R2105" s="14">
        <f>INDEX(Product_Master!$E$2:$E$19,MATCH(H2105,Product_Master!$A$2:$A$19,0))</f>
        <v>9.07</v>
      </c>
      <c r="S2105" s="14">
        <f t="shared" si="192"/>
        <v>91.8</v>
      </c>
      <c r="T2105" s="14">
        <f t="shared" si="193"/>
        <v>81.63</v>
      </c>
      <c r="U2105" s="14">
        <f t="shared" si="194"/>
        <v>10.170000000000002</v>
      </c>
      <c r="V2105" s="20">
        <f t="shared" si="195"/>
        <v>0.11078431372549022</v>
      </c>
      <c r="W2105" s="7" t="str">
        <f t="shared" si="196"/>
        <v>Profitable</v>
      </c>
      <c r="X2105" s="7" t="str">
        <f t="shared" si="197"/>
        <v>Low</v>
      </c>
    </row>
    <row r="2106" spans="1:24" x14ac:dyDescent="0.3">
      <c r="A2106" s="7" t="s">
        <v>4675</v>
      </c>
      <c r="B2106" s="8">
        <v>45124</v>
      </c>
      <c r="C2106" s="8">
        <v>45126</v>
      </c>
      <c r="D2106" s="7" t="s">
        <v>4676</v>
      </c>
      <c r="E2106" s="7" t="s">
        <v>159</v>
      </c>
      <c r="F2106" s="7" t="s">
        <v>39</v>
      </c>
      <c r="G2106" s="7" t="s">
        <v>20</v>
      </c>
      <c r="H2106" s="7" t="s">
        <v>216</v>
      </c>
      <c r="I2106" s="6">
        <v>8</v>
      </c>
      <c r="J2106" s="10">
        <v>0.15</v>
      </c>
      <c r="K2106" s="7" t="s">
        <v>22</v>
      </c>
      <c r="L2106" s="7" t="s">
        <v>23</v>
      </c>
      <c r="M2106" s="6">
        <v>37</v>
      </c>
      <c r="N2106" s="6">
        <v>2</v>
      </c>
      <c r="O2106" s="7" t="str">
        <f>VLOOKUP(H2106,Product_Master!$A$2:$E$19,2,FALSE)</f>
        <v>Keyboard</v>
      </c>
      <c r="P2106" s="7" t="str">
        <f>VLOOKUP(H2106,Product_Master!$A$2:$E$19,3,FALSE)</f>
        <v>Technology</v>
      </c>
      <c r="Q2106" s="17">
        <f>INDEX(Product_Master!$D$2:$D$19,MATCH(H2106,Product_Master!$A$2:$A$19,0))</f>
        <v>45</v>
      </c>
      <c r="R2106" s="14">
        <f>INDEX(Product_Master!$E$2:$E$19,MATCH(H2106,Product_Master!$A$2:$A$19,0))</f>
        <v>35.729999999999997</v>
      </c>
      <c r="S2106" s="14">
        <f t="shared" si="192"/>
        <v>306</v>
      </c>
      <c r="T2106" s="14">
        <f t="shared" si="193"/>
        <v>285.83999999999997</v>
      </c>
      <c r="U2106" s="14">
        <f t="shared" si="194"/>
        <v>20.160000000000025</v>
      </c>
      <c r="V2106" s="20">
        <f t="shared" si="195"/>
        <v>6.5882352941176558E-2</v>
      </c>
      <c r="W2106" s="7" t="str">
        <f t="shared" si="196"/>
        <v>Profitable</v>
      </c>
      <c r="X2106" s="7" t="str">
        <f t="shared" si="197"/>
        <v>Low</v>
      </c>
    </row>
    <row r="2107" spans="1:24" x14ac:dyDescent="0.3">
      <c r="A2107" s="7" t="s">
        <v>4677</v>
      </c>
      <c r="B2107" s="8">
        <v>45614</v>
      </c>
      <c r="C2107" s="8">
        <v>45616</v>
      </c>
      <c r="D2107" s="7" t="s">
        <v>576</v>
      </c>
      <c r="E2107" s="7" t="s">
        <v>55</v>
      </c>
      <c r="F2107" s="7" t="s">
        <v>39</v>
      </c>
      <c r="G2107" s="7" t="s">
        <v>251</v>
      </c>
      <c r="H2107" s="7" t="s">
        <v>91</v>
      </c>
      <c r="I2107" s="6">
        <v>6</v>
      </c>
      <c r="J2107" s="10">
        <v>0.15</v>
      </c>
      <c r="K2107" s="7" t="s">
        <v>32</v>
      </c>
      <c r="L2107" s="7" t="s">
        <v>33</v>
      </c>
      <c r="M2107" s="6">
        <v>66</v>
      </c>
      <c r="N2107" s="6">
        <v>5</v>
      </c>
      <c r="O2107" s="7" t="str">
        <f>VLOOKUP(H2107,Product_Master!$A$2:$E$19,2,FALSE)</f>
        <v>Smartphone</v>
      </c>
      <c r="P2107" s="7" t="str">
        <f>VLOOKUP(H2107,Product_Master!$A$2:$E$19,3,FALSE)</f>
        <v>Technology</v>
      </c>
      <c r="Q2107" s="17">
        <f>INDEX(Product_Master!$D$2:$D$19,MATCH(H2107,Product_Master!$A$2:$A$19,0))</f>
        <v>600</v>
      </c>
      <c r="R2107" s="14">
        <f>INDEX(Product_Master!$E$2:$E$19,MATCH(H2107,Product_Master!$A$2:$A$19,0))</f>
        <v>395.83</v>
      </c>
      <c r="S2107" s="14">
        <f t="shared" si="192"/>
        <v>3060</v>
      </c>
      <c r="T2107" s="14">
        <f t="shared" si="193"/>
        <v>2374.98</v>
      </c>
      <c r="U2107" s="14">
        <f t="shared" si="194"/>
        <v>685.02</v>
      </c>
      <c r="V2107" s="20">
        <f t="shared" si="195"/>
        <v>0.22386274509803922</v>
      </c>
      <c r="W2107" s="7" t="str">
        <f t="shared" si="196"/>
        <v>Profitable</v>
      </c>
      <c r="X2107" s="7" t="str">
        <f t="shared" si="197"/>
        <v>Medium</v>
      </c>
    </row>
    <row r="2108" spans="1:24" x14ac:dyDescent="0.3">
      <c r="A2108" s="7" t="s">
        <v>4679</v>
      </c>
      <c r="B2108" s="8">
        <v>45323</v>
      </c>
      <c r="C2108" s="8">
        <v>45329</v>
      </c>
      <c r="D2108" s="7" t="s">
        <v>781</v>
      </c>
      <c r="E2108" s="7" t="s">
        <v>170</v>
      </c>
      <c r="F2108" s="7" t="s">
        <v>39</v>
      </c>
      <c r="G2108" s="7" t="s">
        <v>192</v>
      </c>
      <c r="H2108" s="7" t="s">
        <v>216</v>
      </c>
      <c r="I2108" s="6">
        <v>4</v>
      </c>
      <c r="J2108" s="10">
        <v>0</v>
      </c>
      <c r="K2108" s="7" t="s">
        <v>222</v>
      </c>
      <c r="L2108" s="7" t="s">
        <v>33</v>
      </c>
      <c r="M2108" s="6">
        <v>30</v>
      </c>
      <c r="N2108" s="6">
        <v>5</v>
      </c>
      <c r="O2108" s="7" t="str">
        <f>VLOOKUP(H2108,Product_Master!$A$2:$E$19,2,FALSE)</f>
        <v>Keyboard</v>
      </c>
      <c r="P2108" s="7" t="str">
        <f>VLOOKUP(H2108,Product_Master!$A$2:$E$19,3,FALSE)</f>
        <v>Technology</v>
      </c>
      <c r="Q2108" s="17">
        <f>INDEX(Product_Master!$D$2:$D$19,MATCH(H2108,Product_Master!$A$2:$A$19,0))</f>
        <v>45</v>
      </c>
      <c r="R2108" s="14">
        <f>INDEX(Product_Master!$E$2:$E$19,MATCH(H2108,Product_Master!$A$2:$A$19,0))</f>
        <v>35.729999999999997</v>
      </c>
      <c r="S2108" s="14">
        <f t="shared" si="192"/>
        <v>180</v>
      </c>
      <c r="T2108" s="14">
        <f t="shared" si="193"/>
        <v>142.91999999999999</v>
      </c>
      <c r="U2108" s="14">
        <f t="shared" si="194"/>
        <v>37.080000000000013</v>
      </c>
      <c r="V2108" s="20">
        <f t="shared" si="195"/>
        <v>0.20600000000000007</v>
      </c>
      <c r="W2108" s="7" t="str">
        <f t="shared" si="196"/>
        <v>Profitable</v>
      </c>
      <c r="X2108" s="7" t="str">
        <f t="shared" si="197"/>
        <v>Low</v>
      </c>
    </row>
    <row r="2109" spans="1:24" x14ac:dyDescent="0.3">
      <c r="A2109" s="7" t="s">
        <v>4680</v>
      </c>
      <c r="B2109" s="8">
        <v>45511</v>
      </c>
      <c r="C2109" s="8">
        <v>45517</v>
      </c>
      <c r="D2109" s="7" t="s">
        <v>4032</v>
      </c>
      <c r="E2109" s="7" t="s">
        <v>1315</v>
      </c>
      <c r="F2109" s="7" t="s">
        <v>39</v>
      </c>
      <c r="G2109" s="7" t="s">
        <v>47</v>
      </c>
      <c r="H2109" s="7" t="s">
        <v>21</v>
      </c>
      <c r="I2109" s="6">
        <v>4</v>
      </c>
      <c r="J2109" s="10">
        <v>0.1</v>
      </c>
      <c r="K2109" s="7" t="s">
        <v>22</v>
      </c>
      <c r="L2109" s="7" t="s">
        <v>23</v>
      </c>
      <c r="M2109" s="6">
        <v>66</v>
      </c>
      <c r="N2109" s="6">
        <v>1</v>
      </c>
      <c r="O2109" s="7" t="str">
        <f>VLOOKUP(H2109,Product_Master!$A$2:$E$19,2,FALSE)</f>
        <v>Pen Set</v>
      </c>
      <c r="P2109" s="7" t="str">
        <f>VLOOKUP(H2109,Product_Master!$A$2:$E$19,3,FALSE)</f>
        <v>Office Supplies</v>
      </c>
      <c r="Q2109" s="17">
        <f>INDEX(Product_Master!$D$2:$D$19,MATCH(H2109,Product_Master!$A$2:$A$19,0))</f>
        <v>12</v>
      </c>
      <c r="R2109" s="14">
        <f>INDEX(Product_Master!$E$2:$E$19,MATCH(H2109,Product_Master!$A$2:$A$19,0))</f>
        <v>9.07</v>
      </c>
      <c r="S2109" s="14">
        <f t="shared" si="192"/>
        <v>43.2</v>
      </c>
      <c r="T2109" s="14">
        <f t="shared" si="193"/>
        <v>36.28</v>
      </c>
      <c r="U2109" s="14">
        <f t="shared" si="194"/>
        <v>6.9200000000000017</v>
      </c>
      <c r="V2109" s="20">
        <f t="shared" si="195"/>
        <v>0.16018518518518521</v>
      </c>
      <c r="W2109" s="7" t="str">
        <f t="shared" si="196"/>
        <v>Profitable</v>
      </c>
      <c r="X2109" s="7" t="str">
        <f t="shared" si="197"/>
        <v>Low</v>
      </c>
    </row>
    <row r="2110" spans="1:24" x14ac:dyDescent="0.3">
      <c r="A2110" s="7" t="s">
        <v>4681</v>
      </c>
      <c r="B2110" s="8">
        <v>44994</v>
      </c>
      <c r="C2110" s="8">
        <v>44996</v>
      </c>
      <c r="D2110" s="7" t="s">
        <v>402</v>
      </c>
      <c r="E2110" s="7" t="s">
        <v>1169</v>
      </c>
      <c r="F2110" s="7" t="s">
        <v>19</v>
      </c>
      <c r="G2110" s="7" t="s">
        <v>20</v>
      </c>
      <c r="H2110" s="7" t="s">
        <v>69</v>
      </c>
      <c r="I2110" s="6">
        <v>9</v>
      </c>
      <c r="J2110" s="10">
        <v>0.2</v>
      </c>
      <c r="K2110" s="7" t="s">
        <v>22</v>
      </c>
      <c r="L2110" s="7" t="s">
        <v>41</v>
      </c>
      <c r="M2110" s="6">
        <v>33</v>
      </c>
      <c r="N2110" s="6">
        <v>2</v>
      </c>
      <c r="O2110" s="7" t="str">
        <f>VLOOKUP(H2110,Product_Master!$A$2:$E$19,2,FALSE)</f>
        <v>Marker Pack</v>
      </c>
      <c r="P2110" s="7" t="str">
        <f>VLOOKUP(H2110,Product_Master!$A$2:$E$19,3,FALSE)</f>
        <v>Office Supplies</v>
      </c>
      <c r="Q2110" s="17">
        <f>INDEX(Product_Master!$D$2:$D$19,MATCH(H2110,Product_Master!$A$2:$A$19,0))</f>
        <v>11</v>
      </c>
      <c r="R2110" s="14">
        <f>INDEX(Product_Master!$E$2:$E$19,MATCH(H2110,Product_Master!$A$2:$A$19,0))</f>
        <v>6.23</v>
      </c>
      <c r="S2110" s="14">
        <f t="shared" si="192"/>
        <v>79.2</v>
      </c>
      <c r="T2110" s="14">
        <f t="shared" si="193"/>
        <v>56.070000000000007</v>
      </c>
      <c r="U2110" s="14">
        <f t="shared" si="194"/>
        <v>23.129999999999995</v>
      </c>
      <c r="V2110" s="20">
        <f t="shared" si="195"/>
        <v>0.2920454545454545</v>
      </c>
      <c r="W2110" s="7" t="str">
        <f t="shared" si="196"/>
        <v>Profitable</v>
      </c>
      <c r="X2110" s="7" t="str">
        <f t="shared" si="197"/>
        <v>Low</v>
      </c>
    </row>
    <row r="2111" spans="1:24" x14ac:dyDescent="0.3">
      <c r="A2111" s="7" t="s">
        <v>4683</v>
      </c>
      <c r="B2111" s="8">
        <v>45409</v>
      </c>
      <c r="C2111" s="8">
        <v>45410</v>
      </c>
      <c r="D2111" s="7" t="s">
        <v>4040</v>
      </c>
      <c r="E2111" s="7" t="s">
        <v>886</v>
      </c>
      <c r="F2111" s="7" t="s">
        <v>29</v>
      </c>
      <c r="G2111" s="7" t="s">
        <v>192</v>
      </c>
      <c r="H2111" s="7" t="s">
        <v>56</v>
      </c>
      <c r="I2111" s="6">
        <v>5</v>
      </c>
      <c r="J2111" s="10">
        <v>0.15</v>
      </c>
      <c r="K2111" s="7" t="s">
        <v>70</v>
      </c>
      <c r="L2111" s="7" t="s">
        <v>50</v>
      </c>
      <c r="M2111" s="6">
        <v>60</v>
      </c>
      <c r="N2111" s="6">
        <v>3</v>
      </c>
      <c r="O2111" s="7" t="str">
        <f>VLOOKUP(H2111,Product_Master!$A$2:$E$19,2,FALSE)</f>
        <v>Stapler</v>
      </c>
      <c r="P2111" s="7" t="str">
        <f>VLOOKUP(H2111,Product_Master!$A$2:$E$19,3,FALSE)</f>
        <v>Office Supplies</v>
      </c>
      <c r="Q2111" s="17">
        <f>INDEX(Product_Master!$D$2:$D$19,MATCH(H2111,Product_Master!$A$2:$A$19,0))</f>
        <v>15</v>
      </c>
      <c r="R2111" s="14">
        <f>INDEX(Product_Master!$E$2:$E$19,MATCH(H2111,Product_Master!$A$2:$A$19,0))</f>
        <v>9.91</v>
      </c>
      <c r="S2111" s="14">
        <f t="shared" si="192"/>
        <v>63.75</v>
      </c>
      <c r="T2111" s="14">
        <f t="shared" si="193"/>
        <v>49.55</v>
      </c>
      <c r="U2111" s="14">
        <f t="shared" si="194"/>
        <v>14.200000000000003</v>
      </c>
      <c r="V2111" s="20">
        <f t="shared" si="195"/>
        <v>0.22274509803921574</v>
      </c>
      <c r="W2111" s="7" t="str">
        <f t="shared" si="196"/>
        <v>Profitable</v>
      </c>
      <c r="X2111" s="7" t="str">
        <f t="shared" si="197"/>
        <v>Low</v>
      </c>
    </row>
    <row r="2112" spans="1:24" x14ac:dyDescent="0.3">
      <c r="A2112" s="7" t="s">
        <v>4684</v>
      </c>
      <c r="B2112" s="8">
        <v>44992</v>
      </c>
      <c r="C2112" s="8">
        <v>44998</v>
      </c>
      <c r="D2112" s="7" t="s">
        <v>1530</v>
      </c>
      <c r="E2112" s="7" t="s">
        <v>426</v>
      </c>
      <c r="F2112" s="7" t="s">
        <v>29</v>
      </c>
      <c r="G2112" s="7" t="s">
        <v>293</v>
      </c>
      <c r="H2112" s="7" t="s">
        <v>216</v>
      </c>
      <c r="I2112" s="6">
        <v>2</v>
      </c>
      <c r="J2112" s="10">
        <v>0</v>
      </c>
      <c r="K2112" s="7" t="s">
        <v>32</v>
      </c>
      <c r="L2112" s="7" t="s">
        <v>23</v>
      </c>
      <c r="M2112" s="6">
        <v>20</v>
      </c>
      <c r="N2112" s="6">
        <v>3</v>
      </c>
      <c r="O2112" s="7" t="str">
        <f>VLOOKUP(H2112,Product_Master!$A$2:$E$19,2,FALSE)</f>
        <v>Keyboard</v>
      </c>
      <c r="P2112" s="7" t="str">
        <f>VLOOKUP(H2112,Product_Master!$A$2:$E$19,3,FALSE)</f>
        <v>Technology</v>
      </c>
      <c r="Q2112" s="17">
        <f>INDEX(Product_Master!$D$2:$D$19,MATCH(H2112,Product_Master!$A$2:$A$19,0))</f>
        <v>45</v>
      </c>
      <c r="R2112" s="14">
        <f>INDEX(Product_Master!$E$2:$E$19,MATCH(H2112,Product_Master!$A$2:$A$19,0))</f>
        <v>35.729999999999997</v>
      </c>
      <c r="S2112" s="14">
        <f t="shared" si="192"/>
        <v>90</v>
      </c>
      <c r="T2112" s="14">
        <f t="shared" si="193"/>
        <v>71.459999999999994</v>
      </c>
      <c r="U2112" s="14">
        <f t="shared" si="194"/>
        <v>18.540000000000006</v>
      </c>
      <c r="V2112" s="20">
        <f t="shared" si="195"/>
        <v>0.20600000000000007</v>
      </c>
      <c r="W2112" s="7" t="str">
        <f t="shared" si="196"/>
        <v>Profitable</v>
      </c>
      <c r="X2112" s="7" t="str">
        <f t="shared" si="197"/>
        <v>Low</v>
      </c>
    </row>
    <row r="2113" spans="1:24" x14ac:dyDescent="0.3">
      <c r="A2113" s="7" t="s">
        <v>4685</v>
      </c>
      <c r="B2113" s="8">
        <v>45578</v>
      </c>
      <c r="C2113" s="8">
        <v>45579</v>
      </c>
      <c r="D2113" s="7" t="s">
        <v>4686</v>
      </c>
      <c r="E2113" s="7" t="s">
        <v>1000</v>
      </c>
      <c r="F2113" s="7" t="s">
        <v>29</v>
      </c>
      <c r="G2113" s="7" t="s">
        <v>293</v>
      </c>
      <c r="H2113" s="7" t="s">
        <v>98</v>
      </c>
      <c r="I2113" s="6">
        <v>5</v>
      </c>
      <c r="J2113" s="10">
        <v>0</v>
      </c>
      <c r="K2113" s="7" t="s">
        <v>32</v>
      </c>
      <c r="L2113" s="7" t="s">
        <v>23</v>
      </c>
      <c r="M2113" s="6">
        <v>23</v>
      </c>
      <c r="N2113" s="6">
        <v>4</v>
      </c>
      <c r="O2113" s="7" t="str">
        <f>VLOOKUP(H2113,Product_Master!$A$2:$E$19,2,FALSE)</f>
        <v>Office Chair</v>
      </c>
      <c r="P2113" s="7" t="str">
        <f>VLOOKUP(H2113,Product_Master!$A$2:$E$19,3,FALSE)</f>
        <v>Furniture</v>
      </c>
      <c r="Q2113" s="17">
        <f>INDEX(Product_Master!$D$2:$D$19,MATCH(H2113,Product_Master!$A$2:$A$19,0))</f>
        <v>150</v>
      </c>
      <c r="R2113" s="14">
        <f>INDEX(Product_Master!$E$2:$E$19,MATCH(H2113,Product_Master!$A$2:$A$19,0))</f>
        <v>111.98</v>
      </c>
      <c r="S2113" s="14">
        <f t="shared" si="192"/>
        <v>750</v>
      </c>
      <c r="T2113" s="14">
        <f t="shared" si="193"/>
        <v>559.9</v>
      </c>
      <c r="U2113" s="14">
        <f t="shared" si="194"/>
        <v>190.10000000000002</v>
      </c>
      <c r="V2113" s="20">
        <f t="shared" si="195"/>
        <v>0.25346666666666667</v>
      </c>
      <c r="W2113" s="7" t="str">
        <f t="shared" si="196"/>
        <v>Profitable</v>
      </c>
      <c r="X2113" s="7" t="str">
        <f t="shared" si="197"/>
        <v>Low</v>
      </c>
    </row>
    <row r="2114" spans="1:24" x14ac:dyDescent="0.3">
      <c r="A2114" s="7" t="s">
        <v>4687</v>
      </c>
      <c r="B2114" s="8">
        <v>45058</v>
      </c>
      <c r="C2114" s="8">
        <v>45060</v>
      </c>
      <c r="D2114" s="7" t="s">
        <v>1749</v>
      </c>
      <c r="E2114" s="7" t="s">
        <v>694</v>
      </c>
      <c r="F2114" s="7" t="s">
        <v>29</v>
      </c>
      <c r="G2114" s="7" t="s">
        <v>115</v>
      </c>
      <c r="H2114" s="7" t="s">
        <v>241</v>
      </c>
      <c r="I2114" s="6">
        <v>9</v>
      </c>
      <c r="J2114" s="10">
        <v>0</v>
      </c>
      <c r="K2114" s="7" t="s">
        <v>32</v>
      </c>
      <c r="L2114" s="7" t="s">
        <v>41</v>
      </c>
      <c r="M2114" s="6">
        <v>69</v>
      </c>
      <c r="N2114" s="6">
        <v>4</v>
      </c>
      <c r="O2114" s="7" t="str">
        <f>VLOOKUP(H2114,Product_Master!$A$2:$E$19,2,FALSE)</f>
        <v>Notebook</v>
      </c>
      <c r="P2114" s="7" t="str">
        <f>VLOOKUP(H2114,Product_Master!$A$2:$E$19,3,FALSE)</f>
        <v>Office Supplies</v>
      </c>
      <c r="Q2114" s="17">
        <f>INDEX(Product_Master!$D$2:$D$19,MATCH(H2114,Product_Master!$A$2:$A$19,0))</f>
        <v>6</v>
      </c>
      <c r="R2114" s="14">
        <f>INDEX(Product_Master!$E$2:$E$19,MATCH(H2114,Product_Master!$A$2:$A$19,0))</f>
        <v>4.2699999999999996</v>
      </c>
      <c r="S2114" s="14">
        <f t="shared" ref="S2114:S2177" si="198">I2114*Q2114*(1-J2114)</f>
        <v>54</v>
      </c>
      <c r="T2114" s="14">
        <f t="shared" ref="T2114:T2177" si="199">I2114*R2114</f>
        <v>38.429999999999993</v>
      </c>
      <c r="U2114" s="14">
        <f t="shared" ref="U2114:U2177" si="200">S2114-T2114</f>
        <v>15.570000000000007</v>
      </c>
      <c r="V2114" s="20">
        <f t="shared" ref="V2114:V2177" si="201">IFERROR(U2114/S2114,0)</f>
        <v>0.2883333333333335</v>
      </c>
      <c r="W2114" s="7" t="str">
        <f t="shared" ref="W2114:W2177" si="202">IF(U2114&gt;0,"Profitable","Loss")</f>
        <v>Profitable</v>
      </c>
      <c r="X2114" s="7" t="str">
        <f t="shared" ref="X2114:X2177" si="203">IF(S2114&gt;=5000,"High",IF(S2114&gt;=2000,"Medium","Low"))</f>
        <v>Low</v>
      </c>
    </row>
    <row r="2115" spans="1:24" x14ac:dyDescent="0.3">
      <c r="A2115" s="7" t="s">
        <v>4688</v>
      </c>
      <c r="B2115" s="8">
        <v>45306</v>
      </c>
      <c r="C2115" s="8">
        <v>45309</v>
      </c>
      <c r="D2115" s="7" t="s">
        <v>4689</v>
      </c>
      <c r="E2115" s="7" t="s">
        <v>191</v>
      </c>
      <c r="F2115" s="7" t="s">
        <v>29</v>
      </c>
      <c r="G2115" s="7" t="s">
        <v>30</v>
      </c>
      <c r="H2115" s="7" t="s">
        <v>63</v>
      </c>
      <c r="I2115" s="6">
        <v>5</v>
      </c>
      <c r="J2115" s="10">
        <v>0.2</v>
      </c>
      <c r="K2115" s="7" t="s">
        <v>32</v>
      </c>
      <c r="L2115" s="7" t="s">
        <v>23</v>
      </c>
      <c r="M2115" s="6">
        <v>50</v>
      </c>
      <c r="N2115" s="6">
        <v>3</v>
      </c>
      <c r="O2115" s="7" t="str">
        <f>VLOOKUP(H2115,Product_Master!$A$2:$E$19,2,FALSE)</f>
        <v>Paper Ream</v>
      </c>
      <c r="P2115" s="7" t="str">
        <f>VLOOKUP(H2115,Product_Master!$A$2:$E$19,3,FALSE)</f>
        <v>Office Supplies</v>
      </c>
      <c r="Q2115" s="17">
        <f>INDEX(Product_Master!$D$2:$D$19,MATCH(H2115,Product_Master!$A$2:$A$19,0))</f>
        <v>9</v>
      </c>
      <c r="R2115" s="14">
        <f>INDEX(Product_Master!$E$2:$E$19,MATCH(H2115,Product_Master!$A$2:$A$19,0))</f>
        <v>5.46</v>
      </c>
      <c r="S2115" s="14">
        <f t="shared" si="198"/>
        <v>36</v>
      </c>
      <c r="T2115" s="14">
        <f t="shared" si="199"/>
        <v>27.3</v>
      </c>
      <c r="U2115" s="14">
        <f t="shared" si="200"/>
        <v>8.6999999999999993</v>
      </c>
      <c r="V2115" s="20">
        <f t="shared" si="201"/>
        <v>0.24166666666666664</v>
      </c>
      <c r="W2115" s="7" t="str">
        <f t="shared" si="202"/>
        <v>Profitable</v>
      </c>
      <c r="X2115" s="7" t="str">
        <f t="shared" si="203"/>
        <v>Low</v>
      </c>
    </row>
    <row r="2116" spans="1:24" x14ac:dyDescent="0.3">
      <c r="A2116" s="7" t="s">
        <v>4690</v>
      </c>
      <c r="B2116" s="8">
        <v>44927</v>
      </c>
      <c r="C2116" s="8">
        <v>44931</v>
      </c>
      <c r="D2116" s="7" t="s">
        <v>457</v>
      </c>
      <c r="E2116" s="7" t="s">
        <v>2083</v>
      </c>
      <c r="F2116" s="7" t="s">
        <v>29</v>
      </c>
      <c r="G2116" s="7" t="s">
        <v>176</v>
      </c>
      <c r="H2116" s="7" t="s">
        <v>109</v>
      </c>
      <c r="I2116" s="6">
        <v>4</v>
      </c>
      <c r="J2116" s="10">
        <v>0.1</v>
      </c>
      <c r="K2116" s="7" t="s">
        <v>32</v>
      </c>
      <c r="L2116" s="7" t="s">
        <v>23</v>
      </c>
      <c r="M2116" s="6">
        <v>27</v>
      </c>
      <c r="N2116" s="6">
        <v>2</v>
      </c>
      <c r="O2116" s="7" t="str">
        <f>VLOOKUP(H2116,Product_Master!$A$2:$E$19,2,FALSE)</f>
        <v>Printer</v>
      </c>
      <c r="P2116" s="7" t="str">
        <f>VLOOKUP(H2116,Product_Master!$A$2:$E$19,3,FALSE)</f>
        <v>Technology</v>
      </c>
      <c r="Q2116" s="17">
        <f>INDEX(Product_Master!$D$2:$D$19,MATCH(H2116,Product_Master!$A$2:$A$19,0))</f>
        <v>180</v>
      </c>
      <c r="R2116" s="14">
        <f>INDEX(Product_Master!$E$2:$E$19,MATCH(H2116,Product_Master!$A$2:$A$19,0))</f>
        <v>133.25</v>
      </c>
      <c r="S2116" s="14">
        <f t="shared" si="198"/>
        <v>648</v>
      </c>
      <c r="T2116" s="14">
        <f t="shared" si="199"/>
        <v>533</v>
      </c>
      <c r="U2116" s="14">
        <f t="shared" si="200"/>
        <v>115</v>
      </c>
      <c r="V2116" s="20">
        <f t="shared" si="201"/>
        <v>0.17746913580246915</v>
      </c>
      <c r="W2116" s="7" t="str">
        <f t="shared" si="202"/>
        <v>Profitable</v>
      </c>
      <c r="X2116" s="7" t="str">
        <f t="shared" si="203"/>
        <v>Low</v>
      </c>
    </row>
    <row r="2117" spans="1:24" x14ac:dyDescent="0.3">
      <c r="A2117" s="7" t="s">
        <v>4692</v>
      </c>
      <c r="B2117" s="8">
        <v>45084</v>
      </c>
      <c r="C2117" s="8">
        <v>45090</v>
      </c>
      <c r="D2117" s="7" t="s">
        <v>765</v>
      </c>
      <c r="E2117" s="7" t="s">
        <v>643</v>
      </c>
      <c r="F2117" s="7" t="s">
        <v>19</v>
      </c>
      <c r="G2117" s="7" t="s">
        <v>97</v>
      </c>
      <c r="H2117" s="7" t="s">
        <v>146</v>
      </c>
      <c r="I2117" s="6">
        <v>2</v>
      </c>
      <c r="J2117" s="10">
        <v>0.15</v>
      </c>
      <c r="K2117" s="7" t="s">
        <v>32</v>
      </c>
      <c r="L2117" s="7" t="s">
        <v>50</v>
      </c>
      <c r="M2117" s="6">
        <v>69</v>
      </c>
      <c r="N2117" s="6">
        <v>3</v>
      </c>
      <c r="O2117" s="7" t="str">
        <f>VLOOKUP(H2117,Product_Master!$A$2:$E$19,2,FALSE)</f>
        <v>Standing Desk</v>
      </c>
      <c r="P2117" s="7" t="str">
        <f>VLOOKUP(H2117,Product_Master!$A$2:$E$19,3,FALSE)</f>
        <v>Furniture</v>
      </c>
      <c r="Q2117" s="17">
        <f>INDEX(Product_Master!$D$2:$D$19,MATCH(H2117,Product_Master!$A$2:$A$19,0))</f>
        <v>480</v>
      </c>
      <c r="R2117" s="14">
        <f>INDEX(Product_Master!$E$2:$E$19,MATCH(H2117,Product_Master!$A$2:$A$19,0))</f>
        <v>375.21</v>
      </c>
      <c r="S2117" s="14">
        <f t="shared" si="198"/>
        <v>816</v>
      </c>
      <c r="T2117" s="14">
        <f t="shared" si="199"/>
        <v>750.42</v>
      </c>
      <c r="U2117" s="14">
        <f t="shared" si="200"/>
        <v>65.580000000000041</v>
      </c>
      <c r="V2117" s="20">
        <f t="shared" si="201"/>
        <v>8.0367647058823585E-2</v>
      </c>
      <c r="W2117" s="7" t="str">
        <f t="shared" si="202"/>
        <v>Profitable</v>
      </c>
      <c r="X2117" s="7" t="str">
        <f t="shared" si="203"/>
        <v>Low</v>
      </c>
    </row>
    <row r="2118" spans="1:24" x14ac:dyDescent="0.3">
      <c r="A2118" s="7" t="s">
        <v>4693</v>
      </c>
      <c r="B2118" s="8">
        <v>45332</v>
      </c>
      <c r="C2118" s="8">
        <v>45333</v>
      </c>
      <c r="D2118" s="7" t="s">
        <v>4694</v>
      </c>
      <c r="E2118" s="7" t="s">
        <v>2083</v>
      </c>
      <c r="F2118" s="7" t="s">
        <v>39</v>
      </c>
      <c r="G2118" s="7" t="s">
        <v>115</v>
      </c>
      <c r="H2118" s="7" t="s">
        <v>154</v>
      </c>
      <c r="I2118" s="6">
        <v>6</v>
      </c>
      <c r="J2118" s="10">
        <v>0</v>
      </c>
      <c r="K2118" s="7" t="s">
        <v>32</v>
      </c>
      <c r="L2118" s="7" t="s">
        <v>23</v>
      </c>
      <c r="M2118" s="6">
        <v>58</v>
      </c>
      <c r="N2118" s="6">
        <v>3</v>
      </c>
      <c r="O2118" s="7" t="str">
        <f>VLOOKUP(H2118,Product_Master!$A$2:$E$19,2,FALSE)</f>
        <v>Filing Cabinet</v>
      </c>
      <c r="P2118" s="7" t="str">
        <f>VLOOKUP(H2118,Product_Master!$A$2:$E$19,3,FALSE)</f>
        <v>Furniture</v>
      </c>
      <c r="Q2118" s="17">
        <f>INDEX(Product_Master!$D$2:$D$19,MATCH(H2118,Product_Master!$A$2:$A$19,0))</f>
        <v>130</v>
      </c>
      <c r="R2118" s="14">
        <f>INDEX(Product_Master!$E$2:$E$19,MATCH(H2118,Product_Master!$A$2:$A$19,0))</f>
        <v>83.55</v>
      </c>
      <c r="S2118" s="14">
        <f t="shared" si="198"/>
        <v>780</v>
      </c>
      <c r="T2118" s="14">
        <f t="shared" si="199"/>
        <v>501.29999999999995</v>
      </c>
      <c r="U2118" s="14">
        <f t="shared" si="200"/>
        <v>278.70000000000005</v>
      </c>
      <c r="V2118" s="20">
        <f t="shared" si="201"/>
        <v>0.35730769230769238</v>
      </c>
      <c r="W2118" s="7" t="str">
        <f t="shared" si="202"/>
        <v>Profitable</v>
      </c>
      <c r="X2118" s="7" t="str">
        <f t="shared" si="203"/>
        <v>Low</v>
      </c>
    </row>
    <row r="2119" spans="1:24" x14ac:dyDescent="0.3">
      <c r="A2119" s="7" t="s">
        <v>4695</v>
      </c>
      <c r="B2119" s="8">
        <v>45437</v>
      </c>
      <c r="C2119" s="8">
        <v>45442</v>
      </c>
      <c r="D2119" s="7" t="s">
        <v>4696</v>
      </c>
      <c r="E2119" s="7" t="s">
        <v>1142</v>
      </c>
      <c r="F2119" s="7" t="s">
        <v>39</v>
      </c>
      <c r="G2119" s="7" t="s">
        <v>30</v>
      </c>
      <c r="H2119" s="7" t="s">
        <v>84</v>
      </c>
      <c r="I2119" s="6">
        <v>9</v>
      </c>
      <c r="J2119" s="10">
        <v>0.05</v>
      </c>
      <c r="K2119" s="7" t="s">
        <v>32</v>
      </c>
      <c r="L2119" s="7" t="s">
        <v>23</v>
      </c>
      <c r="M2119" s="6">
        <v>36</v>
      </c>
      <c r="N2119" s="6">
        <v>2</v>
      </c>
      <c r="O2119" s="7" t="str">
        <f>VLOOKUP(H2119,Product_Master!$A$2:$E$19,2,FALSE)</f>
        <v>Bookcase</v>
      </c>
      <c r="P2119" s="7" t="str">
        <f>VLOOKUP(H2119,Product_Master!$A$2:$E$19,3,FALSE)</f>
        <v>Furniture</v>
      </c>
      <c r="Q2119" s="17">
        <f>INDEX(Product_Master!$D$2:$D$19,MATCH(H2119,Product_Master!$A$2:$A$19,0))</f>
        <v>210</v>
      </c>
      <c r="R2119" s="14">
        <f>INDEX(Product_Master!$E$2:$E$19,MATCH(H2119,Product_Master!$A$2:$A$19,0))</f>
        <v>139.15</v>
      </c>
      <c r="S2119" s="14">
        <f t="shared" si="198"/>
        <v>1795.5</v>
      </c>
      <c r="T2119" s="14">
        <f t="shared" si="199"/>
        <v>1252.3500000000001</v>
      </c>
      <c r="U2119" s="14">
        <f t="shared" si="200"/>
        <v>543.14999999999986</v>
      </c>
      <c r="V2119" s="20">
        <f t="shared" si="201"/>
        <v>0.30250626566416033</v>
      </c>
      <c r="W2119" s="7" t="str">
        <f t="shared" si="202"/>
        <v>Profitable</v>
      </c>
      <c r="X2119" s="7" t="str">
        <f t="shared" si="203"/>
        <v>Low</v>
      </c>
    </row>
    <row r="2120" spans="1:24" x14ac:dyDescent="0.3">
      <c r="A2120" s="7" t="s">
        <v>4697</v>
      </c>
      <c r="B2120" s="8">
        <v>44940</v>
      </c>
      <c r="C2120" s="8">
        <v>44945</v>
      </c>
      <c r="D2120" s="7" t="s">
        <v>514</v>
      </c>
      <c r="E2120" s="7" t="s">
        <v>444</v>
      </c>
      <c r="F2120" s="7" t="s">
        <v>29</v>
      </c>
      <c r="G2120" s="7" t="s">
        <v>251</v>
      </c>
      <c r="H2120" s="7" t="s">
        <v>109</v>
      </c>
      <c r="I2120" s="6">
        <v>8</v>
      </c>
      <c r="J2120" s="10">
        <v>0</v>
      </c>
      <c r="K2120" s="7" t="s">
        <v>32</v>
      </c>
      <c r="L2120" s="7" t="s">
        <v>23</v>
      </c>
      <c r="M2120" s="6">
        <v>23</v>
      </c>
      <c r="N2120" s="6">
        <v>2</v>
      </c>
      <c r="O2120" s="7" t="str">
        <f>VLOOKUP(H2120,Product_Master!$A$2:$E$19,2,FALSE)</f>
        <v>Printer</v>
      </c>
      <c r="P2120" s="7" t="str">
        <f>VLOOKUP(H2120,Product_Master!$A$2:$E$19,3,FALSE)</f>
        <v>Technology</v>
      </c>
      <c r="Q2120" s="17">
        <f>INDEX(Product_Master!$D$2:$D$19,MATCH(H2120,Product_Master!$A$2:$A$19,0))</f>
        <v>180</v>
      </c>
      <c r="R2120" s="14">
        <f>INDEX(Product_Master!$E$2:$E$19,MATCH(H2120,Product_Master!$A$2:$A$19,0))</f>
        <v>133.25</v>
      </c>
      <c r="S2120" s="14">
        <f t="shared" si="198"/>
        <v>1440</v>
      </c>
      <c r="T2120" s="14">
        <f t="shared" si="199"/>
        <v>1066</v>
      </c>
      <c r="U2120" s="14">
        <f t="shared" si="200"/>
        <v>374</v>
      </c>
      <c r="V2120" s="20">
        <f t="shared" si="201"/>
        <v>0.25972222222222224</v>
      </c>
      <c r="W2120" s="7" t="str">
        <f t="shared" si="202"/>
        <v>Profitable</v>
      </c>
      <c r="X2120" s="7" t="str">
        <f t="shared" si="203"/>
        <v>Low</v>
      </c>
    </row>
    <row r="2121" spans="1:24" x14ac:dyDescent="0.3">
      <c r="A2121" s="7" t="s">
        <v>4698</v>
      </c>
      <c r="B2121" s="8">
        <v>45421</v>
      </c>
      <c r="C2121" s="8">
        <v>45426</v>
      </c>
      <c r="D2121" s="7" t="s">
        <v>4700</v>
      </c>
      <c r="E2121" s="7" t="s">
        <v>246</v>
      </c>
      <c r="F2121" s="7" t="s">
        <v>39</v>
      </c>
      <c r="G2121" s="7" t="s">
        <v>30</v>
      </c>
      <c r="H2121" s="7" t="s">
        <v>308</v>
      </c>
      <c r="I2121" s="6">
        <v>3</v>
      </c>
      <c r="J2121" s="10">
        <v>0.2</v>
      </c>
      <c r="K2121" s="7" t="s">
        <v>70</v>
      </c>
      <c r="L2121" s="7" t="s">
        <v>50</v>
      </c>
      <c r="M2121" s="6">
        <v>35</v>
      </c>
      <c r="N2121" s="6">
        <v>2</v>
      </c>
      <c r="O2121" s="7" t="str">
        <f>VLOOKUP(H2121,Product_Master!$A$2:$E$19,2,FALSE)</f>
        <v>Binder</v>
      </c>
      <c r="P2121" s="7" t="str">
        <f>VLOOKUP(H2121,Product_Master!$A$2:$E$19,3,FALSE)</f>
        <v>Office Supplies</v>
      </c>
      <c r="Q2121" s="17">
        <f>INDEX(Product_Master!$D$2:$D$19,MATCH(H2121,Product_Master!$A$2:$A$19,0))</f>
        <v>8</v>
      </c>
      <c r="R2121" s="14">
        <f>INDEX(Product_Master!$E$2:$E$19,MATCH(H2121,Product_Master!$A$2:$A$19,0))</f>
        <v>5.51</v>
      </c>
      <c r="S2121" s="14">
        <f t="shared" si="198"/>
        <v>19.200000000000003</v>
      </c>
      <c r="T2121" s="14">
        <f t="shared" si="199"/>
        <v>16.53</v>
      </c>
      <c r="U2121" s="14">
        <f t="shared" si="200"/>
        <v>2.6700000000000017</v>
      </c>
      <c r="V2121" s="20">
        <f t="shared" si="201"/>
        <v>0.13906250000000006</v>
      </c>
      <c r="W2121" s="7" t="str">
        <f t="shared" si="202"/>
        <v>Profitable</v>
      </c>
      <c r="X2121" s="7" t="str">
        <f t="shared" si="203"/>
        <v>Low</v>
      </c>
    </row>
    <row r="2122" spans="1:24" x14ac:dyDescent="0.3">
      <c r="A2122" s="7" t="s">
        <v>4701</v>
      </c>
      <c r="B2122" s="8">
        <v>45316</v>
      </c>
      <c r="C2122" s="8">
        <v>45319</v>
      </c>
      <c r="D2122" s="7" t="s">
        <v>4524</v>
      </c>
      <c r="E2122" s="7" t="s">
        <v>1568</v>
      </c>
      <c r="F2122" s="7" t="s">
        <v>29</v>
      </c>
      <c r="G2122" s="7" t="s">
        <v>293</v>
      </c>
      <c r="H2122" s="7" t="s">
        <v>63</v>
      </c>
      <c r="I2122" s="6">
        <v>9</v>
      </c>
      <c r="J2122" s="10">
        <v>0.2</v>
      </c>
      <c r="K2122" s="7" t="s">
        <v>222</v>
      </c>
      <c r="L2122" s="7" t="s">
        <v>50</v>
      </c>
      <c r="M2122" s="6">
        <v>63</v>
      </c>
      <c r="N2122" s="6">
        <v>3</v>
      </c>
      <c r="O2122" s="7" t="str">
        <f>VLOOKUP(H2122,Product_Master!$A$2:$E$19,2,FALSE)</f>
        <v>Paper Ream</v>
      </c>
      <c r="P2122" s="7" t="str">
        <f>VLOOKUP(H2122,Product_Master!$A$2:$E$19,3,FALSE)</f>
        <v>Office Supplies</v>
      </c>
      <c r="Q2122" s="17">
        <f>INDEX(Product_Master!$D$2:$D$19,MATCH(H2122,Product_Master!$A$2:$A$19,0))</f>
        <v>9</v>
      </c>
      <c r="R2122" s="14">
        <f>INDEX(Product_Master!$E$2:$E$19,MATCH(H2122,Product_Master!$A$2:$A$19,0))</f>
        <v>5.46</v>
      </c>
      <c r="S2122" s="14">
        <f t="shared" si="198"/>
        <v>64.8</v>
      </c>
      <c r="T2122" s="14">
        <f t="shared" si="199"/>
        <v>49.14</v>
      </c>
      <c r="U2122" s="14">
        <f t="shared" si="200"/>
        <v>15.659999999999997</v>
      </c>
      <c r="V2122" s="20">
        <f t="shared" si="201"/>
        <v>0.24166666666666661</v>
      </c>
      <c r="W2122" s="7" t="str">
        <f t="shared" si="202"/>
        <v>Profitable</v>
      </c>
      <c r="X2122" s="7" t="str">
        <f t="shared" si="203"/>
        <v>Low</v>
      </c>
    </row>
    <row r="2123" spans="1:24" x14ac:dyDescent="0.3">
      <c r="A2123" s="7" t="s">
        <v>4702</v>
      </c>
      <c r="B2123" s="8">
        <v>45252</v>
      </c>
      <c r="C2123" s="8">
        <v>45259</v>
      </c>
      <c r="D2123" s="7" t="s">
        <v>1637</v>
      </c>
      <c r="E2123" s="7" t="s">
        <v>397</v>
      </c>
      <c r="F2123" s="7" t="s">
        <v>29</v>
      </c>
      <c r="G2123" s="7" t="s">
        <v>176</v>
      </c>
      <c r="H2123" s="7" t="s">
        <v>98</v>
      </c>
      <c r="I2123" s="6">
        <v>6</v>
      </c>
      <c r="J2123" s="10">
        <v>0.2</v>
      </c>
      <c r="K2123" s="7" t="s">
        <v>22</v>
      </c>
      <c r="L2123" s="7" t="s">
        <v>41</v>
      </c>
      <c r="M2123" s="6">
        <v>56</v>
      </c>
      <c r="N2123" s="6">
        <v>4</v>
      </c>
      <c r="O2123" s="7" t="str">
        <f>VLOOKUP(H2123,Product_Master!$A$2:$E$19,2,FALSE)</f>
        <v>Office Chair</v>
      </c>
      <c r="P2123" s="7" t="str">
        <f>VLOOKUP(H2123,Product_Master!$A$2:$E$19,3,FALSE)</f>
        <v>Furniture</v>
      </c>
      <c r="Q2123" s="17">
        <f>INDEX(Product_Master!$D$2:$D$19,MATCH(H2123,Product_Master!$A$2:$A$19,0))</f>
        <v>150</v>
      </c>
      <c r="R2123" s="14">
        <f>INDEX(Product_Master!$E$2:$E$19,MATCH(H2123,Product_Master!$A$2:$A$19,0))</f>
        <v>111.98</v>
      </c>
      <c r="S2123" s="14">
        <f t="shared" si="198"/>
        <v>720</v>
      </c>
      <c r="T2123" s="14">
        <f t="shared" si="199"/>
        <v>671.88</v>
      </c>
      <c r="U2123" s="14">
        <f t="shared" si="200"/>
        <v>48.120000000000005</v>
      </c>
      <c r="V2123" s="20">
        <f t="shared" si="201"/>
        <v>6.6833333333333342E-2</v>
      </c>
      <c r="W2123" s="7" t="str">
        <f t="shared" si="202"/>
        <v>Profitable</v>
      </c>
      <c r="X2123" s="7" t="str">
        <f t="shared" si="203"/>
        <v>Low</v>
      </c>
    </row>
    <row r="2124" spans="1:24" x14ac:dyDescent="0.3">
      <c r="A2124" s="7" t="s">
        <v>4703</v>
      </c>
      <c r="B2124" s="8">
        <v>45378</v>
      </c>
      <c r="C2124" s="8">
        <v>45379</v>
      </c>
      <c r="D2124" s="7" t="s">
        <v>4704</v>
      </c>
      <c r="E2124" s="7" t="s">
        <v>591</v>
      </c>
      <c r="F2124" s="7" t="s">
        <v>29</v>
      </c>
      <c r="G2124" s="7" t="s">
        <v>293</v>
      </c>
      <c r="H2124" s="7" t="s">
        <v>84</v>
      </c>
      <c r="I2124" s="6">
        <v>2</v>
      </c>
      <c r="J2124" s="10">
        <v>0</v>
      </c>
      <c r="K2124" s="7" t="s">
        <v>32</v>
      </c>
      <c r="L2124" s="7" t="s">
        <v>23</v>
      </c>
      <c r="M2124" s="6">
        <v>50</v>
      </c>
      <c r="N2124" s="6">
        <v>1</v>
      </c>
      <c r="O2124" s="7" t="str">
        <f>VLOOKUP(H2124,Product_Master!$A$2:$E$19,2,FALSE)</f>
        <v>Bookcase</v>
      </c>
      <c r="P2124" s="7" t="str">
        <f>VLOOKUP(H2124,Product_Master!$A$2:$E$19,3,FALSE)</f>
        <v>Furniture</v>
      </c>
      <c r="Q2124" s="17">
        <f>INDEX(Product_Master!$D$2:$D$19,MATCH(H2124,Product_Master!$A$2:$A$19,0))</f>
        <v>210</v>
      </c>
      <c r="R2124" s="14">
        <f>INDEX(Product_Master!$E$2:$E$19,MATCH(H2124,Product_Master!$A$2:$A$19,0))</f>
        <v>139.15</v>
      </c>
      <c r="S2124" s="14">
        <f t="shared" si="198"/>
        <v>420</v>
      </c>
      <c r="T2124" s="14">
        <f t="shared" si="199"/>
        <v>278.3</v>
      </c>
      <c r="U2124" s="14">
        <f t="shared" si="200"/>
        <v>141.69999999999999</v>
      </c>
      <c r="V2124" s="20">
        <f t="shared" si="201"/>
        <v>0.33738095238095234</v>
      </c>
      <c r="W2124" s="7" t="str">
        <f t="shared" si="202"/>
        <v>Profitable</v>
      </c>
      <c r="X2124" s="7" t="str">
        <f t="shared" si="203"/>
        <v>Low</v>
      </c>
    </row>
    <row r="2125" spans="1:24" x14ac:dyDescent="0.3">
      <c r="A2125" s="7" t="s">
        <v>4705</v>
      </c>
      <c r="B2125" s="8">
        <v>45159</v>
      </c>
      <c r="C2125" s="8">
        <v>45163</v>
      </c>
      <c r="D2125" s="7" t="s">
        <v>4467</v>
      </c>
      <c r="E2125" s="7" t="s">
        <v>1202</v>
      </c>
      <c r="F2125" s="7" t="s">
        <v>29</v>
      </c>
      <c r="G2125" s="7" t="s">
        <v>20</v>
      </c>
      <c r="H2125" s="7" t="s">
        <v>21</v>
      </c>
      <c r="I2125" s="6">
        <v>9</v>
      </c>
      <c r="J2125" s="10">
        <v>0</v>
      </c>
      <c r="K2125" s="7" t="s">
        <v>22</v>
      </c>
      <c r="L2125" s="7" t="s">
        <v>50</v>
      </c>
      <c r="M2125" s="6">
        <v>28</v>
      </c>
      <c r="N2125" s="6">
        <v>5</v>
      </c>
      <c r="O2125" s="7" t="str">
        <f>VLOOKUP(H2125,Product_Master!$A$2:$E$19,2,FALSE)</f>
        <v>Pen Set</v>
      </c>
      <c r="P2125" s="7" t="str">
        <f>VLOOKUP(H2125,Product_Master!$A$2:$E$19,3,FALSE)</f>
        <v>Office Supplies</v>
      </c>
      <c r="Q2125" s="17">
        <f>INDEX(Product_Master!$D$2:$D$19,MATCH(H2125,Product_Master!$A$2:$A$19,0))</f>
        <v>12</v>
      </c>
      <c r="R2125" s="14">
        <f>INDEX(Product_Master!$E$2:$E$19,MATCH(H2125,Product_Master!$A$2:$A$19,0))</f>
        <v>9.07</v>
      </c>
      <c r="S2125" s="14">
        <f t="shared" si="198"/>
        <v>108</v>
      </c>
      <c r="T2125" s="14">
        <f t="shared" si="199"/>
        <v>81.63</v>
      </c>
      <c r="U2125" s="14">
        <f t="shared" si="200"/>
        <v>26.370000000000005</v>
      </c>
      <c r="V2125" s="20">
        <f t="shared" si="201"/>
        <v>0.2441666666666667</v>
      </c>
      <c r="W2125" s="7" t="str">
        <f t="shared" si="202"/>
        <v>Profitable</v>
      </c>
      <c r="X2125" s="7" t="str">
        <f t="shared" si="203"/>
        <v>Low</v>
      </c>
    </row>
    <row r="2126" spans="1:24" x14ac:dyDescent="0.3">
      <c r="A2126" s="7" t="s">
        <v>4707</v>
      </c>
      <c r="B2126" s="8">
        <v>45435</v>
      </c>
      <c r="C2126" s="8">
        <v>45437</v>
      </c>
      <c r="D2126" s="7" t="s">
        <v>3107</v>
      </c>
      <c r="E2126" s="7" t="s">
        <v>191</v>
      </c>
      <c r="F2126" s="7" t="s">
        <v>39</v>
      </c>
      <c r="G2126" s="7" t="s">
        <v>20</v>
      </c>
      <c r="H2126" s="7" t="s">
        <v>160</v>
      </c>
      <c r="I2126" s="6">
        <v>9</v>
      </c>
      <c r="J2126" s="10">
        <v>0</v>
      </c>
      <c r="K2126" s="7" t="s">
        <v>32</v>
      </c>
      <c r="L2126" s="7" t="s">
        <v>41</v>
      </c>
      <c r="M2126" s="6">
        <v>29</v>
      </c>
      <c r="N2126" s="6">
        <v>1</v>
      </c>
      <c r="O2126" s="7" t="str">
        <f>VLOOKUP(H2126,Product_Master!$A$2:$E$19,2,FALSE)</f>
        <v>Laptop</v>
      </c>
      <c r="P2126" s="7" t="str">
        <f>VLOOKUP(H2126,Product_Master!$A$2:$E$19,3,FALSE)</f>
        <v>Technology</v>
      </c>
      <c r="Q2126" s="17">
        <f>INDEX(Product_Master!$D$2:$D$19,MATCH(H2126,Product_Master!$A$2:$A$19,0))</f>
        <v>900</v>
      </c>
      <c r="R2126" s="14">
        <f>INDEX(Product_Master!$E$2:$E$19,MATCH(H2126,Product_Master!$A$2:$A$19,0))</f>
        <v>669.14</v>
      </c>
      <c r="S2126" s="14">
        <f t="shared" si="198"/>
        <v>8100</v>
      </c>
      <c r="T2126" s="14">
        <f t="shared" si="199"/>
        <v>6022.26</v>
      </c>
      <c r="U2126" s="14">
        <f t="shared" si="200"/>
        <v>2077.7399999999998</v>
      </c>
      <c r="V2126" s="20">
        <f t="shared" si="201"/>
        <v>0.25651111111111108</v>
      </c>
      <c r="W2126" s="7" t="str">
        <f t="shared" si="202"/>
        <v>Profitable</v>
      </c>
      <c r="X2126" s="7" t="str">
        <f t="shared" si="203"/>
        <v>High</v>
      </c>
    </row>
    <row r="2127" spans="1:24" x14ac:dyDescent="0.3">
      <c r="A2127" s="7" t="s">
        <v>4708</v>
      </c>
      <c r="B2127" s="8">
        <v>45391</v>
      </c>
      <c r="C2127" s="8">
        <v>45398</v>
      </c>
      <c r="D2127" s="7" t="s">
        <v>4704</v>
      </c>
      <c r="E2127" s="7" t="s">
        <v>55</v>
      </c>
      <c r="F2127" s="7" t="s">
        <v>29</v>
      </c>
      <c r="G2127" s="7" t="s">
        <v>62</v>
      </c>
      <c r="H2127" s="7" t="s">
        <v>21</v>
      </c>
      <c r="I2127" s="6">
        <v>1</v>
      </c>
      <c r="J2127" s="10">
        <v>0.05</v>
      </c>
      <c r="K2127" s="7" t="s">
        <v>32</v>
      </c>
      <c r="L2127" s="7" t="s">
        <v>33</v>
      </c>
      <c r="M2127" s="6">
        <v>34</v>
      </c>
      <c r="N2127" s="6">
        <v>2</v>
      </c>
      <c r="O2127" s="7" t="str">
        <f>VLOOKUP(H2127,Product_Master!$A$2:$E$19,2,FALSE)</f>
        <v>Pen Set</v>
      </c>
      <c r="P2127" s="7" t="str">
        <f>VLOOKUP(H2127,Product_Master!$A$2:$E$19,3,FALSE)</f>
        <v>Office Supplies</v>
      </c>
      <c r="Q2127" s="17">
        <f>INDEX(Product_Master!$D$2:$D$19,MATCH(H2127,Product_Master!$A$2:$A$19,0))</f>
        <v>12</v>
      </c>
      <c r="R2127" s="14">
        <f>INDEX(Product_Master!$E$2:$E$19,MATCH(H2127,Product_Master!$A$2:$A$19,0))</f>
        <v>9.07</v>
      </c>
      <c r="S2127" s="14">
        <f t="shared" si="198"/>
        <v>11.399999999999999</v>
      </c>
      <c r="T2127" s="14">
        <f t="shared" si="199"/>
        <v>9.07</v>
      </c>
      <c r="U2127" s="14">
        <f t="shared" si="200"/>
        <v>2.3299999999999983</v>
      </c>
      <c r="V2127" s="20">
        <f t="shared" si="201"/>
        <v>0.20438596491228059</v>
      </c>
      <c r="W2127" s="7" t="str">
        <f t="shared" si="202"/>
        <v>Profitable</v>
      </c>
      <c r="X2127" s="7" t="str">
        <f t="shared" si="203"/>
        <v>Low</v>
      </c>
    </row>
    <row r="2128" spans="1:24" x14ac:dyDescent="0.3">
      <c r="A2128" s="7" t="s">
        <v>4709</v>
      </c>
      <c r="B2128" s="8">
        <v>45103</v>
      </c>
      <c r="C2128" s="8">
        <v>45105</v>
      </c>
      <c r="D2128" s="7" t="s">
        <v>3265</v>
      </c>
      <c r="E2128" s="7" t="s">
        <v>281</v>
      </c>
      <c r="F2128" s="7" t="s">
        <v>39</v>
      </c>
      <c r="G2128" s="7" t="s">
        <v>176</v>
      </c>
      <c r="H2128" s="7" t="s">
        <v>63</v>
      </c>
      <c r="I2128" s="6">
        <v>2</v>
      </c>
      <c r="J2128" s="10">
        <v>0.1</v>
      </c>
      <c r="K2128" s="7" t="s">
        <v>70</v>
      </c>
      <c r="L2128" s="7" t="s">
        <v>23</v>
      </c>
      <c r="M2128" s="6">
        <v>57</v>
      </c>
      <c r="N2128" s="6">
        <v>5</v>
      </c>
      <c r="O2128" s="7" t="str">
        <f>VLOOKUP(H2128,Product_Master!$A$2:$E$19,2,FALSE)</f>
        <v>Paper Ream</v>
      </c>
      <c r="P2128" s="7" t="str">
        <f>VLOOKUP(H2128,Product_Master!$A$2:$E$19,3,FALSE)</f>
        <v>Office Supplies</v>
      </c>
      <c r="Q2128" s="17">
        <f>INDEX(Product_Master!$D$2:$D$19,MATCH(H2128,Product_Master!$A$2:$A$19,0))</f>
        <v>9</v>
      </c>
      <c r="R2128" s="14">
        <f>INDEX(Product_Master!$E$2:$E$19,MATCH(H2128,Product_Master!$A$2:$A$19,0))</f>
        <v>5.46</v>
      </c>
      <c r="S2128" s="14">
        <f t="shared" si="198"/>
        <v>16.2</v>
      </c>
      <c r="T2128" s="14">
        <f t="shared" si="199"/>
        <v>10.92</v>
      </c>
      <c r="U2128" s="14">
        <f t="shared" si="200"/>
        <v>5.2799999999999994</v>
      </c>
      <c r="V2128" s="20">
        <f t="shared" si="201"/>
        <v>0.3259259259259259</v>
      </c>
      <c r="W2128" s="7" t="str">
        <f t="shared" si="202"/>
        <v>Profitable</v>
      </c>
      <c r="X2128" s="7" t="str">
        <f t="shared" si="203"/>
        <v>Low</v>
      </c>
    </row>
    <row r="2129" spans="1:24" x14ac:dyDescent="0.3">
      <c r="A2129" s="7" t="s">
        <v>4710</v>
      </c>
      <c r="B2129" s="8">
        <v>45403</v>
      </c>
      <c r="C2129" s="8">
        <v>45405</v>
      </c>
      <c r="D2129" s="7" t="s">
        <v>2027</v>
      </c>
      <c r="E2129" s="7" t="s">
        <v>731</v>
      </c>
      <c r="F2129" s="7" t="s">
        <v>39</v>
      </c>
      <c r="G2129" s="7" t="s">
        <v>20</v>
      </c>
      <c r="H2129" s="7" t="s">
        <v>154</v>
      </c>
      <c r="I2129" s="6">
        <v>3</v>
      </c>
      <c r="J2129" s="10">
        <v>0</v>
      </c>
      <c r="K2129" s="7" t="s">
        <v>32</v>
      </c>
      <c r="L2129" s="7" t="s">
        <v>23</v>
      </c>
      <c r="M2129" s="6">
        <v>31</v>
      </c>
      <c r="N2129" s="6">
        <v>5</v>
      </c>
      <c r="O2129" s="7" t="str">
        <f>VLOOKUP(H2129,Product_Master!$A$2:$E$19,2,FALSE)</f>
        <v>Filing Cabinet</v>
      </c>
      <c r="P2129" s="7" t="str">
        <f>VLOOKUP(H2129,Product_Master!$A$2:$E$19,3,FALSE)</f>
        <v>Furniture</v>
      </c>
      <c r="Q2129" s="17">
        <f>INDEX(Product_Master!$D$2:$D$19,MATCH(H2129,Product_Master!$A$2:$A$19,0))</f>
        <v>130</v>
      </c>
      <c r="R2129" s="14">
        <f>INDEX(Product_Master!$E$2:$E$19,MATCH(H2129,Product_Master!$A$2:$A$19,0))</f>
        <v>83.55</v>
      </c>
      <c r="S2129" s="14">
        <f t="shared" si="198"/>
        <v>390</v>
      </c>
      <c r="T2129" s="14">
        <f t="shared" si="199"/>
        <v>250.64999999999998</v>
      </c>
      <c r="U2129" s="14">
        <f t="shared" si="200"/>
        <v>139.35000000000002</v>
      </c>
      <c r="V2129" s="20">
        <f t="shared" si="201"/>
        <v>0.35730769230769238</v>
      </c>
      <c r="W2129" s="7" t="str">
        <f t="shared" si="202"/>
        <v>Profitable</v>
      </c>
      <c r="X2129" s="7" t="str">
        <f t="shared" si="203"/>
        <v>Low</v>
      </c>
    </row>
    <row r="2130" spans="1:24" x14ac:dyDescent="0.3">
      <c r="A2130" s="7" t="s">
        <v>4711</v>
      </c>
      <c r="B2130" s="8">
        <v>45310</v>
      </c>
      <c r="C2130" s="8">
        <v>45317</v>
      </c>
      <c r="D2130" s="7" t="s">
        <v>2840</v>
      </c>
      <c r="E2130" s="7" t="s">
        <v>490</v>
      </c>
      <c r="F2130" s="7" t="s">
        <v>19</v>
      </c>
      <c r="G2130" s="7" t="s">
        <v>40</v>
      </c>
      <c r="H2130" s="7" t="s">
        <v>56</v>
      </c>
      <c r="I2130" s="6">
        <v>4</v>
      </c>
      <c r="J2130" s="10">
        <v>0.05</v>
      </c>
      <c r="K2130" s="7" t="s">
        <v>32</v>
      </c>
      <c r="L2130" s="7" t="s">
        <v>33</v>
      </c>
      <c r="M2130" s="6">
        <v>36</v>
      </c>
      <c r="N2130" s="6">
        <v>4</v>
      </c>
      <c r="O2130" s="7" t="str">
        <f>VLOOKUP(H2130,Product_Master!$A$2:$E$19,2,FALSE)</f>
        <v>Stapler</v>
      </c>
      <c r="P2130" s="7" t="str">
        <f>VLOOKUP(H2130,Product_Master!$A$2:$E$19,3,FALSE)</f>
        <v>Office Supplies</v>
      </c>
      <c r="Q2130" s="17">
        <f>INDEX(Product_Master!$D$2:$D$19,MATCH(H2130,Product_Master!$A$2:$A$19,0))</f>
        <v>15</v>
      </c>
      <c r="R2130" s="14">
        <f>INDEX(Product_Master!$E$2:$E$19,MATCH(H2130,Product_Master!$A$2:$A$19,0))</f>
        <v>9.91</v>
      </c>
      <c r="S2130" s="14">
        <f t="shared" si="198"/>
        <v>57</v>
      </c>
      <c r="T2130" s="14">
        <f t="shared" si="199"/>
        <v>39.64</v>
      </c>
      <c r="U2130" s="14">
        <f t="shared" si="200"/>
        <v>17.36</v>
      </c>
      <c r="V2130" s="20">
        <f t="shared" si="201"/>
        <v>0.30456140350877192</v>
      </c>
      <c r="W2130" s="7" t="str">
        <f t="shared" si="202"/>
        <v>Profitable</v>
      </c>
      <c r="X2130" s="7" t="str">
        <f t="shared" si="203"/>
        <v>Low</v>
      </c>
    </row>
    <row r="2131" spans="1:24" x14ac:dyDescent="0.3">
      <c r="A2131" s="7" t="s">
        <v>4712</v>
      </c>
      <c r="B2131" s="8">
        <v>45143</v>
      </c>
      <c r="C2131" s="8">
        <v>45148</v>
      </c>
      <c r="D2131" s="7" t="s">
        <v>3819</v>
      </c>
      <c r="E2131" s="7" t="s">
        <v>1836</v>
      </c>
      <c r="F2131" s="7" t="s">
        <v>19</v>
      </c>
      <c r="G2131" s="7" t="s">
        <v>40</v>
      </c>
      <c r="H2131" s="7" t="s">
        <v>98</v>
      </c>
      <c r="I2131" s="6">
        <v>8</v>
      </c>
      <c r="J2131" s="10">
        <v>0</v>
      </c>
      <c r="K2131" s="7" t="s">
        <v>32</v>
      </c>
      <c r="L2131" s="7" t="s">
        <v>50</v>
      </c>
      <c r="M2131" s="6">
        <v>69</v>
      </c>
      <c r="N2131" s="6">
        <v>2</v>
      </c>
      <c r="O2131" s="7" t="str">
        <f>VLOOKUP(H2131,Product_Master!$A$2:$E$19,2,FALSE)</f>
        <v>Office Chair</v>
      </c>
      <c r="P2131" s="7" t="str">
        <f>VLOOKUP(H2131,Product_Master!$A$2:$E$19,3,FALSE)</f>
        <v>Furniture</v>
      </c>
      <c r="Q2131" s="17">
        <f>INDEX(Product_Master!$D$2:$D$19,MATCH(H2131,Product_Master!$A$2:$A$19,0))</f>
        <v>150</v>
      </c>
      <c r="R2131" s="14">
        <f>INDEX(Product_Master!$E$2:$E$19,MATCH(H2131,Product_Master!$A$2:$A$19,0))</f>
        <v>111.98</v>
      </c>
      <c r="S2131" s="14">
        <f t="shared" si="198"/>
        <v>1200</v>
      </c>
      <c r="T2131" s="14">
        <f t="shared" si="199"/>
        <v>895.84</v>
      </c>
      <c r="U2131" s="14">
        <f t="shared" si="200"/>
        <v>304.15999999999997</v>
      </c>
      <c r="V2131" s="20">
        <f t="shared" si="201"/>
        <v>0.25346666666666662</v>
      </c>
      <c r="W2131" s="7" t="str">
        <f t="shared" si="202"/>
        <v>Profitable</v>
      </c>
      <c r="X2131" s="7" t="str">
        <f t="shared" si="203"/>
        <v>Low</v>
      </c>
    </row>
    <row r="2132" spans="1:24" x14ac:dyDescent="0.3">
      <c r="A2132" s="7" t="s">
        <v>4714</v>
      </c>
      <c r="B2132" s="8">
        <v>45157</v>
      </c>
      <c r="C2132" s="8">
        <v>45163</v>
      </c>
      <c r="D2132" s="7" t="s">
        <v>4715</v>
      </c>
      <c r="E2132" s="7" t="s">
        <v>2083</v>
      </c>
      <c r="F2132" s="7" t="s">
        <v>39</v>
      </c>
      <c r="G2132" s="7" t="s">
        <v>293</v>
      </c>
      <c r="H2132" s="7" t="s">
        <v>154</v>
      </c>
      <c r="I2132" s="6">
        <v>8</v>
      </c>
      <c r="J2132" s="10">
        <v>0.2</v>
      </c>
      <c r="K2132" s="7" t="s">
        <v>70</v>
      </c>
      <c r="L2132" s="7" t="s">
        <v>50</v>
      </c>
      <c r="M2132" s="6">
        <v>44</v>
      </c>
      <c r="N2132" s="6">
        <v>2</v>
      </c>
      <c r="O2132" s="7" t="str">
        <f>VLOOKUP(H2132,Product_Master!$A$2:$E$19,2,FALSE)</f>
        <v>Filing Cabinet</v>
      </c>
      <c r="P2132" s="7" t="str">
        <f>VLOOKUP(H2132,Product_Master!$A$2:$E$19,3,FALSE)</f>
        <v>Furniture</v>
      </c>
      <c r="Q2132" s="17">
        <f>INDEX(Product_Master!$D$2:$D$19,MATCH(H2132,Product_Master!$A$2:$A$19,0))</f>
        <v>130</v>
      </c>
      <c r="R2132" s="14">
        <f>INDEX(Product_Master!$E$2:$E$19,MATCH(H2132,Product_Master!$A$2:$A$19,0))</f>
        <v>83.55</v>
      </c>
      <c r="S2132" s="14">
        <f t="shared" si="198"/>
        <v>832</v>
      </c>
      <c r="T2132" s="14">
        <f t="shared" si="199"/>
        <v>668.4</v>
      </c>
      <c r="U2132" s="14">
        <f t="shared" si="200"/>
        <v>163.60000000000002</v>
      </c>
      <c r="V2132" s="20">
        <f t="shared" si="201"/>
        <v>0.19663461538461541</v>
      </c>
      <c r="W2132" s="7" t="str">
        <f t="shared" si="202"/>
        <v>Profitable</v>
      </c>
      <c r="X2132" s="7" t="str">
        <f t="shared" si="203"/>
        <v>Low</v>
      </c>
    </row>
    <row r="2133" spans="1:24" x14ac:dyDescent="0.3">
      <c r="A2133" s="7" t="s">
        <v>4716</v>
      </c>
      <c r="B2133" s="8">
        <v>45260</v>
      </c>
      <c r="C2133" s="8">
        <v>45264</v>
      </c>
      <c r="D2133" s="7" t="s">
        <v>4717</v>
      </c>
      <c r="E2133" s="7" t="s">
        <v>570</v>
      </c>
      <c r="F2133" s="7" t="s">
        <v>29</v>
      </c>
      <c r="G2133" s="7" t="s">
        <v>40</v>
      </c>
      <c r="H2133" s="7" t="s">
        <v>98</v>
      </c>
      <c r="I2133" s="6">
        <v>7</v>
      </c>
      <c r="J2133" s="10">
        <v>0</v>
      </c>
      <c r="K2133" s="7" t="s">
        <v>32</v>
      </c>
      <c r="L2133" s="7" t="s">
        <v>50</v>
      </c>
      <c r="M2133" s="6">
        <v>24</v>
      </c>
      <c r="N2133" s="6">
        <v>5</v>
      </c>
      <c r="O2133" s="7" t="str">
        <f>VLOOKUP(H2133,Product_Master!$A$2:$E$19,2,FALSE)</f>
        <v>Office Chair</v>
      </c>
      <c r="P2133" s="7" t="str">
        <f>VLOOKUP(H2133,Product_Master!$A$2:$E$19,3,FALSE)</f>
        <v>Furniture</v>
      </c>
      <c r="Q2133" s="17">
        <f>INDEX(Product_Master!$D$2:$D$19,MATCH(H2133,Product_Master!$A$2:$A$19,0))</f>
        <v>150</v>
      </c>
      <c r="R2133" s="14">
        <f>INDEX(Product_Master!$E$2:$E$19,MATCH(H2133,Product_Master!$A$2:$A$19,0))</f>
        <v>111.98</v>
      </c>
      <c r="S2133" s="14">
        <f t="shared" si="198"/>
        <v>1050</v>
      </c>
      <c r="T2133" s="14">
        <f t="shared" si="199"/>
        <v>783.86</v>
      </c>
      <c r="U2133" s="14">
        <f t="shared" si="200"/>
        <v>266.14</v>
      </c>
      <c r="V2133" s="20">
        <f t="shared" si="201"/>
        <v>0.25346666666666667</v>
      </c>
      <c r="W2133" s="7" t="str">
        <f t="shared" si="202"/>
        <v>Profitable</v>
      </c>
      <c r="X2133" s="7" t="str">
        <f t="shared" si="203"/>
        <v>Low</v>
      </c>
    </row>
    <row r="2134" spans="1:24" x14ac:dyDescent="0.3">
      <c r="A2134" s="7" t="s">
        <v>4718</v>
      </c>
      <c r="B2134" s="8">
        <v>45649</v>
      </c>
      <c r="C2134" s="8">
        <v>45651</v>
      </c>
      <c r="D2134" s="7" t="s">
        <v>3534</v>
      </c>
      <c r="E2134" s="7" t="s">
        <v>197</v>
      </c>
      <c r="F2134" s="7" t="s">
        <v>19</v>
      </c>
      <c r="G2134" s="7" t="s">
        <v>20</v>
      </c>
      <c r="H2134" s="7" t="s">
        <v>146</v>
      </c>
      <c r="I2134" s="6">
        <v>7</v>
      </c>
      <c r="J2134" s="10">
        <v>0</v>
      </c>
      <c r="K2134" s="7" t="s">
        <v>32</v>
      </c>
      <c r="L2134" s="7" t="s">
        <v>23</v>
      </c>
      <c r="M2134" s="6">
        <v>44</v>
      </c>
      <c r="N2134" s="6">
        <v>1</v>
      </c>
      <c r="O2134" s="7" t="str">
        <f>VLOOKUP(H2134,Product_Master!$A$2:$E$19,2,FALSE)</f>
        <v>Standing Desk</v>
      </c>
      <c r="P2134" s="7" t="str">
        <f>VLOOKUP(H2134,Product_Master!$A$2:$E$19,3,FALSE)</f>
        <v>Furniture</v>
      </c>
      <c r="Q2134" s="17">
        <f>INDEX(Product_Master!$D$2:$D$19,MATCH(H2134,Product_Master!$A$2:$A$19,0))</f>
        <v>480</v>
      </c>
      <c r="R2134" s="14">
        <f>INDEX(Product_Master!$E$2:$E$19,MATCH(H2134,Product_Master!$A$2:$A$19,0))</f>
        <v>375.21</v>
      </c>
      <c r="S2134" s="14">
        <f t="shared" si="198"/>
        <v>3360</v>
      </c>
      <c r="T2134" s="14">
        <f t="shared" si="199"/>
        <v>2626.47</v>
      </c>
      <c r="U2134" s="14">
        <f t="shared" si="200"/>
        <v>733.5300000000002</v>
      </c>
      <c r="V2134" s="20">
        <f t="shared" si="201"/>
        <v>0.21831250000000005</v>
      </c>
      <c r="W2134" s="7" t="str">
        <f t="shared" si="202"/>
        <v>Profitable</v>
      </c>
      <c r="X2134" s="7" t="str">
        <f t="shared" si="203"/>
        <v>Medium</v>
      </c>
    </row>
    <row r="2135" spans="1:24" x14ac:dyDescent="0.3">
      <c r="A2135" s="7" t="s">
        <v>4719</v>
      </c>
      <c r="B2135" s="8">
        <v>45532</v>
      </c>
      <c r="C2135" s="8">
        <v>45535</v>
      </c>
      <c r="D2135" s="7" t="s">
        <v>1421</v>
      </c>
      <c r="E2135" s="7" t="s">
        <v>565</v>
      </c>
      <c r="F2135" s="7" t="s">
        <v>39</v>
      </c>
      <c r="G2135" s="7" t="s">
        <v>20</v>
      </c>
      <c r="H2135" s="7" t="s">
        <v>21</v>
      </c>
      <c r="I2135" s="6">
        <v>5</v>
      </c>
      <c r="J2135" s="10">
        <v>0</v>
      </c>
      <c r="K2135" s="7" t="s">
        <v>22</v>
      </c>
      <c r="L2135" s="7" t="s">
        <v>50</v>
      </c>
      <c r="M2135" s="6">
        <v>50</v>
      </c>
      <c r="N2135" s="6">
        <v>2</v>
      </c>
      <c r="O2135" s="7" t="str">
        <f>VLOOKUP(H2135,Product_Master!$A$2:$E$19,2,FALSE)</f>
        <v>Pen Set</v>
      </c>
      <c r="P2135" s="7" t="str">
        <f>VLOOKUP(H2135,Product_Master!$A$2:$E$19,3,FALSE)</f>
        <v>Office Supplies</v>
      </c>
      <c r="Q2135" s="17">
        <f>INDEX(Product_Master!$D$2:$D$19,MATCH(H2135,Product_Master!$A$2:$A$19,0))</f>
        <v>12</v>
      </c>
      <c r="R2135" s="14">
        <f>INDEX(Product_Master!$E$2:$E$19,MATCH(H2135,Product_Master!$A$2:$A$19,0))</f>
        <v>9.07</v>
      </c>
      <c r="S2135" s="14">
        <f t="shared" si="198"/>
        <v>60</v>
      </c>
      <c r="T2135" s="14">
        <f t="shared" si="199"/>
        <v>45.35</v>
      </c>
      <c r="U2135" s="14">
        <f t="shared" si="200"/>
        <v>14.649999999999999</v>
      </c>
      <c r="V2135" s="20">
        <f t="shared" si="201"/>
        <v>0.24416666666666664</v>
      </c>
      <c r="W2135" s="7" t="str">
        <f t="shared" si="202"/>
        <v>Profitable</v>
      </c>
      <c r="X2135" s="7" t="str">
        <f t="shared" si="203"/>
        <v>Low</v>
      </c>
    </row>
    <row r="2136" spans="1:24" x14ac:dyDescent="0.3">
      <c r="A2136" s="7" t="s">
        <v>4720</v>
      </c>
      <c r="B2136" s="8">
        <v>45109</v>
      </c>
      <c r="C2136" s="8">
        <v>45116</v>
      </c>
      <c r="D2136" s="7" t="s">
        <v>3837</v>
      </c>
      <c r="E2136" s="7" t="s">
        <v>490</v>
      </c>
      <c r="F2136" s="7" t="s">
        <v>39</v>
      </c>
      <c r="G2136" s="7" t="s">
        <v>62</v>
      </c>
      <c r="H2136" s="7" t="s">
        <v>63</v>
      </c>
      <c r="I2136" s="6">
        <v>4</v>
      </c>
      <c r="J2136" s="10">
        <v>0.05</v>
      </c>
      <c r="K2136" s="7" t="s">
        <v>32</v>
      </c>
      <c r="L2136" s="7" t="s">
        <v>23</v>
      </c>
      <c r="M2136" s="6">
        <v>43</v>
      </c>
      <c r="N2136" s="6">
        <v>2</v>
      </c>
      <c r="O2136" s="7" t="str">
        <f>VLOOKUP(H2136,Product_Master!$A$2:$E$19,2,FALSE)</f>
        <v>Paper Ream</v>
      </c>
      <c r="P2136" s="7" t="str">
        <f>VLOOKUP(H2136,Product_Master!$A$2:$E$19,3,FALSE)</f>
        <v>Office Supplies</v>
      </c>
      <c r="Q2136" s="17">
        <f>INDEX(Product_Master!$D$2:$D$19,MATCH(H2136,Product_Master!$A$2:$A$19,0))</f>
        <v>9</v>
      </c>
      <c r="R2136" s="14">
        <f>INDEX(Product_Master!$E$2:$E$19,MATCH(H2136,Product_Master!$A$2:$A$19,0))</f>
        <v>5.46</v>
      </c>
      <c r="S2136" s="14">
        <f t="shared" si="198"/>
        <v>34.199999999999996</v>
      </c>
      <c r="T2136" s="14">
        <f t="shared" si="199"/>
        <v>21.84</v>
      </c>
      <c r="U2136" s="14">
        <f t="shared" si="200"/>
        <v>12.359999999999996</v>
      </c>
      <c r="V2136" s="20">
        <f t="shared" si="201"/>
        <v>0.36140350877192973</v>
      </c>
      <c r="W2136" s="7" t="str">
        <f t="shared" si="202"/>
        <v>Profitable</v>
      </c>
      <c r="X2136" s="7" t="str">
        <f t="shared" si="203"/>
        <v>Low</v>
      </c>
    </row>
    <row r="2137" spans="1:24" x14ac:dyDescent="0.3">
      <c r="A2137" s="7" t="s">
        <v>4721</v>
      </c>
      <c r="B2137" s="8">
        <v>45390</v>
      </c>
      <c r="C2137" s="8">
        <v>45396</v>
      </c>
      <c r="D2137" s="7" t="s">
        <v>1145</v>
      </c>
      <c r="E2137" s="7" t="s">
        <v>485</v>
      </c>
      <c r="F2137" s="7" t="s">
        <v>39</v>
      </c>
      <c r="G2137" s="7" t="s">
        <v>176</v>
      </c>
      <c r="H2137" s="7" t="s">
        <v>21</v>
      </c>
      <c r="I2137" s="6">
        <v>6</v>
      </c>
      <c r="J2137" s="10">
        <v>0</v>
      </c>
      <c r="K2137" s="7" t="s">
        <v>22</v>
      </c>
      <c r="L2137" s="7" t="s">
        <v>50</v>
      </c>
      <c r="M2137" s="6">
        <v>43</v>
      </c>
      <c r="N2137" s="6">
        <v>1</v>
      </c>
      <c r="O2137" s="7" t="str">
        <f>VLOOKUP(H2137,Product_Master!$A$2:$E$19,2,FALSE)</f>
        <v>Pen Set</v>
      </c>
      <c r="P2137" s="7" t="str">
        <f>VLOOKUP(H2137,Product_Master!$A$2:$E$19,3,FALSE)</f>
        <v>Office Supplies</v>
      </c>
      <c r="Q2137" s="17">
        <f>INDEX(Product_Master!$D$2:$D$19,MATCH(H2137,Product_Master!$A$2:$A$19,0))</f>
        <v>12</v>
      </c>
      <c r="R2137" s="14">
        <f>INDEX(Product_Master!$E$2:$E$19,MATCH(H2137,Product_Master!$A$2:$A$19,0))</f>
        <v>9.07</v>
      </c>
      <c r="S2137" s="14">
        <f t="shared" si="198"/>
        <v>72</v>
      </c>
      <c r="T2137" s="14">
        <f t="shared" si="199"/>
        <v>54.42</v>
      </c>
      <c r="U2137" s="14">
        <f t="shared" si="200"/>
        <v>17.579999999999998</v>
      </c>
      <c r="V2137" s="20">
        <f t="shared" si="201"/>
        <v>0.24416666666666664</v>
      </c>
      <c r="W2137" s="7" t="str">
        <f t="shared" si="202"/>
        <v>Profitable</v>
      </c>
      <c r="X2137" s="7" t="str">
        <f t="shared" si="203"/>
        <v>Low</v>
      </c>
    </row>
    <row r="2138" spans="1:24" x14ac:dyDescent="0.3">
      <c r="A2138" s="7" t="s">
        <v>4722</v>
      </c>
      <c r="B2138" s="8">
        <v>45636</v>
      </c>
      <c r="C2138" s="8">
        <v>45637</v>
      </c>
      <c r="D2138" s="7" t="s">
        <v>772</v>
      </c>
      <c r="E2138" s="7" t="s">
        <v>1315</v>
      </c>
      <c r="F2138" s="7" t="s">
        <v>29</v>
      </c>
      <c r="G2138" s="7" t="s">
        <v>293</v>
      </c>
      <c r="H2138" s="7" t="s">
        <v>146</v>
      </c>
      <c r="I2138" s="6">
        <v>2</v>
      </c>
      <c r="J2138" s="10">
        <v>0</v>
      </c>
      <c r="K2138" s="7" t="s">
        <v>222</v>
      </c>
      <c r="L2138" s="7" t="s">
        <v>33</v>
      </c>
      <c r="M2138" s="6">
        <v>43</v>
      </c>
      <c r="N2138" s="6">
        <v>3</v>
      </c>
      <c r="O2138" s="7" t="str">
        <f>VLOOKUP(H2138,Product_Master!$A$2:$E$19,2,FALSE)</f>
        <v>Standing Desk</v>
      </c>
      <c r="P2138" s="7" t="str">
        <f>VLOOKUP(H2138,Product_Master!$A$2:$E$19,3,FALSE)</f>
        <v>Furniture</v>
      </c>
      <c r="Q2138" s="17">
        <f>INDEX(Product_Master!$D$2:$D$19,MATCH(H2138,Product_Master!$A$2:$A$19,0))</f>
        <v>480</v>
      </c>
      <c r="R2138" s="14">
        <f>INDEX(Product_Master!$E$2:$E$19,MATCH(H2138,Product_Master!$A$2:$A$19,0))</f>
        <v>375.21</v>
      </c>
      <c r="S2138" s="14">
        <f t="shared" si="198"/>
        <v>960</v>
      </c>
      <c r="T2138" s="14">
        <f t="shared" si="199"/>
        <v>750.42</v>
      </c>
      <c r="U2138" s="14">
        <f t="shared" si="200"/>
        <v>209.58000000000004</v>
      </c>
      <c r="V2138" s="20">
        <f t="shared" si="201"/>
        <v>0.21831250000000005</v>
      </c>
      <c r="W2138" s="7" t="str">
        <f t="shared" si="202"/>
        <v>Profitable</v>
      </c>
      <c r="X2138" s="7" t="str">
        <f t="shared" si="203"/>
        <v>Low</v>
      </c>
    </row>
    <row r="2139" spans="1:24" x14ac:dyDescent="0.3">
      <c r="A2139" s="7" t="s">
        <v>4723</v>
      </c>
      <c r="B2139" s="8">
        <v>45321</v>
      </c>
      <c r="C2139" s="8">
        <v>45324</v>
      </c>
      <c r="D2139" s="7" t="s">
        <v>992</v>
      </c>
      <c r="E2139" s="7" t="s">
        <v>191</v>
      </c>
      <c r="F2139" s="7" t="s">
        <v>29</v>
      </c>
      <c r="G2139" s="7" t="s">
        <v>97</v>
      </c>
      <c r="H2139" s="7" t="s">
        <v>56</v>
      </c>
      <c r="I2139" s="6">
        <v>2</v>
      </c>
      <c r="J2139" s="10">
        <v>0</v>
      </c>
      <c r="K2139" s="7" t="s">
        <v>22</v>
      </c>
      <c r="L2139" s="7" t="s">
        <v>33</v>
      </c>
      <c r="M2139" s="6">
        <v>55</v>
      </c>
      <c r="N2139" s="6">
        <v>5</v>
      </c>
      <c r="O2139" s="7" t="str">
        <f>VLOOKUP(H2139,Product_Master!$A$2:$E$19,2,FALSE)</f>
        <v>Stapler</v>
      </c>
      <c r="P2139" s="7" t="str">
        <f>VLOOKUP(H2139,Product_Master!$A$2:$E$19,3,FALSE)</f>
        <v>Office Supplies</v>
      </c>
      <c r="Q2139" s="17">
        <f>INDEX(Product_Master!$D$2:$D$19,MATCH(H2139,Product_Master!$A$2:$A$19,0))</f>
        <v>15</v>
      </c>
      <c r="R2139" s="14">
        <f>INDEX(Product_Master!$E$2:$E$19,MATCH(H2139,Product_Master!$A$2:$A$19,0))</f>
        <v>9.91</v>
      </c>
      <c r="S2139" s="14">
        <f t="shared" si="198"/>
        <v>30</v>
      </c>
      <c r="T2139" s="14">
        <f t="shared" si="199"/>
        <v>19.82</v>
      </c>
      <c r="U2139" s="14">
        <f t="shared" si="200"/>
        <v>10.18</v>
      </c>
      <c r="V2139" s="20">
        <f t="shared" si="201"/>
        <v>0.33933333333333332</v>
      </c>
      <c r="W2139" s="7" t="str">
        <f t="shared" si="202"/>
        <v>Profitable</v>
      </c>
      <c r="X2139" s="7" t="str">
        <f t="shared" si="203"/>
        <v>Low</v>
      </c>
    </row>
    <row r="2140" spans="1:24" x14ac:dyDescent="0.3">
      <c r="A2140" s="7" t="s">
        <v>4725</v>
      </c>
      <c r="B2140" s="8">
        <v>45195</v>
      </c>
      <c r="C2140" s="8">
        <v>45199</v>
      </c>
      <c r="D2140" s="7" t="s">
        <v>3424</v>
      </c>
      <c r="E2140" s="7" t="s">
        <v>215</v>
      </c>
      <c r="F2140" s="7" t="s">
        <v>29</v>
      </c>
      <c r="G2140" s="7" t="s">
        <v>251</v>
      </c>
      <c r="H2140" s="7" t="s">
        <v>154</v>
      </c>
      <c r="I2140" s="6">
        <v>6</v>
      </c>
      <c r="J2140" s="10">
        <v>0.1</v>
      </c>
      <c r="K2140" s="7" t="s">
        <v>32</v>
      </c>
      <c r="L2140" s="7" t="s">
        <v>41</v>
      </c>
      <c r="M2140" s="6">
        <v>43</v>
      </c>
      <c r="N2140" s="6">
        <v>2</v>
      </c>
      <c r="O2140" s="7" t="str">
        <f>VLOOKUP(H2140,Product_Master!$A$2:$E$19,2,FALSE)</f>
        <v>Filing Cabinet</v>
      </c>
      <c r="P2140" s="7" t="str">
        <f>VLOOKUP(H2140,Product_Master!$A$2:$E$19,3,FALSE)</f>
        <v>Furniture</v>
      </c>
      <c r="Q2140" s="17">
        <f>INDEX(Product_Master!$D$2:$D$19,MATCH(H2140,Product_Master!$A$2:$A$19,0))</f>
        <v>130</v>
      </c>
      <c r="R2140" s="14">
        <f>INDEX(Product_Master!$E$2:$E$19,MATCH(H2140,Product_Master!$A$2:$A$19,0))</f>
        <v>83.55</v>
      </c>
      <c r="S2140" s="14">
        <f t="shared" si="198"/>
        <v>702</v>
      </c>
      <c r="T2140" s="14">
        <f t="shared" si="199"/>
        <v>501.29999999999995</v>
      </c>
      <c r="U2140" s="14">
        <f t="shared" si="200"/>
        <v>200.70000000000005</v>
      </c>
      <c r="V2140" s="20">
        <f t="shared" si="201"/>
        <v>0.28589743589743594</v>
      </c>
      <c r="W2140" s="7" t="str">
        <f t="shared" si="202"/>
        <v>Profitable</v>
      </c>
      <c r="X2140" s="7" t="str">
        <f t="shared" si="203"/>
        <v>Low</v>
      </c>
    </row>
    <row r="2141" spans="1:24" x14ac:dyDescent="0.3">
      <c r="A2141" s="7" t="s">
        <v>4727</v>
      </c>
      <c r="B2141" s="8">
        <v>44991</v>
      </c>
      <c r="C2141" s="8">
        <v>44993</v>
      </c>
      <c r="D2141" s="7" t="s">
        <v>2439</v>
      </c>
      <c r="E2141" s="7" t="s">
        <v>675</v>
      </c>
      <c r="F2141" s="7" t="s">
        <v>39</v>
      </c>
      <c r="G2141" s="7" t="s">
        <v>192</v>
      </c>
      <c r="H2141" s="7" t="s">
        <v>69</v>
      </c>
      <c r="I2141" s="6">
        <v>4</v>
      </c>
      <c r="J2141" s="10">
        <v>0.1</v>
      </c>
      <c r="K2141" s="7" t="s">
        <v>22</v>
      </c>
      <c r="L2141" s="7" t="s">
        <v>41</v>
      </c>
      <c r="M2141" s="6">
        <v>55</v>
      </c>
      <c r="N2141" s="6">
        <v>5</v>
      </c>
      <c r="O2141" s="7" t="str">
        <f>VLOOKUP(H2141,Product_Master!$A$2:$E$19,2,FALSE)</f>
        <v>Marker Pack</v>
      </c>
      <c r="P2141" s="7" t="str">
        <f>VLOOKUP(H2141,Product_Master!$A$2:$E$19,3,FALSE)</f>
        <v>Office Supplies</v>
      </c>
      <c r="Q2141" s="17">
        <f>INDEX(Product_Master!$D$2:$D$19,MATCH(H2141,Product_Master!$A$2:$A$19,0))</f>
        <v>11</v>
      </c>
      <c r="R2141" s="14">
        <f>INDEX(Product_Master!$E$2:$E$19,MATCH(H2141,Product_Master!$A$2:$A$19,0))</f>
        <v>6.23</v>
      </c>
      <c r="S2141" s="14">
        <f t="shared" si="198"/>
        <v>39.6</v>
      </c>
      <c r="T2141" s="14">
        <f t="shared" si="199"/>
        <v>24.92</v>
      </c>
      <c r="U2141" s="14">
        <f t="shared" si="200"/>
        <v>14.68</v>
      </c>
      <c r="V2141" s="20">
        <f t="shared" si="201"/>
        <v>0.37070707070707071</v>
      </c>
      <c r="W2141" s="7" t="str">
        <f t="shared" si="202"/>
        <v>Profitable</v>
      </c>
      <c r="X2141" s="7" t="str">
        <f t="shared" si="203"/>
        <v>Low</v>
      </c>
    </row>
    <row r="2142" spans="1:24" x14ac:dyDescent="0.3">
      <c r="A2142" s="7" t="s">
        <v>4728</v>
      </c>
      <c r="B2142" s="8">
        <v>45414</v>
      </c>
      <c r="C2142" s="8">
        <v>45418</v>
      </c>
      <c r="D2142" s="7" t="s">
        <v>4327</v>
      </c>
      <c r="E2142" s="7" t="s">
        <v>326</v>
      </c>
      <c r="F2142" s="7" t="s">
        <v>29</v>
      </c>
      <c r="G2142" s="7" t="s">
        <v>47</v>
      </c>
      <c r="H2142" s="7" t="s">
        <v>21</v>
      </c>
      <c r="I2142" s="6">
        <v>6</v>
      </c>
      <c r="J2142" s="10">
        <v>0</v>
      </c>
      <c r="K2142" s="7" t="s">
        <v>32</v>
      </c>
      <c r="L2142" s="7" t="s">
        <v>33</v>
      </c>
      <c r="M2142" s="6">
        <v>19</v>
      </c>
      <c r="N2142" s="6">
        <v>3</v>
      </c>
      <c r="O2142" s="7" t="str">
        <f>VLOOKUP(H2142,Product_Master!$A$2:$E$19,2,FALSE)</f>
        <v>Pen Set</v>
      </c>
      <c r="P2142" s="7" t="str">
        <f>VLOOKUP(H2142,Product_Master!$A$2:$E$19,3,FALSE)</f>
        <v>Office Supplies</v>
      </c>
      <c r="Q2142" s="17">
        <f>INDEX(Product_Master!$D$2:$D$19,MATCH(H2142,Product_Master!$A$2:$A$19,0))</f>
        <v>12</v>
      </c>
      <c r="R2142" s="14">
        <f>INDEX(Product_Master!$E$2:$E$19,MATCH(H2142,Product_Master!$A$2:$A$19,0))</f>
        <v>9.07</v>
      </c>
      <c r="S2142" s="14">
        <f t="shared" si="198"/>
        <v>72</v>
      </c>
      <c r="T2142" s="14">
        <f t="shared" si="199"/>
        <v>54.42</v>
      </c>
      <c r="U2142" s="14">
        <f t="shared" si="200"/>
        <v>17.579999999999998</v>
      </c>
      <c r="V2142" s="20">
        <f t="shared" si="201"/>
        <v>0.24416666666666664</v>
      </c>
      <c r="W2142" s="7" t="str">
        <f t="shared" si="202"/>
        <v>Profitable</v>
      </c>
      <c r="X2142" s="7" t="str">
        <f t="shared" si="203"/>
        <v>Low</v>
      </c>
    </row>
    <row r="2143" spans="1:24" x14ac:dyDescent="0.3">
      <c r="A2143" s="7" t="s">
        <v>4730</v>
      </c>
      <c r="B2143" s="8">
        <v>45004</v>
      </c>
      <c r="C2143" s="8">
        <v>45009</v>
      </c>
      <c r="D2143" s="7" t="s">
        <v>4731</v>
      </c>
      <c r="E2143" s="7" t="s">
        <v>790</v>
      </c>
      <c r="F2143" s="7" t="s">
        <v>39</v>
      </c>
      <c r="G2143" s="7" t="s">
        <v>30</v>
      </c>
      <c r="H2143" s="7" t="s">
        <v>84</v>
      </c>
      <c r="I2143" s="6">
        <v>8</v>
      </c>
      <c r="J2143" s="10">
        <v>0</v>
      </c>
      <c r="K2143" s="7" t="s">
        <v>22</v>
      </c>
      <c r="L2143" s="7" t="s">
        <v>33</v>
      </c>
      <c r="M2143" s="6">
        <v>57</v>
      </c>
      <c r="N2143" s="6">
        <v>5</v>
      </c>
      <c r="O2143" s="7" t="str">
        <f>VLOOKUP(H2143,Product_Master!$A$2:$E$19,2,FALSE)</f>
        <v>Bookcase</v>
      </c>
      <c r="P2143" s="7" t="str">
        <f>VLOOKUP(H2143,Product_Master!$A$2:$E$19,3,FALSE)</f>
        <v>Furniture</v>
      </c>
      <c r="Q2143" s="17">
        <f>INDEX(Product_Master!$D$2:$D$19,MATCH(H2143,Product_Master!$A$2:$A$19,0))</f>
        <v>210</v>
      </c>
      <c r="R2143" s="14">
        <f>INDEX(Product_Master!$E$2:$E$19,MATCH(H2143,Product_Master!$A$2:$A$19,0))</f>
        <v>139.15</v>
      </c>
      <c r="S2143" s="14">
        <f t="shared" si="198"/>
        <v>1680</v>
      </c>
      <c r="T2143" s="14">
        <f t="shared" si="199"/>
        <v>1113.2</v>
      </c>
      <c r="U2143" s="14">
        <f t="shared" si="200"/>
        <v>566.79999999999995</v>
      </c>
      <c r="V2143" s="20">
        <f t="shared" si="201"/>
        <v>0.33738095238095234</v>
      </c>
      <c r="W2143" s="7" t="str">
        <f t="shared" si="202"/>
        <v>Profitable</v>
      </c>
      <c r="X2143" s="7" t="str">
        <f t="shared" si="203"/>
        <v>Low</v>
      </c>
    </row>
    <row r="2144" spans="1:24" x14ac:dyDescent="0.3">
      <c r="A2144" s="7" t="s">
        <v>4732</v>
      </c>
      <c r="B2144" s="8">
        <v>45263</v>
      </c>
      <c r="C2144" s="8">
        <v>45264</v>
      </c>
      <c r="D2144" s="7" t="s">
        <v>3337</v>
      </c>
      <c r="E2144" s="7" t="s">
        <v>485</v>
      </c>
      <c r="F2144" s="7" t="s">
        <v>19</v>
      </c>
      <c r="G2144" s="7" t="s">
        <v>5734</v>
      </c>
      <c r="H2144" s="7" t="s">
        <v>216</v>
      </c>
      <c r="I2144" s="6">
        <v>6</v>
      </c>
      <c r="J2144" s="10">
        <v>0.05</v>
      </c>
      <c r="K2144" s="7" t="s">
        <v>32</v>
      </c>
      <c r="L2144" s="7" t="s">
        <v>33</v>
      </c>
      <c r="M2144" s="6">
        <v>68</v>
      </c>
      <c r="N2144" s="6">
        <v>3</v>
      </c>
      <c r="O2144" s="7" t="str">
        <f>VLOOKUP(H2144,Product_Master!$A$2:$E$19,2,FALSE)</f>
        <v>Keyboard</v>
      </c>
      <c r="P2144" s="7" t="str">
        <f>VLOOKUP(H2144,Product_Master!$A$2:$E$19,3,FALSE)</f>
        <v>Technology</v>
      </c>
      <c r="Q2144" s="17">
        <f>INDEX(Product_Master!$D$2:$D$19,MATCH(H2144,Product_Master!$A$2:$A$19,0))</f>
        <v>45</v>
      </c>
      <c r="R2144" s="14">
        <f>INDEX(Product_Master!$E$2:$E$19,MATCH(H2144,Product_Master!$A$2:$A$19,0))</f>
        <v>35.729999999999997</v>
      </c>
      <c r="S2144" s="14">
        <f t="shared" si="198"/>
        <v>256.5</v>
      </c>
      <c r="T2144" s="14">
        <f t="shared" si="199"/>
        <v>214.38</v>
      </c>
      <c r="U2144" s="14">
        <f t="shared" si="200"/>
        <v>42.120000000000005</v>
      </c>
      <c r="V2144" s="20">
        <f t="shared" si="201"/>
        <v>0.1642105263157895</v>
      </c>
      <c r="W2144" s="7" t="str">
        <f t="shared" si="202"/>
        <v>Profitable</v>
      </c>
      <c r="X2144" s="7" t="str">
        <f t="shared" si="203"/>
        <v>Low</v>
      </c>
    </row>
    <row r="2145" spans="1:24" x14ac:dyDescent="0.3">
      <c r="A2145" s="7" t="s">
        <v>4733</v>
      </c>
      <c r="B2145" s="8">
        <v>45303</v>
      </c>
      <c r="C2145" s="8">
        <v>45308</v>
      </c>
      <c r="D2145" s="7" t="s">
        <v>4734</v>
      </c>
      <c r="E2145" s="7" t="s">
        <v>1550</v>
      </c>
      <c r="F2145" s="7" t="s">
        <v>19</v>
      </c>
      <c r="G2145" s="7" t="s">
        <v>47</v>
      </c>
      <c r="H2145" s="7" t="s">
        <v>69</v>
      </c>
      <c r="I2145" s="6">
        <v>1</v>
      </c>
      <c r="J2145" s="10">
        <v>0.2</v>
      </c>
      <c r="K2145" s="7" t="s">
        <v>32</v>
      </c>
      <c r="L2145" s="7" t="s">
        <v>41</v>
      </c>
      <c r="M2145" s="6">
        <v>53</v>
      </c>
      <c r="N2145" s="6">
        <v>2</v>
      </c>
      <c r="O2145" s="7" t="str">
        <f>VLOOKUP(H2145,Product_Master!$A$2:$E$19,2,FALSE)</f>
        <v>Marker Pack</v>
      </c>
      <c r="P2145" s="7" t="str">
        <f>VLOOKUP(H2145,Product_Master!$A$2:$E$19,3,FALSE)</f>
        <v>Office Supplies</v>
      </c>
      <c r="Q2145" s="17">
        <f>INDEX(Product_Master!$D$2:$D$19,MATCH(H2145,Product_Master!$A$2:$A$19,0))</f>
        <v>11</v>
      </c>
      <c r="R2145" s="14">
        <f>INDEX(Product_Master!$E$2:$E$19,MATCH(H2145,Product_Master!$A$2:$A$19,0))</f>
        <v>6.23</v>
      </c>
      <c r="S2145" s="14">
        <f t="shared" si="198"/>
        <v>8.8000000000000007</v>
      </c>
      <c r="T2145" s="14">
        <f t="shared" si="199"/>
        <v>6.23</v>
      </c>
      <c r="U2145" s="14">
        <f t="shared" si="200"/>
        <v>2.5700000000000003</v>
      </c>
      <c r="V2145" s="20">
        <f t="shared" si="201"/>
        <v>0.29204545454545455</v>
      </c>
      <c r="W2145" s="7" t="str">
        <f t="shared" si="202"/>
        <v>Profitable</v>
      </c>
      <c r="X2145" s="7" t="str">
        <f t="shared" si="203"/>
        <v>Low</v>
      </c>
    </row>
    <row r="2146" spans="1:24" x14ac:dyDescent="0.3">
      <c r="A2146" s="7" t="s">
        <v>4735</v>
      </c>
      <c r="B2146" s="8">
        <v>45003</v>
      </c>
      <c r="C2146" s="8">
        <v>45006</v>
      </c>
      <c r="D2146" s="7" t="s">
        <v>2203</v>
      </c>
      <c r="E2146" s="7" t="s">
        <v>232</v>
      </c>
      <c r="F2146" s="7" t="s">
        <v>39</v>
      </c>
      <c r="G2146" s="7" t="s">
        <v>62</v>
      </c>
      <c r="H2146" s="7" t="s">
        <v>216</v>
      </c>
      <c r="I2146" s="6">
        <v>1</v>
      </c>
      <c r="J2146" s="10">
        <v>0</v>
      </c>
      <c r="K2146" s="7" t="s">
        <v>32</v>
      </c>
      <c r="L2146" s="7" t="s">
        <v>41</v>
      </c>
      <c r="M2146" s="6">
        <v>37</v>
      </c>
      <c r="N2146" s="6">
        <v>4</v>
      </c>
      <c r="O2146" s="7" t="str">
        <f>VLOOKUP(H2146,Product_Master!$A$2:$E$19,2,FALSE)</f>
        <v>Keyboard</v>
      </c>
      <c r="P2146" s="7" t="str">
        <f>VLOOKUP(H2146,Product_Master!$A$2:$E$19,3,FALSE)</f>
        <v>Technology</v>
      </c>
      <c r="Q2146" s="17">
        <f>INDEX(Product_Master!$D$2:$D$19,MATCH(H2146,Product_Master!$A$2:$A$19,0))</f>
        <v>45</v>
      </c>
      <c r="R2146" s="14">
        <f>INDEX(Product_Master!$E$2:$E$19,MATCH(H2146,Product_Master!$A$2:$A$19,0))</f>
        <v>35.729999999999997</v>
      </c>
      <c r="S2146" s="14">
        <f t="shared" si="198"/>
        <v>45</v>
      </c>
      <c r="T2146" s="14">
        <f t="shared" si="199"/>
        <v>35.729999999999997</v>
      </c>
      <c r="U2146" s="14">
        <f t="shared" si="200"/>
        <v>9.2700000000000031</v>
      </c>
      <c r="V2146" s="20">
        <f t="shared" si="201"/>
        <v>0.20600000000000007</v>
      </c>
      <c r="W2146" s="7" t="str">
        <f t="shared" si="202"/>
        <v>Profitable</v>
      </c>
      <c r="X2146" s="7" t="str">
        <f t="shared" si="203"/>
        <v>Low</v>
      </c>
    </row>
    <row r="2147" spans="1:24" x14ac:dyDescent="0.3">
      <c r="A2147" s="7" t="s">
        <v>4736</v>
      </c>
      <c r="B2147" s="8">
        <v>45036</v>
      </c>
      <c r="C2147" s="8">
        <v>45037</v>
      </c>
      <c r="D2147" s="7" t="s">
        <v>1252</v>
      </c>
      <c r="E2147" s="7" t="s">
        <v>782</v>
      </c>
      <c r="F2147" s="7" t="s">
        <v>29</v>
      </c>
      <c r="G2147" s="7" t="s">
        <v>192</v>
      </c>
      <c r="H2147" s="7" t="s">
        <v>91</v>
      </c>
      <c r="I2147" s="6">
        <v>8</v>
      </c>
      <c r="J2147" s="10">
        <v>0</v>
      </c>
      <c r="K2147" s="7" t="s">
        <v>32</v>
      </c>
      <c r="L2147" s="7" t="s">
        <v>50</v>
      </c>
      <c r="M2147" s="6">
        <v>65</v>
      </c>
      <c r="N2147" s="6">
        <v>1</v>
      </c>
      <c r="O2147" s="7" t="str">
        <f>VLOOKUP(H2147,Product_Master!$A$2:$E$19,2,FALSE)</f>
        <v>Smartphone</v>
      </c>
      <c r="P2147" s="7" t="str">
        <f>VLOOKUP(H2147,Product_Master!$A$2:$E$19,3,FALSE)</f>
        <v>Technology</v>
      </c>
      <c r="Q2147" s="17">
        <f>INDEX(Product_Master!$D$2:$D$19,MATCH(H2147,Product_Master!$A$2:$A$19,0))</f>
        <v>600</v>
      </c>
      <c r="R2147" s="14">
        <f>INDEX(Product_Master!$E$2:$E$19,MATCH(H2147,Product_Master!$A$2:$A$19,0))</f>
        <v>395.83</v>
      </c>
      <c r="S2147" s="14">
        <f t="shared" si="198"/>
        <v>4800</v>
      </c>
      <c r="T2147" s="14">
        <f t="shared" si="199"/>
        <v>3166.64</v>
      </c>
      <c r="U2147" s="14">
        <f t="shared" si="200"/>
        <v>1633.3600000000001</v>
      </c>
      <c r="V2147" s="20">
        <f t="shared" si="201"/>
        <v>0.34028333333333338</v>
      </c>
      <c r="W2147" s="7" t="str">
        <f t="shared" si="202"/>
        <v>Profitable</v>
      </c>
      <c r="X2147" s="7" t="str">
        <f t="shared" si="203"/>
        <v>Medium</v>
      </c>
    </row>
    <row r="2148" spans="1:24" x14ac:dyDescent="0.3">
      <c r="A2148" s="7" t="s">
        <v>4738</v>
      </c>
      <c r="B2148" s="8">
        <v>45146</v>
      </c>
      <c r="C2148" s="8">
        <v>45147</v>
      </c>
      <c r="D2148" s="7" t="s">
        <v>448</v>
      </c>
      <c r="E2148" s="7" t="s">
        <v>364</v>
      </c>
      <c r="F2148" s="7" t="s">
        <v>19</v>
      </c>
      <c r="G2148" s="7" t="s">
        <v>62</v>
      </c>
      <c r="H2148" s="7" t="s">
        <v>160</v>
      </c>
      <c r="I2148" s="6">
        <v>3</v>
      </c>
      <c r="J2148" s="10">
        <v>0.15</v>
      </c>
      <c r="K2148" s="7" t="s">
        <v>70</v>
      </c>
      <c r="L2148" s="7" t="s">
        <v>23</v>
      </c>
      <c r="M2148" s="6">
        <v>39</v>
      </c>
      <c r="N2148" s="6">
        <v>3</v>
      </c>
      <c r="O2148" s="7" t="str">
        <f>VLOOKUP(H2148,Product_Master!$A$2:$E$19,2,FALSE)</f>
        <v>Laptop</v>
      </c>
      <c r="P2148" s="7" t="str">
        <f>VLOOKUP(H2148,Product_Master!$A$2:$E$19,3,FALSE)</f>
        <v>Technology</v>
      </c>
      <c r="Q2148" s="17">
        <f>INDEX(Product_Master!$D$2:$D$19,MATCH(H2148,Product_Master!$A$2:$A$19,0))</f>
        <v>900</v>
      </c>
      <c r="R2148" s="14">
        <f>INDEX(Product_Master!$E$2:$E$19,MATCH(H2148,Product_Master!$A$2:$A$19,0))</f>
        <v>669.14</v>
      </c>
      <c r="S2148" s="14">
        <f t="shared" si="198"/>
        <v>2295</v>
      </c>
      <c r="T2148" s="14">
        <f t="shared" si="199"/>
        <v>2007.42</v>
      </c>
      <c r="U2148" s="14">
        <f t="shared" si="200"/>
        <v>287.57999999999993</v>
      </c>
      <c r="V2148" s="20">
        <f t="shared" si="201"/>
        <v>0.12530718954248363</v>
      </c>
      <c r="W2148" s="7" t="str">
        <f t="shared" si="202"/>
        <v>Profitable</v>
      </c>
      <c r="X2148" s="7" t="str">
        <f t="shared" si="203"/>
        <v>Medium</v>
      </c>
    </row>
    <row r="2149" spans="1:24" x14ac:dyDescent="0.3">
      <c r="A2149" s="7" t="s">
        <v>4739</v>
      </c>
      <c r="B2149" s="8">
        <v>45353</v>
      </c>
      <c r="C2149" s="8">
        <v>45358</v>
      </c>
      <c r="D2149" s="7" t="s">
        <v>1853</v>
      </c>
      <c r="E2149" s="7" t="s">
        <v>444</v>
      </c>
      <c r="F2149" s="7" t="s">
        <v>29</v>
      </c>
      <c r="G2149" s="7" t="s">
        <v>115</v>
      </c>
      <c r="H2149" s="7" t="s">
        <v>63</v>
      </c>
      <c r="I2149" s="6">
        <v>3</v>
      </c>
      <c r="J2149" s="10">
        <v>0.15</v>
      </c>
      <c r="K2149" s="7" t="s">
        <v>70</v>
      </c>
      <c r="L2149" s="7" t="s">
        <v>23</v>
      </c>
      <c r="M2149" s="6">
        <v>57</v>
      </c>
      <c r="N2149" s="6">
        <v>5</v>
      </c>
      <c r="O2149" s="7" t="str">
        <f>VLOOKUP(H2149,Product_Master!$A$2:$E$19,2,FALSE)</f>
        <v>Paper Ream</v>
      </c>
      <c r="P2149" s="7" t="str">
        <f>VLOOKUP(H2149,Product_Master!$A$2:$E$19,3,FALSE)</f>
        <v>Office Supplies</v>
      </c>
      <c r="Q2149" s="17">
        <f>INDEX(Product_Master!$D$2:$D$19,MATCH(H2149,Product_Master!$A$2:$A$19,0))</f>
        <v>9</v>
      </c>
      <c r="R2149" s="14">
        <f>INDEX(Product_Master!$E$2:$E$19,MATCH(H2149,Product_Master!$A$2:$A$19,0))</f>
        <v>5.46</v>
      </c>
      <c r="S2149" s="14">
        <f t="shared" si="198"/>
        <v>22.95</v>
      </c>
      <c r="T2149" s="14">
        <f t="shared" si="199"/>
        <v>16.38</v>
      </c>
      <c r="U2149" s="14">
        <f t="shared" si="200"/>
        <v>6.57</v>
      </c>
      <c r="V2149" s="20">
        <f t="shared" si="201"/>
        <v>0.28627450980392161</v>
      </c>
      <c r="W2149" s="7" t="str">
        <f t="shared" si="202"/>
        <v>Profitable</v>
      </c>
      <c r="X2149" s="7" t="str">
        <f t="shared" si="203"/>
        <v>Low</v>
      </c>
    </row>
    <row r="2150" spans="1:24" x14ac:dyDescent="0.3">
      <c r="A2150" s="7" t="s">
        <v>4740</v>
      </c>
      <c r="B2150" s="8">
        <v>45008</v>
      </c>
      <c r="C2150" s="8">
        <v>45011</v>
      </c>
      <c r="D2150" s="7" t="s">
        <v>297</v>
      </c>
      <c r="E2150" s="7" t="s">
        <v>103</v>
      </c>
      <c r="F2150" s="7" t="s">
        <v>39</v>
      </c>
      <c r="G2150" s="7" t="s">
        <v>115</v>
      </c>
      <c r="H2150" s="7" t="s">
        <v>63</v>
      </c>
      <c r="I2150" s="6">
        <v>9</v>
      </c>
      <c r="J2150" s="10">
        <v>0</v>
      </c>
      <c r="K2150" s="7" t="s">
        <v>32</v>
      </c>
      <c r="L2150" s="7" t="s">
        <v>23</v>
      </c>
      <c r="M2150" s="6">
        <v>39</v>
      </c>
      <c r="N2150" s="6">
        <v>2</v>
      </c>
      <c r="O2150" s="7" t="str">
        <f>VLOOKUP(H2150,Product_Master!$A$2:$E$19,2,FALSE)</f>
        <v>Paper Ream</v>
      </c>
      <c r="P2150" s="7" t="str">
        <f>VLOOKUP(H2150,Product_Master!$A$2:$E$19,3,FALSE)</f>
        <v>Office Supplies</v>
      </c>
      <c r="Q2150" s="17">
        <f>INDEX(Product_Master!$D$2:$D$19,MATCH(H2150,Product_Master!$A$2:$A$19,0))</f>
        <v>9</v>
      </c>
      <c r="R2150" s="14">
        <f>INDEX(Product_Master!$E$2:$E$19,MATCH(H2150,Product_Master!$A$2:$A$19,0))</f>
        <v>5.46</v>
      </c>
      <c r="S2150" s="14">
        <f t="shared" si="198"/>
        <v>81</v>
      </c>
      <c r="T2150" s="14">
        <f t="shared" si="199"/>
        <v>49.14</v>
      </c>
      <c r="U2150" s="14">
        <f t="shared" si="200"/>
        <v>31.86</v>
      </c>
      <c r="V2150" s="20">
        <f t="shared" si="201"/>
        <v>0.39333333333333331</v>
      </c>
      <c r="W2150" s="7" t="str">
        <f t="shared" si="202"/>
        <v>Profitable</v>
      </c>
      <c r="X2150" s="7" t="str">
        <f t="shared" si="203"/>
        <v>Low</v>
      </c>
    </row>
    <row r="2151" spans="1:24" x14ac:dyDescent="0.3">
      <c r="A2151" s="7" t="s">
        <v>4741</v>
      </c>
      <c r="B2151" s="8">
        <v>45366</v>
      </c>
      <c r="C2151" s="8">
        <v>45371</v>
      </c>
      <c r="D2151" s="7" t="s">
        <v>4744</v>
      </c>
      <c r="E2151" s="7" t="s">
        <v>453</v>
      </c>
      <c r="F2151" s="7" t="s">
        <v>29</v>
      </c>
      <c r="G2151" s="7" t="s">
        <v>192</v>
      </c>
      <c r="H2151" s="7" t="s">
        <v>241</v>
      </c>
      <c r="I2151" s="6">
        <v>5</v>
      </c>
      <c r="J2151" s="10">
        <v>0</v>
      </c>
      <c r="K2151" s="7" t="s">
        <v>32</v>
      </c>
      <c r="L2151" s="7" t="s">
        <v>41</v>
      </c>
      <c r="M2151" s="6">
        <v>22</v>
      </c>
      <c r="N2151" s="6">
        <v>5</v>
      </c>
      <c r="O2151" s="7" t="str">
        <f>VLOOKUP(H2151,Product_Master!$A$2:$E$19,2,FALSE)</f>
        <v>Notebook</v>
      </c>
      <c r="P2151" s="7" t="str">
        <f>VLOOKUP(H2151,Product_Master!$A$2:$E$19,3,FALSE)</f>
        <v>Office Supplies</v>
      </c>
      <c r="Q2151" s="17">
        <f>INDEX(Product_Master!$D$2:$D$19,MATCH(H2151,Product_Master!$A$2:$A$19,0))</f>
        <v>6</v>
      </c>
      <c r="R2151" s="14">
        <f>INDEX(Product_Master!$E$2:$E$19,MATCH(H2151,Product_Master!$A$2:$A$19,0))</f>
        <v>4.2699999999999996</v>
      </c>
      <c r="S2151" s="14">
        <f t="shared" si="198"/>
        <v>30</v>
      </c>
      <c r="T2151" s="14">
        <f t="shared" si="199"/>
        <v>21.349999999999998</v>
      </c>
      <c r="U2151" s="14">
        <f t="shared" si="200"/>
        <v>8.6500000000000021</v>
      </c>
      <c r="V2151" s="20">
        <f t="shared" si="201"/>
        <v>0.28833333333333339</v>
      </c>
      <c r="W2151" s="7" t="str">
        <f t="shared" si="202"/>
        <v>Profitable</v>
      </c>
      <c r="X2151" s="7" t="str">
        <f t="shared" si="203"/>
        <v>Low</v>
      </c>
    </row>
    <row r="2152" spans="1:24" x14ac:dyDescent="0.3">
      <c r="A2152" s="7" t="s">
        <v>4745</v>
      </c>
      <c r="B2152" s="8">
        <v>45292</v>
      </c>
      <c r="C2152" s="8">
        <v>45299</v>
      </c>
      <c r="D2152" s="7" t="s">
        <v>2251</v>
      </c>
      <c r="E2152" s="7" t="s">
        <v>444</v>
      </c>
      <c r="F2152" s="7" t="s">
        <v>39</v>
      </c>
      <c r="G2152" s="7" t="s">
        <v>62</v>
      </c>
      <c r="H2152" s="7" t="s">
        <v>69</v>
      </c>
      <c r="I2152" s="6">
        <v>5</v>
      </c>
      <c r="J2152" s="10">
        <v>0.15</v>
      </c>
      <c r="K2152" s="7" t="s">
        <v>32</v>
      </c>
      <c r="L2152" s="7" t="s">
        <v>50</v>
      </c>
      <c r="M2152" s="6">
        <v>27</v>
      </c>
      <c r="N2152" s="6">
        <v>1</v>
      </c>
      <c r="O2152" s="7" t="str">
        <f>VLOOKUP(H2152,Product_Master!$A$2:$E$19,2,FALSE)</f>
        <v>Marker Pack</v>
      </c>
      <c r="P2152" s="7" t="str">
        <f>VLOOKUP(H2152,Product_Master!$A$2:$E$19,3,FALSE)</f>
        <v>Office Supplies</v>
      </c>
      <c r="Q2152" s="17">
        <f>INDEX(Product_Master!$D$2:$D$19,MATCH(H2152,Product_Master!$A$2:$A$19,0))</f>
        <v>11</v>
      </c>
      <c r="R2152" s="14">
        <f>INDEX(Product_Master!$E$2:$E$19,MATCH(H2152,Product_Master!$A$2:$A$19,0))</f>
        <v>6.23</v>
      </c>
      <c r="S2152" s="14">
        <f t="shared" si="198"/>
        <v>46.75</v>
      </c>
      <c r="T2152" s="14">
        <f t="shared" si="199"/>
        <v>31.150000000000002</v>
      </c>
      <c r="U2152" s="14">
        <f t="shared" si="200"/>
        <v>15.599999999999998</v>
      </c>
      <c r="V2152" s="20">
        <f t="shared" si="201"/>
        <v>0.33368983957219245</v>
      </c>
      <c r="W2152" s="7" t="str">
        <f t="shared" si="202"/>
        <v>Profitable</v>
      </c>
      <c r="X2152" s="7" t="str">
        <f t="shared" si="203"/>
        <v>Low</v>
      </c>
    </row>
    <row r="2153" spans="1:24" x14ac:dyDescent="0.3">
      <c r="A2153" s="7" t="s">
        <v>4746</v>
      </c>
      <c r="B2153" s="8">
        <v>45483</v>
      </c>
      <c r="C2153" s="8">
        <v>45490</v>
      </c>
      <c r="D2153" s="7" t="s">
        <v>4747</v>
      </c>
      <c r="E2153" s="7" t="s">
        <v>28</v>
      </c>
      <c r="F2153" s="7" t="s">
        <v>29</v>
      </c>
      <c r="G2153" s="7" t="s">
        <v>251</v>
      </c>
      <c r="H2153" s="7" t="s">
        <v>109</v>
      </c>
      <c r="I2153" s="6">
        <v>1</v>
      </c>
      <c r="J2153" s="10">
        <v>0.05</v>
      </c>
      <c r="K2153" s="7" t="s">
        <v>22</v>
      </c>
      <c r="L2153" s="7" t="s">
        <v>23</v>
      </c>
      <c r="M2153" s="6">
        <v>36</v>
      </c>
      <c r="N2153" s="6">
        <v>1</v>
      </c>
      <c r="O2153" s="7" t="str">
        <f>VLOOKUP(H2153,Product_Master!$A$2:$E$19,2,FALSE)</f>
        <v>Printer</v>
      </c>
      <c r="P2153" s="7" t="str">
        <f>VLOOKUP(H2153,Product_Master!$A$2:$E$19,3,FALSE)</f>
        <v>Technology</v>
      </c>
      <c r="Q2153" s="17">
        <f>INDEX(Product_Master!$D$2:$D$19,MATCH(H2153,Product_Master!$A$2:$A$19,0))</f>
        <v>180</v>
      </c>
      <c r="R2153" s="14">
        <f>INDEX(Product_Master!$E$2:$E$19,MATCH(H2153,Product_Master!$A$2:$A$19,0))</f>
        <v>133.25</v>
      </c>
      <c r="S2153" s="14">
        <f t="shared" si="198"/>
        <v>171</v>
      </c>
      <c r="T2153" s="14">
        <f t="shared" si="199"/>
        <v>133.25</v>
      </c>
      <c r="U2153" s="14">
        <f t="shared" si="200"/>
        <v>37.75</v>
      </c>
      <c r="V2153" s="20">
        <f t="shared" si="201"/>
        <v>0.22076023391812866</v>
      </c>
      <c r="W2153" s="7" t="str">
        <f t="shared" si="202"/>
        <v>Profitable</v>
      </c>
      <c r="X2153" s="7" t="str">
        <f t="shared" si="203"/>
        <v>Low</v>
      </c>
    </row>
    <row r="2154" spans="1:24" x14ac:dyDescent="0.3">
      <c r="A2154" s="7" t="s">
        <v>4748</v>
      </c>
      <c r="B2154" s="8">
        <v>45542</v>
      </c>
      <c r="C2154" s="8">
        <v>45544</v>
      </c>
      <c r="D2154" s="7" t="s">
        <v>4749</v>
      </c>
      <c r="E2154" s="7" t="s">
        <v>103</v>
      </c>
      <c r="F2154" s="7" t="s">
        <v>29</v>
      </c>
      <c r="G2154" s="7" t="s">
        <v>251</v>
      </c>
      <c r="H2154" s="7" t="s">
        <v>160</v>
      </c>
      <c r="I2154" s="6">
        <v>1</v>
      </c>
      <c r="J2154" s="10">
        <v>0</v>
      </c>
      <c r="K2154" s="7" t="s">
        <v>22</v>
      </c>
      <c r="L2154" s="7" t="s">
        <v>33</v>
      </c>
      <c r="M2154" s="6">
        <v>39</v>
      </c>
      <c r="N2154" s="6">
        <v>3</v>
      </c>
      <c r="O2154" s="7" t="str">
        <f>VLOOKUP(H2154,Product_Master!$A$2:$E$19,2,FALSE)</f>
        <v>Laptop</v>
      </c>
      <c r="P2154" s="7" t="str">
        <f>VLOOKUP(H2154,Product_Master!$A$2:$E$19,3,FALSE)</f>
        <v>Technology</v>
      </c>
      <c r="Q2154" s="17">
        <f>INDEX(Product_Master!$D$2:$D$19,MATCH(H2154,Product_Master!$A$2:$A$19,0))</f>
        <v>900</v>
      </c>
      <c r="R2154" s="14">
        <f>INDEX(Product_Master!$E$2:$E$19,MATCH(H2154,Product_Master!$A$2:$A$19,0))</f>
        <v>669.14</v>
      </c>
      <c r="S2154" s="14">
        <f t="shared" si="198"/>
        <v>900</v>
      </c>
      <c r="T2154" s="14">
        <f t="shared" si="199"/>
        <v>669.14</v>
      </c>
      <c r="U2154" s="14">
        <f t="shared" si="200"/>
        <v>230.86</v>
      </c>
      <c r="V2154" s="20">
        <f t="shared" si="201"/>
        <v>0.25651111111111113</v>
      </c>
      <c r="W2154" s="7" t="str">
        <f t="shared" si="202"/>
        <v>Profitable</v>
      </c>
      <c r="X2154" s="7" t="str">
        <f t="shared" si="203"/>
        <v>Low</v>
      </c>
    </row>
    <row r="2155" spans="1:24" x14ac:dyDescent="0.3">
      <c r="A2155" s="7" t="s">
        <v>4750</v>
      </c>
      <c r="B2155" s="8">
        <v>45260</v>
      </c>
      <c r="C2155" s="8">
        <v>45266</v>
      </c>
      <c r="D2155" s="7" t="s">
        <v>4751</v>
      </c>
      <c r="E2155" s="7" t="s">
        <v>46</v>
      </c>
      <c r="F2155" s="7" t="s">
        <v>19</v>
      </c>
      <c r="G2155" s="7" t="s">
        <v>47</v>
      </c>
      <c r="H2155" s="7" t="s">
        <v>56</v>
      </c>
      <c r="I2155" s="6">
        <v>4</v>
      </c>
      <c r="J2155" s="10">
        <v>0</v>
      </c>
      <c r="K2155" s="7" t="s">
        <v>22</v>
      </c>
      <c r="L2155" s="7" t="s">
        <v>23</v>
      </c>
      <c r="M2155" s="6">
        <v>31</v>
      </c>
      <c r="N2155" s="6">
        <v>5</v>
      </c>
      <c r="O2155" s="7" t="str">
        <f>VLOOKUP(H2155,Product_Master!$A$2:$E$19,2,FALSE)</f>
        <v>Stapler</v>
      </c>
      <c r="P2155" s="7" t="str">
        <f>VLOOKUP(H2155,Product_Master!$A$2:$E$19,3,FALSE)</f>
        <v>Office Supplies</v>
      </c>
      <c r="Q2155" s="17">
        <f>INDEX(Product_Master!$D$2:$D$19,MATCH(H2155,Product_Master!$A$2:$A$19,0))</f>
        <v>15</v>
      </c>
      <c r="R2155" s="14">
        <f>INDEX(Product_Master!$E$2:$E$19,MATCH(H2155,Product_Master!$A$2:$A$19,0))</f>
        <v>9.91</v>
      </c>
      <c r="S2155" s="14">
        <f t="shared" si="198"/>
        <v>60</v>
      </c>
      <c r="T2155" s="14">
        <f t="shared" si="199"/>
        <v>39.64</v>
      </c>
      <c r="U2155" s="14">
        <f t="shared" si="200"/>
        <v>20.36</v>
      </c>
      <c r="V2155" s="20">
        <f t="shared" si="201"/>
        <v>0.33933333333333332</v>
      </c>
      <c r="W2155" s="7" t="str">
        <f t="shared" si="202"/>
        <v>Profitable</v>
      </c>
      <c r="X2155" s="7" t="str">
        <f t="shared" si="203"/>
        <v>Low</v>
      </c>
    </row>
    <row r="2156" spans="1:24" x14ac:dyDescent="0.3">
      <c r="A2156" s="7" t="s">
        <v>4752</v>
      </c>
      <c r="B2156" s="8">
        <v>45602</v>
      </c>
      <c r="C2156" s="8">
        <v>45607</v>
      </c>
      <c r="D2156" s="7" t="s">
        <v>396</v>
      </c>
      <c r="E2156" s="7" t="s">
        <v>413</v>
      </c>
      <c r="F2156" s="7" t="s">
        <v>29</v>
      </c>
      <c r="G2156" s="7" t="s">
        <v>192</v>
      </c>
      <c r="H2156" s="7" t="s">
        <v>84</v>
      </c>
      <c r="I2156" s="6">
        <v>8</v>
      </c>
      <c r="J2156" s="10">
        <v>0</v>
      </c>
      <c r="K2156" s="7" t="s">
        <v>70</v>
      </c>
      <c r="L2156" s="7" t="s">
        <v>50</v>
      </c>
      <c r="M2156" s="6">
        <v>35</v>
      </c>
      <c r="N2156" s="6">
        <v>3</v>
      </c>
      <c r="O2156" s="7" t="str">
        <f>VLOOKUP(H2156,Product_Master!$A$2:$E$19,2,FALSE)</f>
        <v>Bookcase</v>
      </c>
      <c r="P2156" s="7" t="str">
        <f>VLOOKUP(H2156,Product_Master!$A$2:$E$19,3,FALSE)</f>
        <v>Furniture</v>
      </c>
      <c r="Q2156" s="17">
        <f>INDEX(Product_Master!$D$2:$D$19,MATCH(H2156,Product_Master!$A$2:$A$19,0))</f>
        <v>210</v>
      </c>
      <c r="R2156" s="14">
        <f>INDEX(Product_Master!$E$2:$E$19,MATCH(H2156,Product_Master!$A$2:$A$19,0))</f>
        <v>139.15</v>
      </c>
      <c r="S2156" s="14">
        <f t="shared" si="198"/>
        <v>1680</v>
      </c>
      <c r="T2156" s="14">
        <f t="shared" si="199"/>
        <v>1113.2</v>
      </c>
      <c r="U2156" s="14">
        <f t="shared" si="200"/>
        <v>566.79999999999995</v>
      </c>
      <c r="V2156" s="20">
        <f t="shared" si="201"/>
        <v>0.33738095238095234</v>
      </c>
      <c r="W2156" s="7" t="str">
        <f t="shared" si="202"/>
        <v>Profitable</v>
      </c>
      <c r="X2156" s="7" t="str">
        <f t="shared" si="203"/>
        <v>Low</v>
      </c>
    </row>
    <row r="2157" spans="1:24" x14ac:dyDescent="0.3">
      <c r="A2157" s="7" t="s">
        <v>4754</v>
      </c>
      <c r="B2157" s="8">
        <v>45375</v>
      </c>
      <c r="C2157" s="8">
        <v>45378</v>
      </c>
      <c r="D2157" s="7" t="s">
        <v>4212</v>
      </c>
      <c r="E2157" s="7" t="s">
        <v>731</v>
      </c>
      <c r="F2157" s="7" t="s">
        <v>19</v>
      </c>
      <c r="G2157" s="7" t="s">
        <v>30</v>
      </c>
      <c r="H2157" s="7" t="s">
        <v>177</v>
      </c>
      <c r="I2157" s="6">
        <v>6</v>
      </c>
      <c r="J2157" s="10">
        <v>0</v>
      </c>
      <c r="K2157" s="7" t="s">
        <v>22</v>
      </c>
      <c r="L2157" s="7" t="s">
        <v>23</v>
      </c>
      <c r="M2157" s="6">
        <v>42</v>
      </c>
      <c r="N2157" s="6">
        <v>3</v>
      </c>
      <c r="O2157" s="7" t="str">
        <f>VLOOKUP(H2157,Product_Master!$A$2:$E$19,2,FALSE)</f>
        <v>Headphones</v>
      </c>
      <c r="P2157" s="7" t="str">
        <f>VLOOKUP(H2157,Product_Master!$A$2:$E$19,3,FALSE)</f>
        <v>Technology</v>
      </c>
      <c r="Q2157" s="17">
        <f>INDEX(Product_Master!$D$2:$D$19,MATCH(H2157,Product_Master!$A$2:$A$19,0))</f>
        <v>80</v>
      </c>
      <c r="R2157" s="14">
        <f>INDEX(Product_Master!$E$2:$E$19,MATCH(H2157,Product_Master!$A$2:$A$19,0))</f>
        <v>45.88</v>
      </c>
      <c r="S2157" s="14">
        <f t="shared" si="198"/>
        <v>480</v>
      </c>
      <c r="T2157" s="14">
        <f t="shared" si="199"/>
        <v>275.28000000000003</v>
      </c>
      <c r="U2157" s="14">
        <f t="shared" si="200"/>
        <v>204.71999999999997</v>
      </c>
      <c r="V2157" s="20">
        <f t="shared" si="201"/>
        <v>0.42649999999999993</v>
      </c>
      <c r="W2157" s="7" t="str">
        <f t="shared" si="202"/>
        <v>Profitable</v>
      </c>
      <c r="X2157" s="7" t="str">
        <f t="shared" si="203"/>
        <v>Low</v>
      </c>
    </row>
    <row r="2158" spans="1:24" x14ac:dyDescent="0.3">
      <c r="A2158" s="7" t="s">
        <v>4756</v>
      </c>
      <c r="B2158" s="8">
        <v>45588</v>
      </c>
      <c r="C2158" s="8">
        <v>45589</v>
      </c>
      <c r="D2158" s="7" t="s">
        <v>2422</v>
      </c>
      <c r="E2158" s="7" t="s">
        <v>165</v>
      </c>
      <c r="F2158" s="7" t="s">
        <v>29</v>
      </c>
      <c r="G2158" s="7" t="s">
        <v>97</v>
      </c>
      <c r="H2158" s="7" t="s">
        <v>56</v>
      </c>
      <c r="I2158" s="6">
        <v>2</v>
      </c>
      <c r="J2158" s="10">
        <v>0.1</v>
      </c>
      <c r="K2158" s="7" t="s">
        <v>32</v>
      </c>
      <c r="L2158" s="7" t="s">
        <v>41</v>
      </c>
      <c r="M2158" s="6">
        <v>53</v>
      </c>
      <c r="N2158" s="6">
        <v>5</v>
      </c>
      <c r="O2158" s="7" t="str">
        <f>VLOOKUP(H2158,Product_Master!$A$2:$E$19,2,FALSE)</f>
        <v>Stapler</v>
      </c>
      <c r="P2158" s="7" t="str">
        <f>VLOOKUP(H2158,Product_Master!$A$2:$E$19,3,FALSE)</f>
        <v>Office Supplies</v>
      </c>
      <c r="Q2158" s="17">
        <f>INDEX(Product_Master!$D$2:$D$19,MATCH(H2158,Product_Master!$A$2:$A$19,0))</f>
        <v>15</v>
      </c>
      <c r="R2158" s="14">
        <f>INDEX(Product_Master!$E$2:$E$19,MATCH(H2158,Product_Master!$A$2:$A$19,0))</f>
        <v>9.91</v>
      </c>
      <c r="S2158" s="14">
        <f t="shared" si="198"/>
        <v>27</v>
      </c>
      <c r="T2158" s="14">
        <f t="shared" si="199"/>
        <v>19.82</v>
      </c>
      <c r="U2158" s="14">
        <f t="shared" si="200"/>
        <v>7.18</v>
      </c>
      <c r="V2158" s="20">
        <f t="shared" si="201"/>
        <v>0.2659259259259259</v>
      </c>
      <c r="W2158" s="7" t="str">
        <f t="shared" si="202"/>
        <v>Profitable</v>
      </c>
      <c r="X2158" s="7" t="str">
        <f t="shared" si="203"/>
        <v>Low</v>
      </c>
    </row>
    <row r="2159" spans="1:24" x14ac:dyDescent="0.3">
      <c r="A2159" s="7" t="s">
        <v>4757</v>
      </c>
      <c r="B2159" s="8">
        <v>45617</v>
      </c>
      <c r="C2159" s="8">
        <v>45621</v>
      </c>
      <c r="D2159" s="7" t="s">
        <v>396</v>
      </c>
      <c r="E2159" s="7" t="s">
        <v>191</v>
      </c>
      <c r="F2159" s="7" t="s">
        <v>19</v>
      </c>
      <c r="G2159" s="7" t="s">
        <v>40</v>
      </c>
      <c r="H2159" s="7" t="s">
        <v>109</v>
      </c>
      <c r="I2159" s="6">
        <v>9</v>
      </c>
      <c r="J2159" s="10">
        <v>0.1</v>
      </c>
      <c r="K2159" s="7" t="s">
        <v>32</v>
      </c>
      <c r="L2159" s="7" t="s">
        <v>23</v>
      </c>
      <c r="M2159" s="6">
        <v>48</v>
      </c>
      <c r="N2159" s="6">
        <v>3</v>
      </c>
      <c r="O2159" s="7" t="str">
        <f>VLOOKUP(H2159,Product_Master!$A$2:$E$19,2,FALSE)</f>
        <v>Printer</v>
      </c>
      <c r="P2159" s="7" t="str">
        <f>VLOOKUP(H2159,Product_Master!$A$2:$E$19,3,FALSE)</f>
        <v>Technology</v>
      </c>
      <c r="Q2159" s="17">
        <f>INDEX(Product_Master!$D$2:$D$19,MATCH(H2159,Product_Master!$A$2:$A$19,0))</f>
        <v>180</v>
      </c>
      <c r="R2159" s="14">
        <f>INDEX(Product_Master!$E$2:$E$19,MATCH(H2159,Product_Master!$A$2:$A$19,0))</f>
        <v>133.25</v>
      </c>
      <c r="S2159" s="14">
        <f t="shared" si="198"/>
        <v>1458</v>
      </c>
      <c r="T2159" s="14">
        <f t="shared" si="199"/>
        <v>1199.25</v>
      </c>
      <c r="U2159" s="14">
        <f t="shared" si="200"/>
        <v>258.75</v>
      </c>
      <c r="V2159" s="20">
        <f t="shared" si="201"/>
        <v>0.17746913580246915</v>
      </c>
      <c r="W2159" s="7" t="str">
        <f t="shared" si="202"/>
        <v>Profitable</v>
      </c>
      <c r="X2159" s="7" t="str">
        <f t="shared" si="203"/>
        <v>Low</v>
      </c>
    </row>
    <row r="2160" spans="1:24" x14ac:dyDescent="0.3">
      <c r="A2160" s="7" t="s">
        <v>4759</v>
      </c>
      <c r="B2160" s="8">
        <v>45109</v>
      </c>
      <c r="C2160" s="8">
        <v>45110</v>
      </c>
      <c r="D2160" s="7" t="s">
        <v>3217</v>
      </c>
      <c r="E2160" s="7" t="s">
        <v>467</v>
      </c>
      <c r="F2160" s="7" t="s">
        <v>29</v>
      </c>
      <c r="G2160" s="7" t="s">
        <v>176</v>
      </c>
      <c r="H2160" s="7" t="s">
        <v>98</v>
      </c>
      <c r="I2160" s="6">
        <v>1</v>
      </c>
      <c r="J2160" s="10">
        <v>0</v>
      </c>
      <c r="K2160" s="7" t="s">
        <v>32</v>
      </c>
      <c r="L2160" s="7" t="s">
        <v>41</v>
      </c>
      <c r="M2160" s="6">
        <v>21</v>
      </c>
      <c r="N2160" s="6">
        <v>2</v>
      </c>
      <c r="O2160" s="7" t="str">
        <f>VLOOKUP(H2160,Product_Master!$A$2:$E$19,2,FALSE)</f>
        <v>Office Chair</v>
      </c>
      <c r="P2160" s="7" t="str">
        <f>VLOOKUP(H2160,Product_Master!$A$2:$E$19,3,FALSE)</f>
        <v>Furniture</v>
      </c>
      <c r="Q2160" s="17">
        <f>INDEX(Product_Master!$D$2:$D$19,MATCH(H2160,Product_Master!$A$2:$A$19,0))</f>
        <v>150</v>
      </c>
      <c r="R2160" s="14">
        <f>INDEX(Product_Master!$E$2:$E$19,MATCH(H2160,Product_Master!$A$2:$A$19,0))</f>
        <v>111.98</v>
      </c>
      <c r="S2160" s="14">
        <f t="shared" si="198"/>
        <v>150</v>
      </c>
      <c r="T2160" s="14">
        <f t="shared" si="199"/>
        <v>111.98</v>
      </c>
      <c r="U2160" s="14">
        <f t="shared" si="200"/>
        <v>38.019999999999996</v>
      </c>
      <c r="V2160" s="20">
        <f t="shared" si="201"/>
        <v>0.25346666666666662</v>
      </c>
      <c r="W2160" s="7" t="str">
        <f t="shared" si="202"/>
        <v>Profitable</v>
      </c>
      <c r="X2160" s="7" t="str">
        <f t="shared" si="203"/>
        <v>Low</v>
      </c>
    </row>
    <row r="2161" spans="1:24" x14ac:dyDescent="0.3">
      <c r="A2161" s="7" t="s">
        <v>4760</v>
      </c>
      <c r="B2161" s="8">
        <v>45422</v>
      </c>
      <c r="C2161" s="8">
        <v>45427</v>
      </c>
      <c r="D2161" s="7" t="s">
        <v>151</v>
      </c>
      <c r="E2161" s="7" t="s">
        <v>583</v>
      </c>
      <c r="F2161" s="7" t="s">
        <v>19</v>
      </c>
      <c r="G2161" s="7" t="s">
        <v>97</v>
      </c>
      <c r="H2161" s="7" t="s">
        <v>56</v>
      </c>
      <c r="I2161" s="6">
        <v>4</v>
      </c>
      <c r="J2161" s="10">
        <v>0.1</v>
      </c>
      <c r="K2161" s="7" t="s">
        <v>22</v>
      </c>
      <c r="L2161" s="7" t="s">
        <v>23</v>
      </c>
      <c r="M2161" s="6">
        <v>30</v>
      </c>
      <c r="N2161" s="6">
        <v>2</v>
      </c>
      <c r="O2161" s="7" t="str">
        <f>VLOOKUP(H2161,Product_Master!$A$2:$E$19,2,FALSE)</f>
        <v>Stapler</v>
      </c>
      <c r="P2161" s="7" t="str">
        <f>VLOOKUP(H2161,Product_Master!$A$2:$E$19,3,FALSE)</f>
        <v>Office Supplies</v>
      </c>
      <c r="Q2161" s="17">
        <f>INDEX(Product_Master!$D$2:$D$19,MATCH(H2161,Product_Master!$A$2:$A$19,0))</f>
        <v>15</v>
      </c>
      <c r="R2161" s="14">
        <f>INDEX(Product_Master!$E$2:$E$19,MATCH(H2161,Product_Master!$A$2:$A$19,0))</f>
        <v>9.91</v>
      </c>
      <c r="S2161" s="14">
        <f t="shared" si="198"/>
        <v>54</v>
      </c>
      <c r="T2161" s="14">
        <f t="shared" si="199"/>
        <v>39.64</v>
      </c>
      <c r="U2161" s="14">
        <f t="shared" si="200"/>
        <v>14.36</v>
      </c>
      <c r="V2161" s="20">
        <f t="shared" si="201"/>
        <v>0.2659259259259259</v>
      </c>
      <c r="W2161" s="7" t="str">
        <f t="shared" si="202"/>
        <v>Profitable</v>
      </c>
      <c r="X2161" s="7" t="str">
        <f t="shared" si="203"/>
        <v>Low</v>
      </c>
    </row>
    <row r="2162" spans="1:24" x14ac:dyDescent="0.3">
      <c r="A2162" s="7" t="s">
        <v>4762</v>
      </c>
      <c r="B2162" s="8">
        <v>45177</v>
      </c>
      <c r="C2162" s="8">
        <v>45178</v>
      </c>
      <c r="D2162" s="7" t="s">
        <v>3159</v>
      </c>
      <c r="E2162" s="7" t="s">
        <v>359</v>
      </c>
      <c r="F2162" s="7" t="s">
        <v>39</v>
      </c>
      <c r="G2162" s="7" t="s">
        <v>192</v>
      </c>
      <c r="H2162" s="7" t="s">
        <v>177</v>
      </c>
      <c r="I2162" s="6">
        <v>7</v>
      </c>
      <c r="J2162" s="10">
        <v>0</v>
      </c>
      <c r="K2162" s="7" t="s">
        <v>32</v>
      </c>
      <c r="L2162" s="7" t="s">
        <v>41</v>
      </c>
      <c r="M2162" s="6">
        <v>60</v>
      </c>
      <c r="N2162" s="6">
        <v>4</v>
      </c>
      <c r="O2162" s="7" t="str">
        <f>VLOOKUP(H2162,Product_Master!$A$2:$E$19,2,FALSE)</f>
        <v>Headphones</v>
      </c>
      <c r="P2162" s="7" t="str">
        <f>VLOOKUP(H2162,Product_Master!$A$2:$E$19,3,FALSE)</f>
        <v>Technology</v>
      </c>
      <c r="Q2162" s="17">
        <f>INDEX(Product_Master!$D$2:$D$19,MATCH(H2162,Product_Master!$A$2:$A$19,0))</f>
        <v>80</v>
      </c>
      <c r="R2162" s="14">
        <f>INDEX(Product_Master!$E$2:$E$19,MATCH(H2162,Product_Master!$A$2:$A$19,0))</f>
        <v>45.88</v>
      </c>
      <c r="S2162" s="14">
        <f t="shared" si="198"/>
        <v>560</v>
      </c>
      <c r="T2162" s="14">
        <f t="shared" si="199"/>
        <v>321.16000000000003</v>
      </c>
      <c r="U2162" s="14">
        <f t="shared" si="200"/>
        <v>238.83999999999997</v>
      </c>
      <c r="V2162" s="20">
        <f t="shared" si="201"/>
        <v>0.42649999999999993</v>
      </c>
      <c r="W2162" s="7" t="str">
        <f t="shared" si="202"/>
        <v>Profitable</v>
      </c>
      <c r="X2162" s="7" t="str">
        <f t="shared" si="203"/>
        <v>Low</v>
      </c>
    </row>
    <row r="2163" spans="1:24" x14ac:dyDescent="0.3">
      <c r="A2163" s="7" t="s">
        <v>4763</v>
      </c>
      <c r="B2163" s="8">
        <v>45367</v>
      </c>
      <c r="C2163" s="8">
        <v>45373</v>
      </c>
      <c r="D2163" s="7" t="s">
        <v>1158</v>
      </c>
      <c r="E2163" s="7" t="s">
        <v>717</v>
      </c>
      <c r="F2163" s="7" t="s">
        <v>29</v>
      </c>
      <c r="G2163" s="7" t="s">
        <v>90</v>
      </c>
      <c r="H2163" s="7" t="s">
        <v>216</v>
      </c>
      <c r="I2163" s="6">
        <v>6</v>
      </c>
      <c r="J2163" s="10">
        <v>0</v>
      </c>
      <c r="K2163" s="7" t="s">
        <v>22</v>
      </c>
      <c r="L2163" s="7" t="s">
        <v>23</v>
      </c>
      <c r="M2163" s="6">
        <v>34</v>
      </c>
      <c r="N2163" s="6">
        <v>5</v>
      </c>
      <c r="O2163" s="7" t="str">
        <f>VLOOKUP(H2163,Product_Master!$A$2:$E$19,2,FALSE)</f>
        <v>Keyboard</v>
      </c>
      <c r="P2163" s="7" t="str">
        <f>VLOOKUP(H2163,Product_Master!$A$2:$E$19,3,FALSE)</f>
        <v>Technology</v>
      </c>
      <c r="Q2163" s="17">
        <f>INDEX(Product_Master!$D$2:$D$19,MATCH(H2163,Product_Master!$A$2:$A$19,0))</f>
        <v>45</v>
      </c>
      <c r="R2163" s="14">
        <f>INDEX(Product_Master!$E$2:$E$19,MATCH(H2163,Product_Master!$A$2:$A$19,0))</f>
        <v>35.729999999999997</v>
      </c>
      <c r="S2163" s="14">
        <f t="shared" si="198"/>
        <v>270</v>
      </c>
      <c r="T2163" s="14">
        <f t="shared" si="199"/>
        <v>214.38</v>
      </c>
      <c r="U2163" s="14">
        <f t="shared" si="200"/>
        <v>55.620000000000005</v>
      </c>
      <c r="V2163" s="20">
        <f t="shared" si="201"/>
        <v>0.20600000000000002</v>
      </c>
      <c r="W2163" s="7" t="str">
        <f t="shared" si="202"/>
        <v>Profitable</v>
      </c>
      <c r="X2163" s="7" t="str">
        <f t="shared" si="203"/>
        <v>Low</v>
      </c>
    </row>
    <row r="2164" spans="1:24" x14ac:dyDescent="0.3">
      <c r="A2164" s="7" t="s">
        <v>4765</v>
      </c>
      <c r="B2164" s="8">
        <v>45219</v>
      </c>
      <c r="C2164" s="8">
        <v>45224</v>
      </c>
      <c r="D2164" s="7" t="s">
        <v>2304</v>
      </c>
      <c r="E2164" s="7" t="s">
        <v>246</v>
      </c>
      <c r="F2164" s="7" t="s">
        <v>29</v>
      </c>
      <c r="G2164" s="7" t="s">
        <v>20</v>
      </c>
      <c r="H2164" s="7" t="s">
        <v>21</v>
      </c>
      <c r="I2164" s="6">
        <v>1</v>
      </c>
      <c r="J2164" s="10">
        <v>0.05</v>
      </c>
      <c r="K2164" s="7" t="s">
        <v>32</v>
      </c>
      <c r="L2164" s="7" t="s">
        <v>33</v>
      </c>
      <c r="M2164" s="6">
        <v>41</v>
      </c>
      <c r="N2164" s="6">
        <v>3</v>
      </c>
      <c r="O2164" s="7" t="str">
        <f>VLOOKUP(H2164,Product_Master!$A$2:$E$19,2,FALSE)</f>
        <v>Pen Set</v>
      </c>
      <c r="P2164" s="7" t="str">
        <f>VLOOKUP(H2164,Product_Master!$A$2:$E$19,3,FALSE)</f>
        <v>Office Supplies</v>
      </c>
      <c r="Q2164" s="17">
        <f>INDEX(Product_Master!$D$2:$D$19,MATCH(H2164,Product_Master!$A$2:$A$19,0))</f>
        <v>12</v>
      </c>
      <c r="R2164" s="14">
        <f>INDEX(Product_Master!$E$2:$E$19,MATCH(H2164,Product_Master!$A$2:$A$19,0))</f>
        <v>9.07</v>
      </c>
      <c r="S2164" s="14">
        <f t="shared" si="198"/>
        <v>11.399999999999999</v>
      </c>
      <c r="T2164" s="14">
        <f t="shared" si="199"/>
        <v>9.07</v>
      </c>
      <c r="U2164" s="14">
        <f t="shared" si="200"/>
        <v>2.3299999999999983</v>
      </c>
      <c r="V2164" s="20">
        <f t="shared" si="201"/>
        <v>0.20438596491228059</v>
      </c>
      <c r="W2164" s="7" t="str">
        <f t="shared" si="202"/>
        <v>Profitable</v>
      </c>
      <c r="X2164" s="7" t="str">
        <f t="shared" si="203"/>
        <v>Low</v>
      </c>
    </row>
    <row r="2165" spans="1:24" x14ac:dyDescent="0.3">
      <c r="A2165" s="7" t="s">
        <v>4766</v>
      </c>
      <c r="B2165" s="8">
        <v>45622</v>
      </c>
      <c r="C2165" s="8">
        <v>45628</v>
      </c>
      <c r="D2165" s="7" t="s">
        <v>739</v>
      </c>
      <c r="E2165" s="7" t="s">
        <v>606</v>
      </c>
      <c r="F2165" s="7" t="s">
        <v>29</v>
      </c>
      <c r="G2165" s="7" t="s">
        <v>30</v>
      </c>
      <c r="H2165" s="7" t="s">
        <v>146</v>
      </c>
      <c r="I2165" s="6">
        <v>2</v>
      </c>
      <c r="J2165" s="10">
        <v>0.05</v>
      </c>
      <c r="K2165" s="7" t="s">
        <v>32</v>
      </c>
      <c r="L2165" s="7" t="s">
        <v>50</v>
      </c>
      <c r="M2165" s="6">
        <v>43</v>
      </c>
      <c r="N2165" s="6">
        <v>3</v>
      </c>
      <c r="O2165" s="7" t="str">
        <f>VLOOKUP(H2165,Product_Master!$A$2:$E$19,2,FALSE)</f>
        <v>Standing Desk</v>
      </c>
      <c r="P2165" s="7" t="str">
        <f>VLOOKUP(H2165,Product_Master!$A$2:$E$19,3,FALSE)</f>
        <v>Furniture</v>
      </c>
      <c r="Q2165" s="17">
        <f>INDEX(Product_Master!$D$2:$D$19,MATCH(H2165,Product_Master!$A$2:$A$19,0))</f>
        <v>480</v>
      </c>
      <c r="R2165" s="14">
        <f>INDEX(Product_Master!$E$2:$E$19,MATCH(H2165,Product_Master!$A$2:$A$19,0))</f>
        <v>375.21</v>
      </c>
      <c r="S2165" s="14">
        <f t="shared" si="198"/>
        <v>912</v>
      </c>
      <c r="T2165" s="14">
        <f t="shared" si="199"/>
        <v>750.42</v>
      </c>
      <c r="U2165" s="14">
        <f t="shared" si="200"/>
        <v>161.58000000000004</v>
      </c>
      <c r="V2165" s="20">
        <f t="shared" si="201"/>
        <v>0.17717105263157898</v>
      </c>
      <c r="W2165" s="7" t="str">
        <f t="shared" si="202"/>
        <v>Profitable</v>
      </c>
      <c r="X2165" s="7" t="str">
        <f t="shared" si="203"/>
        <v>Low</v>
      </c>
    </row>
    <row r="2166" spans="1:24" x14ac:dyDescent="0.3">
      <c r="A2166" s="7" t="s">
        <v>4767</v>
      </c>
      <c r="B2166" s="8">
        <v>45101</v>
      </c>
      <c r="C2166" s="8">
        <v>45107</v>
      </c>
      <c r="D2166" s="7" t="s">
        <v>1183</v>
      </c>
      <c r="E2166" s="7" t="s">
        <v>1142</v>
      </c>
      <c r="F2166" s="7" t="s">
        <v>29</v>
      </c>
      <c r="G2166" s="7" t="s">
        <v>62</v>
      </c>
      <c r="H2166" s="7" t="s">
        <v>160</v>
      </c>
      <c r="I2166" s="6">
        <v>4</v>
      </c>
      <c r="J2166" s="10">
        <v>0</v>
      </c>
      <c r="K2166" s="7" t="s">
        <v>222</v>
      </c>
      <c r="L2166" s="7" t="s">
        <v>41</v>
      </c>
      <c r="M2166" s="6">
        <v>56</v>
      </c>
      <c r="N2166" s="6">
        <v>5</v>
      </c>
      <c r="O2166" s="7" t="str">
        <f>VLOOKUP(H2166,Product_Master!$A$2:$E$19,2,FALSE)</f>
        <v>Laptop</v>
      </c>
      <c r="P2166" s="7" t="str">
        <f>VLOOKUP(H2166,Product_Master!$A$2:$E$19,3,FALSE)</f>
        <v>Technology</v>
      </c>
      <c r="Q2166" s="17">
        <f>INDEX(Product_Master!$D$2:$D$19,MATCH(H2166,Product_Master!$A$2:$A$19,0))</f>
        <v>900</v>
      </c>
      <c r="R2166" s="14">
        <f>INDEX(Product_Master!$E$2:$E$19,MATCH(H2166,Product_Master!$A$2:$A$19,0))</f>
        <v>669.14</v>
      </c>
      <c r="S2166" s="14">
        <f t="shared" si="198"/>
        <v>3600</v>
      </c>
      <c r="T2166" s="14">
        <f t="shared" si="199"/>
        <v>2676.56</v>
      </c>
      <c r="U2166" s="14">
        <f t="shared" si="200"/>
        <v>923.44</v>
      </c>
      <c r="V2166" s="20">
        <f t="shared" si="201"/>
        <v>0.25651111111111113</v>
      </c>
      <c r="W2166" s="7" t="str">
        <f t="shared" si="202"/>
        <v>Profitable</v>
      </c>
      <c r="X2166" s="7" t="str">
        <f t="shared" si="203"/>
        <v>Medium</v>
      </c>
    </row>
    <row r="2167" spans="1:24" x14ac:dyDescent="0.3">
      <c r="A2167" s="7" t="s">
        <v>4768</v>
      </c>
      <c r="B2167" s="8">
        <v>45314</v>
      </c>
      <c r="C2167" s="8">
        <v>45316</v>
      </c>
      <c r="D2167" s="7" t="s">
        <v>1381</v>
      </c>
      <c r="E2167" s="7" t="s">
        <v>485</v>
      </c>
      <c r="F2167" s="7" t="s">
        <v>29</v>
      </c>
      <c r="G2167" s="7" t="s">
        <v>40</v>
      </c>
      <c r="H2167" s="7" t="s">
        <v>98</v>
      </c>
      <c r="I2167" s="6">
        <v>2</v>
      </c>
      <c r="J2167" s="10">
        <v>0.2</v>
      </c>
      <c r="K2167" s="7" t="s">
        <v>32</v>
      </c>
      <c r="L2167" s="7" t="s">
        <v>50</v>
      </c>
      <c r="M2167" s="6">
        <v>62</v>
      </c>
      <c r="N2167" s="6">
        <v>3</v>
      </c>
      <c r="O2167" s="7" t="str">
        <f>VLOOKUP(H2167,Product_Master!$A$2:$E$19,2,FALSE)</f>
        <v>Office Chair</v>
      </c>
      <c r="P2167" s="7" t="str">
        <f>VLOOKUP(H2167,Product_Master!$A$2:$E$19,3,FALSE)</f>
        <v>Furniture</v>
      </c>
      <c r="Q2167" s="17">
        <f>INDEX(Product_Master!$D$2:$D$19,MATCH(H2167,Product_Master!$A$2:$A$19,0))</f>
        <v>150</v>
      </c>
      <c r="R2167" s="14">
        <f>INDEX(Product_Master!$E$2:$E$19,MATCH(H2167,Product_Master!$A$2:$A$19,0))</f>
        <v>111.98</v>
      </c>
      <c r="S2167" s="14">
        <f t="shared" si="198"/>
        <v>240</v>
      </c>
      <c r="T2167" s="14">
        <f t="shared" si="199"/>
        <v>223.96</v>
      </c>
      <c r="U2167" s="14">
        <f t="shared" si="200"/>
        <v>16.039999999999992</v>
      </c>
      <c r="V2167" s="20">
        <f t="shared" si="201"/>
        <v>6.68333333333333E-2</v>
      </c>
      <c r="W2167" s="7" t="str">
        <f t="shared" si="202"/>
        <v>Profitable</v>
      </c>
      <c r="X2167" s="7" t="str">
        <f t="shared" si="203"/>
        <v>Low</v>
      </c>
    </row>
    <row r="2168" spans="1:24" x14ac:dyDescent="0.3">
      <c r="A2168" s="7" t="s">
        <v>4769</v>
      </c>
      <c r="B2168" s="8">
        <v>45536</v>
      </c>
      <c r="C2168" s="8">
        <v>45539</v>
      </c>
      <c r="D2168" s="7" t="s">
        <v>4131</v>
      </c>
      <c r="E2168" s="7" t="s">
        <v>55</v>
      </c>
      <c r="F2168" s="7" t="s">
        <v>19</v>
      </c>
      <c r="G2168" s="7" t="s">
        <v>97</v>
      </c>
      <c r="H2168" s="7" t="s">
        <v>21</v>
      </c>
      <c r="I2168" s="6">
        <v>1</v>
      </c>
      <c r="J2168" s="10">
        <v>0.2</v>
      </c>
      <c r="K2168" s="7" t="s">
        <v>22</v>
      </c>
      <c r="L2168" s="7" t="s">
        <v>23</v>
      </c>
      <c r="M2168" s="6">
        <v>24</v>
      </c>
      <c r="N2168" s="6">
        <v>1</v>
      </c>
      <c r="O2168" s="7" t="str">
        <f>VLOOKUP(H2168,Product_Master!$A$2:$E$19,2,FALSE)</f>
        <v>Pen Set</v>
      </c>
      <c r="P2168" s="7" t="str">
        <f>VLOOKUP(H2168,Product_Master!$A$2:$E$19,3,FALSE)</f>
        <v>Office Supplies</v>
      </c>
      <c r="Q2168" s="17">
        <f>INDEX(Product_Master!$D$2:$D$19,MATCH(H2168,Product_Master!$A$2:$A$19,0))</f>
        <v>12</v>
      </c>
      <c r="R2168" s="14">
        <f>INDEX(Product_Master!$E$2:$E$19,MATCH(H2168,Product_Master!$A$2:$A$19,0))</f>
        <v>9.07</v>
      </c>
      <c r="S2168" s="14">
        <f t="shared" si="198"/>
        <v>9.6000000000000014</v>
      </c>
      <c r="T2168" s="14">
        <f t="shared" si="199"/>
        <v>9.07</v>
      </c>
      <c r="U2168" s="14">
        <f t="shared" si="200"/>
        <v>0.53000000000000114</v>
      </c>
      <c r="V2168" s="20">
        <f t="shared" si="201"/>
        <v>5.5208333333333443E-2</v>
      </c>
      <c r="W2168" s="7" t="str">
        <f t="shared" si="202"/>
        <v>Profitable</v>
      </c>
      <c r="X2168" s="7" t="str">
        <f t="shared" si="203"/>
        <v>Low</v>
      </c>
    </row>
    <row r="2169" spans="1:24" x14ac:dyDescent="0.3">
      <c r="A2169" s="7" t="s">
        <v>4771</v>
      </c>
      <c r="B2169" s="8">
        <v>45133</v>
      </c>
      <c r="C2169" s="8">
        <v>45135</v>
      </c>
      <c r="D2169" s="7" t="s">
        <v>3495</v>
      </c>
      <c r="E2169" s="7" t="s">
        <v>55</v>
      </c>
      <c r="F2169" s="7" t="s">
        <v>29</v>
      </c>
      <c r="G2169" s="7" t="s">
        <v>5734</v>
      </c>
      <c r="H2169" s="7" t="s">
        <v>216</v>
      </c>
      <c r="I2169" s="6">
        <v>5</v>
      </c>
      <c r="J2169" s="10">
        <v>0</v>
      </c>
      <c r="K2169" s="7" t="s">
        <v>22</v>
      </c>
      <c r="L2169" s="7" t="s">
        <v>33</v>
      </c>
      <c r="M2169" s="6">
        <v>26</v>
      </c>
      <c r="N2169" s="6">
        <v>5</v>
      </c>
      <c r="O2169" s="7" t="str">
        <f>VLOOKUP(H2169,Product_Master!$A$2:$E$19,2,FALSE)</f>
        <v>Keyboard</v>
      </c>
      <c r="P2169" s="7" t="str">
        <f>VLOOKUP(H2169,Product_Master!$A$2:$E$19,3,FALSE)</f>
        <v>Technology</v>
      </c>
      <c r="Q2169" s="17">
        <f>INDEX(Product_Master!$D$2:$D$19,MATCH(H2169,Product_Master!$A$2:$A$19,0))</f>
        <v>45</v>
      </c>
      <c r="R2169" s="14">
        <f>INDEX(Product_Master!$E$2:$E$19,MATCH(H2169,Product_Master!$A$2:$A$19,0))</f>
        <v>35.729999999999997</v>
      </c>
      <c r="S2169" s="14">
        <f t="shared" si="198"/>
        <v>225</v>
      </c>
      <c r="T2169" s="14">
        <f t="shared" si="199"/>
        <v>178.64999999999998</v>
      </c>
      <c r="U2169" s="14">
        <f t="shared" si="200"/>
        <v>46.350000000000023</v>
      </c>
      <c r="V2169" s="20">
        <f t="shared" si="201"/>
        <v>0.2060000000000001</v>
      </c>
      <c r="W2169" s="7" t="str">
        <f t="shared" si="202"/>
        <v>Profitable</v>
      </c>
      <c r="X2169" s="7" t="str">
        <f t="shared" si="203"/>
        <v>Low</v>
      </c>
    </row>
    <row r="2170" spans="1:24" x14ac:dyDescent="0.3">
      <c r="A2170" s="7" t="s">
        <v>4772</v>
      </c>
      <c r="B2170" s="8">
        <v>45446</v>
      </c>
      <c r="C2170" s="8">
        <v>45451</v>
      </c>
      <c r="D2170" s="7" t="s">
        <v>373</v>
      </c>
      <c r="E2170" s="7" t="s">
        <v>2887</v>
      </c>
      <c r="F2170" s="7" t="s">
        <v>39</v>
      </c>
      <c r="G2170" s="7" t="s">
        <v>90</v>
      </c>
      <c r="H2170" s="7" t="s">
        <v>76</v>
      </c>
      <c r="I2170" s="6">
        <v>7</v>
      </c>
      <c r="J2170" s="10">
        <v>0.1</v>
      </c>
      <c r="K2170" s="7" t="s">
        <v>22</v>
      </c>
      <c r="L2170" s="7" t="s">
        <v>33</v>
      </c>
      <c r="M2170" s="6">
        <v>36</v>
      </c>
      <c r="N2170" s="6">
        <v>5</v>
      </c>
      <c r="O2170" s="7" t="str">
        <f>VLOOKUP(H2170,Product_Master!$A$2:$E$19,2,FALSE)</f>
        <v>Tablet</v>
      </c>
      <c r="P2170" s="7" t="str">
        <f>VLOOKUP(H2170,Product_Master!$A$2:$E$19,3,FALSE)</f>
        <v>Technology</v>
      </c>
      <c r="Q2170" s="17">
        <f>INDEX(Product_Master!$D$2:$D$19,MATCH(H2170,Product_Master!$A$2:$A$19,0))</f>
        <v>350</v>
      </c>
      <c r="R2170" s="14">
        <f>INDEX(Product_Master!$E$2:$E$19,MATCH(H2170,Product_Master!$A$2:$A$19,0))</f>
        <v>267.63</v>
      </c>
      <c r="S2170" s="14">
        <f t="shared" si="198"/>
        <v>2205</v>
      </c>
      <c r="T2170" s="14">
        <f t="shared" si="199"/>
        <v>1873.4099999999999</v>
      </c>
      <c r="U2170" s="14">
        <f t="shared" si="200"/>
        <v>331.59000000000015</v>
      </c>
      <c r="V2170" s="20">
        <f t="shared" si="201"/>
        <v>0.15038095238095245</v>
      </c>
      <c r="W2170" s="7" t="str">
        <f t="shared" si="202"/>
        <v>Profitable</v>
      </c>
      <c r="X2170" s="7" t="str">
        <f t="shared" si="203"/>
        <v>Medium</v>
      </c>
    </row>
    <row r="2171" spans="1:24" x14ac:dyDescent="0.3">
      <c r="A2171" s="7" t="s">
        <v>4773</v>
      </c>
      <c r="B2171" s="8">
        <v>45550</v>
      </c>
      <c r="C2171" s="8">
        <v>45553</v>
      </c>
      <c r="D2171" s="7" t="s">
        <v>201</v>
      </c>
      <c r="E2171" s="7" t="s">
        <v>120</v>
      </c>
      <c r="F2171" s="7" t="s">
        <v>29</v>
      </c>
      <c r="G2171" s="7" t="s">
        <v>192</v>
      </c>
      <c r="H2171" s="7" t="s">
        <v>241</v>
      </c>
      <c r="I2171" s="6">
        <v>6</v>
      </c>
      <c r="J2171" s="10">
        <v>0.2</v>
      </c>
      <c r="K2171" s="7" t="s">
        <v>32</v>
      </c>
      <c r="L2171" s="7" t="s">
        <v>41</v>
      </c>
      <c r="M2171" s="6">
        <v>35</v>
      </c>
      <c r="N2171" s="6">
        <v>1</v>
      </c>
      <c r="O2171" s="7" t="str">
        <f>VLOOKUP(H2171,Product_Master!$A$2:$E$19,2,FALSE)</f>
        <v>Notebook</v>
      </c>
      <c r="P2171" s="7" t="str">
        <f>VLOOKUP(H2171,Product_Master!$A$2:$E$19,3,FALSE)</f>
        <v>Office Supplies</v>
      </c>
      <c r="Q2171" s="17">
        <f>INDEX(Product_Master!$D$2:$D$19,MATCH(H2171,Product_Master!$A$2:$A$19,0))</f>
        <v>6</v>
      </c>
      <c r="R2171" s="14">
        <f>INDEX(Product_Master!$E$2:$E$19,MATCH(H2171,Product_Master!$A$2:$A$19,0))</f>
        <v>4.2699999999999996</v>
      </c>
      <c r="S2171" s="14">
        <f t="shared" si="198"/>
        <v>28.8</v>
      </c>
      <c r="T2171" s="14">
        <f t="shared" si="199"/>
        <v>25.619999999999997</v>
      </c>
      <c r="U2171" s="14">
        <f t="shared" si="200"/>
        <v>3.1800000000000033</v>
      </c>
      <c r="V2171" s="20">
        <f t="shared" si="201"/>
        <v>0.11041666666666677</v>
      </c>
      <c r="W2171" s="7" t="str">
        <f t="shared" si="202"/>
        <v>Profitable</v>
      </c>
      <c r="X2171" s="7" t="str">
        <f t="shared" si="203"/>
        <v>Low</v>
      </c>
    </row>
    <row r="2172" spans="1:24" x14ac:dyDescent="0.3">
      <c r="A2172" s="7" t="s">
        <v>4774</v>
      </c>
      <c r="B2172" s="8">
        <v>45296</v>
      </c>
      <c r="C2172" s="8">
        <v>45302</v>
      </c>
      <c r="D2172" s="7" t="s">
        <v>1880</v>
      </c>
      <c r="E2172" s="7" t="s">
        <v>1372</v>
      </c>
      <c r="F2172" s="7" t="s">
        <v>29</v>
      </c>
      <c r="G2172" s="7" t="s">
        <v>5734</v>
      </c>
      <c r="H2172" s="7" t="s">
        <v>146</v>
      </c>
      <c r="I2172" s="6">
        <v>7</v>
      </c>
      <c r="J2172" s="10">
        <v>0</v>
      </c>
      <c r="K2172" s="7" t="s">
        <v>70</v>
      </c>
      <c r="L2172" s="7" t="s">
        <v>50</v>
      </c>
      <c r="M2172" s="6">
        <v>22</v>
      </c>
      <c r="N2172" s="6">
        <v>3</v>
      </c>
      <c r="O2172" s="7" t="str">
        <f>VLOOKUP(H2172,Product_Master!$A$2:$E$19,2,FALSE)</f>
        <v>Standing Desk</v>
      </c>
      <c r="P2172" s="7" t="str">
        <f>VLOOKUP(H2172,Product_Master!$A$2:$E$19,3,FALSE)</f>
        <v>Furniture</v>
      </c>
      <c r="Q2172" s="17">
        <f>INDEX(Product_Master!$D$2:$D$19,MATCH(H2172,Product_Master!$A$2:$A$19,0))</f>
        <v>480</v>
      </c>
      <c r="R2172" s="14">
        <f>INDEX(Product_Master!$E$2:$E$19,MATCH(H2172,Product_Master!$A$2:$A$19,0))</f>
        <v>375.21</v>
      </c>
      <c r="S2172" s="14">
        <f t="shared" si="198"/>
        <v>3360</v>
      </c>
      <c r="T2172" s="14">
        <f t="shared" si="199"/>
        <v>2626.47</v>
      </c>
      <c r="U2172" s="14">
        <f t="shared" si="200"/>
        <v>733.5300000000002</v>
      </c>
      <c r="V2172" s="20">
        <f t="shared" si="201"/>
        <v>0.21831250000000005</v>
      </c>
      <c r="W2172" s="7" t="str">
        <f t="shared" si="202"/>
        <v>Profitable</v>
      </c>
      <c r="X2172" s="7" t="str">
        <f t="shared" si="203"/>
        <v>Medium</v>
      </c>
    </row>
    <row r="2173" spans="1:24" x14ac:dyDescent="0.3">
      <c r="A2173" s="7" t="s">
        <v>4775</v>
      </c>
      <c r="B2173" s="8">
        <v>44992</v>
      </c>
      <c r="C2173" s="8">
        <v>44999</v>
      </c>
      <c r="D2173" s="7" t="s">
        <v>824</v>
      </c>
      <c r="E2173" s="7" t="s">
        <v>782</v>
      </c>
      <c r="F2173" s="7" t="s">
        <v>29</v>
      </c>
      <c r="G2173" s="7" t="s">
        <v>47</v>
      </c>
      <c r="H2173" s="7" t="s">
        <v>31</v>
      </c>
      <c r="I2173" s="6">
        <v>1</v>
      </c>
      <c r="J2173" s="10">
        <v>0</v>
      </c>
      <c r="K2173" s="7" t="s">
        <v>222</v>
      </c>
      <c r="L2173" s="7" t="s">
        <v>41</v>
      </c>
      <c r="M2173" s="6">
        <v>64</v>
      </c>
      <c r="N2173" s="6">
        <v>5</v>
      </c>
      <c r="O2173" s="7" t="str">
        <f>VLOOKUP(H2173,Product_Master!$A$2:$E$19,2,FALSE)</f>
        <v>Desk</v>
      </c>
      <c r="P2173" s="7" t="str">
        <f>VLOOKUP(H2173,Product_Master!$A$2:$E$19,3,FALSE)</f>
        <v>Furniture</v>
      </c>
      <c r="Q2173" s="17">
        <f>INDEX(Product_Master!$D$2:$D$19,MATCH(H2173,Product_Master!$A$2:$A$19,0))</f>
        <v>320</v>
      </c>
      <c r="R2173" s="14">
        <f>INDEX(Product_Master!$E$2:$E$19,MATCH(H2173,Product_Master!$A$2:$A$19,0))</f>
        <v>186.25</v>
      </c>
      <c r="S2173" s="14">
        <f t="shared" si="198"/>
        <v>320</v>
      </c>
      <c r="T2173" s="14">
        <f t="shared" si="199"/>
        <v>186.25</v>
      </c>
      <c r="U2173" s="14">
        <f t="shared" si="200"/>
        <v>133.75</v>
      </c>
      <c r="V2173" s="20">
        <f t="shared" si="201"/>
        <v>0.41796875</v>
      </c>
      <c r="W2173" s="7" t="str">
        <f t="shared" si="202"/>
        <v>Profitable</v>
      </c>
      <c r="X2173" s="7" t="str">
        <f t="shared" si="203"/>
        <v>Low</v>
      </c>
    </row>
    <row r="2174" spans="1:24" x14ac:dyDescent="0.3">
      <c r="A2174" s="7" t="s">
        <v>4776</v>
      </c>
      <c r="B2174" s="8">
        <v>45565</v>
      </c>
      <c r="C2174" s="8">
        <v>45571</v>
      </c>
      <c r="D2174" s="7" t="s">
        <v>2709</v>
      </c>
      <c r="E2174" s="7" t="s">
        <v>1422</v>
      </c>
      <c r="F2174" s="7" t="s">
        <v>19</v>
      </c>
      <c r="G2174" s="7" t="s">
        <v>251</v>
      </c>
      <c r="H2174" s="7" t="s">
        <v>84</v>
      </c>
      <c r="I2174" s="6">
        <v>5</v>
      </c>
      <c r="J2174" s="10">
        <v>0.1</v>
      </c>
      <c r="K2174" s="7" t="s">
        <v>32</v>
      </c>
      <c r="L2174" s="7" t="s">
        <v>23</v>
      </c>
      <c r="M2174" s="6">
        <v>21</v>
      </c>
      <c r="N2174" s="6">
        <v>4</v>
      </c>
      <c r="O2174" s="7" t="str">
        <f>VLOOKUP(H2174,Product_Master!$A$2:$E$19,2,FALSE)</f>
        <v>Bookcase</v>
      </c>
      <c r="P2174" s="7" t="str">
        <f>VLOOKUP(H2174,Product_Master!$A$2:$E$19,3,FALSE)</f>
        <v>Furniture</v>
      </c>
      <c r="Q2174" s="17">
        <f>INDEX(Product_Master!$D$2:$D$19,MATCH(H2174,Product_Master!$A$2:$A$19,0))</f>
        <v>210</v>
      </c>
      <c r="R2174" s="14">
        <f>INDEX(Product_Master!$E$2:$E$19,MATCH(H2174,Product_Master!$A$2:$A$19,0))</f>
        <v>139.15</v>
      </c>
      <c r="S2174" s="14">
        <f t="shared" si="198"/>
        <v>945</v>
      </c>
      <c r="T2174" s="14">
        <f t="shared" si="199"/>
        <v>695.75</v>
      </c>
      <c r="U2174" s="14">
        <f t="shared" si="200"/>
        <v>249.25</v>
      </c>
      <c r="V2174" s="20">
        <f t="shared" si="201"/>
        <v>0.26375661375661374</v>
      </c>
      <c r="W2174" s="7" t="str">
        <f t="shared" si="202"/>
        <v>Profitable</v>
      </c>
      <c r="X2174" s="7" t="str">
        <f t="shared" si="203"/>
        <v>Low</v>
      </c>
    </row>
    <row r="2175" spans="1:24" x14ac:dyDescent="0.3">
      <c r="A2175" s="7" t="s">
        <v>4777</v>
      </c>
      <c r="B2175" s="8">
        <v>45308</v>
      </c>
      <c r="C2175" s="8">
        <v>45315</v>
      </c>
      <c r="D2175" s="7" t="s">
        <v>1116</v>
      </c>
      <c r="E2175" s="7" t="s">
        <v>191</v>
      </c>
      <c r="F2175" s="7" t="s">
        <v>39</v>
      </c>
      <c r="G2175" s="7" t="s">
        <v>115</v>
      </c>
      <c r="H2175" s="7" t="s">
        <v>63</v>
      </c>
      <c r="I2175" s="6">
        <v>1</v>
      </c>
      <c r="J2175" s="10">
        <v>0</v>
      </c>
      <c r="K2175" s="7" t="s">
        <v>32</v>
      </c>
      <c r="L2175" s="7" t="s">
        <v>33</v>
      </c>
      <c r="M2175" s="6">
        <v>28</v>
      </c>
      <c r="N2175" s="6">
        <v>4</v>
      </c>
      <c r="O2175" s="7" t="str">
        <f>VLOOKUP(H2175,Product_Master!$A$2:$E$19,2,FALSE)</f>
        <v>Paper Ream</v>
      </c>
      <c r="P2175" s="7" t="str">
        <f>VLOOKUP(H2175,Product_Master!$A$2:$E$19,3,FALSE)</f>
        <v>Office Supplies</v>
      </c>
      <c r="Q2175" s="17">
        <f>INDEX(Product_Master!$D$2:$D$19,MATCH(H2175,Product_Master!$A$2:$A$19,0))</f>
        <v>9</v>
      </c>
      <c r="R2175" s="14">
        <f>INDEX(Product_Master!$E$2:$E$19,MATCH(H2175,Product_Master!$A$2:$A$19,0))</f>
        <v>5.46</v>
      </c>
      <c r="S2175" s="14">
        <f t="shared" si="198"/>
        <v>9</v>
      </c>
      <c r="T2175" s="14">
        <f t="shared" si="199"/>
        <v>5.46</v>
      </c>
      <c r="U2175" s="14">
        <f t="shared" si="200"/>
        <v>3.54</v>
      </c>
      <c r="V2175" s="20">
        <f t="shared" si="201"/>
        <v>0.39333333333333331</v>
      </c>
      <c r="W2175" s="7" t="str">
        <f t="shared" si="202"/>
        <v>Profitable</v>
      </c>
      <c r="X2175" s="7" t="str">
        <f t="shared" si="203"/>
        <v>Low</v>
      </c>
    </row>
    <row r="2176" spans="1:24" x14ac:dyDescent="0.3">
      <c r="A2176" s="7" t="s">
        <v>4778</v>
      </c>
      <c r="B2176" s="8">
        <v>45443</v>
      </c>
      <c r="C2176" s="8">
        <v>45446</v>
      </c>
      <c r="D2176" s="7" t="s">
        <v>3344</v>
      </c>
      <c r="E2176" s="7" t="s">
        <v>882</v>
      </c>
      <c r="F2176" s="7" t="s">
        <v>29</v>
      </c>
      <c r="G2176" s="7" t="s">
        <v>5734</v>
      </c>
      <c r="H2176" s="7" t="s">
        <v>56</v>
      </c>
      <c r="I2176" s="6">
        <v>2</v>
      </c>
      <c r="J2176" s="10">
        <v>0.1</v>
      </c>
      <c r="K2176" s="7" t="s">
        <v>32</v>
      </c>
      <c r="L2176" s="7" t="s">
        <v>41</v>
      </c>
      <c r="M2176" s="6">
        <v>21</v>
      </c>
      <c r="N2176" s="6">
        <v>5</v>
      </c>
      <c r="O2176" s="7" t="str">
        <f>VLOOKUP(H2176,Product_Master!$A$2:$E$19,2,FALSE)</f>
        <v>Stapler</v>
      </c>
      <c r="P2176" s="7" t="str">
        <f>VLOOKUP(H2176,Product_Master!$A$2:$E$19,3,FALSE)</f>
        <v>Office Supplies</v>
      </c>
      <c r="Q2176" s="17">
        <f>INDEX(Product_Master!$D$2:$D$19,MATCH(H2176,Product_Master!$A$2:$A$19,0))</f>
        <v>15</v>
      </c>
      <c r="R2176" s="14">
        <f>INDEX(Product_Master!$E$2:$E$19,MATCH(H2176,Product_Master!$A$2:$A$19,0))</f>
        <v>9.91</v>
      </c>
      <c r="S2176" s="14">
        <f t="shared" si="198"/>
        <v>27</v>
      </c>
      <c r="T2176" s="14">
        <f t="shared" si="199"/>
        <v>19.82</v>
      </c>
      <c r="U2176" s="14">
        <f t="shared" si="200"/>
        <v>7.18</v>
      </c>
      <c r="V2176" s="20">
        <f t="shared" si="201"/>
        <v>0.2659259259259259</v>
      </c>
      <c r="W2176" s="7" t="str">
        <f t="shared" si="202"/>
        <v>Profitable</v>
      </c>
      <c r="X2176" s="7" t="str">
        <f t="shared" si="203"/>
        <v>Low</v>
      </c>
    </row>
    <row r="2177" spans="1:24" x14ac:dyDescent="0.3">
      <c r="A2177" s="7" t="s">
        <v>4780</v>
      </c>
      <c r="B2177" s="8">
        <v>45577</v>
      </c>
      <c r="C2177" s="8">
        <v>45584</v>
      </c>
      <c r="D2177" s="7" t="s">
        <v>4781</v>
      </c>
      <c r="E2177" s="7" t="s">
        <v>683</v>
      </c>
      <c r="F2177" s="7" t="s">
        <v>39</v>
      </c>
      <c r="G2177" s="7" t="s">
        <v>115</v>
      </c>
      <c r="H2177" s="7" t="s">
        <v>76</v>
      </c>
      <c r="I2177" s="6">
        <v>6</v>
      </c>
      <c r="J2177" s="10">
        <v>0</v>
      </c>
      <c r="K2177" s="7" t="s">
        <v>70</v>
      </c>
      <c r="L2177" s="7" t="s">
        <v>41</v>
      </c>
      <c r="M2177" s="6">
        <v>54</v>
      </c>
      <c r="N2177" s="6">
        <v>4</v>
      </c>
      <c r="O2177" s="7" t="str">
        <f>VLOOKUP(H2177,Product_Master!$A$2:$E$19,2,FALSE)</f>
        <v>Tablet</v>
      </c>
      <c r="P2177" s="7" t="str">
        <f>VLOOKUP(H2177,Product_Master!$A$2:$E$19,3,FALSE)</f>
        <v>Technology</v>
      </c>
      <c r="Q2177" s="17">
        <f>INDEX(Product_Master!$D$2:$D$19,MATCH(H2177,Product_Master!$A$2:$A$19,0))</f>
        <v>350</v>
      </c>
      <c r="R2177" s="14">
        <f>INDEX(Product_Master!$E$2:$E$19,MATCH(H2177,Product_Master!$A$2:$A$19,0))</f>
        <v>267.63</v>
      </c>
      <c r="S2177" s="14">
        <f t="shared" si="198"/>
        <v>2100</v>
      </c>
      <c r="T2177" s="14">
        <f t="shared" si="199"/>
        <v>1605.78</v>
      </c>
      <c r="U2177" s="14">
        <f t="shared" si="200"/>
        <v>494.22</v>
      </c>
      <c r="V2177" s="20">
        <f t="shared" si="201"/>
        <v>0.23534285714285716</v>
      </c>
      <c r="W2177" s="7" t="str">
        <f t="shared" si="202"/>
        <v>Profitable</v>
      </c>
      <c r="X2177" s="7" t="str">
        <f t="shared" si="203"/>
        <v>Medium</v>
      </c>
    </row>
    <row r="2178" spans="1:24" x14ac:dyDescent="0.3">
      <c r="A2178" s="7" t="s">
        <v>4782</v>
      </c>
      <c r="B2178" s="8">
        <v>44968</v>
      </c>
      <c r="C2178" s="8">
        <v>44971</v>
      </c>
      <c r="D2178" s="7" t="s">
        <v>4269</v>
      </c>
      <c r="E2178" s="7" t="s">
        <v>1009</v>
      </c>
      <c r="F2178" s="7" t="s">
        <v>39</v>
      </c>
      <c r="G2178" s="7" t="s">
        <v>90</v>
      </c>
      <c r="H2178" s="7" t="s">
        <v>76</v>
      </c>
      <c r="I2178" s="6">
        <v>6</v>
      </c>
      <c r="J2178" s="10">
        <v>0</v>
      </c>
      <c r="K2178" s="7" t="s">
        <v>22</v>
      </c>
      <c r="L2178" s="7" t="s">
        <v>23</v>
      </c>
      <c r="M2178" s="6">
        <v>60</v>
      </c>
      <c r="N2178" s="6">
        <v>5</v>
      </c>
      <c r="O2178" s="7" t="str">
        <f>VLOOKUP(H2178,Product_Master!$A$2:$E$19,2,FALSE)</f>
        <v>Tablet</v>
      </c>
      <c r="P2178" s="7" t="str">
        <f>VLOOKUP(H2178,Product_Master!$A$2:$E$19,3,FALSE)</f>
        <v>Technology</v>
      </c>
      <c r="Q2178" s="17">
        <f>INDEX(Product_Master!$D$2:$D$19,MATCH(H2178,Product_Master!$A$2:$A$19,0))</f>
        <v>350</v>
      </c>
      <c r="R2178" s="14">
        <f>INDEX(Product_Master!$E$2:$E$19,MATCH(H2178,Product_Master!$A$2:$A$19,0))</f>
        <v>267.63</v>
      </c>
      <c r="S2178" s="14">
        <f t="shared" ref="S2178:S2241" si="204">I2178*Q2178*(1-J2178)</f>
        <v>2100</v>
      </c>
      <c r="T2178" s="14">
        <f t="shared" ref="T2178:T2241" si="205">I2178*R2178</f>
        <v>1605.78</v>
      </c>
      <c r="U2178" s="14">
        <f t="shared" ref="U2178:U2241" si="206">S2178-T2178</f>
        <v>494.22</v>
      </c>
      <c r="V2178" s="20">
        <f t="shared" ref="V2178:V2241" si="207">IFERROR(U2178/S2178,0)</f>
        <v>0.23534285714285716</v>
      </c>
      <c r="W2178" s="7" t="str">
        <f t="shared" ref="W2178:W2241" si="208">IF(U2178&gt;0,"Profitable","Loss")</f>
        <v>Profitable</v>
      </c>
      <c r="X2178" s="7" t="str">
        <f t="shared" ref="X2178:X2241" si="209">IF(S2178&gt;=5000,"High",IF(S2178&gt;=2000,"Medium","Low"))</f>
        <v>Medium</v>
      </c>
    </row>
    <row r="2179" spans="1:24" x14ac:dyDescent="0.3">
      <c r="A2179" s="7" t="s">
        <v>4783</v>
      </c>
      <c r="B2179" s="8">
        <v>45521</v>
      </c>
      <c r="C2179" s="8">
        <v>45526</v>
      </c>
      <c r="D2179" s="7" t="s">
        <v>4786</v>
      </c>
      <c r="E2179" s="7" t="s">
        <v>38</v>
      </c>
      <c r="F2179" s="7" t="s">
        <v>29</v>
      </c>
      <c r="G2179" s="7" t="s">
        <v>30</v>
      </c>
      <c r="H2179" s="7" t="s">
        <v>48</v>
      </c>
      <c r="I2179" s="6">
        <v>9</v>
      </c>
      <c r="J2179" s="10">
        <v>0</v>
      </c>
      <c r="K2179" s="7" t="s">
        <v>222</v>
      </c>
      <c r="L2179" s="7" t="s">
        <v>33</v>
      </c>
      <c r="M2179" s="6">
        <v>57</v>
      </c>
      <c r="N2179" s="6">
        <v>4</v>
      </c>
      <c r="O2179" s="7" t="str">
        <f>VLOOKUP(H2179,Product_Master!$A$2:$E$19,2,FALSE)</f>
        <v>Monitor</v>
      </c>
      <c r="P2179" s="7" t="str">
        <f>VLOOKUP(H2179,Product_Master!$A$2:$E$19,3,FALSE)</f>
        <v>Technology</v>
      </c>
      <c r="Q2179" s="17">
        <f>INDEX(Product_Master!$D$2:$D$19,MATCH(H2179,Product_Master!$A$2:$A$19,0))</f>
        <v>220</v>
      </c>
      <c r="R2179" s="14">
        <f>INDEX(Product_Master!$E$2:$E$19,MATCH(H2179,Product_Master!$A$2:$A$19,0))</f>
        <v>159.36000000000001</v>
      </c>
      <c r="S2179" s="14">
        <f t="shared" si="204"/>
        <v>1980</v>
      </c>
      <c r="T2179" s="14">
        <f t="shared" si="205"/>
        <v>1434.2400000000002</v>
      </c>
      <c r="U2179" s="14">
        <f t="shared" si="206"/>
        <v>545.75999999999976</v>
      </c>
      <c r="V2179" s="20">
        <f t="shared" si="207"/>
        <v>0.27563636363636351</v>
      </c>
      <c r="W2179" s="7" t="str">
        <f t="shared" si="208"/>
        <v>Profitable</v>
      </c>
      <c r="X2179" s="7" t="str">
        <f t="shared" si="209"/>
        <v>Low</v>
      </c>
    </row>
    <row r="2180" spans="1:24" x14ac:dyDescent="0.3">
      <c r="A2180" s="7" t="s">
        <v>4787</v>
      </c>
      <c r="B2180" s="8">
        <v>45131</v>
      </c>
      <c r="C2180" s="8">
        <v>45134</v>
      </c>
      <c r="D2180" s="7" t="s">
        <v>412</v>
      </c>
      <c r="E2180" s="7" t="s">
        <v>458</v>
      </c>
      <c r="F2180" s="7" t="s">
        <v>29</v>
      </c>
      <c r="G2180" s="7" t="s">
        <v>192</v>
      </c>
      <c r="H2180" s="7" t="s">
        <v>98</v>
      </c>
      <c r="I2180" s="6">
        <v>9</v>
      </c>
      <c r="J2180" s="10">
        <v>0.2</v>
      </c>
      <c r="K2180" s="7" t="s">
        <v>22</v>
      </c>
      <c r="L2180" s="7" t="s">
        <v>33</v>
      </c>
      <c r="M2180" s="6">
        <v>39</v>
      </c>
      <c r="N2180" s="6">
        <v>3</v>
      </c>
      <c r="O2180" s="7" t="str">
        <f>VLOOKUP(H2180,Product_Master!$A$2:$E$19,2,FALSE)</f>
        <v>Office Chair</v>
      </c>
      <c r="P2180" s="7" t="str">
        <f>VLOOKUP(H2180,Product_Master!$A$2:$E$19,3,FALSE)</f>
        <v>Furniture</v>
      </c>
      <c r="Q2180" s="17">
        <f>INDEX(Product_Master!$D$2:$D$19,MATCH(H2180,Product_Master!$A$2:$A$19,0))</f>
        <v>150</v>
      </c>
      <c r="R2180" s="14">
        <f>INDEX(Product_Master!$E$2:$E$19,MATCH(H2180,Product_Master!$A$2:$A$19,0))</f>
        <v>111.98</v>
      </c>
      <c r="S2180" s="14">
        <f t="shared" si="204"/>
        <v>1080</v>
      </c>
      <c r="T2180" s="14">
        <f t="shared" si="205"/>
        <v>1007.82</v>
      </c>
      <c r="U2180" s="14">
        <f t="shared" si="206"/>
        <v>72.17999999999995</v>
      </c>
      <c r="V2180" s="20">
        <f t="shared" si="207"/>
        <v>6.6833333333333286E-2</v>
      </c>
      <c r="W2180" s="7" t="str">
        <f t="shared" si="208"/>
        <v>Profitable</v>
      </c>
      <c r="X2180" s="7" t="str">
        <f t="shared" si="209"/>
        <v>Low</v>
      </c>
    </row>
    <row r="2181" spans="1:24" x14ac:dyDescent="0.3">
      <c r="A2181" s="7" t="s">
        <v>4788</v>
      </c>
      <c r="B2181" s="8">
        <v>45553</v>
      </c>
      <c r="C2181" s="8">
        <v>45560</v>
      </c>
      <c r="D2181" s="7" t="s">
        <v>971</v>
      </c>
      <c r="E2181" s="7" t="s">
        <v>671</v>
      </c>
      <c r="F2181" s="7" t="s">
        <v>39</v>
      </c>
      <c r="G2181" s="7" t="s">
        <v>40</v>
      </c>
      <c r="H2181" s="7" t="s">
        <v>146</v>
      </c>
      <c r="I2181" s="6">
        <v>7</v>
      </c>
      <c r="J2181" s="10">
        <v>0.05</v>
      </c>
      <c r="K2181" s="7" t="s">
        <v>22</v>
      </c>
      <c r="L2181" s="7" t="s">
        <v>33</v>
      </c>
      <c r="M2181" s="6">
        <v>67</v>
      </c>
      <c r="N2181" s="6">
        <v>3</v>
      </c>
      <c r="O2181" s="7" t="str">
        <f>VLOOKUP(H2181,Product_Master!$A$2:$E$19,2,FALSE)</f>
        <v>Standing Desk</v>
      </c>
      <c r="P2181" s="7" t="str">
        <f>VLOOKUP(H2181,Product_Master!$A$2:$E$19,3,FALSE)</f>
        <v>Furniture</v>
      </c>
      <c r="Q2181" s="17">
        <f>INDEX(Product_Master!$D$2:$D$19,MATCH(H2181,Product_Master!$A$2:$A$19,0))</f>
        <v>480</v>
      </c>
      <c r="R2181" s="14">
        <f>INDEX(Product_Master!$E$2:$E$19,MATCH(H2181,Product_Master!$A$2:$A$19,0))</f>
        <v>375.21</v>
      </c>
      <c r="S2181" s="14">
        <f t="shared" si="204"/>
        <v>3192</v>
      </c>
      <c r="T2181" s="14">
        <f t="shared" si="205"/>
        <v>2626.47</v>
      </c>
      <c r="U2181" s="14">
        <f t="shared" si="206"/>
        <v>565.5300000000002</v>
      </c>
      <c r="V2181" s="20">
        <f t="shared" si="207"/>
        <v>0.17717105263157901</v>
      </c>
      <c r="W2181" s="7" t="str">
        <f t="shared" si="208"/>
        <v>Profitable</v>
      </c>
      <c r="X2181" s="7" t="str">
        <f t="shared" si="209"/>
        <v>Medium</v>
      </c>
    </row>
    <row r="2182" spans="1:24" x14ac:dyDescent="0.3">
      <c r="A2182" s="7" t="s">
        <v>4789</v>
      </c>
      <c r="B2182" s="8">
        <v>45099</v>
      </c>
      <c r="C2182" s="8">
        <v>45105</v>
      </c>
      <c r="D2182" s="7" t="s">
        <v>4096</v>
      </c>
      <c r="E2182" s="7" t="s">
        <v>477</v>
      </c>
      <c r="F2182" s="7" t="s">
        <v>29</v>
      </c>
      <c r="G2182" s="7" t="s">
        <v>97</v>
      </c>
      <c r="H2182" s="7" t="s">
        <v>76</v>
      </c>
      <c r="I2182" s="6">
        <v>6</v>
      </c>
      <c r="J2182" s="10">
        <v>0.1</v>
      </c>
      <c r="K2182" s="7" t="s">
        <v>32</v>
      </c>
      <c r="L2182" s="7" t="s">
        <v>23</v>
      </c>
      <c r="M2182" s="6">
        <v>44</v>
      </c>
      <c r="N2182" s="6">
        <v>1</v>
      </c>
      <c r="O2182" s="7" t="str">
        <f>VLOOKUP(H2182,Product_Master!$A$2:$E$19,2,FALSE)</f>
        <v>Tablet</v>
      </c>
      <c r="P2182" s="7" t="str">
        <f>VLOOKUP(H2182,Product_Master!$A$2:$E$19,3,FALSE)</f>
        <v>Technology</v>
      </c>
      <c r="Q2182" s="17">
        <f>INDEX(Product_Master!$D$2:$D$19,MATCH(H2182,Product_Master!$A$2:$A$19,0))</f>
        <v>350</v>
      </c>
      <c r="R2182" s="14">
        <f>INDEX(Product_Master!$E$2:$E$19,MATCH(H2182,Product_Master!$A$2:$A$19,0))</f>
        <v>267.63</v>
      </c>
      <c r="S2182" s="14">
        <f t="shared" si="204"/>
        <v>1890</v>
      </c>
      <c r="T2182" s="14">
        <f t="shared" si="205"/>
        <v>1605.78</v>
      </c>
      <c r="U2182" s="14">
        <f t="shared" si="206"/>
        <v>284.22000000000003</v>
      </c>
      <c r="V2182" s="20">
        <f t="shared" si="207"/>
        <v>0.15038095238095239</v>
      </c>
      <c r="W2182" s="7" t="str">
        <f t="shared" si="208"/>
        <v>Profitable</v>
      </c>
      <c r="X2182" s="7" t="str">
        <f t="shared" si="209"/>
        <v>Low</v>
      </c>
    </row>
    <row r="2183" spans="1:24" x14ac:dyDescent="0.3">
      <c r="A2183" s="7" t="s">
        <v>4790</v>
      </c>
      <c r="B2183" s="8">
        <v>45138</v>
      </c>
      <c r="C2183" s="8">
        <v>45140</v>
      </c>
      <c r="D2183" s="7" t="s">
        <v>4791</v>
      </c>
      <c r="E2183" s="7" t="s">
        <v>2887</v>
      </c>
      <c r="F2183" s="7" t="s">
        <v>29</v>
      </c>
      <c r="G2183" s="7" t="s">
        <v>30</v>
      </c>
      <c r="H2183" s="7" t="s">
        <v>56</v>
      </c>
      <c r="I2183" s="6">
        <v>8</v>
      </c>
      <c r="J2183" s="10">
        <v>0</v>
      </c>
      <c r="K2183" s="7" t="s">
        <v>222</v>
      </c>
      <c r="L2183" s="7" t="s">
        <v>41</v>
      </c>
      <c r="M2183" s="6">
        <v>65</v>
      </c>
      <c r="N2183" s="6">
        <v>1</v>
      </c>
      <c r="O2183" s="7" t="str">
        <f>VLOOKUP(H2183,Product_Master!$A$2:$E$19,2,FALSE)</f>
        <v>Stapler</v>
      </c>
      <c r="P2183" s="7" t="str">
        <f>VLOOKUP(H2183,Product_Master!$A$2:$E$19,3,FALSE)</f>
        <v>Office Supplies</v>
      </c>
      <c r="Q2183" s="17">
        <f>INDEX(Product_Master!$D$2:$D$19,MATCH(H2183,Product_Master!$A$2:$A$19,0))</f>
        <v>15</v>
      </c>
      <c r="R2183" s="14">
        <f>INDEX(Product_Master!$E$2:$E$19,MATCH(H2183,Product_Master!$A$2:$A$19,0))</f>
        <v>9.91</v>
      </c>
      <c r="S2183" s="14">
        <f t="shared" si="204"/>
        <v>120</v>
      </c>
      <c r="T2183" s="14">
        <f t="shared" si="205"/>
        <v>79.28</v>
      </c>
      <c r="U2183" s="14">
        <f t="shared" si="206"/>
        <v>40.72</v>
      </c>
      <c r="V2183" s="20">
        <f t="shared" si="207"/>
        <v>0.33933333333333332</v>
      </c>
      <c r="W2183" s="7" t="str">
        <f t="shared" si="208"/>
        <v>Profitable</v>
      </c>
      <c r="X2183" s="7" t="str">
        <f t="shared" si="209"/>
        <v>Low</v>
      </c>
    </row>
    <row r="2184" spans="1:24" x14ac:dyDescent="0.3">
      <c r="A2184" s="7" t="s">
        <v>4792</v>
      </c>
      <c r="B2184" s="8">
        <v>45116</v>
      </c>
      <c r="C2184" s="8">
        <v>45122</v>
      </c>
      <c r="D2184" s="7" t="s">
        <v>4464</v>
      </c>
      <c r="E2184" s="7" t="s">
        <v>256</v>
      </c>
      <c r="F2184" s="7" t="s">
        <v>29</v>
      </c>
      <c r="G2184" s="7" t="s">
        <v>176</v>
      </c>
      <c r="H2184" s="7" t="s">
        <v>98</v>
      </c>
      <c r="I2184" s="6">
        <v>8</v>
      </c>
      <c r="J2184" s="10">
        <v>0.1</v>
      </c>
      <c r="K2184" s="7" t="s">
        <v>22</v>
      </c>
      <c r="L2184" s="7" t="s">
        <v>41</v>
      </c>
      <c r="M2184" s="6">
        <v>51</v>
      </c>
      <c r="N2184" s="6">
        <v>2</v>
      </c>
      <c r="O2184" s="7" t="str">
        <f>VLOOKUP(H2184,Product_Master!$A$2:$E$19,2,FALSE)</f>
        <v>Office Chair</v>
      </c>
      <c r="P2184" s="7" t="str">
        <f>VLOOKUP(H2184,Product_Master!$A$2:$E$19,3,FALSE)</f>
        <v>Furniture</v>
      </c>
      <c r="Q2184" s="17">
        <f>INDEX(Product_Master!$D$2:$D$19,MATCH(H2184,Product_Master!$A$2:$A$19,0))</f>
        <v>150</v>
      </c>
      <c r="R2184" s="14">
        <f>INDEX(Product_Master!$E$2:$E$19,MATCH(H2184,Product_Master!$A$2:$A$19,0))</f>
        <v>111.98</v>
      </c>
      <c r="S2184" s="14">
        <f t="shared" si="204"/>
        <v>1080</v>
      </c>
      <c r="T2184" s="14">
        <f t="shared" si="205"/>
        <v>895.84</v>
      </c>
      <c r="U2184" s="14">
        <f t="shared" si="206"/>
        <v>184.15999999999997</v>
      </c>
      <c r="V2184" s="20">
        <f t="shared" si="207"/>
        <v>0.17051851851851849</v>
      </c>
      <c r="W2184" s="7" t="str">
        <f t="shared" si="208"/>
        <v>Profitable</v>
      </c>
      <c r="X2184" s="7" t="str">
        <f t="shared" si="209"/>
        <v>Low</v>
      </c>
    </row>
    <row r="2185" spans="1:24" x14ac:dyDescent="0.3">
      <c r="A2185" s="7" t="s">
        <v>4793</v>
      </c>
      <c r="B2185" s="8">
        <v>45162</v>
      </c>
      <c r="C2185" s="8">
        <v>45167</v>
      </c>
      <c r="D2185" s="7" t="s">
        <v>3312</v>
      </c>
      <c r="E2185" s="7" t="s">
        <v>61</v>
      </c>
      <c r="F2185" s="7" t="s">
        <v>29</v>
      </c>
      <c r="G2185" s="7" t="s">
        <v>20</v>
      </c>
      <c r="H2185" s="7" t="s">
        <v>76</v>
      </c>
      <c r="I2185" s="6">
        <v>9</v>
      </c>
      <c r="J2185" s="10">
        <v>0.05</v>
      </c>
      <c r="K2185" s="7" t="s">
        <v>32</v>
      </c>
      <c r="L2185" s="7" t="s">
        <v>41</v>
      </c>
      <c r="M2185" s="6">
        <v>57</v>
      </c>
      <c r="N2185" s="6">
        <v>1</v>
      </c>
      <c r="O2185" s="7" t="str">
        <f>VLOOKUP(H2185,Product_Master!$A$2:$E$19,2,FALSE)</f>
        <v>Tablet</v>
      </c>
      <c r="P2185" s="7" t="str">
        <f>VLOOKUP(H2185,Product_Master!$A$2:$E$19,3,FALSE)</f>
        <v>Technology</v>
      </c>
      <c r="Q2185" s="17">
        <f>INDEX(Product_Master!$D$2:$D$19,MATCH(H2185,Product_Master!$A$2:$A$19,0))</f>
        <v>350</v>
      </c>
      <c r="R2185" s="14">
        <f>INDEX(Product_Master!$E$2:$E$19,MATCH(H2185,Product_Master!$A$2:$A$19,0))</f>
        <v>267.63</v>
      </c>
      <c r="S2185" s="14">
        <f t="shared" si="204"/>
        <v>2992.5</v>
      </c>
      <c r="T2185" s="14">
        <f t="shared" si="205"/>
        <v>2408.67</v>
      </c>
      <c r="U2185" s="14">
        <f t="shared" si="206"/>
        <v>583.82999999999993</v>
      </c>
      <c r="V2185" s="20">
        <f t="shared" si="207"/>
        <v>0.19509774436090224</v>
      </c>
      <c r="W2185" s="7" t="str">
        <f t="shared" si="208"/>
        <v>Profitable</v>
      </c>
      <c r="X2185" s="7" t="str">
        <f t="shared" si="209"/>
        <v>Medium</v>
      </c>
    </row>
    <row r="2186" spans="1:24" x14ac:dyDescent="0.3">
      <c r="A2186" s="7" t="s">
        <v>4794</v>
      </c>
      <c r="B2186" s="8">
        <v>45191</v>
      </c>
      <c r="C2186" s="8">
        <v>45192</v>
      </c>
      <c r="D2186" s="7" t="s">
        <v>623</v>
      </c>
      <c r="E2186" s="7" t="s">
        <v>790</v>
      </c>
      <c r="F2186" s="7" t="s">
        <v>29</v>
      </c>
      <c r="G2186" s="7" t="s">
        <v>251</v>
      </c>
      <c r="H2186" s="7" t="s">
        <v>109</v>
      </c>
      <c r="I2186" s="6">
        <v>2</v>
      </c>
      <c r="J2186" s="10">
        <v>0.1</v>
      </c>
      <c r="K2186" s="7" t="s">
        <v>32</v>
      </c>
      <c r="L2186" s="7" t="s">
        <v>50</v>
      </c>
      <c r="M2186" s="6">
        <v>42</v>
      </c>
      <c r="N2186" s="6">
        <v>1</v>
      </c>
      <c r="O2186" s="7" t="str">
        <f>VLOOKUP(H2186,Product_Master!$A$2:$E$19,2,FALSE)</f>
        <v>Printer</v>
      </c>
      <c r="P2186" s="7" t="str">
        <f>VLOOKUP(H2186,Product_Master!$A$2:$E$19,3,FALSE)</f>
        <v>Technology</v>
      </c>
      <c r="Q2186" s="17">
        <f>INDEX(Product_Master!$D$2:$D$19,MATCH(H2186,Product_Master!$A$2:$A$19,0))</f>
        <v>180</v>
      </c>
      <c r="R2186" s="14">
        <f>INDEX(Product_Master!$E$2:$E$19,MATCH(H2186,Product_Master!$A$2:$A$19,0))</f>
        <v>133.25</v>
      </c>
      <c r="S2186" s="14">
        <f t="shared" si="204"/>
        <v>324</v>
      </c>
      <c r="T2186" s="14">
        <f t="shared" si="205"/>
        <v>266.5</v>
      </c>
      <c r="U2186" s="14">
        <f t="shared" si="206"/>
        <v>57.5</v>
      </c>
      <c r="V2186" s="20">
        <f t="shared" si="207"/>
        <v>0.17746913580246915</v>
      </c>
      <c r="W2186" s="7" t="str">
        <f t="shared" si="208"/>
        <v>Profitable</v>
      </c>
      <c r="X2186" s="7" t="str">
        <f t="shared" si="209"/>
        <v>Low</v>
      </c>
    </row>
    <row r="2187" spans="1:24" x14ac:dyDescent="0.3">
      <c r="A2187" s="7" t="s">
        <v>4795</v>
      </c>
      <c r="B2187" s="8">
        <v>45612</v>
      </c>
      <c r="C2187" s="8">
        <v>45614</v>
      </c>
      <c r="D2187" s="7" t="s">
        <v>139</v>
      </c>
      <c r="E2187" s="7" t="s">
        <v>865</v>
      </c>
      <c r="F2187" s="7" t="s">
        <v>29</v>
      </c>
      <c r="G2187" s="7" t="s">
        <v>40</v>
      </c>
      <c r="H2187" s="7" t="s">
        <v>177</v>
      </c>
      <c r="I2187" s="6">
        <v>8</v>
      </c>
      <c r="J2187" s="10">
        <v>0</v>
      </c>
      <c r="K2187" s="7" t="s">
        <v>22</v>
      </c>
      <c r="L2187" s="7" t="s">
        <v>23</v>
      </c>
      <c r="M2187" s="6">
        <v>18</v>
      </c>
      <c r="N2187" s="6">
        <v>4</v>
      </c>
      <c r="O2187" s="7" t="str">
        <f>VLOOKUP(H2187,Product_Master!$A$2:$E$19,2,FALSE)</f>
        <v>Headphones</v>
      </c>
      <c r="P2187" s="7" t="str">
        <f>VLOOKUP(H2187,Product_Master!$A$2:$E$19,3,FALSE)</f>
        <v>Technology</v>
      </c>
      <c r="Q2187" s="17">
        <f>INDEX(Product_Master!$D$2:$D$19,MATCH(H2187,Product_Master!$A$2:$A$19,0))</f>
        <v>80</v>
      </c>
      <c r="R2187" s="14">
        <f>INDEX(Product_Master!$E$2:$E$19,MATCH(H2187,Product_Master!$A$2:$A$19,0))</f>
        <v>45.88</v>
      </c>
      <c r="S2187" s="14">
        <f t="shared" si="204"/>
        <v>640</v>
      </c>
      <c r="T2187" s="14">
        <f t="shared" si="205"/>
        <v>367.04</v>
      </c>
      <c r="U2187" s="14">
        <f t="shared" si="206"/>
        <v>272.95999999999998</v>
      </c>
      <c r="V2187" s="20">
        <f t="shared" si="207"/>
        <v>0.42649999999999999</v>
      </c>
      <c r="W2187" s="7" t="str">
        <f t="shared" si="208"/>
        <v>Profitable</v>
      </c>
      <c r="X2187" s="7" t="str">
        <f t="shared" si="209"/>
        <v>Low</v>
      </c>
    </row>
    <row r="2188" spans="1:24" x14ac:dyDescent="0.3">
      <c r="A2188" s="7" t="s">
        <v>4796</v>
      </c>
      <c r="B2188" s="8">
        <v>45332</v>
      </c>
      <c r="C2188" s="8">
        <v>45334</v>
      </c>
      <c r="D2188" s="7" t="s">
        <v>2539</v>
      </c>
      <c r="E2188" s="7" t="s">
        <v>202</v>
      </c>
      <c r="F2188" s="7" t="s">
        <v>19</v>
      </c>
      <c r="G2188" s="7" t="s">
        <v>47</v>
      </c>
      <c r="H2188" s="7" t="s">
        <v>216</v>
      </c>
      <c r="I2188" s="6">
        <v>4</v>
      </c>
      <c r="J2188" s="10">
        <v>0.1</v>
      </c>
      <c r="K2188" s="7" t="s">
        <v>32</v>
      </c>
      <c r="L2188" s="7" t="s">
        <v>50</v>
      </c>
      <c r="M2188" s="6">
        <v>61</v>
      </c>
      <c r="N2188" s="6">
        <v>2</v>
      </c>
      <c r="O2188" s="7" t="str">
        <f>VLOOKUP(H2188,Product_Master!$A$2:$E$19,2,FALSE)</f>
        <v>Keyboard</v>
      </c>
      <c r="P2188" s="7" t="str">
        <f>VLOOKUP(H2188,Product_Master!$A$2:$E$19,3,FALSE)</f>
        <v>Technology</v>
      </c>
      <c r="Q2188" s="17">
        <f>INDEX(Product_Master!$D$2:$D$19,MATCH(H2188,Product_Master!$A$2:$A$19,0))</f>
        <v>45</v>
      </c>
      <c r="R2188" s="14">
        <f>INDEX(Product_Master!$E$2:$E$19,MATCH(H2188,Product_Master!$A$2:$A$19,0))</f>
        <v>35.729999999999997</v>
      </c>
      <c r="S2188" s="14">
        <f t="shared" si="204"/>
        <v>162</v>
      </c>
      <c r="T2188" s="14">
        <f t="shared" si="205"/>
        <v>142.91999999999999</v>
      </c>
      <c r="U2188" s="14">
        <f t="shared" si="206"/>
        <v>19.080000000000013</v>
      </c>
      <c r="V2188" s="20">
        <f t="shared" si="207"/>
        <v>0.11777777777777786</v>
      </c>
      <c r="W2188" s="7" t="str">
        <f t="shared" si="208"/>
        <v>Profitable</v>
      </c>
      <c r="X2188" s="7" t="str">
        <f t="shared" si="209"/>
        <v>Low</v>
      </c>
    </row>
    <row r="2189" spans="1:24" x14ac:dyDescent="0.3">
      <c r="A2189" s="7" t="s">
        <v>4798</v>
      </c>
      <c r="B2189" s="8">
        <v>45406</v>
      </c>
      <c r="C2189" s="8">
        <v>45407</v>
      </c>
      <c r="D2189" s="7" t="s">
        <v>1311</v>
      </c>
      <c r="E2189" s="7" t="s">
        <v>1014</v>
      </c>
      <c r="F2189" s="7" t="s">
        <v>39</v>
      </c>
      <c r="G2189" s="7" t="s">
        <v>62</v>
      </c>
      <c r="H2189" s="7" t="s">
        <v>56</v>
      </c>
      <c r="I2189" s="6">
        <v>6</v>
      </c>
      <c r="J2189" s="10">
        <v>0</v>
      </c>
      <c r="K2189" s="7" t="s">
        <v>32</v>
      </c>
      <c r="L2189" s="7" t="s">
        <v>41</v>
      </c>
      <c r="M2189" s="6">
        <v>62</v>
      </c>
      <c r="N2189" s="6">
        <v>3</v>
      </c>
      <c r="O2189" s="7" t="str">
        <f>VLOOKUP(H2189,Product_Master!$A$2:$E$19,2,FALSE)</f>
        <v>Stapler</v>
      </c>
      <c r="P2189" s="7" t="str">
        <f>VLOOKUP(H2189,Product_Master!$A$2:$E$19,3,FALSE)</f>
        <v>Office Supplies</v>
      </c>
      <c r="Q2189" s="17">
        <f>INDEX(Product_Master!$D$2:$D$19,MATCH(H2189,Product_Master!$A$2:$A$19,0))</f>
        <v>15</v>
      </c>
      <c r="R2189" s="14">
        <f>INDEX(Product_Master!$E$2:$E$19,MATCH(H2189,Product_Master!$A$2:$A$19,0))</f>
        <v>9.91</v>
      </c>
      <c r="S2189" s="14">
        <f t="shared" si="204"/>
        <v>90</v>
      </c>
      <c r="T2189" s="14">
        <f t="shared" si="205"/>
        <v>59.46</v>
      </c>
      <c r="U2189" s="14">
        <f t="shared" si="206"/>
        <v>30.54</v>
      </c>
      <c r="V2189" s="20">
        <f t="shared" si="207"/>
        <v>0.33933333333333332</v>
      </c>
      <c r="W2189" s="7" t="str">
        <f t="shared" si="208"/>
        <v>Profitable</v>
      </c>
      <c r="X2189" s="7" t="str">
        <f t="shared" si="209"/>
        <v>Low</v>
      </c>
    </row>
    <row r="2190" spans="1:24" x14ac:dyDescent="0.3">
      <c r="A2190" s="7" t="s">
        <v>4799</v>
      </c>
      <c r="B2190" s="8">
        <v>45516</v>
      </c>
      <c r="C2190" s="8">
        <v>45521</v>
      </c>
      <c r="D2190" s="7" t="s">
        <v>4800</v>
      </c>
      <c r="E2190" s="7" t="s">
        <v>1058</v>
      </c>
      <c r="F2190" s="7" t="s">
        <v>29</v>
      </c>
      <c r="G2190" s="7" t="s">
        <v>192</v>
      </c>
      <c r="H2190" s="7" t="s">
        <v>160</v>
      </c>
      <c r="I2190" s="6">
        <v>2</v>
      </c>
      <c r="J2190" s="10">
        <v>0.15</v>
      </c>
      <c r="K2190" s="7" t="s">
        <v>32</v>
      </c>
      <c r="L2190" s="7" t="s">
        <v>33</v>
      </c>
      <c r="M2190" s="6">
        <v>32</v>
      </c>
      <c r="N2190" s="6">
        <v>2</v>
      </c>
      <c r="O2190" s="7" t="str">
        <f>VLOOKUP(H2190,Product_Master!$A$2:$E$19,2,FALSE)</f>
        <v>Laptop</v>
      </c>
      <c r="P2190" s="7" t="str">
        <f>VLOOKUP(H2190,Product_Master!$A$2:$E$19,3,FALSE)</f>
        <v>Technology</v>
      </c>
      <c r="Q2190" s="17">
        <f>INDEX(Product_Master!$D$2:$D$19,MATCH(H2190,Product_Master!$A$2:$A$19,0))</f>
        <v>900</v>
      </c>
      <c r="R2190" s="14">
        <f>INDEX(Product_Master!$E$2:$E$19,MATCH(H2190,Product_Master!$A$2:$A$19,0))</f>
        <v>669.14</v>
      </c>
      <c r="S2190" s="14">
        <f t="shared" si="204"/>
        <v>1530</v>
      </c>
      <c r="T2190" s="14">
        <f t="shared" si="205"/>
        <v>1338.28</v>
      </c>
      <c r="U2190" s="14">
        <f t="shared" si="206"/>
        <v>191.72000000000003</v>
      </c>
      <c r="V2190" s="20">
        <f t="shared" si="207"/>
        <v>0.12530718954248368</v>
      </c>
      <c r="W2190" s="7" t="str">
        <f t="shared" si="208"/>
        <v>Profitable</v>
      </c>
      <c r="X2190" s="7" t="str">
        <f t="shared" si="209"/>
        <v>Low</v>
      </c>
    </row>
    <row r="2191" spans="1:24" x14ac:dyDescent="0.3">
      <c r="A2191" s="7" t="s">
        <v>4801</v>
      </c>
      <c r="B2191" s="8">
        <v>45165</v>
      </c>
      <c r="C2191" s="8">
        <v>45168</v>
      </c>
      <c r="D2191" s="7" t="s">
        <v>2573</v>
      </c>
      <c r="E2191" s="7" t="s">
        <v>202</v>
      </c>
      <c r="F2191" s="7" t="s">
        <v>29</v>
      </c>
      <c r="G2191" s="7" t="s">
        <v>40</v>
      </c>
      <c r="H2191" s="7" t="s">
        <v>63</v>
      </c>
      <c r="I2191" s="6">
        <v>3</v>
      </c>
      <c r="J2191" s="10">
        <v>0</v>
      </c>
      <c r="K2191" s="7" t="s">
        <v>22</v>
      </c>
      <c r="L2191" s="7" t="s">
        <v>50</v>
      </c>
      <c r="M2191" s="6">
        <v>20</v>
      </c>
      <c r="N2191" s="6">
        <v>4</v>
      </c>
      <c r="O2191" s="7" t="str">
        <f>VLOOKUP(H2191,Product_Master!$A$2:$E$19,2,FALSE)</f>
        <v>Paper Ream</v>
      </c>
      <c r="P2191" s="7" t="str">
        <f>VLOOKUP(H2191,Product_Master!$A$2:$E$19,3,FALSE)</f>
        <v>Office Supplies</v>
      </c>
      <c r="Q2191" s="17">
        <f>INDEX(Product_Master!$D$2:$D$19,MATCH(H2191,Product_Master!$A$2:$A$19,0))</f>
        <v>9</v>
      </c>
      <c r="R2191" s="14">
        <f>INDEX(Product_Master!$E$2:$E$19,MATCH(H2191,Product_Master!$A$2:$A$19,0))</f>
        <v>5.46</v>
      </c>
      <c r="S2191" s="14">
        <f t="shared" si="204"/>
        <v>27</v>
      </c>
      <c r="T2191" s="14">
        <f t="shared" si="205"/>
        <v>16.38</v>
      </c>
      <c r="U2191" s="14">
        <f t="shared" si="206"/>
        <v>10.620000000000001</v>
      </c>
      <c r="V2191" s="20">
        <f t="shared" si="207"/>
        <v>0.39333333333333337</v>
      </c>
      <c r="W2191" s="7" t="str">
        <f t="shared" si="208"/>
        <v>Profitable</v>
      </c>
      <c r="X2191" s="7" t="str">
        <f t="shared" si="209"/>
        <v>Low</v>
      </c>
    </row>
    <row r="2192" spans="1:24" x14ac:dyDescent="0.3">
      <c r="A2192" s="7" t="s">
        <v>4802</v>
      </c>
      <c r="B2192" s="8">
        <v>45065</v>
      </c>
      <c r="C2192" s="8">
        <v>45067</v>
      </c>
      <c r="D2192" s="7" t="s">
        <v>2694</v>
      </c>
      <c r="E2192" s="7" t="s">
        <v>215</v>
      </c>
      <c r="F2192" s="7" t="s">
        <v>29</v>
      </c>
      <c r="G2192" s="7" t="s">
        <v>40</v>
      </c>
      <c r="H2192" s="7" t="s">
        <v>48</v>
      </c>
      <c r="I2192" s="6">
        <v>2</v>
      </c>
      <c r="J2192" s="10">
        <v>0.05</v>
      </c>
      <c r="K2192" s="7" t="s">
        <v>32</v>
      </c>
      <c r="L2192" s="7" t="s">
        <v>41</v>
      </c>
      <c r="M2192" s="6">
        <v>46</v>
      </c>
      <c r="N2192" s="6">
        <v>3</v>
      </c>
      <c r="O2192" s="7" t="str">
        <f>VLOOKUP(H2192,Product_Master!$A$2:$E$19,2,FALSE)</f>
        <v>Monitor</v>
      </c>
      <c r="P2192" s="7" t="str">
        <f>VLOOKUP(H2192,Product_Master!$A$2:$E$19,3,FALSE)</f>
        <v>Technology</v>
      </c>
      <c r="Q2192" s="17">
        <f>INDEX(Product_Master!$D$2:$D$19,MATCH(H2192,Product_Master!$A$2:$A$19,0))</f>
        <v>220</v>
      </c>
      <c r="R2192" s="14">
        <f>INDEX(Product_Master!$E$2:$E$19,MATCH(H2192,Product_Master!$A$2:$A$19,0))</f>
        <v>159.36000000000001</v>
      </c>
      <c r="S2192" s="14">
        <f t="shared" si="204"/>
        <v>418</v>
      </c>
      <c r="T2192" s="14">
        <f t="shared" si="205"/>
        <v>318.72000000000003</v>
      </c>
      <c r="U2192" s="14">
        <f t="shared" si="206"/>
        <v>99.279999999999973</v>
      </c>
      <c r="V2192" s="20">
        <f t="shared" si="207"/>
        <v>0.23751196172248798</v>
      </c>
      <c r="W2192" s="7" t="str">
        <f t="shared" si="208"/>
        <v>Profitable</v>
      </c>
      <c r="X2192" s="7" t="str">
        <f t="shared" si="209"/>
        <v>Low</v>
      </c>
    </row>
    <row r="2193" spans="1:24" x14ac:dyDescent="0.3">
      <c r="A2193" s="7" t="s">
        <v>4803</v>
      </c>
      <c r="B2193" s="8">
        <v>45579</v>
      </c>
      <c r="C2193" s="8">
        <v>45583</v>
      </c>
      <c r="D2193" s="7" t="s">
        <v>2649</v>
      </c>
      <c r="E2193" s="7" t="s">
        <v>911</v>
      </c>
      <c r="F2193" s="7" t="s">
        <v>39</v>
      </c>
      <c r="G2193" s="7" t="s">
        <v>192</v>
      </c>
      <c r="H2193" s="7" t="s">
        <v>21</v>
      </c>
      <c r="I2193" s="6">
        <v>4</v>
      </c>
      <c r="J2193" s="10">
        <v>0</v>
      </c>
      <c r="K2193" s="7" t="s">
        <v>32</v>
      </c>
      <c r="L2193" s="7" t="s">
        <v>41</v>
      </c>
      <c r="M2193" s="6">
        <v>52</v>
      </c>
      <c r="N2193" s="6">
        <v>5</v>
      </c>
      <c r="O2193" s="7" t="str">
        <f>VLOOKUP(H2193,Product_Master!$A$2:$E$19,2,FALSE)</f>
        <v>Pen Set</v>
      </c>
      <c r="P2193" s="7" t="str">
        <f>VLOOKUP(H2193,Product_Master!$A$2:$E$19,3,FALSE)</f>
        <v>Office Supplies</v>
      </c>
      <c r="Q2193" s="17">
        <f>INDEX(Product_Master!$D$2:$D$19,MATCH(H2193,Product_Master!$A$2:$A$19,0))</f>
        <v>12</v>
      </c>
      <c r="R2193" s="14">
        <f>INDEX(Product_Master!$E$2:$E$19,MATCH(H2193,Product_Master!$A$2:$A$19,0))</f>
        <v>9.07</v>
      </c>
      <c r="S2193" s="14">
        <f t="shared" si="204"/>
        <v>48</v>
      </c>
      <c r="T2193" s="14">
        <f t="shared" si="205"/>
        <v>36.28</v>
      </c>
      <c r="U2193" s="14">
        <f t="shared" si="206"/>
        <v>11.719999999999999</v>
      </c>
      <c r="V2193" s="20">
        <f t="shared" si="207"/>
        <v>0.24416666666666664</v>
      </c>
      <c r="W2193" s="7" t="str">
        <f t="shared" si="208"/>
        <v>Profitable</v>
      </c>
      <c r="X2193" s="7" t="str">
        <f t="shared" si="209"/>
        <v>Low</v>
      </c>
    </row>
    <row r="2194" spans="1:24" x14ac:dyDescent="0.3">
      <c r="A2194" s="7" t="s">
        <v>4805</v>
      </c>
      <c r="B2194" s="8">
        <v>45564</v>
      </c>
      <c r="C2194" s="8">
        <v>45569</v>
      </c>
      <c r="D2194" s="7" t="s">
        <v>1186</v>
      </c>
      <c r="E2194" s="7" t="s">
        <v>1836</v>
      </c>
      <c r="F2194" s="7" t="s">
        <v>39</v>
      </c>
      <c r="G2194" s="7" t="s">
        <v>115</v>
      </c>
      <c r="H2194" s="7" t="s">
        <v>21</v>
      </c>
      <c r="I2194" s="6">
        <v>4</v>
      </c>
      <c r="J2194" s="10">
        <v>0</v>
      </c>
      <c r="K2194" s="7" t="s">
        <v>222</v>
      </c>
      <c r="L2194" s="7" t="s">
        <v>50</v>
      </c>
      <c r="M2194" s="6">
        <v>54</v>
      </c>
      <c r="N2194" s="6">
        <v>2</v>
      </c>
      <c r="O2194" s="7" t="str">
        <f>VLOOKUP(H2194,Product_Master!$A$2:$E$19,2,FALSE)</f>
        <v>Pen Set</v>
      </c>
      <c r="P2194" s="7" t="str">
        <f>VLOOKUP(H2194,Product_Master!$A$2:$E$19,3,FALSE)</f>
        <v>Office Supplies</v>
      </c>
      <c r="Q2194" s="17">
        <f>INDEX(Product_Master!$D$2:$D$19,MATCH(H2194,Product_Master!$A$2:$A$19,0))</f>
        <v>12</v>
      </c>
      <c r="R2194" s="14">
        <f>INDEX(Product_Master!$E$2:$E$19,MATCH(H2194,Product_Master!$A$2:$A$19,0))</f>
        <v>9.07</v>
      </c>
      <c r="S2194" s="14">
        <f t="shared" si="204"/>
        <v>48</v>
      </c>
      <c r="T2194" s="14">
        <f t="shared" si="205"/>
        <v>36.28</v>
      </c>
      <c r="U2194" s="14">
        <f t="shared" si="206"/>
        <v>11.719999999999999</v>
      </c>
      <c r="V2194" s="20">
        <f t="shared" si="207"/>
        <v>0.24416666666666664</v>
      </c>
      <c r="W2194" s="7" t="str">
        <f t="shared" si="208"/>
        <v>Profitable</v>
      </c>
      <c r="X2194" s="7" t="str">
        <f t="shared" si="209"/>
        <v>Low</v>
      </c>
    </row>
    <row r="2195" spans="1:24" x14ac:dyDescent="0.3">
      <c r="A2195" s="7" t="s">
        <v>4806</v>
      </c>
      <c r="B2195" s="8">
        <v>45173</v>
      </c>
      <c r="C2195" s="8">
        <v>45178</v>
      </c>
      <c r="D2195" s="7" t="s">
        <v>1705</v>
      </c>
      <c r="E2195" s="7" t="s">
        <v>477</v>
      </c>
      <c r="F2195" s="7" t="s">
        <v>19</v>
      </c>
      <c r="G2195" s="7" t="s">
        <v>20</v>
      </c>
      <c r="H2195" s="7" t="s">
        <v>56</v>
      </c>
      <c r="I2195" s="6">
        <v>1</v>
      </c>
      <c r="J2195" s="10">
        <v>0</v>
      </c>
      <c r="K2195" s="7" t="s">
        <v>32</v>
      </c>
      <c r="L2195" s="7" t="s">
        <v>50</v>
      </c>
      <c r="M2195" s="6">
        <v>46</v>
      </c>
      <c r="N2195" s="6">
        <v>4</v>
      </c>
      <c r="O2195" s="7" t="str">
        <f>VLOOKUP(H2195,Product_Master!$A$2:$E$19,2,FALSE)</f>
        <v>Stapler</v>
      </c>
      <c r="P2195" s="7" t="str">
        <f>VLOOKUP(H2195,Product_Master!$A$2:$E$19,3,FALSE)</f>
        <v>Office Supplies</v>
      </c>
      <c r="Q2195" s="17">
        <f>INDEX(Product_Master!$D$2:$D$19,MATCH(H2195,Product_Master!$A$2:$A$19,0))</f>
        <v>15</v>
      </c>
      <c r="R2195" s="14">
        <f>INDEX(Product_Master!$E$2:$E$19,MATCH(H2195,Product_Master!$A$2:$A$19,0))</f>
        <v>9.91</v>
      </c>
      <c r="S2195" s="14">
        <f t="shared" si="204"/>
        <v>15</v>
      </c>
      <c r="T2195" s="14">
        <f t="shared" si="205"/>
        <v>9.91</v>
      </c>
      <c r="U2195" s="14">
        <f t="shared" si="206"/>
        <v>5.09</v>
      </c>
      <c r="V2195" s="20">
        <f t="shared" si="207"/>
        <v>0.33933333333333332</v>
      </c>
      <c r="W2195" s="7" t="str">
        <f t="shared" si="208"/>
        <v>Profitable</v>
      </c>
      <c r="X2195" s="7" t="str">
        <f t="shared" si="209"/>
        <v>Low</v>
      </c>
    </row>
    <row r="2196" spans="1:24" x14ac:dyDescent="0.3">
      <c r="A2196" s="7" t="s">
        <v>4807</v>
      </c>
      <c r="B2196" s="8">
        <v>45295</v>
      </c>
      <c r="C2196" s="8">
        <v>45300</v>
      </c>
      <c r="D2196" s="7" t="s">
        <v>1463</v>
      </c>
      <c r="E2196" s="7" t="s">
        <v>790</v>
      </c>
      <c r="F2196" s="7" t="s">
        <v>29</v>
      </c>
      <c r="G2196" s="7" t="s">
        <v>40</v>
      </c>
      <c r="H2196" s="7" t="s">
        <v>91</v>
      </c>
      <c r="I2196" s="6">
        <v>6</v>
      </c>
      <c r="J2196" s="10">
        <v>0.05</v>
      </c>
      <c r="K2196" s="7" t="s">
        <v>32</v>
      </c>
      <c r="L2196" s="7" t="s">
        <v>50</v>
      </c>
      <c r="M2196" s="6">
        <v>61</v>
      </c>
      <c r="N2196" s="6">
        <v>3</v>
      </c>
      <c r="O2196" s="7" t="str">
        <f>VLOOKUP(H2196,Product_Master!$A$2:$E$19,2,FALSE)</f>
        <v>Smartphone</v>
      </c>
      <c r="P2196" s="7" t="str">
        <f>VLOOKUP(H2196,Product_Master!$A$2:$E$19,3,FALSE)</f>
        <v>Technology</v>
      </c>
      <c r="Q2196" s="17">
        <f>INDEX(Product_Master!$D$2:$D$19,MATCH(H2196,Product_Master!$A$2:$A$19,0))</f>
        <v>600</v>
      </c>
      <c r="R2196" s="14">
        <f>INDEX(Product_Master!$E$2:$E$19,MATCH(H2196,Product_Master!$A$2:$A$19,0))</f>
        <v>395.83</v>
      </c>
      <c r="S2196" s="14">
        <f t="shared" si="204"/>
        <v>3420</v>
      </c>
      <c r="T2196" s="14">
        <f t="shared" si="205"/>
        <v>2374.98</v>
      </c>
      <c r="U2196" s="14">
        <f t="shared" si="206"/>
        <v>1045.02</v>
      </c>
      <c r="V2196" s="20">
        <f t="shared" si="207"/>
        <v>0.30556140350877192</v>
      </c>
      <c r="W2196" s="7" t="str">
        <f t="shared" si="208"/>
        <v>Profitable</v>
      </c>
      <c r="X2196" s="7" t="str">
        <f t="shared" si="209"/>
        <v>Medium</v>
      </c>
    </row>
    <row r="2197" spans="1:24" x14ac:dyDescent="0.3">
      <c r="A2197" s="7" t="s">
        <v>4808</v>
      </c>
      <c r="B2197" s="8">
        <v>45306</v>
      </c>
      <c r="C2197" s="8">
        <v>45313</v>
      </c>
      <c r="D2197" s="7" t="s">
        <v>4809</v>
      </c>
      <c r="E2197" s="7" t="s">
        <v>292</v>
      </c>
      <c r="F2197" s="7" t="s">
        <v>19</v>
      </c>
      <c r="G2197" s="7" t="s">
        <v>97</v>
      </c>
      <c r="H2197" s="7" t="s">
        <v>76</v>
      </c>
      <c r="I2197" s="6">
        <v>7</v>
      </c>
      <c r="J2197" s="10">
        <v>0</v>
      </c>
      <c r="K2197" s="7" t="s">
        <v>70</v>
      </c>
      <c r="L2197" s="7" t="s">
        <v>50</v>
      </c>
      <c r="M2197" s="6">
        <v>44</v>
      </c>
      <c r="N2197" s="6">
        <v>4</v>
      </c>
      <c r="O2197" s="7" t="str">
        <f>VLOOKUP(H2197,Product_Master!$A$2:$E$19,2,FALSE)</f>
        <v>Tablet</v>
      </c>
      <c r="P2197" s="7" t="str">
        <f>VLOOKUP(H2197,Product_Master!$A$2:$E$19,3,FALSE)</f>
        <v>Technology</v>
      </c>
      <c r="Q2197" s="17">
        <f>INDEX(Product_Master!$D$2:$D$19,MATCH(H2197,Product_Master!$A$2:$A$19,0))</f>
        <v>350</v>
      </c>
      <c r="R2197" s="14">
        <f>INDEX(Product_Master!$E$2:$E$19,MATCH(H2197,Product_Master!$A$2:$A$19,0))</f>
        <v>267.63</v>
      </c>
      <c r="S2197" s="14">
        <f t="shared" si="204"/>
        <v>2450</v>
      </c>
      <c r="T2197" s="14">
        <f t="shared" si="205"/>
        <v>1873.4099999999999</v>
      </c>
      <c r="U2197" s="14">
        <f t="shared" si="206"/>
        <v>576.59000000000015</v>
      </c>
      <c r="V2197" s="20">
        <f t="shared" si="207"/>
        <v>0.23534285714285721</v>
      </c>
      <c r="W2197" s="7" t="str">
        <f t="shared" si="208"/>
        <v>Profitable</v>
      </c>
      <c r="X2197" s="7" t="str">
        <f t="shared" si="209"/>
        <v>Medium</v>
      </c>
    </row>
    <row r="2198" spans="1:24" x14ac:dyDescent="0.3">
      <c r="A2198" s="7" t="s">
        <v>4810</v>
      </c>
      <c r="B2198" s="8">
        <v>45134</v>
      </c>
      <c r="C2198" s="8">
        <v>45135</v>
      </c>
      <c r="D2198" s="7" t="s">
        <v>649</v>
      </c>
      <c r="E2198" s="7" t="s">
        <v>227</v>
      </c>
      <c r="F2198" s="7" t="s">
        <v>29</v>
      </c>
      <c r="G2198" s="7" t="s">
        <v>293</v>
      </c>
      <c r="H2198" s="7" t="s">
        <v>177</v>
      </c>
      <c r="I2198" s="6">
        <v>2</v>
      </c>
      <c r="J2198" s="10">
        <v>0.1</v>
      </c>
      <c r="K2198" s="7" t="s">
        <v>32</v>
      </c>
      <c r="L2198" s="7" t="s">
        <v>41</v>
      </c>
      <c r="M2198" s="6">
        <v>44</v>
      </c>
      <c r="N2198" s="6">
        <v>1</v>
      </c>
      <c r="O2198" s="7" t="str">
        <f>VLOOKUP(H2198,Product_Master!$A$2:$E$19,2,FALSE)</f>
        <v>Headphones</v>
      </c>
      <c r="P2198" s="7" t="str">
        <f>VLOOKUP(H2198,Product_Master!$A$2:$E$19,3,FALSE)</f>
        <v>Technology</v>
      </c>
      <c r="Q2198" s="17">
        <f>INDEX(Product_Master!$D$2:$D$19,MATCH(H2198,Product_Master!$A$2:$A$19,0))</f>
        <v>80</v>
      </c>
      <c r="R2198" s="14">
        <f>INDEX(Product_Master!$E$2:$E$19,MATCH(H2198,Product_Master!$A$2:$A$19,0))</f>
        <v>45.88</v>
      </c>
      <c r="S2198" s="14">
        <f t="shared" si="204"/>
        <v>144</v>
      </c>
      <c r="T2198" s="14">
        <f t="shared" si="205"/>
        <v>91.76</v>
      </c>
      <c r="U2198" s="14">
        <f t="shared" si="206"/>
        <v>52.239999999999995</v>
      </c>
      <c r="V2198" s="20">
        <f t="shared" si="207"/>
        <v>0.36277777777777775</v>
      </c>
      <c r="W2198" s="7" t="str">
        <f t="shared" si="208"/>
        <v>Profitable</v>
      </c>
      <c r="X2198" s="7" t="str">
        <f t="shared" si="209"/>
        <v>Low</v>
      </c>
    </row>
    <row r="2199" spans="1:24" x14ac:dyDescent="0.3">
      <c r="A2199" s="7" t="s">
        <v>4811</v>
      </c>
      <c r="B2199" s="8">
        <v>45228</v>
      </c>
      <c r="C2199" s="8">
        <v>45232</v>
      </c>
      <c r="D2199" s="7" t="s">
        <v>3749</v>
      </c>
      <c r="E2199" s="7" t="s">
        <v>18</v>
      </c>
      <c r="F2199" s="7" t="s">
        <v>29</v>
      </c>
      <c r="G2199" s="7" t="s">
        <v>176</v>
      </c>
      <c r="H2199" s="7" t="s">
        <v>91</v>
      </c>
      <c r="I2199" s="6">
        <v>2</v>
      </c>
      <c r="J2199" s="10">
        <v>0.1</v>
      </c>
      <c r="K2199" s="7" t="s">
        <v>32</v>
      </c>
      <c r="L2199" s="7" t="s">
        <v>41</v>
      </c>
      <c r="M2199" s="6">
        <v>26</v>
      </c>
      <c r="N2199" s="6">
        <v>5</v>
      </c>
      <c r="O2199" s="7" t="str">
        <f>VLOOKUP(H2199,Product_Master!$A$2:$E$19,2,FALSE)</f>
        <v>Smartphone</v>
      </c>
      <c r="P2199" s="7" t="str">
        <f>VLOOKUP(H2199,Product_Master!$A$2:$E$19,3,FALSE)</f>
        <v>Technology</v>
      </c>
      <c r="Q2199" s="17">
        <f>INDEX(Product_Master!$D$2:$D$19,MATCH(H2199,Product_Master!$A$2:$A$19,0))</f>
        <v>600</v>
      </c>
      <c r="R2199" s="14">
        <f>INDEX(Product_Master!$E$2:$E$19,MATCH(H2199,Product_Master!$A$2:$A$19,0))</f>
        <v>395.83</v>
      </c>
      <c r="S2199" s="14">
        <f t="shared" si="204"/>
        <v>1080</v>
      </c>
      <c r="T2199" s="14">
        <f t="shared" si="205"/>
        <v>791.66</v>
      </c>
      <c r="U2199" s="14">
        <f t="shared" si="206"/>
        <v>288.34000000000003</v>
      </c>
      <c r="V2199" s="20">
        <f t="shared" si="207"/>
        <v>0.26698148148148149</v>
      </c>
      <c r="W2199" s="7" t="str">
        <f t="shared" si="208"/>
        <v>Profitable</v>
      </c>
      <c r="X2199" s="7" t="str">
        <f t="shared" si="209"/>
        <v>Low</v>
      </c>
    </row>
    <row r="2200" spans="1:24" x14ac:dyDescent="0.3">
      <c r="A2200" s="7" t="s">
        <v>4812</v>
      </c>
      <c r="B2200" s="8">
        <v>45495</v>
      </c>
      <c r="C2200" s="8">
        <v>45502</v>
      </c>
      <c r="D2200" s="7" t="s">
        <v>1586</v>
      </c>
      <c r="E2200" s="7" t="s">
        <v>246</v>
      </c>
      <c r="F2200" s="7" t="s">
        <v>19</v>
      </c>
      <c r="G2200" s="7" t="s">
        <v>47</v>
      </c>
      <c r="H2200" s="7" t="s">
        <v>63</v>
      </c>
      <c r="I2200" s="6">
        <v>6</v>
      </c>
      <c r="J2200" s="10">
        <v>0.15</v>
      </c>
      <c r="K2200" s="7" t="s">
        <v>32</v>
      </c>
      <c r="L2200" s="7" t="s">
        <v>33</v>
      </c>
      <c r="M2200" s="6">
        <v>44</v>
      </c>
      <c r="N2200" s="6">
        <v>1</v>
      </c>
      <c r="O2200" s="7" t="str">
        <f>VLOOKUP(H2200,Product_Master!$A$2:$E$19,2,FALSE)</f>
        <v>Paper Ream</v>
      </c>
      <c r="P2200" s="7" t="str">
        <f>VLOOKUP(H2200,Product_Master!$A$2:$E$19,3,FALSE)</f>
        <v>Office Supplies</v>
      </c>
      <c r="Q2200" s="17">
        <f>INDEX(Product_Master!$D$2:$D$19,MATCH(H2200,Product_Master!$A$2:$A$19,0))</f>
        <v>9</v>
      </c>
      <c r="R2200" s="14">
        <f>INDEX(Product_Master!$E$2:$E$19,MATCH(H2200,Product_Master!$A$2:$A$19,0))</f>
        <v>5.46</v>
      </c>
      <c r="S2200" s="14">
        <f t="shared" si="204"/>
        <v>45.9</v>
      </c>
      <c r="T2200" s="14">
        <f t="shared" si="205"/>
        <v>32.76</v>
      </c>
      <c r="U2200" s="14">
        <f t="shared" si="206"/>
        <v>13.14</v>
      </c>
      <c r="V2200" s="20">
        <f t="shared" si="207"/>
        <v>0.28627450980392161</v>
      </c>
      <c r="W2200" s="7" t="str">
        <f t="shared" si="208"/>
        <v>Profitable</v>
      </c>
      <c r="X2200" s="7" t="str">
        <f t="shared" si="209"/>
        <v>Low</v>
      </c>
    </row>
    <row r="2201" spans="1:24" x14ac:dyDescent="0.3">
      <c r="A2201" s="7" t="s">
        <v>4813</v>
      </c>
      <c r="B2201" s="8">
        <v>45344</v>
      </c>
      <c r="C2201" s="8">
        <v>45349</v>
      </c>
      <c r="D2201" s="7" t="s">
        <v>4814</v>
      </c>
      <c r="E2201" s="7" t="s">
        <v>1568</v>
      </c>
      <c r="F2201" s="7" t="s">
        <v>29</v>
      </c>
      <c r="G2201" s="7" t="s">
        <v>90</v>
      </c>
      <c r="H2201" s="7" t="s">
        <v>154</v>
      </c>
      <c r="I2201" s="6">
        <v>5</v>
      </c>
      <c r="J2201" s="10">
        <v>0.05</v>
      </c>
      <c r="K2201" s="7" t="s">
        <v>32</v>
      </c>
      <c r="L2201" s="7" t="s">
        <v>41</v>
      </c>
      <c r="M2201" s="6">
        <v>27</v>
      </c>
      <c r="N2201" s="6">
        <v>1</v>
      </c>
      <c r="O2201" s="7" t="str">
        <f>VLOOKUP(H2201,Product_Master!$A$2:$E$19,2,FALSE)</f>
        <v>Filing Cabinet</v>
      </c>
      <c r="P2201" s="7" t="str">
        <f>VLOOKUP(H2201,Product_Master!$A$2:$E$19,3,FALSE)</f>
        <v>Furniture</v>
      </c>
      <c r="Q2201" s="17">
        <f>INDEX(Product_Master!$D$2:$D$19,MATCH(H2201,Product_Master!$A$2:$A$19,0))</f>
        <v>130</v>
      </c>
      <c r="R2201" s="14">
        <f>INDEX(Product_Master!$E$2:$E$19,MATCH(H2201,Product_Master!$A$2:$A$19,0))</f>
        <v>83.55</v>
      </c>
      <c r="S2201" s="14">
        <f t="shared" si="204"/>
        <v>617.5</v>
      </c>
      <c r="T2201" s="14">
        <f t="shared" si="205"/>
        <v>417.75</v>
      </c>
      <c r="U2201" s="14">
        <f t="shared" si="206"/>
        <v>199.75</v>
      </c>
      <c r="V2201" s="20">
        <f t="shared" si="207"/>
        <v>0.32348178137651823</v>
      </c>
      <c r="W2201" s="7" t="str">
        <f t="shared" si="208"/>
        <v>Profitable</v>
      </c>
      <c r="X2201" s="7" t="str">
        <f t="shared" si="209"/>
        <v>Low</v>
      </c>
    </row>
    <row r="2202" spans="1:24" x14ac:dyDescent="0.3">
      <c r="A2202" s="7" t="s">
        <v>4815</v>
      </c>
      <c r="B2202" s="8">
        <v>45096</v>
      </c>
      <c r="C2202" s="8">
        <v>45097</v>
      </c>
      <c r="D2202" s="7" t="s">
        <v>1244</v>
      </c>
      <c r="E2202" s="7" t="s">
        <v>790</v>
      </c>
      <c r="F2202" s="7" t="s">
        <v>29</v>
      </c>
      <c r="G2202" s="7" t="s">
        <v>30</v>
      </c>
      <c r="H2202" s="7" t="s">
        <v>177</v>
      </c>
      <c r="I2202" s="6">
        <v>5</v>
      </c>
      <c r="J2202" s="10">
        <v>0.2</v>
      </c>
      <c r="K2202" s="7" t="s">
        <v>222</v>
      </c>
      <c r="L2202" s="7" t="s">
        <v>23</v>
      </c>
      <c r="M2202" s="6">
        <v>32</v>
      </c>
      <c r="N2202" s="6">
        <v>5</v>
      </c>
      <c r="O2202" s="7" t="str">
        <f>VLOOKUP(H2202,Product_Master!$A$2:$E$19,2,FALSE)</f>
        <v>Headphones</v>
      </c>
      <c r="P2202" s="7" t="str">
        <f>VLOOKUP(H2202,Product_Master!$A$2:$E$19,3,FALSE)</f>
        <v>Technology</v>
      </c>
      <c r="Q2202" s="17">
        <f>INDEX(Product_Master!$D$2:$D$19,MATCH(H2202,Product_Master!$A$2:$A$19,0))</f>
        <v>80</v>
      </c>
      <c r="R2202" s="14">
        <f>INDEX(Product_Master!$E$2:$E$19,MATCH(H2202,Product_Master!$A$2:$A$19,0))</f>
        <v>45.88</v>
      </c>
      <c r="S2202" s="14">
        <f t="shared" si="204"/>
        <v>320</v>
      </c>
      <c r="T2202" s="14">
        <f t="shared" si="205"/>
        <v>229.4</v>
      </c>
      <c r="U2202" s="14">
        <f t="shared" si="206"/>
        <v>90.6</v>
      </c>
      <c r="V2202" s="20">
        <f t="shared" si="207"/>
        <v>0.28312499999999996</v>
      </c>
      <c r="W2202" s="7" t="str">
        <f t="shared" si="208"/>
        <v>Profitable</v>
      </c>
      <c r="X2202" s="7" t="str">
        <f t="shared" si="209"/>
        <v>Low</v>
      </c>
    </row>
    <row r="2203" spans="1:24" x14ac:dyDescent="0.3">
      <c r="A2203" s="7" t="s">
        <v>4816</v>
      </c>
      <c r="B2203" s="8">
        <v>45402</v>
      </c>
      <c r="C2203" s="8">
        <v>45404</v>
      </c>
      <c r="D2203" s="7" t="s">
        <v>2374</v>
      </c>
      <c r="E2203" s="7" t="s">
        <v>197</v>
      </c>
      <c r="F2203" s="7" t="s">
        <v>29</v>
      </c>
      <c r="G2203" s="7" t="s">
        <v>97</v>
      </c>
      <c r="H2203" s="7" t="s">
        <v>56</v>
      </c>
      <c r="I2203" s="6">
        <v>4</v>
      </c>
      <c r="J2203" s="10">
        <v>0.1</v>
      </c>
      <c r="K2203" s="7" t="s">
        <v>22</v>
      </c>
      <c r="L2203" s="7" t="s">
        <v>23</v>
      </c>
      <c r="M2203" s="6">
        <v>22</v>
      </c>
      <c r="N2203" s="6">
        <v>1</v>
      </c>
      <c r="O2203" s="7" t="str">
        <f>VLOOKUP(H2203,Product_Master!$A$2:$E$19,2,FALSE)</f>
        <v>Stapler</v>
      </c>
      <c r="P2203" s="7" t="str">
        <f>VLOOKUP(H2203,Product_Master!$A$2:$E$19,3,FALSE)</f>
        <v>Office Supplies</v>
      </c>
      <c r="Q2203" s="17">
        <f>INDEX(Product_Master!$D$2:$D$19,MATCH(H2203,Product_Master!$A$2:$A$19,0))</f>
        <v>15</v>
      </c>
      <c r="R2203" s="14">
        <f>INDEX(Product_Master!$E$2:$E$19,MATCH(H2203,Product_Master!$A$2:$A$19,0))</f>
        <v>9.91</v>
      </c>
      <c r="S2203" s="14">
        <f t="shared" si="204"/>
        <v>54</v>
      </c>
      <c r="T2203" s="14">
        <f t="shared" si="205"/>
        <v>39.64</v>
      </c>
      <c r="U2203" s="14">
        <f t="shared" si="206"/>
        <v>14.36</v>
      </c>
      <c r="V2203" s="20">
        <f t="shared" si="207"/>
        <v>0.2659259259259259</v>
      </c>
      <c r="W2203" s="7" t="str">
        <f t="shared" si="208"/>
        <v>Profitable</v>
      </c>
      <c r="X2203" s="7" t="str">
        <f t="shared" si="209"/>
        <v>Low</v>
      </c>
    </row>
    <row r="2204" spans="1:24" x14ac:dyDescent="0.3">
      <c r="A2204" s="7" t="s">
        <v>4817</v>
      </c>
      <c r="B2204" s="8">
        <v>45026</v>
      </c>
      <c r="C2204" s="8">
        <v>45031</v>
      </c>
      <c r="D2204" s="7" t="s">
        <v>3355</v>
      </c>
      <c r="E2204" s="7" t="s">
        <v>805</v>
      </c>
      <c r="F2204" s="7" t="s">
        <v>29</v>
      </c>
      <c r="G2204" s="7" t="s">
        <v>47</v>
      </c>
      <c r="H2204" s="7" t="s">
        <v>160</v>
      </c>
      <c r="I2204" s="6">
        <v>4</v>
      </c>
      <c r="J2204" s="10">
        <v>0</v>
      </c>
      <c r="K2204" s="7" t="s">
        <v>32</v>
      </c>
      <c r="L2204" s="7" t="s">
        <v>23</v>
      </c>
      <c r="M2204" s="6">
        <v>57</v>
      </c>
      <c r="N2204" s="6">
        <v>2</v>
      </c>
      <c r="O2204" s="7" t="str">
        <f>VLOOKUP(H2204,Product_Master!$A$2:$E$19,2,FALSE)</f>
        <v>Laptop</v>
      </c>
      <c r="P2204" s="7" t="str">
        <f>VLOOKUP(H2204,Product_Master!$A$2:$E$19,3,FALSE)</f>
        <v>Technology</v>
      </c>
      <c r="Q2204" s="17">
        <f>INDEX(Product_Master!$D$2:$D$19,MATCH(H2204,Product_Master!$A$2:$A$19,0))</f>
        <v>900</v>
      </c>
      <c r="R2204" s="14">
        <f>INDEX(Product_Master!$E$2:$E$19,MATCH(H2204,Product_Master!$A$2:$A$19,0))</f>
        <v>669.14</v>
      </c>
      <c r="S2204" s="14">
        <f t="shared" si="204"/>
        <v>3600</v>
      </c>
      <c r="T2204" s="14">
        <f t="shared" si="205"/>
        <v>2676.56</v>
      </c>
      <c r="U2204" s="14">
        <f t="shared" si="206"/>
        <v>923.44</v>
      </c>
      <c r="V2204" s="20">
        <f t="shared" si="207"/>
        <v>0.25651111111111113</v>
      </c>
      <c r="W2204" s="7" t="str">
        <f t="shared" si="208"/>
        <v>Profitable</v>
      </c>
      <c r="X2204" s="7" t="str">
        <f t="shared" si="209"/>
        <v>Medium</v>
      </c>
    </row>
    <row r="2205" spans="1:24" x14ac:dyDescent="0.3">
      <c r="A2205" s="7" t="s">
        <v>4819</v>
      </c>
      <c r="B2205" s="8">
        <v>45261</v>
      </c>
      <c r="C2205" s="8">
        <v>45262</v>
      </c>
      <c r="D2205" s="7" t="s">
        <v>2571</v>
      </c>
      <c r="E2205" s="7" t="s">
        <v>68</v>
      </c>
      <c r="F2205" s="7" t="s">
        <v>29</v>
      </c>
      <c r="G2205" s="7" t="s">
        <v>97</v>
      </c>
      <c r="H2205" s="7" t="s">
        <v>241</v>
      </c>
      <c r="I2205" s="6">
        <v>9</v>
      </c>
      <c r="J2205" s="10">
        <v>0</v>
      </c>
      <c r="K2205" s="7" t="s">
        <v>32</v>
      </c>
      <c r="L2205" s="7" t="s">
        <v>50</v>
      </c>
      <c r="M2205" s="6">
        <v>56</v>
      </c>
      <c r="N2205" s="6">
        <v>5</v>
      </c>
      <c r="O2205" s="7" t="str">
        <f>VLOOKUP(H2205,Product_Master!$A$2:$E$19,2,FALSE)</f>
        <v>Notebook</v>
      </c>
      <c r="P2205" s="7" t="str">
        <f>VLOOKUP(H2205,Product_Master!$A$2:$E$19,3,FALSE)</f>
        <v>Office Supplies</v>
      </c>
      <c r="Q2205" s="17">
        <f>INDEX(Product_Master!$D$2:$D$19,MATCH(H2205,Product_Master!$A$2:$A$19,0))</f>
        <v>6</v>
      </c>
      <c r="R2205" s="14">
        <f>INDEX(Product_Master!$E$2:$E$19,MATCH(H2205,Product_Master!$A$2:$A$19,0))</f>
        <v>4.2699999999999996</v>
      </c>
      <c r="S2205" s="14">
        <f t="shared" si="204"/>
        <v>54</v>
      </c>
      <c r="T2205" s="14">
        <f t="shared" si="205"/>
        <v>38.429999999999993</v>
      </c>
      <c r="U2205" s="14">
        <f t="shared" si="206"/>
        <v>15.570000000000007</v>
      </c>
      <c r="V2205" s="20">
        <f t="shared" si="207"/>
        <v>0.2883333333333335</v>
      </c>
      <c r="W2205" s="7" t="str">
        <f t="shared" si="208"/>
        <v>Profitable</v>
      </c>
      <c r="X2205" s="7" t="str">
        <f t="shared" si="209"/>
        <v>Low</v>
      </c>
    </row>
    <row r="2206" spans="1:24" x14ac:dyDescent="0.3">
      <c r="A2206" s="7" t="s">
        <v>4820</v>
      </c>
      <c r="B2206" s="8">
        <v>45044</v>
      </c>
      <c r="C2206" s="8">
        <v>45050</v>
      </c>
      <c r="D2206" s="7" t="s">
        <v>1647</v>
      </c>
      <c r="E2206" s="7" t="s">
        <v>635</v>
      </c>
      <c r="F2206" s="7" t="s">
        <v>29</v>
      </c>
      <c r="G2206" s="7" t="s">
        <v>293</v>
      </c>
      <c r="H2206" s="7" t="s">
        <v>69</v>
      </c>
      <c r="I2206" s="6">
        <v>1</v>
      </c>
      <c r="J2206" s="10">
        <v>0.05</v>
      </c>
      <c r="K2206" s="7" t="s">
        <v>22</v>
      </c>
      <c r="L2206" s="7" t="s">
        <v>23</v>
      </c>
      <c r="M2206" s="6">
        <v>37</v>
      </c>
      <c r="N2206" s="6">
        <v>4</v>
      </c>
      <c r="O2206" s="7" t="str">
        <f>VLOOKUP(H2206,Product_Master!$A$2:$E$19,2,FALSE)</f>
        <v>Marker Pack</v>
      </c>
      <c r="P2206" s="7" t="str">
        <f>VLOOKUP(H2206,Product_Master!$A$2:$E$19,3,FALSE)</f>
        <v>Office Supplies</v>
      </c>
      <c r="Q2206" s="17">
        <f>INDEX(Product_Master!$D$2:$D$19,MATCH(H2206,Product_Master!$A$2:$A$19,0))</f>
        <v>11</v>
      </c>
      <c r="R2206" s="14">
        <f>INDEX(Product_Master!$E$2:$E$19,MATCH(H2206,Product_Master!$A$2:$A$19,0))</f>
        <v>6.23</v>
      </c>
      <c r="S2206" s="14">
        <f t="shared" si="204"/>
        <v>10.45</v>
      </c>
      <c r="T2206" s="14">
        <f t="shared" si="205"/>
        <v>6.23</v>
      </c>
      <c r="U2206" s="14">
        <f t="shared" si="206"/>
        <v>4.2199999999999989</v>
      </c>
      <c r="V2206" s="20">
        <f t="shared" si="207"/>
        <v>0.40382775119617215</v>
      </c>
      <c r="W2206" s="7" t="str">
        <f t="shared" si="208"/>
        <v>Profitable</v>
      </c>
      <c r="X2206" s="7" t="str">
        <f t="shared" si="209"/>
        <v>Low</v>
      </c>
    </row>
    <row r="2207" spans="1:24" x14ac:dyDescent="0.3">
      <c r="A2207" s="7" t="s">
        <v>4821</v>
      </c>
      <c r="B2207" s="8">
        <v>45298</v>
      </c>
      <c r="C2207" s="8">
        <v>45300</v>
      </c>
      <c r="D2207" s="7" t="s">
        <v>1013</v>
      </c>
      <c r="E2207" s="7" t="s">
        <v>221</v>
      </c>
      <c r="F2207" s="7" t="s">
        <v>29</v>
      </c>
      <c r="G2207" s="7" t="s">
        <v>90</v>
      </c>
      <c r="H2207" s="7" t="s">
        <v>48</v>
      </c>
      <c r="I2207" s="6">
        <v>9</v>
      </c>
      <c r="J2207" s="10">
        <v>0</v>
      </c>
      <c r="K2207" s="7" t="s">
        <v>22</v>
      </c>
      <c r="L2207" s="7" t="s">
        <v>33</v>
      </c>
      <c r="M2207" s="6">
        <v>34</v>
      </c>
      <c r="N2207" s="6">
        <v>4</v>
      </c>
      <c r="O2207" s="7" t="str">
        <f>VLOOKUP(H2207,Product_Master!$A$2:$E$19,2,FALSE)</f>
        <v>Monitor</v>
      </c>
      <c r="P2207" s="7" t="str">
        <f>VLOOKUP(H2207,Product_Master!$A$2:$E$19,3,FALSE)</f>
        <v>Technology</v>
      </c>
      <c r="Q2207" s="17">
        <f>INDEX(Product_Master!$D$2:$D$19,MATCH(H2207,Product_Master!$A$2:$A$19,0))</f>
        <v>220</v>
      </c>
      <c r="R2207" s="14">
        <f>INDEX(Product_Master!$E$2:$E$19,MATCH(H2207,Product_Master!$A$2:$A$19,0))</f>
        <v>159.36000000000001</v>
      </c>
      <c r="S2207" s="14">
        <f t="shared" si="204"/>
        <v>1980</v>
      </c>
      <c r="T2207" s="14">
        <f t="shared" si="205"/>
        <v>1434.2400000000002</v>
      </c>
      <c r="U2207" s="14">
        <f t="shared" si="206"/>
        <v>545.75999999999976</v>
      </c>
      <c r="V2207" s="20">
        <f t="shared" si="207"/>
        <v>0.27563636363636351</v>
      </c>
      <c r="W2207" s="7" t="str">
        <f t="shared" si="208"/>
        <v>Profitable</v>
      </c>
      <c r="X2207" s="7" t="str">
        <f t="shared" si="209"/>
        <v>Low</v>
      </c>
    </row>
    <row r="2208" spans="1:24" x14ac:dyDescent="0.3">
      <c r="A2208" s="7" t="s">
        <v>4822</v>
      </c>
      <c r="B2208" s="8">
        <v>45088</v>
      </c>
      <c r="C2208" s="8">
        <v>45089</v>
      </c>
      <c r="D2208" s="7" t="s">
        <v>2694</v>
      </c>
      <c r="E2208" s="7" t="s">
        <v>221</v>
      </c>
      <c r="F2208" s="7" t="s">
        <v>19</v>
      </c>
      <c r="G2208" s="7" t="s">
        <v>62</v>
      </c>
      <c r="H2208" s="7" t="s">
        <v>154</v>
      </c>
      <c r="I2208" s="6">
        <v>3</v>
      </c>
      <c r="J2208" s="10">
        <v>0.1</v>
      </c>
      <c r="K2208" s="7" t="s">
        <v>32</v>
      </c>
      <c r="L2208" s="7" t="s">
        <v>41</v>
      </c>
      <c r="M2208" s="6">
        <v>68</v>
      </c>
      <c r="N2208" s="6">
        <v>5</v>
      </c>
      <c r="O2208" s="7" t="str">
        <f>VLOOKUP(H2208,Product_Master!$A$2:$E$19,2,FALSE)</f>
        <v>Filing Cabinet</v>
      </c>
      <c r="P2208" s="7" t="str">
        <f>VLOOKUP(H2208,Product_Master!$A$2:$E$19,3,FALSE)</f>
        <v>Furniture</v>
      </c>
      <c r="Q2208" s="17">
        <f>INDEX(Product_Master!$D$2:$D$19,MATCH(H2208,Product_Master!$A$2:$A$19,0))</f>
        <v>130</v>
      </c>
      <c r="R2208" s="14">
        <f>INDEX(Product_Master!$E$2:$E$19,MATCH(H2208,Product_Master!$A$2:$A$19,0))</f>
        <v>83.55</v>
      </c>
      <c r="S2208" s="14">
        <f t="shared" si="204"/>
        <v>351</v>
      </c>
      <c r="T2208" s="14">
        <f t="shared" si="205"/>
        <v>250.64999999999998</v>
      </c>
      <c r="U2208" s="14">
        <f t="shared" si="206"/>
        <v>100.35000000000002</v>
      </c>
      <c r="V2208" s="20">
        <f t="shared" si="207"/>
        <v>0.28589743589743594</v>
      </c>
      <c r="W2208" s="7" t="str">
        <f t="shared" si="208"/>
        <v>Profitable</v>
      </c>
      <c r="X2208" s="7" t="str">
        <f t="shared" si="209"/>
        <v>Low</v>
      </c>
    </row>
    <row r="2209" spans="1:24" x14ac:dyDescent="0.3">
      <c r="A2209" s="7" t="s">
        <v>4823</v>
      </c>
      <c r="B2209" s="8">
        <v>45382</v>
      </c>
      <c r="C2209" s="8">
        <v>45385</v>
      </c>
      <c r="D2209" s="7" t="s">
        <v>1241</v>
      </c>
      <c r="E2209" s="7" t="s">
        <v>458</v>
      </c>
      <c r="F2209" s="7" t="s">
        <v>29</v>
      </c>
      <c r="G2209" s="7" t="s">
        <v>192</v>
      </c>
      <c r="H2209" s="7" t="s">
        <v>63</v>
      </c>
      <c r="I2209" s="6">
        <v>9</v>
      </c>
      <c r="J2209" s="10">
        <v>0.2</v>
      </c>
      <c r="K2209" s="7" t="s">
        <v>32</v>
      </c>
      <c r="L2209" s="7" t="s">
        <v>33</v>
      </c>
      <c r="M2209" s="6">
        <v>37</v>
      </c>
      <c r="N2209" s="6">
        <v>2</v>
      </c>
      <c r="O2209" s="7" t="str">
        <f>VLOOKUP(H2209,Product_Master!$A$2:$E$19,2,FALSE)</f>
        <v>Paper Ream</v>
      </c>
      <c r="P2209" s="7" t="str">
        <f>VLOOKUP(H2209,Product_Master!$A$2:$E$19,3,FALSE)</f>
        <v>Office Supplies</v>
      </c>
      <c r="Q2209" s="17">
        <f>INDEX(Product_Master!$D$2:$D$19,MATCH(H2209,Product_Master!$A$2:$A$19,0))</f>
        <v>9</v>
      </c>
      <c r="R2209" s="14">
        <f>INDEX(Product_Master!$E$2:$E$19,MATCH(H2209,Product_Master!$A$2:$A$19,0))</f>
        <v>5.46</v>
      </c>
      <c r="S2209" s="14">
        <f t="shared" si="204"/>
        <v>64.8</v>
      </c>
      <c r="T2209" s="14">
        <f t="shared" si="205"/>
        <v>49.14</v>
      </c>
      <c r="U2209" s="14">
        <f t="shared" si="206"/>
        <v>15.659999999999997</v>
      </c>
      <c r="V2209" s="20">
        <f t="shared" si="207"/>
        <v>0.24166666666666661</v>
      </c>
      <c r="W2209" s="7" t="str">
        <f t="shared" si="208"/>
        <v>Profitable</v>
      </c>
      <c r="X2209" s="7" t="str">
        <f t="shared" si="209"/>
        <v>Low</v>
      </c>
    </row>
    <row r="2210" spans="1:24" x14ac:dyDescent="0.3">
      <c r="A2210" s="7" t="s">
        <v>4824</v>
      </c>
      <c r="B2210" s="8">
        <v>45560</v>
      </c>
      <c r="C2210" s="8">
        <v>45562</v>
      </c>
      <c r="D2210" s="7" t="s">
        <v>2127</v>
      </c>
      <c r="E2210" s="7" t="s">
        <v>227</v>
      </c>
      <c r="F2210" s="7" t="s">
        <v>39</v>
      </c>
      <c r="G2210" s="7" t="s">
        <v>251</v>
      </c>
      <c r="H2210" s="7" t="s">
        <v>98</v>
      </c>
      <c r="I2210" s="6">
        <v>7</v>
      </c>
      <c r="J2210" s="10">
        <v>0.2</v>
      </c>
      <c r="K2210" s="7" t="s">
        <v>22</v>
      </c>
      <c r="L2210" s="7" t="s">
        <v>41</v>
      </c>
      <c r="M2210" s="6">
        <v>68</v>
      </c>
      <c r="N2210" s="6">
        <v>4</v>
      </c>
      <c r="O2210" s="7" t="str">
        <f>VLOOKUP(H2210,Product_Master!$A$2:$E$19,2,FALSE)</f>
        <v>Office Chair</v>
      </c>
      <c r="P2210" s="7" t="str">
        <f>VLOOKUP(H2210,Product_Master!$A$2:$E$19,3,FALSE)</f>
        <v>Furniture</v>
      </c>
      <c r="Q2210" s="17">
        <f>INDEX(Product_Master!$D$2:$D$19,MATCH(H2210,Product_Master!$A$2:$A$19,0))</f>
        <v>150</v>
      </c>
      <c r="R2210" s="14">
        <f>INDEX(Product_Master!$E$2:$E$19,MATCH(H2210,Product_Master!$A$2:$A$19,0))</f>
        <v>111.98</v>
      </c>
      <c r="S2210" s="14">
        <f t="shared" si="204"/>
        <v>840</v>
      </c>
      <c r="T2210" s="14">
        <f t="shared" si="205"/>
        <v>783.86</v>
      </c>
      <c r="U2210" s="14">
        <f t="shared" si="206"/>
        <v>56.139999999999986</v>
      </c>
      <c r="V2210" s="20">
        <f t="shared" si="207"/>
        <v>6.6833333333333314E-2</v>
      </c>
      <c r="W2210" s="7" t="str">
        <f t="shared" si="208"/>
        <v>Profitable</v>
      </c>
      <c r="X2210" s="7" t="str">
        <f t="shared" si="209"/>
        <v>Low</v>
      </c>
    </row>
    <row r="2211" spans="1:24" x14ac:dyDescent="0.3">
      <c r="A2211" s="7" t="s">
        <v>4825</v>
      </c>
      <c r="B2211" s="8">
        <v>45651</v>
      </c>
      <c r="C2211" s="8">
        <v>45657</v>
      </c>
      <c r="D2211" s="7" t="s">
        <v>2065</v>
      </c>
      <c r="E2211" s="7" t="s">
        <v>125</v>
      </c>
      <c r="F2211" s="7" t="s">
        <v>19</v>
      </c>
      <c r="G2211" s="7" t="s">
        <v>115</v>
      </c>
      <c r="H2211" s="7" t="s">
        <v>216</v>
      </c>
      <c r="I2211" s="6">
        <v>6</v>
      </c>
      <c r="J2211" s="10">
        <v>0.05</v>
      </c>
      <c r="K2211" s="7" t="s">
        <v>70</v>
      </c>
      <c r="L2211" s="7" t="s">
        <v>23</v>
      </c>
      <c r="M2211" s="6">
        <v>45</v>
      </c>
      <c r="N2211" s="6">
        <v>4</v>
      </c>
      <c r="O2211" s="7" t="str">
        <f>VLOOKUP(H2211,Product_Master!$A$2:$E$19,2,FALSE)</f>
        <v>Keyboard</v>
      </c>
      <c r="P2211" s="7" t="str">
        <f>VLOOKUP(H2211,Product_Master!$A$2:$E$19,3,FALSE)</f>
        <v>Technology</v>
      </c>
      <c r="Q2211" s="17">
        <f>INDEX(Product_Master!$D$2:$D$19,MATCH(H2211,Product_Master!$A$2:$A$19,0))</f>
        <v>45</v>
      </c>
      <c r="R2211" s="14">
        <f>INDEX(Product_Master!$E$2:$E$19,MATCH(H2211,Product_Master!$A$2:$A$19,0))</f>
        <v>35.729999999999997</v>
      </c>
      <c r="S2211" s="14">
        <f t="shared" si="204"/>
        <v>256.5</v>
      </c>
      <c r="T2211" s="14">
        <f t="shared" si="205"/>
        <v>214.38</v>
      </c>
      <c r="U2211" s="14">
        <f t="shared" si="206"/>
        <v>42.120000000000005</v>
      </c>
      <c r="V2211" s="20">
        <f t="shared" si="207"/>
        <v>0.1642105263157895</v>
      </c>
      <c r="W2211" s="7" t="str">
        <f t="shared" si="208"/>
        <v>Profitable</v>
      </c>
      <c r="X2211" s="7" t="str">
        <f t="shared" si="209"/>
        <v>Low</v>
      </c>
    </row>
    <row r="2212" spans="1:24" x14ac:dyDescent="0.3">
      <c r="A2212" s="7" t="s">
        <v>4827</v>
      </c>
      <c r="B2212" s="8">
        <v>45462</v>
      </c>
      <c r="C2212" s="8">
        <v>45468</v>
      </c>
      <c r="D2212" s="7" t="s">
        <v>4828</v>
      </c>
      <c r="E2212" s="7" t="s">
        <v>453</v>
      </c>
      <c r="F2212" s="7" t="s">
        <v>29</v>
      </c>
      <c r="G2212" s="7" t="s">
        <v>62</v>
      </c>
      <c r="H2212" s="7" t="s">
        <v>91</v>
      </c>
      <c r="I2212" s="6">
        <v>9</v>
      </c>
      <c r="J2212" s="10">
        <v>0.1</v>
      </c>
      <c r="K2212" s="7" t="s">
        <v>32</v>
      </c>
      <c r="L2212" s="7" t="s">
        <v>23</v>
      </c>
      <c r="M2212" s="6">
        <v>52</v>
      </c>
      <c r="N2212" s="6">
        <v>2</v>
      </c>
      <c r="O2212" s="7" t="str">
        <f>VLOOKUP(H2212,Product_Master!$A$2:$E$19,2,FALSE)</f>
        <v>Smartphone</v>
      </c>
      <c r="P2212" s="7" t="str">
        <f>VLOOKUP(H2212,Product_Master!$A$2:$E$19,3,FALSE)</f>
        <v>Technology</v>
      </c>
      <c r="Q2212" s="17">
        <f>INDEX(Product_Master!$D$2:$D$19,MATCH(H2212,Product_Master!$A$2:$A$19,0))</f>
        <v>600</v>
      </c>
      <c r="R2212" s="14">
        <f>INDEX(Product_Master!$E$2:$E$19,MATCH(H2212,Product_Master!$A$2:$A$19,0))</f>
        <v>395.83</v>
      </c>
      <c r="S2212" s="14">
        <f t="shared" si="204"/>
        <v>4860</v>
      </c>
      <c r="T2212" s="14">
        <f t="shared" si="205"/>
        <v>3562.47</v>
      </c>
      <c r="U2212" s="14">
        <f t="shared" si="206"/>
        <v>1297.5300000000002</v>
      </c>
      <c r="V2212" s="20">
        <f t="shared" si="207"/>
        <v>0.26698148148148154</v>
      </c>
      <c r="W2212" s="7" t="str">
        <f t="shared" si="208"/>
        <v>Profitable</v>
      </c>
      <c r="X2212" s="7" t="str">
        <f t="shared" si="209"/>
        <v>Medium</v>
      </c>
    </row>
    <row r="2213" spans="1:24" x14ac:dyDescent="0.3">
      <c r="A2213" s="7" t="s">
        <v>4829</v>
      </c>
      <c r="B2213" s="8">
        <v>45380</v>
      </c>
      <c r="C2213" s="8">
        <v>45381</v>
      </c>
      <c r="D2213" s="7" t="s">
        <v>2259</v>
      </c>
      <c r="E2213" s="7" t="s">
        <v>221</v>
      </c>
      <c r="F2213" s="7" t="s">
        <v>29</v>
      </c>
      <c r="G2213" s="7" t="s">
        <v>176</v>
      </c>
      <c r="H2213" s="7" t="s">
        <v>98</v>
      </c>
      <c r="I2213" s="6">
        <v>9</v>
      </c>
      <c r="J2213" s="10">
        <v>0.2</v>
      </c>
      <c r="K2213" s="7" t="s">
        <v>32</v>
      </c>
      <c r="L2213" s="7" t="s">
        <v>41</v>
      </c>
      <c r="M2213" s="6">
        <v>50</v>
      </c>
      <c r="N2213" s="6">
        <v>4</v>
      </c>
      <c r="O2213" s="7" t="str">
        <f>VLOOKUP(H2213,Product_Master!$A$2:$E$19,2,FALSE)</f>
        <v>Office Chair</v>
      </c>
      <c r="P2213" s="7" t="str">
        <f>VLOOKUP(H2213,Product_Master!$A$2:$E$19,3,FALSE)</f>
        <v>Furniture</v>
      </c>
      <c r="Q2213" s="17">
        <f>INDEX(Product_Master!$D$2:$D$19,MATCH(H2213,Product_Master!$A$2:$A$19,0))</f>
        <v>150</v>
      </c>
      <c r="R2213" s="14">
        <f>INDEX(Product_Master!$E$2:$E$19,MATCH(H2213,Product_Master!$A$2:$A$19,0))</f>
        <v>111.98</v>
      </c>
      <c r="S2213" s="14">
        <f t="shared" si="204"/>
        <v>1080</v>
      </c>
      <c r="T2213" s="14">
        <f t="shared" si="205"/>
        <v>1007.82</v>
      </c>
      <c r="U2213" s="14">
        <f t="shared" si="206"/>
        <v>72.17999999999995</v>
      </c>
      <c r="V2213" s="20">
        <f t="shared" si="207"/>
        <v>6.6833333333333286E-2</v>
      </c>
      <c r="W2213" s="7" t="str">
        <f t="shared" si="208"/>
        <v>Profitable</v>
      </c>
      <c r="X2213" s="7" t="str">
        <f t="shared" si="209"/>
        <v>Low</v>
      </c>
    </row>
    <row r="2214" spans="1:24" x14ac:dyDescent="0.3">
      <c r="A2214" s="7" t="s">
        <v>4831</v>
      </c>
      <c r="B2214" s="8">
        <v>45415</v>
      </c>
      <c r="C2214" s="8">
        <v>45417</v>
      </c>
      <c r="D2214" s="7" t="s">
        <v>1714</v>
      </c>
      <c r="E2214" s="7" t="s">
        <v>18</v>
      </c>
      <c r="F2214" s="7" t="s">
        <v>29</v>
      </c>
      <c r="G2214" s="7" t="s">
        <v>62</v>
      </c>
      <c r="H2214" s="7" t="s">
        <v>21</v>
      </c>
      <c r="I2214" s="6">
        <v>4</v>
      </c>
      <c r="J2214" s="10">
        <v>0</v>
      </c>
      <c r="K2214" s="7" t="s">
        <v>32</v>
      </c>
      <c r="L2214" s="7" t="s">
        <v>50</v>
      </c>
      <c r="M2214" s="6">
        <v>58</v>
      </c>
      <c r="N2214" s="6">
        <v>5</v>
      </c>
      <c r="O2214" s="7" t="str">
        <f>VLOOKUP(H2214,Product_Master!$A$2:$E$19,2,FALSE)</f>
        <v>Pen Set</v>
      </c>
      <c r="P2214" s="7" t="str">
        <f>VLOOKUP(H2214,Product_Master!$A$2:$E$19,3,FALSE)</f>
        <v>Office Supplies</v>
      </c>
      <c r="Q2214" s="17">
        <f>INDEX(Product_Master!$D$2:$D$19,MATCH(H2214,Product_Master!$A$2:$A$19,0))</f>
        <v>12</v>
      </c>
      <c r="R2214" s="14">
        <f>INDEX(Product_Master!$E$2:$E$19,MATCH(H2214,Product_Master!$A$2:$A$19,0))</f>
        <v>9.07</v>
      </c>
      <c r="S2214" s="14">
        <f t="shared" si="204"/>
        <v>48</v>
      </c>
      <c r="T2214" s="14">
        <f t="shared" si="205"/>
        <v>36.28</v>
      </c>
      <c r="U2214" s="14">
        <f t="shared" si="206"/>
        <v>11.719999999999999</v>
      </c>
      <c r="V2214" s="20">
        <f t="shared" si="207"/>
        <v>0.24416666666666664</v>
      </c>
      <c r="W2214" s="7" t="str">
        <f t="shared" si="208"/>
        <v>Profitable</v>
      </c>
      <c r="X2214" s="7" t="str">
        <f t="shared" si="209"/>
        <v>Low</v>
      </c>
    </row>
    <row r="2215" spans="1:24" x14ac:dyDescent="0.3">
      <c r="A2215" s="7" t="s">
        <v>4832</v>
      </c>
      <c r="B2215" s="8">
        <v>45257</v>
      </c>
      <c r="C2215" s="8">
        <v>45262</v>
      </c>
      <c r="D2215" s="7" t="s">
        <v>3234</v>
      </c>
      <c r="E2215" s="7" t="s">
        <v>1142</v>
      </c>
      <c r="F2215" s="7" t="s">
        <v>29</v>
      </c>
      <c r="G2215" s="7" t="s">
        <v>97</v>
      </c>
      <c r="H2215" s="7" t="s">
        <v>98</v>
      </c>
      <c r="I2215" s="6">
        <v>4</v>
      </c>
      <c r="J2215" s="10">
        <v>0.15</v>
      </c>
      <c r="K2215" s="7" t="s">
        <v>32</v>
      </c>
      <c r="L2215" s="7" t="s">
        <v>41</v>
      </c>
      <c r="M2215" s="6">
        <v>25</v>
      </c>
      <c r="N2215" s="6">
        <v>2</v>
      </c>
      <c r="O2215" s="7" t="str">
        <f>VLOOKUP(H2215,Product_Master!$A$2:$E$19,2,FALSE)</f>
        <v>Office Chair</v>
      </c>
      <c r="P2215" s="7" t="str">
        <f>VLOOKUP(H2215,Product_Master!$A$2:$E$19,3,FALSE)</f>
        <v>Furniture</v>
      </c>
      <c r="Q2215" s="17">
        <f>INDEX(Product_Master!$D$2:$D$19,MATCH(H2215,Product_Master!$A$2:$A$19,0))</f>
        <v>150</v>
      </c>
      <c r="R2215" s="14">
        <f>INDEX(Product_Master!$E$2:$E$19,MATCH(H2215,Product_Master!$A$2:$A$19,0))</f>
        <v>111.98</v>
      </c>
      <c r="S2215" s="14">
        <f t="shared" si="204"/>
        <v>510</v>
      </c>
      <c r="T2215" s="14">
        <f t="shared" si="205"/>
        <v>447.92</v>
      </c>
      <c r="U2215" s="14">
        <f t="shared" si="206"/>
        <v>62.079999999999984</v>
      </c>
      <c r="V2215" s="20">
        <f t="shared" si="207"/>
        <v>0.1217254901960784</v>
      </c>
      <c r="W2215" s="7" t="str">
        <f t="shared" si="208"/>
        <v>Profitable</v>
      </c>
      <c r="X2215" s="7" t="str">
        <f t="shared" si="209"/>
        <v>Low</v>
      </c>
    </row>
    <row r="2216" spans="1:24" x14ac:dyDescent="0.3">
      <c r="A2216" s="7" t="s">
        <v>4833</v>
      </c>
      <c r="B2216" s="8">
        <v>44967</v>
      </c>
      <c r="C2216" s="8">
        <v>44971</v>
      </c>
      <c r="D2216" s="7" t="s">
        <v>3321</v>
      </c>
      <c r="E2216" s="7" t="s">
        <v>135</v>
      </c>
      <c r="F2216" s="7" t="s">
        <v>29</v>
      </c>
      <c r="G2216" s="7" t="s">
        <v>30</v>
      </c>
      <c r="H2216" s="7" t="s">
        <v>21</v>
      </c>
      <c r="I2216" s="6">
        <v>4</v>
      </c>
      <c r="J2216" s="10">
        <v>0.15</v>
      </c>
      <c r="K2216" s="7" t="s">
        <v>32</v>
      </c>
      <c r="L2216" s="7" t="s">
        <v>23</v>
      </c>
      <c r="M2216" s="6">
        <v>61</v>
      </c>
      <c r="N2216" s="6">
        <v>2</v>
      </c>
      <c r="O2216" s="7" t="str">
        <f>VLOOKUP(H2216,Product_Master!$A$2:$E$19,2,FALSE)</f>
        <v>Pen Set</v>
      </c>
      <c r="P2216" s="7" t="str">
        <f>VLOOKUP(H2216,Product_Master!$A$2:$E$19,3,FALSE)</f>
        <v>Office Supplies</v>
      </c>
      <c r="Q2216" s="17">
        <f>INDEX(Product_Master!$D$2:$D$19,MATCH(H2216,Product_Master!$A$2:$A$19,0))</f>
        <v>12</v>
      </c>
      <c r="R2216" s="14">
        <f>INDEX(Product_Master!$E$2:$E$19,MATCH(H2216,Product_Master!$A$2:$A$19,0))</f>
        <v>9.07</v>
      </c>
      <c r="S2216" s="14">
        <f t="shared" si="204"/>
        <v>40.799999999999997</v>
      </c>
      <c r="T2216" s="14">
        <f t="shared" si="205"/>
        <v>36.28</v>
      </c>
      <c r="U2216" s="14">
        <f t="shared" si="206"/>
        <v>4.519999999999996</v>
      </c>
      <c r="V2216" s="20">
        <f t="shared" si="207"/>
        <v>0.11078431372549011</v>
      </c>
      <c r="W2216" s="7" t="str">
        <f t="shared" si="208"/>
        <v>Profitable</v>
      </c>
      <c r="X2216" s="7" t="str">
        <f t="shared" si="209"/>
        <v>Low</v>
      </c>
    </row>
    <row r="2217" spans="1:24" x14ac:dyDescent="0.3">
      <c r="A2217" s="7" t="s">
        <v>4834</v>
      </c>
      <c r="B2217" s="8">
        <v>45222</v>
      </c>
      <c r="C2217" s="8">
        <v>45227</v>
      </c>
      <c r="D2217" s="7" t="s">
        <v>330</v>
      </c>
      <c r="E2217" s="7" t="s">
        <v>683</v>
      </c>
      <c r="F2217" s="7" t="s">
        <v>39</v>
      </c>
      <c r="G2217" s="7" t="s">
        <v>40</v>
      </c>
      <c r="H2217" s="7" t="s">
        <v>69</v>
      </c>
      <c r="I2217" s="6">
        <v>9</v>
      </c>
      <c r="J2217" s="10">
        <v>0</v>
      </c>
      <c r="K2217" s="7" t="s">
        <v>32</v>
      </c>
      <c r="L2217" s="7" t="s">
        <v>41</v>
      </c>
      <c r="M2217" s="6">
        <v>69</v>
      </c>
      <c r="N2217" s="6">
        <v>2</v>
      </c>
      <c r="O2217" s="7" t="str">
        <f>VLOOKUP(H2217,Product_Master!$A$2:$E$19,2,FALSE)</f>
        <v>Marker Pack</v>
      </c>
      <c r="P2217" s="7" t="str">
        <f>VLOOKUP(H2217,Product_Master!$A$2:$E$19,3,FALSE)</f>
        <v>Office Supplies</v>
      </c>
      <c r="Q2217" s="17">
        <f>INDEX(Product_Master!$D$2:$D$19,MATCH(H2217,Product_Master!$A$2:$A$19,0))</f>
        <v>11</v>
      </c>
      <c r="R2217" s="14">
        <f>INDEX(Product_Master!$E$2:$E$19,MATCH(H2217,Product_Master!$A$2:$A$19,0))</f>
        <v>6.23</v>
      </c>
      <c r="S2217" s="14">
        <f t="shared" si="204"/>
        <v>99</v>
      </c>
      <c r="T2217" s="14">
        <f t="shared" si="205"/>
        <v>56.070000000000007</v>
      </c>
      <c r="U2217" s="14">
        <f t="shared" si="206"/>
        <v>42.929999999999993</v>
      </c>
      <c r="V2217" s="20">
        <f t="shared" si="207"/>
        <v>0.43363636363636354</v>
      </c>
      <c r="W2217" s="7" t="str">
        <f t="shared" si="208"/>
        <v>Profitable</v>
      </c>
      <c r="X2217" s="7" t="str">
        <f t="shared" si="209"/>
        <v>Low</v>
      </c>
    </row>
    <row r="2218" spans="1:24" x14ac:dyDescent="0.3">
      <c r="A2218" s="7" t="s">
        <v>4835</v>
      </c>
      <c r="B2218" s="8">
        <v>45419</v>
      </c>
      <c r="C2218" s="8">
        <v>45421</v>
      </c>
      <c r="D2218" s="7" t="s">
        <v>772</v>
      </c>
      <c r="E2218" s="7" t="s">
        <v>266</v>
      </c>
      <c r="F2218" s="7" t="s">
        <v>19</v>
      </c>
      <c r="G2218" s="7" t="s">
        <v>47</v>
      </c>
      <c r="H2218" s="7" t="s">
        <v>146</v>
      </c>
      <c r="I2218" s="6">
        <v>3</v>
      </c>
      <c r="J2218" s="10">
        <v>0.1</v>
      </c>
      <c r="K2218" s="7" t="s">
        <v>22</v>
      </c>
      <c r="L2218" s="7" t="s">
        <v>50</v>
      </c>
      <c r="M2218" s="6">
        <v>45</v>
      </c>
      <c r="N2218" s="6">
        <v>2</v>
      </c>
      <c r="O2218" s="7" t="str">
        <f>VLOOKUP(H2218,Product_Master!$A$2:$E$19,2,FALSE)</f>
        <v>Standing Desk</v>
      </c>
      <c r="P2218" s="7" t="str">
        <f>VLOOKUP(H2218,Product_Master!$A$2:$E$19,3,FALSE)</f>
        <v>Furniture</v>
      </c>
      <c r="Q2218" s="17">
        <f>INDEX(Product_Master!$D$2:$D$19,MATCH(H2218,Product_Master!$A$2:$A$19,0))</f>
        <v>480</v>
      </c>
      <c r="R2218" s="14">
        <f>INDEX(Product_Master!$E$2:$E$19,MATCH(H2218,Product_Master!$A$2:$A$19,0))</f>
        <v>375.21</v>
      </c>
      <c r="S2218" s="14">
        <f t="shared" si="204"/>
        <v>1296</v>
      </c>
      <c r="T2218" s="14">
        <f t="shared" si="205"/>
        <v>1125.6299999999999</v>
      </c>
      <c r="U2218" s="14">
        <f t="shared" si="206"/>
        <v>170.37000000000012</v>
      </c>
      <c r="V2218" s="20">
        <f t="shared" si="207"/>
        <v>0.13145833333333343</v>
      </c>
      <c r="W2218" s="7" t="str">
        <f t="shared" si="208"/>
        <v>Profitable</v>
      </c>
      <c r="X2218" s="7" t="str">
        <f t="shared" si="209"/>
        <v>Low</v>
      </c>
    </row>
    <row r="2219" spans="1:24" x14ac:dyDescent="0.3">
      <c r="A2219" s="7" t="s">
        <v>4837</v>
      </c>
      <c r="B2219" s="8">
        <v>45121</v>
      </c>
      <c r="C2219" s="8">
        <v>45127</v>
      </c>
      <c r="D2219" s="7" t="s">
        <v>4838</v>
      </c>
      <c r="E2219" s="7" t="s">
        <v>170</v>
      </c>
      <c r="F2219" s="7" t="s">
        <v>19</v>
      </c>
      <c r="G2219" s="7" t="s">
        <v>30</v>
      </c>
      <c r="H2219" s="7" t="s">
        <v>91</v>
      </c>
      <c r="I2219" s="6">
        <v>6</v>
      </c>
      <c r="J2219" s="10">
        <v>0.1</v>
      </c>
      <c r="K2219" s="7" t="s">
        <v>222</v>
      </c>
      <c r="L2219" s="7" t="s">
        <v>50</v>
      </c>
      <c r="M2219" s="6">
        <v>30</v>
      </c>
      <c r="N2219" s="6">
        <v>5</v>
      </c>
      <c r="O2219" s="7" t="str">
        <f>VLOOKUP(H2219,Product_Master!$A$2:$E$19,2,FALSE)</f>
        <v>Smartphone</v>
      </c>
      <c r="P2219" s="7" t="str">
        <f>VLOOKUP(H2219,Product_Master!$A$2:$E$19,3,FALSE)</f>
        <v>Technology</v>
      </c>
      <c r="Q2219" s="17">
        <f>INDEX(Product_Master!$D$2:$D$19,MATCH(H2219,Product_Master!$A$2:$A$19,0))</f>
        <v>600</v>
      </c>
      <c r="R2219" s="14">
        <f>INDEX(Product_Master!$E$2:$E$19,MATCH(H2219,Product_Master!$A$2:$A$19,0))</f>
        <v>395.83</v>
      </c>
      <c r="S2219" s="14">
        <f t="shared" si="204"/>
        <v>3240</v>
      </c>
      <c r="T2219" s="14">
        <f t="shared" si="205"/>
        <v>2374.98</v>
      </c>
      <c r="U2219" s="14">
        <f t="shared" si="206"/>
        <v>865.02</v>
      </c>
      <c r="V2219" s="20">
        <f t="shared" si="207"/>
        <v>0.26698148148148149</v>
      </c>
      <c r="W2219" s="7" t="str">
        <f t="shared" si="208"/>
        <v>Profitable</v>
      </c>
      <c r="X2219" s="7" t="str">
        <f t="shared" si="209"/>
        <v>Medium</v>
      </c>
    </row>
    <row r="2220" spans="1:24" x14ac:dyDescent="0.3">
      <c r="A2220" s="7" t="s">
        <v>4839</v>
      </c>
      <c r="B2220" s="8">
        <v>45025</v>
      </c>
      <c r="C2220" s="8">
        <v>45031</v>
      </c>
      <c r="D2220" s="7" t="s">
        <v>720</v>
      </c>
      <c r="E2220" s="7" t="s">
        <v>911</v>
      </c>
      <c r="F2220" s="7" t="s">
        <v>29</v>
      </c>
      <c r="G2220" s="7" t="s">
        <v>293</v>
      </c>
      <c r="H2220" s="7" t="s">
        <v>98</v>
      </c>
      <c r="I2220" s="6">
        <v>8</v>
      </c>
      <c r="J2220" s="10">
        <v>0.2</v>
      </c>
      <c r="K2220" s="7" t="s">
        <v>32</v>
      </c>
      <c r="L2220" s="7" t="s">
        <v>50</v>
      </c>
      <c r="M2220" s="6">
        <v>43</v>
      </c>
      <c r="N2220" s="6">
        <v>3</v>
      </c>
      <c r="O2220" s="7" t="str">
        <f>VLOOKUP(H2220,Product_Master!$A$2:$E$19,2,FALSE)</f>
        <v>Office Chair</v>
      </c>
      <c r="P2220" s="7" t="str">
        <f>VLOOKUP(H2220,Product_Master!$A$2:$E$19,3,FALSE)</f>
        <v>Furniture</v>
      </c>
      <c r="Q2220" s="17">
        <f>INDEX(Product_Master!$D$2:$D$19,MATCH(H2220,Product_Master!$A$2:$A$19,0))</f>
        <v>150</v>
      </c>
      <c r="R2220" s="14">
        <f>INDEX(Product_Master!$E$2:$E$19,MATCH(H2220,Product_Master!$A$2:$A$19,0))</f>
        <v>111.98</v>
      </c>
      <c r="S2220" s="14">
        <f t="shared" si="204"/>
        <v>960</v>
      </c>
      <c r="T2220" s="14">
        <f t="shared" si="205"/>
        <v>895.84</v>
      </c>
      <c r="U2220" s="14">
        <f t="shared" si="206"/>
        <v>64.159999999999968</v>
      </c>
      <c r="V2220" s="20">
        <f t="shared" si="207"/>
        <v>6.68333333333333E-2</v>
      </c>
      <c r="W2220" s="7" t="str">
        <f t="shared" si="208"/>
        <v>Profitable</v>
      </c>
      <c r="X2220" s="7" t="str">
        <f t="shared" si="209"/>
        <v>Low</v>
      </c>
    </row>
    <row r="2221" spans="1:24" x14ac:dyDescent="0.3">
      <c r="A2221" s="7" t="s">
        <v>4840</v>
      </c>
      <c r="B2221" s="8">
        <v>45320</v>
      </c>
      <c r="C2221" s="8">
        <v>45325</v>
      </c>
      <c r="D2221" s="7" t="s">
        <v>2166</v>
      </c>
      <c r="E2221" s="7" t="s">
        <v>334</v>
      </c>
      <c r="F2221" s="7" t="s">
        <v>39</v>
      </c>
      <c r="G2221" s="7" t="s">
        <v>30</v>
      </c>
      <c r="H2221" s="7" t="s">
        <v>84</v>
      </c>
      <c r="I2221" s="6">
        <v>1</v>
      </c>
      <c r="J2221" s="10">
        <v>0</v>
      </c>
      <c r="K2221" s="7" t="s">
        <v>22</v>
      </c>
      <c r="L2221" s="7" t="s">
        <v>41</v>
      </c>
      <c r="M2221" s="6">
        <v>52</v>
      </c>
      <c r="N2221" s="6">
        <v>1</v>
      </c>
      <c r="O2221" s="7" t="str">
        <f>VLOOKUP(H2221,Product_Master!$A$2:$E$19,2,FALSE)</f>
        <v>Bookcase</v>
      </c>
      <c r="P2221" s="7" t="str">
        <f>VLOOKUP(H2221,Product_Master!$A$2:$E$19,3,FALSE)</f>
        <v>Furniture</v>
      </c>
      <c r="Q2221" s="17">
        <f>INDEX(Product_Master!$D$2:$D$19,MATCH(H2221,Product_Master!$A$2:$A$19,0))</f>
        <v>210</v>
      </c>
      <c r="R2221" s="14">
        <f>INDEX(Product_Master!$E$2:$E$19,MATCH(H2221,Product_Master!$A$2:$A$19,0))</f>
        <v>139.15</v>
      </c>
      <c r="S2221" s="14">
        <f t="shared" si="204"/>
        <v>210</v>
      </c>
      <c r="T2221" s="14">
        <f t="shared" si="205"/>
        <v>139.15</v>
      </c>
      <c r="U2221" s="14">
        <f t="shared" si="206"/>
        <v>70.849999999999994</v>
      </c>
      <c r="V2221" s="20">
        <f t="shared" si="207"/>
        <v>0.33738095238095234</v>
      </c>
      <c r="W2221" s="7" t="str">
        <f t="shared" si="208"/>
        <v>Profitable</v>
      </c>
      <c r="X2221" s="7" t="str">
        <f t="shared" si="209"/>
        <v>Low</v>
      </c>
    </row>
    <row r="2222" spans="1:24" x14ac:dyDescent="0.3">
      <c r="A2222" s="7" t="s">
        <v>4842</v>
      </c>
      <c r="B2222" s="8">
        <v>45400</v>
      </c>
      <c r="C2222" s="8">
        <v>45407</v>
      </c>
      <c r="D2222" s="7" t="s">
        <v>2947</v>
      </c>
      <c r="E2222" s="7" t="s">
        <v>472</v>
      </c>
      <c r="F2222" s="7" t="s">
        <v>39</v>
      </c>
      <c r="G2222" s="7" t="s">
        <v>62</v>
      </c>
      <c r="H2222" s="7" t="s">
        <v>154</v>
      </c>
      <c r="I2222" s="6">
        <v>5</v>
      </c>
      <c r="J2222" s="10">
        <v>0.1</v>
      </c>
      <c r="K2222" s="7" t="s">
        <v>32</v>
      </c>
      <c r="L2222" s="7" t="s">
        <v>23</v>
      </c>
      <c r="M2222" s="6">
        <v>45</v>
      </c>
      <c r="N2222" s="6">
        <v>3</v>
      </c>
      <c r="O2222" s="7" t="str">
        <f>VLOOKUP(H2222,Product_Master!$A$2:$E$19,2,FALSE)</f>
        <v>Filing Cabinet</v>
      </c>
      <c r="P2222" s="7" t="str">
        <f>VLOOKUP(H2222,Product_Master!$A$2:$E$19,3,FALSE)</f>
        <v>Furniture</v>
      </c>
      <c r="Q2222" s="17">
        <f>INDEX(Product_Master!$D$2:$D$19,MATCH(H2222,Product_Master!$A$2:$A$19,0))</f>
        <v>130</v>
      </c>
      <c r="R2222" s="14">
        <f>INDEX(Product_Master!$E$2:$E$19,MATCH(H2222,Product_Master!$A$2:$A$19,0))</f>
        <v>83.55</v>
      </c>
      <c r="S2222" s="14">
        <f t="shared" si="204"/>
        <v>585</v>
      </c>
      <c r="T2222" s="14">
        <f t="shared" si="205"/>
        <v>417.75</v>
      </c>
      <c r="U2222" s="14">
        <f t="shared" si="206"/>
        <v>167.25</v>
      </c>
      <c r="V2222" s="20">
        <f t="shared" si="207"/>
        <v>0.28589743589743588</v>
      </c>
      <c r="W2222" s="7" t="str">
        <f t="shared" si="208"/>
        <v>Profitable</v>
      </c>
      <c r="X2222" s="7" t="str">
        <f t="shared" si="209"/>
        <v>Low</v>
      </c>
    </row>
    <row r="2223" spans="1:24" x14ac:dyDescent="0.3">
      <c r="A2223" s="7" t="s">
        <v>4843</v>
      </c>
      <c r="B2223" s="8">
        <v>45462</v>
      </c>
      <c r="C2223" s="8">
        <v>45463</v>
      </c>
      <c r="D2223" s="7" t="s">
        <v>2957</v>
      </c>
      <c r="E2223" s="7" t="s">
        <v>886</v>
      </c>
      <c r="F2223" s="7" t="s">
        <v>39</v>
      </c>
      <c r="G2223" s="7" t="s">
        <v>47</v>
      </c>
      <c r="H2223" s="7" t="s">
        <v>98</v>
      </c>
      <c r="I2223" s="6">
        <v>8</v>
      </c>
      <c r="J2223" s="10">
        <v>0.1</v>
      </c>
      <c r="K2223" s="7" t="s">
        <v>22</v>
      </c>
      <c r="L2223" s="7" t="s">
        <v>23</v>
      </c>
      <c r="M2223" s="6">
        <v>44</v>
      </c>
      <c r="N2223" s="6">
        <v>4</v>
      </c>
      <c r="O2223" s="7" t="str">
        <f>VLOOKUP(H2223,Product_Master!$A$2:$E$19,2,FALSE)</f>
        <v>Office Chair</v>
      </c>
      <c r="P2223" s="7" t="str">
        <f>VLOOKUP(H2223,Product_Master!$A$2:$E$19,3,FALSE)</f>
        <v>Furniture</v>
      </c>
      <c r="Q2223" s="17">
        <f>INDEX(Product_Master!$D$2:$D$19,MATCH(H2223,Product_Master!$A$2:$A$19,0))</f>
        <v>150</v>
      </c>
      <c r="R2223" s="14">
        <f>INDEX(Product_Master!$E$2:$E$19,MATCH(H2223,Product_Master!$A$2:$A$19,0))</f>
        <v>111.98</v>
      </c>
      <c r="S2223" s="14">
        <f t="shared" si="204"/>
        <v>1080</v>
      </c>
      <c r="T2223" s="14">
        <f t="shared" si="205"/>
        <v>895.84</v>
      </c>
      <c r="U2223" s="14">
        <f t="shared" si="206"/>
        <v>184.15999999999997</v>
      </c>
      <c r="V2223" s="20">
        <f t="shared" si="207"/>
        <v>0.17051851851851849</v>
      </c>
      <c r="W2223" s="7" t="str">
        <f t="shared" si="208"/>
        <v>Profitable</v>
      </c>
      <c r="X2223" s="7" t="str">
        <f t="shared" si="209"/>
        <v>Low</v>
      </c>
    </row>
    <row r="2224" spans="1:24" x14ac:dyDescent="0.3">
      <c r="A2224" s="7" t="s">
        <v>4845</v>
      </c>
      <c r="B2224" s="8">
        <v>45655</v>
      </c>
      <c r="C2224" s="8">
        <v>45660</v>
      </c>
      <c r="D2224" s="7" t="s">
        <v>1617</v>
      </c>
      <c r="E2224" s="7" t="s">
        <v>485</v>
      </c>
      <c r="F2224" s="7" t="s">
        <v>39</v>
      </c>
      <c r="G2224" s="7" t="s">
        <v>20</v>
      </c>
      <c r="H2224" s="7" t="s">
        <v>146</v>
      </c>
      <c r="I2224" s="6">
        <v>4</v>
      </c>
      <c r="J2224" s="10">
        <v>0.15</v>
      </c>
      <c r="K2224" s="7" t="s">
        <v>32</v>
      </c>
      <c r="L2224" s="7" t="s">
        <v>33</v>
      </c>
      <c r="M2224" s="6">
        <v>60</v>
      </c>
      <c r="N2224" s="6">
        <v>4</v>
      </c>
      <c r="O2224" s="7" t="str">
        <f>VLOOKUP(H2224,Product_Master!$A$2:$E$19,2,FALSE)</f>
        <v>Standing Desk</v>
      </c>
      <c r="P2224" s="7" t="str">
        <f>VLOOKUP(H2224,Product_Master!$A$2:$E$19,3,FALSE)</f>
        <v>Furniture</v>
      </c>
      <c r="Q2224" s="17">
        <f>INDEX(Product_Master!$D$2:$D$19,MATCH(H2224,Product_Master!$A$2:$A$19,0))</f>
        <v>480</v>
      </c>
      <c r="R2224" s="14">
        <f>INDEX(Product_Master!$E$2:$E$19,MATCH(H2224,Product_Master!$A$2:$A$19,0))</f>
        <v>375.21</v>
      </c>
      <c r="S2224" s="14">
        <f t="shared" si="204"/>
        <v>1632</v>
      </c>
      <c r="T2224" s="14">
        <f t="shared" si="205"/>
        <v>1500.84</v>
      </c>
      <c r="U2224" s="14">
        <f t="shared" si="206"/>
        <v>131.16000000000008</v>
      </c>
      <c r="V2224" s="20">
        <f t="shared" si="207"/>
        <v>8.0367647058823585E-2</v>
      </c>
      <c r="W2224" s="7" t="str">
        <f t="shared" si="208"/>
        <v>Profitable</v>
      </c>
      <c r="X2224" s="7" t="str">
        <f t="shared" si="209"/>
        <v>Low</v>
      </c>
    </row>
    <row r="2225" spans="1:24" x14ac:dyDescent="0.3">
      <c r="A2225" s="7" t="s">
        <v>4847</v>
      </c>
      <c r="B2225" s="8">
        <v>45438</v>
      </c>
      <c r="C2225" s="8">
        <v>45442</v>
      </c>
      <c r="D2225" s="7" t="s">
        <v>2739</v>
      </c>
      <c r="E2225" s="7" t="s">
        <v>1326</v>
      </c>
      <c r="F2225" s="7" t="s">
        <v>39</v>
      </c>
      <c r="G2225" s="7" t="s">
        <v>97</v>
      </c>
      <c r="H2225" s="7" t="s">
        <v>69</v>
      </c>
      <c r="I2225" s="6">
        <v>9</v>
      </c>
      <c r="J2225" s="10">
        <v>0.05</v>
      </c>
      <c r="K2225" s="7" t="s">
        <v>32</v>
      </c>
      <c r="L2225" s="7" t="s">
        <v>50</v>
      </c>
      <c r="M2225" s="6">
        <v>57</v>
      </c>
      <c r="N2225" s="6">
        <v>3</v>
      </c>
      <c r="O2225" s="7" t="str">
        <f>VLOOKUP(H2225,Product_Master!$A$2:$E$19,2,FALSE)</f>
        <v>Marker Pack</v>
      </c>
      <c r="P2225" s="7" t="str">
        <f>VLOOKUP(H2225,Product_Master!$A$2:$E$19,3,FALSE)</f>
        <v>Office Supplies</v>
      </c>
      <c r="Q2225" s="17">
        <f>INDEX(Product_Master!$D$2:$D$19,MATCH(H2225,Product_Master!$A$2:$A$19,0))</f>
        <v>11</v>
      </c>
      <c r="R2225" s="14">
        <f>INDEX(Product_Master!$E$2:$E$19,MATCH(H2225,Product_Master!$A$2:$A$19,0))</f>
        <v>6.23</v>
      </c>
      <c r="S2225" s="14">
        <f t="shared" si="204"/>
        <v>94.05</v>
      </c>
      <c r="T2225" s="14">
        <f t="shared" si="205"/>
        <v>56.070000000000007</v>
      </c>
      <c r="U2225" s="14">
        <f t="shared" si="206"/>
        <v>37.97999999999999</v>
      </c>
      <c r="V2225" s="20">
        <f t="shared" si="207"/>
        <v>0.40382775119617215</v>
      </c>
      <c r="W2225" s="7" t="str">
        <f t="shared" si="208"/>
        <v>Profitable</v>
      </c>
      <c r="X2225" s="7" t="str">
        <f t="shared" si="209"/>
        <v>Low</v>
      </c>
    </row>
    <row r="2226" spans="1:24" x14ac:dyDescent="0.3">
      <c r="A2226" s="7" t="s">
        <v>4848</v>
      </c>
      <c r="B2226" s="8">
        <v>45233</v>
      </c>
      <c r="C2226" s="8">
        <v>45239</v>
      </c>
      <c r="D2226" s="7" t="s">
        <v>3688</v>
      </c>
      <c r="E2226" s="7" t="s">
        <v>159</v>
      </c>
      <c r="F2226" s="7" t="s">
        <v>29</v>
      </c>
      <c r="G2226" s="7" t="s">
        <v>251</v>
      </c>
      <c r="H2226" s="7" t="s">
        <v>154</v>
      </c>
      <c r="I2226" s="6">
        <v>1</v>
      </c>
      <c r="J2226" s="10">
        <v>0.05</v>
      </c>
      <c r="K2226" s="7" t="s">
        <v>32</v>
      </c>
      <c r="L2226" s="7" t="s">
        <v>50</v>
      </c>
      <c r="M2226" s="6">
        <v>64</v>
      </c>
      <c r="N2226" s="6">
        <v>2</v>
      </c>
      <c r="O2226" s="7" t="str">
        <f>VLOOKUP(H2226,Product_Master!$A$2:$E$19,2,FALSE)</f>
        <v>Filing Cabinet</v>
      </c>
      <c r="P2226" s="7" t="str">
        <f>VLOOKUP(H2226,Product_Master!$A$2:$E$19,3,FALSE)</f>
        <v>Furniture</v>
      </c>
      <c r="Q2226" s="17">
        <f>INDEX(Product_Master!$D$2:$D$19,MATCH(H2226,Product_Master!$A$2:$A$19,0))</f>
        <v>130</v>
      </c>
      <c r="R2226" s="14">
        <f>INDEX(Product_Master!$E$2:$E$19,MATCH(H2226,Product_Master!$A$2:$A$19,0))</f>
        <v>83.55</v>
      </c>
      <c r="S2226" s="14">
        <f t="shared" si="204"/>
        <v>123.5</v>
      </c>
      <c r="T2226" s="14">
        <f t="shared" si="205"/>
        <v>83.55</v>
      </c>
      <c r="U2226" s="14">
        <f t="shared" si="206"/>
        <v>39.950000000000003</v>
      </c>
      <c r="V2226" s="20">
        <f t="shared" si="207"/>
        <v>0.32348178137651823</v>
      </c>
      <c r="W2226" s="7" t="str">
        <f t="shared" si="208"/>
        <v>Profitable</v>
      </c>
      <c r="X2226" s="7" t="str">
        <f t="shared" si="209"/>
        <v>Low</v>
      </c>
    </row>
    <row r="2227" spans="1:24" x14ac:dyDescent="0.3">
      <c r="A2227" s="7" t="s">
        <v>4849</v>
      </c>
      <c r="B2227" s="8">
        <v>45494</v>
      </c>
      <c r="C2227" s="8">
        <v>45499</v>
      </c>
      <c r="D2227" s="7" t="s">
        <v>3217</v>
      </c>
      <c r="E2227" s="7" t="s">
        <v>276</v>
      </c>
      <c r="F2227" s="7" t="s">
        <v>39</v>
      </c>
      <c r="G2227" s="7" t="s">
        <v>115</v>
      </c>
      <c r="H2227" s="7" t="s">
        <v>76</v>
      </c>
      <c r="I2227" s="6">
        <v>7</v>
      </c>
      <c r="J2227" s="10">
        <v>0.15</v>
      </c>
      <c r="K2227" s="7" t="s">
        <v>222</v>
      </c>
      <c r="L2227" s="7" t="s">
        <v>33</v>
      </c>
      <c r="M2227" s="6">
        <v>31</v>
      </c>
      <c r="N2227" s="6">
        <v>3</v>
      </c>
      <c r="O2227" s="7" t="str">
        <f>VLOOKUP(H2227,Product_Master!$A$2:$E$19,2,FALSE)</f>
        <v>Tablet</v>
      </c>
      <c r="P2227" s="7" t="str">
        <f>VLOOKUP(H2227,Product_Master!$A$2:$E$19,3,FALSE)</f>
        <v>Technology</v>
      </c>
      <c r="Q2227" s="17">
        <f>INDEX(Product_Master!$D$2:$D$19,MATCH(H2227,Product_Master!$A$2:$A$19,0))</f>
        <v>350</v>
      </c>
      <c r="R2227" s="14">
        <f>INDEX(Product_Master!$E$2:$E$19,MATCH(H2227,Product_Master!$A$2:$A$19,0))</f>
        <v>267.63</v>
      </c>
      <c r="S2227" s="14">
        <f t="shared" si="204"/>
        <v>2082.5</v>
      </c>
      <c r="T2227" s="14">
        <f t="shared" si="205"/>
        <v>1873.4099999999999</v>
      </c>
      <c r="U2227" s="14">
        <f t="shared" si="206"/>
        <v>209.09000000000015</v>
      </c>
      <c r="V2227" s="20">
        <f t="shared" si="207"/>
        <v>0.10040336134453788</v>
      </c>
      <c r="W2227" s="7" t="str">
        <f t="shared" si="208"/>
        <v>Profitable</v>
      </c>
      <c r="X2227" s="7" t="str">
        <f t="shared" si="209"/>
        <v>Medium</v>
      </c>
    </row>
    <row r="2228" spans="1:24" x14ac:dyDescent="0.3">
      <c r="A2228" s="7" t="s">
        <v>4850</v>
      </c>
      <c r="B2228" s="8">
        <v>45081</v>
      </c>
      <c r="C2228" s="8">
        <v>45083</v>
      </c>
      <c r="D2228" s="7" t="s">
        <v>2475</v>
      </c>
      <c r="E2228" s="7" t="s">
        <v>954</v>
      </c>
      <c r="F2228" s="7" t="s">
        <v>29</v>
      </c>
      <c r="G2228" s="7" t="s">
        <v>40</v>
      </c>
      <c r="H2228" s="7" t="s">
        <v>241</v>
      </c>
      <c r="I2228" s="6">
        <v>9</v>
      </c>
      <c r="J2228" s="10">
        <v>0.05</v>
      </c>
      <c r="K2228" s="7" t="s">
        <v>32</v>
      </c>
      <c r="L2228" s="7" t="s">
        <v>50</v>
      </c>
      <c r="M2228" s="6">
        <v>44</v>
      </c>
      <c r="N2228" s="6">
        <v>2</v>
      </c>
      <c r="O2228" s="7" t="str">
        <f>VLOOKUP(H2228,Product_Master!$A$2:$E$19,2,FALSE)</f>
        <v>Notebook</v>
      </c>
      <c r="P2228" s="7" t="str">
        <f>VLOOKUP(H2228,Product_Master!$A$2:$E$19,3,FALSE)</f>
        <v>Office Supplies</v>
      </c>
      <c r="Q2228" s="17">
        <f>INDEX(Product_Master!$D$2:$D$19,MATCH(H2228,Product_Master!$A$2:$A$19,0))</f>
        <v>6</v>
      </c>
      <c r="R2228" s="14">
        <f>INDEX(Product_Master!$E$2:$E$19,MATCH(H2228,Product_Master!$A$2:$A$19,0))</f>
        <v>4.2699999999999996</v>
      </c>
      <c r="S2228" s="14">
        <f t="shared" si="204"/>
        <v>51.3</v>
      </c>
      <c r="T2228" s="14">
        <f t="shared" si="205"/>
        <v>38.429999999999993</v>
      </c>
      <c r="U2228" s="14">
        <f t="shared" si="206"/>
        <v>12.870000000000005</v>
      </c>
      <c r="V2228" s="20">
        <f t="shared" si="207"/>
        <v>0.25087719298245625</v>
      </c>
      <c r="W2228" s="7" t="str">
        <f t="shared" si="208"/>
        <v>Profitable</v>
      </c>
      <c r="X2228" s="7" t="str">
        <f t="shared" si="209"/>
        <v>Low</v>
      </c>
    </row>
    <row r="2229" spans="1:24" x14ac:dyDescent="0.3">
      <c r="A2229" s="7" t="s">
        <v>4851</v>
      </c>
      <c r="B2229" s="8">
        <v>45439</v>
      </c>
      <c r="C2229" s="8">
        <v>45445</v>
      </c>
      <c r="D2229" s="7" t="s">
        <v>3973</v>
      </c>
      <c r="E2229" s="7" t="s">
        <v>281</v>
      </c>
      <c r="F2229" s="7" t="s">
        <v>29</v>
      </c>
      <c r="G2229" s="7" t="s">
        <v>97</v>
      </c>
      <c r="H2229" s="7" t="s">
        <v>63</v>
      </c>
      <c r="I2229" s="6">
        <v>8</v>
      </c>
      <c r="J2229" s="10">
        <v>0</v>
      </c>
      <c r="K2229" s="7" t="s">
        <v>22</v>
      </c>
      <c r="L2229" s="7" t="s">
        <v>33</v>
      </c>
      <c r="M2229" s="6">
        <v>31</v>
      </c>
      <c r="N2229" s="6">
        <v>5</v>
      </c>
      <c r="O2229" s="7" t="str">
        <f>VLOOKUP(H2229,Product_Master!$A$2:$E$19,2,FALSE)</f>
        <v>Paper Ream</v>
      </c>
      <c r="P2229" s="7" t="str">
        <f>VLOOKUP(H2229,Product_Master!$A$2:$E$19,3,FALSE)</f>
        <v>Office Supplies</v>
      </c>
      <c r="Q2229" s="17">
        <f>INDEX(Product_Master!$D$2:$D$19,MATCH(H2229,Product_Master!$A$2:$A$19,0))</f>
        <v>9</v>
      </c>
      <c r="R2229" s="14">
        <f>INDEX(Product_Master!$E$2:$E$19,MATCH(H2229,Product_Master!$A$2:$A$19,0))</f>
        <v>5.46</v>
      </c>
      <c r="S2229" s="14">
        <f t="shared" si="204"/>
        <v>72</v>
      </c>
      <c r="T2229" s="14">
        <f t="shared" si="205"/>
        <v>43.68</v>
      </c>
      <c r="U2229" s="14">
        <f t="shared" si="206"/>
        <v>28.32</v>
      </c>
      <c r="V2229" s="20">
        <f t="shared" si="207"/>
        <v>0.39333333333333331</v>
      </c>
      <c r="W2229" s="7" t="str">
        <f t="shared" si="208"/>
        <v>Profitable</v>
      </c>
      <c r="X2229" s="7" t="str">
        <f t="shared" si="209"/>
        <v>Low</v>
      </c>
    </row>
    <row r="2230" spans="1:24" x14ac:dyDescent="0.3">
      <c r="A2230" s="7" t="s">
        <v>4852</v>
      </c>
      <c r="B2230" s="8">
        <v>45536</v>
      </c>
      <c r="C2230" s="8">
        <v>45538</v>
      </c>
      <c r="D2230" s="7" t="s">
        <v>4853</v>
      </c>
      <c r="E2230" s="7" t="s">
        <v>326</v>
      </c>
      <c r="F2230" s="7" t="s">
        <v>29</v>
      </c>
      <c r="G2230" s="7" t="s">
        <v>251</v>
      </c>
      <c r="H2230" s="7" t="s">
        <v>56</v>
      </c>
      <c r="I2230" s="6">
        <v>5</v>
      </c>
      <c r="J2230" s="10">
        <v>0.05</v>
      </c>
      <c r="K2230" s="7" t="s">
        <v>32</v>
      </c>
      <c r="L2230" s="7" t="s">
        <v>41</v>
      </c>
      <c r="M2230" s="6">
        <v>25</v>
      </c>
      <c r="N2230" s="6">
        <v>3</v>
      </c>
      <c r="O2230" s="7" t="str">
        <f>VLOOKUP(H2230,Product_Master!$A$2:$E$19,2,FALSE)</f>
        <v>Stapler</v>
      </c>
      <c r="P2230" s="7" t="str">
        <f>VLOOKUP(H2230,Product_Master!$A$2:$E$19,3,FALSE)</f>
        <v>Office Supplies</v>
      </c>
      <c r="Q2230" s="17">
        <f>INDEX(Product_Master!$D$2:$D$19,MATCH(H2230,Product_Master!$A$2:$A$19,0))</f>
        <v>15</v>
      </c>
      <c r="R2230" s="14">
        <f>INDEX(Product_Master!$E$2:$E$19,MATCH(H2230,Product_Master!$A$2:$A$19,0))</f>
        <v>9.91</v>
      </c>
      <c r="S2230" s="14">
        <f t="shared" si="204"/>
        <v>71.25</v>
      </c>
      <c r="T2230" s="14">
        <f t="shared" si="205"/>
        <v>49.55</v>
      </c>
      <c r="U2230" s="14">
        <f t="shared" si="206"/>
        <v>21.700000000000003</v>
      </c>
      <c r="V2230" s="20">
        <f t="shared" si="207"/>
        <v>0.30456140350877198</v>
      </c>
      <c r="W2230" s="7" t="str">
        <f t="shared" si="208"/>
        <v>Profitable</v>
      </c>
      <c r="X2230" s="7" t="str">
        <f t="shared" si="209"/>
        <v>Low</v>
      </c>
    </row>
    <row r="2231" spans="1:24" x14ac:dyDescent="0.3">
      <c r="A2231" s="7" t="s">
        <v>4854</v>
      </c>
      <c r="B2231" s="8">
        <v>45599</v>
      </c>
      <c r="C2231" s="8">
        <v>45602</v>
      </c>
      <c r="D2231" s="7" t="s">
        <v>3422</v>
      </c>
      <c r="E2231" s="7" t="s">
        <v>152</v>
      </c>
      <c r="F2231" s="7" t="s">
        <v>29</v>
      </c>
      <c r="G2231" s="7" t="s">
        <v>90</v>
      </c>
      <c r="H2231" s="7" t="s">
        <v>84</v>
      </c>
      <c r="I2231" s="6">
        <v>6</v>
      </c>
      <c r="J2231" s="10">
        <v>0</v>
      </c>
      <c r="K2231" s="7" t="s">
        <v>32</v>
      </c>
      <c r="L2231" s="7" t="s">
        <v>50</v>
      </c>
      <c r="M2231" s="6">
        <v>49</v>
      </c>
      <c r="N2231" s="6">
        <v>5</v>
      </c>
      <c r="O2231" s="7" t="str">
        <f>VLOOKUP(H2231,Product_Master!$A$2:$E$19,2,FALSE)</f>
        <v>Bookcase</v>
      </c>
      <c r="P2231" s="7" t="str">
        <f>VLOOKUP(H2231,Product_Master!$A$2:$E$19,3,FALSE)</f>
        <v>Furniture</v>
      </c>
      <c r="Q2231" s="17">
        <f>INDEX(Product_Master!$D$2:$D$19,MATCH(H2231,Product_Master!$A$2:$A$19,0))</f>
        <v>210</v>
      </c>
      <c r="R2231" s="14">
        <f>INDEX(Product_Master!$E$2:$E$19,MATCH(H2231,Product_Master!$A$2:$A$19,0))</f>
        <v>139.15</v>
      </c>
      <c r="S2231" s="14">
        <f t="shared" si="204"/>
        <v>1260</v>
      </c>
      <c r="T2231" s="14">
        <f t="shared" si="205"/>
        <v>834.90000000000009</v>
      </c>
      <c r="U2231" s="14">
        <f t="shared" si="206"/>
        <v>425.09999999999991</v>
      </c>
      <c r="V2231" s="20">
        <f t="shared" si="207"/>
        <v>0.33738095238095228</v>
      </c>
      <c r="W2231" s="7" t="str">
        <f t="shared" si="208"/>
        <v>Profitable</v>
      </c>
      <c r="X2231" s="7" t="str">
        <f t="shared" si="209"/>
        <v>Low</v>
      </c>
    </row>
    <row r="2232" spans="1:24" x14ac:dyDescent="0.3">
      <c r="A2232" s="7" t="s">
        <v>4855</v>
      </c>
      <c r="B2232" s="8">
        <v>45377</v>
      </c>
      <c r="C2232" s="8">
        <v>45378</v>
      </c>
      <c r="D2232" s="7" t="s">
        <v>2573</v>
      </c>
      <c r="E2232" s="7" t="s">
        <v>1014</v>
      </c>
      <c r="F2232" s="7" t="s">
        <v>29</v>
      </c>
      <c r="G2232" s="7" t="s">
        <v>47</v>
      </c>
      <c r="H2232" s="7" t="s">
        <v>109</v>
      </c>
      <c r="I2232" s="6">
        <v>3</v>
      </c>
      <c r="J2232" s="10">
        <v>0</v>
      </c>
      <c r="K2232" s="7" t="s">
        <v>22</v>
      </c>
      <c r="L2232" s="7" t="s">
        <v>33</v>
      </c>
      <c r="M2232" s="6">
        <v>26</v>
      </c>
      <c r="N2232" s="6">
        <v>4</v>
      </c>
      <c r="O2232" s="7" t="str">
        <f>VLOOKUP(H2232,Product_Master!$A$2:$E$19,2,FALSE)</f>
        <v>Printer</v>
      </c>
      <c r="P2232" s="7" t="str">
        <f>VLOOKUP(H2232,Product_Master!$A$2:$E$19,3,FALSE)</f>
        <v>Technology</v>
      </c>
      <c r="Q2232" s="17">
        <f>INDEX(Product_Master!$D$2:$D$19,MATCH(H2232,Product_Master!$A$2:$A$19,0))</f>
        <v>180</v>
      </c>
      <c r="R2232" s="14">
        <f>INDEX(Product_Master!$E$2:$E$19,MATCH(H2232,Product_Master!$A$2:$A$19,0))</f>
        <v>133.25</v>
      </c>
      <c r="S2232" s="14">
        <f t="shared" si="204"/>
        <v>540</v>
      </c>
      <c r="T2232" s="14">
        <f t="shared" si="205"/>
        <v>399.75</v>
      </c>
      <c r="U2232" s="14">
        <f t="shared" si="206"/>
        <v>140.25</v>
      </c>
      <c r="V2232" s="20">
        <f t="shared" si="207"/>
        <v>0.25972222222222224</v>
      </c>
      <c r="W2232" s="7" t="str">
        <f t="shared" si="208"/>
        <v>Profitable</v>
      </c>
      <c r="X2232" s="7" t="str">
        <f t="shared" si="209"/>
        <v>Low</v>
      </c>
    </row>
    <row r="2233" spans="1:24" x14ac:dyDescent="0.3">
      <c r="A2233" s="7" t="s">
        <v>4856</v>
      </c>
      <c r="B2233" s="8">
        <v>45425</v>
      </c>
      <c r="C2233" s="8">
        <v>45429</v>
      </c>
      <c r="D2233" s="7" t="s">
        <v>1684</v>
      </c>
      <c r="E2233" s="7" t="s">
        <v>165</v>
      </c>
      <c r="F2233" s="7" t="s">
        <v>29</v>
      </c>
      <c r="G2233" s="7" t="s">
        <v>62</v>
      </c>
      <c r="H2233" s="7" t="s">
        <v>48</v>
      </c>
      <c r="I2233" s="6">
        <v>7</v>
      </c>
      <c r="J2233" s="10">
        <v>0.1</v>
      </c>
      <c r="K2233" s="7" t="s">
        <v>32</v>
      </c>
      <c r="L2233" s="7" t="s">
        <v>33</v>
      </c>
      <c r="M2233" s="6">
        <v>38</v>
      </c>
      <c r="N2233" s="6">
        <v>1</v>
      </c>
      <c r="O2233" s="7" t="str">
        <f>VLOOKUP(H2233,Product_Master!$A$2:$E$19,2,FALSE)</f>
        <v>Monitor</v>
      </c>
      <c r="P2233" s="7" t="str">
        <f>VLOOKUP(H2233,Product_Master!$A$2:$E$19,3,FALSE)</f>
        <v>Technology</v>
      </c>
      <c r="Q2233" s="17">
        <f>INDEX(Product_Master!$D$2:$D$19,MATCH(H2233,Product_Master!$A$2:$A$19,0))</f>
        <v>220</v>
      </c>
      <c r="R2233" s="14">
        <f>INDEX(Product_Master!$E$2:$E$19,MATCH(H2233,Product_Master!$A$2:$A$19,0))</f>
        <v>159.36000000000001</v>
      </c>
      <c r="S2233" s="14">
        <f t="shared" si="204"/>
        <v>1386</v>
      </c>
      <c r="T2233" s="14">
        <f t="shared" si="205"/>
        <v>1115.52</v>
      </c>
      <c r="U2233" s="14">
        <f t="shared" si="206"/>
        <v>270.48</v>
      </c>
      <c r="V2233" s="20">
        <f t="shared" si="207"/>
        <v>0.19515151515151516</v>
      </c>
      <c r="W2233" s="7" t="str">
        <f t="shared" si="208"/>
        <v>Profitable</v>
      </c>
      <c r="X2233" s="7" t="str">
        <f t="shared" si="209"/>
        <v>Low</v>
      </c>
    </row>
    <row r="2234" spans="1:24" x14ac:dyDescent="0.3">
      <c r="A2234" s="7" t="s">
        <v>4857</v>
      </c>
      <c r="B2234" s="8">
        <v>45265</v>
      </c>
      <c r="C2234" s="8">
        <v>45267</v>
      </c>
      <c r="D2234" s="7" t="s">
        <v>4504</v>
      </c>
      <c r="E2234" s="7" t="s">
        <v>347</v>
      </c>
      <c r="F2234" s="7" t="s">
        <v>29</v>
      </c>
      <c r="G2234" s="7" t="s">
        <v>40</v>
      </c>
      <c r="H2234" s="7" t="s">
        <v>98</v>
      </c>
      <c r="I2234" s="6">
        <v>7</v>
      </c>
      <c r="J2234" s="10">
        <v>0.15</v>
      </c>
      <c r="K2234" s="7" t="s">
        <v>32</v>
      </c>
      <c r="L2234" s="7" t="s">
        <v>50</v>
      </c>
      <c r="M2234" s="6">
        <v>31</v>
      </c>
      <c r="N2234" s="6">
        <v>5</v>
      </c>
      <c r="O2234" s="7" t="str">
        <f>VLOOKUP(H2234,Product_Master!$A$2:$E$19,2,FALSE)</f>
        <v>Office Chair</v>
      </c>
      <c r="P2234" s="7" t="str">
        <f>VLOOKUP(H2234,Product_Master!$A$2:$E$19,3,FALSE)</f>
        <v>Furniture</v>
      </c>
      <c r="Q2234" s="17">
        <f>INDEX(Product_Master!$D$2:$D$19,MATCH(H2234,Product_Master!$A$2:$A$19,0))</f>
        <v>150</v>
      </c>
      <c r="R2234" s="14">
        <f>INDEX(Product_Master!$E$2:$E$19,MATCH(H2234,Product_Master!$A$2:$A$19,0))</f>
        <v>111.98</v>
      </c>
      <c r="S2234" s="14">
        <f t="shared" si="204"/>
        <v>892.5</v>
      </c>
      <c r="T2234" s="14">
        <f t="shared" si="205"/>
        <v>783.86</v>
      </c>
      <c r="U2234" s="14">
        <f t="shared" si="206"/>
        <v>108.63999999999999</v>
      </c>
      <c r="V2234" s="20">
        <f t="shared" si="207"/>
        <v>0.12172549019607842</v>
      </c>
      <c r="W2234" s="7" t="str">
        <f t="shared" si="208"/>
        <v>Profitable</v>
      </c>
      <c r="X2234" s="7" t="str">
        <f t="shared" si="209"/>
        <v>Low</v>
      </c>
    </row>
    <row r="2235" spans="1:24" x14ac:dyDescent="0.3">
      <c r="A2235" s="7" t="s">
        <v>4858</v>
      </c>
      <c r="B2235" s="8">
        <v>44942</v>
      </c>
      <c r="C2235" s="8">
        <v>44947</v>
      </c>
      <c r="D2235" s="7" t="s">
        <v>3265</v>
      </c>
      <c r="E2235" s="7" t="s">
        <v>548</v>
      </c>
      <c r="F2235" s="7" t="s">
        <v>19</v>
      </c>
      <c r="G2235" s="7" t="s">
        <v>40</v>
      </c>
      <c r="H2235" s="7" t="s">
        <v>241</v>
      </c>
      <c r="I2235" s="6">
        <v>1</v>
      </c>
      <c r="J2235" s="10">
        <v>0</v>
      </c>
      <c r="K2235" s="7" t="s">
        <v>32</v>
      </c>
      <c r="L2235" s="7" t="s">
        <v>23</v>
      </c>
      <c r="M2235" s="6">
        <v>63</v>
      </c>
      <c r="N2235" s="6">
        <v>3</v>
      </c>
      <c r="O2235" s="7" t="str">
        <f>VLOOKUP(H2235,Product_Master!$A$2:$E$19,2,FALSE)</f>
        <v>Notebook</v>
      </c>
      <c r="P2235" s="7" t="str">
        <f>VLOOKUP(H2235,Product_Master!$A$2:$E$19,3,FALSE)</f>
        <v>Office Supplies</v>
      </c>
      <c r="Q2235" s="17">
        <f>INDEX(Product_Master!$D$2:$D$19,MATCH(H2235,Product_Master!$A$2:$A$19,0))</f>
        <v>6</v>
      </c>
      <c r="R2235" s="14">
        <f>INDEX(Product_Master!$E$2:$E$19,MATCH(H2235,Product_Master!$A$2:$A$19,0))</f>
        <v>4.2699999999999996</v>
      </c>
      <c r="S2235" s="14">
        <f t="shared" si="204"/>
        <v>6</v>
      </c>
      <c r="T2235" s="14">
        <f t="shared" si="205"/>
        <v>4.2699999999999996</v>
      </c>
      <c r="U2235" s="14">
        <f t="shared" si="206"/>
        <v>1.7300000000000004</v>
      </c>
      <c r="V2235" s="20">
        <f t="shared" si="207"/>
        <v>0.28833333333333339</v>
      </c>
      <c r="W2235" s="7" t="str">
        <f t="shared" si="208"/>
        <v>Profitable</v>
      </c>
      <c r="X2235" s="7" t="str">
        <f t="shared" si="209"/>
        <v>Low</v>
      </c>
    </row>
    <row r="2236" spans="1:24" x14ac:dyDescent="0.3">
      <c r="A2236" s="7" t="s">
        <v>4859</v>
      </c>
      <c r="B2236" s="8">
        <v>45575</v>
      </c>
      <c r="C2236" s="8">
        <v>45577</v>
      </c>
      <c r="D2236" s="7" t="s">
        <v>1084</v>
      </c>
      <c r="E2236" s="7" t="s">
        <v>170</v>
      </c>
      <c r="F2236" s="7" t="s">
        <v>39</v>
      </c>
      <c r="G2236" s="7" t="s">
        <v>115</v>
      </c>
      <c r="H2236" s="7" t="s">
        <v>146</v>
      </c>
      <c r="I2236" s="6">
        <v>8</v>
      </c>
      <c r="J2236" s="10">
        <v>0.15</v>
      </c>
      <c r="K2236" s="7" t="s">
        <v>22</v>
      </c>
      <c r="L2236" s="7" t="s">
        <v>23</v>
      </c>
      <c r="M2236" s="6">
        <v>47</v>
      </c>
      <c r="N2236" s="6">
        <v>4</v>
      </c>
      <c r="O2236" s="7" t="str">
        <f>VLOOKUP(H2236,Product_Master!$A$2:$E$19,2,FALSE)</f>
        <v>Standing Desk</v>
      </c>
      <c r="P2236" s="7" t="str">
        <f>VLOOKUP(H2236,Product_Master!$A$2:$E$19,3,FALSE)</f>
        <v>Furniture</v>
      </c>
      <c r="Q2236" s="17">
        <f>INDEX(Product_Master!$D$2:$D$19,MATCH(H2236,Product_Master!$A$2:$A$19,0))</f>
        <v>480</v>
      </c>
      <c r="R2236" s="14">
        <f>INDEX(Product_Master!$E$2:$E$19,MATCH(H2236,Product_Master!$A$2:$A$19,0))</f>
        <v>375.21</v>
      </c>
      <c r="S2236" s="14">
        <f t="shared" si="204"/>
        <v>3264</v>
      </c>
      <c r="T2236" s="14">
        <f t="shared" si="205"/>
        <v>3001.68</v>
      </c>
      <c r="U2236" s="14">
        <f t="shared" si="206"/>
        <v>262.32000000000016</v>
      </c>
      <c r="V2236" s="20">
        <f t="shared" si="207"/>
        <v>8.0367647058823585E-2</v>
      </c>
      <c r="W2236" s="7" t="str">
        <f t="shared" si="208"/>
        <v>Profitable</v>
      </c>
      <c r="X2236" s="7" t="str">
        <f t="shared" si="209"/>
        <v>Medium</v>
      </c>
    </row>
    <row r="2237" spans="1:24" x14ac:dyDescent="0.3">
      <c r="A2237" s="7" t="s">
        <v>4860</v>
      </c>
      <c r="B2237" s="8">
        <v>45508</v>
      </c>
      <c r="C2237" s="8">
        <v>45510</v>
      </c>
      <c r="D2237" s="7" t="s">
        <v>3432</v>
      </c>
      <c r="E2237" s="7" t="s">
        <v>453</v>
      </c>
      <c r="F2237" s="7" t="s">
        <v>39</v>
      </c>
      <c r="G2237" s="7" t="s">
        <v>192</v>
      </c>
      <c r="H2237" s="7" t="s">
        <v>98</v>
      </c>
      <c r="I2237" s="6">
        <v>6</v>
      </c>
      <c r="J2237" s="10">
        <v>0.1</v>
      </c>
      <c r="K2237" s="7" t="s">
        <v>70</v>
      </c>
      <c r="L2237" s="7" t="s">
        <v>23</v>
      </c>
      <c r="M2237" s="6">
        <v>68</v>
      </c>
      <c r="N2237" s="6">
        <v>3</v>
      </c>
      <c r="O2237" s="7" t="str">
        <f>VLOOKUP(H2237,Product_Master!$A$2:$E$19,2,FALSE)</f>
        <v>Office Chair</v>
      </c>
      <c r="P2237" s="7" t="str">
        <f>VLOOKUP(H2237,Product_Master!$A$2:$E$19,3,FALSE)</f>
        <v>Furniture</v>
      </c>
      <c r="Q2237" s="17">
        <f>INDEX(Product_Master!$D$2:$D$19,MATCH(H2237,Product_Master!$A$2:$A$19,0))</f>
        <v>150</v>
      </c>
      <c r="R2237" s="14">
        <f>INDEX(Product_Master!$E$2:$E$19,MATCH(H2237,Product_Master!$A$2:$A$19,0))</f>
        <v>111.98</v>
      </c>
      <c r="S2237" s="14">
        <f t="shared" si="204"/>
        <v>810</v>
      </c>
      <c r="T2237" s="14">
        <f t="shared" si="205"/>
        <v>671.88</v>
      </c>
      <c r="U2237" s="14">
        <f t="shared" si="206"/>
        <v>138.12</v>
      </c>
      <c r="V2237" s="20">
        <f t="shared" si="207"/>
        <v>0.17051851851851851</v>
      </c>
      <c r="W2237" s="7" t="str">
        <f t="shared" si="208"/>
        <v>Profitable</v>
      </c>
      <c r="X2237" s="7" t="str">
        <f t="shared" si="209"/>
        <v>Low</v>
      </c>
    </row>
    <row r="2238" spans="1:24" x14ac:dyDescent="0.3">
      <c r="A2238" s="7" t="s">
        <v>4861</v>
      </c>
      <c r="B2238" s="8">
        <v>45606</v>
      </c>
      <c r="C2238" s="8">
        <v>45612</v>
      </c>
      <c r="D2238" s="7" t="s">
        <v>4069</v>
      </c>
      <c r="E2238" s="7" t="s">
        <v>453</v>
      </c>
      <c r="F2238" s="7" t="s">
        <v>29</v>
      </c>
      <c r="G2238" s="7" t="s">
        <v>90</v>
      </c>
      <c r="H2238" s="7" t="s">
        <v>146</v>
      </c>
      <c r="I2238" s="6">
        <v>1</v>
      </c>
      <c r="J2238" s="10">
        <v>0</v>
      </c>
      <c r="K2238" s="7" t="s">
        <v>32</v>
      </c>
      <c r="L2238" s="7" t="s">
        <v>23</v>
      </c>
      <c r="M2238" s="6">
        <v>24</v>
      </c>
      <c r="N2238" s="6">
        <v>1</v>
      </c>
      <c r="O2238" s="7" t="str">
        <f>VLOOKUP(H2238,Product_Master!$A$2:$E$19,2,FALSE)</f>
        <v>Standing Desk</v>
      </c>
      <c r="P2238" s="7" t="str">
        <f>VLOOKUP(H2238,Product_Master!$A$2:$E$19,3,FALSE)</f>
        <v>Furniture</v>
      </c>
      <c r="Q2238" s="17">
        <f>INDEX(Product_Master!$D$2:$D$19,MATCH(H2238,Product_Master!$A$2:$A$19,0))</f>
        <v>480</v>
      </c>
      <c r="R2238" s="14">
        <f>INDEX(Product_Master!$E$2:$E$19,MATCH(H2238,Product_Master!$A$2:$A$19,0))</f>
        <v>375.21</v>
      </c>
      <c r="S2238" s="14">
        <f t="shared" si="204"/>
        <v>480</v>
      </c>
      <c r="T2238" s="14">
        <f t="shared" si="205"/>
        <v>375.21</v>
      </c>
      <c r="U2238" s="14">
        <f t="shared" si="206"/>
        <v>104.79000000000002</v>
      </c>
      <c r="V2238" s="20">
        <f t="shared" si="207"/>
        <v>0.21831250000000005</v>
      </c>
      <c r="W2238" s="7" t="str">
        <f t="shared" si="208"/>
        <v>Profitable</v>
      </c>
      <c r="X2238" s="7" t="str">
        <f t="shared" si="209"/>
        <v>Low</v>
      </c>
    </row>
    <row r="2239" spans="1:24" x14ac:dyDescent="0.3">
      <c r="A2239" s="7" t="s">
        <v>4862</v>
      </c>
      <c r="B2239" s="8">
        <v>45330</v>
      </c>
      <c r="C2239" s="8">
        <v>45336</v>
      </c>
      <c r="D2239" s="7" t="s">
        <v>4863</v>
      </c>
      <c r="E2239" s="7" t="s">
        <v>1550</v>
      </c>
      <c r="F2239" s="7" t="s">
        <v>39</v>
      </c>
      <c r="G2239" s="7" t="s">
        <v>30</v>
      </c>
      <c r="H2239" s="7" t="s">
        <v>160</v>
      </c>
      <c r="I2239" s="6">
        <v>5</v>
      </c>
      <c r="J2239" s="10">
        <v>0.05</v>
      </c>
      <c r="K2239" s="7" t="s">
        <v>32</v>
      </c>
      <c r="L2239" s="7" t="s">
        <v>33</v>
      </c>
      <c r="M2239" s="6">
        <v>57</v>
      </c>
      <c r="N2239" s="6">
        <v>5</v>
      </c>
      <c r="O2239" s="7" t="str">
        <f>VLOOKUP(H2239,Product_Master!$A$2:$E$19,2,FALSE)</f>
        <v>Laptop</v>
      </c>
      <c r="P2239" s="7" t="str">
        <f>VLOOKUP(H2239,Product_Master!$A$2:$E$19,3,FALSE)</f>
        <v>Technology</v>
      </c>
      <c r="Q2239" s="17">
        <f>INDEX(Product_Master!$D$2:$D$19,MATCH(H2239,Product_Master!$A$2:$A$19,0))</f>
        <v>900</v>
      </c>
      <c r="R2239" s="14">
        <f>INDEX(Product_Master!$E$2:$E$19,MATCH(H2239,Product_Master!$A$2:$A$19,0))</f>
        <v>669.14</v>
      </c>
      <c r="S2239" s="14">
        <f t="shared" si="204"/>
        <v>4275</v>
      </c>
      <c r="T2239" s="14">
        <f t="shared" si="205"/>
        <v>3345.7</v>
      </c>
      <c r="U2239" s="14">
        <f t="shared" si="206"/>
        <v>929.30000000000018</v>
      </c>
      <c r="V2239" s="20">
        <f t="shared" si="207"/>
        <v>0.21738011695906437</v>
      </c>
      <c r="W2239" s="7" t="str">
        <f t="shared" si="208"/>
        <v>Profitable</v>
      </c>
      <c r="X2239" s="7" t="str">
        <f t="shared" si="209"/>
        <v>Medium</v>
      </c>
    </row>
    <row r="2240" spans="1:24" x14ac:dyDescent="0.3">
      <c r="A2240" s="7" t="s">
        <v>4864</v>
      </c>
      <c r="B2240" s="8">
        <v>45618</v>
      </c>
      <c r="C2240" s="8">
        <v>45623</v>
      </c>
      <c r="D2240" s="7" t="s">
        <v>1545</v>
      </c>
      <c r="E2240" s="7" t="s">
        <v>61</v>
      </c>
      <c r="F2240" s="7" t="s">
        <v>29</v>
      </c>
      <c r="G2240" s="7" t="s">
        <v>30</v>
      </c>
      <c r="H2240" s="7" t="s">
        <v>21</v>
      </c>
      <c r="I2240" s="6">
        <v>5</v>
      </c>
      <c r="J2240" s="10">
        <v>0</v>
      </c>
      <c r="K2240" s="7" t="s">
        <v>32</v>
      </c>
      <c r="L2240" s="7" t="s">
        <v>33</v>
      </c>
      <c r="M2240" s="6">
        <v>38</v>
      </c>
      <c r="N2240" s="6">
        <v>4</v>
      </c>
      <c r="O2240" s="7" t="str">
        <f>VLOOKUP(H2240,Product_Master!$A$2:$E$19,2,FALSE)</f>
        <v>Pen Set</v>
      </c>
      <c r="P2240" s="7" t="str">
        <f>VLOOKUP(H2240,Product_Master!$A$2:$E$19,3,FALSE)</f>
        <v>Office Supplies</v>
      </c>
      <c r="Q2240" s="17">
        <f>INDEX(Product_Master!$D$2:$D$19,MATCH(H2240,Product_Master!$A$2:$A$19,0))</f>
        <v>12</v>
      </c>
      <c r="R2240" s="14">
        <f>INDEX(Product_Master!$E$2:$E$19,MATCH(H2240,Product_Master!$A$2:$A$19,0))</f>
        <v>9.07</v>
      </c>
      <c r="S2240" s="14">
        <f t="shared" si="204"/>
        <v>60</v>
      </c>
      <c r="T2240" s="14">
        <f t="shared" si="205"/>
        <v>45.35</v>
      </c>
      <c r="U2240" s="14">
        <f t="shared" si="206"/>
        <v>14.649999999999999</v>
      </c>
      <c r="V2240" s="20">
        <f t="shared" si="207"/>
        <v>0.24416666666666664</v>
      </c>
      <c r="W2240" s="7" t="str">
        <f t="shared" si="208"/>
        <v>Profitable</v>
      </c>
      <c r="X2240" s="7" t="str">
        <f t="shared" si="209"/>
        <v>Low</v>
      </c>
    </row>
    <row r="2241" spans="1:24" x14ac:dyDescent="0.3">
      <c r="A2241" s="7" t="s">
        <v>4865</v>
      </c>
      <c r="B2241" s="8">
        <v>45489</v>
      </c>
      <c r="C2241" s="8">
        <v>45493</v>
      </c>
      <c r="D2241" s="7" t="s">
        <v>4866</v>
      </c>
      <c r="E2241" s="7" t="s">
        <v>477</v>
      </c>
      <c r="F2241" s="7" t="s">
        <v>29</v>
      </c>
      <c r="G2241" s="7" t="s">
        <v>40</v>
      </c>
      <c r="H2241" s="7" t="s">
        <v>56</v>
      </c>
      <c r="I2241" s="6">
        <v>2</v>
      </c>
      <c r="J2241" s="10">
        <v>0.1</v>
      </c>
      <c r="K2241" s="7" t="s">
        <v>32</v>
      </c>
      <c r="L2241" s="7" t="s">
        <v>41</v>
      </c>
      <c r="M2241" s="6">
        <v>40</v>
      </c>
      <c r="N2241" s="6">
        <v>2</v>
      </c>
      <c r="O2241" s="7" t="str">
        <f>VLOOKUP(H2241,Product_Master!$A$2:$E$19,2,FALSE)</f>
        <v>Stapler</v>
      </c>
      <c r="P2241" s="7" t="str">
        <f>VLOOKUP(H2241,Product_Master!$A$2:$E$19,3,FALSE)</f>
        <v>Office Supplies</v>
      </c>
      <c r="Q2241" s="17">
        <f>INDEX(Product_Master!$D$2:$D$19,MATCH(H2241,Product_Master!$A$2:$A$19,0))</f>
        <v>15</v>
      </c>
      <c r="R2241" s="14">
        <f>INDEX(Product_Master!$E$2:$E$19,MATCH(H2241,Product_Master!$A$2:$A$19,0))</f>
        <v>9.91</v>
      </c>
      <c r="S2241" s="14">
        <f t="shared" si="204"/>
        <v>27</v>
      </c>
      <c r="T2241" s="14">
        <f t="shared" si="205"/>
        <v>19.82</v>
      </c>
      <c r="U2241" s="14">
        <f t="shared" si="206"/>
        <v>7.18</v>
      </c>
      <c r="V2241" s="20">
        <f t="shared" si="207"/>
        <v>0.2659259259259259</v>
      </c>
      <c r="W2241" s="7" t="str">
        <f t="shared" si="208"/>
        <v>Profitable</v>
      </c>
      <c r="X2241" s="7" t="str">
        <f t="shared" si="209"/>
        <v>Low</v>
      </c>
    </row>
    <row r="2242" spans="1:24" x14ac:dyDescent="0.3">
      <c r="A2242" s="7" t="s">
        <v>4867</v>
      </c>
      <c r="B2242" s="8">
        <v>45318</v>
      </c>
      <c r="C2242" s="8">
        <v>45319</v>
      </c>
      <c r="D2242" s="7" t="s">
        <v>555</v>
      </c>
      <c r="E2242" s="7" t="s">
        <v>120</v>
      </c>
      <c r="F2242" s="7" t="s">
        <v>39</v>
      </c>
      <c r="G2242" s="7" t="s">
        <v>115</v>
      </c>
      <c r="H2242" s="7" t="s">
        <v>21</v>
      </c>
      <c r="I2242" s="6">
        <v>4</v>
      </c>
      <c r="J2242" s="10">
        <v>0.1</v>
      </c>
      <c r="K2242" s="7" t="s">
        <v>32</v>
      </c>
      <c r="L2242" s="7" t="s">
        <v>50</v>
      </c>
      <c r="M2242" s="6">
        <v>47</v>
      </c>
      <c r="N2242" s="6">
        <v>4</v>
      </c>
      <c r="O2242" s="7" t="str">
        <f>VLOOKUP(H2242,Product_Master!$A$2:$E$19,2,FALSE)</f>
        <v>Pen Set</v>
      </c>
      <c r="P2242" s="7" t="str">
        <f>VLOOKUP(H2242,Product_Master!$A$2:$E$19,3,FALSE)</f>
        <v>Office Supplies</v>
      </c>
      <c r="Q2242" s="17">
        <f>INDEX(Product_Master!$D$2:$D$19,MATCH(H2242,Product_Master!$A$2:$A$19,0))</f>
        <v>12</v>
      </c>
      <c r="R2242" s="14">
        <f>INDEX(Product_Master!$E$2:$E$19,MATCH(H2242,Product_Master!$A$2:$A$19,0))</f>
        <v>9.07</v>
      </c>
      <c r="S2242" s="14">
        <f t="shared" ref="S2242:S2305" si="210">I2242*Q2242*(1-J2242)</f>
        <v>43.2</v>
      </c>
      <c r="T2242" s="14">
        <f t="shared" ref="T2242:T2305" si="211">I2242*R2242</f>
        <v>36.28</v>
      </c>
      <c r="U2242" s="14">
        <f t="shared" ref="U2242:U2305" si="212">S2242-T2242</f>
        <v>6.9200000000000017</v>
      </c>
      <c r="V2242" s="20">
        <f t="shared" ref="V2242:V2305" si="213">IFERROR(U2242/S2242,0)</f>
        <v>0.16018518518518521</v>
      </c>
      <c r="W2242" s="7" t="str">
        <f t="shared" ref="W2242:W2305" si="214">IF(U2242&gt;0,"Profitable","Loss")</f>
        <v>Profitable</v>
      </c>
      <c r="X2242" s="7" t="str">
        <f t="shared" ref="X2242:X2305" si="215">IF(S2242&gt;=5000,"High",IF(S2242&gt;=2000,"Medium","Low"))</f>
        <v>Low</v>
      </c>
    </row>
    <row r="2243" spans="1:24" x14ac:dyDescent="0.3">
      <c r="A2243" s="7" t="s">
        <v>4868</v>
      </c>
      <c r="B2243" s="8">
        <v>45290</v>
      </c>
      <c r="C2243" s="8">
        <v>45295</v>
      </c>
      <c r="D2243" s="7" t="s">
        <v>1354</v>
      </c>
      <c r="E2243" s="7" t="s">
        <v>125</v>
      </c>
      <c r="F2243" s="7" t="s">
        <v>29</v>
      </c>
      <c r="G2243" s="7" t="s">
        <v>20</v>
      </c>
      <c r="H2243" s="7" t="s">
        <v>21</v>
      </c>
      <c r="I2243" s="6">
        <v>8</v>
      </c>
      <c r="J2243" s="10">
        <v>0</v>
      </c>
      <c r="K2243" s="7" t="s">
        <v>32</v>
      </c>
      <c r="L2243" s="7" t="s">
        <v>41</v>
      </c>
      <c r="M2243" s="6">
        <v>46</v>
      </c>
      <c r="N2243" s="6">
        <v>2</v>
      </c>
      <c r="O2243" s="7" t="str">
        <f>VLOOKUP(H2243,Product_Master!$A$2:$E$19,2,FALSE)</f>
        <v>Pen Set</v>
      </c>
      <c r="P2243" s="7" t="str">
        <f>VLOOKUP(H2243,Product_Master!$A$2:$E$19,3,FALSE)</f>
        <v>Office Supplies</v>
      </c>
      <c r="Q2243" s="17">
        <f>INDEX(Product_Master!$D$2:$D$19,MATCH(H2243,Product_Master!$A$2:$A$19,0))</f>
        <v>12</v>
      </c>
      <c r="R2243" s="14">
        <f>INDEX(Product_Master!$E$2:$E$19,MATCH(H2243,Product_Master!$A$2:$A$19,0))</f>
        <v>9.07</v>
      </c>
      <c r="S2243" s="14">
        <f t="shared" si="210"/>
        <v>96</v>
      </c>
      <c r="T2243" s="14">
        <f t="shared" si="211"/>
        <v>72.56</v>
      </c>
      <c r="U2243" s="14">
        <f t="shared" si="212"/>
        <v>23.439999999999998</v>
      </c>
      <c r="V2243" s="20">
        <f t="shared" si="213"/>
        <v>0.24416666666666664</v>
      </c>
      <c r="W2243" s="7" t="str">
        <f t="shared" si="214"/>
        <v>Profitable</v>
      </c>
      <c r="X2243" s="7" t="str">
        <f t="shared" si="215"/>
        <v>Low</v>
      </c>
    </row>
    <row r="2244" spans="1:24" x14ac:dyDescent="0.3">
      <c r="A2244" s="7" t="s">
        <v>4869</v>
      </c>
      <c r="B2244" s="8">
        <v>45496</v>
      </c>
      <c r="C2244" s="8">
        <v>45499</v>
      </c>
      <c r="D2244" s="7" t="s">
        <v>2845</v>
      </c>
      <c r="E2244" s="7" t="s">
        <v>413</v>
      </c>
      <c r="F2244" s="7" t="s">
        <v>29</v>
      </c>
      <c r="G2244" s="7" t="s">
        <v>40</v>
      </c>
      <c r="H2244" s="7" t="s">
        <v>76</v>
      </c>
      <c r="I2244" s="6">
        <v>8</v>
      </c>
      <c r="J2244" s="10">
        <v>0.1</v>
      </c>
      <c r="K2244" s="7" t="s">
        <v>222</v>
      </c>
      <c r="L2244" s="7" t="s">
        <v>23</v>
      </c>
      <c r="M2244" s="6">
        <v>66</v>
      </c>
      <c r="N2244" s="6">
        <v>2</v>
      </c>
      <c r="O2244" s="7" t="str">
        <f>VLOOKUP(H2244,Product_Master!$A$2:$E$19,2,FALSE)</f>
        <v>Tablet</v>
      </c>
      <c r="P2244" s="7" t="str">
        <f>VLOOKUP(H2244,Product_Master!$A$2:$E$19,3,FALSE)</f>
        <v>Technology</v>
      </c>
      <c r="Q2244" s="17">
        <f>INDEX(Product_Master!$D$2:$D$19,MATCH(H2244,Product_Master!$A$2:$A$19,0))</f>
        <v>350</v>
      </c>
      <c r="R2244" s="14">
        <f>INDEX(Product_Master!$E$2:$E$19,MATCH(H2244,Product_Master!$A$2:$A$19,0))</f>
        <v>267.63</v>
      </c>
      <c r="S2244" s="14">
        <f t="shared" si="210"/>
        <v>2520</v>
      </c>
      <c r="T2244" s="14">
        <f t="shared" si="211"/>
        <v>2141.04</v>
      </c>
      <c r="U2244" s="14">
        <f t="shared" si="212"/>
        <v>378.96000000000004</v>
      </c>
      <c r="V2244" s="20">
        <f t="shared" si="213"/>
        <v>0.15038095238095239</v>
      </c>
      <c r="W2244" s="7" t="str">
        <f t="shared" si="214"/>
        <v>Profitable</v>
      </c>
      <c r="X2244" s="7" t="str">
        <f t="shared" si="215"/>
        <v>Medium</v>
      </c>
    </row>
    <row r="2245" spans="1:24" x14ac:dyDescent="0.3">
      <c r="A2245" s="7" t="s">
        <v>4871</v>
      </c>
      <c r="B2245" s="8">
        <v>45437</v>
      </c>
      <c r="C2245" s="8">
        <v>45442</v>
      </c>
      <c r="D2245" s="7" t="s">
        <v>1593</v>
      </c>
      <c r="E2245" s="7" t="s">
        <v>630</v>
      </c>
      <c r="F2245" s="7" t="s">
        <v>29</v>
      </c>
      <c r="G2245" s="7" t="s">
        <v>47</v>
      </c>
      <c r="H2245" s="7" t="s">
        <v>76</v>
      </c>
      <c r="I2245" s="6">
        <v>1</v>
      </c>
      <c r="J2245" s="10">
        <v>0</v>
      </c>
      <c r="K2245" s="7" t="s">
        <v>70</v>
      </c>
      <c r="L2245" s="7" t="s">
        <v>33</v>
      </c>
      <c r="M2245" s="6">
        <v>51</v>
      </c>
      <c r="N2245" s="6">
        <v>3</v>
      </c>
      <c r="O2245" s="7" t="str">
        <f>VLOOKUP(H2245,Product_Master!$A$2:$E$19,2,FALSE)</f>
        <v>Tablet</v>
      </c>
      <c r="P2245" s="7" t="str">
        <f>VLOOKUP(H2245,Product_Master!$A$2:$E$19,3,FALSE)</f>
        <v>Technology</v>
      </c>
      <c r="Q2245" s="17">
        <f>INDEX(Product_Master!$D$2:$D$19,MATCH(H2245,Product_Master!$A$2:$A$19,0))</f>
        <v>350</v>
      </c>
      <c r="R2245" s="14">
        <f>INDEX(Product_Master!$E$2:$E$19,MATCH(H2245,Product_Master!$A$2:$A$19,0))</f>
        <v>267.63</v>
      </c>
      <c r="S2245" s="14">
        <f t="shared" si="210"/>
        <v>350</v>
      </c>
      <c r="T2245" s="14">
        <f t="shared" si="211"/>
        <v>267.63</v>
      </c>
      <c r="U2245" s="14">
        <f t="shared" si="212"/>
        <v>82.37</v>
      </c>
      <c r="V2245" s="20">
        <f t="shared" si="213"/>
        <v>0.23534285714285716</v>
      </c>
      <c r="W2245" s="7" t="str">
        <f t="shared" si="214"/>
        <v>Profitable</v>
      </c>
      <c r="X2245" s="7" t="str">
        <f t="shared" si="215"/>
        <v>Low</v>
      </c>
    </row>
    <row r="2246" spans="1:24" x14ac:dyDescent="0.3">
      <c r="A2246" s="7" t="s">
        <v>4872</v>
      </c>
      <c r="B2246" s="8">
        <v>45610</v>
      </c>
      <c r="C2246" s="8">
        <v>45616</v>
      </c>
      <c r="D2246" s="7" t="s">
        <v>443</v>
      </c>
      <c r="E2246" s="7" t="s">
        <v>1133</v>
      </c>
      <c r="F2246" s="7" t="s">
        <v>19</v>
      </c>
      <c r="G2246" s="7" t="s">
        <v>176</v>
      </c>
      <c r="H2246" s="7" t="s">
        <v>48</v>
      </c>
      <c r="I2246" s="6">
        <v>9</v>
      </c>
      <c r="J2246" s="10">
        <v>0</v>
      </c>
      <c r="K2246" s="7" t="s">
        <v>22</v>
      </c>
      <c r="L2246" s="7" t="s">
        <v>23</v>
      </c>
      <c r="M2246" s="6">
        <v>57</v>
      </c>
      <c r="N2246" s="6">
        <v>2</v>
      </c>
      <c r="O2246" s="7" t="str">
        <f>VLOOKUP(H2246,Product_Master!$A$2:$E$19,2,FALSE)</f>
        <v>Monitor</v>
      </c>
      <c r="P2246" s="7" t="str">
        <f>VLOOKUP(H2246,Product_Master!$A$2:$E$19,3,FALSE)</f>
        <v>Technology</v>
      </c>
      <c r="Q2246" s="17">
        <f>INDEX(Product_Master!$D$2:$D$19,MATCH(H2246,Product_Master!$A$2:$A$19,0))</f>
        <v>220</v>
      </c>
      <c r="R2246" s="14">
        <f>INDEX(Product_Master!$E$2:$E$19,MATCH(H2246,Product_Master!$A$2:$A$19,0))</f>
        <v>159.36000000000001</v>
      </c>
      <c r="S2246" s="14">
        <f t="shared" si="210"/>
        <v>1980</v>
      </c>
      <c r="T2246" s="14">
        <f t="shared" si="211"/>
        <v>1434.2400000000002</v>
      </c>
      <c r="U2246" s="14">
        <f t="shared" si="212"/>
        <v>545.75999999999976</v>
      </c>
      <c r="V2246" s="20">
        <f t="shared" si="213"/>
        <v>0.27563636363636351</v>
      </c>
      <c r="W2246" s="7" t="str">
        <f t="shared" si="214"/>
        <v>Profitable</v>
      </c>
      <c r="X2246" s="7" t="str">
        <f t="shared" si="215"/>
        <v>Low</v>
      </c>
    </row>
    <row r="2247" spans="1:24" x14ac:dyDescent="0.3">
      <c r="A2247" s="7" t="s">
        <v>4873</v>
      </c>
      <c r="B2247" s="8">
        <v>45512</v>
      </c>
      <c r="C2247" s="8">
        <v>45517</v>
      </c>
      <c r="D2247" s="7" t="s">
        <v>1408</v>
      </c>
      <c r="E2247" s="7" t="s">
        <v>281</v>
      </c>
      <c r="F2247" s="7" t="s">
        <v>29</v>
      </c>
      <c r="G2247" s="7" t="s">
        <v>30</v>
      </c>
      <c r="H2247" s="7" t="s">
        <v>109</v>
      </c>
      <c r="I2247" s="6">
        <v>6</v>
      </c>
      <c r="J2247" s="10">
        <v>0</v>
      </c>
      <c r="K2247" s="7" t="s">
        <v>22</v>
      </c>
      <c r="L2247" s="7" t="s">
        <v>33</v>
      </c>
      <c r="M2247" s="6">
        <v>20</v>
      </c>
      <c r="N2247" s="6">
        <v>3</v>
      </c>
      <c r="O2247" s="7" t="str">
        <f>VLOOKUP(H2247,Product_Master!$A$2:$E$19,2,FALSE)</f>
        <v>Printer</v>
      </c>
      <c r="P2247" s="7" t="str">
        <f>VLOOKUP(H2247,Product_Master!$A$2:$E$19,3,FALSE)</f>
        <v>Technology</v>
      </c>
      <c r="Q2247" s="17">
        <f>INDEX(Product_Master!$D$2:$D$19,MATCH(H2247,Product_Master!$A$2:$A$19,0))</f>
        <v>180</v>
      </c>
      <c r="R2247" s="14">
        <f>INDEX(Product_Master!$E$2:$E$19,MATCH(H2247,Product_Master!$A$2:$A$19,0))</f>
        <v>133.25</v>
      </c>
      <c r="S2247" s="14">
        <f t="shared" si="210"/>
        <v>1080</v>
      </c>
      <c r="T2247" s="14">
        <f t="shared" si="211"/>
        <v>799.5</v>
      </c>
      <c r="U2247" s="14">
        <f t="shared" si="212"/>
        <v>280.5</v>
      </c>
      <c r="V2247" s="20">
        <f t="shared" si="213"/>
        <v>0.25972222222222224</v>
      </c>
      <c r="W2247" s="7" t="str">
        <f t="shared" si="214"/>
        <v>Profitable</v>
      </c>
      <c r="X2247" s="7" t="str">
        <f t="shared" si="215"/>
        <v>Low</v>
      </c>
    </row>
    <row r="2248" spans="1:24" x14ac:dyDescent="0.3">
      <c r="A2248" s="7" t="s">
        <v>4874</v>
      </c>
      <c r="B2248" s="8">
        <v>45273</v>
      </c>
      <c r="C2248" s="8">
        <v>45274</v>
      </c>
      <c r="D2248" s="7" t="s">
        <v>2425</v>
      </c>
      <c r="E2248" s="7" t="s">
        <v>417</v>
      </c>
      <c r="F2248" s="7" t="s">
        <v>39</v>
      </c>
      <c r="G2248" s="7" t="s">
        <v>20</v>
      </c>
      <c r="H2248" s="7" t="s">
        <v>84</v>
      </c>
      <c r="I2248" s="6">
        <v>9</v>
      </c>
      <c r="J2248" s="10">
        <v>0</v>
      </c>
      <c r="K2248" s="7" t="s">
        <v>32</v>
      </c>
      <c r="L2248" s="7" t="s">
        <v>50</v>
      </c>
      <c r="M2248" s="6">
        <v>48</v>
      </c>
      <c r="N2248" s="6">
        <v>2</v>
      </c>
      <c r="O2248" s="7" t="str">
        <f>VLOOKUP(H2248,Product_Master!$A$2:$E$19,2,FALSE)</f>
        <v>Bookcase</v>
      </c>
      <c r="P2248" s="7" t="str">
        <f>VLOOKUP(H2248,Product_Master!$A$2:$E$19,3,FALSE)</f>
        <v>Furniture</v>
      </c>
      <c r="Q2248" s="17">
        <f>INDEX(Product_Master!$D$2:$D$19,MATCH(H2248,Product_Master!$A$2:$A$19,0))</f>
        <v>210</v>
      </c>
      <c r="R2248" s="14">
        <f>INDEX(Product_Master!$E$2:$E$19,MATCH(H2248,Product_Master!$A$2:$A$19,0))</f>
        <v>139.15</v>
      </c>
      <c r="S2248" s="14">
        <f t="shared" si="210"/>
        <v>1890</v>
      </c>
      <c r="T2248" s="14">
        <f t="shared" si="211"/>
        <v>1252.3500000000001</v>
      </c>
      <c r="U2248" s="14">
        <f t="shared" si="212"/>
        <v>637.64999999999986</v>
      </c>
      <c r="V2248" s="20">
        <f t="shared" si="213"/>
        <v>0.33738095238095228</v>
      </c>
      <c r="W2248" s="7" t="str">
        <f t="shared" si="214"/>
        <v>Profitable</v>
      </c>
      <c r="X2248" s="7" t="str">
        <f t="shared" si="215"/>
        <v>Low</v>
      </c>
    </row>
    <row r="2249" spans="1:24" x14ac:dyDescent="0.3">
      <c r="A2249" s="7" t="s">
        <v>4875</v>
      </c>
      <c r="B2249" s="8">
        <v>45525</v>
      </c>
      <c r="C2249" s="8">
        <v>45528</v>
      </c>
      <c r="D2249" s="7" t="s">
        <v>2525</v>
      </c>
      <c r="E2249" s="7" t="s">
        <v>397</v>
      </c>
      <c r="F2249" s="7" t="s">
        <v>19</v>
      </c>
      <c r="G2249" s="7" t="s">
        <v>176</v>
      </c>
      <c r="H2249" s="7" t="s">
        <v>216</v>
      </c>
      <c r="I2249" s="6">
        <v>1</v>
      </c>
      <c r="J2249" s="10">
        <v>0</v>
      </c>
      <c r="K2249" s="7" t="s">
        <v>32</v>
      </c>
      <c r="L2249" s="7" t="s">
        <v>33</v>
      </c>
      <c r="M2249" s="6">
        <v>45</v>
      </c>
      <c r="N2249" s="6">
        <v>5</v>
      </c>
      <c r="O2249" s="7" t="str">
        <f>VLOOKUP(H2249,Product_Master!$A$2:$E$19,2,FALSE)</f>
        <v>Keyboard</v>
      </c>
      <c r="P2249" s="7" t="str">
        <f>VLOOKUP(H2249,Product_Master!$A$2:$E$19,3,FALSE)</f>
        <v>Technology</v>
      </c>
      <c r="Q2249" s="17">
        <f>INDEX(Product_Master!$D$2:$D$19,MATCH(H2249,Product_Master!$A$2:$A$19,0))</f>
        <v>45</v>
      </c>
      <c r="R2249" s="14">
        <f>INDEX(Product_Master!$E$2:$E$19,MATCH(H2249,Product_Master!$A$2:$A$19,0))</f>
        <v>35.729999999999997</v>
      </c>
      <c r="S2249" s="14">
        <f t="shared" si="210"/>
        <v>45</v>
      </c>
      <c r="T2249" s="14">
        <f t="shared" si="211"/>
        <v>35.729999999999997</v>
      </c>
      <c r="U2249" s="14">
        <f t="shared" si="212"/>
        <v>9.2700000000000031</v>
      </c>
      <c r="V2249" s="20">
        <f t="shared" si="213"/>
        <v>0.20600000000000007</v>
      </c>
      <c r="W2249" s="7" t="str">
        <f t="shared" si="214"/>
        <v>Profitable</v>
      </c>
      <c r="X2249" s="7" t="str">
        <f t="shared" si="215"/>
        <v>Low</v>
      </c>
    </row>
    <row r="2250" spans="1:24" x14ac:dyDescent="0.3">
      <c r="A2250" s="7" t="s">
        <v>4876</v>
      </c>
      <c r="B2250" s="8">
        <v>45348</v>
      </c>
      <c r="C2250" s="8">
        <v>45353</v>
      </c>
      <c r="D2250" s="7" t="s">
        <v>3355</v>
      </c>
      <c r="E2250" s="7" t="s">
        <v>292</v>
      </c>
      <c r="F2250" s="7" t="s">
        <v>39</v>
      </c>
      <c r="G2250" s="7" t="s">
        <v>192</v>
      </c>
      <c r="H2250" s="7" t="s">
        <v>84</v>
      </c>
      <c r="I2250" s="6">
        <v>1</v>
      </c>
      <c r="J2250" s="10">
        <v>0</v>
      </c>
      <c r="K2250" s="7" t="s">
        <v>32</v>
      </c>
      <c r="L2250" s="7" t="s">
        <v>41</v>
      </c>
      <c r="M2250" s="6">
        <v>21</v>
      </c>
      <c r="N2250" s="6">
        <v>5</v>
      </c>
      <c r="O2250" s="7" t="str">
        <f>VLOOKUP(H2250,Product_Master!$A$2:$E$19,2,FALSE)</f>
        <v>Bookcase</v>
      </c>
      <c r="P2250" s="7" t="str">
        <f>VLOOKUP(H2250,Product_Master!$A$2:$E$19,3,FALSE)</f>
        <v>Furniture</v>
      </c>
      <c r="Q2250" s="17">
        <f>INDEX(Product_Master!$D$2:$D$19,MATCH(H2250,Product_Master!$A$2:$A$19,0))</f>
        <v>210</v>
      </c>
      <c r="R2250" s="14">
        <f>INDEX(Product_Master!$E$2:$E$19,MATCH(H2250,Product_Master!$A$2:$A$19,0))</f>
        <v>139.15</v>
      </c>
      <c r="S2250" s="14">
        <f t="shared" si="210"/>
        <v>210</v>
      </c>
      <c r="T2250" s="14">
        <f t="shared" si="211"/>
        <v>139.15</v>
      </c>
      <c r="U2250" s="14">
        <f t="shared" si="212"/>
        <v>70.849999999999994</v>
      </c>
      <c r="V2250" s="20">
        <f t="shared" si="213"/>
        <v>0.33738095238095234</v>
      </c>
      <c r="W2250" s="7" t="str">
        <f t="shared" si="214"/>
        <v>Profitable</v>
      </c>
      <c r="X2250" s="7" t="str">
        <f t="shared" si="215"/>
        <v>Low</v>
      </c>
    </row>
    <row r="2251" spans="1:24" x14ac:dyDescent="0.3">
      <c r="A2251" s="7" t="s">
        <v>4877</v>
      </c>
      <c r="B2251" s="8">
        <v>45604</v>
      </c>
      <c r="C2251" s="8">
        <v>45605</v>
      </c>
      <c r="D2251" s="7" t="s">
        <v>4878</v>
      </c>
      <c r="E2251" s="7" t="s">
        <v>28</v>
      </c>
      <c r="F2251" s="7" t="s">
        <v>19</v>
      </c>
      <c r="G2251" s="7" t="s">
        <v>176</v>
      </c>
      <c r="H2251" s="7" t="s">
        <v>63</v>
      </c>
      <c r="I2251" s="6">
        <v>7</v>
      </c>
      <c r="J2251" s="10">
        <v>0</v>
      </c>
      <c r="K2251" s="7" t="s">
        <v>22</v>
      </c>
      <c r="L2251" s="7" t="s">
        <v>33</v>
      </c>
      <c r="M2251" s="6">
        <v>57</v>
      </c>
      <c r="N2251" s="6">
        <v>5</v>
      </c>
      <c r="O2251" s="7" t="str">
        <f>VLOOKUP(H2251,Product_Master!$A$2:$E$19,2,FALSE)</f>
        <v>Paper Ream</v>
      </c>
      <c r="P2251" s="7" t="str">
        <f>VLOOKUP(H2251,Product_Master!$A$2:$E$19,3,FALSE)</f>
        <v>Office Supplies</v>
      </c>
      <c r="Q2251" s="17">
        <f>INDEX(Product_Master!$D$2:$D$19,MATCH(H2251,Product_Master!$A$2:$A$19,0))</f>
        <v>9</v>
      </c>
      <c r="R2251" s="14">
        <f>INDEX(Product_Master!$E$2:$E$19,MATCH(H2251,Product_Master!$A$2:$A$19,0))</f>
        <v>5.46</v>
      </c>
      <c r="S2251" s="14">
        <f t="shared" si="210"/>
        <v>63</v>
      </c>
      <c r="T2251" s="14">
        <f t="shared" si="211"/>
        <v>38.22</v>
      </c>
      <c r="U2251" s="14">
        <f t="shared" si="212"/>
        <v>24.78</v>
      </c>
      <c r="V2251" s="20">
        <f t="shared" si="213"/>
        <v>0.39333333333333337</v>
      </c>
      <c r="W2251" s="7" t="str">
        <f t="shared" si="214"/>
        <v>Profitable</v>
      </c>
      <c r="X2251" s="7" t="str">
        <f t="shared" si="215"/>
        <v>Low</v>
      </c>
    </row>
    <row r="2252" spans="1:24" x14ac:dyDescent="0.3">
      <c r="A2252" s="7" t="s">
        <v>4879</v>
      </c>
      <c r="B2252" s="8">
        <v>45570</v>
      </c>
      <c r="C2252" s="8">
        <v>45576</v>
      </c>
      <c r="D2252" s="7" t="s">
        <v>2658</v>
      </c>
      <c r="E2252" s="7" t="s">
        <v>2083</v>
      </c>
      <c r="F2252" s="7" t="s">
        <v>29</v>
      </c>
      <c r="G2252" s="7" t="s">
        <v>90</v>
      </c>
      <c r="H2252" s="7" t="s">
        <v>154</v>
      </c>
      <c r="I2252" s="6">
        <v>9</v>
      </c>
      <c r="J2252" s="10">
        <v>0.15</v>
      </c>
      <c r="K2252" s="7" t="s">
        <v>32</v>
      </c>
      <c r="L2252" s="7" t="s">
        <v>23</v>
      </c>
      <c r="M2252" s="6">
        <v>36</v>
      </c>
      <c r="N2252" s="6">
        <v>5</v>
      </c>
      <c r="O2252" s="7" t="str">
        <f>VLOOKUP(H2252,Product_Master!$A$2:$E$19,2,FALSE)</f>
        <v>Filing Cabinet</v>
      </c>
      <c r="P2252" s="7" t="str">
        <f>VLOOKUP(H2252,Product_Master!$A$2:$E$19,3,FALSE)</f>
        <v>Furniture</v>
      </c>
      <c r="Q2252" s="17">
        <f>INDEX(Product_Master!$D$2:$D$19,MATCH(H2252,Product_Master!$A$2:$A$19,0))</f>
        <v>130</v>
      </c>
      <c r="R2252" s="14">
        <f>INDEX(Product_Master!$E$2:$E$19,MATCH(H2252,Product_Master!$A$2:$A$19,0))</f>
        <v>83.55</v>
      </c>
      <c r="S2252" s="14">
        <f t="shared" si="210"/>
        <v>994.5</v>
      </c>
      <c r="T2252" s="14">
        <f t="shared" si="211"/>
        <v>751.94999999999993</v>
      </c>
      <c r="U2252" s="14">
        <f t="shared" si="212"/>
        <v>242.55000000000007</v>
      </c>
      <c r="V2252" s="20">
        <f t="shared" si="213"/>
        <v>0.2438914027149322</v>
      </c>
      <c r="W2252" s="7" t="str">
        <f t="shared" si="214"/>
        <v>Profitable</v>
      </c>
      <c r="X2252" s="7" t="str">
        <f t="shared" si="215"/>
        <v>Low</v>
      </c>
    </row>
    <row r="2253" spans="1:24" x14ac:dyDescent="0.3">
      <c r="A2253" s="7" t="s">
        <v>4880</v>
      </c>
      <c r="B2253" s="8">
        <v>45579</v>
      </c>
      <c r="C2253" s="8">
        <v>45585</v>
      </c>
      <c r="D2253" s="7" t="s">
        <v>693</v>
      </c>
      <c r="E2253" s="7" t="s">
        <v>165</v>
      </c>
      <c r="F2253" s="7" t="s">
        <v>29</v>
      </c>
      <c r="G2253" s="7" t="s">
        <v>251</v>
      </c>
      <c r="H2253" s="7" t="s">
        <v>56</v>
      </c>
      <c r="I2253" s="6">
        <v>4</v>
      </c>
      <c r="J2253" s="10">
        <v>0.05</v>
      </c>
      <c r="K2253" s="7" t="s">
        <v>22</v>
      </c>
      <c r="L2253" s="7" t="s">
        <v>41</v>
      </c>
      <c r="M2253" s="6">
        <v>55</v>
      </c>
      <c r="N2253" s="6">
        <v>5</v>
      </c>
      <c r="O2253" s="7" t="str">
        <f>VLOOKUP(H2253,Product_Master!$A$2:$E$19,2,FALSE)</f>
        <v>Stapler</v>
      </c>
      <c r="P2253" s="7" t="str">
        <f>VLOOKUP(H2253,Product_Master!$A$2:$E$19,3,FALSE)</f>
        <v>Office Supplies</v>
      </c>
      <c r="Q2253" s="17">
        <f>INDEX(Product_Master!$D$2:$D$19,MATCH(H2253,Product_Master!$A$2:$A$19,0))</f>
        <v>15</v>
      </c>
      <c r="R2253" s="14">
        <f>INDEX(Product_Master!$E$2:$E$19,MATCH(H2253,Product_Master!$A$2:$A$19,0))</f>
        <v>9.91</v>
      </c>
      <c r="S2253" s="14">
        <f t="shared" si="210"/>
        <v>57</v>
      </c>
      <c r="T2253" s="14">
        <f t="shared" si="211"/>
        <v>39.64</v>
      </c>
      <c r="U2253" s="14">
        <f t="shared" si="212"/>
        <v>17.36</v>
      </c>
      <c r="V2253" s="20">
        <f t="shared" si="213"/>
        <v>0.30456140350877192</v>
      </c>
      <c r="W2253" s="7" t="str">
        <f t="shared" si="214"/>
        <v>Profitable</v>
      </c>
      <c r="X2253" s="7" t="str">
        <f t="shared" si="215"/>
        <v>Low</v>
      </c>
    </row>
    <row r="2254" spans="1:24" x14ac:dyDescent="0.3">
      <c r="A2254" s="7" t="s">
        <v>4881</v>
      </c>
      <c r="B2254" s="8">
        <v>45134</v>
      </c>
      <c r="C2254" s="8">
        <v>45135</v>
      </c>
      <c r="D2254" s="7" t="s">
        <v>2065</v>
      </c>
      <c r="E2254" s="7" t="s">
        <v>256</v>
      </c>
      <c r="F2254" s="7" t="s">
        <v>39</v>
      </c>
      <c r="G2254" s="7" t="s">
        <v>40</v>
      </c>
      <c r="H2254" s="7" t="s">
        <v>84</v>
      </c>
      <c r="I2254" s="6">
        <v>6</v>
      </c>
      <c r="J2254" s="10">
        <v>0.15</v>
      </c>
      <c r="K2254" s="7" t="s">
        <v>32</v>
      </c>
      <c r="L2254" s="7" t="s">
        <v>50</v>
      </c>
      <c r="M2254" s="6">
        <v>45</v>
      </c>
      <c r="N2254" s="6">
        <v>3</v>
      </c>
      <c r="O2254" s="7" t="str">
        <f>VLOOKUP(H2254,Product_Master!$A$2:$E$19,2,FALSE)</f>
        <v>Bookcase</v>
      </c>
      <c r="P2254" s="7" t="str">
        <f>VLOOKUP(H2254,Product_Master!$A$2:$E$19,3,FALSE)</f>
        <v>Furniture</v>
      </c>
      <c r="Q2254" s="17">
        <f>INDEX(Product_Master!$D$2:$D$19,MATCH(H2254,Product_Master!$A$2:$A$19,0))</f>
        <v>210</v>
      </c>
      <c r="R2254" s="14">
        <f>INDEX(Product_Master!$E$2:$E$19,MATCH(H2254,Product_Master!$A$2:$A$19,0))</f>
        <v>139.15</v>
      </c>
      <c r="S2254" s="14">
        <f t="shared" si="210"/>
        <v>1071</v>
      </c>
      <c r="T2254" s="14">
        <f t="shared" si="211"/>
        <v>834.90000000000009</v>
      </c>
      <c r="U2254" s="14">
        <f t="shared" si="212"/>
        <v>236.09999999999991</v>
      </c>
      <c r="V2254" s="20">
        <f t="shared" si="213"/>
        <v>0.22044817927170859</v>
      </c>
      <c r="W2254" s="7" t="str">
        <f t="shared" si="214"/>
        <v>Profitable</v>
      </c>
      <c r="X2254" s="7" t="str">
        <f t="shared" si="215"/>
        <v>Low</v>
      </c>
    </row>
    <row r="2255" spans="1:24" x14ac:dyDescent="0.3">
      <c r="A2255" s="7" t="s">
        <v>4882</v>
      </c>
      <c r="B2255" s="8">
        <v>45629</v>
      </c>
      <c r="C2255" s="8">
        <v>45632</v>
      </c>
      <c r="D2255" s="7" t="s">
        <v>839</v>
      </c>
      <c r="E2255" s="7" t="s">
        <v>882</v>
      </c>
      <c r="F2255" s="7" t="s">
        <v>39</v>
      </c>
      <c r="G2255" s="7" t="s">
        <v>47</v>
      </c>
      <c r="H2255" s="7" t="s">
        <v>63</v>
      </c>
      <c r="I2255" s="6">
        <v>7</v>
      </c>
      <c r="J2255" s="10">
        <v>0</v>
      </c>
      <c r="K2255" s="7" t="s">
        <v>22</v>
      </c>
      <c r="L2255" s="7" t="s">
        <v>23</v>
      </c>
      <c r="M2255" s="6">
        <v>35</v>
      </c>
      <c r="N2255" s="6">
        <v>3</v>
      </c>
      <c r="O2255" s="7" t="str">
        <f>VLOOKUP(H2255,Product_Master!$A$2:$E$19,2,FALSE)</f>
        <v>Paper Ream</v>
      </c>
      <c r="P2255" s="7" t="str">
        <f>VLOOKUP(H2255,Product_Master!$A$2:$E$19,3,FALSE)</f>
        <v>Office Supplies</v>
      </c>
      <c r="Q2255" s="17">
        <f>INDEX(Product_Master!$D$2:$D$19,MATCH(H2255,Product_Master!$A$2:$A$19,0))</f>
        <v>9</v>
      </c>
      <c r="R2255" s="14">
        <f>INDEX(Product_Master!$E$2:$E$19,MATCH(H2255,Product_Master!$A$2:$A$19,0))</f>
        <v>5.46</v>
      </c>
      <c r="S2255" s="14">
        <f t="shared" si="210"/>
        <v>63</v>
      </c>
      <c r="T2255" s="14">
        <f t="shared" si="211"/>
        <v>38.22</v>
      </c>
      <c r="U2255" s="14">
        <f t="shared" si="212"/>
        <v>24.78</v>
      </c>
      <c r="V2255" s="20">
        <f t="shared" si="213"/>
        <v>0.39333333333333337</v>
      </c>
      <c r="W2255" s="7" t="str">
        <f t="shared" si="214"/>
        <v>Profitable</v>
      </c>
      <c r="X2255" s="7" t="str">
        <f t="shared" si="215"/>
        <v>Low</v>
      </c>
    </row>
    <row r="2256" spans="1:24" x14ac:dyDescent="0.3">
      <c r="A2256" s="7" t="s">
        <v>4883</v>
      </c>
      <c r="B2256" s="8">
        <v>45099</v>
      </c>
      <c r="C2256" s="8">
        <v>45102</v>
      </c>
      <c r="D2256" s="7" t="s">
        <v>2067</v>
      </c>
      <c r="E2256" s="7" t="s">
        <v>186</v>
      </c>
      <c r="F2256" s="7" t="s">
        <v>39</v>
      </c>
      <c r="G2256" s="7" t="s">
        <v>293</v>
      </c>
      <c r="H2256" s="7" t="s">
        <v>160</v>
      </c>
      <c r="I2256" s="6">
        <v>4</v>
      </c>
      <c r="J2256" s="10">
        <v>0</v>
      </c>
      <c r="K2256" s="7" t="s">
        <v>22</v>
      </c>
      <c r="L2256" s="7" t="s">
        <v>50</v>
      </c>
      <c r="M2256" s="6">
        <v>20</v>
      </c>
      <c r="N2256" s="6">
        <v>5</v>
      </c>
      <c r="O2256" s="7" t="str">
        <f>VLOOKUP(H2256,Product_Master!$A$2:$E$19,2,FALSE)</f>
        <v>Laptop</v>
      </c>
      <c r="P2256" s="7" t="str">
        <f>VLOOKUP(H2256,Product_Master!$A$2:$E$19,3,FALSE)</f>
        <v>Technology</v>
      </c>
      <c r="Q2256" s="17">
        <f>INDEX(Product_Master!$D$2:$D$19,MATCH(H2256,Product_Master!$A$2:$A$19,0))</f>
        <v>900</v>
      </c>
      <c r="R2256" s="14">
        <f>INDEX(Product_Master!$E$2:$E$19,MATCH(H2256,Product_Master!$A$2:$A$19,0))</f>
        <v>669.14</v>
      </c>
      <c r="S2256" s="14">
        <f t="shared" si="210"/>
        <v>3600</v>
      </c>
      <c r="T2256" s="14">
        <f t="shared" si="211"/>
        <v>2676.56</v>
      </c>
      <c r="U2256" s="14">
        <f t="shared" si="212"/>
        <v>923.44</v>
      </c>
      <c r="V2256" s="20">
        <f t="shared" si="213"/>
        <v>0.25651111111111113</v>
      </c>
      <c r="W2256" s="7" t="str">
        <f t="shared" si="214"/>
        <v>Profitable</v>
      </c>
      <c r="X2256" s="7" t="str">
        <f t="shared" si="215"/>
        <v>Medium</v>
      </c>
    </row>
    <row r="2257" spans="1:24" x14ac:dyDescent="0.3">
      <c r="A2257" s="7" t="s">
        <v>4885</v>
      </c>
      <c r="B2257" s="8">
        <v>45235</v>
      </c>
      <c r="C2257" s="8">
        <v>45240</v>
      </c>
      <c r="D2257" s="7" t="s">
        <v>2302</v>
      </c>
      <c r="E2257" s="7" t="s">
        <v>46</v>
      </c>
      <c r="F2257" s="7" t="s">
        <v>19</v>
      </c>
      <c r="G2257" s="7" t="s">
        <v>40</v>
      </c>
      <c r="H2257" s="7" t="s">
        <v>146</v>
      </c>
      <c r="I2257" s="6">
        <v>2</v>
      </c>
      <c r="J2257" s="10">
        <v>0.2</v>
      </c>
      <c r="K2257" s="7" t="s">
        <v>222</v>
      </c>
      <c r="L2257" s="7" t="s">
        <v>41</v>
      </c>
      <c r="M2257" s="6">
        <v>19</v>
      </c>
      <c r="N2257" s="6">
        <v>4</v>
      </c>
      <c r="O2257" s="7" t="str">
        <f>VLOOKUP(H2257,Product_Master!$A$2:$E$19,2,FALSE)</f>
        <v>Standing Desk</v>
      </c>
      <c r="P2257" s="7" t="str">
        <f>VLOOKUP(H2257,Product_Master!$A$2:$E$19,3,FALSE)</f>
        <v>Furniture</v>
      </c>
      <c r="Q2257" s="17">
        <f>INDEX(Product_Master!$D$2:$D$19,MATCH(H2257,Product_Master!$A$2:$A$19,0))</f>
        <v>480</v>
      </c>
      <c r="R2257" s="14">
        <f>INDEX(Product_Master!$E$2:$E$19,MATCH(H2257,Product_Master!$A$2:$A$19,0))</f>
        <v>375.21</v>
      </c>
      <c r="S2257" s="14">
        <f t="shared" si="210"/>
        <v>768</v>
      </c>
      <c r="T2257" s="14">
        <f t="shared" si="211"/>
        <v>750.42</v>
      </c>
      <c r="U2257" s="14">
        <f t="shared" si="212"/>
        <v>17.580000000000041</v>
      </c>
      <c r="V2257" s="20">
        <f t="shared" si="213"/>
        <v>2.2890625000000053E-2</v>
      </c>
      <c r="W2257" s="7" t="str">
        <f t="shared" si="214"/>
        <v>Profitable</v>
      </c>
      <c r="X2257" s="7" t="str">
        <f t="shared" si="215"/>
        <v>Low</v>
      </c>
    </row>
    <row r="2258" spans="1:24" x14ac:dyDescent="0.3">
      <c r="A2258" s="7" t="s">
        <v>4886</v>
      </c>
      <c r="B2258" s="8">
        <v>45108</v>
      </c>
      <c r="C2258" s="8">
        <v>45109</v>
      </c>
      <c r="D2258" s="7" t="s">
        <v>4887</v>
      </c>
      <c r="E2258" s="7" t="s">
        <v>453</v>
      </c>
      <c r="F2258" s="7" t="s">
        <v>29</v>
      </c>
      <c r="G2258" s="7" t="s">
        <v>176</v>
      </c>
      <c r="H2258" s="7" t="s">
        <v>31</v>
      </c>
      <c r="I2258" s="6">
        <v>3</v>
      </c>
      <c r="J2258" s="10">
        <v>0</v>
      </c>
      <c r="K2258" s="7" t="s">
        <v>32</v>
      </c>
      <c r="L2258" s="7" t="s">
        <v>41</v>
      </c>
      <c r="M2258" s="6">
        <v>64</v>
      </c>
      <c r="N2258" s="6">
        <v>4</v>
      </c>
      <c r="O2258" s="7" t="str">
        <f>VLOOKUP(H2258,Product_Master!$A$2:$E$19,2,FALSE)</f>
        <v>Desk</v>
      </c>
      <c r="P2258" s="7" t="str">
        <f>VLOOKUP(H2258,Product_Master!$A$2:$E$19,3,FALSE)</f>
        <v>Furniture</v>
      </c>
      <c r="Q2258" s="17">
        <f>INDEX(Product_Master!$D$2:$D$19,MATCH(H2258,Product_Master!$A$2:$A$19,0))</f>
        <v>320</v>
      </c>
      <c r="R2258" s="14">
        <f>INDEX(Product_Master!$E$2:$E$19,MATCH(H2258,Product_Master!$A$2:$A$19,0))</f>
        <v>186.25</v>
      </c>
      <c r="S2258" s="14">
        <f t="shared" si="210"/>
        <v>960</v>
      </c>
      <c r="T2258" s="14">
        <f t="shared" si="211"/>
        <v>558.75</v>
      </c>
      <c r="U2258" s="14">
        <f t="shared" si="212"/>
        <v>401.25</v>
      </c>
      <c r="V2258" s="20">
        <f t="shared" si="213"/>
        <v>0.41796875</v>
      </c>
      <c r="W2258" s="7" t="str">
        <f t="shared" si="214"/>
        <v>Profitable</v>
      </c>
      <c r="X2258" s="7" t="str">
        <f t="shared" si="215"/>
        <v>Low</v>
      </c>
    </row>
    <row r="2259" spans="1:24" x14ac:dyDescent="0.3">
      <c r="A2259" s="7" t="s">
        <v>4888</v>
      </c>
      <c r="B2259" s="8">
        <v>45604</v>
      </c>
      <c r="C2259" s="8">
        <v>45607</v>
      </c>
      <c r="D2259" s="7" t="s">
        <v>4889</v>
      </c>
      <c r="E2259" s="7" t="s">
        <v>1326</v>
      </c>
      <c r="F2259" s="7" t="s">
        <v>19</v>
      </c>
      <c r="G2259" s="7" t="s">
        <v>40</v>
      </c>
      <c r="H2259" s="7" t="s">
        <v>160</v>
      </c>
      <c r="I2259" s="6">
        <v>8</v>
      </c>
      <c r="J2259" s="10">
        <v>0.05</v>
      </c>
      <c r="K2259" s="7" t="s">
        <v>32</v>
      </c>
      <c r="L2259" s="7" t="s">
        <v>23</v>
      </c>
      <c r="M2259" s="6">
        <v>68</v>
      </c>
      <c r="N2259" s="6">
        <v>5</v>
      </c>
      <c r="O2259" s="7" t="str">
        <f>VLOOKUP(H2259,Product_Master!$A$2:$E$19,2,FALSE)</f>
        <v>Laptop</v>
      </c>
      <c r="P2259" s="7" t="str">
        <f>VLOOKUP(H2259,Product_Master!$A$2:$E$19,3,FALSE)</f>
        <v>Technology</v>
      </c>
      <c r="Q2259" s="17">
        <f>INDEX(Product_Master!$D$2:$D$19,MATCH(H2259,Product_Master!$A$2:$A$19,0))</f>
        <v>900</v>
      </c>
      <c r="R2259" s="14">
        <f>INDEX(Product_Master!$E$2:$E$19,MATCH(H2259,Product_Master!$A$2:$A$19,0))</f>
        <v>669.14</v>
      </c>
      <c r="S2259" s="14">
        <f t="shared" si="210"/>
        <v>6840</v>
      </c>
      <c r="T2259" s="14">
        <f t="shared" si="211"/>
        <v>5353.12</v>
      </c>
      <c r="U2259" s="14">
        <f t="shared" si="212"/>
        <v>1486.88</v>
      </c>
      <c r="V2259" s="20">
        <f t="shared" si="213"/>
        <v>0.21738011695906434</v>
      </c>
      <c r="W2259" s="7" t="str">
        <f t="shared" si="214"/>
        <v>Profitable</v>
      </c>
      <c r="X2259" s="7" t="str">
        <f t="shared" si="215"/>
        <v>High</v>
      </c>
    </row>
    <row r="2260" spans="1:24" x14ac:dyDescent="0.3">
      <c r="A2260" s="7" t="s">
        <v>4890</v>
      </c>
      <c r="B2260" s="8">
        <v>45389</v>
      </c>
      <c r="C2260" s="8">
        <v>45393</v>
      </c>
      <c r="D2260" s="7" t="s">
        <v>2207</v>
      </c>
      <c r="E2260" s="7" t="s">
        <v>347</v>
      </c>
      <c r="F2260" s="7" t="s">
        <v>39</v>
      </c>
      <c r="G2260" s="7" t="s">
        <v>176</v>
      </c>
      <c r="H2260" s="7" t="s">
        <v>56</v>
      </c>
      <c r="I2260" s="6">
        <v>9</v>
      </c>
      <c r="J2260" s="10">
        <v>0.05</v>
      </c>
      <c r="K2260" s="7" t="s">
        <v>222</v>
      </c>
      <c r="L2260" s="7" t="s">
        <v>50</v>
      </c>
      <c r="M2260" s="6">
        <v>44</v>
      </c>
      <c r="N2260" s="6">
        <v>4</v>
      </c>
      <c r="O2260" s="7" t="str">
        <f>VLOOKUP(H2260,Product_Master!$A$2:$E$19,2,FALSE)</f>
        <v>Stapler</v>
      </c>
      <c r="P2260" s="7" t="str">
        <f>VLOOKUP(H2260,Product_Master!$A$2:$E$19,3,FALSE)</f>
        <v>Office Supplies</v>
      </c>
      <c r="Q2260" s="17">
        <f>INDEX(Product_Master!$D$2:$D$19,MATCH(H2260,Product_Master!$A$2:$A$19,0))</f>
        <v>15</v>
      </c>
      <c r="R2260" s="14">
        <f>INDEX(Product_Master!$E$2:$E$19,MATCH(H2260,Product_Master!$A$2:$A$19,0))</f>
        <v>9.91</v>
      </c>
      <c r="S2260" s="14">
        <f t="shared" si="210"/>
        <v>128.25</v>
      </c>
      <c r="T2260" s="14">
        <f t="shared" si="211"/>
        <v>89.19</v>
      </c>
      <c r="U2260" s="14">
        <f t="shared" si="212"/>
        <v>39.06</v>
      </c>
      <c r="V2260" s="20">
        <f t="shared" si="213"/>
        <v>0.30456140350877192</v>
      </c>
      <c r="W2260" s="7" t="str">
        <f t="shared" si="214"/>
        <v>Profitable</v>
      </c>
      <c r="X2260" s="7" t="str">
        <f t="shared" si="215"/>
        <v>Low</v>
      </c>
    </row>
    <row r="2261" spans="1:24" x14ac:dyDescent="0.3">
      <c r="A2261" s="7" t="s">
        <v>4891</v>
      </c>
      <c r="B2261" s="8">
        <v>45527</v>
      </c>
      <c r="C2261" s="8">
        <v>45530</v>
      </c>
      <c r="D2261" s="7" t="s">
        <v>2872</v>
      </c>
      <c r="E2261" s="7" t="s">
        <v>790</v>
      </c>
      <c r="F2261" s="7" t="s">
        <v>39</v>
      </c>
      <c r="G2261" s="7" t="s">
        <v>97</v>
      </c>
      <c r="H2261" s="7" t="s">
        <v>308</v>
      </c>
      <c r="I2261" s="6">
        <v>3</v>
      </c>
      <c r="J2261" s="10">
        <v>0</v>
      </c>
      <c r="K2261" s="7" t="s">
        <v>32</v>
      </c>
      <c r="L2261" s="7" t="s">
        <v>50</v>
      </c>
      <c r="M2261" s="6">
        <v>59</v>
      </c>
      <c r="N2261" s="6">
        <v>3</v>
      </c>
      <c r="O2261" s="7" t="str">
        <f>VLOOKUP(H2261,Product_Master!$A$2:$E$19,2,FALSE)</f>
        <v>Binder</v>
      </c>
      <c r="P2261" s="7" t="str">
        <f>VLOOKUP(H2261,Product_Master!$A$2:$E$19,3,FALSE)</f>
        <v>Office Supplies</v>
      </c>
      <c r="Q2261" s="17">
        <f>INDEX(Product_Master!$D$2:$D$19,MATCH(H2261,Product_Master!$A$2:$A$19,0))</f>
        <v>8</v>
      </c>
      <c r="R2261" s="14">
        <f>INDEX(Product_Master!$E$2:$E$19,MATCH(H2261,Product_Master!$A$2:$A$19,0))</f>
        <v>5.51</v>
      </c>
      <c r="S2261" s="14">
        <f t="shared" si="210"/>
        <v>24</v>
      </c>
      <c r="T2261" s="14">
        <f t="shared" si="211"/>
        <v>16.53</v>
      </c>
      <c r="U2261" s="14">
        <f t="shared" si="212"/>
        <v>7.4699999999999989</v>
      </c>
      <c r="V2261" s="20">
        <f t="shared" si="213"/>
        <v>0.31124999999999997</v>
      </c>
      <c r="W2261" s="7" t="str">
        <f t="shared" si="214"/>
        <v>Profitable</v>
      </c>
      <c r="X2261" s="7" t="str">
        <f t="shared" si="215"/>
        <v>Low</v>
      </c>
    </row>
    <row r="2262" spans="1:24" x14ac:dyDescent="0.3">
      <c r="A2262" s="7" t="s">
        <v>4892</v>
      </c>
      <c r="B2262" s="8">
        <v>45354</v>
      </c>
      <c r="C2262" s="8">
        <v>45360</v>
      </c>
      <c r="D2262" s="7" t="s">
        <v>2700</v>
      </c>
      <c r="E2262" s="7" t="s">
        <v>1422</v>
      </c>
      <c r="F2262" s="7" t="s">
        <v>19</v>
      </c>
      <c r="G2262" s="7" t="s">
        <v>115</v>
      </c>
      <c r="H2262" s="7" t="s">
        <v>154</v>
      </c>
      <c r="I2262" s="6">
        <v>8</v>
      </c>
      <c r="J2262" s="10">
        <v>0.05</v>
      </c>
      <c r="K2262" s="7" t="s">
        <v>32</v>
      </c>
      <c r="L2262" s="7" t="s">
        <v>33</v>
      </c>
      <c r="M2262" s="6">
        <v>68</v>
      </c>
      <c r="N2262" s="6">
        <v>5</v>
      </c>
      <c r="O2262" s="7" t="str">
        <f>VLOOKUP(H2262,Product_Master!$A$2:$E$19,2,FALSE)</f>
        <v>Filing Cabinet</v>
      </c>
      <c r="P2262" s="7" t="str">
        <f>VLOOKUP(H2262,Product_Master!$A$2:$E$19,3,FALSE)</f>
        <v>Furniture</v>
      </c>
      <c r="Q2262" s="17">
        <f>INDEX(Product_Master!$D$2:$D$19,MATCH(H2262,Product_Master!$A$2:$A$19,0))</f>
        <v>130</v>
      </c>
      <c r="R2262" s="14">
        <f>INDEX(Product_Master!$E$2:$E$19,MATCH(H2262,Product_Master!$A$2:$A$19,0))</f>
        <v>83.55</v>
      </c>
      <c r="S2262" s="14">
        <f t="shared" si="210"/>
        <v>988</v>
      </c>
      <c r="T2262" s="14">
        <f t="shared" si="211"/>
        <v>668.4</v>
      </c>
      <c r="U2262" s="14">
        <f t="shared" si="212"/>
        <v>319.60000000000002</v>
      </c>
      <c r="V2262" s="20">
        <f t="shared" si="213"/>
        <v>0.32348178137651823</v>
      </c>
      <c r="W2262" s="7" t="str">
        <f t="shared" si="214"/>
        <v>Profitable</v>
      </c>
      <c r="X2262" s="7" t="str">
        <f t="shared" si="215"/>
        <v>Low</v>
      </c>
    </row>
    <row r="2263" spans="1:24" x14ac:dyDescent="0.3">
      <c r="A2263" s="7" t="s">
        <v>4894</v>
      </c>
      <c r="B2263" s="8">
        <v>45588</v>
      </c>
      <c r="C2263" s="8">
        <v>45591</v>
      </c>
      <c r="D2263" s="7" t="s">
        <v>661</v>
      </c>
      <c r="E2263" s="7" t="s">
        <v>477</v>
      </c>
      <c r="F2263" s="7" t="s">
        <v>39</v>
      </c>
      <c r="G2263" s="7" t="s">
        <v>97</v>
      </c>
      <c r="H2263" s="7" t="s">
        <v>21</v>
      </c>
      <c r="I2263" s="6">
        <v>8</v>
      </c>
      <c r="J2263" s="10">
        <v>0</v>
      </c>
      <c r="K2263" s="7" t="s">
        <v>222</v>
      </c>
      <c r="L2263" s="7" t="s">
        <v>33</v>
      </c>
      <c r="M2263" s="6">
        <v>49</v>
      </c>
      <c r="N2263" s="6">
        <v>3</v>
      </c>
      <c r="O2263" s="7" t="str">
        <f>VLOOKUP(H2263,Product_Master!$A$2:$E$19,2,FALSE)</f>
        <v>Pen Set</v>
      </c>
      <c r="P2263" s="7" t="str">
        <f>VLOOKUP(H2263,Product_Master!$A$2:$E$19,3,FALSE)</f>
        <v>Office Supplies</v>
      </c>
      <c r="Q2263" s="17">
        <f>INDEX(Product_Master!$D$2:$D$19,MATCH(H2263,Product_Master!$A$2:$A$19,0))</f>
        <v>12</v>
      </c>
      <c r="R2263" s="14">
        <f>INDEX(Product_Master!$E$2:$E$19,MATCH(H2263,Product_Master!$A$2:$A$19,0))</f>
        <v>9.07</v>
      </c>
      <c r="S2263" s="14">
        <f t="shared" si="210"/>
        <v>96</v>
      </c>
      <c r="T2263" s="14">
        <f t="shared" si="211"/>
        <v>72.56</v>
      </c>
      <c r="U2263" s="14">
        <f t="shared" si="212"/>
        <v>23.439999999999998</v>
      </c>
      <c r="V2263" s="20">
        <f t="shared" si="213"/>
        <v>0.24416666666666664</v>
      </c>
      <c r="W2263" s="7" t="str">
        <f t="shared" si="214"/>
        <v>Profitable</v>
      </c>
      <c r="X2263" s="7" t="str">
        <f t="shared" si="215"/>
        <v>Low</v>
      </c>
    </row>
    <row r="2264" spans="1:24" x14ac:dyDescent="0.3">
      <c r="A2264" s="7" t="s">
        <v>4895</v>
      </c>
      <c r="B2264" s="8">
        <v>45501</v>
      </c>
      <c r="C2264" s="8">
        <v>45502</v>
      </c>
      <c r="D2264" s="7" t="s">
        <v>4596</v>
      </c>
      <c r="E2264" s="7" t="s">
        <v>1770</v>
      </c>
      <c r="F2264" s="7" t="s">
        <v>39</v>
      </c>
      <c r="G2264" s="7" t="s">
        <v>90</v>
      </c>
      <c r="H2264" s="7" t="s">
        <v>154</v>
      </c>
      <c r="I2264" s="6">
        <v>4</v>
      </c>
      <c r="J2264" s="10">
        <v>0.1</v>
      </c>
      <c r="K2264" s="7" t="s">
        <v>32</v>
      </c>
      <c r="L2264" s="7" t="s">
        <v>41</v>
      </c>
      <c r="M2264" s="6">
        <v>44</v>
      </c>
      <c r="N2264" s="6">
        <v>1</v>
      </c>
      <c r="O2264" s="7" t="str">
        <f>VLOOKUP(H2264,Product_Master!$A$2:$E$19,2,FALSE)</f>
        <v>Filing Cabinet</v>
      </c>
      <c r="P2264" s="7" t="str">
        <f>VLOOKUP(H2264,Product_Master!$A$2:$E$19,3,FALSE)</f>
        <v>Furniture</v>
      </c>
      <c r="Q2264" s="17">
        <f>INDEX(Product_Master!$D$2:$D$19,MATCH(H2264,Product_Master!$A$2:$A$19,0))</f>
        <v>130</v>
      </c>
      <c r="R2264" s="14">
        <f>INDEX(Product_Master!$E$2:$E$19,MATCH(H2264,Product_Master!$A$2:$A$19,0))</f>
        <v>83.55</v>
      </c>
      <c r="S2264" s="14">
        <f t="shared" si="210"/>
        <v>468</v>
      </c>
      <c r="T2264" s="14">
        <f t="shared" si="211"/>
        <v>334.2</v>
      </c>
      <c r="U2264" s="14">
        <f t="shared" si="212"/>
        <v>133.80000000000001</v>
      </c>
      <c r="V2264" s="20">
        <f t="shared" si="213"/>
        <v>0.28589743589743594</v>
      </c>
      <c r="W2264" s="7" t="str">
        <f t="shared" si="214"/>
        <v>Profitable</v>
      </c>
      <c r="X2264" s="7" t="str">
        <f t="shared" si="215"/>
        <v>Low</v>
      </c>
    </row>
    <row r="2265" spans="1:24" x14ac:dyDescent="0.3">
      <c r="A2265" s="7" t="s">
        <v>4896</v>
      </c>
      <c r="B2265" s="8">
        <v>45351</v>
      </c>
      <c r="C2265" s="8">
        <v>45356</v>
      </c>
      <c r="D2265" s="7" t="s">
        <v>4897</v>
      </c>
      <c r="E2265" s="7" t="s">
        <v>159</v>
      </c>
      <c r="F2265" s="7" t="s">
        <v>29</v>
      </c>
      <c r="G2265" s="7" t="s">
        <v>40</v>
      </c>
      <c r="H2265" s="7" t="s">
        <v>160</v>
      </c>
      <c r="I2265" s="6">
        <v>1</v>
      </c>
      <c r="J2265" s="10">
        <v>0.05</v>
      </c>
      <c r="K2265" s="7" t="s">
        <v>32</v>
      </c>
      <c r="L2265" s="7" t="s">
        <v>23</v>
      </c>
      <c r="M2265" s="6">
        <v>41</v>
      </c>
      <c r="N2265" s="6">
        <v>4</v>
      </c>
      <c r="O2265" s="7" t="str">
        <f>VLOOKUP(H2265,Product_Master!$A$2:$E$19,2,FALSE)</f>
        <v>Laptop</v>
      </c>
      <c r="P2265" s="7" t="str">
        <f>VLOOKUP(H2265,Product_Master!$A$2:$E$19,3,FALSE)</f>
        <v>Technology</v>
      </c>
      <c r="Q2265" s="17">
        <f>INDEX(Product_Master!$D$2:$D$19,MATCH(H2265,Product_Master!$A$2:$A$19,0))</f>
        <v>900</v>
      </c>
      <c r="R2265" s="14">
        <f>INDEX(Product_Master!$E$2:$E$19,MATCH(H2265,Product_Master!$A$2:$A$19,0))</f>
        <v>669.14</v>
      </c>
      <c r="S2265" s="14">
        <f t="shared" si="210"/>
        <v>855</v>
      </c>
      <c r="T2265" s="14">
        <f t="shared" si="211"/>
        <v>669.14</v>
      </c>
      <c r="U2265" s="14">
        <f t="shared" si="212"/>
        <v>185.86</v>
      </c>
      <c r="V2265" s="20">
        <f t="shared" si="213"/>
        <v>0.21738011695906434</v>
      </c>
      <c r="W2265" s="7" t="str">
        <f t="shared" si="214"/>
        <v>Profitable</v>
      </c>
      <c r="X2265" s="7" t="str">
        <f t="shared" si="215"/>
        <v>Low</v>
      </c>
    </row>
    <row r="2266" spans="1:24" x14ac:dyDescent="0.3">
      <c r="A2266" s="7" t="s">
        <v>4898</v>
      </c>
      <c r="B2266" s="8">
        <v>45204</v>
      </c>
      <c r="C2266" s="8">
        <v>45206</v>
      </c>
      <c r="D2266" s="7" t="s">
        <v>95</v>
      </c>
      <c r="E2266" s="7" t="s">
        <v>587</v>
      </c>
      <c r="F2266" s="7" t="s">
        <v>29</v>
      </c>
      <c r="G2266" s="7" t="s">
        <v>293</v>
      </c>
      <c r="H2266" s="7" t="s">
        <v>154</v>
      </c>
      <c r="I2266" s="6">
        <v>6</v>
      </c>
      <c r="J2266" s="10">
        <v>0</v>
      </c>
      <c r="K2266" s="7" t="s">
        <v>70</v>
      </c>
      <c r="L2266" s="7" t="s">
        <v>50</v>
      </c>
      <c r="M2266" s="6">
        <v>31</v>
      </c>
      <c r="N2266" s="6">
        <v>1</v>
      </c>
      <c r="O2266" s="7" t="str">
        <f>VLOOKUP(H2266,Product_Master!$A$2:$E$19,2,FALSE)</f>
        <v>Filing Cabinet</v>
      </c>
      <c r="P2266" s="7" t="str">
        <f>VLOOKUP(H2266,Product_Master!$A$2:$E$19,3,FALSE)</f>
        <v>Furniture</v>
      </c>
      <c r="Q2266" s="17">
        <f>INDEX(Product_Master!$D$2:$D$19,MATCH(H2266,Product_Master!$A$2:$A$19,0))</f>
        <v>130</v>
      </c>
      <c r="R2266" s="14">
        <f>INDEX(Product_Master!$E$2:$E$19,MATCH(H2266,Product_Master!$A$2:$A$19,0))</f>
        <v>83.55</v>
      </c>
      <c r="S2266" s="14">
        <f t="shared" si="210"/>
        <v>780</v>
      </c>
      <c r="T2266" s="14">
        <f t="shared" si="211"/>
        <v>501.29999999999995</v>
      </c>
      <c r="U2266" s="14">
        <f t="shared" si="212"/>
        <v>278.70000000000005</v>
      </c>
      <c r="V2266" s="20">
        <f t="shared" si="213"/>
        <v>0.35730769230769238</v>
      </c>
      <c r="W2266" s="7" t="str">
        <f t="shared" si="214"/>
        <v>Profitable</v>
      </c>
      <c r="X2266" s="7" t="str">
        <f t="shared" si="215"/>
        <v>Low</v>
      </c>
    </row>
    <row r="2267" spans="1:24" x14ac:dyDescent="0.3">
      <c r="A2267" s="7" t="s">
        <v>4899</v>
      </c>
      <c r="B2267" s="8">
        <v>45522</v>
      </c>
      <c r="C2267" s="8">
        <v>45525</v>
      </c>
      <c r="D2267" s="7" t="s">
        <v>2089</v>
      </c>
      <c r="E2267" s="7" t="s">
        <v>490</v>
      </c>
      <c r="F2267" s="7" t="s">
        <v>29</v>
      </c>
      <c r="G2267" s="7" t="s">
        <v>20</v>
      </c>
      <c r="H2267" s="7" t="s">
        <v>160</v>
      </c>
      <c r="I2267" s="6">
        <v>3</v>
      </c>
      <c r="J2267" s="10">
        <v>0</v>
      </c>
      <c r="K2267" s="7" t="s">
        <v>22</v>
      </c>
      <c r="L2267" s="7" t="s">
        <v>23</v>
      </c>
      <c r="M2267" s="6">
        <v>47</v>
      </c>
      <c r="N2267" s="6">
        <v>3</v>
      </c>
      <c r="O2267" s="7" t="str">
        <f>VLOOKUP(H2267,Product_Master!$A$2:$E$19,2,FALSE)</f>
        <v>Laptop</v>
      </c>
      <c r="P2267" s="7" t="str">
        <f>VLOOKUP(H2267,Product_Master!$A$2:$E$19,3,FALSE)</f>
        <v>Technology</v>
      </c>
      <c r="Q2267" s="17">
        <f>INDEX(Product_Master!$D$2:$D$19,MATCH(H2267,Product_Master!$A$2:$A$19,0))</f>
        <v>900</v>
      </c>
      <c r="R2267" s="14">
        <f>INDEX(Product_Master!$E$2:$E$19,MATCH(H2267,Product_Master!$A$2:$A$19,0))</f>
        <v>669.14</v>
      </c>
      <c r="S2267" s="14">
        <f t="shared" si="210"/>
        <v>2700</v>
      </c>
      <c r="T2267" s="14">
        <f t="shared" si="211"/>
        <v>2007.42</v>
      </c>
      <c r="U2267" s="14">
        <f t="shared" si="212"/>
        <v>692.57999999999993</v>
      </c>
      <c r="V2267" s="20">
        <f t="shared" si="213"/>
        <v>0.25651111111111108</v>
      </c>
      <c r="W2267" s="7" t="str">
        <f t="shared" si="214"/>
        <v>Profitable</v>
      </c>
      <c r="X2267" s="7" t="str">
        <f t="shared" si="215"/>
        <v>Medium</v>
      </c>
    </row>
    <row r="2268" spans="1:24" x14ac:dyDescent="0.3">
      <c r="A2268" s="7" t="s">
        <v>4900</v>
      </c>
      <c r="B2268" s="8">
        <v>45272</v>
      </c>
      <c r="C2268" s="8">
        <v>45277</v>
      </c>
      <c r="D2268" s="7" t="s">
        <v>665</v>
      </c>
      <c r="E2268" s="7" t="s">
        <v>917</v>
      </c>
      <c r="F2268" s="7" t="s">
        <v>29</v>
      </c>
      <c r="G2268" s="7" t="s">
        <v>5734</v>
      </c>
      <c r="H2268" s="7" t="s">
        <v>308</v>
      </c>
      <c r="I2268" s="6">
        <v>3</v>
      </c>
      <c r="J2268" s="10">
        <v>0</v>
      </c>
      <c r="K2268" s="7" t="s">
        <v>222</v>
      </c>
      <c r="L2268" s="7" t="s">
        <v>41</v>
      </c>
      <c r="M2268" s="6">
        <v>39</v>
      </c>
      <c r="N2268" s="6">
        <v>1</v>
      </c>
      <c r="O2268" s="7" t="str">
        <f>VLOOKUP(H2268,Product_Master!$A$2:$E$19,2,FALSE)</f>
        <v>Binder</v>
      </c>
      <c r="P2268" s="7" t="str">
        <f>VLOOKUP(H2268,Product_Master!$A$2:$E$19,3,FALSE)</f>
        <v>Office Supplies</v>
      </c>
      <c r="Q2268" s="17">
        <f>INDEX(Product_Master!$D$2:$D$19,MATCH(H2268,Product_Master!$A$2:$A$19,0))</f>
        <v>8</v>
      </c>
      <c r="R2268" s="14">
        <f>INDEX(Product_Master!$E$2:$E$19,MATCH(H2268,Product_Master!$A$2:$A$19,0))</f>
        <v>5.51</v>
      </c>
      <c r="S2268" s="14">
        <f t="shared" si="210"/>
        <v>24</v>
      </c>
      <c r="T2268" s="14">
        <f t="shared" si="211"/>
        <v>16.53</v>
      </c>
      <c r="U2268" s="14">
        <f t="shared" si="212"/>
        <v>7.4699999999999989</v>
      </c>
      <c r="V2268" s="20">
        <f t="shared" si="213"/>
        <v>0.31124999999999997</v>
      </c>
      <c r="W2268" s="7" t="str">
        <f t="shared" si="214"/>
        <v>Profitable</v>
      </c>
      <c r="X2268" s="7" t="str">
        <f t="shared" si="215"/>
        <v>Low</v>
      </c>
    </row>
    <row r="2269" spans="1:24" x14ac:dyDescent="0.3">
      <c r="A2269" s="7" t="s">
        <v>4901</v>
      </c>
      <c r="B2269" s="8">
        <v>45111</v>
      </c>
      <c r="C2269" s="8">
        <v>45117</v>
      </c>
      <c r="D2269" s="7" t="s">
        <v>2638</v>
      </c>
      <c r="E2269" s="7" t="s">
        <v>1770</v>
      </c>
      <c r="F2269" s="7" t="s">
        <v>39</v>
      </c>
      <c r="G2269" s="7" t="s">
        <v>192</v>
      </c>
      <c r="H2269" s="7" t="s">
        <v>177</v>
      </c>
      <c r="I2269" s="6">
        <v>2</v>
      </c>
      <c r="J2269" s="10">
        <v>0</v>
      </c>
      <c r="K2269" s="7" t="s">
        <v>32</v>
      </c>
      <c r="L2269" s="7" t="s">
        <v>23</v>
      </c>
      <c r="M2269" s="6">
        <v>59</v>
      </c>
      <c r="N2269" s="6">
        <v>5</v>
      </c>
      <c r="O2269" s="7" t="str">
        <f>VLOOKUP(H2269,Product_Master!$A$2:$E$19,2,FALSE)</f>
        <v>Headphones</v>
      </c>
      <c r="P2269" s="7" t="str">
        <f>VLOOKUP(H2269,Product_Master!$A$2:$E$19,3,FALSE)</f>
        <v>Technology</v>
      </c>
      <c r="Q2269" s="17">
        <f>INDEX(Product_Master!$D$2:$D$19,MATCH(H2269,Product_Master!$A$2:$A$19,0))</f>
        <v>80</v>
      </c>
      <c r="R2269" s="14">
        <f>INDEX(Product_Master!$E$2:$E$19,MATCH(H2269,Product_Master!$A$2:$A$19,0))</f>
        <v>45.88</v>
      </c>
      <c r="S2269" s="14">
        <f t="shared" si="210"/>
        <v>160</v>
      </c>
      <c r="T2269" s="14">
        <f t="shared" si="211"/>
        <v>91.76</v>
      </c>
      <c r="U2269" s="14">
        <f t="shared" si="212"/>
        <v>68.239999999999995</v>
      </c>
      <c r="V2269" s="20">
        <f t="shared" si="213"/>
        <v>0.42649999999999999</v>
      </c>
      <c r="W2269" s="7" t="str">
        <f t="shared" si="214"/>
        <v>Profitable</v>
      </c>
      <c r="X2269" s="7" t="str">
        <f t="shared" si="215"/>
        <v>Low</v>
      </c>
    </row>
    <row r="2270" spans="1:24" x14ac:dyDescent="0.3">
      <c r="A2270" s="7" t="s">
        <v>4902</v>
      </c>
      <c r="B2270" s="8">
        <v>45333</v>
      </c>
      <c r="C2270" s="8">
        <v>45340</v>
      </c>
      <c r="D2270" s="7" t="s">
        <v>2387</v>
      </c>
      <c r="E2270" s="7" t="s">
        <v>369</v>
      </c>
      <c r="F2270" s="7" t="s">
        <v>39</v>
      </c>
      <c r="G2270" s="7" t="s">
        <v>293</v>
      </c>
      <c r="H2270" s="7" t="s">
        <v>160</v>
      </c>
      <c r="I2270" s="6">
        <v>5</v>
      </c>
      <c r="J2270" s="10">
        <v>0.1</v>
      </c>
      <c r="K2270" s="7" t="s">
        <v>22</v>
      </c>
      <c r="L2270" s="7" t="s">
        <v>41</v>
      </c>
      <c r="M2270" s="6">
        <v>25</v>
      </c>
      <c r="N2270" s="6">
        <v>4</v>
      </c>
      <c r="O2270" s="7" t="str">
        <f>VLOOKUP(H2270,Product_Master!$A$2:$E$19,2,FALSE)</f>
        <v>Laptop</v>
      </c>
      <c r="P2270" s="7" t="str">
        <f>VLOOKUP(H2270,Product_Master!$A$2:$E$19,3,FALSE)</f>
        <v>Technology</v>
      </c>
      <c r="Q2270" s="17">
        <f>INDEX(Product_Master!$D$2:$D$19,MATCH(H2270,Product_Master!$A$2:$A$19,0))</f>
        <v>900</v>
      </c>
      <c r="R2270" s="14">
        <f>INDEX(Product_Master!$E$2:$E$19,MATCH(H2270,Product_Master!$A$2:$A$19,0))</f>
        <v>669.14</v>
      </c>
      <c r="S2270" s="14">
        <f t="shared" si="210"/>
        <v>4050</v>
      </c>
      <c r="T2270" s="14">
        <f t="shared" si="211"/>
        <v>3345.7</v>
      </c>
      <c r="U2270" s="14">
        <f t="shared" si="212"/>
        <v>704.30000000000018</v>
      </c>
      <c r="V2270" s="20">
        <f t="shared" si="213"/>
        <v>0.17390123456790127</v>
      </c>
      <c r="W2270" s="7" t="str">
        <f t="shared" si="214"/>
        <v>Profitable</v>
      </c>
      <c r="X2270" s="7" t="str">
        <f t="shared" si="215"/>
        <v>Medium</v>
      </c>
    </row>
    <row r="2271" spans="1:24" x14ac:dyDescent="0.3">
      <c r="A2271" s="7" t="s">
        <v>4903</v>
      </c>
      <c r="B2271" s="8">
        <v>45237</v>
      </c>
      <c r="C2271" s="8">
        <v>45243</v>
      </c>
      <c r="D2271" s="7" t="s">
        <v>3279</v>
      </c>
      <c r="E2271" s="7" t="s">
        <v>865</v>
      </c>
      <c r="F2271" s="7" t="s">
        <v>29</v>
      </c>
      <c r="G2271" s="7" t="s">
        <v>251</v>
      </c>
      <c r="H2271" s="7" t="s">
        <v>109</v>
      </c>
      <c r="I2271" s="6">
        <v>1</v>
      </c>
      <c r="J2271" s="10">
        <v>0</v>
      </c>
      <c r="K2271" s="7" t="s">
        <v>32</v>
      </c>
      <c r="L2271" s="7" t="s">
        <v>41</v>
      </c>
      <c r="M2271" s="6">
        <v>56</v>
      </c>
      <c r="N2271" s="6">
        <v>4</v>
      </c>
      <c r="O2271" s="7" t="str">
        <f>VLOOKUP(H2271,Product_Master!$A$2:$E$19,2,FALSE)</f>
        <v>Printer</v>
      </c>
      <c r="P2271" s="7" t="str">
        <f>VLOOKUP(H2271,Product_Master!$A$2:$E$19,3,FALSE)</f>
        <v>Technology</v>
      </c>
      <c r="Q2271" s="17">
        <f>INDEX(Product_Master!$D$2:$D$19,MATCH(H2271,Product_Master!$A$2:$A$19,0))</f>
        <v>180</v>
      </c>
      <c r="R2271" s="14">
        <f>INDEX(Product_Master!$E$2:$E$19,MATCH(H2271,Product_Master!$A$2:$A$19,0))</f>
        <v>133.25</v>
      </c>
      <c r="S2271" s="14">
        <f t="shared" si="210"/>
        <v>180</v>
      </c>
      <c r="T2271" s="14">
        <f t="shared" si="211"/>
        <v>133.25</v>
      </c>
      <c r="U2271" s="14">
        <f t="shared" si="212"/>
        <v>46.75</v>
      </c>
      <c r="V2271" s="20">
        <f t="shared" si="213"/>
        <v>0.25972222222222224</v>
      </c>
      <c r="W2271" s="7" t="str">
        <f t="shared" si="214"/>
        <v>Profitable</v>
      </c>
      <c r="X2271" s="7" t="str">
        <f t="shared" si="215"/>
        <v>Low</v>
      </c>
    </row>
    <row r="2272" spans="1:24" x14ac:dyDescent="0.3">
      <c r="A2272" s="7" t="s">
        <v>4904</v>
      </c>
      <c r="B2272" s="8">
        <v>45348</v>
      </c>
      <c r="C2272" s="8">
        <v>45349</v>
      </c>
      <c r="D2272" s="7" t="s">
        <v>2785</v>
      </c>
      <c r="E2272" s="7" t="s">
        <v>1550</v>
      </c>
      <c r="F2272" s="7" t="s">
        <v>39</v>
      </c>
      <c r="G2272" s="7" t="s">
        <v>40</v>
      </c>
      <c r="H2272" s="7" t="s">
        <v>56</v>
      </c>
      <c r="I2272" s="6">
        <v>3</v>
      </c>
      <c r="J2272" s="10">
        <v>0</v>
      </c>
      <c r="K2272" s="7" t="s">
        <v>32</v>
      </c>
      <c r="L2272" s="7" t="s">
        <v>41</v>
      </c>
      <c r="M2272" s="6">
        <v>54</v>
      </c>
      <c r="N2272" s="6">
        <v>5</v>
      </c>
      <c r="O2272" s="7" t="str">
        <f>VLOOKUP(H2272,Product_Master!$A$2:$E$19,2,FALSE)</f>
        <v>Stapler</v>
      </c>
      <c r="P2272" s="7" t="str">
        <f>VLOOKUP(H2272,Product_Master!$A$2:$E$19,3,FALSE)</f>
        <v>Office Supplies</v>
      </c>
      <c r="Q2272" s="17">
        <f>INDEX(Product_Master!$D$2:$D$19,MATCH(H2272,Product_Master!$A$2:$A$19,0))</f>
        <v>15</v>
      </c>
      <c r="R2272" s="14">
        <f>INDEX(Product_Master!$E$2:$E$19,MATCH(H2272,Product_Master!$A$2:$A$19,0))</f>
        <v>9.91</v>
      </c>
      <c r="S2272" s="14">
        <f t="shared" si="210"/>
        <v>45</v>
      </c>
      <c r="T2272" s="14">
        <f t="shared" si="211"/>
        <v>29.73</v>
      </c>
      <c r="U2272" s="14">
        <f t="shared" si="212"/>
        <v>15.27</v>
      </c>
      <c r="V2272" s="20">
        <f t="shared" si="213"/>
        <v>0.33933333333333332</v>
      </c>
      <c r="W2272" s="7" t="str">
        <f t="shared" si="214"/>
        <v>Profitable</v>
      </c>
      <c r="X2272" s="7" t="str">
        <f t="shared" si="215"/>
        <v>Low</v>
      </c>
    </row>
    <row r="2273" spans="1:24" x14ac:dyDescent="0.3">
      <c r="A2273" s="7" t="s">
        <v>4906</v>
      </c>
      <c r="B2273" s="8">
        <v>45308</v>
      </c>
      <c r="C2273" s="8">
        <v>45315</v>
      </c>
      <c r="D2273" s="7" t="s">
        <v>4907</v>
      </c>
      <c r="E2273" s="7" t="s">
        <v>444</v>
      </c>
      <c r="F2273" s="7" t="s">
        <v>39</v>
      </c>
      <c r="G2273" s="7" t="s">
        <v>47</v>
      </c>
      <c r="H2273" s="7" t="s">
        <v>160</v>
      </c>
      <c r="I2273" s="6">
        <v>4</v>
      </c>
      <c r="J2273" s="10">
        <v>0</v>
      </c>
      <c r="K2273" s="7" t="s">
        <v>222</v>
      </c>
      <c r="L2273" s="7" t="s">
        <v>50</v>
      </c>
      <c r="M2273" s="6">
        <v>24</v>
      </c>
      <c r="N2273" s="6">
        <v>1</v>
      </c>
      <c r="O2273" s="7" t="str">
        <f>VLOOKUP(H2273,Product_Master!$A$2:$E$19,2,FALSE)</f>
        <v>Laptop</v>
      </c>
      <c r="P2273" s="7" t="str">
        <f>VLOOKUP(H2273,Product_Master!$A$2:$E$19,3,FALSE)</f>
        <v>Technology</v>
      </c>
      <c r="Q2273" s="17">
        <f>INDEX(Product_Master!$D$2:$D$19,MATCH(H2273,Product_Master!$A$2:$A$19,0))</f>
        <v>900</v>
      </c>
      <c r="R2273" s="14">
        <f>INDEX(Product_Master!$E$2:$E$19,MATCH(H2273,Product_Master!$A$2:$A$19,0))</f>
        <v>669.14</v>
      </c>
      <c r="S2273" s="14">
        <f t="shared" si="210"/>
        <v>3600</v>
      </c>
      <c r="T2273" s="14">
        <f t="shared" si="211"/>
        <v>2676.56</v>
      </c>
      <c r="U2273" s="14">
        <f t="shared" si="212"/>
        <v>923.44</v>
      </c>
      <c r="V2273" s="20">
        <f t="shared" si="213"/>
        <v>0.25651111111111113</v>
      </c>
      <c r="W2273" s="7" t="str">
        <f t="shared" si="214"/>
        <v>Profitable</v>
      </c>
      <c r="X2273" s="7" t="str">
        <f t="shared" si="215"/>
        <v>Medium</v>
      </c>
    </row>
    <row r="2274" spans="1:24" x14ac:dyDescent="0.3">
      <c r="A2274" s="7" t="s">
        <v>4908</v>
      </c>
      <c r="B2274" s="8">
        <v>45121</v>
      </c>
      <c r="C2274" s="8">
        <v>45127</v>
      </c>
      <c r="D2274" s="7" t="s">
        <v>4910</v>
      </c>
      <c r="E2274" s="7" t="s">
        <v>1550</v>
      </c>
      <c r="F2274" s="7" t="s">
        <v>29</v>
      </c>
      <c r="G2274" s="7" t="s">
        <v>20</v>
      </c>
      <c r="H2274" s="7" t="s">
        <v>56</v>
      </c>
      <c r="I2274" s="6">
        <v>6</v>
      </c>
      <c r="J2274" s="10">
        <v>0</v>
      </c>
      <c r="K2274" s="7" t="s">
        <v>22</v>
      </c>
      <c r="L2274" s="7" t="s">
        <v>23</v>
      </c>
      <c r="M2274" s="6">
        <v>31</v>
      </c>
      <c r="N2274" s="6">
        <v>5</v>
      </c>
      <c r="O2274" s="7" t="str">
        <f>VLOOKUP(H2274,Product_Master!$A$2:$E$19,2,FALSE)</f>
        <v>Stapler</v>
      </c>
      <c r="P2274" s="7" t="str">
        <f>VLOOKUP(H2274,Product_Master!$A$2:$E$19,3,FALSE)</f>
        <v>Office Supplies</v>
      </c>
      <c r="Q2274" s="17">
        <f>INDEX(Product_Master!$D$2:$D$19,MATCH(H2274,Product_Master!$A$2:$A$19,0))</f>
        <v>15</v>
      </c>
      <c r="R2274" s="14">
        <f>INDEX(Product_Master!$E$2:$E$19,MATCH(H2274,Product_Master!$A$2:$A$19,0))</f>
        <v>9.91</v>
      </c>
      <c r="S2274" s="14">
        <f t="shared" si="210"/>
        <v>90</v>
      </c>
      <c r="T2274" s="14">
        <f t="shared" si="211"/>
        <v>59.46</v>
      </c>
      <c r="U2274" s="14">
        <f t="shared" si="212"/>
        <v>30.54</v>
      </c>
      <c r="V2274" s="20">
        <f t="shared" si="213"/>
        <v>0.33933333333333332</v>
      </c>
      <c r="W2274" s="7" t="str">
        <f t="shared" si="214"/>
        <v>Profitable</v>
      </c>
      <c r="X2274" s="7" t="str">
        <f t="shared" si="215"/>
        <v>Low</v>
      </c>
    </row>
    <row r="2275" spans="1:24" x14ac:dyDescent="0.3">
      <c r="A2275" s="7" t="s">
        <v>4911</v>
      </c>
      <c r="B2275" s="8">
        <v>45142</v>
      </c>
      <c r="C2275" s="8">
        <v>45144</v>
      </c>
      <c r="D2275" s="7" t="s">
        <v>4291</v>
      </c>
      <c r="E2275" s="7" t="s">
        <v>967</v>
      </c>
      <c r="F2275" s="7" t="s">
        <v>29</v>
      </c>
      <c r="G2275" s="7" t="s">
        <v>192</v>
      </c>
      <c r="H2275" s="7" t="s">
        <v>56</v>
      </c>
      <c r="I2275" s="6">
        <v>7</v>
      </c>
      <c r="J2275" s="10">
        <v>0.05</v>
      </c>
      <c r="K2275" s="7" t="s">
        <v>22</v>
      </c>
      <c r="L2275" s="7" t="s">
        <v>41</v>
      </c>
      <c r="M2275" s="6">
        <v>53</v>
      </c>
      <c r="N2275" s="6">
        <v>5</v>
      </c>
      <c r="O2275" s="7" t="str">
        <f>VLOOKUP(H2275,Product_Master!$A$2:$E$19,2,FALSE)</f>
        <v>Stapler</v>
      </c>
      <c r="P2275" s="7" t="str">
        <f>VLOOKUP(H2275,Product_Master!$A$2:$E$19,3,FALSE)</f>
        <v>Office Supplies</v>
      </c>
      <c r="Q2275" s="17">
        <f>INDEX(Product_Master!$D$2:$D$19,MATCH(H2275,Product_Master!$A$2:$A$19,0))</f>
        <v>15</v>
      </c>
      <c r="R2275" s="14">
        <f>INDEX(Product_Master!$E$2:$E$19,MATCH(H2275,Product_Master!$A$2:$A$19,0))</f>
        <v>9.91</v>
      </c>
      <c r="S2275" s="14">
        <f t="shared" si="210"/>
        <v>99.75</v>
      </c>
      <c r="T2275" s="14">
        <f t="shared" si="211"/>
        <v>69.37</v>
      </c>
      <c r="U2275" s="14">
        <f t="shared" si="212"/>
        <v>30.379999999999995</v>
      </c>
      <c r="V2275" s="20">
        <f t="shared" si="213"/>
        <v>0.30456140350877187</v>
      </c>
      <c r="W2275" s="7" t="str">
        <f t="shared" si="214"/>
        <v>Profitable</v>
      </c>
      <c r="X2275" s="7" t="str">
        <f t="shared" si="215"/>
        <v>Low</v>
      </c>
    </row>
    <row r="2276" spans="1:24" x14ac:dyDescent="0.3">
      <c r="A2276" s="7" t="s">
        <v>4912</v>
      </c>
      <c r="B2276" s="8">
        <v>45180</v>
      </c>
      <c r="C2276" s="8">
        <v>45184</v>
      </c>
      <c r="D2276" s="7" t="s">
        <v>2860</v>
      </c>
      <c r="E2276" s="7" t="s">
        <v>694</v>
      </c>
      <c r="F2276" s="7" t="s">
        <v>29</v>
      </c>
      <c r="G2276" s="7" t="s">
        <v>115</v>
      </c>
      <c r="H2276" s="7" t="s">
        <v>98</v>
      </c>
      <c r="I2276" s="6">
        <v>8</v>
      </c>
      <c r="J2276" s="10">
        <v>0.15</v>
      </c>
      <c r="K2276" s="7" t="s">
        <v>70</v>
      </c>
      <c r="L2276" s="7" t="s">
        <v>33</v>
      </c>
      <c r="M2276" s="6">
        <v>18</v>
      </c>
      <c r="N2276" s="6">
        <v>5</v>
      </c>
      <c r="O2276" s="7" t="str">
        <f>VLOOKUP(H2276,Product_Master!$A$2:$E$19,2,FALSE)</f>
        <v>Office Chair</v>
      </c>
      <c r="P2276" s="7" t="str">
        <f>VLOOKUP(H2276,Product_Master!$A$2:$E$19,3,FALSE)</f>
        <v>Furniture</v>
      </c>
      <c r="Q2276" s="17">
        <f>INDEX(Product_Master!$D$2:$D$19,MATCH(H2276,Product_Master!$A$2:$A$19,0))</f>
        <v>150</v>
      </c>
      <c r="R2276" s="14">
        <f>INDEX(Product_Master!$E$2:$E$19,MATCH(H2276,Product_Master!$A$2:$A$19,0))</f>
        <v>111.98</v>
      </c>
      <c r="S2276" s="14">
        <f t="shared" si="210"/>
        <v>1020</v>
      </c>
      <c r="T2276" s="14">
        <f t="shared" si="211"/>
        <v>895.84</v>
      </c>
      <c r="U2276" s="14">
        <f t="shared" si="212"/>
        <v>124.15999999999997</v>
      </c>
      <c r="V2276" s="20">
        <f t="shared" si="213"/>
        <v>0.1217254901960784</v>
      </c>
      <c r="W2276" s="7" t="str">
        <f t="shared" si="214"/>
        <v>Profitable</v>
      </c>
      <c r="X2276" s="7" t="str">
        <f t="shared" si="215"/>
        <v>Low</v>
      </c>
    </row>
    <row r="2277" spans="1:24" x14ac:dyDescent="0.3">
      <c r="A2277" s="7" t="s">
        <v>4913</v>
      </c>
      <c r="B2277" s="8">
        <v>45388</v>
      </c>
      <c r="C2277" s="8">
        <v>45391</v>
      </c>
      <c r="D2277" s="7" t="s">
        <v>4914</v>
      </c>
      <c r="E2277" s="7" t="s">
        <v>865</v>
      </c>
      <c r="F2277" s="7" t="s">
        <v>39</v>
      </c>
      <c r="G2277" s="7" t="s">
        <v>90</v>
      </c>
      <c r="H2277" s="7" t="s">
        <v>308</v>
      </c>
      <c r="I2277" s="6">
        <v>4</v>
      </c>
      <c r="J2277" s="10">
        <v>0.05</v>
      </c>
      <c r="K2277" s="7" t="s">
        <v>32</v>
      </c>
      <c r="L2277" s="7" t="s">
        <v>23</v>
      </c>
      <c r="M2277" s="6">
        <v>60</v>
      </c>
      <c r="N2277" s="6">
        <v>5</v>
      </c>
      <c r="O2277" s="7" t="str">
        <f>VLOOKUP(H2277,Product_Master!$A$2:$E$19,2,FALSE)</f>
        <v>Binder</v>
      </c>
      <c r="P2277" s="7" t="str">
        <f>VLOOKUP(H2277,Product_Master!$A$2:$E$19,3,FALSE)</f>
        <v>Office Supplies</v>
      </c>
      <c r="Q2277" s="17">
        <f>INDEX(Product_Master!$D$2:$D$19,MATCH(H2277,Product_Master!$A$2:$A$19,0))</f>
        <v>8</v>
      </c>
      <c r="R2277" s="14">
        <f>INDEX(Product_Master!$E$2:$E$19,MATCH(H2277,Product_Master!$A$2:$A$19,0))</f>
        <v>5.51</v>
      </c>
      <c r="S2277" s="14">
        <f t="shared" si="210"/>
        <v>30.4</v>
      </c>
      <c r="T2277" s="14">
        <f t="shared" si="211"/>
        <v>22.04</v>
      </c>
      <c r="U2277" s="14">
        <f t="shared" si="212"/>
        <v>8.36</v>
      </c>
      <c r="V2277" s="20">
        <f t="shared" si="213"/>
        <v>0.27499999999999997</v>
      </c>
      <c r="W2277" s="7" t="str">
        <f t="shared" si="214"/>
        <v>Profitable</v>
      </c>
      <c r="X2277" s="7" t="str">
        <f t="shared" si="215"/>
        <v>Low</v>
      </c>
    </row>
    <row r="2278" spans="1:24" x14ac:dyDescent="0.3">
      <c r="A2278" s="7" t="s">
        <v>4915</v>
      </c>
      <c r="B2278" s="8">
        <v>45545</v>
      </c>
      <c r="C2278" s="8">
        <v>45546</v>
      </c>
      <c r="D2278" s="7" t="s">
        <v>1360</v>
      </c>
      <c r="E2278" s="7" t="s">
        <v>359</v>
      </c>
      <c r="F2278" s="7" t="s">
        <v>29</v>
      </c>
      <c r="G2278" s="7" t="s">
        <v>192</v>
      </c>
      <c r="H2278" s="7" t="s">
        <v>91</v>
      </c>
      <c r="I2278" s="6">
        <v>3</v>
      </c>
      <c r="J2278" s="10">
        <v>0.05</v>
      </c>
      <c r="K2278" s="7" t="s">
        <v>32</v>
      </c>
      <c r="L2278" s="7" t="s">
        <v>41</v>
      </c>
      <c r="M2278" s="6">
        <v>64</v>
      </c>
      <c r="N2278" s="6">
        <v>5</v>
      </c>
      <c r="O2278" s="7" t="str">
        <f>VLOOKUP(H2278,Product_Master!$A$2:$E$19,2,FALSE)</f>
        <v>Smartphone</v>
      </c>
      <c r="P2278" s="7" t="str">
        <f>VLOOKUP(H2278,Product_Master!$A$2:$E$19,3,FALSE)</f>
        <v>Technology</v>
      </c>
      <c r="Q2278" s="17">
        <f>INDEX(Product_Master!$D$2:$D$19,MATCH(H2278,Product_Master!$A$2:$A$19,0))</f>
        <v>600</v>
      </c>
      <c r="R2278" s="14">
        <f>INDEX(Product_Master!$E$2:$E$19,MATCH(H2278,Product_Master!$A$2:$A$19,0))</f>
        <v>395.83</v>
      </c>
      <c r="S2278" s="14">
        <f t="shared" si="210"/>
        <v>1710</v>
      </c>
      <c r="T2278" s="14">
        <f t="shared" si="211"/>
        <v>1187.49</v>
      </c>
      <c r="U2278" s="14">
        <f t="shared" si="212"/>
        <v>522.51</v>
      </c>
      <c r="V2278" s="20">
        <f t="shared" si="213"/>
        <v>0.30556140350877192</v>
      </c>
      <c r="W2278" s="7" t="str">
        <f t="shared" si="214"/>
        <v>Profitable</v>
      </c>
      <c r="X2278" s="7" t="str">
        <f t="shared" si="215"/>
        <v>Low</v>
      </c>
    </row>
    <row r="2279" spans="1:24" x14ac:dyDescent="0.3">
      <c r="A2279" s="7" t="s">
        <v>4916</v>
      </c>
      <c r="B2279" s="8">
        <v>45250</v>
      </c>
      <c r="C2279" s="8">
        <v>45257</v>
      </c>
      <c r="D2279" s="7" t="s">
        <v>4917</v>
      </c>
      <c r="E2279" s="7" t="s">
        <v>1202</v>
      </c>
      <c r="F2279" s="7" t="s">
        <v>29</v>
      </c>
      <c r="G2279" s="7" t="s">
        <v>251</v>
      </c>
      <c r="H2279" s="7" t="s">
        <v>308</v>
      </c>
      <c r="I2279" s="6">
        <v>5</v>
      </c>
      <c r="J2279" s="10">
        <v>0.05</v>
      </c>
      <c r="K2279" s="7" t="s">
        <v>32</v>
      </c>
      <c r="L2279" s="7" t="s">
        <v>41</v>
      </c>
      <c r="M2279" s="6">
        <v>30</v>
      </c>
      <c r="N2279" s="6">
        <v>5</v>
      </c>
      <c r="O2279" s="7" t="str">
        <f>VLOOKUP(H2279,Product_Master!$A$2:$E$19,2,FALSE)</f>
        <v>Binder</v>
      </c>
      <c r="P2279" s="7" t="str">
        <f>VLOOKUP(H2279,Product_Master!$A$2:$E$19,3,FALSE)</f>
        <v>Office Supplies</v>
      </c>
      <c r="Q2279" s="17">
        <f>INDEX(Product_Master!$D$2:$D$19,MATCH(H2279,Product_Master!$A$2:$A$19,0))</f>
        <v>8</v>
      </c>
      <c r="R2279" s="14">
        <f>INDEX(Product_Master!$E$2:$E$19,MATCH(H2279,Product_Master!$A$2:$A$19,0))</f>
        <v>5.51</v>
      </c>
      <c r="S2279" s="14">
        <f t="shared" si="210"/>
        <v>38</v>
      </c>
      <c r="T2279" s="14">
        <f t="shared" si="211"/>
        <v>27.549999999999997</v>
      </c>
      <c r="U2279" s="14">
        <f t="shared" si="212"/>
        <v>10.450000000000003</v>
      </c>
      <c r="V2279" s="20">
        <f t="shared" si="213"/>
        <v>0.27500000000000008</v>
      </c>
      <c r="W2279" s="7" t="str">
        <f t="shared" si="214"/>
        <v>Profitable</v>
      </c>
      <c r="X2279" s="7" t="str">
        <f t="shared" si="215"/>
        <v>Low</v>
      </c>
    </row>
    <row r="2280" spans="1:24" x14ac:dyDescent="0.3">
      <c r="A2280" s="7" t="s">
        <v>4918</v>
      </c>
      <c r="B2280" s="8">
        <v>45635</v>
      </c>
      <c r="C2280" s="8">
        <v>45639</v>
      </c>
      <c r="D2280" s="7" t="s">
        <v>2867</v>
      </c>
      <c r="E2280" s="7" t="s">
        <v>1770</v>
      </c>
      <c r="F2280" s="7" t="s">
        <v>29</v>
      </c>
      <c r="G2280" s="7" t="s">
        <v>115</v>
      </c>
      <c r="H2280" s="7" t="s">
        <v>154</v>
      </c>
      <c r="I2280" s="6">
        <v>1</v>
      </c>
      <c r="J2280" s="10">
        <v>0</v>
      </c>
      <c r="K2280" s="7" t="s">
        <v>32</v>
      </c>
      <c r="L2280" s="7" t="s">
        <v>33</v>
      </c>
      <c r="M2280" s="6">
        <v>45</v>
      </c>
      <c r="N2280" s="6">
        <v>4</v>
      </c>
      <c r="O2280" s="7" t="str">
        <f>VLOOKUP(H2280,Product_Master!$A$2:$E$19,2,FALSE)</f>
        <v>Filing Cabinet</v>
      </c>
      <c r="P2280" s="7" t="str">
        <f>VLOOKUP(H2280,Product_Master!$A$2:$E$19,3,FALSE)</f>
        <v>Furniture</v>
      </c>
      <c r="Q2280" s="17">
        <f>INDEX(Product_Master!$D$2:$D$19,MATCH(H2280,Product_Master!$A$2:$A$19,0))</f>
        <v>130</v>
      </c>
      <c r="R2280" s="14">
        <f>INDEX(Product_Master!$E$2:$E$19,MATCH(H2280,Product_Master!$A$2:$A$19,0))</f>
        <v>83.55</v>
      </c>
      <c r="S2280" s="14">
        <f t="shared" si="210"/>
        <v>130</v>
      </c>
      <c r="T2280" s="14">
        <f t="shared" si="211"/>
        <v>83.55</v>
      </c>
      <c r="U2280" s="14">
        <f t="shared" si="212"/>
        <v>46.45</v>
      </c>
      <c r="V2280" s="20">
        <f t="shared" si="213"/>
        <v>0.35730769230769233</v>
      </c>
      <c r="W2280" s="7" t="str">
        <f t="shared" si="214"/>
        <v>Profitable</v>
      </c>
      <c r="X2280" s="7" t="str">
        <f t="shared" si="215"/>
        <v>Low</v>
      </c>
    </row>
    <row r="2281" spans="1:24" x14ac:dyDescent="0.3">
      <c r="A2281" s="7" t="s">
        <v>4920</v>
      </c>
      <c r="B2281" s="8">
        <v>45462</v>
      </c>
      <c r="C2281" s="8">
        <v>45468</v>
      </c>
      <c r="D2281" s="7" t="s">
        <v>3101</v>
      </c>
      <c r="E2281" s="7" t="s">
        <v>731</v>
      </c>
      <c r="F2281" s="7" t="s">
        <v>39</v>
      </c>
      <c r="G2281" s="7" t="s">
        <v>192</v>
      </c>
      <c r="H2281" s="7" t="s">
        <v>69</v>
      </c>
      <c r="I2281" s="6">
        <v>4</v>
      </c>
      <c r="J2281" s="10">
        <v>0</v>
      </c>
      <c r="K2281" s="7" t="s">
        <v>222</v>
      </c>
      <c r="L2281" s="7" t="s">
        <v>50</v>
      </c>
      <c r="M2281" s="6">
        <v>27</v>
      </c>
      <c r="N2281" s="6">
        <v>2</v>
      </c>
      <c r="O2281" s="7" t="str">
        <f>VLOOKUP(H2281,Product_Master!$A$2:$E$19,2,FALSE)</f>
        <v>Marker Pack</v>
      </c>
      <c r="P2281" s="7" t="str">
        <f>VLOOKUP(H2281,Product_Master!$A$2:$E$19,3,FALSE)</f>
        <v>Office Supplies</v>
      </c>
      <c r="Q2281" s="17">
        <f>INDEX(Product_Master!$D$2:$D$19,MATCH(H2281,Product_Master!$A$2:$A$19,0))</f>
        <v>11</v>
      </c>
      <c r="R2281" s="14">
        <f>INDEX(Product_Master!$E$2:$E$19,MATCH(H2281,Product_Master!$A$2:$A$19,0))</f>
        <v>6.23</v>
      </c>
      <c r="S2281" s="14">
        <f t="shared" si="210"/>
        <v>44</v>
      </c>
      <c r="T2281" s="14">
        <f t="shared" si="211"/>
        <v>24.92</v>
      </c>
      <c r="U2281" s="14">
        <f t="shared" si="212"/>
        <v>19.079999999999998</v>
      </c>
      <c r="V2281" s="20">
        <f t="shared" si="213"/>
        <v>0.4336363636363636</v>
      </c>
      <c r="W2281" s="7" t="str">
        <f t="shared" si="214"/>
        <v>Profitable</v>
      </c>
      <c r="X2281" s="7" t="str">
        <f t="shared" si="215"/>
        <v>Low</v>
      </c>
    </row>
    <row r="2282" spans="1:24" x14ac:dyDescent="0.3">
      <c r="A2282" s="7" t="s">
        <v>4921</v>
      </c>
      <c r="B2282" s="8">
        <v>45229</v>
      </c>
      <c r="C2282" s="8">
        <v>45233</v>
      </c>
      <c r="D2282" s="7" t="s">
        <v>4047</v>
      </c>
      <c r="E2282" s="7" t="s">
        <v>1142</v>
      </c>
      <c r="F2282" s="7" t="s">
        <v>29</v>
      </c>
      <c r="G2282" s="7" t="s">
        <v>293</v>
      </c>
      <c r="H2282" s="7" t="s">
        <v>84</v>
      </c>
      <c r="I2282" s="6">
        <v>8</v>
      </c>
      <c r="J2282" s="10">
        <v>0</v>
      </c>
      <c r="K2282" s="7" t="s">
        <v>32</v>
      </c>
      <c r="L2282" s="7" t="s">
        <v>41</v>
      </c>
      <c r="M2282" s="6">
        <v>66</v>
      </c>
      <c r="N2282" s="6">
        <v>2</v>
      </c>
      <c r="O2282" s="7" t="str">
        <f>VLOOKUP(H2282,Product_Master!$A$2:$E$19,2,FALSE)</f>
        <v>Bookcase</v>
      </c>
      <c r="P2282" s="7" t="str">
        <f>VLOOKUP(H2282,Product_Master!$A$2:$E$19,3,FALSE)</f>
        <v>Furniture</v>
      </c>
      <c r="Q2282" s="17">
        <f>INDEX(Product_Master!$D$2:$D$19,MATCH(H2282,Product_Master!$A$2:$A$19,0))</f>
        <v>210</v>
      </c>
      <c r="R2282" s="14">
        <f>INDEX(Product_Master!$E$2:$E$19,MATCH(H2282,Product_Master!$A$2:$A$19,0))</f>
        <v>139.15</v>
      </c>
      <c r="S2282" s="14">
        <f t="shared" si="210"/>
        <v>1680</v>
      </c>
      <c r="T2282" s="14">
        <f t="shared" si="211"/>
        <v>1113.2</v>
      </c>
      <c r="U2282" s="14">
        <f t="shared" si="212"/>
        <v>566.79999999999995</v>
      </c>
      <c r="V2282" s="20">
        <f t="shared" si="213"/>
        <v>0.33738095238095234</v>
      </c>
      <c r="W2282" s="7" t="str">
        <f t="shared" si="214"/>
        <v>Profitable</v>
      </c>
      <c r="X2282" s="7" t="str">
        <f t="shared" si="215"/>
        <v>Low</v>
      </c>
    </row>
    <row r="2283" spans="1:24" x14ac:dyDescent="0.3">
      <c r="A2283" s="7" t="s">
        <v>4922</v>
      </c>
      <c r="B2283" s="8">
        <v>45600</v>
      </c>
      <c r="C2283" s="8">
        <v>45601</v>
      </c>
      <c r="D2283" s="7" t="s">
        <v>2168</v>
      </c>
      <c r="E2283" s="7" t="s">
        <v>292</v>
      </c>
      <c r="F2283" s="7" t="s">
        <v>29</v>
      </c>
      <c r="G2283" s="7" t="s">
        <v>40</v>
      </c>
      <c r="H2283" s="7" t="s">
        <v>69</v>
      </c>
      <c r="I2283" s="6">
        <v>2</v>
      </c>
      <c r="J2283" s="10">
        <v>0</v>
      </c>
      <c r="K2283" s="7" t="s">
        <v>32</v>
      </c>
      <c r="L2283" s="7" t="s">
        <v>23</v>
      </c>
      <c r="M2283" s="6">
        <v>60</v>
      </c>
      <c r="N2283" s="6">
        <v>3</v>
      </c>
      <c r="O2283" s="7" t="str">
        <f>VLOOKUP(H2283,Product_Master!$A$2:$E$19,2,FALSE)</f>
        <v>Marker Pack</v>
      </c>
      <c r="P2283" s="7" t="str">
        <f>VLOOKUP(H2283,Product_Master!$A$2:$E$19,3,FALSE)</f>
        <v>Office Supplies</v>
      </c>
      <c r="Q2283" s="17">
        <f>INDEX(Product_Master!$D$2:$D$19,MATCH(H2283,Product_Master!$A$2:$A$19,0))</f>
        <v>11</v>
      </c>
      <c r="R2283" s="14">
        <f>INDEX(Product_Master!$E$2:$E$19,MATCH(H2283,Product_Master!$A$2:$A$19,0))</f>
        <v>6.23</v>
      </c>
      <c r="S2283" s="14">
        <f t="shared" si="210"/>
        <v>22</v>
      </c>
      <c r="T2283" s="14">
        <f t="shared" si="211"/>
        <v>12.46</v>
      </c>
      <c r="U2283" s="14">
        <f t="shared" si="212"/>
        <v>9.5399999999999991</v>
      </c>
      <c r="V2283" s="20">
        <f t="shared" si="213"/>
        <v>0.4336363636363636</v>
      </c>
      <c r="W2283" s="7" t="str">
        <f t="shared" si="214"/>
        <v>Profitable</v>
      </c>
      <c r="X2283" s="7" t="str">
        <f t="shared" si="215"/>
        <v>Low</v>
      </c>
    </row>
    <row r="2284" spans="1:24" x14ac:dyDescent="0.3">
      <c r="A2284" s="7" t="s">
        <v>4923</v>
      </c>
      <c r="B2284" s="8">
        <v>45353</v>
      </c>
      <c r="C2284" s="8">
        <v>45360</v>
      </c>
      <c r="D2284" s="7" t="s">
        <v>3514</v>
      </c>
      <c r="E2284" s="7" t="s">
        <v>635</v>
      </c>
      <c r="F2284" s="7" t="s">
        <v>29</v>
      </c>
      <c r="G2284" s="7" t="s">
        <v>293</v>
      </c>
      <c r="H2284" s="7" t="s">
        <v>69</v>
      </c>
      <c r="I2284" s="6">
        <v>2</v>
      </c>
      <c r="J2284" s="10">
        <v>0</v>
      </c>
      <c r="K2284" s="7" t="s">
        <v>32</v>
      </c>
      <c r="L2284" s="7" t="s">
        <v>41</v>
      </c>
      <c r="M2284" s="6">
        <v>44</v>
      </c>
      <c r="N2284" s="6">
        <v>1</v>
      </c>
      <c r="O2284" s="7" t="str">
        <f>VLOOKUP(H2284,Product_Master!$A$2:$E$19,2,FALSE)</f>
        <v>Marker Pack</v>
      </c>
      <c r="P2284" s="7" t="str">
        <f>VLOOKUP(H2284,Product_Master!$A$2:$E$19,3,FALSE)</f>
        <v>Office Supplies</v>
      </c>
      <c r="Q2284" s="17">
        <f>INDEX(Product_Master!$D$2:$D$19,MATCH(H2284,Product_Master!$A$2:$A$19,0))</f>
        <v>11</v>
      </c>
      <c r="R2284" s="14">
        <f>INDEX(Product_Master!$E$2:$E$19,MATCH(H2284,Product_Master!$A$2:$A$19,0))</f>
        <v>6.23</v>
      </c>
      <c r="S2284" s="14">
        <f t="shared" si="210"/>
        <v>22</v>
      </c>
      <c r="T2284" s="14">
        <f t="shared" si="211"/>
        <v>12.46</v>
      </c>
      <c r="U2284" s="14">
        <f t="shared" si="212"/>
        <v>9.5399999999999991</v>
      </c>
      <c r="V2284" s="20">
        <f t="shared" si="213"/>
        <v>0.4336363636363636</v>
      </c>
      <c r="W2284" s="7" t="str">
        <f t="shared" si="214"/>
        <v>Profitable</v>
      </c>
      <c r="X2284" s="7" t="str">
        <f t="shared" si="215"/>
        <v>Low</v>
      </c>
    </row>
    <row r="2285" spans="1:24" x14ac:dyDescent="0.3">
      <c r="A2285" s="7" t="s">
        <v>4924</v>
      </c>
      <c r="B2285" s="8">
        <v>45325</v>
      </c>
      <c r="C2285" s="8">
        <v>45332</v>
      </c>
      <c r="D2285" s="7" t="s">
        <v>2834</v>
      </c>
      <c r="E2285" s="7" t="s">
        <v>627</v>
      </c>
      <c r="F2285" s="7" t="s">
        <v>39</v>
      </c>
      <c r="G2285" s="7" t="s">
        <v>192</v>
      </c>
      <c r="H2285" s="7" t="s">
        <v>56</v>
      </c>
      <c r="I2285" s="6">
        <v>1</v>
      </c>
      <c r="J2285" s="10">
        <v>0</v>
      </c>
      <c r="K2285" s="7" t="s">
        <v>70</v>
      </c>
      <c r="L2285" s="7" t="s">
        <v>33</v>
      </c>
      <c r="M2285" s="6">
        <v>64</v>
      </c>
      <c r="N2285" s="6">
        <v>2</v>
      </c>
      <c r="O2285" s="7" t="str">
        <f>VLOOKUP(H2285,Product_Master!$A$2:$E$19,2,FALSE)</f>
        <v>Stapler</v>
      </c>
      <c r="P2285" s="7" t="str">
        <f>VLOOKUP(H2285,Product_Master!$A$2:$E$19,3,FALSE)</f>
        <v>Office Supplies</v>
      </c>
      <c r="Q2285" s="17">
        <f>INDEX(Product_Master!$D$2:$D$19,MATCH(H2285,Product_Master!$A$2:$A$19,0))</f>
        <v>15</v>
      </c>
      <c r="R2285" s="14">
        <f>INDEX(Product_Master!$E$2:$E$19,MATCH(H2285,Product_Master!$A$2:$A$19,0))</f>
        <v>9.91</v>
      </c>
      <c r="S2285" s="14">
        <f t="shared" si="210"/>
        <v>15</v>
      </c>
      <c r="T2285" s="14">
        <f t="shared" si="211"/>
        <v>9.91</v>
      </c>
      <c r="U2285" s="14">
        <f t="shared" si="212"/>
        <v>5.09</v>
      </c>
      <c r="V2285" s="20">
        <f t="shared" si="213"/>
        <v>0.33933333333333332</v>
      </c>
      <c r="W2285" s="7" t="str">
        <f t="shared" si="214"/>
        <v>Profitable</v>
      </c>
      <c r="X2285" s="7" t="str">
        <f t="shared" si="215"/>
        <v>Low</v>
      </c>
    </row>
    <row r="2286" spans="1:24" x14ac:dyDescent="0.3">
      <c r="A2286" s="7" t="s">
        <v>4925</v>
      </c>
      <c r="B2286" s="8">
        <v>45108</v>
      </c>
      <c r="C2286" s="8">
        <v>45109</v>
      </c>
      <c r="D2286" s="7" t="s">
        <v>3896</v>
      </c>
      <c r="E2286" s="7" t="s">
        <v>583</v>
      </c>
      <c r="F2286" s="7" t="s">
        <v>29</v>
      </c>
      <c r="G2286" s="7" t="s">
        <v>192</v>
      </c>
      <c r="H2286" s="7" t="s">
        <v>160</v>
      </c>
      <c r="I2286" s="6">
        <v>2</v>
      </c>
      <c r="J2286" s="10">
        <v>0.1</v>
      </c>
      <c r="K2286" s="7" t="s">
        <v>32</v>
      </c>
      <c r="L2286" s="7" t="s">
        <v>41</v>
      </c>
      <c r="M2286" s="6">
        <v>28</v>
      </c>
      <c r="N2286" s="6">
        <v>5</v>
      </c>
      <c r="O2286" s="7" t="str">
        <f>VLOOKUP(H2286,Product_Master!$A$2:$E$19,2,FALSE)</f>
        <v>Laptop</v>
      </c>
      <c r="P2286" s="7" t="str">
        <f>VLOOKUP(H2286,Product_Master!$A$2:$E$19,3,FALSE)</f>
        <v>Technology</v>
      </c>
      <c r="Q2286" s="17">
        <f>INDEX(Product_Master!$D$2:$D$19,MATCH(H2286,Product_Master!$A$2:$A$19,0))</f>
        <v>900</v>
      </c>
      <c r="R2286" s="14">
        <f>INDEX(Product_Master!$E$2:$E$19,MATCH(H2286,Product_Master!$A$2:$A$19,0))</f>
        <v>669.14</v>
      </c>
      <c r="S2286" s="14">
        <f t="shared" si="210"/>
        <v>1620</v>
      </c>
      <c r="T2286" s="14">
        <f t="shared" si="211"/>
        <v>1338.28</v>
      </c>
      <c r="U2286" s="14">
        <f t="shared" si="212"/>
        <v>281.72000000000003</v>
      </c>
      <c r="V2286" s="20">
        <f t="shared" si="213"/>
        <v>0.17390123456790124</v>
      </c>
      <c r="W2286" s="7" t="str">
        <f t="shared" si="214"/>
        <v>Profitable</v>
      </c>
      <c r="X2286" s="7" t="str">
        <f t="shared" si="215"/>
        <v>Low</v>
      </c>
    </row>
    <row r="2287" spans="1:24" x14ac:dyDescent="0.3">
      <c r="A2287" s="7" t="s">
        <v>4926</v>
      </c>
      <c r="B2287" s="8">
        <v>45087</v>
      </c>
      <c r="C2287" s="8">
        <v>45088</v>
      </c>
      <c r="D2287" s="7" t="s">
        <v>301</v>
      </c>
      <c r="E2287" s="7" t="s">
        <v>227</v>
      </c>
      <c r="F2287" s="7" t="s">
        <v>39</v>
      </c>
      <c r="G2287" s="7" t="s">
        <v>40</v>
      </c>
      <c r="H2287" s="7" t="s">
        <v>56</v>
      </c>
      <c r="I2287" s="6">
        <v>8</v>
      </c>
      <c r="J2287" s="10">
        <v>0.1</v>
      </c>
      <c r="K2287" s="7" t="s">
        <v>22</v>
      </c>
      <c r="L2287" s="7" t="s">
        <v>50</v>
      </c>
      <c r="M2287" s="6">
        <v>30</v>
      </c>
      <c r="N2287" s="6">
        <v>5</v>
      </c>
      <c r="O2287" s="7" t="str">
        <f>VLOOKUP(H2287,Product_Master!$A$2:$E$19,2,FALSE)</f>
        <v>Stapler</v>
      </c>
      <c r="P2287" s="7" t="str">
        <f>VLOOKUP(H2287,Product_Master!$A$2:$E$19,3,FALSE)</f>
        <v>Office Supplies</v>
      </c>
      <c r="Q2287" s="17">
        <f>INDEX(Product_Master!$D$2:$D$19,MATCH(H2287,Product_Master!$A$2:$A$19,0))</f>
        <v>15</v>
      </c>
      <c r="R2287" s="14">
        <f>INDEX(Product_Master!$E$2:$E$19,MATCH(H2287,Product_Master!$A$2:$A$19,0))</f>
        <v>9.91</v>
      </c>
      <c r="S2287" s="14">
        <f t="shared" si="210"/>
        <v>108</v>
      </c>
      <c r="T2287" s="14">
        <f t="shared" si="211"/>
        <v>79.28</v>
      </c>
      <c r="U2287" s="14">
        <f t="shared" si="212"/>
        <v>28.72</v>
      </c>
      <c r="V2287" s="20">
        <f t="shared" si="213"/>
        <v>0.2659259259259259</v>
      </c>
      <c r="W2287" s="7" t="str">
        <f t="shared" si="214"/>
        <v>Profitable</v>
      </c>
      <c r="X2287" s="7" t="str">
        <f t="shared" si="215"/>
        <v>Low</v>
      </c>
    </row>
    <row r="2288" spans="1:24" x14ac:dyDescent="0.3">
      <c r="A2288" s="7" t="s">
        <v>4927</v>
      </c>
      <c r="B2288" s="8">
        <v>45486</v>
      </c>
      <c r="C2288" s="8">
        <v>45488</v>
      </c>
      <c r="D2288" s="7" t="s">
        <v>4929</v>
      </c>
      <c r="E2288" s="7" t="s">
        <v>717</v>
      </c>
      <c r="F2288" s="7" t="s">
        <v>19</v>
      </c>
      <c r="G2288" s="7" t="s">
        <v>176</v>
      </c>
      <c r="H2288" s="7" t="s">
        <v>146</v>
      </c>
      <c r="I2288" s="6">
        <v>8</v>
      </c>
      <c r="J2288" s="10">
        <v>0</v>
      </c>
      <c r="K2288" s="7" t="s">
        <v>70</v>
      </c>
      <c r="L2288" s="7" t="s">
        <v>33</v>
      </c>
      <c r="M2288" s="6">
        <v>45</v>
      </c>
      <c r="N2288" s="6">
        <v>1</v>
      </c>
      <c r="O2288" s="7" t="str">
        <f>VLOOKUP(H2288,Product_Master!$A$2:$E$19,2,FALSE)</f>
        <v>Standing Desk</v>
      </c>
      <c r="P2288" s="7" t="str">
        <f>VLOOKUP(H2288,Product_Master!$A$2:$E$19,3,FALSE)</f>
        <v>Furniture</v>
      </c>
      <c r="Q2288" s="17">
        <f>INDEX(Product_Master!$D$2:$D$19,MATCH(H2288,Product_Master!$A$2:$A$19,0))</f>
        <v>480</v>
      </c>
      <c r="R2288" s="14">
        <f>INDEX(Product_Master!$E$2:$E$19,MATCH(H2288,Product_Master!$A$2:$A$19,0))</f>
        <v>375.21</v>
      </c>
      <c r="S2288" s="14">
        <f t="shared" si="210"/>
        <v>3840</v>
      </c>
      <c r="T2288" s="14">
        <f t="shared" si="211"/>
        <v>3001.68</v>
      </c>
      <c r="U2288" s="14">
        <f t="shared" si="212"/>
        <v>838.32000000000016</v>
      </c>
      <c r="V2288" s="20">
        <f t="shared" si="213"/>
        <v>0.21831250000000005</v>
      </c>
      <c r="W2288" s="7" t="str">
        <f t="shared" si="214"/>
        <v>Profitable</v>
      </c>
      <c r="X2288" s="7" t="str">
        <f t="shared" si="215"/>
        <v>Medium</v>
      </c>
    </row>
    <row r="2289" spans="1:24" x14ac:dyDescent="0.3">
      <c r="A2289" s="7" t="s">
        <v>4930</v>
      </c>
      <c r="B2289" s="8">
        <v>45547</v>
      </c>
      <c r="C2289" s="8">
        <v>45550</v>
      </c>
      <c r="D2289" s="7" t="s">
        <v>2922</v>
      </c>
      <c r="E2289" s="7" t="s">
        <v>413</v>
      </c>
      <c r="F2289" s="7" t="s">
        <v>29</v>
      </c>
      <c r="G2289" s="7" t="s">
        <v>90</v>
      </c>
      <c r="H2289" s="7" t="s">
        <v>84</v>
      </c>
      <c r="I2289" s="6">
        <v>2</v>
      </c>
      <c r="J2289" s="10">
        <v>0.15</v>
      </c>
      <c r="K2289" s="7" t="s">
        <v>32</v>
      </c>
      <c r="L2289" s="7" t="s">
        <v>23</v>
      </c>
      <c r="M2289" s="6">
        <v>57</v>
      </c>
      <c r="N2289" s="6">
        <v>2</v>
      </c>
      <c r="O2289" s="7" t="str">
        <f>VLOOKUP(H2289,Product_Master!$A$2:$E$19,2,FALSE)</f>
        <v>Bookcase</v>
      </c>
      <c r="P2289" s="7" t="str">
        <f>VLOOKUP(H2289,Product_Master!$A$2:$E$19,3,FALSE)</f>
        <v>Furniture</v>
      </c>
      <c r="Q2289" s="17">
        <f>INDEX(Product_Master!$D$2:$D$19,MATCH(H2289,Product_Master!$A$2:$A$19,0))</f>
        <v>210</v>
      </c>
      <c r="R2289" s="14">
        <f>INDEX(Product_Master!$E$2:$E$19,MATCH(H2289,Product_Master!$A$2:$A$19,0))</f>
        <v>139.15</v>
      </c>
      <c r="S2289" s="14">
        <f t="shared" si="210"/>
        <v>357</v>
      </c>
      <c r="T2289" s="14">
        <f t="shared" si="211"/>
        <v>278.3</v>
      </c>
      <c r="U2289" s="14">
        <f t="shared" si="212"/>
        <v>78.699999999999989</v>
      </c>
      <c r="V2289" s="20">
        <f t="shared" si="213"/>
        <v>0.22044817927170865</v>
      </c>
      <c r="W2289" s="7" t="str">
        <f t="shared" si="214"/>
        <v>Profitable</v>
      </c>
      <c r="X2289" s="7" t="str">
        <f t="shared" si="215"/>
        <v>Low</v>
      </c>
    </row>
    <row r="2290" spans="1:24" x14ac:dyDescent="0.3">
      <c r="A2290" s="7" t="s">
        <v>4931</v>
      </c>
      <c r="B2290" s="8">
        <v>45159</v>
      </c>
      <c r="C2290" s="8">
        <v>45162</v>
      </c>
      <c r="D2290" s="7" t="s">
        <v>4932</v>
      </c>
      <c r="E2290" s="7" t="s">
        <v>490</v>
      </c>
      <c r="F2290" s="7" t="s">
        <v>29</v>
      </c>
      <c r="G2290" s="7" t="s">
        <v>20</v>
      </c>
      <c r="H2290" s="7" t="s">
        <v>177</v>
      </c>
      <c r="I2290" s="6">
        <v>5</v>
      </c>
      <c r="J2290" s="10">
        <v>0</v>
      </c>
      <c r="K2290" s="7" t="s">
        <v>32</v>
      </c>
      <c r="L2290" s="7" t="s">
        <v>41</v>
      </c>
      <c r="M2290" s="6">
        <v>23</v>
      </c>
      <c r="N2290" s="6">
        <v>5</v>
      </c>
      <c r="O2290" s="7" t="str">
        <f>VLOOKUP(H2290,Product_Master!$A$2:$E$19,2,FALSE)</f>
        <v>Headphones</v>
      </c>
      <c r="P2290" s="7" t="str">
        <f>VLOOKUP(H2290,Product_Master!$A$2:$E$19,3,FALSE)</f>
        <v>Technology</v>
      </c>
      <c r="Q2290" s="17">
        <f>INDEX(Product_Master!$D$2:$D$19,MATCH(H2290,Product_Master!$A$2:$A$19,0))</f>
        <v>80</v>
      </c>
      <c r="R2290" s="14">
        <f>INDEX(Product_Master!$E$2:$E$19,MATCH(H2290,Product_Master!$A$2:$A$19,0))</f>
        <v>45.88</v>
      </c>
      <c r="S2290" s="14">
        <f t="shared" si="210"/>
        <v>400</v>
      </c>
      <c r="T2290" s="14">
        <f t="shared" si="211"/>
        <v>229.4</v>
      </c>
      <c r="U2290" s="14">
        <f t="shared" si="212"/>
        <v>170.6</v>
      </c>
      <c r="V2290" s="20">
        <f t="shared" si="213"/>
        <v>0.42649999999999999</v>
      </c>
      <c r="W2290" s="7" t="str">
        <f t="shared" si="214"/>
        <v>Profitable</v>
      </c>
      <c r="X2290" s="7" t="str">
        <f t="shared" si="215"/>
        <v>Low</v>
      </c>
    </row>
    <row r="2291" spans="1:24" x14ac:dyDescent="0.3">
      <c r="A2291" s="7" t="s">
        <v>4933</v>
      </c>
      <c r="B2291" s="8">
        <v>44965</v>
      </c>
      <c r="C2291" s="8">
        <v>44970</v>
      </c>
      <c r="D2291" s="7" t="s">
        <v>735</v>
      </c>
      <c r="E2291" s="7" t="s">
        <v>159</v>
      </c>
      <c r="F2291" s="7" t="s">
        <v>19</v>
      </c>
      <c r="G2291" s="7" t="s">
        <v>115</v>
      </c>
      <c r="H2291" s="7" t="s">
        <v>98</v>
      </c>
      <c r="I2291" s="6">
        <v>2</v>
      </c>
      <c r="J2291" s="10">
        <v>0.15</v>
      </c>
      <c r="K2291" s="7" t="s">
        <v>32</v>
      </c>
      <c r="L2291" s="7" t="s">
        <v>50</v>
      </c>
      <c r="M2291" s="6">
        <v>59</v>
      </c>
      <c r="N2291" s="6">
        <v>2</v>
      </c>
      <c r="O2291" s="7" t="str">
        <f>VLOOKUP(H2291,Product_Master!$A$2:$E$19,2,FALSE)</f>
        <v>Office Chair</v>
      </c>
      <c r="P2291" s="7" t="str">
        <f>VLOOKUP(H2291,Product_Master!$A$2:$E$19,3,FALSE)</f>
        <v>Furniture</v>
      </c>
      <c r="Q2291" s="17">
        <f>INDEX(Product_Master!$D$2:$D$19,MATCH(H2291,Product_Master!$A$2:$A$19,0))</f>
        <v>150</v>
      </c>
      <c r="R2291" s="14">
        <f>INDEX(Product_Master!$E$2:$E$19,MATCH(H2291,Product_Master!$A$2:$A$19,0))</f>
        <v>111.98</v>
      </c>
      <c r="S2291" s="14">
        <f t="shared" si="210"/>
        <v>255</v>
      </c>
      <c r="T2291" s="14">
        <f t="shared" si="211"/>
        <v>223.96</v>
      </c>
      <c r="U2291" s="14">
        <f t="shared" si="212"/>
        <v>31.039999999999992</v>
      </c>
      <c r="V2291" s="20">
        <f t="shared" si="213"/>
        <v>0.1217254901960784</v>
      </c>
      <c r="W2291" s="7" t="str">
        <f t="shared" si="214"/>
        <v>Profitable</v>
      </c>
      <c r="X2291" s="7" t="str">
        <f t="shared" si="215"/>
        <v>Low</v>
      </c>
    </row>
    <row r="2292" spans="1:24" x14ac:dyDescent="0.3">
      <c r="A2292" s="7" t="s">
        <v>4934</v>
      </c>
      <c r="B2292" s="8">
        <v>45565</v>
      </c>
      <c r="C2292" s="8">
        <v>45567</v>
      </c>
      <c r="D2292" s="7" t="s">
        <v>1297</v>
      </c>
      <c r="E2292" s="7" t="s">
        <v>2083</v>
      </c>
      <c r="F2292" s="7" t="s">
        <v>29</v>
      </c>
      <c r="G2292" s="7" t="s">
        <v>251</v>
      </c>
      <c r="H2292" s="7" t="s">
        <v>31</v>
      </c>
      <c r="I2292" s="6">
        <v>2</v>
      </c>
      <c r="J2292" s="10">
        <v>0</v>
      </c>
      <c r="K2292" s="7" t="s">
        <v>32</v>
      </c>
      <c r="L2292" s="7" t="s">
        <v>50</v>
      </c>
      <c r="M2292" s="6">
        <v>47</v>
      </c>
      <c r="N2292" s="6">
        <v>5</v>
      </c>
      <c r="O2292" s="7" t="str">
        <f>VLOOKUP(H2292,Product_Master!$A$2:$E$19,2,FALSE)</f>
        <v>Desk</v>
      </c>
      <c r="P2292" s="7" t="str">
        <f>VLOOKUP(H2292,Product_Master!$A$2:$E$19,3,FALSE)</f>
        <v>Furniture</v>
      </c>
      <c r="Q2292" s="17">
        <f>INDEX(Product_Master!$D$2:$D$19,MATCH(H2292,Product_Master!$A$2:$A$19,0))</f>
        <v>320</v>
      </c>
      <c r="R2292" s="14">
        <f>INDEX(Product_Master!$E$2:$E$19,MATCH(H2292,Product_Master!$A$2:$A$19,0))</f>
        <v>186.25</v>
      </c>
      <c r="S2292" s="14">
        <f t="shared" si="210"/>
        <v>640</v>
      </c>
      <c r="T2292" s="14">
        <f t="shared" si="211"/>
        <v>372.5</v>
      </c>
      <c r="U2292" s="14">
        <f t="shared" si="212"/>
        <v>267.5</v>
      </c>
      <c r="V2292" s="20">
        <f t="shared" si="213"/>
        <v>0.41796875</v>
      </c>
      <c r="W2292" s="7" t="str">
        <f t="shared" si="214"/>
        <v>Profitable</v>
      </c>
      <c r="X2292" s="7" t="str">
        <f t="shared" si="215"/>
        <v>Low</v>
      </c>
    </row>
    <row r="2293" spans="1:24" x14ac:dyDescent="0.3">
      <c r="A2293" s="7" t="s">
        <v>4935</v>
      </c>
      <c r="B2293" s="8">
        <v>45398</v>
      </c>
      <c r="C2293" s="8">
        <v>45399</v>
      </c>
      <c r="D2293" s="7" t="s">
        <v>3303</v>
      </c>
      <c r="E2293" s="7" t="s">
        <v>135</v>
      </c>
      <c r="F2293" s="7" t="s">
        <v>29</v>
      </c>
      <c r="G2293" s="7" t="s">
        <v>5734</v>
      </c>
      <c r="H2293" s="7" t="s">
        <v>63</v>
      </c>
      <c r="I2293" s="6">
        <v>9</v>
      </c>
      <c r="J2293" s="10">
        <v>0.1</v>
      </c>
      <c r="K2293" s="7" t="s">
        <v>32</v>
      </c>
      <c r="L2293" s="7" t="s">
        <v>23</v>
      </c>
      <c r="M2293" s="6">
        <v>59</v>
      </c>
      <c r="N2293" s="6">
        <v>4</v>
      </c>
      <c r="O2293" s="7" t="str">
        <f>VLOOKUP(H2293,Product_Master!$A$2:$E$19,2,FALSE)</f>
        <v>Paper Ream</v>
      </c>
      <c r="P2293" s="7" t="str">
        <f>VLOOKUP(H2293,Product_Master!$A$2:$E$19,3,FALSE)</f>
        <v>Office Supplies</v>
      </c>
      <c r="Q2293" s="17">
        <f>INDEX(Product_Master!$D$2:$D$19,MATCH(H2293,Product_Master!$A$2:$A$19,0))</f>
        <v>9</v>
      </c>
      <c r="R2293" s="14">
        <f>INDEX(Product_Master!$E$2:$E$19,MATCH(H2293,Product_Master!$A$2:$A$19,0))</f>
        <v>5.46</v>
      </c>
      <c r="S2293" s="14">
        <f t="shared" si="210"/>
        <v>72.900000000000006</v>
      </c>
      <c r="T2293" s="14">
        <f t="shared" si="211"/>
        <v>49.14</v>
      </c>
      <c r="U2293" s="14">
        <f t="shared" si="212"/>
        <v>23.760000000000005</v>
      </c>
      <c r="V2293" s="20">
        <f t="shared" si="213"/>
        <v>0.32592592592592595</v>
      </c>
      <c r="W2293" s="7" t="str">
        <f t="shared" si="214"/>
        <v>Profitable</v>
      </c>
      <c r="X2293" s="7" t="str">
        <f t="shared" si="215"/>
        <v>Low</v>
      </c>
    </row>
    <row r="2294" spans="1:24" x14ac:dyDescent="0.3">
      <c r="A2294" s="7" t="s">
        <v>4936</v>
      </c>
      <c r="B2294" s="8">
        <v>45074</v>
      </c>
      <c r="C2294" s="8">
        <v>45078</v>
      </c>
      <c r="D2294" s="7" t="s">
        <v>1712</v>
      </c>
      <c r="E2294" s="7" t="s">
        <v>256</v>
      </c>
      <c r="F2294" s="7" t="s">
        <v>39</v>
      </c>
      <c r="G2294" s="7" t="s">
        <v>176</v>
      </c>
      <c r="H2294" s="7" t="s">
        <v>98</v>
      </c>
      <c r="I2294" s="6">
        <v>5</v>
      </c>
      <c r="J2294" s="10">
        <v>0.15</v>
      </c>
      <c r="K2294" s="7" t="s">
        <v>32</v>
      </c>
      <c r="L2294" s="7" t="s">
        <v>33</v>
      </c>
      <c r="M2294" s="6">
        <v>37</v>
      </c>
      <c r="N2294" s="6">
        <v>1</v>
      </c>
      <c r="O2294" s="7" t="str">
        <f>VLOOKUP(H2294,Product_Master!$A$2:$E$19,2,FALSE)</f>
        <v>Office Chair</v>
      </c>
      <c r="P2294" s="7" t="str">
        <f>VLOOKUP(H2294,Product_Master!$A$2:$E$19,3,FALSE)</f>
        <v>Furniture</v>
      </c>
      <c r="Q2294" s="17">
        <f>INDEX(Product_Master!$D$2:$D$19,MATCH(H2294,Product_Master!$A$2:$A$19,0))</f>
        <v>150</v>
      </c>
      <c r="R2294" s="14">
        <f>INDEX(Product_Master!$E$2:$E$19,MATCH(H2294,Product_Master!$A$2:$A$19,0))</f>
        <v>111.98</v>
      </c>
      <c r="S2294" s="14">
        <f t="shared" si="210"/>
        <v>637.5</v>
      </c>
      <c r="T2294" s="14">
        <f t="shared" si="211"/>
        <v>559.9</v>
      </c>
      <c r="U2294" s="14">
        <f t="shared" si="212"/>
        <v>77.600000000000023</v>
      </c>
      <c r="V2294" s="20">
        <f t="shared" si="213"/>
        <v>0.12172549019607846</v>
      </c>
      <c r="W2294" s="7" t="str">
        <f t="shared" si="214"/>
        <v>Profitable</v>
      </c>
      <c r="X2294" s="7" t="str">
        <f t="shared" si="215"/>
        <v>Low</v>
      </c>
    </row>
    <row r="2295" spans="1:24" x14ac:dyDescent="0.3">
      <c r="A2295" s="7" t="s">
        <v>4937</v>
      </c>
      <c r="B2295" s="8">
        <v>45296</v>
      </c>
      <c r="C2295" s="8">
        <v>45303</v>
      </c>
      <c r="D2295" s="7" t="s">
        <v>2251</v>
      </c>
      <c r="E2295" s="7" t="s">
        <v>1422</v>
      </c>
      <c r="F2295" s="7" t="s">
        <v>29</v>
      </c>
      <c r="G2295" s="7" t="s">
        <v>30</v>
      </c>
      <c r="H2295" s="7" t="s">
        <v>98</v>
      </c>
      <c r="I2295" s="6">
        <v>4</v>
      </c>
      <c r="J2295" s="10">
        <v>0</v>
      </c>
      <c r="K2295" s="7" t="s">
        <v>32</v>
      </c>
      <c r="L2295" s="7" t="s">
        <v>41</v>
      </c>
      <c r="M2295" s="6">
        <v>43</v>
      </c>
      <c r="N2295" s="6">
        <v>2</v>
      </c>
      <c r="O2295" s="7" t="str">
        <f>VLOOKUP(H2295,Product_Master!$A$2:$E$19,2,FALSE)</f>
        <v>Office Chair</v>
      </c>
      <c r="P2295" s="7" t="str">
        <f>VLOOKUP(H2295,Product_Master!$A$2:$E$19,3,FALSE)</f>
        <v>Furniture</v>
      </c>
      <c r="Q2295" s="17">
        <f>INDEX(Product_Master!$D$2:$D$19,MATCH(H2295,Product_Master!$A$2:$A$19,0))</f>
        <v>150</v>
      </c>
      <c r="R2295" s="14">
        <f>INDEX(Product_Master!$E$2:$E$19,MATCH(H2295,Product_Master!$A$2:$A$19,0))</f>
        <v>111.98</v>
      </c>
      <c r="S2295" s="14">
        <f t="shared" si="210"/>
        <v>600</v>
      </c>
      <c r="T2295" s="14">
        <f t="shared" si="211"/>
        <v>447.92</v>
      </c>
      <c r="U2295" s="14">
        <f t="shared" si="212"/>
        <v>152.07999999999998</v>
      </c>
      <c r="V2295" s="20">
        <f t="shared" si="213"/>
        <v>0.25346666666666662</v>
      </c>
      <c r="W2295" s="7" t="str">
        <f t="shared" si="214"/>
        <v>Profitable</v>
      </c>
      <c r="X2295" s="7" t="str">
        <f t="shared" si="215"/>
        <v>Low</v>
      </c>
    </row>
    <row r="2296" spans="1:24" x14ac:dyDescent="0.3">
      <c r="A2296" s="7" t="s">
        <v>4938</v>
      </c>
      <c r="B2296" s="8">
        <v>45237</v>
      </c>
      <c r="C2296" s="8">
        <v>45239</v>
      </c>
      <c r="D2296" s="7" t="s">
        <v>4939</v>
      </c>
      <c r="E2296" s="7" t="s">
        <v>782</v>
      </c>
      <c r="F2296" s="7" t="s">
        <v>29</v>
      </c>
      <c r="G2296" s="7" t="s">
        <v>20</v>
      </c>
      <c r="H2296" s="7" t="s">
        <v>76</v>
      </c>
      <c r="I2296" s="6">
        <v>8</v>
      </c>
      <c r="J2296" s="10">
        <v>0.05</v>
      </c>
      <c r="K2296" s="7" t="s">
        <v>70</v>
      </c>
      <c r="L2296" s="7" t="s">
        <v>50</v>
      </c>
      <c r="M2296" s="6">
        <v>33</v>
      </c>
      <c r="N2296" s="6">
        <v>2</v>
      </c>
      <c r="O2296" s="7" t="str">
        <f>VLOOKUP(H2296,Product_Master!$A$2:$E$19,2,FALSE)</f>
        <v>Tablet</v>
      </c>
      <c r="P2296" s="7" t="str">
        <f>VLOOKUP(H2296,Product_Master!$A$2:$E$19,3,FALSE)</f>
        <v>Technology</v>
      </c>
      <c r="Q2296" s="17">
        <f>INDEX(Product_Master!$D$2:$D$19,MATCH(H2296,Product_Master!$A$2:$A$19,0))</f>
        <v>350</v>
      </c>
      <c r="R2296" s="14">
        <f>INDEX(Product_Master!$E$2:$E$19,MATCH(H2296,Product_Master!$A$2:$A$19,0))</f>
        <v>267.63</v>
      </c>
      <c r="S2296" s="14">
        <f t="shared" si="210"/>
        <v>2660</v>
      </c>
      <c r="T2296" s="14">
        <f t="shared" si="211"/>
        <v>2141.04</v>
      </c>
      <c r="U2296" s="14">
        <f t="shared" si="212"/>
        <v>518.96</v>
      </c>
      <c r="V2296" s="20">
        <f t="shared" si="213"/>
        <v>0.19509774436090227</v>
      </c>
      <c r="W2296" s="7" t="str">
        <f t="shared" si="214"/>
        <v>Profitable</v>
      </c>
      <c r="X2296" s="7" t="str">
        <f t="shared" si="215"/>
        <v>Medium</v>
      </c>
    </row>
    <row r="2297" spans="1:24" x14ac:dyDescent="0.3">
      <c r="A2297" s="7" t="s">
        <v>4940</v>
      </c>
      <c r="B2297" s="8">
        <v>45211</v>
      </c>
      <c r="C2297" s="8">
        <v>45216</v>
      </c>
      <c r="D2297" s="7" t="s">
        <v>3651</v>
      </c>
      <c r="E2297" s="7" t="s">
        <v>1568</v>
      </c>
      <c r="F2297" s="7" t="s">
        <v>39</v>
      </c>
      <c r="G2297" s="7" t="s">
        <v>90</v>
      </c>
      <c r="H2297" s="7" t="s">
        <v>31</v>
      </c>
      <c r="I2297" s="6">
        <v>4</v>
      </c>
      <c r="J2297" s="10">
        <v>0</v>
      </c>
      <c r="K2297" s="7" t="s">
        <v>32</v>
      </c>
      <c r="L2297" s="7" t="s">
        <v>41</v>
      </c>
      <c r="M2297" s="6">
        <v>44</v>
      </c>
      <c r="N2297" s="6">
        <v>2</v>
      </c>
      <c r="O2297" s="7" t="str">
        <f>VLOOKUP(H2297,Product_Master!$A$2:$E$19,2,FALSE)</f>
        <v>Desk</v>
      </c>
      <c r="P2297" s="7" t="str">
        <f>VLOOKUP(H2297,Product_Master!$A$2:$E$19,3,FALSE)</f>
        <v>Furniture</v>
      </c>
      <c r="Q2297" s="17">
        <f>INDEX(Product_Master!$D$2:$D$19,MATCH(H2297,Product_Master!$A$2:$A$19,0))</f>
        <v>320</v>
      </c>
      <c r="R2297" s="14">
        <f>INDEX(Product_Master!$E$2:$E$19,MATCH(H2297,Product_Master!$A$2:$A$19,0))</f>
        <v>186.25</v>
      </c>
      <c r="S2297" s="14">
        <f t="shared" si="210"/>
        <v>1280</v>
      </c>
      <c r="T2297" s="14">
        <f t="shared" si="211"/>
        <v>745</v>
      </c>
      <c r="U2297" s="14">
        <f t="shared" si="212"/>
        <v>535</v>
      </c>
      <c r="V2297" s="20">
        <f t="shared" si="213"/>
        <v>0.41796875</v>
      </c>
      <c r="W2297" s="7" t="str">
        <f t="shared" si="214"/>
        <v>Profitable</v>
      </c>
      <c r="X2297" s="7" t="str">
        <f t="shared" si="215"/>
        <v>Low</v>
      </c>
    </row>
    <row r="2298" spans="1:24" x14ac:dyDescent="0.3">
      <c r="A2298" s="7" t="s">
        <v>4943</v>
      </c>
      <c r="B2298" s="8">
        <v>45387</v>
      </c>
      <c r="C2298" s="8">
        <v>45394</v>
      </c>
      <c r="D2298" s="7" t="s">
        <v>4543</v>
      </c>
      <c r="E2298" s="7" t="s">
        <v>1550</v>
      </c>
      <c r="F2298" s="7" t="s">
        <v>39</v>
      </c>
      <c r="G2298" s="7" t="s">
        <v>62</v>
      </c>
      <c r="H2298" s="7" t="s">
        <v>21</v>
      </c>
      <c r="I2298" s="6">
        <v>8</v>
      </c>
      <c r="J2298" s="10">
        <v>0.1</v>
      </c>
      <c r="K2298" s="7" t="s">
        <v>32</v>
      </c>
      <c r="L2298" s="7" t="s">
        <v>50</v>
      </c>
      <c r="M2298" s="6">
        <v>18</v>
      </c>
      <c r="N2298" s="6">
        <v>4</v>
      </c>
      <c r="O2298" s="7" t="str">
        <f>VLOOKUP(H2298,Product_Master!$A$2:$E$19,2,FALSE)</f>
        <v>Pen Set</v>
      </c>
      <c r="P2298" s="7" t="str">
        <f>VLOOKUP(H2298,Product_Master!$A$2:$E$19,3,FALSE)</f>
        <v>Office Supplies</v>
      </c>
      <c r="Q2298" s="17">
        <f>INDEX(Product_Master!$D$2:$D$19,MATCH(H2298,Product_Master!$A$2:$A$19,0))</f>
        <v>12</v>
      </c>
      <c r="R2298" s="14">
        <f>INDEX(Product_Master!$E$2:$E$19,MATCH(H2298,Product_Master!$A$2:$A$19,0))</f>
        <v>9.07</v>
      </c>
      <c r="S2298" s="14">
        <f t="shared" si="210"/>
        <v>86.4</v>
      </c>
      <c r="T2298" s="14">
        <f t="shared" si="211"/>
        <v>72.56</v>
      </c>
      <c r="U2298" s="14">
        <f t="shared" si="212"/>
        <v>13.840000000000003</v>
      </c>
      <c r="V2298" s="20">
        <f t="shared" si="213"/>
        <v>0.16018518518518521</v>
      </c>
      <c r="W2298" s="7" t="str">
        <f t="shared" si="214"/>
        <v>Profitable</v>
      </c>
      <c r="X2298" s="7" t="str">
        <f t="shared" si="215"/>
        <v>Low</v>
      </c>
    </row>
    <row r="2299" spans="1:24" x14ac:dyDescent="0.3">
      <c r="A2299" s="7" t="s">
        <v>4944</v>
      </c>
      <c r="B2299" s="8">
        <v>45035</v>
      </c>
      <c r="C2299" s="8">
        <v>45038</v>
      </c>
      <c r="D2299" s="7" t="s">
        <v>1804</v>
      </c>
      <c r="E2299" s="7" t="s">
        <v>61</v>
      </c>
      <c r="F2299" s="7" t="s">
        <v>39</v>
      </c>
      <c r="G2299" s="7" t="s">
        <v>5734</v>
      </c>
      <c r="H2299" s="7" t="s">
        <v>109</v>
      </c>
      <c r="I2299" s="6">
        <v>8</v>
      </c>
      <c r="J2299" s="10">
        <v>0.05</v>
      </c>
      <c r="K2299" s="7" t="s">
        <v>32</v>
      </c>
      <c r="L2299" s="7" t="s">
        <v>50</v>
      </c>
      <c r="M2299" s="6">
        <v>18</v>
      </c>
      <c r="N2299" s="6">
        <v>2</v>
      </c>
      <c r="O2299" s="7" t="str">
        <f>VLOOKUP(H2299,Product_Master!$A$2:$E$19,2,FALSE)</f>
        <v>Printer</v>
      </c>
      <c r="P2299" s="7" t="str">
        <f>VLOOKUP(H2299,Product_Master!$A$2:$E$19,3,FALSE)</f>
        <v>Technology</v>
      </c>
      <c r="Q2299" s="17">
        <f>INDEX(Product_Master!$D$2:$D$19,MATCH(H2299,Product_Master!$A$2:$A$19,0))</f>
        <v>180</v>
      </c>
      <c r="R2299" s="14">
        <f>INDEX(Product_Master!$E$2:$E$19,MATCH(H2299,Product_Master!$A$2:$A$19,0))</f>
        <v>133.25</v>
      </c>
      <c r="S2299" s="14">
        <f t="shared" si="210"/>
        <v>1368</v>
      </c>
      <c r="T2299" s="14">
        <f t="shared" si="211"/>
        <v>1066</v>
      </c>
      <c r="U2299" s="14">
        <f t="shared" si="212"/>
        <v>302</v>
      </c>
      <c r="V2299" s="20">
        <f t="shared" si="213"/>
        <v>0.22076023391812866</v>
      </c>
      <c r="W2299" s="7" t="str">
        <f t="shared" si="214"/>
        <v>Profitable</v>
      </c>
      <c r="X2299" s="7" t="str">
        <f t="shared" si="215"/>
        <v>Low</v>
      </c>
    </row>
    <row r="2300" spans="1:24" x14ac:dyDescent="0.3">
      <c r="A2300" s="7" t="s">
        <v>4945</v>
      </c>
      <c r="B2300" s="8">
        <v>45377</v>
      </c>
      <c r="C2300" s="8">
        <v>45379</v>
      </c>
      <c r="D2300" s="7" t="s">
        <v>3845</v>
      </c>
      <c r="E2300" s="7" t="s">
        <v>1550</v>
      </c>
      <c r="F2300" s="7" t="s">
        <v>29</v>
      </c>
      <c r="G2300" s="7" t="s">
        <v>62</v>
      </c>
      <c r="H2300" s="7" t="s">
        <v>84</v>
      </c>
      <c r="I2300" s="6">
        <v>6</v>
      </c>
      <c r="J2300" s="10">
        <v>0.2</v>
      </c>
      <c r="K2300" s="7" t="s">
        <v>32</v>
      </c>
      <c r="L2300" s="7" t="s">
        <v>23</v>
      </c>
      <c r="M2300" s="6">
        <v>34</v>
      </c>
      <c r="N2300" s="6">
        <v>2</v>
      </c>
      <c r="O2300" s="7" t="str">
        <f>VLOOKUP(H2300,Product_Master!$A$2:$E$19,2,FALSE)</f>
        <v>Bookcase</v>
      </c>
      <c r="P2300" s="7" t="str">
        <f>VLOOKUP(H2300,Product_Master!$A$2:$E$19,3,FALSE)</f>
        <v>Furniture</v>
      </c>
      <c r="Q2300" s="17">
        <f>INDEX(Product_Master!$D$2:$D$19,MATCH(H2300,Product_Master!$A$2:$A$19,0))</f>
        <v>210</v>
      </c>
      <c r="R2300" s="14">
        <f>INDEX(Product_Master!$E$2:$E$19,MATCH(H2300,Product_Master!$A$2:$A$19,0))</f>
        <v>139.15</v>
      </c>
      <c r="S2300" s="14">
        <f t="shared" si="210"/>
        <v>1008</v>
      </c>
      <c r="T2300" s="14">
        <f t="shared" si="211"/>
        <v>834.90000000000009</v>
      </c>
      <c r="U2300" s="14">
        <f t="shared" si="212"/>
        <v>173.09999999999991</v>
      </c>
      <c r="V2300" s="20">
        <f t="shared" si="213"/>
        <v>0.17172619047619039</v>
      </c>
      <c r="W2300" s="7" t="str">
        <f t="shared" si="214"/>
        <v>Profitable</v>
      </c>
      <c r="X2300" s="7" t="str">
        <f t="shared" si="215"/>
        <v>Low</v>
      </c>
    </row>
    <row r="2301" spans="1:24" x14ac:dyDescent="0.3">
      <c r="A2301" s="7" t="s">
        <v>4946</v>
      </c>
      <c r="B2301" s="8">
        <v>45337</v>
      </c>
      <c r="C2301" s="8">
        <v>45340</v>
      </c>
      <c r="D2301" s="7" t="s">
        <v>4949</v>
      </c>
      <c r="E2301" s="7" t="s">
        <v>435</v>
      </c>
      <c r="F2301" s="7" t="s">
        <v>39</v>
      </c>
      <c r="G2301" s="7" t="s">
        <v>251</v>
      </c>
      <c r="H2301" s="7" t="s">
        <v>56</v>
      </c>
      <c r="I2301" s="6">
        <v>3</v>
      </c>
      <c r="J2301" s="10">
        <v>0.1</v>
      </c>
      <c r="K2301" s="7" t="s">
        <v>32</v>
      </c>
      <c r="L2301" s="7" t="s">
        <v>41</v>
      </c>
      <c r="M2301" s="6">
        <v>46</v>
      </c>
      <c r="N2301" s="6">
        <v>1</v>
      </c>
      <c r="O2301" s="7" t="str">
        <f>VLOOKUP(H2301,Product_Master!$A$2:$E$19,2,FALSE)</f>
        <v>Stapler</v>
      </c>
      <c r="P2301" s="7" t="str">
        <f>VLOOKUP(H2301,Product_Master!$A$2:$E$19,3,FALSE)</f>
        <v>Office Supplies</v>
      </c>
      <c r="Q2301" s="17">
        <f>INDEX(Product_Master!$D$2:$D$19,MATCH(H2301,Product_Master!$A$2:$A$19,0))</f>
        <v>15</v>
      </c>
      <c r="R2301" s="14">
        <f>INDEX(Product_Master!$E$2:$E$19,MATCH(H2301,Product_Master!$A$2:$A$19,0))</f>
        <v>9.91</v>
      </c>
      <c r="S2301" s="14">
        <f t="shared" si="210"/>
        <v>40.5</v>
      </c>
      <c r="T2301" s="14">
        <f t="shared" si="211"/>
        <v>29.73</v>
      </c>
      <c r="U2301" s="14">
        <f t="shared" si="212"/>
        <v>10.77</v>
      </c>
      <c r="V2301" s="20">
        <f t="shared" si="213"/>
        <v>0.2659259259259259</v>
      </c>
      <c r="W2301" s="7" t="str">
        <f t="shared" si="214"/>
        <v>Profitable</v>
      </c>
      <c r="X2301" s="7" t="str">
        <f t="shared" si="215"/>
        <v>Low</v>
      </c>
    </row>
    <row r="2302" spans="1:24" x14ac:dyDescent="0.3">
      <c r="A2302" s="7" t="s">
        <v>4950</v>
      </c>
      <c r="B2302" s="8">
        <v>45644</v>
      </c>
      <c r="C2302" s="8">
        <v>45651</v>
      </c>
      <c r="D2302" s="7" t="s">
        <v>1437</v>
      </c>
      <c r="E2302" s="7" t="s">
        <v>55</v>
      </c>
      <c r="F2302" s="7" t="s">
        <v>29</v>
      </c>
      <c r="G2302" s="7" t="s">
        <v>47</v>
      </c>
      <c r="H2302" s="7" t="s">
        <v>69</v>
      </c>
      <c r="I2302" s="6">
        <v>3</v>
      </c>
      <c r="J2302" s="10">
        <v>0</v>
      </c>
      <c r="K2302" s="7" t="s">
        <v>32</v>
      </c>
      <c r="L2302" s="7" t="s">
        <v>50</v>
      </c>
      <c r="M2302" s="6">
        <v>38</v>
      </c>
      <c r="N2302" s="6">
        <v>3</v>
      </c>
      <c r="O2302" s="7" t="str">
        <f>VLOOKUP(H2302,Product_Master!$A$2:$E$19,2,FALSE)</f>
        <v>Marker Pack</v>
      </c>
      <c r="P2302" s="7" t="str">
        <f>VLOOKUP(H2302,Product_Master!$A$2:$E$19,3,FALSE)</f>
        <v>Office Supplies</v>
      </c>
      <c r="Q2302" s="17">
        <f>INDEX(Product_Master!$D$2:$D$19,MATCH(H2302,Product_Master!$A$2:$A$19,0))</f>
        <v>11</v>
      </c>
      <c r="R2302" s="14">
        <f>INDEX(Product_Master!$E$2:$E$19,MATCH(H2302,Product_Master!$A$2:$A$19,0))</f>
        <v>6.23</v>
      </c>
      <c r="S2302" s="14">
        <f t="shared" si="210"/>
        <v>33</v>
      </c>
      <c r="T2302" s="14">
        <f t="shared" si="211"/>
        <v>18.690000000000001</v>
      </c>
      <c r="U2302" s="14">
        <f t="shared" si="212"/>
        <v>14.309999999999999</v>
      </c>
      <c r="V2302" s="20">
        <f t="shared" si="213"/>
        <v>0.4336363636363636</v>
      </c>
      <c r="W2302" s="7" t="str">
        <f t="shared" si="214"/>
        <v>Profitable</v>
      </c>
      <c r="X2302" s="7" t="str">
        <f t="shared" si="215"/>
        <v>Low</v>
      </c>
    </row>
    <row r="2303" spans="1:24" x14ac:dyDescent="0.3">
      <c r="A2303" s="7" t="s">
        <v>4951</v>
      </c>
      <c r="B2303" s="8">
        <v>45630</v>
      </c>
      <c r="C2303" s="8">
        <v>45632</v>
      </c>
      <c r="D2303" s="7" t="s">
        <v>3627</v>
      </c>
      <c r="E2303" s="7" t="s">
        <v>326</v>
      </c>
      <c r="F2303" s="7" t="s">
        <v>39</v>
      </c>
      <c r="G2303" s="7" t="s">
        <v>115</v>
      </c>
      <c r="H2303" s="7" t="s">
        <v>76</v>
      </c>
      <c r="I2303" s="6">
        <v>2</v>
      </c>
      <c r="J2303" s="10">
        <v>0</v>
      </c>
      <c r="K2303" s="7" t="s">
        <v>32</v>
      </c>
      <c r="L2303" s="7" t="s">
        <v>41</v>
      </c>
      <c r="M2303" s="6">
        <v>42</v>
      </c>
      <c r="N2303" s="6">
        <v>5</v>
      </c>
      <c r="O2303" s="7" t="str">
        <f>VLOOKUP(H2303,Product_Master!$A$2:$E$19,2,FALSE)</f>
        <v>Tablet</v>
      </c>
      <c r="P2303" s="7" t="str">
        <f>VLOOKUP(H2303,Product_Master!$A$2:$E$19,3,FALSE)</f>
        <v>Technology</v>
      </c>
      <c r="Q2303" s="17">
        <f>INDEX(Product_Master!$D$2:$D$19,MATCH(H2303,Product_Master!$A$2:$A$19,0))</f>
        <v>350</v>
      </c>
      <c r="R2303" s="14">
        <f>INDEX(Product_Master!$E$2:$E$19,MATCH(H2303,Product_Master!$A$2:$A$19,0))</f>
        <v>267.63</v>
      </c>
      <c r="S2303" s="14">
        <f t="shared" si="210"/>
        <v>700</v>
      </c>
      <c r="T2303" s="14">
        <f t="shared" si="211"/>
        <v>535.26</v>
      </c>
      <c r="U2303" s="14">
        <f t="shared" si="212"/>
        <v>164.74</v>
      </c>
      <c r="V2303" s="20">
        <f t="shared" si="213"/>
        <v>0.23534285714285716</v>
      </c>
      <c r="W2303" s="7" t="str">
        <f t="shared" si="214"/>
        <v>Profitable</v>
      </c>
      <c r="X2303" s="7" t="str">
        <f t="shared" si="215"/>
        <v>Low</v>
      </c>
    </row>
    <row r="2304" spans="1:24" x14ac:dyDescent="0.3">
      <c r="A2304" s="7" t="s">
        <v>4952</v>
      </c>
      <c r="B2304" s="8">
        <v>45316</v>
      </c>
      <c r="C2304" s="8">
        <v>45319</v>
      </c>
      <c r="D2304" s="7" t="s">
        <v>2722</v>
      </c>
      <c r="E2304" s="7" t="s">
        <v>694</v>
      </c>
      <c r="F2304" s="7" t="s">
        <v>19</v>
      </c>
      <c r="G2304" s="7" t="s">
        <v>251</v>
      </c>
      <c r="H2304" s="7" t="s">
        <v>308</v>
      </c>
      <c r="I2304" s="6">
        <v>5</v>
      </c>
      <c r="J2304" s="10">
        <v>0</v>
      </c>
      <c r="K2304" s="7" t="s">
        <v>222</v>
      </c>
      <c r="L2304" s="7" t="s">
        <v>33</v>
      </c>
      <c r="M2304" s="6">
        <v>36</v>
      </c>
      <c r="N2304" s="6">
        <v>2</v>
      </c>
      <c r="O2304" s="7" t="str">
        <f>VLOOKUP(H2304,Product_Master!$A$2:$E$19,2,FALSE)</f>
        <v>Binder</v>
      </c>
      <c r="P2304" s="7" t="str">
        <f>VLOOKUP(H2304,Product_Master!$A$2:$E$19,3,FALSE)</f>
        <v>Office Supplies</v>
      </c>
      <c r="Q2304" s="17">
        <f>INDEX(Product_Master!$D$2:$D$19,MATCH(H2304,Product_Master!$A$2:$A$19,0))</f>
        <v>8</v>
      </c>
      <c r="R2304" s="14">
        <f>INDEX(Product_Master!$E$2:$E$19,MATCH(H2304,Product_Master!$A$2:$A$19,0))</f>
        <v>5.51</v>
      </c>
      <c r="S2304" s="14">
        <f t="shared" si="210"/>
        <v>40</v>
      </c>
      <c r="T2304" s="14">
        <f t="shared" si="211"/>
        <v>27.549999999999997</v>
      </c>
      <c r="U2304" s="14">
        <f t="shared" si="212"/>
        <v>12.450000000000003</v>
      </c>
      <c r="V2304" s="20">
        <f t="shared" si="213"/>
        <v>0.31125000000000008</v>
      </c>
      <c r="W2304" s="7" t="str">
        <f t="shared" si="214"/>
        <v>Profitable</v>
      </c>
      <c r="X2304" s="7" t="str">
        <f t="shared" si="215"/>
        <v>Low</v>
      </c>
    </row>
    <row r="2305" spans="1:24" x14ac:dyDescent="0.3">
      <c r="A2305" s="7" t="s">
        <v>4953</v>
      </c>
      <c r="B2305" s="8">
        <v>45051</v>
      </c>
      <c r="C2305" s="8">
        <v>45057</v>
      </c>
      <c r="D2305" s="7" t="s">
        <v>1112</v>
      </c>
      <c r="E2305" s="7" t="s">
        <v>683</v>
      </c>
      <c r="F2305" s="7" t="s">
        <v>29</v>
      </c>
      <c r="G2305" s="7" t="s">
        <v>251</v>
      </c>
      <c r="H2305" s="7" t="s">
        <v>48</v>
      </c>
      <c r="I2305" s="6">
        <v>4</v>
      </c>
      <c r="J2305" s="10">
        <v>0</v>
      </c>
      <c r="K2305" s="7" t="s">
        <v>32</v>
      </c>
      <c r="L2305" s="7" t="s">
        <v>41</v>
      </c>
      <c r="M2305" s="6">
        <v>19</v>
      </c>
      <c r="N2305" s="6">
        <v>1</v>
      </c>
      <c r="O2305" s="7" t="str">
        <f>VLOOKUP(H2305,Product_Master!$A$2:$E$19,2,FALSE)</f>
        <v>Monitor</v>
      </c>
      <c r="P2305" s="7" t="str">
        <f>VLOOKUP(H2305,Product_Master!$A$2:$E$19,3,FALSE)</f>
        <v>Technology</v>
      </c>
      <c r="Q2305" s="17">
        <f>INDEX(Product_Master!$D$2:$D$19,MATCH(H2305,Product_Master!$A$2:$A$19,0))</f>
        <v>220</v>
      </c>
      <c r="R2305" s="14">
        <f>INDEX(Product_Master!$E$2:$E$19,MATCH(H2305,Product_Master!$A$2:$A$19,0))</f>
        <v>159.36000000000001</v>
      </c>
      <c r="S2305" s="14">
        <f t="shared" si="210"/>
        <v>880</v>
      </c>
      <c r="T2305" s="14">
        <f t="shared" si="211"/>
        <v>637.44000000000005</v>
      </c>
      <c r="U2305" s="14">
        <f t="shared" si="212"/>
        <v>242.55999999999995</v>
      </c>
      <c r="V2305" s="20">
        <f t="shared" si="213"/>
        <v>0.27563636363636357</v>
      </c>
      <c r="W2305" s="7" t="str">
        <f t="shared" si="214"/>
        <v>Profitable</v>
      </c>
      <c r="X2305" s="7" t="str">
        <f t="shared" si="215"/>
        <v>Low</v>
      </c>
    </row>
    <row r="2306" spans="1:24" x14ac:dyDescent="0.3">
      <c r="A2306" s="7" t="s">
        <v>4955</v>
      </c>
      <c r="B2306" s="8">
        <v>45459</v>
      </c>
      <c r="C2306" s="8">
        <v>45462</v>
      </c>
      <c r="D2306" s="7" t="s">
        <v>1229</v>
      </c>
      <c r="E2306" s="7" t="s">
        <v>215</v>
      </c>
      <c r="F2306" s="7" t="s">
        <v>29</v>
      </c>
      <c r="G2306" s="7" t="s">
        <v>90</v>
      </c>
      <c r="H2306" s="7" t="s">
        <v>154</v>
      </c>
      <c r="I2306" s="6">
        <v>3</v>
      </c>
      <c r="J2306" s="10">
        <v>0.1</v>
      </c>
      <c r="K2306" s="7" t="s">
        <v>32</v>
      </c>
      <c r="L2306" s="7" t="s">
        <v>33</v>
      </c>
      <c r="M2306" s="6">
        <v>33</v>
      </c>
      <c r="N2306" s="6">
        <v>4</v>
      </c>
      <c r="O2306" s="7" t="str">
        <f>VLOOKUP(H2306,Product_Master!$A$2:$E$19,2,FALSE)</f>
        <v>Filing Cabinet</v>
      </c>
      <c r="P2306" s="7" t="str">
        <f>VLOOKUP(H2306,Product_Master!$A$2:$E$19,3,FALSE)</f>
        <v>Furniture</v>
      </c>
      <c r="Q2306" s="17">
        <f>INDEX(Product_Master!$D$2:$D$19,MATCH(H2306,Product_Master!$A$2:$A$19,0))</f>
        <v>130</v>
      </c>
      <c r="R2306" s="14">
        <f>INDEX(Product_Master!$E$2:$E$19,MATCH(H2306,Product_Master!$A$2:$A$19,0))</f>
        <v>83.55</v>
      </c>
      <c r="S2306" s="14">
        <f t="shared" ref="S2306:S2369" si="216">I2306*Q2306*(1-J2306)</f>
        <v>351</v>
      </c>
      <c r="T2306" s="14">
        <f t="shared" ref="T2306:T2369" si="217">I2306*R2306</f>
        <v>250.64999999999998</v>
      </c>
      <c r="U2306" s="14">
        <f t="shared" ref="U2306:U2369" si="218">S2306-T2306</f>
        <v>100.35000000000002</v>
      </c>
      <c r="V2306" s="20">
        <f t="shared" ref="V2306:V2369" si="219">IFERROR(U2306/S2306,0)</f>
        <v>0.28589743589743594</v>
      </c>
      <c r="W2306" s="7" t="str">
        <f t="shared" ref="W2306:W2369" si="220">IF(U2306&gt;0,"Profitable","Loss")</f>
        <v>Profitable</v>
      </c>
      <c r="X2306" s="7" t="str">
        <f t="shared" ref="X2306:X2369" si="221">IF(S2306&gt;=5000,"High",IF(S2306&gt;=2000,"Medium","Low"))</f>
        <v>Low</v>
      </c>
    </row>
    <row r="2307" spans="1:24" x14ac:dyDescent="0.3">
      <c r="A2307" s="7" t="s">
        <v>4957</v>
      </c>
      <c r="B2307" s="8">
        <v>44949</v>
      </c>
      <c r="C2307" s="8">
        <v>44956</v>
      </c>
      <c r="D2307" s="7" t="s">
        <v>1261</v>
      </c>
      <c r="E2307" s="7" t="s">
        <v>1959</v>
      </c>
      <c r="F2307" s="7" t="s">
        <v>39</v>
      </c>
      <c r="G2307" s="7" t="s">
        <v>47</v>
      </c>
      <c r="H2307" s="7" t="s">
        <v>98</v>
      </c>
      <c r="I2307" s="6">
        <v>5</v>
      </c>
      <c r="J2307" s="10">
        <v>0.1</v>
      </c>
      <c r="K2307" s="7" t="s">
        <v>32</v>
      </c>
      <c r="L2307" s="7" t="s">
        <v>23</v>
      </c>
      <c r="M2307" s="6">
        <v>37</v>
      </c>
      <c r="N2307" s="6">
        <v>1</v>
      </c>
      <c r="O2307" s="7" t="str">
        <f>VLOOKUP(H2307,Product_Master!$A$2:$E$19,2,FALSE)</f>
        <v>Office Chair</v>
      </c>
      <c r="P2307" s="7" t="str">
        <f>VLOOKUP(H2307,Product_Master!$A$2:$E$19,3,FALSE)</f>
        <v>Furniture</v>
      </c>
      <c r="Q2307" s="17">
        <f>INDEX(Product_Master!$D$2:$D$19,MATCH(H2307,Product_Master!$A$2:$A$19,0))</f>
        <v>150</v>
      </c>
      <c r="R2307" s="14">
        <f>INDEX(Product_Master!$E$2:$E$19,MATCH(H2307,Product_Master!$A$2:$A$19,0))</f>
        <v>111.98</v>
      </c>
      <c r="S2307" s="14">
        <f t="shared" si="216"/>
        <v>675</v>
      </c>
      <c r="T2307" s="14">
        <f t="shared" si="217"/>
        <v>559.9</v>
      </c>
      <c r="U2307" s="14">
        <f t="shared" si="218"/>
        <v>115.10000000000002</v>
      </c>
      <c r="V2307" s="20">
        <f t="shared" si="219"/>
        <v>0.17051851851851854</v>
      </c>
      <c r="W2307" s="7" t="str">
        <f t="shared" si="220"/>
        <v>Profitable</v>
      </c>
      <c r="X2307" s="7" t="str">
        <f t="shared" si="221"/>
        <v>Low</v>
      </c>
    </row>
    <row r="2308" spans="1:24" x14ac:dyDescent="0.3">
      <c r="A2308" s="7" t="s">
        <v>4958</v>
      </c>
      <c r="B2308" s="8">
        <v>45245</v>
      </c>
      <c r="C2308" s="8">
        <v>45246</v>
      </c>
      <c r="D2308" s="7" t="s">
        <v>1136</v>
      </c>
      <c r="E2308" s="7" t="s">
        <v>467</v>
      </c>
      <c r="F2308" s="7" t="s">
        <v>29</v>
      </c>
      <c r="G2308" s="7" t="s">
        <v>115</v>
      </c>
      <c r="H2308" s="7" t="s">
        <v>21</v>
      </c>
      <c r="I2308" s="6">
        <v>3</v>
      </c>
      <c r="J2308" s="10">
        <v>0.05</v>
      </c>
      <c r="K2308" s="7" t="s">
        <v>22</v>
      </c>
      <c r="L2308" s="7" t="s">
        <v>41</v>
      </c>
      <c r="M2308" s="6">
        <v>28</v>
      </c>
      <c r="N2308" s="6">
        <v>2</v>
      </c>
      <c r="O2308" s="7" t="str">
        <f>VLOOKUP(H2308,Product_Master!$A$2:$E$19,2,FALSE)</f>
        <v>Pen Set</v>
      </c>
      <c r="P2308" s="7" t="str">
        <f>VLOOKUP(H2308,Product_Master!$A$2:$E$19,3,FALSE)</f>
        <v>Office Supplies</v>
      </c>
      <c r="Q2308" s="17">
        <f>INDEX(Product_Master!$D$2:$D$19,MATCH(H2308,Product_Master!$A$2:$A$19,0))</f>
        <v>12</v>
      </c>
      <c r="R2308" s="14">
        <f>INDEX(Product_Master!$E$2:$E$19,MATCH(H2308,Product_Master!$A$2:$A$19,0))</f>
        <v>9.07</v>
      </c>
      <c r="S2308" s="14">
        <f t="shared" si="216"/>
        <v>34.199999999999996</v>
      </c>
      <c r="T2308" s="14">
        <f t="shared" si="217"/>
        <v>27.21</v>
      </c>
      <c r="U2308" s="14">
        <f t="shared" si="218"/>
        <v>6.9899999999999949</v>
      </c>
      <c r="V2308" s="20">
        <f t="shared" si="219"/>
        <v>0.20438596491228059</v>
      </c>
      <c r="W2308" s="7" t="str">
        <f t="shared" si="220"/>
        <v>Profitable</v>
      </c>
      <c r="X2308" s="7" t="str">
        <f t="shared" si="221"/>
        <v>Low</v>
      </c>
    </row>
    <row r="2309" spans="1:24" x14ac:dyDescent="0.3">
      <c r="A2309" s="7" t="s">
        <v>4959</v>
      </c>
      <c r="B2309" s="8">
        <v>45241</v>
      </c>
      <c r="C2309" s="8">
        <v>45244</v>
      </c>
      <c r="D2309" s="7" t="s">
        <v>4323</v>
      </c>
      <c r="E2309" s="7" t="s">
        <v>165</v>
      </c>
      <c r="F2309" s="7" t="s">
        <v>29</v>
      </c>
      <c r="G2309" s="7" t="s">
        <v>97</v>
      </c>
      <c r="H2309" s="7" t="s">
        <v>63</v>
      </c>
      <c r="I2309" s="6">
        <v>6</v>
      </c>
      <c r="J2309" s="10">
        <v>0.05</v>
      </c>
      <c r="K2309" s="7" t="s">
        <v>32</v>
      </c>
      <c r="L2309" s="7" t="s">
        <v>33</v>
      </c>
      <c r="M2309" s="6">
        <v>37</v>
      </c>
      <c r="N2309" s="6">
        <v>5</v>
      </c>
      <c r="O2309" s="7" t="str">
        <f>VLOOKUP(H2309,Product_Master!$A$2:$E$19,2,FALSE)</f>
        <v>Paper Ream</v>
      </c>
      <c r="P2309" s="7" t="str">
        <f>VLOOKUP(H2309,Product_Master!$A$2:$E$19,3,FALSE)</f>
        <v>Office Supplies</v>
      </c>
      <c r="Q2309" s="17">
        <f>INDEX(Product_Master!$D$2:$D$19,MATCH(H2309,Product_Master!$A$2:$A$19,0))</f>
        <v>9</v>
      </c>
      <c r="R2309" s="14">
        <f>INDEX(Product_Master!$E$2:$E$19,MATCH(H2309,Product_Master!$A$2:$A$19,0))</f>
        <v>5.46</v>
      </c>
      <c r="S2309" s="14">
        <f t="shared" si="216"/>
        <v>51.3</v>
      </c>
      <c r="T2309" s="14">
        <f t="shared" si="217"/>
        <v>32.76</v>
      </c>
      <c r="U2309" s="14">
        <f t="shared" si="218"/>
        <v>18.54</v>
      </c>
      <c r="V2309" s="20">
        <f t="shared" si="219"/>
        <v>0.36140350877192984</v>
      </c>
      <c r="W2309" s="7" t="str">
        <f t="shared" si="220"/>
        <v>Profitable</v>
      </c>
      <c r="X2309" s="7" t="str">
        <f t="shared" si="221"/>
        <v>Low</v>
      </c>
    </row>
    <row r="2310" spans="1:24" x14ac:dyDescent="0.3">
      <c r="A2310" s="7" t="s">
        <v>4960</v>
      </c>
      <c r="B2310" s="8">
        <v>45526</v>
      </c>
      <c r="C2310" s="8">
        <v>45531</v>
      </c>
      <c r="D2310" s="7" t="s">
        <v>4961</v>
      </c>
      <c r="E2310" s="7" t="s">
        <v>1422</v>
      </c>
      <c r="F2310" s="7" t="s">
        <v>39</v>
      </c>
      <c r="G2310" s="7" t="s">
        <v>176</v>
      </c>
      <c r="H2310" s="7" t="s">
        <v>109</v>
      </c>
      <c r="I2310" s="6">
        <v>6</v>
      </c>
      <c r="J2310" s="10">
        <v>0</v>
      </c>
      <c r="K2310" s="7" t="s">
        <v>70</v>
      </c>
      <c r="L2310" s="7" t="s">
        <v>33</v>
      </c>
      <c r="M2310" s="6">
        <v>62</v>
      </c>
      <c r="N2310" s="6">
        <v>3</v>
      </c>
      <c r="O2310" s="7" t="str">
        <f>VLOOKUP(H2310,Product_Master!$A$2:$E$19,2,FALSE)</f>
        <v>Printer</v>
      </c>
      <c r="P2310" s="7" t="str">
        <f>VLOOKUP(H2310,Product_Master!$A$2:$E$19,3,FALSE)</f>
        <v>Technology</v>
      </c>
      <c r="Q2310" s="17">
        <f>INDEX(Product_Master!$D$2:$D$19,MATCH(H2310,Product_Master!$A$2:$A$19,0))</f>
        <v>180</v>
      </c>
      <c r="R2310" s="14">
        <f>INDEX(Product_Master!$E$2:$E$19,MATCH(H2310,Product_Master!$A$2:$A$19,0))</f>
        <v>133.25</v>
      </c>
      <c r="S2310" s="14">
        <f t="shared" si="216"/>
        <v>1080</v>
      </c>
      <c r="T2310" s="14">
        <f t="shared" si="217"/>
        <v>799.5</v>
      </c>
      <c r="U2310" s="14">
        <f t="shared" si="218"/>
        <v>280.5</v>
      </c>
      <c r="V2310" s="20">
        <f t="shared" si="219"/>
        <v>0.25972222222222224</v>
      </c>
      <c r="W2310" s="7" t="str">
        <f t="shared" si="220"/>
        <v>Profitable</v>
      </c>
      <c r="X2310" s="7" t="str">
        <f t="shared" si="221"/>
        <v>Low</v>
      </c>
    </row>
    <row r="2311" spans="1:24" x14ac:dyDescent="0.3">
      <c r="A2311" s="7" t="s">
        <v>4962</v>
      </c>
      <c r="B2311" s="8">
        <v>45375</v>
      </c>
      <c r="C2311" s="8">
        <v>45379</v>
      </c>
      <c r="D2311" s="7" t="s">
        <v>529</v>
      </c>
      <c r="E2311" s="7" t="s">
        <v>1009</v>
      </c>
      <c r="F2311" s="7" t="s">
        <v>29</v>
      </c>
      <c r="G2311" s="7" t="s">
        <v>90</v>
      </c>
      <c r="H2311" s="7" t="s">
        <v>31</v>
      </c>
      <c r="I2311" s="6">
        <v>4</v>
      </c>
      <c r="J2311" s="10">
        <v>0</v>
      </c>
      <c r="K2311" s="7" t="s">
        <v>222</v>
      </c>
      <c r="L2311" s="7" t="s">
        <v>23</v>
      </c>
      <c r="M2311" s="6">
        <v>56</v>
      </c>
      <c r="N2311" s="6">
        <v>4</v>
      </c>
      <c r="O2311" s="7" t="str">
        <f>VLOOKUP(H2311,Product_Master!$A$2:$E$19,2,FALSE)</f>
        <v>Desk</v>
      </c>
      <c r="P2311" s="7" t="str">
        <f>VLOOKUP(H2311,Product_Master!$A$2:$E$19,3,FALSE)</f>
        <v>Furniture</v>
      </c>
      <c r="Q2311" s="17">
        <f>INDEX(Product_Master!$D$2:$D$19,MATCH(H2311,Product_Master!$A$2:$A$19,0))</f>
        <v>320</v>
      </c>
      <c r="R2311" s="14">
        <f>INDEX(Product_Master!$E$2:$E$19,MATCH(H2311,Product_Master!$A$2:$A$19,0))</f>
        <v>186.25</v>
      </c>
      <c r="S2311" s="14">
        <f t="shared" si="216"/>
        <v>1280</v>
      </c>
      <c r="T2311" s="14">
        <f t="shared" si="217"/>
        <v>745</v>
      </c>
      <c r="U2311" s="14">
        <f t="shared" si="218"/>
        <v>535</v>
      </c>
      <c r="V2311" s="20">
        <f t="shared" si="219"/>
        <v>0.41796875</v>
      </c>
      <c r="W2311" s="7" t="str">
        <f t="shared" si="220"/>
        <v>Profitable</v>
      </c>
      <c r="X2311" s="7" t="str">
        <f t="shared" si="221"/>
        <v>Low</v>
      </c>
    </row>
    <row r="2312" spans="1:24" x14ac:dyDescent="0.3">
      <c r="A2312" s="7" t="s">
        <v>4963</v>
      </c>
      <c r="B2312" s="8">
        <v>45639</v>
      </c>
      <c r="C2312" s="8">
        <v>45645</v>
      </c>
      <c r="D2312" s="7" t="s">
        <v>2342</v>
      </c>
      <c r="E2312" s="7" t="s">
        <v>782</v>
      </c>
      <c r="F2312" s="7" t="s">
        <v>29</v>
      </c>
      <c r="G2312" s="7" t="s">
        <v>97</v>
      </c>
      <c r="H2312" s="7" t="s">
        <v>146</v>
      </c>
      <c r="I2312" s="6">
        <v>6</v>
      </c>
      <c r="J2312" s="10">
        <v>0.1</v>
      </c>
      <c r="K2312" s="7" t="s">
        <v>32</v>
      </c>
      <c r="L2312" s="7" t="s">
        <v>23</v>
      </c>
      <c r="M2312" s="6">
        <v>46</v>
      </c>
      <c r="N2312" s="6">
        <v>3</v>
      </c>
      <c r="O2312" s="7" t="str">
        <f>VLOOKUP(H2312,Product_Master!$A$2:$E$19,2,FALSE)</f>
        <v>Standing Desk</v>
      </c>
      <c r="P2312" s="7" t="str">
        <f>VLOOKUP(H2312,Product_Master!$A$2:$E$19,3,FALSE)</f>
        <v>Furniture</v>
      </c>
      <c r="Q2312" s="17">
        <f>INDEX(Product_Master!$D$2:$D$19,MATCH(H2312,Product_Master!$A$2:$A$19,0))</f>
        <v>480</v>
      </c>
      <c r="R2312" s="14">
        <f>INDEX(Product_Master!$E$2:$E$19,MATCH(H2312,Product_Master!$A$2:$A$19,0))</f>
        <v>375.21</v>
      </c>
      <c r="S2312" s="14">
        <f t="shared" si="216"/>
        <v>2592</v>
      </c>
      <c r="T2312" s="14">
        <f t="shared" si="217"/>
        <v>2251.2599999999998</v>
      </c>
      <c r="U2312" s="14">
        <f t="shared" si="218"/>
        <v>340.74000000000024</v>
      </c>
      <c r="V2312" s="20">
        <f t="shared" si="219"/>
        <v>0.13145833333333343</v>
      </c>
      <c r="W2312" s="7" t="str">
        <f t="shared" si="220"/>
        <v>Profitable</v>
      </c>
      <c r="X2312" s="7" t="str">
        <f t="shared" si="221"/>
        <v>Medium</v>
      </c>
    </row>
    <row r="2313" spans="1:24" x14ac:dyDescent="0.3">
      <c r="A2313" s="7" t="s">
        <v>4964</v>
      </c>
      <c r="B2313" s="8">
        <v>45127</v>
      </c>
      <c r="C2313" s="8">
        <v>45128</v>
      </c>
      <c r="D2313" s="7" t="s">
        <v>4965</v>
      </c>
      <c r="E2313" s="7" t="s">
        <v>477</v>
      </c>
      <c r="F2313" s="7" t="s">
        <v>19</v>
      </c>
      <c r="G2313" s="7" t="s">
        <v>192</v>
      </c>
      <c r="H2313" s="7" t="s">
        <v>48</v>
      </c>
      <c r="I2313" s="6">
        <v>4</v>
      </c>
      <c r="J2313" s="10">
        <v>0.2</v>
      </c>
      <c r="K2313" s="7" t="s">
        <v>70</v>
      </c>
      <c r="L2313" s="7" t="s">
        <v>23</v>
      </c>
      <c r="M2313" s="6">
        <v>61</v>
      </c>
      <c r="N2313" s="6">
        <v>3</v>
      </c>
      <c r="O2313" s="7" t="str">
        <f>VLOOKUP(H2313,Product_Master!$A$2:$E$19,2,FALSE)</f>
        <v>Monitor</v>
      </c>
      <c r="P2313" s="7" t="str">
        <f>VLOOKUP(H2313,Product_Master!$A$2:$E$19,3,FALSE)</f>
        <v>Technology</v>
      </c>
      <c r="Q2313" s="17">
        <f>INDEX(Product_Master!$D$2:$D$19,MATCH(H2313,Product_Master!$A$2:$A$19,0))</f>
        <v>220</v>
      </c>
      <c r="R2313" s="14">
        <f>INDEX(Product_Master!$E$2:$E$19,MATCH(H2313,Product_Master!$A$2:$A$19,0))</f>
        <v>159.36000000000001</v>
      </c>
      <c r="S2313" s="14">
        <f t="shared" si="216"/>
        <v>704</v>
      </c>
      <c r="T2313" s="14">
        <f t="shared" si="217"/>
        <v>637.44000000000005</v>
      </c>
      <c r="U2313" s="14">
        <f t="shared" si="218"/>
        <v>66.559999999999945</v>
      </c>
      <c r="V2313" s="20">
        <f t="shared" si="219"/>
        <v>9.4545454545454474E-2</v>
      </c>
      <c r="W2313" s="7" t="str">
        <f t="shared" si="220"/>
        <v>Profitable</v>
      </c>
      <c r="X2313" s="7" t="str">
        <f t="shared" si="221"/>
        <v>Low</v>
      </c>
    </row>
    <row r="2314" spans="1:24" x14ac:dyDescent="0.3">
      <c r="A2314" s="7" t="s">
        <v>4966</v>
      </c>
      <c r="B2314" s="8">
        <v>45375</v>
      </c>
      <c r="C2314" s="8">
        <v>45379</v>
      </c>
      <c r="D2314" s="7" t="s">
        <v>1097</v>
      </c>
      <c r="E2314" s="7" t="s">
        <v>227</v>
      </c>
      <c r="F2314" s="7" t="s">
        <v>39</v>
      </c>
      <c r="G2314" s="7" t="s">
        <v>40</v>
      </c>
      <c r="H2314" s="7" t="s">
        <v>84</v>
      </c>
      <c r="I2314" s="6">
        <v>9</v>
      </c>
      <c r="J2314" s="10">
        <v>0.05</v>
      </c>
      <c r="K2314" s="7" t="s">
        <v>32</v>
      </c>
      <c r="L2314" s="7" t="s">
        <v>23</v>
      </c>
      <c r="M2314" s="6">
        <v>20</v>
      </c>
      <c r="N2314" s="6">
        <v>1</v>
      </c>
      <c r="O2314" s="7" t="str">
        <f>VLOOKUP(H2314,Product_Master!$A$2:$E$19,2,FALSE)</f>
        <v>Bookcase</v>
      </c>
      <c r="P2314" s="7" t="str">
        <f>VLOOKUP(H2314,Product_Master!$A$2:$E$19,3,FALSE)</f>
        <v>Furniture</v>
      </c>
      <c r="Q2314" s="17">
        <f>INDEX(Product_Master!$D$2:$D$19,MATCH(H2314,Product_Master!$A$2:$A$19,0))</f>
        <v>210</v>
      </c>
      <c r="R2314" s="14">
        <f>INDEX(Product_Master!$E$2:$E$19,MATCH(H2314,Product_Master!$A$2:$A$19,0))</f>
        <v>139.15</v>
      </c>
      <c r="S2314" s="14">
        <f t="shared" si="216"/>
        <v>1795.5</v>
      </c>
      <c r="T2314" s="14">
        <f t="shared" si="217"/>
        <v>1252.3500000000001</v>
      </c>
      <c r="U2314" s="14">
        <f t="shared" si="218"/>
        <v>543.14999999999986</v>
      </c>
      <c r="V2314" s="20">
        <f t="shared" si="219"/>
        <v>0.30250626566416033</v>
      </c>
      <c r="W2314" s="7" t="str">
        <f t="shared" si="220"/>
        <v>Profitable</v>
      </c>
      <c r="X2314" s="7" t="str">
        <f t="shared" si="221"/>
        <v>Low</v>
      </c>
    </row>
    <row r="2315" spans="1:24" x14ac:dyDescent="0.3">
      <c r="A2315" s="7" t="s">
        <v>4967</v>
      </c>
      <c r="B2315" s="8">
        <v>45079</v>
      </c>
      <c r="C2315" s="8">
        <v>45082</v>
      </c>
      <c r="D2315" s="7" t="s">
        <v>4968</v>
      </c>
      <c r="E2315" s="7" t="s">
        <v>560</v>
      </c>
      <c r="F2315" s="7" t="s">
        <v>29</v>
      </c>
      <c r="G2315" s="7" t="s">
        <v>251</v>
      </c>
      <c r="H2315" s="7" t="s">
        <v>69</v>
      </c>
      <c r="I2315" s="6">
        <v>3</v>
      </c>
      <c r="J2315" s="10">
        <v>0</v>
      </c>
      <c r="K2315" s="7" t="s">
        <v>22</v>
      </c>
      <c r="L2315" s="7" t="s">
        <v>23</v>
      </c>
      <c r="M2315" s="6">
        <v>36</v>
      </c>
      <c r="N2315" s="6">
        <v>3</v>
      </c>
      <c r="O2315" s="7" t="str">
        <f>VLOOKUP(H2315,Product_Master!$A$2:$E$19,2,FALSE)</f>
        <v>Marker Pack</v>
      </c>
      <c r="P2315" s="7" t="str">
        <f>VLOOKUP(H2315,Product_Master!$A$2:$E$19,3,FALSE)</f>
        <v>Office Supplies</v>
      </c>
      <c r="Q2315" s="17">
        <f>INDEX(Product_Master!$D$2:$D$19,MATCH(H2315,Product_Master!$A$2:$A$19,0))</f>
        <v>11</v>
      </c>
      <c r="R2315" s="14">
        <f>INDEX(Product_Master!$E$2:$E$19,MATCH(H2315,Product_Master!$A$2:$A$19,0))</f>
        <v>6.23</v>
      </c>
      <c r="S2315" s="14">
        <f t="shared" si="216"/>
        <v>33</v>
      </c>
      <c r="T2315" s="14">
        <f t="shared" si="217"/>
        <v>18.690000000000001</v>
      </c>
      <c r="U2315" s="14">
        <f t="shared" si="218"/>
        <v>14.309999999999999</v>
      </c>
      <c r="V2315" s="20">
        <f t="shared" si="219"/>
        <v>0.4336363636363636</v>
      </c>
      <c r="W2315" s="7" t="str">
        <f t="shared" si="220"/>
        <v>Profitable</v>
      </c>
      <c r="X2315" s="7" t="str">
        <f t="shared" si="221"/>
        <v>Low</v>
      </c>
    </row>
    <row r="2316" spans="1:24" x14ac:dyDescent="0.3">
      <c r="A2316" s="7" t="s">
        <v>4969</v>
      </c>
      <c r="B2316" s="8">
        <v>45059</v>
      </c>
      <c r="C2316" s="8">
        <v>45065</v>
      </c>
      <c r="D2316" s="7" t="s">
        <v>4403</v>
      </c>
      <c r="E2316" s="7" t="s">
        <v>266</v>
      </c>
      <c r="F2316" s="7" t="s">
        <v>39</v>
      </c>
      <c r="G2316" s="7" t="s">
        <v>293</v>
      </c>
      <c r="H2316" s="7" t="s">
        <v>48</v>
      </c>
      <c r="I2316" s="6">
        <v>9</v>
      </c>
      <c r="J2316" s="10">
        <v>0.1</v>
      </c>
      <c r="K2316" s="7" t="s">
        <v>32</v>
      </c>
      <c r="L2316" s="7" t="s">
        <v>33</v>
      </c>
      <c r="M2316" s="6">
        <v>24</v>
      </c>
      <c r="N2316" s="6">
        <v>1</v>
      </c>
      <c r="O2316" s="7" t="str">
        <f>VLOOKUP(H2316,Product_Master!$A$2:$E$19,2,FALSE)</f>
        <v>Monitor</v>
      </c>
      <c r="P2316" s="7" t="str">
        <f>VLOOKUP(H2316,Product_Master!$A$2:$E$19,3,FALSE)</f>
        <v>Technology</v>
      </c>
      <c r="Q2316" s="17">
        <f>INDEX(Product_Master!$D$2:$D$19,MATCH(H2316,Product_Master!$A$2:$A$19,0))</f>
        <v>220</v>
      </c>
      <c r="R2316" s="14">
        <f>INDEX(Product_Master!$E$2:$E$19,MATCH(H2316,Product_Master!$A$2:$A$19,0))</f>
        <v>159.36000000000001</v>
      </c>
      <c r="S2316" s="14">
        <f t="shared" si="216"/>
        <v>1782</v>
      </c>
      <c r="T2316" s="14">
        <f t="shared" si="217"/>
        <v>1434.2400000000002</v>
      </c>
      <c r="U2316" s="14">
        <f t="shared" si="218"/>
        <v>347.75999999999976</v>
      </c>
      <c r="V2316" s="20">
        <f t="shared" si="219"/>
        <v>0.19515151515151502</v>
      </c>
      <c r="W2316" s="7" t="str">
        <f t="shared" si="220"/>
        <v>Profitable</v>
      </c>
      <c r="X2316" s="7" t="str">
        <f t="shared" si="221"/>
        <v>Low</v>
      </c>
    </row>
    <row r="2317" spans="1:24" x14ac:dyDescent="0.3">
      <c r="A2317" s="7" t="s">
        <v>4972</v>
      </c>
      <c r="B2317" s="8">
        <v>45101</v>
      </c>
      <c r="C2317" s="8">
        <v>45106</v>
      </c>
      <c r="D2317" s="7" t="s">
        <v>1226</v>
      </c>
      <c r="E2317" s="7" t="s">
        <v>159</v>
      </c>
      <c r="F2317" s="7" t="s">
        <v>39</v>
      </c>
      <c r="G2317" s="7" t="s">
        <v>293</v>
      </c>
      <c r="H2317" s="7" t="s">
        <v>177</v>
      </c>
      <c r="I2317" s="6">
        <v>4</v>
      </c>
      <c r="J2317" s="10">
        <v>0</v>
      </c>
      <c r="K2317" s="7" t="s">
        <v>70</v>
      </c>
      <c r="L2317" s="7" t="s">
        <v>33</v>
      </c>
      <c r="M2317" s="6">
        <v>30</v>
      </c>
      <c r="N2317" s="6">
        <v>4</v>
      </c>
      <c r="O2317" s="7" t="str">
        <f>VLOOKUP(H2317,Product_Master!$A$2:$E$19,2,FALSE)</f>
        <v>Headphones</v>
      </c>
      <c r="P2317" s="7" t="str">
        <f>VLOOKUP(H2317,Product_Master!$A$2:$E$19,3,FALSE)</f>
        <v>Technology</v>
      </c>
      <c r="Q2317" s="17">
        <f>INDEX(Product_Master!$D$2:$D$19,MATCH(H2317,Product_Master!$A$2:$A$19,0))</f>
        <v>80</v>
      </c>
      <c r="R2317" s="14">
        <f>INDEX(Product_Master!$E$2:$E$19,MATCH(H2317,Product_Master!$A$2:$A$19,0))</f>
        <v>45.88</v>
      </c>
      <c r="S2317" s="14">
        <f t="shared" si="216"/>
        <v>320</v>
      </c>
      <c r="T2317" s="14">
        <f t="shared" si="217"/>
        <v>183.52</v>
      </c>
      <c r="U2317" s="14">
        <f t="shared" si="218"/>
        <v>136.47999999999999</v>
      </c>
      <c r="V2317" s="20">
        <f t="shared" si="219"/>
        <v>0.42649999999999999</v>
      </c>
      <c r="W2317" s="7" t="str">
        <f t="shared" si="220"/>
        <v>Profitable</v>
      </c>
      <c r="X2317" s="7" t="str">
        <f t="shared" si="221"/>
        <v>Low</v>
      </c>
    </row>
    <row r="2318" spans="1:24" x14ac:dyDescent="0.3">
      <c r="A2318" s="7" t="s">
        <v>4974</v>
      </c>
      <c r="B2318" s="8">
        <v>45442</v>
      </c>
      <c r="C2318" s="8">
        <v>45446</v>
      </c>
      <c r="D2318" s="7" t="s">
        <v>2514</v>
      </c>
      <c r="E2318" s="7" t="s">
        <v>627</v>
      </c>
      <c r="F2318" s="7" t="s">
        <v>29</v>
      </c>
      <c r="G2318" s="7" t="s">
        <v>192</v>
      </c>
      <c r="H2318" s="7" t="s">
        <v>177</v>
      </c>
      <c r="I2318" s="6">
        <v>3</v>
      </c>
      <c r="J2318" s="10">
        <v>0</v>
      </c>
      <c r="K2318" s="7" t="s">
        <v>32</v>
      </c>
      <c r="L2318" s="7" t="s">
        <v>23</v>
      </c>
      <c r="M2318" s="6">
        <v>28</v>
      </c>
      <c r="N2318" s="6">
        <v>3</v>
      </c>
      <c r="O2318" s="7" t="str">
        <f>VLOOKUP(H2318,Product_Master!$A$2:$E$19,2,FALSE)</f>
        <v>Headphones</v>
      </c>
      <c r="P2318" s="7" t="str">
        <f>VLOOKUP(H2318,Product_Master!$A$2:$E$19,3,FALSE)</f>
        <v>Technology</v>
      </c>
      <c r="Q2318" s="17">
        <f>INDEX(Product_Master!$D$2:$D$19,MATCH(H2318,Product_Master!$A$2:$A$19,0))</f>
        <v>80</v>
      </c>
      <c r="R2318" s="14">
        <f>INDEX(Product_Master!$E$2:$E$19,MATCH(H2318,Product_Master!$A$2:$A$19,0))</f>
        <v>45.88</v>
      </c>
      <c r="S2318" s="14">
        <f t="shared" si="216"/>
        <v>240</v>
      </c>
      <c r="T2318" s="14">
        <f t="shared" si="217"/>
        <v>137.64000000000001</v>
      </c>
      <c r="U2318" s="14">
        <f t="shared" si="218"/>
        <v>102.35999999999999</v>
      </c>
      <c r="V2318" s="20">
        <f t="shared" si="219"/>
        <v>0.42649999999999993</v>
      </c>
      <c r="W2318" s="7" t="str">
        <f t="shared" si="220"/>
        <v>Profitable</v>
      </c>
      <c r="X2318" s="7" t="str">
        <f t="shared" si="221"/>
        <v>Low</v>
      </c>
    </row>
    <row r="2319" spans="1:24" x14ac:dyDescent="0.3">
      <c r="A2319" s="7" t="s">
        <v>4975</v>
      </c>
      <c r="B2319" s="8">
        <v>44930</v>
      </c>
      <c r="C2319" s="8">
        <v>44937</v>
      </c>
      <c r="D2319" s="7" t="s">
        <v>134</v>
      </c>
      <c r="E2319" s="7" t="s">
        <v>46</v>
      </c>
      <c r="F2319" s="7" t="s">
        <v>39</v>
      </c>
      <c r="G2319" s="7" t="s">
        <v>115</v>
      </c>
      <c r="H2319" s="7" t="s">
        <v>308</v>
      </c>
      <c r="I2319" s="6">
        <v>5</v>
      </c>
      <c r="J2319" s="10">
        <v>0.2</v>
      </c>
      <c r="K2319" s="7" t="s">
        <v>22</v>
      </c>
      <c r="L2319" s="7" t="s">
        <v>41</v>
      </c>
      <c r="M2319" s="6">
        <v>36</v>
      </c>
      <c r="N2319" s="6">
        <v>1</v>
      </c>
      <c r="O2319" s="7" t="str">
        <f>VLOOKUP(H2319,Product_Master!$A$2:$E$19,2,FALSE)</f>
        <v>Binder</v>
      </c>
      <c r="P2319" s="7" t="str">
        <f>VLOOKUP(H2319,Product_Master!$A$2:$E$19,3,FALSE)</f>
        <v>Office Supplies</v>
      </c>
      <c r="Q2319" s="17">
        <f>INDEX(Product_Master!$D$2:$D$19,MATCH(H2319,Product_Master!$A$2:$A$19,0))</f>
        <v>8</v>
      </c>
      <c r="R2319" s="14">
        <f>INDEX(Product_Master!$E$2:$E$19,MATCH(H2319,Product_Master!$A$2:$A$19,0))</f>
        <v>5.51</v>
      </c>
      <c r="S2319" s="14">
        <f t="shared" si="216"/>
        <v>32</v>
      </c>
      <c r="T2319" s="14">
        <f t="shared" si="217"/>
        <v>27.549999999999997</v>
      </c>
      <c r="U2319" s="14">
        <f t="shared" si="218"/>
        <v>4.4500000000000028</v>
      </c>
      <c r="V2319" s="20">
        <f t="shared" si="219"/>
        <v>0.13906250000000009</v>
      </c>
      <c r="W2319" s="7" t="str">
        <f t="shared" si="220"/>
        <v>Profitable</v>
      </c>
      <c r="X2319" s="7" t="str">
        <f t="shared" si="221"/>
        <v>Low</v>
      </c>
    </row>
    <row r="2320" spans="1:24" x14ac:dyDescent="0.3">
      <c r="A2320" s="7" t="s">
        <v>4976</v>
      </c>
      <c r="B2320" s="8">
        <v>45227</v>
      </c>
      <c r="C2320" s="8">
        <v>45230</v>
      </c>
      <c r="D2320" s="7" t="s">
        <v>489</v>
      </c>
      <c r="E2320" s="7" t="s">
        <v>1019</v>
      </c>
      <c r="F2320" s="7" t="s">
        <v>29</v>
      </c>
      <c r="G2320" s="7" t="s">
        <v>115</v>
      </c>
      <c r="H2320" s="7" t="s">
        <v>63</v>
      </c>
      <c r="I2320" s="6">
        <v>6</v>
      </c>
      <c r="J2320" s="10">
        <v>0.05</v>
      </c>
      <c r="K2320" s="7" t="s">
        <v>70</v>
      </c>
      <c r="L2320" s="7" t="s">
        <v>33</v>
      </c>
      <c r="M2320" s="6">
        <v>35</v>
      </c>
      <c r="N2320" s="6">
        <v>1</v>
      </c>
      <c r="O2320" s="7" t="str">
        <f>VLOOKUP(H2320,Product_Master!$A$2:$E$19,2,FALSE)</f>
        <v>Paper Ream</v>
      </c>
      <c r="P2320" s="7" t="str">
        <f>VLOOKUP(H2320,Product_Master!$A$2:$E$19,3,FALSE)</f>
        <v>Office Supplies</v>
      </c>
      <c r="Q2320" s="17">
        <f>INDEX(Product_Master!$D$2:$D$19,MATCH(H2320,Product_Master!$A$2:$A$19,0))</f>
        <v>9</v>
      </c>
      <c r="R2320" s="14">
        <f>INDEX(Product_Master!$E$2:$E$19,MATCH(H2320,Product_Master!$A$2:$A$19,0))</f>
        <v>5.46</v>
      </c>
      <c r="S2320" s="14">
        <f t="shared" si="216"/>
        <v>51.3</v>
      </c>
      <c r="T2320" s="14">
        <f t="shared" si="217"/>
        <v>32.76</v>
      </c>
      <c r="U2320" s="14">
        <f t="shared" si="218"/>
        <v>18.54</v>
      </c>
      <c r="V2320" s="20">
        <f t="shared" si="219"/>
        <v>0.36140350877192984</v>
      </c>
      <c r="W2320" s="7" t="str">
        <f t="shared" si="220"/>
        <v>Profitable</v>
      </c>
      <c r="X2320" s="7" t="str">
        <f t="shared" si="221"/>
        <v>Low</v>
      </c>
    </row>
    <row r="2321" spans="1:24" x14ac:dyDescent="0.3">
      <c r="A2321" s="7" t="s">
        <v>4978</v>
      </c>
      <c r="B2321" s="8">
        <v>45141</v>
      </c>
      <c r="C2321" s="8">
        <v>45143</v>
      </c>
      <c r="D2321" s="7" t="s">
        <v>1782</v>
      </c>
      <c r="E2321" s="7" t="s">
        <v>170</v>
      </c>
      <c r="F2321" s="7" t="s">
        <v>39</v>
      </c>
      <c r="G2321" s="7" t="s">
        <v>293</v>
      </c>
      <c r="H2321" s="7" t="s">
        <v>241</v>
      </c>
      <c r="I2321" s="6">
        <v>8</v>
      </c>
      <c r="J2321" s="10">
        <v>0.05</v>
      </c>
      <c r="K2321" s="7" t="s">
        <v>70</v>
      </c>
      <c r="L2321" s="7" t="s">
        <v>23</v>
      </c>
      <c r="M2321" s="6">
        <v>60</v>
      </c>
      <c r="N2321" s="6">
        <v>3</v>
      </c>
      <c r="O2321" s="7" t="str">
        <f>VLOOKUP(H2321,Product_Master!$A$2:$E$19,2,FALSE)</f>
        <v>Notebook</v>
      </c>
      <c r="P2321" s="7" t="str">
        <f>VLOOKUP(H2321,Product_Master!$A$2:$E$19,3,FALSE)</f>
        <v>Office Supplies</v>
      </c>
      <c r="Q2321" s="17">
        <f>INDEX(Product_Master!$D$2:$D$19,MATCH(H2321,Product_Master!$A$2:$A$19,0))</f>
        <v>6</v>
      </c>
      <c r="R2321" s="14">
        <f>INDEX(Product_Master!$E$2:$E$19,MATCH(H2321,Product_Master!$A$2:$A$19,0))</f>
        <v>4.2699999999999996</v>
      </c>
      <c r="S2321" s="14">
        <f t="shared" si="216"/>
        <v>45.599999999999994</v>
      </c>
      <c r="T2321" s="14">
        <f t="shared" si="217"/>
        <v>34.159999999999997</v>
      </c>
      <c r="U2321" s="14">
        <f t="shared" si="218"/>
        <v>11.439999999999998</v>
      </c>
      <c r="V2321" s="20">
        <f t="shared" si="219"/>
        <v>0.25087719298245614</v>
      </c>
      <c r="W2321" s="7" t="str">
        <f t="shared" si="220"/>
        <v>Profitable</v>
      </c>
      <c r="X2321" s="7" t="str">
        <f t="shared" si="221"/>
        <v>Low</v>
      </c>
    </row>
    <row r="2322" spans="1:24" x14ac:dyDescent="0.3">
      <c r="A2322" s="7" t="s">
        <v>4979</v>
      </c>
      <c r="B2322" s="8">
        <v>45606</v>
      </c>
      <c r="C2322" s="8">
        <v>45610</v>
      </c>
      <c r="D2322" s="7" t="s">
        <v>3737</v>
      </c>
      <c r="E2322" s="7" t="s">
        <v>135</v>
      </c>
      <c r="F2322" s="7" t="s">
        <v>29</v>
      </c>
      <c r="G2322" s="7" t="s">
        <v>5734</v>
      </c>
      <c r="H2322" s="7" t="s">
        <v>98</v>
      </c>
      <c r="I2322" s="6">
        <v>3</v>
      </c>
      <c r="J2322" s="10">
        <v>0</v>
      </c>
      <c r="K2322" s="7" t="s">
        <v>70</v>
      </c>
      <c r="L2322" s="7" t="s">
        <v>33</v>
      </c>
      <c r="M2322" s="6">
        <v>42</v>
      </c>
      <c r="N2322" s="6">
        <v>2</v>
      </c>
      <c r="O2322" s="7" t="str">
        <f>VLOOKUP(H2322,Product_Master!$A$2:$E$19,2,FALSE)</f>
        <v>Office Chair</v>
      </c>
      <c r="P2322" s="7" t="str">
        <f>VLOOKUP(H2322,Product_Master!$A$2:$E$19,3,FALSE)</f>
        <v>Furniture</v>
      </c>
      <c r="Q2322" s="17">
        <f>INDEX(Product_Master!$D$2:$D$19,MATCH(H2322,Product_Master!$A$2:$A$19,0))</f>
        <v>150</v>
      </c>
      <c r="R2322" s="14">
        <f>INDEX(Product_Master!$E$2:$E$19,MATCH(H2322,Product_Master!$A$2:$A$19,0))</f>
        <v>111.98</v>
      </c>
      <c r="S2322" s="14">
        <f t="shared" si="216"/>
        <v>450</v>
      </c>
      <c r="T2322" s="14">
        <f t="shared" si="217"/>
        <v>335.94</v>
      </c>
      <c r="U2322" s="14">
        <f t="shared" si="218"/>
        <v>114.06</v>
      </c>
      <c r="V2322" s="20">
        <f t="shared" si="219"/>
        <v>0.25346666666666667</v>
      </c>
      <c r="W2322" s="7" t="str">
        <f t="shared" si="220"/>
        <v>Profitable</v>
      </c>
      <c r="X2322" s="7" t="str">
        <f t="shared" si="221"/>
        <v>Low</v>
      </c>
    </row>
    <row r="2323" spans="1:24" x14ac:dyDescent="0.3">
      <c r="A2323" s="7" t="s">
        <v>4980</v>
      </c>
      <c r="B2323" s="8">
        <v>45177</v>
      </c>
      <c r="C2323" s="8">
        <v>45178</v>
      </c>
      <c r="D2323" s="7" t="s">
        <v>2758</v>
      </c>
      <c r="E2323" s="7" t="s">
        <v>467</v>
      </c>
      <c r="F2323" s="7" t="s">
        <v>39</v>
      </c>
      <c r="G2323" s="7" t="s">
        <v>176</v>
      </c>
      <c r="H2323" s="7" t="s">
        <v>31</v>
      </c>
      <c r="I2323" s="6">
        <v>6</v>
      </c>
      <c r="J2323" s="10">
        <v>0.1</v>
      </c>
      <c r="K2323" s="7" t="s">
        <v>32</v>
      </c>
      <c r="L2323" s="7" t="s">
        <v>23</v>
      </c>
      <c r="M2323" s="6">
        <v>67</v>
      </c>
      <c r="N2323" s="6">
        <v>1</v>
      </c>
      <c r="O2323" s="7" t="str">
        <f>VLOOKUP(H2323,Product_Master!$A$2:$E$19,2,FALSE)</f>
        <v>Desk</v>
      </c>
      <c r="P2323" s="7" t="str">
        <f>VLOOKUP(H2323,Product_Master!$A$2:$E$19,3,FALSE)</f>
        <v>Furniture</v>
      </c>
      <c r="Q2323" s="17">
        <f>INDEX(Product_Master!$D$2:$D$19,MATCH(H2323,Product_Master!$A$2:$A$19,0))</f>
        <v>320</v>
      </c>
      <c r="R2323" s="14">
        <f>INDEX(Product_Master!$E$2:$E$19,MATCH(H2323,Product_Master!$A$2:$A$19,0))</f>
        <v>186.25</v>
      </c>
      <c r="S2323" s="14">
        <f t="shared" si="216"/>
        <v>1728</v>
      </c>
      <c r="T2323" s="14">
        <f t="shared" si="217"/>
        <v>1117.5</v>
      </c>
      <c r="U2323" s="14">
        <f t="shared" si="218"/>
        <v>610.5</v>
      </c>
      <c r="V2323" s="20">
        <f t="shared" si="219"/>
        <v>0.3532986111111111</v>
      </c>
      <c r="W2323" s="7" t="str">
        <f t="shared" si="220"/>
        <v>Profitable</v>
      </c>
      <c r="X2323" s="7" t="str">
        <f t="shared" si="221"/>
        <v>Low</v>
      </c>
    </row>
    <row r="2324" spans="1:24" x14ac:dyDescent="0.3">
      <c r="A2324" s="7" t="s">
        <v>4981</v>
      </c>
      <c r="B2324" s="8">
        <v>45590</v>
      </c>
      <c r="C2324" s="8">
        <v>45591</v>
      </c>
      <c r="D2324" s="7" t="s">
        <v>4302</v>
      </c>
      <c r="E2324" s="7" t="s">
        <v>1169</v>
      </c>
      <c r="F2324" s="7" t="s">
        <v>39</v>
      </c>
      <c r="G2324" s="7" t="s">
        <v>90</v>
      </c>
      <c r="H2324" s="7" t="s">
        <v>76</v>
      </c>
      <c r="I2324" s="6">
        <v>7</v>
      </c>
      <c r="J2324" s="10">
        <v>0.05</v>
      </c>
      <c r="K2324" s="7" t="s">
        <v>32</v>
      </c>
      <c r="L2324" s="7" t="s">
        <v>23</v>
      </c>
      <c r="M2324" s="6">
        <v>36</v>
      </c>
      <c r="N2324" s="6">
        <v>1</v>
      </c>
      <c r="O2324" s="7" t="str">
        <f>VLOOKUP(H2324,Product_Master!$A$2:$E$19,2,FALSE)</f>
        <v>Tablet</v>
      </c>
      <c r="P2324" s="7" t="str">
        <f>VLOOKUP(H2324,Product_Master!$A$2:$E$19,3,FALSE)</f>
        <v>Technology</v>
      </c>
      <c r="Q2324" s="17">
        <f>INDEX(Product_Master!$D$2:$D$19,MATCH(H2324,Product_Master!$A$2:$A$19,0))</f>
        <v>350</v>
      </c>
      <c r="R2324" s="14">
        <f>INDEX(Product_Master!$E$2:$E$19,MATCH(H2324,Product_Master!$A$2:$A$19,0))</f>
        <v>267.63</v>
      </c>
      <c r="S2324" s="14">
        <f t="shared" si="216"/>
        <v>2327.5</v>
      </c>
      <c r="T2324" s="14">
        <f t="shared" si="217"/>
        <v>1873.4099999999999</v>
      </c>
      <c r="U2324" s="14">
        <f t="shared" si="218"/>
        <v>454.09000000000015</v>
      </c>
      <c r="V2324" s="20">
        <f t="shared" si="219"/>
        <v>0.19509774436090233</v>
      </c>
      <c r="W2324" s="7" t="str">
        <f t="shared" si="220"/>
        <v>Profitable</v>
      </c>
      <c r="X2324" s="7" t="str">
        <f t="shared" si="221"/>
        <v>Medium</v>
      </c>
    </row>
    <row r="2325" spans="1:24" x14ac:dyDescent="0.3">
      <c r="A2325" s="7" t="s">
        <v>4982</v>
      </c>
      <c r="B2325" s="8">
        <v>45643</v>
      </c>
      <c r="C2325" s="8">
        <v>45647</v>
      </c>
      <c r="D2325" s="7" t="s">
        <v>946</v>
      </c>
      <c r="E2325" s="7" t="s">
        <v>666</v>
      </c>
      <c r="F2325" s="7" t="s">
        <v>29</v>
      </c>
      <c r="G2325" s="7" t="s">
        <v>47</v>
      </c>
      <c r="H2325" s="7" t="s">
        <v>154</v>
      </c>
      <c r="I2325" s="6">
        <v>3</v>
      </c>
      <c r="J2325" s="10">
        <v>0.05</v>
      </c>
      <c r="K2325" s="7" t="s">
        <v>32</v>
      </c>
      <c r="L2325" s="7" t="s">
        <v>41</v>
      </c>
      <c r="M2325" s="6">
        <v>46</v>
      </c>
      <c r="N2325" s="6">
        <v>2</v>
      </c>
      <c r="O2325" s="7" t="str">
        <f>VLOOKUP(H2325,Product_Master!$A$2:$E$19,2,FALSE)</f>
        <v>Filing Cabinet</v>
      </c>
      <c r="P2325" s="7" t="str">
        <f>VLOOKUP(H2325,Product_Master!$A$2:$E$19,3,FALSE)</f>
        <v>Furniture</v>
      </c>
      <c r="Q2325" s="17">
        <f>INDEX(Product_Master!$D$2:$D$19,MATCH(H2325,Product_Master!$A$2:$A$19,0))</f>
        <v>130</v>
      </c>
      <c r="R2325" s="14">
        <f>INDEX(Product_Master!$E$2:$E$19,MATCH(H2325,Product_Master!$A$2:$A$19,0))</f>
        <v>83.55</v>
      </c>
      <c r="S2325" s="14">
        <f t="shared" si="216"/>
        <v>370.5</v>
      </c>
      <c r="T2325" s="14">
        <f t="shared" si="217"/>
        <v>250.64999999999998</v>
      </c>
      <c r="U2325" s="14">
        <f t="shared" si="218"/>
        <v>119.85000000000002</v>
      </c>
      <c r="V2325" s="20">
        <f t="shared" si="219"/>
        <v>0.32348178137651828</v>
      </c>
      <c r="W2325" s="7" t="str">
        <f t="shared" si="220"/>
        <v>Profitable</v>
      </c>
      <c r="X2325" s="7" t="str">
        <f t="shared" si="221"/>
        <v>Low</v>
      </c>
    </row>
    <row r="2326" spans="1:24" x14ac:dyDescent="0.3">
      <c r="A2326" s="7" t="s">
        <v>4983</v>
      </c>
      <c r="B2326" s="8">
        <v>45559</v>
      </c>
      <c r="C2326" s="8">
        <v>45564</v>
      </c>
      <c r="D2326" s="7" t="s">
        <v>2442</v>
      </c>
      <c r="E2326" s="7" t="s">
        <v>606</v>
      </c>
      <c r="F2326" s="7" t="s">
        <v>29</v>
      </c>
      <c r="G2326" s="7" t="s">
        <v>176</v>
      </c>
      <c r="H2326" s="7" t="s">
        <v>31</v>
      </c>
      <c r="I2326" s="6">
        <v>8</v>
      </c>
      <c r="J2326" s="10">
        <v>0</v>
      </c>
      <c r="K2326" s="7" t="s">
        <v>70</v>
      </c>
      <c r="L2326" s="7" t="s">
        <v>50</v>
      </c>
      <c r="M2326" s="6">
        <v>68</v>
      </c>
      <c r="N2326" s="6">
        <v>2</v>
      </c>
      <c r="O2326" s="7" t="str">
        <f>VLOOKUP(H2326,Product_Master!$A$2:$E$19,2,FALSE)</f>
        <v>Desk</v>
      </c>
      <c r="P2326" s="7" t="str">
        <f>VLOOKUP(H2326,Product_Master!$A$2:$E$19,3,FALSE)</f>
        <v>Furniture</v>
      </c>
      <c r="Q2326" s="17">
        <f>INDEX(Product_Master!$D$2:$D$19,MATCH(H2326,Product_Master!$A$2:$A$19,0))</f>
        <v>320</v>
      </c>
      <c r="R2326" s="14">
        <f>INDEX(Product_Master!$E$2:$E$19,MATCH(H2326,Product_Master!$A$2:$A$19,0))</f>
        <v>186.25</v>
      </c>
      <c r="S2326" s="14">
        <f t="shared" si="216"/>
        <v>2560</v>
      </c>
      <c r="T2326" s="14">
        <f t="shared" si="217"/>
        <v>1490</v>
      </c>
      <c r="U2326" s="14">
        <f t="shared" si="218"/>
        <v>1070</v>
      </c>
      <c r="V2326" s="20">
        <f t="shared" si="219"/>
        <v>0.41796875</v>
      </c>
      <c r="W2326" s="7" t="str">
        <f t="shared" si="220"/>
        <v>Profitable</v>
      </c>
      <c r="X2326" s="7" t="str">
        <f t="shared" si="221"/>
        <v>Medium</v>
      </c>
    </row>
    <row r="2327" spans="1:24" x14ac:dyDescent="0.3">
      <c r="A2327" s="7" t="s">
        <v>4985</v>
      </c>
      <c r="B2327" s="8">
        <v>45447</v>
      </c>
      <c r="C2327" s="8">
        <v>45453</v>
      </c>
      <c r="D2327" s="7" t="s">
        <v>1210</v>
      </c>
      <c r="E2327" s="7" t="s">
        <v>606</v>
      </c>
      <c r="F2327" s="7" t="s">
        <v>39</v>
      </c>
      <c r="G2327" s="7" t="s">
        <v>115</v>
      </c>
      <c r="H2327" s="7" t="s">
        <v>177</v>
      </c>
      <c r="I2327" s="6">
        <v>1</v>
      </c>
      <c r="J2327" s="10">
        <v>0</v>
      </c>
      <c r="K2327" s="7" t="s">
        <v>222</v>
      </c>
      <c r="L2327" s="7" t="s">
        <v>33</v>
      </c>
      <c r="M2327" s="6">
        <v>69</v>
      </c>
      <c r="N2327" s="6">
        <v>3</v>
      </c>
      <c r="O2327" s="7" t="str">
        <f>VLOOKUP(H2327,Product_Master!$A$2:$E$19,2,FALSE)</f>
        <v>Headphones</v>
      </c>
      <c r="P2327" s="7" t="str">
        <f>VLOOKUP(H2327,Product_Master!$A$2:$E$19,3,FALSE)</f>
        <v>Technology</v>
      </c>
      <c r="Q2327" s="17">
        <f>INDEX(Product_Master!$D$2:$D$19,MATCH(H2327,Product_Master!$A$2:$A$19,0))</f>
        <v>80</v>
      </c>
      <c r="R2327" s="14">
        <f>INDEX(Product_Master!$E$2:$E$19,MATCH(H2327,Product_Master!$A$2:$A$19,0))</f>
        <v>45.88</v>
      </c>
      <c r="S2327" s="14">
        <f t="shared" si="216"/>
        <v>80</v>
      </c>
      <c r="T2327" s="14">
        <f t="shared" si="217"/>
        <v>45.88</v>
      </c>
      <c r="U2327" s="14">
        <f t="shared" si="218"/>
        <v>34.119999999999997</v>
      </c>
      <c r="V2327" s="20">
        <f t="shared" si="219"/>
        <v>0.42649999999999999</v>
      </c>
      <c r="W2327" s="7" t="str">
        <f t="shared" si="220"/>
        <v>Profitable</v>
      </c>
      <c r="X2327" s="7" t="str">
        <f t="shared" si="221"/>
        <v>Low</v>
      </c>
    </row>
    <row r="2328" spans="1:24" x14ac:dyDescent="0.3">
      <c r="A2328" s="7" t="s">
        <v>4986</v>
      </c>
      <c r="B2328" s="8">
        <v>45055</v>
      </c>
      <c r="C2328" s="8">
        <v>45057</v>
      </c>
      <c r="D2328" s="7" t="s">
        <v>3651</v>
      </c>
      <c r="E2328" s="7" t="s">
        <v>570</v>
      </c>
      <c r="F2328" s="7" t="s">
        <v>29</v>
      </c>
      <c r="G2328" s="7" t="s">
        <v>115</v>
      </c>
      <c r="H2328" s="7" t="s">
        <v>56</v>
      </c>
      <c r="I2328" s="6">
        <v>6</v>
      </c>
      <c r="J2328" s="10">
        <v>0.05</v>
      </c>
      <c r="K2328" s="7" t="s">
        <v>32</v>
      </c>
      <c r="L2328" s="7" t="s">
        <v>41</v>
      </c>
      <c r="M2328" s="6">
        <v>59</v>
      </c>
      <c r="N2328" s="6">
        <v>3</v>
      </c>
      <c r="O2328" s="7" t="str">
        <f>VLOOKUP(H2328,Product_Master!$A$2:$E$19,2,FALSE)</f>
        <v>Stapler</v>
      </c>
      <c r="P2328" s="7" t="str">
        <f>VLOOKUP(H2328,Product_Master!$A$2:$E$19,3,FALSE)</f>
        <v>Office Supplies</v>
      </c>
      <c r="Q2328" s="17">
        <f>INDEX(Product_Master!$D$2:$D$19,MATCH(H2328,Product_Master!$A$2:$A$19,0))</f>
        <v>15</v>
      </c>
      <c r="R2328" s="14">
        <f>INDEX(Product_Master!$E$2:$E$19,MATCH(H2328,Product_Master!$A$2:$A$19,0))</f>
        <v>9.91</v>
      </c>
      <c r="S2328" s="14">
        <f t="shared" si="216"/>
        <v>85.5</v>
      </c>
      <c r="T2328" s="14">
        <f t="shared" si="217"/>
        <v>59.46</v>
      </c>
      <c r="U2328" s="14">
        <f t="shared" si="218"/>
        <v>26.04</v>
      </c>
      <c r="V2328" s="20">
        <f t="shared" si="219"/>
        <v>0.30456140350877192</v>
      </c>
      <c r="W2328" s="7" t="str">
        <f t="shared" si="220"/>
        <v>Profitable</v>
      </c>
      <c r="X2328" s="7" t="str">
        <f t="shared" si="221"/>
        <v>Low</v>
      </c>
    </row>
    <row r="2329" spans="1:24" x14ac:dyDescent="0.3">
      <c r="A2329" s="7" t="s">
        <v>4988</v>
      </c>
      <c r="B2329" s="8">
        <v>45620</v>
      </c>
      <c r="C2329" s="8">
        <v>45622</v>
      </c>
      <c r="D2329" s="7" t="s">
        <v>3761</v>
      </c>
      <c r="E2329" s="7" t="s">
        <v>191</v>
      </c>
      <c r="F2329" s="7" t="s">
        <v>29</v>
      </c>
      <c r="G2329" s="7" t="s">
        <v>40</v>
      </c>
      <c r="H2329" s="7" t="s">
        <v>160</v>
      </c>
      <c r="I2329" s="6">
        <v>8</v>
      </c>
      <c r="J2329" s="10">
        <v>0.1</v>
      </c>
      <c r="K2329" s="7" t="s">
        <v>32</v>
      </c>
      <c r="L2329" s="7" t="s">
        <v>33</v>
      </c>
      <c r="M2329" s="6">
        <v>47</v>
      </c>
      <c r="N2329" s="6">
        <v>5</v>
      </c>
      <c r="O2329" s="7" t="str">
        <f>VLOOKUP(H2329,Product_Master!$A$2:$E$19,2,FALSE)</f>
        <v>Laptop</v>
      </c>
      <c r="P2329" s="7" t="str">
        <f>VLOOKUP(H2329,Product_Master!$A$2:$E$19,3,FALSE)</f>
        <v>Technology</v>
      </c>
      <c r="Q2329" s="17">
        <f>INDEX(Product_Master!$D$2:$D$19,MATCH(H2329,Product_Master!$A$2:$A$19,0))</f>
        <v>900</v>
      </c>
      <c r="R2329" s="14">
        <f>INDEX(Product_Master!$E$2:$E$19,MATCH(H2329,Product_Master!$A$2:$A$19,0))</f>
        <v>669.14</v>
      </c>
      <c r="S2329" s="14">
        <f t="shared" si="216"/>
        <v>6480</v>
      </c>
      <c r="T2329" s="14">
        <f t="shared" si="217"/>
        <v>5353.12</v>
      </c>
      <c r="U2329" s="14">
        <f t="shared" si="218"/>
        <v>1126.8800000000001</v>
      </c>
      <c r="V2329" s="20">
        <f t="shared" si="219"/>
        <v>0.17390123456790124</v>
      </c>
      <c r="W2329" s="7" t="str">
        <f t="shared" si="220"/>
        <v>Profitable</v>
      </c>
      <c r="X2329" s="7" t="str">
        <f t="shared" si="221"/>
        <v>High</v>
      </c>
    </row>
    <row r="2330" spans="1:24" x14ac:dyDescent="0.3">
      <c r="A2330" s="7" t="s">
        <v>4990</v>
      </c>
      <c r="B2330" s="8">
        <v>45496</v>
      </c>
      <c r="C2330" s="8">
        <v>45503</v>
      </c>
      <c r="D2330" s="7" t="s">
        <v>2225</v>
      </c>
      <c r="E2330" s="7" t="s">
        <v>281</v>
      </c>
      <c r="F2330" s="7" t="s">
        <v>29</v>
      </c>
      <c r="G2330" s="7" t="s">
        <v>97</v>
      </c>
      <c r="H2330" s="7" t="s">
        <v>21</v>
      </c>
      <c r="I2330" s="6">
        <v>7</v>
      </c>
      <c r="J2330" s="10">
        <v>0.05</v>
      </c>
      <c r="K2330" s="7" t="s">
        <v>32</v>
      </c>
      <c r="L2330" s="7" t="s">
        <v>23</v>
      </c>
      <c r="M2330" s="6">
        <v>27</v>
      </c>
      <c r="N2330" s="6">
        <v>3</v>
      </c>
      <c r="O2330" s="7" t="str">
        <f>VLOOKUP(H2330,Product_Master!$A$2:$E$19,2,FALSE)</f>
        <v>Pen Set</v>
      </c>
      <c r="P2330" s="7" t="str">
        <f>VLOOKUP(H2330,Product_Master!$A$2:$E$19,3,FALSE)</f>
        <v>Office Supplies</v>
      </c>
      <c r="Q2330" s="17">
        <f>INDEX(Product_Master!$D$2:$D$19,MATCH(H2330,Product_Master!$A$2:$A$19,0))</f>
        <v>12</v>
      </c>
      <c r="R2330" s="14">
        <f>INDEX(Product_Master!$E$2:$E$19,MATCH(H2330,Product_Master!$A$2:$A$19,0))</f>
        <v>9.07</v>
      </c>
      <c r="S2330" s="14">
        <f t="shared" si="216"/>
        <v>79.8</v>
      </c>
      <c r="T2330" s="14">
        <f t="shared" si="217"/>
        <v>63.49</v>
      </c>
      <c r="U2330" s="14">
        <f t="shared" si="218"/>
        <v>16.309999999999995</v>
      </c>
      <c r="V2330" s="20">
        <f t="shared" si="219"/>
        <v>0.20438596491228064</v>
      </c>
      <c r="W2330" s="7" t="str">
        <f t="shared" si="220"/>
        <v>Profitable</v>
      </c>
      <c r="X2330" s="7" t="str">
        <f t="shared" si="221"/>
        <v>Low</v>
      </c>
    </row>
    <row r="2331" spans="1:24" x14ac:dyDescent="0.3">
      <c r="A2331" s="7" t="s">
        <v>4991</v>
      </c>
      <c r="B2331" s="8">
        <v>45131</v>
      </c>
      <c r="C2331" s="8">
        <v>45138</v>
      </c>
      <c r="D2331" s="7" t="s">
        <v>678</v>
      </c>
      <c r="E2331" s="7" t="s">
        <v>1372</v>
      </c>
      <c r="F2331" s="7" t="s">
        <v>29</v>
      </c>
      <c r="G2331" s="7" t="s">
        <v>115</v>
      </c>
      <c r="H2331" s="7" t="s">
        <v>241</v>
      </c>
      <c r="I2331" s="6">
        <v>3</v>
      </c>
      <c r="J2331" s="10">
        <v>0</v>
      </c>
      <c r="K2331" s="7" t="s">
        <v>32</v>
      </c>
      <c r="L2331" s="7" t="s">
        <v>50</v>
      </c>
      <c r="M2331" s="6">
        <v>44</v>
      </c>
      <c r="N2331" s="6">
        <v>3</v>
      </c>
      <c r="O2331" s="7" t="str">
        <f>VLOOKUP(H2331,Product_Master!$A$2:$E$19,2,FALSE)</f>
        <v>Notebook</v>
      </c>
      <c r="P2331" s="7" t="str">
        <f>VLOOKUP(H2331,Product_Master!$A$2:$E$19,3,FALSE)</f>
        <v>Office Supplies</v>
      </c>
      <c r="Q2331" s="17">
        <f>INDEX(Product_Master!$D$2:$D$19,MATCH(H2331,Product_Master!$A$2:$A$19,0))</f>
        <v>6</v>
      </c>
      <c r="R2331" s="14">
        <f>INDEX(Product_Master!$E$2:$E$19,MATCH(H2331,Product_Master!$A$2:$A$19,0))</f>
        <v>4.2699999999999996</v>
      </c>
      <c r="S2331" s="14">
        <f t="shared" si="216"/>
        <v>18</v>
      </c>
      <c r="T2331" s="14">
        <f t="shared" si="217"/>
        <v>12.809999999999999</v>
      </c>
      <c r="U2331" s="14">
        <f t="shared" si="218"/>
        <v>5.1900000000000013</v>
      </c>
      <c r="V2331" s="20">
        <f t="shared" si="219"/>
        <v>0.28833333333333339</v>
      </c>
      <c r="W2331" s="7" t="str">
        <f t="shared" si="220"/>
        <v>Profitable</v>
      </c>
      <c r="X2331" s="7" t="str">
        <f t="shared" si="221"/>
        <v>Low</v>
      </c>
    </row>
    <row r="2332" spans="1:24" x14ac:dyDescent="0.3">
      <c r="A2332" s="7" t="s">
        <v>4992</v>
      </c>
      <c r="B2332" s="8">
        <v>45213</v>
      </c>
      <c r="C2332" s="8">
        <v>45220</v>
      </c>
      <c r="D2332" s="7" t="s">
        <v>2872</v>
      </c>
      <c r="E2332" s="7" t="s">
        <v>326</v>
      </c>
      <c r="F2332" s="7" t="s">
        <v>29</v>
      </c>
      <c r="G2332" s="7" t="s">
        <v>40</v>
      </c>
      <c r="H2332" s="7" t="s">
        <v>308</v>
      </c>
      <c r="I2332" s="6">
        <v>7</v>
      </c>
      <c r="J2332" s="10">
        <v>0</v>
      </c>
      <c r="K2332" s="7" t="s">
        <v>22</v>
      </c>
      <c r="L2332" s="7" t="s">
        <v>41</v>
      </c>
      <c r="M2332" s="6">
        <v>28</v>
      </c>
      <c r="N2332" s="6">
        <v>2</v>
      </c>
      <c r="O2332" s="7" t="str">
        <f>VLOOKUP(H2332,Product_Master!$A$2:$E$19,2,FALSE)</f>
        <v>Binder</v>
      </c>
      <c r="P2332" s="7" t="str">
        <f>VLOOKUP(H2332,Product_Master!$A$2:$E$19,3,FALSE)</f>
        <v>Office Supplies</v>
      </c>
      <c r="Q2332" s="17">
        <f>INDEX(Product_Master!$D$2:$D$19,MATCH(H2332,Product_Master!$A$2:$A$19,0))</f>
        <v>8</v>
      </c>
      <c r="R2332" s="14">
        <f>INDEX(Product_Master!$E$2:$E$19,MATCH(H2332,Product_Master!$A$2:$A$19,0))</f>
        <v>5.51</v>
      </c>
      <c r="S2332" s="14">
        <f t="shared" si="216"/>
        <v>56</v>
      </c>
      <c r="T2332" s="14">
        <f t="shared" si="217"/>
        <v>38.57</v>
      </c>
      <c r="U2332" s="14">
        <f t="shared" si="218"/>
        <v>17.43</v>
      </c>
      <c r="V2332" s="20">
        <f t="shared" si="219"/>
        <v>0.31124999999999997</v>
      </c>
      <c r="W2332" s="7" t="str">
        <f t="shared" si="220"/>
        <v>Profitable</v>
      </c>
      <c r="X2332" s="7" t="str">
        <f t="shared" si="221"/>
        <v>Low</v>
      </c>
    </row>
    <row r="2333" spans="1:24" x14ac:dyDescent="0.3">
      <c r="A2333" s="7" t="s">
        <v>4993</v>
      </c>
      <c r="B2333" s="8">
        <v>45093</v>
      </c>
      <c r="C2333" s="8">
        <v>45099</v>
      </c>
      <c r="D2333" s="7" t="s">
        <v>1926</v>
      </c>
      <c r="E2333" s="7" t="s">
        <v>444</v>
      </c>
      <c r="F2333" s="7" t="s">
        <v>39</v>
      </c>
      <c r="G2333" s="7" t="s">
        <v>40</v>
      </c>
      <c r="H2333" s="7" t="s">
        <v>109</v>
      </c>
      <c r="I2333" s="6">
        <v>8</v>
      </c>
      <c r="J2333" s="10">
        <v>0.15</v>
      </c>
      <c r="K2333" s="7" t="s">
        <v>22</v>
      </c>
      <c r="L2333" s="7" t="s">
        <v>23</v>
      </c>
      <c r="M2333" s="6">
        <v>61</v>
      </c>
      <c r="N2333" s="6">
        <v>3</v>
      </c>
      <c r="O2333" s="7" t="str">
        <f>VLOOKUP(H2333,Product_Master!$A$2:$E$19,2,FALSE)</f>
        <v>Printer</v>
      </c>
      <c r="P2333" s="7" t="str">
        <f>VLOOKUP(H2333,Product_Master!$A$2:$E$19,3,FALSE)</f>
        <v>Technology</v>
      </c>
      <c r="Q2333" s="17">
        <f>INDEX(Product_Master!$D$2:$D$19,MATCH(H2333,Product_Master!$A$2:$A$19,0))</f>
        <v>180</v>
      </c>
      <c r="R2333" s="14">
        <f>INDEX(Product_Master!$E$2:$E$19,MATCH(H2333,Product_Master!$A$2:$A$19,0))</f>
        <v>133.25</v>
      </c>
      <c r="S2333" s="14">
        <f t="shared" si="216"/>
        <v>1224</v>
      </c>
      <c r="T2333" s="14">
        <f t="shared" si="217"/>
        <v>1066</v>
      </c>
      <c r="U2333" s="14">
        <f t="shared" si="218"/>
        <v>158</v>
      </c>
      <c r="V2333" s="20">
        <f t="shared" si="219"/>
        <v>0.12908496732026145</v>
      </c>
      <c r="W2333" s="7" t="str">
        <f t="shared" si="220"/>
        <v>Profitable</v>
      </c>
      <c r="X2333" s="7" t="str">
        <f t="shared" si="221"/>
        <v>Low</v>
      </c>
    </row>
    <row r="2334" spans="1:24" x14ac:dyDescent="0.3">
      <c r="A2334" s="7" t="s">
        <v>4994</v>
      </c>
      <c r="B2334" s="8">
        <v>45080</v>
      </c>
      <c r="C2334" s="8">
        <v>45087</v>
      </c>
      <c r="D2334" s="7" t="s">
        <v>3518</v>
      </c>
      <c r="E2334" s="7" t="s">
        <v>1019</v>
      </c>
      <c r="F2334" s="7" t="s">
        <v>29</v>
      </c>
      <c r="G2334" s="7" t="s">
        <v>192</v>
      </c>
      <c r="H2334" s="7" t="s">
        <v>56</v>
      </c>
      <c r="I2334" s="6">
        <v>5</v>
      </c>
      <c r="J2334" s="10">
        <v>0</v>
      </c>
      <c r="K2334" s="7" t="s">
        <v>32</v>
      </c>
      <c r="L2334" s="7" t="s">
        <v>41</v>
      </c>
      <c r="M2334" s="6">
        <v>30</v>
      </c>
      <c r="N2334" s="6">
        <v>2</v>
      </c>
      <c r="O2334" s="7" t="str">
        <f>VLOOKUP(H2334,Product_Master!$A$2:$E$19,2,FALSE)</f>
        <v>Stapler</v>
      </c>
      <c r="P2334" s="7" t="str">
        <f>VLOOKUP(H2334,Product_Master!$A$2:$E$19,3,FALSE)</f>
        <v>Office Supplies</v>
      </c>
      <c r="Q2334" s="17">
        <f>INDEX(Product_Master!$D$2:$D$19,MATCH(H2334,Product_Master!$A$2:$A$19,0))</f>
        <v>15</v>
      </c>
      <c r="R2334" s="14">
        <f>INDEX(Product_Master!$E$2:$E$19,MATCH(H2334,Product_Master!$A$2:$A$19,0))</f>
        <v>9.91</v>
      </c>
      <c r="S2334" s="14">
        <f t="shared" si="216"/>
        <v>75</v>
      </c>
      <c r="T2334" s="14">
        <f t="shared" si="217"/>
        <v>49.55</v>
      </c>
      <c r="U2334" s="14">
        <f t="shared" si="218"/>
        <v>25.450000000000003</v>
      </c>
      <c r="V2334" s="20">
        <f t="shared" si="219"/>
        <v>0.33933333333333338</v>
      </c>
      <c r="W2334" s="7" t="str">
        <f t="shared" si="220"/>
        <v>Profitable</v>
      </c>
      <c r="X2334" s="7" t="str">
        <f t="shared" si="221"/>
        <v>Low</v>
      </c>
    </row>
    <row r="2335" spans="1:24" x14ac:dyDescent="0.3">
      <c r="A2335" s="7" t="s">
        <v>4995</v>
      </c>
      <c r="B2335" s="8">
        <v>45601</v>
      </c>
      <c r="C2335" s="8">
        <v>45605</v>
      </c>
      <c r="D2335" s="7" t="s">
        <v>2811</v>
      </c>
      <c r="E2335" s="7" t="s">
        <v>298</v>
      </c>
      <c r="F2335" s="7" t="s">
        <v>19</v>
      </c>
      <c r="G2335" s="7" t="s">
        <v>192</v>
      </c>
      <c r="H2335" s="7" t="s">
        <v>241</v>
      </c>
      <c r="I2335" s="6">
        <v>2</v>
      </c>
      <c r="J2335" s="10">
        <v>0.05</v>
      </c>
      <c r="K2335" s="7" t="s">
        <v>32</v>
      </c>
      <c r="L2335" s="7" t="s">
        <v>23</v>
      </c>
      <c r="M2335" s="6">
        <v>22</v>
      </c>
      <c r="N2335" s="6">
        <v>2</v>
      </c>
      <c r="O2335" s="7" t="str">
        <f>VLOOKUP(H2335,Product_Master!$A$2:$E$19,2,FALSE)</f>
        <v>Notebook</v>
      </c>
      <c r="P2335" s="7" t="str">
        <f>VLOOKUP(H2335,Product_Master!$A$2:$E$19,3,FALSE)</f>
        <v>Office Supplies</v>
      </c>
      <c r="Q2335" s="17">
        <f>INDEX(Product_Master!$D$2:$D$19,MATCH(H2335,Product_Master!$A$2:$A$19,0))</f>
        <v>6</v>
      </c>
      <c r="R2335" s="14">
        <f>INDEX(Product_Master!$E$2:$E$19,MATCH(H2335,Product_Master!$A$2:$A$19,0))</f>
        <v>4.2699999999999996</v>
      </c>
      <c r="S2335" s="14">
        <f t="shared" si="216"/>
        <v>11.399999999999999</v>
      </c>
      <c r="T2335" s="14">
        <f t="shared" si="217"/>
        <v>8.5399999999999991</v>
      </c>
      <c r="U2335" s="14">
        <f t="shared" si="218"/>
        <v>2.8599999999999994</v>
      </c>
      <c r="V2335" s="20">
        <f t="shared" si="219"/>
        <v>0.25087719298245614</v>
      </c>
      <c r="W2335" s="7" t="str">
        <f t="shared" si="220"/>
        <v>Profitable</v>
      </c>
      <c r="X2335" s="7" t="str">
        <f t="shared" si="221"/>
        <v>Low</v>
      </c>
    </row>
    <row r="2336" spans="1:24" x14ac:dyDescent="0.3">
      <c r="A2336" s="7" t="s">
        <v>4996</v>
      </c>
      <c r="B2336" s="8">
        <v>45425</v>
      </c>
      <c r="C2336" s="8">
        <v>45430</v>
      </c>
      <c r="D2336" s="7" t="s">
        <v>3054</v>
      </c>
      <c r="E2336" s="7" t="s">
        <v>1014</v>
      </c>
      <c r="F2336" s="7" t="s">
        <v>19</v>
      </c>
      <c r="G2336" s="7" t="s">
        <v>251</v>
      </c>
      <c r="H2336" s="7" t="s">
        <v>177</v>
      </c>
      <c r="I2336" s="6">
        <v>1</v>
      </c>
      <c r="J2336" s="10">
        <v>0</v>
      </c>
      <c r="K2336" s="7" t="s">
        <v>22</v>
      </c>
      <c r="L2336" s="7" t="s">
        <v>50</v>
      </c>
      <c r="M2336" s="6">
        <v>67</v>
      </c>
      <c r="N2336" s="6">
        <v>1</v>
      </c>
      <c r="O2336" s="7" t="str">
        <f>VLOOKUP(H2336,Product_Master!$A$2:$E$19,2,FALSE)</f>
        <v>Headphones</v>
      </c>
      <c r="P2336" s="7" t="str">
        <f>VLOOKUP(H2336,Product_Master!$A$2:$E$19,3,FALSE)</f>
        <v>Technology</v>
      </c>
      <c r="Q2336" s="17">
        <f>INDEX(Product_Master!$D$2:$D$19,MATCH(H2336,Product_Master!$A$2:$A$19,0))</f>
        <v>80</v>
      </c>
      <c r="R2336" s="14">
        <f>INDEX(Product_Master!$E$2:$E$19,MATCH(H2336,Product_Master!$A$2:$A$19,0))</f>
        <v>45.88</v>
      </c>
      <c r="S2336" s="14">
        <f t="shared" si="216"/>
        <v>80</v>
      </c>
      <c r="T2336" s="14">
        <f t="shared" si="217"/>
        <v>45.88</v>
      </c>
      <c r="U2336" s="14">
        <f t="shared" si="218"/>
        <v>34.119999999999997</v>
      </c>
      <c r="V2336" s="20">
        <f t="shared" si="219"/>
        <v>0.42649999999999999</v>
      </c>
      <c r="W2336" s="7" t="str">
        <f t="shared" si="220"/>
        <v>Profitable</v>
      </c>
      <c r="X2336" s="7" t="str">
        <f t="shared" si="221"/>
        <v>Low</v>
      </c>
    </row>
    <row r="2337" spans="1:24" x14ac:dyDescent="0.3">
      <c r="A2337" s="7" t="s">
        <v>4997</v>
      </c>
      <c r="B2337" s="8">
        <v>45483</v>
      </c>
      <c r="C2337" s="8">
        <v>45488</v>
      </c>
      <c r="D2337" s="7" t="s">
        <v>3510</v>
      </c>
      <c r="E2337" s="7" t="s">
        <v>96</v>
      </c>
      <c r="F2337" s="7" t="s">
        <v>19</v>
      </c>
      <c r="G2337" s="7" t="s">
        <v>62</v>
      </c>
      <c r="H2337" s="7" t="s">
        <v>48</v>
      </c>
      <c r="I2337" s="6">
        <v>8</v>
      </c>
      <c r="J2337" s="10">
        <v>0.2</v>
      </c>
      <c r="K2337" s="7" t="s">
        <v>22</v>
      </c>
      <c r="L2337" s="7" t="s">
        <v>33</v>
      </c>
      <c r="M2337" s="6">
        <v>33</v>
      </c>
      <c r="N2337" s="6">
        <v>5</v>
      </c>
      <c r="O2337" s="7" t="str">
        <f>VLOOKUP(H2337,Product_Master!$A$2:$E$19,2,FALSE)</f>
        <v>Monitor</v>
      </c>
      <c r="P2337" s="7" t="str">
        <f>VLOOKUP(H2337,Product_Master!$A$2:$E$19,3,FALSE)</f>
        <v>Technology</v>
      </c>
      <c r="Q2337" s="17">
        <f>INDEX(Product_Master!$D$2:$D$19,MATCH(H2337,Product_Master!$A$2:$A$19,0))</f>
        <v>220</v>
      </c>
      <c r="R2337" s="14">
        <f>INDEX(Product_Master!$E$2:$E$19,MATCH(H2337,Product_Master!$A$2:$A$19,0))</f>
        <v>159.36000000000001</v>
      </c>
      <c r="S2337" s="14">
        <f t="shared" si="216"/>
        <v>1408</v>
      </c>
      <c r="T2337" s="14">
        <f t="shared" si="217"/>
        <v>1274.8800000000001</v>
      </c>
      <c r="U2337" s="14">
        <f t="shared" si="218"/>
        <v>133.11999999999989</v>
      </c>
      <c r="V2337" s="20">
        <f t="shared" si="219"/>
        <v>9.4545454545454474E-2</v>
      </c>
      <c r="W2337" s="7" t="str">
        <f t="shared" si="220"/>
        <v>Profitable</v>
      </c>
      <c r="X2337" s="7" t="str">
        <f t="shared" si="221"/>
        <v>Low</v>
      </c>
    </row>
    <row r="2338" spans="1:24" x14ac:dyDescent="0.3">
      <c r="A2338" s="7" t="s">
        <v>4998</v>
      </c>
      <c r="B2338" s="8">
        <v>45072</v>
      </c>
      <c r="C2338" s="8">
        <v>45076</v>
      </c>
      <c r="D2338" s="7" t="s">
        <v>3845</v>
      </c>
      <c r="E2338" s="7" t="s">
        <v>467</v>
      </c>
      <c r="F2338" s="7" t="s">
        <v>29</v>
      </c>
      <c r="G2338" s="7" t="s">
        <v>176</v>
      </c>
      <c r="H2338" s="7" t="s">
        <v>31</v>
      </c>
      <c r="I2338" s="6">
        <v>5</v>
      </c>
      <c r="J2338" s="10">
        <v>0.1</v>
      </c>
      <c r="K2338" s="7" t="s">
        <v>32</v>
      </c>
      <c r="L2338" s="7" t="s">
        <v>33</v>
      </c>
      <c r="M2338" s="6">
        <v>36</v>
      </c>
      <c r="N2338" s="6">
        <v>3</v>
      </c>
      <c r="O2338" s="7" t="str">
        <f>VLOOKUP(H2338,Product_Master!$A$2:$E$19,2,FALSE)</f>
        <v>Desk</v>
      </c>
      <c r="P2338" s="7" t="str">
        <f>VLOOKUP(H2338,Product_Master!$A$2:$E$19,3,FALSE)</f>
        <v>Furniture</v>
      </c>
      <c r="Q2338" s="17">
        <f>INDEX(Product_Master!$D$2:$D$19,MATCH(H2338,Product_Master!$A$2:$A$19,0))</f>
        <v>320</v>
      </c>
      <c r="R2338" s="14">
        <f>INDEX(Product_Master!$E$2:$E$19,MATCH(H2338,Product_Master!$A$2:$A$19,0))</f>
        <v>186.25</v>
      </c>
      <c r="S2338" s="14">
        <f t="shared" si="216"/>
        <v>1440</v>
      </c>
      <c r="T2338" s="14">
        <f t="shared" si="217"/>
        <v>931.25</v>
      </c>
      <c r="U2338" s="14">
        <f t="shared" si="218"/>
        <v>508.75</v>
      </c>
      <c r="V2338" s="20">
        <f t="shared" si="219"/>
        <v>0.3532986111111111</v>
      </c>
      <c r="W2338" s="7" t="str">
        <f t="shared" si="220"/>
        <v>Profitable</v>
      </c>
      <c r="X2338" s="7" t="str">
        <f t="shared" si="221"/>
        <v>Low</v>
      </c>
    </row>
    <row r="2339" spans="1:24" x14ac:dyDescent="0.3">
      <c r="A2339" s="7" t="s">
        <v>4999</v>
      </c>
      <c r="B2339" s="8">
        <v>45430</v>
      </c>
      <c r="C2339" s="8">
        <v>45434</v>
      </c>
      <c r="D2339" s="7" t="s">
        <v>1593</v>
      </c>
      <c r="E2339" s="7" t="s">
        <v>1770</v>
      </c>
      <c r="F2339" s="7" t="s">
        <v>39</v>
      </c>
      <c r="G2339" s="7" t="s">
        <v>192</v>
      </c>
      <c r="H2339" s="7" t="s">
        <v>98</v>
      </c>
      <c r="I2339" s="6">
        <v>8</v>
      </c>
      <c r="J2339" s="10">
        <v>0</v>
      </c>
      <c r="K2339" s="7" t="s">
        <v>32</v>
      </c>
      <c r="L2339" s="7" t="s">
        <v>33</v>
      </c>
      <c r="M2339" s="6">
        <v>43</v>
      </c>
      <c r="N2339" s="6">
        <v>4</v>
      </c>
      <c r="O2339" s="7" t="str">
        <f>VLOOKUP(H2339,Product_Master!$A$2:$E$19,2,FALSE)</f>
        <v>Office Chair</v>
      </c>
      <c r="P2339" s="7" t="str">
        <f>VLOOKUP(H2339,Product_Master!$A$2:$E$19,3,FALSE)</f>
        <v>Furniture</v>
      </c>
      <c r="Q2339" s="17">
        <f>INDEX(Product_Master!$D$2:$D$19,MATCH(H2339,Product_Master!$A$2:$A$19,0))</f>
        <v>150</v>
      </c>
      <c r="R2339" s="14">
        <f>INDEX(Product_Master!$E$2:$E$19,MATCH(H2339,Product_Master!$A$2:$A$19,0))</f>
        <v>111.98</v>
      </c>
      <c r="S2339" s="14">
        <f t="shared" si="216"/>
        <v>1200</v>
      </c>
      <c r="T2339" s="14">
        <f t="shared" si="217"/>
        <v>895.84</v>
      </c>
      <c r="U2339" s="14">
        <f t="shared" si="218"/>
        <v>304.15999999999997</v>
      </c>
      <c r="V2339" s="20">
        <f t="shared" si="219"/>
        <v>0.25346666666666662</v>
      </c>
      <c r="W2339" s="7" t="str">
        <f t="shared" si="220"/>
        <v>Profitable</v>
      </c>
      <c r="X2339" s="7" t="str">
        <f t="shared" si="221"/>
        <v>Low</v>
      </c>
    </row>
    <row r="2340" spans="1:24" x14ac:dyDescent="0.3">
      <c r="A2340" s="7" t="s">
        <v>5000</v>
      </c>
      <c r="B2340" s="8">
        <v>45229</v>
      </c>
      <c r="C2340" s="8">
        <v>45230</v>
      </c>
      <c r="D2340" s="7" t="s">
        <v>325</v>
      </c>
      <c r="E2340" s="7" t="s">
        <v>1142</v>
      </c>
      <c r="F2340" s="7" t="s">
        <v>39</v>
      </c>
      <c r="G2340" s="7" t="s">
        <v>251</v>
      </c>
      <c r="H2340" s="7" t="s">
        <v>308</v>
      </c>
      <c r="I2340" s="6">
        <v>9</v>
      </c>
      <c r="J2340" s="10">
        <v>0</v>
      </c>
      <c r="K2340" s="7" t="s">
        <v>22</v>
      </c>
      <c r="L2340" s="7" t="s">
        <v>23</v>
      </c>
      <c r="M2340" s="6">
        <v>44</v>
      </c>
      <c r="N2340" s="6">
        <v>1</v>
      </c>
      <c r="O2340" s="7" t="str">
        <f>VLOOKUP(H2340,Product_Master!$A$2:$E$19,2,FALSE)</f>
        <v>Binder</v>
      </c>
      <c r="P2340" s="7" t="str">
        <f>VLOOKUP(H2340,Product_Master!$A$2:$E$19,3,FALSE)</f>
        <v>Office Supplies</v>
      </c>
      <c r="Q2340" s="17">
        <f>INDEX(Product_Master!$D$2:$D$19,MATCH(H2340,Product_Master!$A$2:$A$19,0))</f>
        <v>8</v>
      </c>
      <c r="R2340" s="14">
        <f>INDEX(Product_Master!$E$2:$E$19,MATCH(H2340,Product_Master!$A$2:$A$19,0))</f>
        <v>5.51</v>
      </c>
      <c r="S2340" s="14">
        <f t="shared" si="216"/>
        <v>72</v>
      </c>
      <c r="T2340" s="14">
        <f t="shared" si="217"/>
        <v>49.589999999999996</v>
      </c>
      <c r="U2340" s="14">
        <f t="shared" si="218"/>
        <v>22.410000000000004</v>
      </c>
      <c r="V2340" s="20">
        <f t="shared" si="219"/>
        <v>0.31125000000000003</v>
      </c>
      <c r="W2340" s="7" t="str">
        <f t="shared" si="220"/>
        <v>Profitable</v>
      </c>
      <c r="X2340" s="7" t="str">
        <f t="shared" si="221"/>
        <v>Low</v>
      </c>
    </row>
    <row r="2341" spans="1:24" x14ac:dyDescent="0.3">
      <c r="A2341" s="7" t="s">
        <v>5001</v>
      </c>
      <c r="B2341" s="8">
        <v>45150</v>
      </c>
      <c r="C2341" s="8">
        <v>45154</v>
      </c>
      <c r="D2341" s="7" t="s">
        <v>368</v>
      </c>
      <c r="E2341" s="7" t="s">
        <v>28</v>
      </c>
      <c r="F2341" s="7" t="s">
        <v>29</v>
      </c>
      <c r="G2341" s="7" t="s">
        <v>176</v>
      </c>
      <c r="H2341" s="7" t="s">
        <v>69</v>
      </c>
      <c r="I2341" s="6">
        <v>9</v>
      </c>
      <c r="J2341" s="10">
        <v>0</v>
      </c>
      <c r="K2341" s="7" t="s">
        <v>32</v>
      </c>
      <c r="L2341" s="7" t="s">
        <v>50</v>
      </c>
      <c r="M2341" s="6">
        <v>21</v>
      </c>
      <c r="N2341" s="6">
        <v>5</v>
      </c>
      <c r="O2341" s="7" t="str">
        <f>VLOOKUP(H2341,Product_Master!$A$2:$E$19,2,FALSE)</f>
        <v>Marker Pack</v>
      </c>
      <c r="P2341" s="7" t="str">
        <f>VLOOKUP(H2341,Product_Master!$A$2:$E$19,3,FALSE)</f>
        <v>Office Supplies</v>
      </c>
      <c r="Q2341" s="17">
        <f>INDEX(Product_Master!$D$2:$D$19,MATCH(H2341,Product_Master!$A$2:$A$19,0))</f>
        <v>11</v>
      </c>
      <c r="R2341" s="14">
        <f>INDEX(Product_Master!$E$2:$E$19,MATCH(H2341,Product_Master!$A$2:$A$19,0))</f>
        <v>6.23</v>
      </c>
      <c r="S2341" s="14">
        <f t="shared" si="216"/>
        <v>99</v>
      </c>
      <c r="T2341" s="14">
        <f t="shared" si="217"/>
        <v>56.070000000000007</v>
      </c>
      <c r="U2341" s="14">
        <f t="shared" si="218"/>
        <v>42.929999999999993</v>
      </c>
      <c r="V2341" s="20">
        <f t="shared" si="219"/>
        <v>0.43363636363636354</v>
      </c>
      <c r="W2341" s="7" t="str">
        <f t="shared" si="220"/>
        <v>Profitable</v>
      </c>
      <c r="X2341" s="7" t="str">
        <f t="shared" si="221"/>
        <v>Low</v>
      </c>
    </row>
    <row r="2342" spans="1:24" x14ac:dyDescent="0.3">
      <c r="A2342" s="7" t="s">
        <v>5002</v>
      </c>
      <c r="B2342" s="8">
        <v>45287</v>
      </c>
      <c r="C2342" s="8">
        <v>45293</v>
      </c>
      <c r="D2342" s="7" t="s">
        <v>1804</v>
      </c>
      <c r="E2342" s="7" t="s">
        <v>413</v>
      </c>
      <c r="F2342" s="7" t="s">
        <v>29</v>
      </c>
      <c r="G2342" s="7" t="s">
        <v>30</v>
      </c>
      <c r="H2342" s="7" t="s">
        <v>241</v>
      </c>
      <c r="I2342" s="6">
        <v>5</v>
      </c>
      <c r="J2342" s="10">
        <v>0.05</v>
      </c>
      <c r="K2342" s="7" t="s">
        <v>222</v>
      </c>
      <c r="L2342" s="7" t="s">
        <v>33</v>
      </c>
      <c r="M2342" s="6">
        <v>69</v>
      </c>
      <c r="N2342" s="6">
        <v>3</v>
      </c>
      <c r="O2342" s="7" t="str">
        <f>VLOOKUP(H2342,Product_Master!$A$2:$E$19,2,FALSE)</f>
        <v>Notebook</v>
      </c>
      <c r="P2342" s="7" t="str">
        <f>VLOOKUP(H2342,Product_Master!$A$2:$E$19,3,FALSE)</f>
        <v>Office Supplies</v>
      </c>
      <c r="Q2342" s="17">
        <f>INDEX(Product_Master!$D$2:$D$19,MATCH(H2342,Product_Master!$A$2:$A$19,0))</f>
        <v>6</v>
      </c>
      <c r="R2342" s="14">
        <f>INDEX(Product_Master!$E$2:$E$19,MATCH(H2342,Product_Master!$A$2:$A$19,0))</f>
        <v>4.2699999999999996</v>
      </c>
      <c r="S2342" s="14">
        <f t="shared" si="216"/>
        <v>28.5</v>
      </c>
      <c r="T2342" s="14">
        <f t="shared" si="217"/>
        <v>21.349999999999998</v>
      </c>
      <c r="U2342" s="14">
        <f t="shared" si="218"/>
        <v>7.1500000000000021</v>
      </c>
      <c r="V2342" s="20">
        <f t="shared" si="219"/>
        <v>0.2508771929824562</v>
      </c>
      <c r="W2342" s="7" t="str">
        <f t="shared" si="220"/>
        <v>Profitable</v>
      </c>
      <c r="X2342" s="7" t="str">
        <f t="shared" si="221"/>
        <v>Low</v>
      </c>
    </row>
    <row r="2343" spans="1:24" x14ac:dyDescent="0.3">
      <c r="A2343" s="7" t="s">
        <v>5003</v>
      </c>
      <c r="B2343" s="8">
        <v>45525</v>
      </c>
      <c r="C2343" s="8">
        <v>45530</v>
      </c>
      <c r="D2343" s="7" t="s">
        <v>2649</v>
      </c>
      <c r="E2343" s="7" t="s">
        <v>215</v>
      </c>
      <c r="F2343" s="7" t="s">
        <v>19</v>
      </c>
      <c r="G2343" s="7" t="s">
        <v>62</v>
      </c>
      <c r="H2343" s="7" t="s">
        <v>177</v>
      </c>
      <c r="I2343" s="6">
        <v>5</v>
      </c>
      <c r="J2343" s="10">
        <v>0.15</v>
      </c>
      <c r="K2343" s="7" t="s">
        <v>32</v>
      </c>
      <c r="L2343" s="7" t="s">
        <v>41</v>
      </c>
      <c r="M2343" s="6">
        <v>41</v>
      </c>
      <c r="N2343" s="6">
        <v>5</v>
      </c>
      <c r="O2343" s="7" t="str">
        <f>VLOOKUP(H2343,Product_Master!$A$2:$E$19,2,FALSE)</f>
        <v>Headphones</v>
      </c>
      <c r="P2343" s="7" t="str">
        <f>VLOOKUP(H2343,Product_Master!$A$2:$E$19,3,FALSE)</f>
        <v>Technology</v>
      </c>
      <c r="Q2343" s="17">
        <f>INDEX(Product_Master!$D$2:$D$19,MATCH(H2343,Product_Master!$A$2:$A$19,0))</f>
        <v>80</v>
      </c>
      <c r="R2343" s="14">
        <f>INDEX(Product_Master!$E$2:$E$19,MATCH(H2343,Product_Master!$A$2:$A$19,0))</f>
        <v>45.88</v>
      </c>
      <c r="S2343" s="14">
        <f t="shared" si="216"/>
        <v>340</v>
      </c>
      <c r="T2343" s="14">
        <f t="shared" si="217"/>
        <v>229.4</v>
      </c>
      <c r="U2343" s="14">
        <f t="shared" si="218"/>
        <v>110.6</v>
      </c>
      <c r="V2343" s="20">
        <f t="shared" si="219"/>
        <v>0.32529411764705879</v>
      </c>
      <c r="W2343" s="7" t="str">
        <f t="shared" si="220"/>
        <v>Profitable</v>
      </c>
      <c r="X2343" s="7" t="str">
        <f t="shared" si="221"/>
        <v>Low</v>
      </c>
    </row>
    <row r="2344" spans="1:24" x14ac:dyDescent="0.3">
      <c r="A2344" s="7" t="s">
        <v>5004</v>
      </c>
      <c r="B2344" s="8">
        <v>45297</v>
      </c>
      <c r="C2344" s="8">
        <v>45299</v>
      </c>
      <c r="D2344" s="7" t="s">
        <v>2089</v>
      </c>
      <c r="E2344" s="7" t="s">
        <v>731</v>
      </c>
      <c r="F2344" s="7" t="s">
        <v>29</v>
      </c>
      <c r="G2344" s="7" t="s">
        <v>90</v>
      </c>
      <c r="H2344" s="7" t="s">
        <v>308</v>
      </c>
      <c r="I2344" s="6">
        <v>4</v>
      </c>
      <c r="J2344" s="10">
        <v>0.05</v>
      </c>
      <c r="K2344" s="7" t="s">
        <v>22</v>
      </c>
      <c r="L2344" s="7" t="s">
        <v>50</v>
      </c>
      <c r="M2344" s="6">
        <v>19</v>
      </c>
      <c r="N2344" s="6">
        <v>4</v>
      </c>
      <c r="O2344" s="7" t="str">
        <f>VLOOKUP(H2344,Product_Master!$A$2:$E$19,2,FALSE)</f>
        <v>Binder</v>
      </c>
      <c r="P2344" s="7" t="str">
        <f>VLOOKUP(H2344,Product_Master!$A$2:$E$19,3,FALSE)</f>
        <v>Office Supplies</v>
      </c>
      <c r="Q2344" s="17">
        <f>INDEX(Product_Master!$D$2:$D$19,MATCH(H2344,Product_Master!$A$2:$A$19,0))</f>
        <v>8</v>
      </c>
      <c r="R2344" s="14">
        <f>INDEX(Product_Master!$E$2:$E$19,MATCH(H2344,Product_Master!$A$2:$A$19,0))</f>
        <v>5.51</v>
      </c>
      <c r="S2344" s="14">
        <f t="shared" si="216"/>
        <v>30.4</v>
      </c>
      <c r="T2344" s="14">
        <f t="shared" si="217"/>
        <v>22.04</v>
      </c>
      <c r="U2344" s="14">
        <f t="shared" si="218"/>
        <v>8.36</v>
      </c>
      <c r="V2344" s="20">
        <f t="shared" si="219"/>
        <v>0.27499999999999997</v>
      </c>
      <c r="W2344" s="7" t="str">
        <f t="shared" si="220"/>
        <v>Profitable</v>
      </c>
      <c r="X2344" s="7" t="str">
        <f t="shared" si="221"/>
        <v>Low</v>
      </c>
    </row>
    <row r="2345" spans="1:24" x14ac:dyDescent="0.3">
      <c r="A2345" s="7" t="s">
        <v>5005</v>
      </c>
      <c r="B2345" s="8">
        <v>45053</v>
      </c>
      <c r="C2345" s="8">
        <v>45058</v>
      </c>
      <c r="D2345" s="7" t="s">
        <v>236</v>
      </c>
      <c r="E2345" s="7" t="s">
        <v>1169</v>
      </c>
      <c r="F2345" s="7" t="s">
        <v>29</v>
      </c>
      <c r="G2345" s="7" t="s">
        <v>97</v>
      </c>
      <c r="H2345" s="7" t="s">
        <v>91</v>
      </c>
      <c r="I2345" s="6">
        <v>5</v>
      </c>
      <c r="J2345" s="10">
        <v>0.15</v>
      </c>
      <c r="K2345" s="7" t="s">
        <v>32</v>
      </c>
      <c r="L2345" s="7" t="s">
        <v>33</v>
      </c>
      <c r="M2345" s="6">
        <v>33</v>
      </c>
      <c r="N2345" s="6">
        <v>5</v>
      </c>
      <c r="O2345" s="7" t="str">
        <f>VLOOKUP(H2345,Product_Master!$A$2:$E$19,2,FALSE)</f>
        <v>Smartphone</v>
      </c>
      <c r="P2345" s="7" t="str">
        <f>VLOOKUP(H2345,Product_Master!$A$2:$E$19,3,FALSE)</f>
        <v>Technology</v>
      </c>
      <c r="Q2345" s="17">
        <f>INDEX(Product_Master!$D$2:$D$19,MATCH(H2345,Product_Master!$A$2:$A$19,0))</f>
        <v>600</v>
      </c>
      <c r="R2345" s="14">
        <f>INDEX(Product_Master!$E$2:$E$19,MATCH(H2345,Product_Master!$A$2:$A$19,0))</f>
        <v>395.83</v>
      </c>
      <c r="S2345" s="14">
        <f t="shared" si="216"/>
        <v>2550</v>
      </c>
      <c r="T2345" s="14">
        <f t="shared" si="217"/>
        <v>1979.1499999999999</v>
      </c>
      <c r="U2345" s="14">
        <f t="shared" si="218"/>
        <v>570.85000000000014</v>
      </c>
      <c r="V2345" s="20">
        <f t="shared" si="219"/>
        <v>0.22386274509803927</v>
      </c>
      <c r="W2345" s="7" t="str">
        <f t="shared" si="220"/>
        <v>Profitable</v>
      </c>
      <c r="X2345" s="7" t="str">
        <f t="shared" si="221"/>
        <v>Medium</v>
      </c>
    </row>
    <row r="2346" spans="1:24" x14ac:dyDescent="0.3">
      <c r="A2346" s="7" t="s">
        <v>5007</v>
      </c>
      <c r="B2346" s="8">
        <v>45360</v>
      </c>
      <c r="C2346" s="8">
        <v>45367</v>
      </c>
      <c r="D2346" s="7" t="s">
        <v>3321</v>
      </c>
      <c r="E2346" s="7" t="s">
        <v>570</v>
      </c>
      <c r="F2346" s="7" t="s">
        <v>29</v>
      </c>
      <c r="G2346" s="7" t="s">
        <v>293</v>
      </c>
      <c r="H2346" s="7" t="s">
        <v>21</v>
      </c>
      <c r="I2346" s="6">
        <v>8</v>
      </c>
      <c r="J2346" s="10">
        <v>0.05</v>
      </c>
      <c r="K2346" s="7" t="s">
        <v>22</v>
      </c>
      <c r="L2346" s="7" t="s">
        <v>50</v>
      </c>
      <c r="M2346" s="6">
        <v>20</v>
      </c>
      <c r="N2346" s="6">
        <v>4</v>
      </c>
      <c r="O2346" s="7" t="str">
        <f>VLOOKUP(H2346,Product_Master!$A$2:$E$19,2,FALSE)</f>
        <v>Pen Set</v>
      </c>
      <c r="P2346" s="7" t="str">
        <f>VLOOKUP(H2346,Product_Master!$A$2:$E$19,3,FALSE)</f>
        <v>Office Supplies</v>
      </c>
      <c r="Q2346" s="17">
        <f>INDEX(Product_Master!$D$2:$D$19,MATCH(H2346,Product_Master!$A$2:$A$19,0))</f>
        <v>12</v>
      </c>
      <c r="R2346" s="14">
        <f>INDEX(Product_Master!$E$2:$E$19,MATCH(H2346,Product_Master!$A$2:$A$19,0))</f>
        <v>9.07</v>
      </c>
      <c r="S2346" s="14">
        <f t="shared" si="216"/>
        <v>91.199999999999989</v>
      </c>
      <c r="T2346" s="14">
        <f t="shared" si="217"/>
        <v>72.56</v>
      </c>
      <c r="U2346" s="14">
        <f t="shared" si="218"/>
        <v>18.639999999999986</v>
      </c>
      <c r="V2346" s="20">
        <f t="shared" si="219"/>
        <v>0.20438596491228059</v>
      </c>
      <c r="W2346" s="7" t="str">
        <f t="shared" si="220"/>
        <v>Profitable</v>
      </c>
      <c r="X2346" s="7" t="str">
        <f t="shared" si="221"/>
        <v>Low</v>
      </c>
    </row>
    <row r="2347" spans="1:24" x14ac:dyDescent="0.3">
      <c r="A2347" s="7" t="s">
        <v>5008</v>
      </c>
      <c r="B2347" s="8">
        <v>44964</v>
      </c>
      <c r="C2347" s="8">
        <v>44968</v>
      </c>
      <c r="D2347" s="7" t="s">
        <v>839</v>
      </c>
      <c r="E2347" s="7" t="s">
        <v>426</v>
      </c>
      <c r="F2347" s="7" t="s">
        <v>39</v>
      </c>
      <c r="G2347" s="7" t="s">
        <v>192</v>
      </c>
      <c r="H2347" s="7" t="s">
        <v>56</v>
      </c>
      <c r="I2347" s="6">
        <v>6</v>
      </c>
      <c r="J2347" s="10">
        <v>0</v>
      </c>
      <c r="K2347" s="7" t="s">
        <v>32</v>
      </c>
      <c r="L2347" s="7" t="s">
        <v>50</v>
      </c>
      <c r="M2347" s="6">
        <v>42</v>
      </c>
      <c r="N2347" s="6">
        <v>2</v>
      </c>
      <c r="O2347" s="7" t="str">
        <f>VLOOKUP(H2347,Product_Master!$A$2:$E$19,2,FALSE)</f>
        <v>Stapler</v>
      </c>
      <c r="P2347" s="7" t="str">
        <f>VLOOKUP(H2347,Product_Master!$A$2:$E$19,3,FALSE)</f>
        <v>Office Supplies</v>
      </c>
      <c r="Q2347" s="17">
        <f>INDEX(Product_Master!$D$2:$D$19,MATCH(H2347,Product_Master!$A$2:$A$19,0))</f>
        <v>15</v>
      </c>
      <c r="R2347" s="14">
        <f>INDEX(Product_Master!$E$2:$E$19,MATCH(H2347,Product_Master!$A$2:$A$19,0))</f>
        <v>9.91</v>
      </c>
      <c r="S2347" s="14">
        <f t="shared" si="216"/>
        <v>90</v>
      </c>
      <c r="T2347" s="14">
        <f t="shared" si="217"/>
        <v>59.46</v>
      </c>
      <c r="U2347" s="14">
        <f t="shared" si="218"/>
        <v>30.54</v>
      </c>
      <c r="V2347" s="20">
        <f t="shared" si="219"/>
        <v>0.33933333333333332</v>
      </c>
      <c r="W2347" s="7" t="str">
        <f t="shared" si="220"/>
        <v>Profitable</v>
      </c>
      <c r="X2347" s="7" t="str">
        <f t="shared" si="221"/>
        <v>Low</v>
      </c>
    </row>
    <row r="2348" spans="1:24" x14ac:dyDescent="0.3">
      <c r="A2348" s="7" t="s">
        <v>5009</v>
      </c>
      <c r="B2348" s="8">
        <v>44957</v>
      </c>
      <c r="C2348" s="8">
        <v>44963</v>
      </c>
      <c r="D2348" s="7" t="s">
        <v>1942</v>
      </c>
      <c r="E2348" s="7" t="s">
        <v>790</v>
      </c>
      <c r="F2348" s="7" t="s">
        <v>29</v>
      </c>
      <c r="G2348" s="7" t="s">
        <v>90</v>
      </c>
      <c r="H2348" s="7" t="s">
        <v>154</v>
      </c>
      <c r="I2348" s="6">
        <v>1</v>
      </c>
      <c r="J2348" s="10">
        <v>0</v>
      </c>
      <c r="K2348" s="7" t="s">
        <v>22</v>
      </c>
      <c r="L2348" s="7" t="s">
        <v>41</v>
      </c>
      <c r="M2348" s="6">
        <v>49</v>
      </c>
      <c r="N2348" s="6">
        <v>2</v>
      </c>
      <c r="O2348" s="7" t="str">
        <f>VLOOKUP(H2348,Product_Master!$A$2:$E$19,2,FALSE)</f>
        <v>Filing Cabinet</v>
      </c>
      <c r="P2348" s="7" t="str">
        <f>VLOOKUP(H2348,Product_Master!$A$2:$E$19,3,FALSE)</f>
        <v>Furniture</v>
      </c>
      <c r="Q2348" s="17">
        <f>INDEX(Product_Master!$D$2:$D$19,MATCH(H2348,Product_Master!$A$2:$A$19,0))</f>
        <v>130</v>
      </c>
      <c r="R2348" s="14">
        <f>INDEX(Product_Master!$E$2:$E$19,MATCH(H2348,Product_Master!$A$2:$A$19,0))</f>
        <v>83.55</v>
      </c>
      <c r="S2348" s="14">
        <f t="shared" si="216"/>
        <v>130</v>
      </c>
      <c r="T2348" s="14">
        <f t="shared" si="217"/>
        <v>83.55</v>
      </c>
      <c r="U2348" s="14">
        <f t="shared" si="218"/>
        <v>46.45</v>
      </c>
      <c r="V2348" s="20">
        <f t="shared" si="219"/>
        <v>0.35730769230769233</v>
      </c>
      <c r="W2348" s="7" t="str">
        <f t="shared" si="220"/>
        <v>Profitable</v>
      </c>
      <c r="X2348" s="7" t="str">
        <f t="shared" si="221"/>
        <v>Low</v>
      </c>
    </row>
    <row r="2349" spans="1:24" x14ac:dyDescent="0.3">
      <c r="A2349" s="7" t="s">
        <v>5010</v>
      </c>
      <c r="B2349" s="8">
        <v>44942</v>
      </c>
      <c r="C2349" s="8">
        <v>44943</v>
      </c>
      <c r="D2349" s="7" t="s">
        <v>931</v>
      </c>
      <c r="E2349" s="7" t="s">
        <v>103</v>
      </c>
      <c r="F2349" s="7" t="s">
        <v>29</v>
      </c>
      <c r="G2349" s="7" t="s">
        <v>47</v>
      </c>
      <c r="H2349" s="7" t="s">
        <v>76</v>
      </c>
      <c r="I2349" s="6">
        <v>2</v>
      </c>
      <c r="J2349" s="10">
        <v>0.05</v>
      </c>
      <c r="K2349" s="7" t="s">
        <v>22</v>
      </c>
      <c r="L2349" s="7" t="s">
        <v>41</v>
      </c>
      <c r="M2349" s="6">
        <v>41</v>
      </c>
      <c r="N2349" s="6">
        <v>2</v>
      </c>
      <c r="O2349" s="7" t="str">
        <f>VLOOKUP(H2349,Product_Master!$A$2:$E$19,2,FALSE)</f>
        <v>Tablet</v>
      </c>
      <c r="P2349" s="7" t="str">
        <f>VLOOKUP(H2349,Product_Master!$A$2:$E$19,3,FALSE)</f>
        <v>Technology</v>
      </c>
      <c r="Q2349" s="17">
        <f>INDEX(Product_Master!$D$2:$D$19,MATCH(H2349,Product_Master!$A$2:$A$19,0))</f>
        <v>350</v>
      </c>
      <c r="R2349" s="14">
        <f>INDEX(Product_Master!$E$2:$E$19,MATCH(H2349,Product_Master!$A$2:$A$19,0))</f>
        <v>267.63</v>
      </c>
      <c r="S2349" s="14">
        <f t="shared" si="216"/>
        <v>665</v>
      </c>
      <c r="T2349" s="14">
        <f t="shared" si="217"/>
        <v>535.26</v>
      </c>
      <c r="U2349" s="14">
        <f t="shared" si="218"/>
        <v>129.74</v>
      </c>
      <c r="V2349" s="20">
        <f t="shared" si="219"/>
        <v>0.19509774436090227</v>
      </c>
      <c r="W2349" s="7" t="str">
        <f t="shared" si="220"/>
        <v>Profitable</v>
      </c>
      <c r="X2349" s="7" t="str">
        <f t="shared" si="221"/>
        <v>Low</v>
      </c>
    </row>
    <row r="2350" spans="1:24" x14ac:dyDescent="0.3">
      <c r="A2350" s="7" t="s">
        <v>5013</v>
      </c>
      <c r="B2350" s="8">
        <v>45149</v>
      </c>
      <c r="C2350" s="8">
        <v>45152</v>
      </c>
      <c r="D2350" s="7" t="s">
        <v>1176</v>
      </c>
      <c r="E2350" s="7" t="s">
        <v>75</v>
      </c>
      <c r="F2350" s="7" t="s">
        <v>19</v>
      </c>
      <c r="G2350" s="7" t="s">
        <v>115</v>
      </c>
      <c r="H2350" s="7" t="s">
        <v>31</v>
      </c>
      <c r="I2350" s="6">
        <v>1</v>
      </c>
      <c r="J2350" s="10">
        <v>0</v>
      </c>
      <c r="K2350" s="7" t="s">
        <v>32</v>
      </c>
      <c r="L2350" s="7" t="s">
        <v>23</v>
      </c>
      <c r="M2350" s="6">
        <v>42</v>
      </c>
      <c r="N2350" s="6">
        <v>5</v>
      </c>
      <c r="O2350" s="7" t="str">
        <f>VLOOKUP(H2350,Product_Master!$A$2:$E$19,2,FALSE)</f>
        <v>Desk</v>
      </c>
      <c r="P2350" s="7" t="str">
        <f>VLOOKUP(H2350,Product_Master!$A$2:$E$19,3,FALSE)</f>
        <v>Furniture</v>
      </c>
      <c r="Q2350" s="17">
        <f>INDEX(Product_Master!$D$2:$D$19,MATCH(H2350,Product_Master!$A$2:$A$19,0))</f>
        <v>320</v>
      </c>
      <c r="R2350" s="14">
        <f>INDEX(Product_Master!$E$2:$E$19,MATCH(H2350,Product_Master!$A$2:$A$19,0))</f>
        <v>186.25</v>
      </c>
      <c r="S2350" s="14">
        <f t="shared" si="216"/>
        <v>320</v>
      </c>
      <c r="T2350" s="14">
        <f t="shared" si="217"/>
        <v>186.25</v>
      </c>
      <c r="U2350" s="14">
        <f t="shared" si="218"/>
        <v>133.75</v>
      </c>
      <c r="V2350" s="20">
        <f t="shared" si="219"/>
        <v>0.41796875</v>
      </c>
      <c r="W2350" s="7" t="str">
        <f t="shared" si="220"/>
        <v>Profitable</v>
      </c>
      <c r="X2350" s="7" t="str">
        <f t="shared" si="221"/>
        <v>Low</v>
      </c>
    </row>
    <row r="2351" spans="1:24" x14ac:dyDescent="0.3">
      <c r="A2351" s="7" t="s">
        <v>5014</v>
      </c>
      <c r="B2351" s="8">
        <v>45020</v>
      </c>
      <c r="C2351" s="8">
        <v>45027</v>
      </c>
      <c r="D2351" s="7" t="s">
        <v>1553</v>
      </c>
      <c r="E2351" s="7" t="s">
        <v>490</v>
      </c>
      <c r="F2351" s="7" t="s">
        <v>29</v>
      </c>
      <c r="G2351" s="7" t="s">
        <v>293</v>
      </c>
      <c r="H2351" s="7" t="s">
        <v>48</v>
      </c>
      <c r="I2351" s="6">
        <v>6</v>
      </c>
      <c r="J2351" s="10">
        <v>0</v>
      </c>
      <c r="K2351" s="7" t="s">
        <v>22</v>
      </c>
      <c r="L2351" s="7" t="s">
        <v>41</v>
      </c>
      <c r="M2351" s="6">
        <v>24</v>
      </c>
      <c r="N2351" s="6">
        <v>5</v>
      </c>
      <c r="O2351" s="7" t="str">
        <f>VLOOKUP(H2351,Product_Master!$A$2:$E$19,2,FALSE)</f>
        <v>Monitor</v>
      </c>
      <c r="P2351" s="7" t="str">
        <f>VLOOKUP(H2351,Product_Master!$A$2:$E$19,3,FALSE)</f>
        <v>Technology</v>
      </c>
      <c r="Q2351" s="17">
        <f>INDEX(Product_Master!$D$2:$D$19,MATCH(H2351,Product_Master!$A$2:$A$19,0))</f>
        <v>220</v>
      </c>
      <c r="R2351" s="14">
        <f>INDEX(Product_Master!$E$2:$E$19,MATCH(H2351,Product_Master!$A$2:$A$19,0))</f>
        <v>159.36000000000001</v>
      </c>
      <c r="S2351" s="14">
        <f t="shared" si="216"/>
        <v>1320</v>
      </c>
      <c r="T2351" s="14">
        <f t="shared" si="217"/>
        <v>956.16000000000008</v>
      </c>
      <c r="U2351" s="14">
        <f t="shared" si="218"/>
        <v>363.83999999999992</v>
      </c>
      <c r="V2351" s="20">
        <f t="shared" si="219"/>
        <v>0.27563636363636357</v>
      </c>
      <c r="W2351" s="7" t="str">
        <f t="shared" si="220"/>
        <v>Profitable</v>
      </c>
      <c r="X2351" s="7" t="str">
        <f t="shared" si="221"/>
        <v>Low</v>
      </c>
    </row>
    <row r="2352" spans="1:24" x14ac:dyDescent="0.3">
      <c r="A2352" s="7" t="s">
        <v>5015</v>
      </c>
      <c r="B2352" s="8">
        <v>45214</v>
      </c>
      <c r="C2352" s="8">
        <v>45219</v>
      </c>
      <c r="D2352" s="7" t="s">
        <v>3251</v>
      </c>
      <c r="E2352" s="7" t="s">
        <v>145</v>
      </c>
      <c r="F2352" s="7" t="s">
        <v>29</v>
      </c>
      <c r="G2352" s="7" t="s">
        <v>40</v>
      </c>
      <c r="H2352" s="7" t="s">
        <v>146</v>
      </c>
      <c r="I2352" s="6">
        <v>4</v>
      </c>
      <c r="J2352" s="10">
        <v>0</v>
      </c>
      <c r="K2352" s="7" t="s">
        <v>70</v>
      </c>
      <c r="L2352" s="7" t="s">
        <v>33</v>
      </c>
      <c r="M2352" s="6">
        <v>41</v>
      </c>
      <c r="N2352" s="6">
        <v>4</v>
      </c>
      <c r="O2352" s="7" t="str">
        <f>VLOOKUP(H2352,Product_Master!$A$2:$E$19,2,FALSE)</f>
        <v>Standing Desk</v>
      </c>
      <c r="P2352" s="7" t="str">
        <f>VLOOKUP(H2352,Product_Master!$A$2:$E$19,3,FALSE)</f>
        <v>Furniture</v>
      </c>
      <c r="Q2352" s="17">
        <f>INDEX(Product_Master!$D$2:$D$19,MATCH(H2352,Product_Master!$A$2:$A$19,0))</f>
        <v>480</v>
      </c>
      <c r="R2352" s="14">
        <f>INDEX(Product_Master!$E$2:$E$19,MATCH(H2352,Product_Master!$A$2:$A$19,0))</f>
        <v>375.21</v>
      </c>
      <c r="S2352" s="14">
        <f t="shared" si="216"/>
        <v>1920</v>
      </c>
      <c r="T2352" s="14">
        <f t="shared" si="217"/>
        <v>1500.84</v>
      </c>
      <c r="U2352" s="14">
        <f t="shared" si="218"/>
        <v>419.16000000000008</v>
      </c>
      <c r="V2352" s="20">
        <f t="shared" si="219"/>
        <v>0.21831250000000005</v>
      </c>
      <c r="W2352" s="7" t="str">
        <f t="shared" si="220"/>
        <v>Profitable</v>
      </c>
      <c r="X2352" s="7" t="str">
        <f t="shared" si="221"/>
        <v>Low</v>
      </c>
    </row>
    <row r="2353" spans="1:24" x14ac:dyDescent="0.3">
      <c r="A2353" s="7" t="s">
        <v>5017</v>
      </c>
      <c r="B2353" s="8">
        <v>45485</v>
      </c>
      <c r="C2353" s="8">
        <v>45487</v>
      </c>
      <c r="D2353" s="7" t="s">
        <v>2222</v>
      </c>
      <c r="E2353" s="7" t="s">
        <v>1315</v>
      </c>
      <c r="F2353" s="7" t="s">
        <v>29</v>
      </c>
      <c r="G2353" s="7" t="s">
        <v>251</v>
      </c>
      <c r="H2353" s="7" t="s">
        <v>216</v>
      </c>
      <c r="I2353" s="6">
        <v>2</v>
      </c>
      <c r="J2353" s="10">
        <v>0</v>
      </c>
      <c r="K2353" s="7" t="s">
        <v>22</v>
      </c>
      <c r="L2353" s="7" t="s">
        <v>41</v>
      </c>
      <c r="M2353" s="6">
        <v>68</v>
      </c>
      <c r="N2353" s="6">
        <v>5</v>
      </c>
      <c r="O2353" s="7" t="str">
        <f>VLOOKUP(H2353,Product_Master!$A$2:$E$19,2,FALSE)</f>
        <v>Keyboard</v>
      </c>
      <c r="P2353" s="7" t="str">
        <f>VLOOKUP(H2353,Product_Master!$A$2:$E$19,3,FALSE)</f>
        <v>Technology</v>
      </c>
      <c r="Q2353" s="17">
        <f>INDEX(Product_Master!$D$2:$D$19,MATCH(H2353,Product_Master!$A$2:$A$19,0))</f>
        <v>45</v>
      </c>
      <c r="R2353" s="14">
        <f>INDEX(Product_Master!$E$2:$E$19,MATCH(H2353,Product_Master!$A$2:$A$19,0))</f>
        <v>35.729999999999997</v>
      </c>
      <c r="S2353" s="14">
        <f t="shared" si="216"/>
        <v>90</v>
      </c>
      <c r="T2353" s="14">
        <f t="shared" si="217"/>
        <v>71.459999999999994</v>
      </c>
      <c r="U2353" s="14">
        <f t="shared" si="218"/>
        <v>18.540000000000006</v>
      </c>
      <c r="V2353" s="20">
        <f t="shared" si="219"/>
        <v>0.20600000000000007</v>
      </c>
      <c r="W2353" s="7" t="str">
        <f t="shared" si="220"/>
        <v>Profitable</v>
      </c>
      <c r="X2353" s="7" t="str">
        <f t="shared" si="221"/>
        <v>Low</v>
      </c>
    </row>
    <row r="2354" spans="1:24" x14ac:dyDescent="0.3">
      <c r="A2354" s="7" t="s">
        <v>5018</v>
      </c>
      <c r="B2354" s="8">
        <v>45355</v>
      </c>
      <c r="C2354" s="8">
        <v>45362</v>
      </c>
      <c r="D2354" s="7" t="s">
        <v>4069</v>
      </c>
      <c r="E2354" s="7" t="s">
        <v>805</v>
      </c>
      <c r="F2354" s="7" t="s">
        <v>29</v>
      </c>
      <c r="G2354" s="7" t="s">
        <v>90</v>
      </c>
      <c r="H2354" s="7" t="s">
        <v>69</v>
      </c>
      <c r="I2354" s="6">
        <v>9</v>
      </c>
      <c r="J2354" s="10">
        <v>0.2</v>
      </c>
      <c r="K2354" s="7" t="s">
        <v>32</v>
      </c>
      <c r="L2354" s="7" t="s">
        <v>33</v>
      </c>
      <c r="M2354" s="6">
        <v>60</v>
      </c>
      <c r="N2354" s="6">
        <v>3</v>
      </c>
      <c r="O2354" s="7" t="str">
        <f>VLOOKUP(H2354,Product_Master!$A$2:$E$19,2,FALSE)</f>
        <v>Marker Pack</v>
      </c>
      <c r="P2354" s="7" t="str">
        <f>VLOOKUP(H2354,Product_Master!$A$2:$E$19,3,FALSE)</f>
        <v>Office Supplies</v>
      </c>
      <c r="Q2354" s="17">
        <f>INDEX(Product_Master!$D$2:$D$19,MATCH(H2354,Product_Master!$A$2:$A$19,0))</f>
        <v>11</v>
      </c>
      <c r="R2354" s="14">
        <f>INDEX(Product_Master!$E$2:$E$19,MATCH(H2354,Product_Master!$A$2:$A$19,0))</f>
        <v>6.23</v>
      </c>
      <c r="S2354" s="14">
        <f t="shared" si="216"/>
        <v>79.2</v>
      </c>
      <c r="T2354" s="14">
        <f t="shared" si="217"/>
        <v>56.070000000000007</v>
      </c>
      <c r="U2354" s="14">
        <f t="shared" si="218"/>
        <v>23.129999999999995</v>
      </c>
      <c r="V2354" s="20">
        <f t="shared" si="219"/>
        <v>0.2920454545454545</v>
      </c>
      <c r="W2354" s="7" t="str">
        <f t="shared" si="220"/>
        <v>Profitable</v>
      </c>
      <c r="X2354" s="7" t="str">
        <f t="shared" si="221"/>
        <v>Low</v>
      </c>
    </row>
    <row r="2355" spans="1:24" x14ac:dyDescent="0.3">
      <c r="A2355" s="7" t="s">
        <v>5019</v>
      </c>
      <c r="B2355" s="8">
        <v>45259</v>
      </c>
      <c r="C2355" s="8">
        <v>45266</v>
      </c>
      <c r="D2355" s="7" t="s">
        <v>1767</v>
      </c>
      <c r="E2355" s="7" t="s">
        <v>68</v>
      </c>
      <c r="F2355" s="7" t="s">
        <v>19</v>
      </c>
      <c r="G2355" s="7" t="s">
        <v>40</v>
      </c>
      <c r="H2355" s="7" t="s">
        <v>98</v>
      </c>
      <c r="I2355" s="6">
        <v>1</v>
      </c>
      <c r="J2355" s="10">
        <v>0.1</v>
      </c>
      <c r="K2355" s="7" t="s">
        <v>32</v>
      </c>
      <c r="L2355" s="7" t="s">
        <v>41</v>
      </c>
      <c r="M2355" s="6">
        <v>64</v>
      </c>
      <c r="N2355" s="6">
        <v>1</v>
      </c>
      <c r="O2355" s="7" t="str">
        <f>VLOOKUP(H2355,Product_Master!$A$2:$E$19,2,FALSE)</f>
        <v>Office Chair</v>
      </c>
      <c r="P2355" s="7" t="str">
        <f>VLOOKUP(H2355,Product_Master!$A$2:$E$19,3,FALSE)</f>
        <v>Furniture</v>
      </c>
      <c r="Q2355" s="17">
        <f>INDEX(Product_Master!$D$2:$D$19,MATCH(H2355,Product_Master!$A$2:$A$19,0))</f>
        <v>150</v>
      </c>
      <c r="R2355" s="14">
        <f>INDEX(Product_Master!$E$2:$E$19,MATCH(H2355,Product_Master!$A$2:$A$19,0))</f>
        <v>111.98</v>
      </c>
      <c r="S2355" s="14">
        <f t="shared" si="216"/>
        <v>135</v>
      </c>
      <c r="T2355" s="14">
        <f t="shared" si="217"/>
        <v>111.98</v>
      </c>
      <c r="U2355" s="14">
        <f t="shared" si="218"/>
        <v>23.019999999999996</v>
      </c>
      <c r="V2355" s="20">
        <f t="shared" si="219"/>
        <v>0.17051851851851849</v>
      </c>
      <c r="W2355" s="7" t="str">
        <f t="shared" si="220"/>
        <v>Profitable</v>
      </c>
      <c r="X2355" s="7" t="str">
        <f t="shared" si="221"/>
        <v>Low</v>
      </c>
    </row>
    <row r="2356" spans="1:24" x14ac:dyDescent="0.3">
      <c r="A2356" s="7" t="s">
        <v>5020</v>
      </c>
      <c r="B2356" s="8">
        <v>45424</v>
      </c>
      <c r="C2356" s="8">
        <v>45429</v>
      </c>
      <c r="D2356" s="7" t="s">
        <v>5023</v>
      </c>
      <c r="E2356" s="7" t="s">
        <v>565</v>
      </c>
      <c r="F2356" s="7" t="s">
        <v>39</v>
      </c>
      <c r="G2356" s="7" t="s">
        <v>20</v>
      </c>
      <c r="H2356" s="7" t="s">
        <v>48</v>
      </c>
      <c r="I2356" s="6">
        <v>7</v>
      </c>
      <c r="J2356" s="10">
        <v>0.15</v>
      </c>
      <c r="K2356" s="7" t="s">
        <v>32</v>
      </c>
      <c r="L2356" s="7" t="s">
        <v>50</v>
      </c>
      <c r="M2356" s="6">
        <v>30</v>
      </c>
      <c r="N2356" s="6">
        <v>2</v>
      </c>
      <c r="O2356" s="7" t="str">
        <f>VLOOKUP(H2356,Product_Master!$A$2:$E$19,2,FALSE)</f>
        <v>Monitor</v>
      </c>
      <c r="P2356" s="7" t="str">
        <f>VLOOKUP(H2356,Product_Master!$A$2:$E$19,3,FALSE)</f>
        <v>Technology</v>
      </c>
      <c r="Q2356" s="17">
        <f>INDEX(Product_Master!$D$2:$D$19,MATCH(H2356,Product_Master!$A$2:$A$19,0))</f>
        <v>220</v>
      </c>
      <c r="R2356" s="14">
        <f>INDEX(Product_Master!$E$2:$E$19,MATCH(H2356,Product_Master!$A$2:$A$19,0))</f>
        <v>159.36000000000001</v>
      </c>
      <c r="S2356" s="14">
        <f t="shared" si="216"/>
        <v>1309</v>
      </c>
      <c r="T2356" s="14">
        <f t="shared" si="217"/>
        <v>1115.52</v>
      </c>
      <c r="U2356" s="14">
        <f t="shared" si="218"/>
        <v>193.48000000000002</v>
      </c>
      <c r="V2356" s="20">
        <f t="shared" si="219"/>
        <v>0.14780748663101606</v>
      </c>
      <c r="W2356" s="7" t="str">
        <f t="shared" si="220"/>
        <v>Profitable</v>
      </c>
      <c r="X2356" s="7" t="str">
        <f t="shared" si="221"/>
        <v>Low</v>
      </c>
    </row>
    <row r="2357" spans="1:24" x14ac:dyDescent="0.3">
      <c r="A2357" s="7" t="s">
        <v>5024</v>
      </c>
      <c r="B2357" s="8">
        <v>45161</v>
      </c>
      <c r="C2357" s="8">
        <v>45162</v>
      </c>
      <c r="D2357" s="7" t="s">
        <v>2545</v>
      </c>
      <c r="E2357" s="7" t="s">
        <v>266</v>
      </c>
      <c r="F2357" s="7" t="s">
        <v>19</v>
      </c>
      <c r="G2357" s="7" t="s">
        <v>115</v>
      </c>
      <c r="H2357" s="7" t="s">
        <v>76</v>
      </c>
      <c r="I2357" s="6">
        <v>5</v>
      </c>
      <c r="J2357" s="10">
        <v>0</v>
      </c>
      <c r="K2357" s="7" t="s">
        <v>22</v>
      </c>
      <c r="L2357" s="7" t="s">
        <v>50</v>
      </c>
      <c r="M2357" s="6">
        <v>54</v>
      </c>
      <c r="N2357" s="6">
        <v>5</v>
      </c>
      <c r="O2357" s="7" t="str">
        <f>VLOOKUP(H2357,Product_Master!$A$2:$E$19,2,FALSE)</f>
        <v>Tablet</v>
      </c>
      <c r="P2357" s="7" t="str">
        <f>VLOOKUP(H2357,Product_Master!$A$2:$E$19,3,FALSE)</f>
        <v>Technology</v>
      </c>
      <c r="Q2357" s="17">
        <f>INDEX(Product_Master!$D$2:$D$19,MATCH(H2357,Product_Master!$A$2:$A$19,0))</f>
        <v>350</v>
      </c>
      <c r="R2357" s="14">
        <f>INDEX(Product_Master!$E$2:$E$19,MATCH(H2357,Product_Master!$A$2:$A$19,0))</f>
        <v>267.63</v>
      </c>
      <c r="S2357" s="14">
        <f t="shared" si="216"/>
        <v>1750</v>
      </c>
      <c r="T2357" s="14">
        <f t="shared" si="217"/>
        <v>1338.15</v>
      </c>
      <c r="U2357" s="14">
        <f t="shared" si="218"/>
        <v>411.84999999999991</v>
      </c>
      <c r="V2357" s="20">
        <f t="shared" si="219"/>
        <v>0.2353428571428571</v>
      </c>
      <c r="W2357" s="7" t="str">
        <f t="shared" si="220"/>
        <v>Profitable</v>
      </c>
      <c r="X2357" s="7" t="str">
        <f t="shared" si="221"/>
        <v>Low</v>
      </c>
    </row>
    <row r="2358" spans="1:24" x14ac:dyDescent="0.3">
      <c r="A2358" s="7" t="s">
        <v>5025</v>
      </c>
      <c r="B2358" s="8">
        <v>45258</v>
      </c>
      <c r="C2358" s="8">
        <v>45264</v>
      </c>
      <c r="D2358" s="7" t="s">
        <v>1186</v>
      </c>
      <c r="E2358" s="7" t="s">
        <v>357</v>
      </c>
      <c r="F2358" s="7" t="s">
        <v>29</v>
      </c>
      <c r="G2358" s="7" t="s">
        <v>30</v>
      </c>
      <c r="H2358" s="7" t="s">
        <v>177</v>
      </c>
      <c r="I2358" s="6">
        <v>1</v>
      </c>
      <c r="J2358" s="10">
        <v>0</v>
      </c>
      <c r="K2358" s="7" t="s">
        <v>32</v>
      </c>
      <c r="L2358" s="7" t="s">
        <v>50</v>
      </c>
      <c r="M2358" s="6">
        <v>19</v>
      </c>
      <c r="N2358" s="6">
        <v>3</v>
      </c>
      <c r="O2358" s="7" t="str">
        <f>VLOOKUP(H2358,Product_Master!$A$2:$E$19,2,FALSE)</f>
        <v>Headphones</v>
      </c>
      <c r="P2358" s="7" t="str">
        <f>VLOOKUP(H2358,Product_Master!$A$2:$E$19,3,FALSE)</f>
        <v>Technology</v>
      </c>
      <c r="Q2358" s="17">
        <f>INDEX(Product_Master!$D$2:$D$19,MATCH(H2358,Product_Master!$A$2:$A$19,0))</f>
        <v>80</v>
      </c>
      <c r="R2358" s="14">
        <f>INDEX(Product_Master!$E$2:$E$19,MATCH(H2358,Product_Master!$A$2:$A$19,0))</f>
        <v>45.88</v>
      </c>
      <c r="S2358" s="14">
        <f t="shared" si="216"/>
        <v>80</v>
      </c>
      <c r="T2358" s="14">
        <f t="shared" si="217"/>
        <v>45.88</v>
      </c>
      <c r="U2358" s="14">
        <f t="shared" si="218"/>
        <v>34.119999999999997</v>
      </c>
      <c r="V2358" s="20">
        <f t="shared" si="219"/>
        <v>0.42649999999999999</v>
      </c>
      <c r="W2358" s="7" t="str">
        <f t="shared" si="220"/>
        <v>Profitable</v>
      </c>
      <c r="X2358" s="7" t="str">
        <f t="shared" si="221"/>
        <v>Low</v>
      </c>
    </row>
    <row r="2359" spans="1:24" x14ac:dyDescent="0.3">
      <c r="A2359" s="7" t="s">
        <v>5026</v>
      </c>
      <c r="B2359" s="8">
        <v>45239</v>
      </c>
      <c r="C2359" s="8">
        <v>45240</v>
      </c>
      <c r="D2359" s="7" t="s">
        <v>670</v>
      </c>
      <c r="E2359" s="7" t="s">
        <v>560</v>
      </c>
      <c r="F2359" s="7" t="s">
        <v>39</v>
      </c>
      <c r="G2359" s="7" t="s">
        <v>97</v>
      </c>
      <c r="H2359" s="7" t="s">
        <v>98</v>
      </c>
      <c r="I2359" s="6">
        <v>4</v>
      </c>
      <c r="J2359" s="10">
        <v>0.05</v>
      </c>
      <c r="K2359" s="7" t="s">
        <v>32</v>
      </c>
      <c r="L2359" s="7" t="s">
        <v>33</v>
      </c>
      <c r="M2359" s="6">
        <v>54</v>
      </c>
      <c r="N2359" s="6">
        <v>2</v>
      </c>
      <c r="O2359" s="7" t="str">
        <f>VLOOKUP(H2359,Product_Master!$A$2:$E$19,2,FALSE)</f>
        <v>Office Chair</v>
      </c>
      <c r="P2359" s="7" t="str">
        <f>VLOOKUP(H2359,Product_Master!$A$2:$E$19,3,FALSE)</f>
        <v>Furniture</v>
      </c>
      <c r="Q2359" s="17">
        <f>INDEX(Product_Master!$D$2:$D$19,MATCH(H2359,Product_Master!$A$2:$A$19,0))</f>
        <v>150</v>
      </c>
      <c r="R2359" s="14">
        <f>INDEX(Product_Master!$E$2:$E$19,MATCH(H2359,Product_Master!$A$2:$A$19,0))</f>
        <v>111.98</v>
      </c>
      <c r="S2359" s="14">
        <f t="shared" si="216"/>
        <v>570</v>
      </c>
      <c r="T2359" s="14">
        <f t="shared" si="217"/>
        <v>447.92</v>
      </c>
      <c r="U2359" s="14">
        <f t="shared" si="218"/>
        <v>122.07999999999998</v>
      </c>
      <c r="V2359" s="20">
        <f t="shared" si="219"/>
        <v>0.21417543859649121</v>
      </c>
      <c r="W2359" s="7" t="str">
        <f t="shared" si="220"/>
        <v>Profitable</v>
      </c>
      <c r="X2359" s="7" t="str">
        <f t="shared" si="221"/>
        <v>Low</v>
      </c>
    </row>
    <row r="2360" spans="1:24" x14ac:dyDescent="0.3">
      <c r="A2360" s="7" t="s">
        <v>5027</v>
      </c>
      <c r="B2360" s="8">
        <v>44993</v>
      </c>
      <c r="C2360" s="8">
        <v>44996</v>
      </c>
      <c r="D2360" s="7" t="s">
        <v>3470</v>
      </c>
      <c r="E2360" s="7" t="s">
        <v>28</v>
      </c>
      <c r="F2360" s="7" t="s">
        <v>29</v>
      </c>
      <c r="G2360" s="7" t="s">
        <v>251</v>
      </c>
      <c r="H2360" s="7" t="s">
        <v>56</v>
      </c>
      <c r="I2360" s="6">
        <v>9</v>
      </c>
      <c r="J2360" s="10">
        <v>0</v>
      </c>
      <c r="K2360" s="7" t="s">
        <v>32</v>
      </c>
      <c r="L2360" s="7" t="s">
        <v>33</v>
      </c>
      <c r="M2360" s="6">
        <v>36</v>
      </c>
      <c r="N2360" s="6">
        <v>3</v>
      </c>
      <c r="O2360" s="7" t="str">
        <f>VLOOKUP(H2360,Product_Master!$A$2:$E$19,2,FALSE)</f>
        <v>Stapler</v>
      </c>
      <c r="P2360" s="7" t="str">
        <f>VLOOKUP(H2360,Product_Master!$A$2:$E$19,3,FALSE)</f>
        <v>Office Supplies</v>
      </c>
      <c r="Q2360" s="17">
        <f>INDEX(Product_Master!$D$2:$D$19,MATCH(H2360,Product_Master!$A$2:$A$19,0))</f>
        <v>15</v>
      </c>
      <c r="R2360" s="14">
        <f>INDEX(Product_Master!$E$2:$E$19,MATCH(H2360,Product_Master!$A$2:$A$19,0))</f>
        <v>9.91</v>
      </c>
      <c r="S2360" s="14">
        <f t="shared" si="216"/>
        <v>135</v>
      </c>
      <c r="T2360" s="14">
        <f t="shared" si="217"/>
        <v>89.19</v>
      </c>
      <c r="U2360" s="14">
        <f t="shared" si="218"/>
        <v>45.81</v>
      </c>
      <c r="V2360" s="20">
        <f t="shared" si="219"/>
        <v>0.33933333333333338</v>
      </c>
      <c r="W2360" s="7" t="str">
        <f t="shared" si="220"/>
        <v>Profitable</v>
      </c>
      <c r="X2360" s="7" t="str">
        <f t="shared" si="221"/>
        <v>Low</v>
      </c>
    </row>
    <row r="2361" spans="1:24" x14ac:dyDescent="0.3">
      <c r="A2361" s="7" t="s">
        <v>5028</v>
      </c>
      <c r="B2361" s="8">
        <v>45460</v>
      </c>
      <c r="C2361" s="8">
        <v>45465</v>
      </c>
      <c r="D2361" s="7" t="s">
        <v>5029</v>
      </c>
      <c r="E2361" s="7" t="s">
        <v>886</v>
      </c>
      <c r="F2361" s="7" t="s">
        <v>19</v>
      </c>
      <c r="G2361" s="7" t="s">
        <v>47</v>
      </c>
      <c r="H2361" s="7" t="s">
        <v>56</v>
      </c>
      <c r="I2361" s="6">
        <v>6</v>
      </c>
      <c r="J2361" s="10">
        <v>0.1</v>
      </c>
      <c r="K2361" s="7" t="s">
        <v>22</v>
      </c>
      <c r="L2361" s="7" t="s">
        <v>50</v>
      </c>
      <c r="M2361" s="6">
        <v>39</v>
      </c>
      <c r="N2361" s="6">
        <v>2</v>
      </c>
      <c r="O2361" s="7" t="str">
        <f>VLOOKUP(H2361,Product_Master!$A$2:$E$19,2,FALSE)</f>
        <v>Stapler</v>
      </c>
      <c r="P2361" s="7" t="str">
        <f>VLOOKUP(H2361,Product_Master!$A$2:$E$19,3,FALSE)</f>
        <v>Office Supplies</v>
      </c>
      <c r="Q2361" s="17">
        <f>INDEX(Product_Master!$D$2:$D$19,MATCH(H2361,Product_Master!$A$2:$A$19,0))</f>
        <v>15</v>
      </c>
      <c r="R2361" s="14">
        <f>INDEX(Product_Master!$E$2:$E$19,MATCH(H2361,Product_Master!$A$2:$A$19,0))</f>
        <v>9.91</v>
      </c>
      <c r="S2361" s="14">
        <f t="shared" si="216"/>
        <v>81</v>
      </c>
      <c r="T2361" s="14">
        <f t="shared" si="217"/>
        <v>59.46</v>
      </c>
      <c r="U2361" s="14">
        <f t="shared" si="218"/>
        <v>21.54</v>
      </c>
      <c r="V2361" s="20">
        <f t="shared" si="219"/>
        <v>0.2659259259259259</v>
      </c>
      <c r="W2361" s="7" t="str">
        <f t="shared" si="220"/>
        <v>Profitable</v>
      </c>
      <c r="X2361" s="7" t="str">
        <f t="shared" si="221"/>
        <v>Low</v>
      </c>
    </row>
    <row r="2362" spans="1:24" x14ac:dyDescent="0.3">
      <c r="A2362" s="7" t="s">
        <v>5030</v>
      </c>
      <c r="B2362" s="8">
        <v>45272</v>
      </c>
      <c r="C2362" s="8">
        <v>45278</v>
      </c>
      <c r="D2362" s="7" t="s">
        <v>1136</v>
      </c>
      <c r="E2362" s="7" t="s">
        <v>635</v>
      </c>
      <c r="F2362" s="7" t="s">
        <v>39</v>
      </c>
      <c r="G2362" s="7" t="s">
        <v>97</v>
      </c>
      <c r="H2362" s="7" t="s">
        <v>241</v>
      </c>
      <c r="I2362" s="6">
        <v>5</v>
      </c>
      <c r="J2362" s="10">
        <v>0</v>
      </c>
      <c r="K2362" s="7" t="s">
        <v>32</v>
      </c>
      <c r="L2362" s="7" t="s">
        <v>41</v>
      </c>
      <c r="M2362" s="6">
        <v>31</v>
      </c>
      <c r="N2362" s="6">
        <v>3</v>
      </c>
      <c r="O2362" s="7" t="str">
        <f>VLOOKUP(H2362,Product_Master!$A$2:$E$19,2,FALSE)</f>
        <v>Notebook</v>
      </c>
      <c r="P2362" s="7" t="str">
        <f>VLOOKUP(H2362,Product_Master!$A$2:$E$19,3,FALSE)</f>
        <v>Office Supplies</v>
      </c>
      <c r="Q2362" s="17">
        <f>INDEX(Product_Master!$D$2:$D$19,MATCH(H2362,Product_Master!$A$2:$A$19,0))</f>
        <v>6</v>
      </c>
      <c r="R2362" s="14">
        <f>INDEX(Product_Master!$E$2:$E$19,MATCH(H2362,Product_Master!$A$2:$A$19,0))</f>
        <v>4.2699999999999996</v>
      </c>
      <c r="S2362" s="14">
        <f t="shared" si="216"/>
        <v>30</v>
      </c>
      <c r="T2362" s="14">
        <f t="shared" si="217"/>
        <v>21.349999999999998</v>
      </c>
      <c r="U2362" s="14">
        <f t="shared" si="218"/>
        <v>8.6500000000000021</v>
      </c>
      <c r="V2362" s="20">
        <f t="shared" si="219"/>
        <v>0.28833333333333339</v>
      </c>
      <c r="W2362" s="7" t="str">
        <f t="shared" si="220"/>
        <v>Profitable</v>
      </c>
      <c r="X2362" s="7" t="str">
        <f t="shared" si="221"/>
        <v>Low</v>
      </c>
    </row>
    <row r="2363" spans="1:24" x14ac:dyDescent="0.3">
      <c r="A2363" s="7" t="s">
        <v>5031</v>
      </c>
      <c r="B2363" s="8">
        <v>45176</v>
      </c>
      <c r="C2363" s="8">
        <v>45180</v>
      </c>
      <c r="D2363" s="7" t="s">
        <v>1856</v>
      </c>
      <c r="E2363" s="7" t="s">
        <v>197</v>
      </c>
      <c r="F2363" s="7" t="s">
        <v>39</v>
      </c>
      <c r="G2363" s="7" t="s">
        <v>30</v>
      </c>
      <c r="H2363" s="7" t="s">
        <v>98</v>
      </c>
      <c r="I2363" s="6">
        <v>7</v>
      </c>
      <c r="J2363" s="10">
        <v>0.2</v>
      </c>
      <c r="K2363" s="7" t="s">
        <v>32</v>
      </c>
      <c r="L2363" s="7" t="s">
        <v>41</v>
      </c>
      <c r="M2363" s="6">
        <v>45</v>
      </c>
      <c r="N2363" s="6">
        <v>1</v>
      </c>
      <c r="O2363" s="7" t="str">
        <f>VLOOKUP(H2363,Product_Master!$A$2:$E$19,2,FALSE)</f>
        <v>Office Chair</v>
      </c>
      <c r="P2363" s="7" t="str">
        <f>VLOOKUP(H2363,Product_Master!$A$2:$E$19,3,FALSE)</f>
        <v>Furniture</v>
      </c>
      <c r="Q2363" s="17">
        <f>INDEX(Product_Master!$D$2:$D$19,MATCH(H2363,Product_Master!$A$2:$A$19,0))</f>
        <v>150</v>
      </c>
      <c r="R2363" s="14">
        <f>INDEX(Product_Master!$E$2:$E$19,MATCH(H2363,Product_Master!$A$2:$A$19,0))</f>
        <v>111.98</v>
      </c>
      <c r="S2363" s="14">
        <f t="shared" si="216"/>
        <v>840</v>
      </c>
      <c r="T2363" s="14">
        <f t="shared" si="217"/>
        <v>783.86</v>
      </c>
      <c r="U2363" s="14">
        <f t="shared" si="218"/>
        <v>56.139999999999986</v>
      </c>
      <c r="V2363" s="20">
        <f t="shared" si="219"/>
        <v>6.6833333333333314E-2</v>
      </c>
      <c r="W2363" s="7" t="str">
        <f t="shared" si="220"/>
        <v>Profitable</v>
      </c>
      <c r="X2363" s="7" t="str">
        <f t="shared" si="221"/>
        <v>Low</v>
      </c>
    </row>
    <row r="2364" spans="1:24" x14ac:dyDescent="0.3">
      <c r="A2364" s="7" t="s">
        <v>5032</v>
      </c>
      <c r="B2364" s="8">
        <v>45301</v>
      </c>
      <c r="C2364" s="8">
        <v>45304</v>
      </c>
      <c r="D2364" s="7" t="s">
        <v>878</v>
      </c>
      <c r="E2364" s="7" t="s">
        <v>1000</v>
      </c>
      <c r="F2364" s="7" t="s">
        <v>29</v>
      </c>
      <c r="G2364" s="7" t="s">
        <v>176</v>
      </c>
      <c r="H2364" s="7" t="s">
        <v>154</v>
      </c>
      <c r="I2364" s="6">
        <v>3</v>
      </c>
      <c r="J2364" s="10">
        <v>0.15</v>
      </c>
      <c r="K2364" s="7" t="s">
        <v>222</v>
      </c>
      <c r="L2364" s="7" t="s">
        <v>50</v>
      </c>
      <c r="M2364" s="6">
        <v>23</v>
      </c>
      <c r="N2364" s="6">
        <v>2</v>
      </c>
      <c r="O2364" s="7" t="str">
        <f>VLOOKUP(H2364,Product_Master!$A$2:$E$19,2,FALSE)</f>
        <v>Filing Cabinet</v>
      </c>
      <c r="P2364" s="7" t="str">
        <f>VLOOKUP(H2364,Product_Master!$A$2:$E$19,3,FALSE)</f>
        <v>Furniture</v>
      </c>
      <c r="Q2364" s="17">
        <f>INDEX(Product_Master!$D$2:$D$19,MATCH(H2364,Product_Master!$A$2:$A$19,0))</f>
        <v>130</v>
      </c>
      <c r="R2364" s="14">
        <f>INDEX(Product_Master!$E$2:$E$19,MATCH(H2364,Product_Master!$A$2:$A$19,0))</f>
        <v>83.55</v>
      </c>
      <c r="S2364" s="14">
        <f t="shared" si="216"/>
        <v>331.5</v>
      </c>
      <c r="T2364" s="14">
        <f t="shared" si="217"/>
        <v>250.64999999999998</v>
      </c>
      <c r="U2364" s="14">
        <f t="shared" si="218"/>
        <v>80.850000000000023</v>
      </c>
      <c r="V2364" s="20">
        <f t="shared" si="219"/>
        <v>0.2438914027149322</v>
      </c>
      <c r="W2364" s="7" t="str">
        <f t="shared" si="220"/>
        <v>Profitable</v>
      </c>
      <c r="X2364" s="7" t="str">
        <f t="shared" si="221"/>
        <v>Low</v>
      </c>
    </row>
    <row r="2365" spans="1:24" x14ac:dyDescent="0.3">
      <c r="A2365" s="7" t="s">
        <v>5034</v>
      </c>
      <c r="B2365" s="8">
        <v>45295</v>
      </c>
      <c r="C2365" s="8">
        <v>45299</v>
      </c>
      <c r="D2365" s="7" t="s">
        <v>3677</v>
      </c>
      <c r="E2365" s="7" t="s">
        <v>671</v>
      </c>
      <c r="F2365" s="7" t="s">
        <v>29</v>
      </c>
      <c r="G2365" s="7" t="s">
        <v>97</v>
      </c>
      <c r="H2365" s="7" t="s">
        <v>98</v>
      </c>
      <c r="I2365" s="6">
        <v>3</v>
      </c>
      <c r="J2365" s="10">
        <v>0.05</v>
      </c>
      <c r="K2365" s="7" t="s">
        <v>32</v>
      </c>
      <c r="L2365" s="7" t="s">
        <v>50</v>
      </c>
      <c r="M2365" s="6">
        <v>69</v>
      </c>
      <c r="N2365" s="6">
        <v>5</v>
      </c>
      <c r="O2365" s="7" t="str">
        <f>VLOOKUP(H2365,Product_Master!$A$2:$E$19,2,FALSE)</f>
        <v>Office Chair</v>
      </c>
      <c r="P2365" s="7" t="str">
        <f>VLOOKUP(H2365,Product_Master!$A$2:$E$19,3,FALSE)</f>
        <v>Furniture</v>
      </c>
      <c r="Q2365" s="17">
        <f>INDEX(Product_Master!$D$2:$D$19,MATCH(H2365,Product_Master!$A$2:$A$19,0))</f>
        <v>150</v>
      </c>
      <c r="R2365" s="14">
        <f>INDEX(Product_Master!$E$2:$E$19,MATCH(H2365,Product_Master!$A$2:$A$19,0))</f>
        <v>111.98</v>
      </c>
      <c r="S2365" s="14">
        <f t="shared" si="216"/>
        <v>427.5</v>
      </c>
      <c r="T2365" s="14">
        <f t="shared" si="217"/>
        <v>335.94</v>
      </c>
      <c r="U2365" s="14">
        <f t="shared" si="218"/>
        <v>91.56</v>
      </c>
      <c r="V2365" s="20">
        <f t="shared" si="219"/>
        <v>0.21417543859649124</v>
      </c>
      <c r="W2365" s="7" t="str">
        <f t="shared" si="220"/>
        <v>Profitable</v>
      </c>
      <c r="X2365" s="7" t="str">
        <f t="shared" si="221"/>
        <v>Low</v>
      </c>
    </row>
    <row r="2366" spans="1:24" x14ac:dyDescent="0.3">
      <c r="A2366" s="7" t="s">
        <v>5035</v>
      </c>
      <c r="B2366" s="8">
        <v>45375</v>
      </c>
      <c r="C2366" s="8">
        <v>45378</v>
      </c>
      <c r="D2366" s="7" t="s">
        <v>1330</v>
      </c>
      <c r="E2366" s="7" t="s">
        <v>467</v>
      </c>
      <c r="F2366" s="7" t="s">
        <v>19</v>
      </c>
      <c r="G2366" s="7" t="s">
        <v>40</v>
      </c>
      <c r="H2366" s="7" t="s">
        <v>109</v>
      </c>
      <c r="I2366" s="6">
        <v>7</v>
      </c>
      <c r="J2366" s="10">
        <v>0.15</v>
      </c>
      <c r="K2366" s="7" t="s">
        <v>32</v>
      </c>
      <c r="L2366" s="7" t="s">
        <v>41</v>
      </c>
      <c r="M2366" s="6">
        <v>18</v>
      </c>
      <c r="N2366" s="6">
        <v>3</v>
      </c>
      <c r="O2366" s="7" t="str">
        <f>VLOOKUP(H2366,Product_Master!$A$2:$E$19,2,FALSE)</f>
        <v>Printer</v>
      </c>
      <c r="P2366" s="7" t="str">
        <f>VLOOKUP(H2366,Product_Master!$A$2:$E$19,3,FALSE)</f>
        <v>Technology</v>
      </c>
      <c r="Q2366" s="17">
        <f>INDEX(Product_Master!$D$2:$D$19,MATCH(H2366,Product_Master!$A$2:$A$19,0))</f>
        <v>180</v>
      </c>
      <c r="R2366" s="14">
        <f>INDEX(Product_Master!$E$2:$E$19,MATCH(H2366,Product_Master!$A$2:$A$19,0))</f>
        <v>133.25</v>
      </c>
      <c r="S2366" s="14">
        <f t="shared" si="216"/>
        <v>1071</v>
      </c>
      <c r="T2366" s="14">
        <f t="shared" si="217"/>
        <v>932.75</v>
      </c>
      <c r="U2366" s="14">
        <f t="shared" si="218"/>
        <v>138.25</v>
      </c>
      <c r="V2366" s="20">
        <f t="shared" si="219"/>
        <v>0.12908496732026145</v>
      </c>
      <c r="W2366" s="7" t="str">
        <f t="shared" si="220"/>
        <v>Profitable</v>
      </c>
      <c r="X2366" s="7" t="str">
        <f t="shared" si="221"/>
        <v>Low</v>
      </c>
    </row>
    <row r="2367" spans="1:24" x14ac:dyDescent="0.3">
      <c r="A2367" s="7" t="s">
        <v>5036</v>
      </c>
      <c r="B2367" s="8">
        <v>45637</v>
      </c>
      <c r="C2367" s="8">
        <v>45638</v>
      </c>
      <c r="D2367" s="7" t="s">
        <v>5038</v>
      </c>
      <c r="E2367" s="7" t="s">
        <v>135</v>
      </c>
      <c r="F2367" s="7" t="s">
        <v>29</v>
      </c>
      <c r="G2367" s="7" t="s">
        <v>20</v>
      </c>
      <c r="H2367" s="7" t="s">
        <v>21</v>
      </c>
      <c r="I2367" s="6">
        <v>8</v>
      </c>
      <c r="J2367" s="10">
        <v>0.1</v>
      </c>
      <c r="K2367" s="7" t="s">
        <v>32</v>
      </c>
      <c r="L2367" s="7" t="s">
        <v>33</v>
      </c>
      <c r="M2367" s="6">
        <v>54</v>
      </c>
      <c r="N2367" s="6">
        <v>1</v>
      </c>
      <c r="O2367" s="7" t="str">
        <f>VLOOKUP(H2367,Product_Master!$A$2:$E$19,2,FALSE)</f>
        <v>Pen Set</v>
      </c>
      <c r="P2367" s="7" t="str">
        <f>VLOOKUP(H2367,Product_Master!$A$2:$E$19,3,FALSE)</f>
        <v>Office Supplies</v>
      </c>
      <c r="Q2367" s="17">
        <f>INDEX(Product_Master!$D$2:$D$19,MATCH(H2367,Product_Master!$A$2:$A$19,0))</f>
        <v>12</v>
      </c>
      <c r="R2367" s="14">
        <f>INDEX(Product_Master!$E$2:$E$19,MATCH(H2367,Product_Master!$A$2:$A$19,0))</f>
        <v>9.07</v>
      </c>
      <c r="S2367" s="14">
        <f t="shared" si="216"/>
        <v>86.4</v>
      </c>
      <c r="T2367" s="14">
        <f t="shared" si="217"/>
        <v>72.56</v>
      </c>
      <c r="U2367" s="14">
        <f t="shared" si="218"/>
        <v>13.840000000000003</v>
      </c>
      <c r="V2367" s="20">
        <f t="shared" si="219"/>
        <v>0.16018518518518521</v>
      </c>
      <c r="W2367" s="7" t="str">
        <f t="shared" si="220"/>
        <v>Profitable</v>
      </c>
      <c r="X2367" s="7" t="str">
        <f t="shared" si="221"/>
        <v>Low</v>
      </c>
    </row>
    <row r="2368" spans="1:24" x14ac:dyDescent="0.3">
      <c r="A2368" s="7" t="s">
        <v>5039</v>
      </c>
      <c r="B2368" s="8">
        <v>45529</v>
      </c>
      <c r="C2368" s="8">
        <v>45536</v>
      </c>
      <c r="D2368" s="7" t="s">
        <v>2717</v>
      </c>
      <c r="E2368" s="7" t="s">
        <v>120</v>
      </c>
      <c r="F2368" s="7" t="s">
        <v>29</v>
      </c>
      <c r="G2368" s="7" t="s">
        <v>47</v>
      </c>
      <c r="H2368" s="7" t="s">
        <v>56</v>
      </c>
      <c r="I2368" s="6">
        <v>1</v>
      </c>
      <c r="J2368" s="10">
        <v>0.05</v>
      </c>
      <c r="K2368" s="7" t="s">
        <v>32</v>
      </c>
      <c r="L2368" s="7" t="s">
        <v>33</v>
      </c>
      <c r="M2368" s="6">
        <v>44</v>
      </c>
      <c r="N2368" s="6">
        <v>5</v>
      </c>
      <c r="O2368" s="7" t="str">
        <f>VLOOKUP(H2368,Product_Master!$A$2:$E$19,2,FALSE)</f>
        <v>Stapler</v>
      </c>
      <c r="P2368" s="7" t="str">
        <f>VLOOKUP(H2368,Product_Master!$A$2:$E$19,3,FALSE)</f>
        <v>Office Supplies</v>
      </c>
      <c r="Q2368" s="17">
        <f>INDEX(Product_Master!$D$2:$D$19,MATCH(H2368,Product_Master!$A$2:$A$19,0))</f>
        <v>15</v>
      </c>
      <c r="R2368" s="14">
        <f>INDEX(Product_Master!$E$2:$E$19,MATCH(H2368,Product_Master!$A$2:$A$19,0))</f>
        <v>9.91</v>
      </c>
      <c r="S2368" s="14">
        <f t="shared" si="216"/>
        <v>14.25</v>
      </c>
      <c r="T2368" s="14">
        <f t="shared" si="217"/>
        <v>9.91</v>
      </c>
      <c r="U2368" s="14">
        <f t="shared" si="218"/>
        <v>4.34</v>
      </c>
      <c r="V2368" s="20">
        <f t="shared" si="219"/>
        <v>0.30456140350877192</v>
      </c>
      <c r="W2368" s="7" t="str">
        <f t="shared" si="220"/>
        <v>Profitable</v>
      </c>
      <c r="X2368" s="7" t="str">
        <f t="shared" si="221"/>
        <v>Low</v>
      </c>
    </row>
    <row r="2369" spans="1:24" x14ac:dyDescent="0.3">
      <c r="A2369" s="7" t="s">
        <v>5040</v>
      </c>
      <c r="B2369" s="8">
        <v>45454</v>
      </c>
      <c r="C2369" s="8">
        <v>45457</v>
      </c>
      <c r="D2369" s="7" t="s">
        <v>5041</v>
      </c>
      <c r="E2369" s="7" t="s">
        <v>1568</v>
      </c>
      <c r="F2369" s="7" t="s">
        <v>29</v>
      </c>
      <c r="G2369" s="7" t="s">
        <v>97</v>
      </c>
      <c r="H2369" s="7" t="s">
        <v>91</v>
      </c>
      <c r="I2369" s="6">
        <v>5</v>
      </c>
      <c r="J2369" s="10">
        <v>0</v>
      </c>
      <c r="K2369" s="7" t="s">
        <v>222</v>
      </c>
      <c r="L2369" s="7" t="s">
        <v>33</v>
      </c>
      <c r="M2369" s="6">
        <v>35</v>
      </c>
      <c r="N2369" s="6">
        <v>3</v>
      </c>
      <c r="O2369" s="7" t="str">
        <f>VLOOKUP(H2369,Product_Master!$A$2:$E$19,2,FALSE)</f>
        <v>Smartphone</v>
      </c>
      <c r="P2369" s="7" t="str">
        <f>VLOOKUP(H2369,Product_Master!$A$2:$E$19,3,FALSE)</f>
        <v>Technology</v>
      </c>
      <c r="Q2369" s="17">
        <f>INDEX(Product_Master!$D$2:$D$19,MATCH(H2369,Product_Master!$A$2:$A$19,0))</f>
        <v>600</v>
      </c>
      <c r="R2369" s="14">
        <f>INDEX(Product_Master!$E$2:$E$19,MATCH(H2369,Product_Master!$A$2:$A$19,0))</f>
        <v>395.83</v>
      </c>
      <c r="S2369" s="14">
        <f t="shared" si="216"/>
        <v>3000</v>
      </c>
      <c r="T2369" s="14">
        <f t="shared" si="217"/>
        <v>1979.1499999999999</v>
      </c>
      <c r="U2369" s="14">
        <f t="shared" si="218"/>
        <v>1020.8500000000001</v>
      </c>
      <c r="V2369" s="20">
        <f t="shared" si="219"/>
        <v>0.34028333333333338</v>
      </c>
      <c r="W2369" s="7" t="str">
        <f t="shared" si="220"/>
        <v>Profitable</v>
      </c>
      <c r="X2369" s="7" t="str">
        <f t="shared" si="221"/>
        <v>Medium</v>
      </c>
    </row>
    <row r="2370" spans="1:24" x14ac:dyDescent="0.3">
      <c r="A2370" s="7" t="s">
        <v>5042</v>
      </c>
      <c r="B2370" s="8">
        <v>45645</v>
      </c>
      <c r="C2370" s="8">
        <v>45648</v>
      </c>
      <c r="D2370" s="7" t="s">
        <v>2918</v>
      </c>
      <c r="E2370" s="7" t="s">
        <v>426</v>
      </c>
      <c r="F2370" s="7" t="s">
        <v>29</v>
      </c>
      <c r="G2370" s="7" t="s">
        <v>251</v>
      </c>
      <c r="H2370" s="7" t="s">
        <v>84</v>
      </c>
      <c r="I2370" s="6">
        <v>7</v>
      </c>
      <c r="J2370" s="10">
        <v>0.15</v>
      </c>
      <c r="K2370" s="7" t="s">
        <v>222</v>
      </c>
      <c r="L2370" s="7" t="s">
        <v>33</v>
      </c>
      <c r="M2370" s="6">
        <v>42</v>
      </c>
      <c r="N2370" s="6">
        <v>2</v>
      </c>
      <c r="O2370" s="7" t="str">
        <f>VLOOKUP(H2370,Product_Master!$A$2:$E$19,2,FALSE)</f>
        <v>Bookcase</v>
      </c>
      <c r="P2370" s="7" t="str">
        <f>VLOOKUP(H2370,Product_Master!$A$2:$E$19,3,FALSE)</f>
        <v>Furniture</v>
      </c>
      <c r="Q2370" s="17">
        <f>INDEX(Product_Master!$D$2:$D$19,MATCH(H2370,Product_Master!$A$2:$A$19,0))</f>
        <v>210</v>
      </c>
      <c r="R2370" s="14">
        <f>INDEX(Product_Master!$E$2:$E$19,MATCH(H2370,Product_Master!$A$2:$A$19,0))</f>
        <v>139.15</v>
      </c>
      <c r="S2370" s="14">
        <f t="shared" ref="S2370:S2433" si="222">I2370*Q2370*(1-J2370)</f>
        <v>1249.5</v>
      </c>
      <c r="T2370" s="14">
        <f t="shared" ref="T2370:T2433" si="223">I2370*R2370</f>
        <v>974.05000000000007</v>
      </c>
      <c r="U2370" s="14">
        <f t="shared" ref="U2370:U2433" si="224">S2370-T2370</f>
        <v>275.44999999999993</v>
      </c>
      <c r="V2370" s="20">
        <f t="shared" ref="V2370:V2433" si="225">IFERROR(U2370/S2370,0)</f>
        <v>0.22044817927170862</v>
      </c>
      <c r="W2370" s="7" t="str">
        <f t="shared" ref="W2370:W2433" si="226">IF(U2370&gt;0,"Profitable","Loss")</f>
        <v>Profitable</v>
      </c>
      <c r="X2370" s="7" t="str">
        <f t="shared" ref="X2370:X2433" si="227">IF(S2370&gt;=5000,"High",IF(S2370&gt;=2000,"Medium","Low"))</f>
        <v>Low</v>
      </c>
    </row>
    <row r="2371" spans="1:24" x14ac:dyDescent="0.3">
      <c r="A2371" s="7" t="s">
        <v>5043</v>
      </c>
      <c r="B2371" s="8">
        <v>45437</v>
      </c>
      <c r="C2371" s="8">
        <v>45444</v>
      </c>
      <c r="D2371" s="7" t="s">
        <v>1794</v>
      </c>
      <c r="E2371" s="7" t="s">
        <v>89</v>
      </c>
      <c r="F2371" s="7" t="s">
        <v>19</v>
      </c>
      <c r="G2371" s="7" t="s">
        <v>20</v>
      </c>
      <c r="H2371" s="7" t="s">
        <v>76</v>
      </c>
      <c r="I2371" s="6">
        <v>9</v>
      </c>
      <c r="J2371" s="10">
        <v>0.2</v>
      </c>
      <c r="K2371" s="7" t="s">
        <v>32</v>
      </c>
      <c r="L2371" s="7" t="s">
        <v>50</v>
      </c>
      <c r="M2371" s="6">
        <v>19</v>
      </c>
      <c r="N2371" s="6">
        <v>2</v>
      </c>
      <c r="O2371" s="7" t="str">
        <f>VLOOKUP(H2371,Product_Master!$A$2:$E$19,2,FALSE)</f>
        <v>Tablet</v>
      </c>
      <c r="P2371" s="7" t="str">
        <f>VLOOKUP(H2371,Product_Master!$A$2:$E$19,3,FALSE)</f>
        <v>Technology</v>
      </c>
      <c r="Q2371" s="17">
        <f>INDEX(Product_Master!$D$2:$D$19,MATCH(H2371,Product_Master!$A$2:$A$19,0))</f>
        <v>350</v>
      </c>
      <c r="R2371" s="14">
        <f>INDEX(Product_Master!$E$2:$E$19,MATCH(H2371,Product_Master!$A$2:$A$19,0))</f>
        <v>267.63</v>
      </c>
      <c r="S2371" s="14">
        <f t="shared" si="222"/>
        <v>2520</v>
      </c>
      <c r="T2371" s="14">
        <f t="shared" si="223"/>
        <v>2408.67</v>
      </c>
      <c r="U2371" s="14">
        <f t="shared" si="224"/>
        <v>111.32999999999993</v>
      </c>
      <c r="V2371" s="20">
        <f t="shared" si="225"/>
        <v>4.41785714285714E-2</v>
      </c>
      <c r="W2371" s="7" t="str">
        <f t="shared" si="226"/>
        <v>Profitable</v>
      </c>
      <c r="X2371" s="7" t="str">
        <f t="shared" si="227"/>
        <v>Medium</v>
      </c>
    </row>
    <row r="2372" spans="1:24" x14ac:dyDescent="0.3">
      <c r="A2372" s="7" t="s">
        <v>5044</v>
      </c>
      <c r="B2372" s="8">
        <v>45074</v>
      </c>
      <c r="C2372" s="8">
        <v>45077</v>
      </c>
      <c r="D2372" s="7" t="s">
        <v>5045</v>
      </c>
      <c r="E2372" s="7" t="s">
        <v>408</v>
      </c>
      <c r="F2372" s="7" t="s">
        <v>39</v>
      </c>
      <c r="G2372" s="7" t="s">
        <v>293</v>
      </c>
      <c r="H2372" s="7" t="s">
        <v>154</v>
      </c>
      <c r="I2372" s="6">
        <v>6</v>
      </c>
      <c r="J2372" s="10">
        <v>0.1</v>
      </c>
      <c r="K2372" s="7" t="s">
        <v>32</v>
      </c>
      <c r="L2372" s="7" t="s">
        <v>33</v>
      </c>
      <c r="M2372" s="6">
        <v>45</v>
      </c>
      <c r="N2372" s="6">
        <v>4</v>
      </c>
      <c r="O2372" s="7" t="str">
        <f>VLOOKUP(H2372,Product_Master!$A$2:$E$19,2,FALSE)</f>
        <v>Filing Cabinet</v>
      </c>
      <c r="P2372" s="7" t="str">
        <f>VLOOKUP(H2372,Product_Master!$A$2:$E$19,3,FALSE)</f>
        <v>Furniture</v>
      </c>
      <c r="Q2372" s="17">
        <f>INDEX(Product_Master!$D$2:$D$19,MATCH(H2372,Product_Master!$A$2:$A$19,0))</f>
        <v>130</v>
      </c>
      <c r="R2372" s="14">
        <f>INDEX(Product_Master!$E$2:$E$19,MATCH(H2372,Product_Master!$A$2:$A$19,0))</f>
        <v>83.55</v>
      </c>
      <c r="S2372" s="14">
        <f t="shared" si="222"/>
        <v>702</v>
      </c>
      <c r="T2372" s="14">
        <f t="shared" si="223"/>
        <v>501.29999999999995</v>
      </c>
      <c r="U2372" s="14">
        <f t="shared" si="224"/>
        <v>200.70000000000005</v>
      </c>
      <c r="V2372" s="20">
        <f t="shared" si="225"/>
        <v>0.28589743589743594</v>
      </c>
      <c r="W2372" s="7" t="str">
        <f t="shared" si="226"/>
        <v>Profitable</v>
      </c>
      <c r="X2372" s="7" t="str">
        <f t="shared" si="227"/>
        <v>Low</v>
      </c>
    </row>
    <row r="2373" spans="1:24" x14ac:dyDescent="0.3">
      <c r="A2373" s="7" t="s">
        <v>5046</v>
      </c>
      <c r="B2373" s="8">
        <v>45597</v>
      </c>
      <c r="C2373" s="8">
        <v>45598</v>
      </c>
      <c r="D2373" s="7" t="s">
        <v>5047</v>
      </c>
      <c r="E2373" s="7" t="s">
        <v>326</v>
      </c>
      <c r="F2373" s="7" t="s">
        <v>39</v>
      </c>
      <c r="G2373" s="7" t="s">
        <v>62</v>
      </c>
      <c r="H2373" s="7" t="s">
        <v>154</v>
      </c>
      <c r="I2373" s="6">
        <v>3</v>
      </c>
      <c r="J2373" s="10">
        <v>0.1</v>
      </c>
      <c r="K2373" s="7" t="s">
        <v>22</v>
      </c>
      <c r="L2373" s="7" t="s">
        <v>33</v>
      </c>
      <c r="M2373" s="6">
        <v>42</v>
      </c>
      <c r="N2373" s="6">
        <v>1</v>
      </c>
      <c r="O2373" s="7" t="str">
        <f>VLOOKUP(H2373,Product_Master!$A$2:$E$19,2,FALSE)</f>
        <v>Filing Cabinet</v>
      </c>
      <c r="P2373" s="7" t="str">
        <f>VLOOKUP(H2373,Product_Master!$A$2:$E$19,3,FALSE)</f>
        <v>Furniture</v>
      </c>
      <c r="Q2373" s="17">
        <f>INDEX(Product_Master!$D$2:$D$19,MATCH(H2373,Product_Master!$A$2:$A$19,0))</f>
        <v>130</v>
      </c>
      <c r="R2373" s="14">
        <f>INDEX(Product_Master!$E$2:$E$19,MATCH(H2373,Product_Master!$A$2:$A$19,0))</f>
        <v>83.55</v>
      </c>
      <c r="S2373" s="14">
        <f t="shared" si="222"/>
        <v>351</v>
      </c>
      <c r="T2373" s="14">
        <f t="shared" si="223"/>
        <v>250.64999999999998</v>
      </c>
      <c r="U2373" s="14">
        <f t="shared" si="224"/>
        <v>100.35000000000002</v>
      </c>
      <c r="V2373" s="20">
        <f t="shared" si="225"/>
        <v>0.28589743589743594</v>
      </c>
      <c r="W2373" s="7" t="str">
        <f t="shared" si="226"/>
        <v>Profitable</v>
      </c>
      <c r="X2373" s="7" t="str">
        <f t="shared" si="227"/>
        <v>Low</v>
      </c>
    </row>
    <row r="2374" spans="1:24" x14ac:dyDescent="0.3">
      <c r="A2374" s="7" t="s">
        <v>5048</v>
      </c>
      <c r="B2374" s="8">
        <v>45005</v>
      </c>
      <c r="C2374" s="8">
        <v>45008</v>
      </c>
      <c r="D2374" s="7" t="s">
        <v>4232</v>
      </c>
      <c r="E2374" s="7" t="s">
        <v>1133</v>
      </c>
      <c r="F2374" s="7" t="s">
        <v>29</v>
      </c>
      <c r="G2374" s="7" t="s">
        <v>251</v>
      </c>
      <c r="H2374" s="7" t="s">
        <v>154</v>
      </c>
      <c r="I2374" s="6">
        <v>5</v>
      </c>
      <c r="J2374" s="10">
        <v>0.05</v>
      </c>
      <c r="K2374" s="7" t="s">
        <v>32</v>
      </c>
      <c r="L2374" s="7" t="s">
        <v>50</v>
      </c>
      <c r="M2374" s="6">
        <v>52</v>
      </c>
      <c r="N2374" s="6">
        <v>1</v>
      </c>
      <c r="O2374" s="7" t="str">
        <f>VLOOKUP(H2374,Product_Master!$A$2:$E$19,2,FALSE)</f>
        <v>Filing Cabinet</v>
      </c>
      <c r="P2374" s="7" t="str">
        <f>VLOOKUP(H2374,Product_Master!$A$2:$E$19,3,FALSE)</f>
        <v>Furniture</v>
      </c>
      <c r="Q2374" s="17">
        <f>INDEX(Product_Master!$D$2:$D$19,MATCH(H2374,Product_Master!$A$2:$A$19,0))</f>
        <v>130</v>
      </c>
      <c r="R2374" s="14">
        <f>INDEX(Product_Master!$E$2:$E$19,MATCH(H2374,Product_Master!$A$2:$A$19,0))</f>
        <v>83.55</v>
      </c>
      <c r="S2374" s="14">
        <f t="shared" si="222"/>
        <v>617.5</v>
      </c>
      <c r="T2374" s="14">
        <f t="shared" si="223"/>
        <v>417.75</v>
      </c>
      <c r="U2374" s="14">
        <f t="shared" si="224"/>
        <v>199.75</v>
      </c>
      <c r="V2374" s="20">
        <f t="shared" si="225"/>
        <v>0.32348178137651823</v>
      </c>
      <c r="W2374" s="7" t="str">
        <f t="shared" si="226"/>
        <v>Profitable</v>
      </c>
      <c r="X2374" s="7" t="str">
        <f t="shared" si="227"/>
        <v>Low</v>
      </c>
    </row>
    <row r="2375" spans="1:24" x14ac:dyDescent="0.3">
      <c r="A2375" s="7" t="s">
        <v>5049</v>
      </c>
      <c r="B2375" s="8">
        <v>45003</v>
      </c>
      <c r="C2375" s="8">
        <v>45006</v>
      </c>
      <c r="D2375" s="7" t="s">
        <v>5050</v>
      </c>
      <c r="E2375" s="7" t="s">
        <v>683</v>
      </c>
      <c r="F2375" s="7" t="s">
        <v>39</v>
      </c>
      <c r="G2375" s="7" t="s">
        <v>30</v>
      </c>
      <c r="H2375" s="7" t="s">
        <v>177</v>
      </c>
      <c r="I2375" s="6">
        <v>5</v>
      </c>
      <c r="J2375" s="10">
        <v>0.15</v>
      </c>
      <c r="K2375" s="7" t="s">
        <v>70</v>
      </c>
      <c r="L2375" s="7" t="s">
        <v>41</v>
      </c>
      <c r="M2375" s="6">
        <v>67</v>
      </c>
      <c r="N2375" s="6">
        <v>1</v>
      </c>
      <c r="O2375" s="7" t="str">
        <f>VLOOKUP(H2375,Product_Master!$A$2:$E$19,2,FALSE)</f>
        <v>Headphones</v>
      </c>
      <c r="P2375" s="7" t="str">
        <f>VLOOKUP(H2375,Product_Master!$A$2:$E$19,3,FALSE)</f>
        <v>Technology</v>
      </c>
      <c r="Q2375" s="17">
        <f>INDEX(Product_Master!$D$2:$D$19,MATCH(H2375,Product_Master!$A$2:$A$19,0))</f>
        <v>80</v>
      </c>
      <c r="R2375" s="14">
        <f>INDEX(Product_Master!$E$2:$E$19,MATCH(H2375,Product_Master!$A$2:$A$19,0))</f>
        <v>45.88</v>
      </c>
      <c r="S2375" s="14">
        <f t="shared" si="222"/>
        <v>340</v>
      </c>
      <c r="T2375" s="14">
        <f t="shared" si="223"/>
        <v>229.4</v>
      </c>
      <c r="U2375" s="14">
        <f t="shared" si="224"/>
        <v>110.6</v>
      </c>
      <c r="V2375" s="20">
        <f t="shared" si="225"/>
        <v>0.32529411764705879</v>
      </c>
      <c r="W2375" s="7" t="str">
        <f t="shared" si="226"/>
        <v>Profitable</v>
      </c>
      <c r="X2375" s="7" t="str">
        <f t="shared" si="227"/>
        <v>Low</v>
      </c>
    </row>
    <row r="2376" spans="1:24" x14ac:dyDescent="0.3">
      <c r="A2376" s="7" t="s">
        <v>5051</v>
      </c>
      <c r="B2376" s="8">
        <v>45634</v>
      </c>
      <c r="C2376" s="8">
        <v>45639</v>
      </c>
      <c r="D2376" s="7" t="s">
        <v>129</v>
      </c>
      <c r="E2376" s="7" t="s">
        <v>256</v>
      </c>
      <c r="F2376" s="7" t="s">
        <v>29</v>
      </c>
      <c r="G2376" s="7" t="s">
        <v>90</v>
      </c>
      <c r="H2376" s="7" t="s">
        <v>308</v>
      </c>
      <c r="I2376" s="6">
        <v>6</v>
      </c>
      <c r="J2376" s="10">
        <v>0</v>
      </c>
      <c r="K2376" s="7" t="s">
        <v>32</v>
      </c>
      <c r="L2376" s="7" t="s">
        <v>33</v>
      </c>
      <c r="M2376" s="6">
        <v>63</v>
      </c>
      <c r="N2376" s="6">
        <v>3</v>
      </c>
      <c r="O2376" s="7" t="str">
        <f>VLOOKUP(H2376,Product_Master!$A$2:$E$19,2,FALSE)</f>
        <v>Binder</v>
      </c>
      <c r="P2376" s="7" t="str">
        <f>VLOOKUP(H2376,Product_Master!$A$2:$E$19,3,FALSE)</f>
        <v>Office Supplies</v>
      </c>
      <c r="Q2376" s="17">
        <f>INDEX(Product_Master!$D$2:$D$19,MATCH(H2376,Product_Master!$A$2:$A$19,0))</f>
        <v>8</v>
      </c>
      <c r="R2376" s="14">
        <f>INDEX(Product_Master!$E$2:$E$19,MATCH(H2376,Product_Master!$A$2:$A$19,0))</f>
        <v>5.51</v>
      </c>
      <c r="S2376" s="14">
        <f t="shared" si="222"/>
        <v>48</v>
      </c>
      <c r="T2376" s="14">
        <f t="shared" si="223"/>
        <v>33.06</v>
      </c>
      <c r="U2376" s="14">
        <f t="shared" si="224"/>
        <v>14.939999999999998</v>
      </c>
      <c r="V2376" s="20">
        <f t="shared" si="225"/>
        <v>0.31124999999999997</v>
      </c>
      <c r="W2376" s="7" t="str">
        <f t="shared" si="226"/>
        <v>Profitable</v>
      </c>
      <c r="X2376" s="7" t="str">
        <f t="shared" si="227"/>
        <v>Low</v>
      </c>
    </row>
    <row r="2377" spans="1:24" x14ac:dyDescent="0.3">
      <c r="A2377" s="7" t="s">
        <v>5052</v>
      </c>
      <c r="B2377" s="8">
        <v>45520</v>
      </c>
      <c r="C2377" s="8">
        <v>45527</v>
      </c>
      <c r="D2377" s="7" t="s">
        <v>826</v>
      </c>
      <c r="E2377" s="7" t="s">
        <v>490</v>
      </c>
      <c r="F2377" s="7" t="s">
        <v>29</v>
      </c>
      <c r="G2377" s="7" t="s">
        <v>115</v>
      </c>
      <c r="H2377" s="7" t="s">
        <v>146</v>
      </c>
      <c r="I2377" s="6">
        <v>9</v>
      </c>
      <c r="J2377" s="10">
        <v>0.1</v>
      </c>
      <c r="K2377" s="7" t="s">
        <v>32</v>
      </c>
      <c r="L2377" s="7" t="s">
        <v>50</v>
      </c>
      <c r="M2377" s="6">
        <v>34</v>
      </c>
      <c r="N2377" s="6">
        <v>2</v>
      </c>
      <c r="O2377" s="7" t="str">
        <f>VLOOKUP(H2377,Product_Master!$A$2:$E$19,2,FALSE)</f>
        <v>Standing Desk</v>
      </c>
      <c r="P2377" s="7" t="str">
        <f>VLOOKUP(H2377,Product_Master!$A$2:$E$19,3,FALSE)</f>
        <v>Furniture</v>
      </c>
      <c r="Q2377" s="17">
        <f>INDEX(Product_Master!$D$2:$D$19,MATCH(H2377,Product_Master!$A$2:$A$19,0))</f>
        <v>480</v>
      </c>
      <c r="R2377" s="14">
        <f>INDEX(Product_Master!$E$2:$E$19,MATCH(H2377,Product_Master!$A$2:$A$19,0))</f>
        <v>375.21</v>
      </c>
      <c r="S2377" s="14">
        <f t="shared" si="222"/>
        <v>3888</v>
      </c>
      <c r="T2377" s="14">
        <f t="shared" si="223"/>
        <v>3376.89</v>
      </c>
      <c r="U2377" s="14">
        <f t="shared" si="224"/>
        <v>511.11000000000013</v>
      </c>
      <c r="V2377" s="20">
        <f t="shared" si="225"/>
        <v>0.13145833333333337</v>
      </c>
      <c r="W2377" s="7" t="str">
        <f t="shared" si="226"/>
        <v>Profitable</v>
      </c>
      <c r="X2377" s="7" t="str">
        <f t="shared" si="227"/>
        <v>Medium</v>
      </c>
    </row>
    <row r="2378" spans="1:24" x14ac:dyDescent="0.3">
      <c r="A2378" s="7" t="s">
        <v>5053</v>
      </c>
      <c r="B2378" s="8">
        <v>45157</v>
      </c>
      <c r="C2378" s="8">
        <v>45159</v>
      </c>
      <c r="D2378" s="7" t="s">
        <v>3034</v>
      </c>
      <c r="E2378" s="7" t="s">
        <v>256</v>
      </c>
      <c r="F2378" s="7" t="s">
        <v>39</v>
      </c>
      <c r="G2378" s="7" t="s">
        <v>176</v>
      </c>
      <c r="H2378" s="7" t="s">
        <v>160</v>
      </c>
      <c r="I2378" s="6">
        <v>6</v>
      </c>
      <c r="J2378" s="10">
        <v>0</v>
      </c>
      <c r="K2378" s="7" t="s">
        <v>22</v>
      </c>
      <c r="L2378" s="7" t="s">
        <v>50</v>
      </c>
      <c r="M2378" s="6">
        <v>50</v>
      </c>
      <c r="N2378" s="6">
        <v>5</v>
      </c>
      <c r="O2378" s="7" t="str">
        <f>VLOOKUP(H2378,Product_Master!$A$2:$E$19,2,FALSE)</f>
        <v>Laptop</v>
      </c>
      <c r="P2378" s="7" t="str">
        <f>VLOOKUP(H2378,Product_Master!$A$2:$E$19,3,FALSE)</f>
        <v>Technology</v>
      </c>
      <c r="Q2378" s="17">
        <f>INDEX(Product_Master!$D$2:$D$19,MATCH(H2378,Product_Master!$A$2:$A$19,0))</f>
        <v>900</v>
      </c>
      <c r="R2378" s="14">
        <f>INDEX(Product_Master!$E$2:$E$19,MATCH(H2378,Product_Master!$A$2:$A$19,0))</f>
        <v>669.14</v>
      </c>
      <c r="S2378" s="14">
        <f t="shared" si="222"/>
        <v>5400</v>
      </c>
      <c r="T2378" s="14">
        <f t="shared" si="223"/>
        <v>4014.84</v>
      </c>
      <c r="U2378" s="14">
        <f t="shared" si="224"/>
        <v>1385.1599999999999</v>
      </c>
      <c r="V2378" s="20">
        <f t="shared" si="225"/>
        <v>0.25651111111111108</v>
      </c>
      <c r="W2378" s="7" t="str">
        <f t="shared" si="226"/>
        <v>Profitable</v>
      </c>
      <c r="X2378" s="7" t="str">
        <f t="shared" si="227"/>
        <v>High</v>
      </c>
    </row>
    <row r="2379" spans="1:24" x14ac:dyDescent="0.3">
      <c r="A2379" s="7" t="s">
        <v>5055</v>
      </c>
      <c r="B2379" s="8">
        <v>45308</v>
      </c>
      <c r="C2379" s="8">
        <v>45313</v>
      </c>
      <c r="D2379" s="7" t="s">
        <v>113</v>
      </c>
      <c r="E2379" s="7" t="s">
        <v>643</v>
      </c>
      <c r="F2379" s="7" t="s">
        <v>19</v>
      </c>
      <c r="G2379" s="7" t="s">
        <v>176</v>
      </c>
      <c r="H2379" s="7" t="s">
        <v>48</v>
      </c>
      <c r="I2379" s="6">
        <v>4</v>
      </c>
      <c r="J2379" s="10">
        <v>0</v>
      </c>
      <c r="K2379" s="7" t="s">
        <v>32</v>
      </c>
      <c r="L2379" s="7" t="s">
        <v>33</v>
      </c>
      <c r="M2379" s="6">
        <v>60</v>
      </c>
      <c r="N2379" s="6">
        <v>5</v>
      </c>
      <c r="O2379" s="7" t="str">
        <f>VLOOKUP(H2379,Product_Master!$A$2:$E$19,2,FALSE)</f>
        <v>Monitor</v>
      </c>
      <c r="P2379" s="7" t="str">
        <f>VLOOKUP(H2379,Product_Master!$A$2:$E$19,3,FALSE)</f>
        <v>Technology</v>
      </c>
      <c r="Q2379" s="17">
        <f>INDEX(Product_Master!$D$2:$D$19,MATCH(H2379,Product_Master!$A$2:$A$19,0))</f>
        <v>220</v>
      </c>
      <c r="R2379" s="14">
        <f>INDEX(Product_Master!$E$2:$E$19,MATCH(H2379,Product_Master!$A$2:$A$19,0))</f>
        <v>159.36000000000001</v>
      </c>
      <c r="S2379" s="14">
        <f t="shared" si="222"/>
        <v>880</v>
      </c>
      <c r="T2379" s="14">
        <f t="shared" si="223"/>
        <v>637.44000000000005</v>
      </c>
      <c r="U2379" s="14">
        <f t="shared" si="224"/>
        <v>242.55999999999995</v>
      </c>
      <c r="V2379" s="20">
        <f t="shared" si="225"/>
        <v>0.27563636363636357</v>
      </c>
      <c r="W2379" s="7" t="str">
        <f t="shared" si="226"/>
        <v>Profitable</v>
      </c>
      <c r="X2379" s="7" t="str">
        <f t="shared" si="227"/>
        <v>Low</v>
      </c>
    </row>
    <row r="2380" spans="1:24" x14ac:dyDescent="0.3">
      <c r="A2380" s="7" t="s">
        <v>5056</v>
      </c>
      <c r="B2380" s="8">
        <v>45247</v>
      </c>
      <c r="C2380" s="8">
        <v>45254</v>
      </c>
      <c r="D2380" s="7" t="s">
        <v>843</v>
      </c>
      <c r="E2380" s="7" t="s">
        <v>246</v>
      </c>
      <c r="F2380" s="7" t="s">
        <v>29</v>
      </c>
      <c r="G2380" s="7" t="s">
        <v>40</v>
      </c>
      <c r="H2380" s="7" t="s">
        <v>216</v>
      </c>
      <c r="I2380" s="6">
        <v>4</v>
      </c>
      <c r="J2380" s="10">
        <v>0.05</v>
      </c>
      <c r="K2380" s="7" t="s">
        <v>32</v>
      </c>
      <c r="L2380" s="7" t="s">
        <v>50</v>
      </c>
      <c r="M2380" s="6">
        <v>29</v>
      </c>
      <c r="N2380" s="6">
        <v>3</v>
      </c>
      <c r="O2380" s="7" t="str">
        <f>VLOOKUP(H2380,Product_Master!$A$2:$E$19,2,FALSE)</f>
        <v>Keyboard</v>
      </c>
      <c r="P2380" s="7" t="str">
        <f>VLOOKUP(H2380,Product_Master!$A$2:$E$19,3,FALSE)</f>
        <v>Technology</v>
      </c>
      <c r="Q2380" s="17">
        <f>INDEX(Product_Master!$D$2:$D$19,MATCH(H2380,Product_Master!$A$2:$A$19,0))</f>
        <v>45</v>
      </c>
      <c r="R2380" s="14">
        <f>INDEX(Product_Master!$E$2:$E$19,MATCH(H2380,Product_Master!$A$2:$A$19,0))</f>
        <v>35.729999999999997</v>
      </c>
      <c r="S2380" s="14">
        <f t="shared" si="222"/>
        <v>171</v>
      </c>
      <c r="T2380" s="14">
        <f t="shared" si="223"/>
        <v>142.91999999999999</v>
      </c>
      <c r="U2380" s="14">
        <f t="shared" si="224"/>
        <v>28.080000000000013</v>
      </c>
      <c r="V2380" s="20">
        <f t="shared" si="225"/>
        <v>0.16421052631578956</v>
      </c>
      <c r="W2380" s="7" t="str">
        <f t="shared" si="226"/>
        <v>Profitable</v>
      </c>
      <c r="X2380" s="7" t="str">
        <f t="shared" si="227"/>
        <v>Low</v>
      </c>
    </row>
    <row r="2381" spans="1:24" x14ac:dyDescent="0.3">
      <c r="A2381" s="7" t="s">
        <v>5057</v>
      </c>
      <c r="B2381" s="8">
        <v>45513</v>
      </c>
      <c r="C2381" s="8">
        <v>45519</v>
      </c>
      <c r="D2381" s="7" t="s">
        <v>1862</v>
      </c>
      <c r="E2381" s="7" t="s">
        <v>1836</v>
      </c>
      <c r="F2381" s="7" t="s">
        <v>39</v>
      </c>
      <c r="G2381" s="7" t="s">
        <v>47</v>
      </c>
      <c r="H2381" s="7" t="s">
        <v>216</v>
      </c>
      <c r="I2381" s="6">
        <v>4</v>
      </c>
      <c r="J2381" s="10">
        <v>0</v>
      </c>
      <c r="K2381" s="7" t="s">
        <v>22</v>
      </c>
      <c r="L2381" s="7" t="s">
        <v>23</v>
      </c>
      <c r="M2381" s="6">
        <v>59</v>
      </c>
      <c r="N2381" s="6">
        <v>4</v>
      </c>
      <c r="O2381" s="7" t="str">
        <f>VLOOKUP(H2381,Product_Master!$A$2:$E$19,2,FALSE)</f>
        <v>Keyboard</v>
      </c>
      <c r="P2381" s="7" t="str">
        <f>VLOOKUP(H2381,Product_Master!$A$2:$E$19,3,FALSE)</f>
        <v>Technology</v>
      </c>
      <c r="Q2381" s="17">
        <f>INDEX(Product_Master!$D$2:$D$19,MATCH(H2381,Product_Master!$A$2:$A$19,0))</f>
        <v>45</v>
      </c>
      <c r="R2381" s="14">
        <f>INDEX(Product_Master!$E$2:$E$19,MATCH(H2381,Product_Master!$A$2:$A$19,0))</f>
        <v>35.729999999999997</v>
      </c>
      <c r="S2381" s="14">
        <f t="shared" si="222"/>
        <v>180</v>
      </c>
      <c r="T2381" s="14">
        <f t="shared" si="223"/>
        <v>142.91999999999999</v>
      </c>
      <c r="U2381" s="14">
        <f t="shared" si="224"/>
        <v>37.080000000000013</v>
      </c>
      <c r="V2381" s="20">
        <f t="shared" si="225"/>
        <v>0.20600000000000007</v>
      </c>
      <c r="W2381" s="7" t="str">
        <f t="shared" si="226"/>
        <v>Profitable</v>
      </c>
      <c r="X2381" s="7" t="str">
        <f t="shared" si="227"/>
        <v>Low</v>
      </c>
    </row>
    <row r="2382" spans="1:24" x14ac:dyDescent="0.3">
      <c r="A2382" s="7" t="s">
        <v>5058</v>
      </c>
      <c r="B2382" s="8">
        <v>45628</v>
      </c>
      <c r="C2382" s="8">
        <v>45635</v>
      </c>
      <c r="D2382" s="7" t="s">
        <v>1851</v>
      </c>
      <c r="E2382" s="7" t="s">
        <v>477</v>
      </c>
      <c r="F2382" s="7" t="s">
        <v>39</v>
      </c>
      <c r="G2382" s="7" t="s">
        <v>40</v>
      </c>
      <c r="H2382" s="7" t="s">
        <v>216</v>
      </c>
      <c r="I2382" s="6">
        <v>1</v>
      </c>
      <c r="J2382" s="10">
        <v>0</v>
      </c>
      <c r="K2382" s="7" t="s">
        <v>32</v>
      </c>
      <c r="L2382" s="7" t="s">
        <v>41</v>
      </c>
      <c r="M2382" s="6">
        <v>55</v>
      </c>
      <c r="N2382" s="6">
        <v>3</v>
      </c>
      <c r="O2382" s="7" t="str">
        <f>VLOOKUP(H2382,Product_Master!$A$2:$E$19,2,FALSE)</f>
        <v>Keyboard</v>
      </c>
      <c r="P2382" s="7" t="str">
        <f>VLOOKUP(H2382,Product_Master!$A$2:$E$19,3,FALSE)</f>
        <v>Technology</v>
      </c>
      <c r="Q2382" s="17">
        <f>INDEX(Product_Master!$D$2:$D$19,MATCH(H2382,Product_Master!$A$2:$A$19,0))</f>
        <v>45</v>
      </c>
      <c r="R2382" s="14">
        <f>INDEX(Product_Master!$E$2:$E$19,MATCH(H2382,Product_Master!$A$2:$A$19,0))</f>
        <v>35.729999999999997</v>
      </c>
      <c r="S2382" s="14">
        <f t="shared" si="222"/>
        <v>45</v>
      </c>
      <c r="T2382" s="14">
        <f t="shared" si="223"/>
        <v>35.729999999999997</v>
      </c>
      <c r="U2382" s="14">
        <f t="shared" si="224"/>
        <v>9.2700000000000031</v>
      </c>
      <c r="V2382" s="20">
        <f t="shared" si="225"/>
        <v>0.20600000000000007</v>
      </c>
      <c r="W2382" s="7" t="str">
        <f t="shared" si="226"/>
        <v>Profitable</v>
      </c>
      <c r="X2382" s="7" t="str">
        <f t="shared" si="227"/>
        <v>Low</v>
      </c>
    </row>
    <row r="2383" spans="1:24" x14ac:dyDescent="0.3">
      <c r="A2383" s="7" t="s">
        <v>5059</v>
      </c>
      <c r="B2383" s="8">
        <v>45495</v>
      </c>
      <c r="C2383" s="8">
        <v>45498</v>
      </c>
      <c r="D2383" s="7" t="s">
        <v>270</v>
      </c>
      <c r="E2383" s="7" t="s">
        <v>570</v>
      </c>
      <c r="F2383" s="7" t="s">
        <v>39</v>
      </c>
      <c r="G2383" s="7" t="s">
        <v>30</v>
      </c>
      <c r="H2383" s="7" t="s">
        <v>241</v>
      </c>
      <c r="I2383" s="6">
        <v>9</v>
      </c>
      <c r="J2383" s="10">
        <v>0.1</v>
      </c>
      <c r="K2383" s="7" t="s">
        <v>22</v>
      </c>
      <c r="L2383" s="7" t="s">
        <v>23</v>
      </c>
      <c r="M2383" s="6">
        <v>64</v>
      </c>
      <c r="N2383" s="6">
        <v>3</v>
      </c>
      <c r="O2383" s="7" t="str">
        <f>VLOOKUP(H2383,Product_Master!$A$2:$E$19,2,FALSE)</f>
        <v>Notebook</v>
      </c>
      <c r="P2383" s="7" t="str">
        <f>VLOOKUP(H2383,Product_Master!$A$2:$E$19,3,FALSE)</f>
        <v>Office Supplies</v>
      </c>
      <c r="Q2383" s="17">
        <f>INDEX(Product_Master!$D$2:$D$19,MATCH(H2383,Product_Master!$A$2:$A$19,0))</f>
        <v>6</v>
      </c>
      <c r="R2383" s="14">
        <f>INDEX(Product_Master!$E$2:$E$19,MATCH(H2383,Product_Master!$A$2:$A$19,0))</f>
        <v>4.2699999999999996</v>
      </c>
      <c r="S2383" s="14">
        <f t="shared" si="222"/>
        <v>48.6</v>
      </c>
      <c r="T2383" s="14">
        <f t="shared" si="223"/>
        <v>38.429999999999993</v>
      </c>
      <c r="U2383" s="14">
        <f t="shared" si="224"/>
        <v>10.170000000000009</v>
      </c>
      <c r="V2383" s="20">
        <f t="shared" si="225"/>
        <v>0.20925925925925942</v>
      </c>
      <c r="W2383" s="7" t="str">
        <f t="shared" si="226"/>
        <v>Profitable</v>
      </c>
      <c r="X2383" s="7" t="str">
        <f t="shared" si="227"/>
        <v>Low</v>
      </c>
    </row>
    <row r="2384" spans="1:24" x14ac:dyDescent="0.3">
      <c r="A2384" s="7" t="s">
        <v>5060</v>
      </c>
      <c r="B2384" s="8">
        <v>45254</v>
      </c>
      <c r="C2384" s="8">
        <v>45260</v>
      </c>
      <c r="D2384" s="7" t="s">
        <v>3446</v>
      </c>
      <c r="E2384" s="7" t="s">
        <v>1550</v>
      </c>
      <c r="F2384" s="7" t="s">
        <v>19</v>
      </c>
      <c r="G2384" s="7" t="s">
        <v>90</v>
      </c>
      <c r="H2384" s="7" t="s">
        <v>84</v>
      </c>
      <c r="I2384" s="6">
        <v>9</v>
      </c>
      <c r="J2384" s="10">
        <v>0</v>
      </c>
      <c r="K2384" s="7" t="s">
        <v>22</v>
      </c>
      <c r="L2384" s="7" t="s">
        <v>41</v>
      </c>
      <c r="M2384" s="6">
        <v>29</v>
      </c>
      <c r="N2384" s="6">
        <v>5</v>
      </c>
      <c r="O2384" s="7" t="str">
        <f>VLOOKUP(H2384,Product_Master!$A$2:$E$19,2,FALSE)</f>
        <v>Bookcase</v>
      </c>
      <c r="P2384" s="7" t="str">
        <f>VLOOKUP(H2384,Product_Master!$A$2:$E$19,3,FALSE)</f>
        <v>Furniture</v>
      </c>
      <c r="Q2384" s="17">
        <f>INDEX(Product_Master!$D$2:$D$19,MATCH(H2384,Product_Master!$A$2:$A$19,0))</f>
        <v>210</v>
      </c>
      <c r="R2384" s="14">
        <f>INDEX(Product_Master!$E$2:$E$19,MATCH(H2384,Product_Master!$A$2:$A$19,0))</f>
        <v>139.15</v>
      </c>
      <c r="S2384" s="14">
        <f t="shared" si="222"/>
        <v>1890</v>
      </c>
      <c r="T2384" s="14">
        <f t="shared" si="223"/>
        <v>1252.3500000000001</v>
      </c>
      <c r="U2384" s="14">
        <f t="shared" si="224"/>
        <v>637.64999999999986</v>
      </c>
      <c r="V2384" s="20">
        <f t="shared" si="225"/>
        <v>0.33738095238095228</v>
      </c>
      <c r="W2384" s="7" t="str">
        <f t="shared" si="226"/>
        <v>Profitable</v>
      </c>
      <c r="X2384" s="7" t="str">
        <f t="shared" si="227"/>
        <v>Low</v>
      </c>
    </row>
    <row r="2385" spans="1:24" x14ac:dyDescent="0.3">
      <c r="A2385" s="7" t="s">
        <v>5061</v>
      </c>
      <c r="B2385" s="8">
        <v>45162</v>
      </c>
      <c r="C2385" s="8">
        <v>45164</v>
      </c>
      <c r="D2385" s="7" t="s">
        <v>3182</v>
      </c>
      <c r="E2385" s="7" t="s">
        <v>917</v>
      </c>
      <c r="F2385" s="7" t="s">
        <v>39</v>
      </c>
      <c r="G2385" s="7" t="s">
        <v>251</v>
      </c>
      <c r="H2385" s="7" t="s">
        <v>76</v>
      </c>
      <c r="I2385" s="6">
        <v>2</v>
      </c>
      <c r="J2385" s="10">
        <v>0</v>
      </c>
      <c r="K2385" s="7" t="s">
        <v>22</v>
      </c>
      <c r="L2385" s="7" t="s">
        <v>50</v>
      </c>
      <c r="M2385" s="6">
        <v>40</v>
      </c>
      <c r="N2385" s="6">
        <v>1</v>
      </c>
      <c r="O2385" s="7" t="str">
        <f>VLOOKUP(H2385,Product_Master!$A$2:$E$19,2,FALSE)</f>
        <v>Tablet</v>
      </c>
      <c r="P2385" s="7" t="str">
        <f>VLOOKUP(H2385,Product_Master!$A$2:$E$19,3,FALSE)</f>
        <v>Technology</v>
      </c>
      <c r="Q2385" s="17">
        <f>INDEX(Product_Master!$D$2:$D$19,MATCH(H2385,Product_Master!$A$2:$A$19,0))</f>
        <v>350</v>
      </c>
      <c r="R2385" s="14">
        <f>INDEX(Product_Master!$E$2:$E$19,MATCH(H2385,Product_Master!$A$2:$A$19,0))</f>
        <v>267.63</v>
      </c>
      <c r="S2385" s="14">
        <f t="shared" si="222"/>
        <v>700</v>
      </c>
      <c r="T2385" s="14">
        <f t="shared" si="223"/>
        <v>535.26</v>
      </c>
      <c r="U2385" s="14">
        <f t="shared" si="224"/>
        <v>164.74</v>
      </c>
      <c r="V2385" s="20">
        <f t="shared" si="225"/>
        <v>0.23534285714285716</v>
      </c>
      <c r="W2385" s="7" t="str">
        <f t="shared" si="226"/>
        <v>Profitable</v>
      </c>
      <c r="X2385" s="7" t="str">
        <f t="shared" si="227"/>
        <v>Low</v>
      </c>
    </row>
    <row r="2386" spans="1:24" x14ac:dyDescent="0.3">
      <c r="A2386" s="7" t="s">
        <v>5062</v>
      </c>
      <c r="B2386" s="8">
        <v>45192</v>
      </c>
      <c r="C2386" s="8">
        <v>45198</v>
      </c>
      <c r="D2386" s="7" t="s">
        <v>1929</v>
      </c>
      <c r="E2386" s="7" t="s">
        <v>364</v>
      </c>
      <c r="F2386" s="7" t="s">
        <v>29</v>
      </c>
      <c r="G2386" s="7" t="s">
        <v>47</v>
      </c>
      <c r="H2386" s="7" t="s">
        <v>91</v>
      </c>
      <c r="I2386" s="6">
        <v>7</v>
      </c>
      <c r="J2386" s="10">
        <v>0.05</v>
      </c>
      <c r="K2386" s="7" t="s">
        <v>32</v>
      </c>
      <c r="L2386" s="7" t="s">
        <v>33</v>
      </c>
      <c r="M2386" s="6">
        <v>67</v>
      </c>
      <c r="N2386" s="6">
        <v>3</v>
      </c>
      <c r="O2386" s="7" t="str">
        <f>VLOOKUP(H2386,Product_Master!$A$2:$E$19,2,FALSE)</f>
        <v>Smartphone</v>
      </c>
      <c r="P2386" s="7" t="str">
        <f>VLOOKUP(H2386,Product_Master!$A$2:$E$19,3,FALSE)</f>
        <v>Technology</v>
      </c>
      <c r="Q2386" s="17">
        <f>INDEX(Product_Master!$D$2:$D$19,MATCH(H2386,Product_Master!$A$2:$A$19,0))</f>
        <v>600</v>
      </c>
      <c r="R2386" s="14">
        <f>INDEX(Product_Master!$E$2:$E$19,MATCH(H2386,Product_Master!$A$2:$A$19,0))</f>
        <v>395.83</v>
      </c>
      <c r="S2386" s="14">
        <f t="shared" si="222"/>
        <v>3990</v>
      </c>
      <c r="T2386" s="14">
        <f t="shared" si="223"/>
        <v>2770.81</v>
      </c>
      <c r="U2386" s="14">
        <f t="shared" si="224"/>
        <v>1219.19</v>
      </c>
      <c r="V2386" s="20">
        <f t="shared" si="225"/>
        <v>0.30556140350877192</v>
      </c>
      <c r="W2386" s="7" t="str">
        <f t="shared" si="226"/>
        <v>Profitable</v>
      </c>
      <c r="X2386" s="7" t="str">
        <f t="shared" si="227"/>
        <v>Medium</v>
      </c>
    </row>
    <row r="2387" spans="1:24" x14ac:dyDescent="0.3">
      <c r="A2387" s="7" t="s">
        <v>5063</v>
      </c>
      <c r="B2387" s="8">
        <v>45145</v>
      </c>
      <c r="C2387" s="8">
        <v>45152</v>
      </c>
      <c r="D2387" s="7" t="s">
        <v>916</v>
      </c>
      <c r="E2387" s="7" t="s">
        <v>643</v>
      </c>
      <c r="F2387" s="7" t="s">
        <v>29</v>
      </c>
      <c r="G2387" s="7" t="s">
        <v>62</v>
      </c>
      <c r="H2387" s="7" t="s">
        <v>21</v>
      </c>
      <c r="I2387" s="6">
        <v>8</v>
      </c>
      <c r="J2387" s="10">
        <v>0</v>
      </c>
      <c r="K2387" s="7" t="s">
        <v>32</v>
      </c>
      <c r="L2387" s="7" t="s">
        <v>23</v>
      </c>
      <c r="M2387" s="6">
        <v>28</v>
      </c>
      <c r="N2387" s="6">
        <v>1</v>
      </c>
      <c r="O2387" s="7" t="str">
        <f>VLOOKUP(H2387,Product_Master!$A$2:$E$19,2,FALSE)</f>
        <v>Pen Set</v>
      </c>
      <c r="P2387" s="7" t="str">
        <f>VLOOKUP(H2387,Product_Master!$A$2:$E$19,3,FALSE)</f>
        <v>Office Supplies</v>
      </c>
      <c r="Q2387" s="17">
        <f>INDEX(Product_Master!$D$2:$D$19,MATCH(H2387,Product_Master!$A$2:$A$19,0))</f>
        <v>12</v>
      </c>
      <c r="R2387" s="14">
        <f>INDEX(Product_Master!$E$2:$E$19,MATCH(H2387,Product_Master!$A$2:$A$19,0))</f>
        <v>9.07</v>
      </c>
      <c r="S2387" s="14">
        <f t="shared" si="222"/>
        <v>96</v>
      </c>
      <c r="T2387" s="14">
        <f t="shared" si="223"/>
        <v>72.56</v>
      </c>
      <c r="U2387" s="14">
        <f t="shared" si="224"/>
        <v>23.439999999999998</v>
      </c>
      <c r="V2387" s="20">
        <f t="shared" si="225"/>
        <v>0.24416666666666664</v>
      </c>
      <c r="W2387" s="7" t="str">
        <f t="shared" si="226"/>
        <v>Profitable</v>
      </c>
      <c r="X2387" s="7" t="str">
        <f t="shared" si="227"/>
        <v>Low</v>
      </c>
    </row>
    <row r="2388" spans="1:24" x14ac:dyDescent="0.3">
      <c r="A2388" s="7" t="s">
        <v>5064</v>
      </c>
      <c r="B2388" s="8">
        <v>45032</v>
      </c>
      <c r="C2388" s="8">
        <v>45036</v>
      </c>
      <c r="D2388" s="7" t="s">
        <v>4917</v>
      </c>
      <c r="E2388" s="7" t="s">
        <v>671</v>
      </c>
      <c r="F2388" s="7" t="s">
        <v>19</v>
      </c>
      <c r="G2388" s="7" t="s">
        <v>176</v>
      </c>
      <c r="H2388" s="7" t="s">
        <v>160</v>
      </c>
      <c r="I2388" s="6">
        <v>2</v>
      </c>
      <c r="J2388" s="10">
        <v>0.2</v>
      </c>
      <c r="K2388" s="7" t="s">
        <v>32</v>
      </c>
      <c r="L2388" s="7" t="s">
        <v>50</v>
      </c>
      <c r="M2388" s="6">
        <v>54</v>
      </c>
      <c r="N2388" s="6">
        <v>4</v>
      </c>
      <c r="O2388" s="7" t="str">
        <f>VLOOKUP(H2388,Product_Master!$A$2:$E$19,2,FALSE)</f>
        <v>Laptop</v>
      </c>
      <c r="P2388" s="7" t="str">
        <f>VLOOKUP(H2388,Product_Master!$A$2:$E$19,3,FALSE)</f>
        <v>Technology</v>
      </c>
      <c r="Q2388" s="17">
        <f>INDEX(Product_Master!$D$2:$D$19,MATCH(H2388,Product_Master!$A$2:$A$19,0))</f>
        <v>900</v>
      </c>
      <c r="R2388" s="14">
        <f>INDEX(Product_Master!$E$2:$E$19,MATCH(H2388,Product_Master!$A$2:$A$19,0))</f>
        <v>669.14</v>
      </c>
      <c r="S2388" s="14">
        <f t="shared" si="222"/>
        <v>1440</v>
      </c>
      <c r="T2388" s="14">
        <f t="shared" si="223"/>
        <v>1338.28</v>
      </c>
      <c r="U2388" s="14">
        <f t="shared" si="224"/>
        <v>101.72000000000003</v>
      </c>
      <c r="V2388" s="20">
        <f t="shared" si="225"/>
        <v>7.0638888888888904E-2</v>
      </c>
      <c r="W2388" s="7" t="str">
        <f t="shared" si="226"/>
        <v>Profitable</v>
      </c>
      <c r="X2388" s="7" t="str">
        <f t="shared" si="227"/>
        <v>Low</v>
      </c>
    </row>
    <row r="2389" spans="1:24" x14ac:dyDescent="0.3">
      <c r="A2389" s="7" t="s">
        <v>5065</v>
      </c>
      <c r="B2389" s="8">
        <v>45650</v>
      </c>
      <c r="C2389" s="8">
        <v>45656</v>
      </c>
      <c r="D2389" s="7" t="s">
        <v>5066</v>
      </c>
      <c r="E2389" s="7" t="s">
        <v>840</v>
      </c>
      <c r="F2389" s="7" t="s">
        <v>29</v>
      </c>
      <c r="G2389" s="7" t="s">
        <v>30</v>
      </c>
      <c r="H2389" s="7" t="s">
        <v>63</v>
      </c>
      <c r="I2389" s="6">
        <v>5</v>
      </c>
      <c r="J2389" s="10">
        <v>0</v>
      </c>
      <c r="K2389" s="7" t="s">
        <v>22</v>
      </c>
      <c r="L2389" s="7" t="s">
        <v>41</v>
      </c>
      <c r="M2389" s="6">
        <v>20</v>
      </c>
      <c r="N2389" s="6">
        <v>2</v>
      </c>
      <c r="O2389" s="7" t="str">
        <f>VLOOKUP(H2389,Product_Master!$A$2:$E$19,2,FALSE)</f>
        <v>Paper Ream</v>
      </c>
      <c r="P2389" s="7" t="str">
        <f>VLOOKUP(H2389,Product_Master!$A$2:$E$19,3,FALSE)</f>
        <v>Office Supplies</v>
      </c>
      <c r="Q2389" s="17">
        <f>INDEX(Product_Master!$D$2:$D$19,MATCH(H2389,Product_Master!$A$2:$A$19,0))</f>
        <v>9</v>
      </c>
      <c r="R2389" s="14">
        <f>INDEX(Product_Master!$E$2:$E$19,MATCH(H2389,Product_Master!$A$2:$A$19,0))</f>
        <v>5.46</v>
      </c>
      <c r="S2389" s="14">
        <f t="shared" si="222"/>
        <v>45</v>
      </c>
      <c r="T2389" s="14">
        <f t="shared" si="223"/>
        <v>27.3</v>
      </c>
      <c r="U2389" s="14">
        <f t="shared" si="224"/>
        <v>17.7</v>
      </c>
      <c r="V2389" s="20">
        <f t="shared" si="225"/>
        <v>0.39333333333333331</v>
      </c>
      <c r="W2389" s="7" t="str">
        <f t="shared" si="226"/>
        <v>Profitable</v>
      </c>
      <c r="X2389" s="7" t="str">
        <f t="shared" si="227"/>
        <v>Low</v>
      </c>
    </row>
    <row r="2390" spans="1:24" x14ac:dyDescent="0.3">
      <c r="A2390" s="7" t="s">
        <v>5067</v>
      </c>
      <c r="B2390" s="8">
        <v>45197</v>
      </c>
      <c r="C2390" s="8">
        <v>45202</v>
      </c>
      <c r="D2390" s="7" t="s">
        <v>2940</v>
      </c>
      <c r="E2390" s="7" t="s">
        <v>170</v>
      </c>
      <c r="F2390" s="7" t="s">
        <v>29</v>
      </c>
      <c r="G2390" s="7" t="s">
        <v>90</v>
      </c>
      <c r="H2390" s="7" t="s">
        <v>154</v>
      </c>
      <c r="I2390" s="6">
        <v>6</v>
      </c>
      <c r="J2390" s="10">
        <v>0.15</v>
      </c>
      <c r="K2390" s="7" t="s">
        <v>22</v>
      </c>
      <c r="L2390" s="7" t="s">
        <v>50</v>
      </c>
      <c r="M2390" s="6">
        <v>44</v>
      </c>
      <c r="N2390" s="6">
        <v>2</v>
      </c>
      <c r="O2390" s="7" t="str">
        <f>VLOOKUP(H2390,Product_Master!$A$2:$E$19,2,FALSE)</f>
        <v>Filing Cabinet</v>
      </c>
      <c r="P2390" s="7" t="str">
        <f>VLOOKUP(H2390,Product_Master!$A$2:$E$19,3,FALSE)</f>
        <v>Furniture</v>
      </c>
      <c r="Q2390" s="17">
        <f>INDEX(Product_Master!$D$2:$D$19,MATCH(H2390,Product_Master!$A$2:$A$19,0))</f>
        <v>130</v>
      </c>
      <c r="R2390" s="14">
        <f>INDEX(Product_Master!$E$2:$E$19,MATCH(H2390,Product_Master!$A$2:$A$19,0))</f>
        <v>83.55</v>
      </c>
      <c r="S2390" s="14">
        <f t="shared" si="222"/>
        <v>663</v>
      </c>
      <c r="T2390" s="14">
        <f t="shared" si="223"/>
        <v>501.29999999999995</v>
      </c>
      <c r="U2390" s="14">
        <f t="shared" si="224"/>
        <v>161.70000000000005</v>
      </c>
      <c r="V2390" s="20">
        <f t="shared" si="225"/>
        <v>0.2438914027149322</v>
      </c>
      <c r="W2390" s="7" t="str">
        <f t="shared" si="226"/>
        <v>Profitable</v>
      </c>
      <c r="X2390" s="7" t="str">
        <f t="shared" si="227"/>
        <v>Low</v>
      </c>
    </row>
    <row r="2391" spans="1:24" x14ac:dyDescent="0.3">
      <c r="A2391" s="7" t="s">
        <v>5068</v>
      </c>
      <c r="B2391" s="8">
        <v>45480</v>
      </c>
      <c r="C2391" s="8">
        <v>45487</v>
      </c>
      <c r="D2391" s="7" t="s">
        <v>3123</v>
      </c>
      <c r="E2391" s="7" t="s">
        <v>671</v>
      </c>
      <c r="F2391" s="7" t="s">
        <v>39</v>
      </c>
      <c r="G2391" s="7" t="s">
        <v>115</v>
      </c>
      <c r="H2391" s="7" t="s">
        <v>91</v>
      </c>
      <c r="I2391" s="6">
        <v>7</v>
      </c>
      <c r="J2391" s="10">
        <v>0</v>
      </c>
      <c r="K2391" s="7" t="s">
        <v>22</v>
      </c>
      <c r="L2391" s="7" t="s">
        <v>41</v>
      </c>
      <c r="M2391" s="6">
        <v>44</v>
      </c>
      <c r="N2391" s="6">
        <v>2</v>
      </c>
      <c r="O2391" s="7" t="str">
        <f>VLOOKUP(H2391,Product_Master!$A$2:$E$19,2,FALSE)</f>
        <v>Smartphone</v>
      </c>
      <c r="P2391" s="7" t="str">
        <f>VLOOKUP(H2391,Product_Master!$A$2:$E$19,3,FALSE)</f>
        <v>Technology</v>
      </c>
      <c r="Q2391" s="17">
        <f>INDEX(Product_Master!$D$2:$D$19,MATCH(H2391,Product_Master!$A$2:$A$19,0))</f>
        <v>600</v>
      </c>
      <c r="R2391" s="14">
        <f>INDEX(Product_Master!$E$2:$E$19,MATCH(H2391,Product_Master!$A$2:$A$19,0))</f>
        <v>395.83</v>
      </c>
      <c r="S2391" s="14">
        <f t="shared" si="222"/>
        <v>4200</v>
      </c>
      <c r="T2391" s="14">
        <f t="shared" si="223"/>
        <v>2770.81</v>
      </c>
      <c r="U2391" s="14">
        <f t="shared" si="224"/>
        <v>1429.19</v>
      </c>
      <c r="V2391" s="20">
        <f t="shared" si="225"/>
        <v>0.34028333333333333</v>
      </c>
      <c r="W2391" s="7" t="str">
        <f t="shared" si="226"/>
        <v>Profitable</v>
      </c>
      <c r="X2391" s="7" t="str">
        <f t="shared" si="227"/>
        <v>Medium</v>
      </c>
    </row>
    <row r="2392" spans="1:24" x14ac:dyDescent="0.3">
      <c r="A2392" s="7" t="s">
        <v>5069</v>
      </c>
      <c r="B2392" s="8">
        <v>44962</v>
      </c>
      <c r="C2392" s="8">
        <v>44969</v>
      </c>
      <c r="D2392" s="7" t="s">
        <v>3598</v>
      </c>
      <c r="E2392" s="7" t="s">
        <v>635</v>
      </c>
      <c r="F2392" s="7" t="s">
        <v>29</v>
      </c>
      <c r="G2392" s="7" t="s">
        <v>20</v>
      </c>
      <c r="H2392" s="7" t="s">
        <v>31</v>
      </c>
      <c r="I2392" s="6">
        <v>6</v>
      </c>
      <c r="J2392" s="10">
        <v>0</v>
      </c>
      <c r="K2392" s="7" t="s">
        <v>32</v>
      </c>
      <c r="L2392" s="7" t="s">
        <v>33</v>
      </c>
      <c r="M2392" s="6">
        <v>44</v>
      </c>
      <c r="N2392" s="6">
        <v>3</v>
      </c>
      <c r="O2392" s="7" t="str">
        <f>VLOOKUP(H2392,Product_Master!$A$2:$E$19,2,FALSE)</f>
        <v>Desk</v>
      </c>
      <c r="P2392" s="7" t="str">
        <f>VLOOKUP(H2392,Product_Master!$A$2:$E$19,3,FALSE)</f>
        <v>Furniture</v>
      </c>
      <c r="Q2392" s="17">
        <f>INDEX(Product_Master!$D$2:$D$19,MATCH(H2392,Product_Master!$A$2:$A$19,0))</f>
        <v>320</v>
      </c>
      <c r="R2392" s="14">
        <f>INDEX(Product_Master!$E$2:$E$19,MATCH(H2392,Product_Master!$A$2:$A$19,0))</f>
        <v>186.25</v>
      </c>
      <c r="S2392" s="14">
        <f t="shared" si="222"/>
        <v>1920</v>
      </c>
      <c r="T2392" s="14">
        <f t="shared" si="223"/>
        <v>1117.5</v>
      </c>
      <c r="U2392" s="14">
        <f t="shared" si="224"/>
        <v>802.5</v>
      </c>
      <c r="V2392" s="20">
        <f t="shared" si="225"/>
        <v>0.41796875</v>
      </c>
      <c r="W2392" s="7" t="str">
        <f t="shared" si="226"/>
        <v>Profitable</v>
      </c>
      <c r="X2392" s="7" t="str">
        <f t="shared" si="227"/>
        <v>Low</v>
      </c>
    </row>
    <row r="2393" spans="1:24" x14ac:dyDescent="0.3">
      <c r="A2393" s="7" t="s">
        <v>5070</v>
      </c>
      <c r="B2393" s="8">
        <v>45538</v>
      </c>
      <c r="C2393" s="8">
        <v>45541</v>
      </c>
      <c r="D2393" s="7" t="s">
        <v>1371</v>
      </c>
      <c r="E2393" s="7" t="s">
        <v>840</v>
      </c>
      <c r="F2393" s="7" t="s">
        <v>39</v>
      </c>
      <c r="G2393" s="7" t="s">
        <v>62</v>
      </c>
      <c r="H2393" s="7" t="s">
        <v>48</v>
      </c>
      <c r="I2393" s="6">
        <v>7</v>
      </c>
      <c r="J2393" s="10">
        <v>0</v>
      </c>
      <c r="K2393" s="7" t="s">
        <v>32</v>
      </c>
      <c r="L2393" s="7" t="s">
        <v>33</v>
      </c>
      <c r="M2393" s="6">
        <v>63</v>
      </c>
      <c r="N2393" s="6">
        <v>4</v>
      </c>
      <c r="O2393" s="7" t="str">
        <f>VLOOKUP(H2393,Product_Master!$A$2:$E$19,2,FALSE)</f>
        <v>Monitor</v>
      </c>
      <c r="P2393" s="7" t="str">
        <f>VLOOKUP(H2393,Product_Master!$A$2:$E$19,3,FALSE)</f>
        <v>Technology</v>
      </c>
      <c r="Q2393" s="17">
        <f>INDEX(Product_Master!$D$2:$D$19,MATCH(H2393,Product_Master!$A$2:$A$19,0))</f>
        <v>220</v>
      </c>
      <c r="R2393" s="14">
        <f>INDEX(Product_Master!$E$2:$E$19,MATCH(H2393,Product_Master!$A$2:$A$19,0))</f>
        <v>159.36000000000001</v>
      </c>
      <c r="S2393" s="14">
        <f t="shared" si="222"/>
        <v>1540</v>
      </c>
      <c r="T2393" s="14">
        <f t="shared" si="223"/>
        <v>1115.52</v>
      </c>
      <c r="U2393" s="14">
        <f t="shared" si="224"/>
        <v>424.48</v>
      </c>
      <c r="V2393" s="20">
        <f t="shared" si="225"/>
        <v>0.27563636363636362</v>
      </c>
      <c r="W2393" s="7" t="str">
        <f t="shared" si="226"/>
        <v>Profitable</v>
      </c>
      <c r="X2393" s="7" t="str">
        <f t="shared" si="227"/>
        <v>Low</v>
      </c>
    </row>
    <row r="2394" spans="1:24" x14ac:dyDescent="0.3">
      <c r="A2394" s="7" t="s">
        <v>5072</v>
      </c>
      <c r="B2394" s="8">
        <v>45623</v>
      </c>
      <c r="C2394" s="8">
        <v>45625</v>
      </c>
      <c r="D2394" s="7" t="s">
        <v>2920</v>
      </c>
      <c r="E2394" s="7" t="s">
        <v>1422</v>
      </c>
      <c r="F2394" s="7" t="s">
        <v>19</v>
      </c>
      <c r="G2394" s="7" t="s">
        <v>30</v>
      </c>
      <c r="H2394" s="7" t="s">
        <v>48</v>
      </c>
      <c r="I2394" s="6">
        <v>1</v>
      </c>
      <c r="J2394" s="10">
        <v>0</v>
      </c>
      <c r="K2394" s="7" t="s">
        <v>22</v>
      </c>
      <c r="L2394" s="7" t="s">
        <v>41</v>
      </c>
      <c r="M2394" s="6">
        <v>32</v>
      </c>
      <c r="N2394" s="6">
        <v>5</v>
      </c>
      <c r="O2394" s="7" t="str">
        <f>VLOOKUP(H2394,Product_Master!$A$2:$E$19,2,FALSE)</f>
        <v>Monitor</v>
      </c>
      <c r="P2394" s="7" t="str">
        <f>VLOOKUP(H2394,Product_Master!$A$2:$E$19,3,FALSE)</f>
        <v>Technology</v>
      </c>
      <c r="Q2394" s="17">
        <f>INDEX(Product_Master!$D$2:$D$19,MATCH(H2394,Product_Master!$A$2:$A$19,0))</f>
        <v>220</v>
      </c>
      <c r="R2394" s="14">
        <f>INDEX(Product_Master!$E$2:$E$19,MATCH(H2394,Product_Master!$A$2:$A$19,0))</f>
        <v>159.36000000000001</v>
      </c>
      <c r="S2394" s="14">
        <f t="shared" si="222"/>
        <v>220</v>
      </c>
      <c r="T2394" s="14">
        <f t="shared" si="223"/>
        <v>159.36000000000001</v>
      </c>
      <c r="U2394" s="14">
        <f t="shared" si="224"/>
        <v>60.639999999999986</v>
      </c>
      <c r="V2394" s="20">
        <f t="shared" si="225"/>
        <v>0.27563636363636357</v>
      </c>
      <c r="W2394" s="7" t="str">
        <f t="shared" si="226"/>
        <v>Profitable</v>
      </c>
      <c r="X2394" s="7" t="str">
        <f t="shared" si="227"/>
        <v>Low</v>
      </c>
    </row>
    <row r="2395" spans="1:24" x14ac:dyDescent="0.3">
      <c r="A2395" s="7" t="s">
        <v>5074</v>
      </c>
      <c r="B2395" s="8">
        <v>45304</v>
      </c>
      <c r="C2395" s="8">
        <v>45307</v>
      </c>
      <c r="D2395" s="7" t="s">
        <v>999</v>
      </c>
      <c r="E2395" s="7" t="s">
        <v>1568</v>
      </c>
      <c r="F2395" s="7" t="s">
        <v>29</v>
      </c>
      <c r="G2395" s="7" t="s">
        <v>192</v>
      </c>
      <c r="H2395" s="7" t="s">
        <v>160</v>
      </c>
      <c r="I2395" s="6">
        <v>3</v>
      </c>
      <c r="J2395" s="10">
        <v>0</v>
      </c>
      <c r="K2395" s="7" t="s">
        <v>32</v>
      </c>
      <c r="L2395" s="7" t="s">
        <v>41</v>
      </c>
      <c r="M2395" s="6">
        <v>66</v>
      </c>
      <c r="N2395" s="6">
        <v>2</v>
      </c>
      <c r="O2395" s="7" t="str">
        <f>VLOOKUP(H2395,Product_Master!$A$2:$E$19,2,FALSE)</f>
        <v>Laptop</v>
      </c>
      <c r="P2395" s="7" t="str">
        <f>VLOOKUP(H2395,Product_Master!$A$2:$E$19,3,FALSE)</f>
        <v>Technology</v>
      </c>
      <c r="Q2395" s="17">
        <f>INDEX(Product_Master!$D$2:$D$19,MATCH(H2395,Product_Master!$A$2:$A$19,0))</f>
        <v>900</v>
      </c>
      <c r="R2395" s="14">
        <f>INDEX(Product_Master!$E$2:$E$19,MATCH(H2395,Product_Master!$A$2:$A$19,0))</f>
        <v>669.14</v>
      </c>
      <c r="S2395" s="14">
        <f t="shared" si="222"/>
        <v>2700</v>
      </c>
      <c r="T2395" s="14">
        <f t="shared" si="223"/>
        <v>2007.42</v>
      </c>
      <c r="U2395" s="14">
        <f t="shared" si="224"/>
        <v>692.57999999999993</v>
      </c>
      <c r="V2395" s="20">
        <f t="shared" si="225"/>
        <v>0.25651111111111108</v>
      </c>
      <c r="W2395" s="7" t="str">
        <f t="shared" si="226"/>
        <v>Profitable</v>
      </c>
      <c r="X2395" s="7" t="str">
        <f t="shared" si="227"/>
        <v>Medium</v>
      </c>
    </row>
    <row r="2396" spans="1:24" x14ac:dyDescent="0.3">
      <c r="A2396" s="7" t="s">
        <v>5075</v>
      </c>
      <c r="B2396" s="8">
        <v>45090</v>
      </c>
      <c r="C2396" s="8">
        <v>45091</v>
      </c>
      <c r="D2396" s="7" t="s">
        <v>3565</v>
      </c>
      <c r="E2396" s="7" t="s">
        <v>221</v>
      </c>
      <c r="F2396" s="7" t="s">
        <v>19</v>
      </c>
      <c r="G2396" s="7" t="s">
        <v>62</v>
      </c>
      <c r="H2396" s="7" t="s">
        <v>308</v>
      </c>
      <c r="I2396" s="6">
        <v>9</v>
      </c>
      <c r="J2396" s="10">
        <v>0.05</v>
      </c>
      <c r="K2396" s="7" t="s">
        <v>70</v>
      </c>
      <c r="L2396" s="7" t="s">
        <v>33</v>
      </c>
      <c r="M2396" s="6">
        <v>68</v>
      </c>
      <c r="N2396" s="6">
        <v>1</v>
      </c>
      <c r="O2396" s="7" t="str">
        <f>VLOOKUP(H2396,Product_Master!$A$2:$E$19,2,FALSE)</f>
        <v>Binder</v>
      </c>
      <c r="P2396" s="7" t="str">
        <f>VLOOKUP(H2396,Product_Master!$A$2:$E$19,3,FALSE)</f>
        <v>Office Supplies</v>
      </c>
      <c r="Q2396" s="17">
        <f>INDEX(Product_Master!$D$2:$D$19,MATCH(H2396,Product_Master!$A$2:$A$19,0))</f>
        <v>8</v>
      </c>
      <c r="R2396" s="14">
        <f>INDEX(Product_Master!$E$2:$E$19,MATCH(H2396,Product_Master!$A$2:$A$19,0))</f>
        <v>5.51</v>
      </c>
      <c r="S2396" s="14">
        <f t="shared" si="222"/>
        <v>68.399999999999991</v>
      </c>
      <c r="T2396" s="14">
        <f t="shared" si="223"/>
        <v>49.589999999999996</v>
      </c>
      <c r="U2396" s="14">
        <f t="shared" si="224"/>
        <v>18.809999999999995</v>
      </c>
      <c r="V2396" s="20">
        <f t="shared" si="225"/>
        <v>0.27499999999999997</v>
      </c>
      <c r="W2396" s="7" t="str">
        <f t="shared" si="226"/>
        <v>Profitable</v>
      </c>
      <c r="X2396" s="7" t="str">
        <f t="shared" si="227"/>
        <v>Low</v>
      </c>
    </row>
    <row r="2397" spans="1:24" x14ac:dyDescent="0.3">
      <c r="A2397" s="7" t="s">
        <v>5076</v>
      </c>
      <c r="B2397" s="8">
        <v>45197</v>
      </c>
      <c r="C2397" s="8">
        <v>45201</v>
      </c>
      <c r="D2397" s="7" t="s">
        <v>1995</v>
      </c>
      <c r="E2397" s="7" t="s">
        <v>627</v>
      </c>
      <c r="F2397" s="7" t="s">
        <v>39</v>
      </c>
      <c r="G2397" s="7" t="s">
        <v>251</v>
      </c>
      <c r="H2397" s="7" t="s">
        <v>216</v>
      </c>
      <c r="I2397" s="6">
        <v>7</v>
      </c>
      <c r="J2397" s="10">
        <v>0</v>
      </c>
      <c r="K2397" s="7" t="s">
        <v>22</v>
      </c>
      <c r="L2397" s="7" t="s">
        <v>41</v>
      </c>
      <c r="M2397" s="6">
        <v>36</v>
      </c>
      <c r="N2397" s="6">
        <v>3</v>
      </c>
      <c r="O2397" s="7" t="str">
        <f>VLOOKUP(H2397,Product_Master!$A$2:$E$19,2,FALSE)</f>
        <v>Keyboard</v>
      </c>
      <c r="P2397" s="7" t="str">
        <f>VLOOKUP(H2397,Product_Master!$A$2:$E$19,3,FALSE)</f>
        <v>Technology</v>
      </c>
      <c r="Q2397" s="17">
        <f>INDEX(Product_Master!$D$2:$D$19,MATCH(H2397,Product_Master!$A$2:$A$19,0))</f>
        <v>45</v>
      </c>
      <c r="R2397" s="14">
        <f>INDEX(Product_Master!$E$2:$E$19,MATCH(H2397,Product_Master!$A$2:$A$19,0))</f>
        <v>35.729999999999997</v>
      </c>
      <c r="S2397" s="14">
        <f t="shared" si="222"/>
        <v>315</v>
      </c>
      <c r="T2397" s="14">
        <f t="shared" si="223"/>
        <v>250.10999999999999</v>
      </c>
      <c r="U2397" s="14">
        <f t="shared" si="224"/>
        <v>64.890000000000015</v>
      </c>
      <c r="V2397" s="20">
        <f t="shared" si="225"/>
        <v>0.20600000000000004</v>
      </c>
      <c r="W2397" s="7" t="str">
        <f t="shared" si="226"/>
        <v>Profitable</v>
      </c>
      <c r="X2397" s="7" t="str">
        <f t="shared" si="227"/>
        <v>Low</v>
      </c>
    </row>
    <row r="2398" spans="1:24" x14ac:dyDescent="0.3">
      <c r="A2398" s="7" t="s">
        <v>5078</v>
      </c>
      <c r="B2398" s="8">
        <v>44972</v>
      </c>
      <c r="C2398" s="8">
        <v>44976</v>
      </c>
      <c r="D2398" s="7" t="s">
        <v>4509</v>
      </c>
      <c r="E2398" s="7" t="s">
        <v>46</v>
      </c>
      <c r="F2398" s="7" t="s">
        <v>39</v>
      </c>
      <c r="G2398" s="7" t="s">
        <v>115</v>
      </c>
      <c r="H2398" s="7" t="s">
        <v>98</v>
      </c>
      <c r="I2398" s="6">
        <v>1</v>
      </c>
      <c r="J2398" s="10">
        <v>0.05</v>
      </c>
      <c r="K2398" s="7" t="s">
        <v>32</v>
      </c>
      <c r="L2398" s="7" t="s">
        <v>23</v>
      </c>
      <c r="M2398" s="6">
        <v>33</v>
      </c>
      <c r="N2398" s="6">
        <v>1</v>
      </c>
      <c r="O2398" s="7" t="str">
        <f>VLOOKUP(H2398,Product_Master!$A$2:$E$19,2,FALSE)</f>
        <v>Office Chair</v>
      </c>
      <c r="P2398" s="7" t="str">
        <f>VLOOKUP(H2398,Product_Master!$A$2:$E$19,3,FALSE)</f>
        <v>Furniture</v>
      </c>
      <c r="Q2398" s="17">
        <f>INDEX(Product_Master!$D$2:$D$19,MATCH(H2398,Product_Master!$A$2:$A$19,0))</f>
        <v>150</v>
      </c>
      <c r="R2398" s="14">
        <f>INDEX(Product_Master!$E$2:$E$19,MATCH(H2398,Product_Master!$A$2:$A$19,0))</f>
        <v>111.98</v>
      </c>
      <c r="S2398" s="14">
        <f t="shared" si="222"/>
        <v>142.5</v>
      </c>
      <c r="T2398" s="14">
        <f t="shared" si="223"/>
        <v>111.98</v>
      </c>
      <c r="U2398" s="14">
        <f t="shared" si="224"/>
        <v>30.519999999999996</v>
      </c>
      <c r="V2398" s="20">
        <f t="shared" si="225"/>
        <v>0.21417543859649121</v>
      </c>
      <c r="W2398" s="7" t="str">
        <f t="shared" si="226"/>
        <v>Profitable</v>
      </c>
      <c r="X2398" s="7" t="str">
        <f t="shared" si="227"/>
        <v>Low</v>
      </c>
    </row>
    <row r="2399" spans="1:24" x14ac:dyDescent="0.3">
      <c r="A2399" s="7" t="s">
        <v>5079</v>
      </c>
      <c r="B2399" s="8">
        <v>45393</v>
      </c>
      <c r="C2399" s="8">
        <v>45399</v>
      </c>
      <c r="D2399" s="7" t="s">
        <v>2598</v>
      </c>
      <c r="E2399" s="7" t="s">
        <v>359</v>
      </c>
      <c r="F2399" s="7" t="s">
        <v>39</v>
      </c>
      <c r="G2399" s="7" t="s">
        <v>97</v>
      </c>
      <c r="H2399" s="7" t="s">
        <v>48</v>
      </c>
      <c r="I2399" s="6">
        <v>8</v>
      </c>
      <c r="J2399" s="10">
        <v>0</v>
      </c>
      <c r="K2399" s="7" t="s">
        <v>222</v>
      </c>
      <c r="L2399" s="7" t="s">
        <v>33</v>
      </c>
      <c r="M2399" s="6">
        <v>44</v>
      </c>
      <c r="N2399" s="6">
        <v>2</v>
      </c>
      <c r="O2399" s="7" t="str">
        <f>VLOOKUP(H2399,Product_Master!$A$2:$E$19,2,FALSE)</f>
        <v>Monitor</v>
      </c>
      <c r="P2399" s="7" t="str">
        <f>VLOOKUP(H2399,Product_Master!$A$2:$E$19,3,FALSE)</f>
        <v>Technology</v>
      </c>
      <c r="Q2399" s="17">
        <f>INDEX(Product_Master!$D$2:$D$19,MATCH(H2399,Product_Master!$A$2:$A$19,0))</f>
        <v>220</v>
      </c>
      <c r="R2399" s="14">
        <f>INDEX(Product_Master!$E$2:$E$19,MATCH(H2399,Product_Master!$A$2:$A$19,0))</f>
        <v>159.36000000000001</v>
      </c>
      <c r="S2399" s="14">
        <f t="shared" si="222"/>
        <v>1760</v>
      </c>
      <c r="T2399" s="14">
        <f t="shared" si="223"/>
        <v>1274.8800000000001</v>
      </c>
      <c r="U2399" s="14">
        <f t="shared" si="224"/>
        <v>485.11999999999989</v>
      </c>
      <c r="V2399" s="20">
        <f t="shared" si="225"/>
        <v>0.27563636363636357</v>
      </c>
      <c r="W2399" s="7" t="str">
        <f t="shared" si="226"/>
        <v>Profitable</v>
      </c>
      <c r="X2399" s="7" t="str">
        <f t="shared" si="227"/>
        <v>Low</v>
      </c>
    </row>
    <row r="2400" spans="1:24" x14ac:dyDescent="0.3">
      <c r="A2400" s="7" t="s">
        <v>5080</v>
      </c>
      <c r="B2400" s="8">
        <v>45512</v>
      </c>
      <c r="C2400" s="8">
        <v>45518</v>
      </c>
      <c r="D2400" s="7" t="s">
        <v>501</v>
      </c>
      <c r="E2400" s="7" t="s">
        <v>435</v>
      </c>
      <c r="F2400" s="7" t="s">
        <v>29</v>
      </c>
      <c r="G2400" s="7" t="s">
        <v>90</v>
      </c>
      <c r="H2400" s="7" t="s">
        <v>84</v>
      </c>
      <c r="I2400" s="6">
        <v>2</v>
      </c>
      <c r="J2400" s="10">
        <v>0.1</v>
      </c>
      <c r="K2400" s="7" t="s">
        <v>22</v>
      </c>
      <c r="L2400" s="7" t="s">
        <v>50</v>
      </c>
      <c r="M2400" s="6">
        <v>32</v>
      </c>
      <c r="N2400" s="6">
        <v>5</v>
      </c>
      <c r="O2400" s="7" t="str">
        <f>VLOOKUP(H2400,Product_Master!$A$2:$E$19,2,FALSE)</f>
        <v>Bookcase</v>
      </c>
      <c r="P2400" s="7" t="str">
        <f>VLOOKUP(H2400,Product_Master!$A$2:$E$19,3,FALSE)</f>
        <v>Furniture</v>
      </c>
      <c r="Q2400" s="17">
        <f>INDEX(Product_Master!$D$2:$D$19,MATCH(H2400,Product_Master!$A$2:$A$19,0))</f>
        <v>210</v>
      </c>
      <c r="R2400" s="14">
        <f>INDEX(Product_Master!$E$2:$E$19,MATCH(H2400,Product_Master!$A$2:$A$19,0))</f>
        <v>139.15</v>
      </c>
      <c r="S2400" s="14">
        <f t="shared" si="222"/>
        <v>378</v>
      </c>
      <c r="T2400" s="14">
        <f t="shared" si="223"/>
        <v>278.3</v>
      </c>
      <c r="U2400" s="14">
        <f t="shared" si="224"/>
        <v>99.699999999999989</v>
      </c>
      <c r="V2400" s="20">
        <f t="shared" si="225"/>
        <v>0.26375661375661374</v>
      </c>
      <c r="W2400" s="7" t="str">
        <f t="shared" si="226"/>
        <v>Profitable</v>
      </c>
      <c r="X2400" s="7" t="str">
        <f t="shared" si="227"/>
        <v>Low</v>
      </c>
    </row>
    <row r="2401" spans="1:24" x14ac:dyDescent="0.3">
      <c r="A2401" s="7" t="s">
        <v>5081</v>
      </c>
      <c r="B2401" s="8">
        <v>45574</v>
      </c>
      <c r="C2401" s="8">
        <v>45577</v>
      </c>
      <c r="D2401" s="7" t="s">
        <v>1090</v>
      </c>
      <c r="E2401" s="7" t="s">
        <v>671</v>
      </c>
      <c r="F2401" s="7" t="s">
        <v>39</v>
      </c>
      <c r="G2401" s="7" t="s">
        <v>251</v>
      </c>
      <c r="H2401" s="7" t="s">
        <v>48</v>
      </c>
      <c r="I2401" s="6">
        <v>3</v>
      </c>
      <c r="J2401" s="10">
        <v>0.05</v>
      </c>
      <c r="K2401" s="7" t="s">
        <v>32</v>
      </c>
      <c r="L2401" s="7" t="s">
        <v>33</v>
      </c>
      <c r="M2401" s="6">
        <v>64</v>
      </c>
      <c r="N2401" s="6">
        <v>3</v>
      </c>
      <c r="O2401" s="7" t="str">
        <f>VLOOKUP(H2401,Product_Master!$A$2:$E$19,2,FALSE)</f>
        <v>Monitor</v>
      </c>
      <c r="P2401" s="7" t="str">
        <f>VLOOKUP(H2401,Product_Master!$A$2:$E$19,3,FALSE)</f>
        <v>Technology</v>
      </c>
      <c r="Q2401" s="17">
        <f>INDEX(Product_Master!$D$2:$D$19,MATCH(H2401,Product_Master!$A$2:$A$19,0))</f>
        <v>220</v>
      </c>
      <c r="R2401" s="14">
        <f>INDEX(Product_Master!$E$2:$E$19,MATCH(H2401,Product_Master!$A$2:$A$19,0))</f>
        <v>159.36000000000001</v>
      </c>
      <c r="S2401" s="14">
        <f t="shared" si="222"/>
        <v>627</v>
      </c>
      <c r="T2401" s="14">
        <f t="shared" si="223"/>
        <v>478.08000000000004</v>
      </c>
      <c r="U2401" s="14">
        <f t="shared" si="224"/>
        <v>148.91999999999996</v>
      </c>
      <c r="V2401" s="20">
        <f t="shared" si="225"/>
        <v>0.23751196172248798</v>
      </c>
      <c r="W2401" s="7" t="str">
        <f t="shared" si="226"/>
        <v>Profitable</v>
      </c>
      <c r="X2401" s="7" t="str">
        <f t="shared" si="227"/>
        <v>Low</v>
      </c>
    </row>
    <row r="2402" spans="1:24" x14ac:dyDescent="0.3">
      <c r="A2402" s="7" t="s">
        <v>5082</v>
      </c>
      <c r="B2402" s="8">
        <v>45605</v>
      </c>
      <c r="C2402" s="8">
        <v>45611</v>
      </c>
      <c r="D2402" s="7" t="s">
        <v>2407</v>
      </c>
      <c r="E2402" s="7" t="s">
        <v>882</v>
      </c>
      <c r="F2402" s="7" t="s">
        <v>39</v>
      </c>
      <c r="G2402" s="7" t="s">
        <v>20</v>
      </c>
      <c r="H2402" s="7" t="s">
        <v>216</v>
      </c>
      <c r="I2402" s="6">
        <v>8</v>
      </c>
      <c r="J2402" s="10">
        <v>0.2</v>
      </c>
      <c r="K2402" s="7" t="s">
        <v>70</v>
      </c>
      <c r="L2402" s="7" t="s">
        <v>33</v>
      </c>
      <c r="M2402" s="6">
        <v>65</v>
      </c>
      <c r="N2402" s="6">
        <v>2</v>
      </c>
      <c r="O2402" s="7" t="str">
        <f>VLOOKUP(H2402,Product_Master!$A$2:$E$19,2,FALSE)</f>
        <v>Keyboard</v>
      </c>
      <c r="P2402" s="7" t="str">
        <f>VLOOKUP(H2402,Product_Master!$A$2:$E$19,3,FALSE)</f>
        <v>Technology</v>
      </c>
      <c r="Q2402" s="17">
        <f>INDEX(Product_Master!$D$2:$D$19,MATCH(H2402,Product_Master!$A$2:$A$19,0))</f>
        <v>45</v>
      </c>
      <c r="R2402" s="14">
        <f>INDEX(Product_Master!$E$2:$E$19,MATCH(H2402,Product_Master!$A$2:$A$19,0))</f>
        <v>35.729999999999997</v>
      </c>
      <c r="S2402" s="14">
        <f t="shared" si="222"/>
        <v>288</v>
      </c>
      <c r="T2402" s="14">
        <f t="shared" si="223"/>
        <v>285.83999999999997</v>
      </c>
      <c r="U2402" s="14">
        <f t="shared" si="224"/>
        <v>2.160000000000025</v>
      </c>
      <c r="V2402" s="20">
        <f t="shared" si="225"/>
        <v>7.5000000000000865E-3</v>
      </c>
      <c r="W2402" s="7" t="str">
        <f t="shared" si="226"/>
        <v>Profitable</v>
      </c>
      <c r="X2402" s="7" t="str">
        <f t="shared" si="227"/>
        <v>Low</v>
      </c>
    </row>
    <row r="2403" spans="1:24" x14ac:dyDescent="0.3">
      <c r="A2403" s="7" t="s">
        <v>5083</v>
      </c>
      <c r="B2403" s="8">
        <v>45512</v>
      </c>
      <c r="C2403" s="8">
        <v>45516</v>
      </c>
      <c r="D2403" s="7" t="s">
        <v>412</v>
      </c>
      <c r="E2403" s="7" t="s">
        <v>458</v>
      </c>
      <c r="F2403" s="7" t="s">
        <v>19</v>
      </c>
      <c r="G2403" s="7" t="s">
        <v>40</v>
      </c>
      <c r="H2403" s="7" t="s">
        <v>63</v>
      </c>
      <c r="I2403" s="6">
        <v>9</v>
      </c>
      <c r="J2403" s="10">
        <v>0.1</v>
      </c>
      <c r="K2403" s="7" t="s">
        <v>222</v>
      </c>
      <c r="L2403" s="7" t="s">
        <v>50</v>
      </c>
      <c r="M2403" s="6">
        <v>26</v>
      </c>
      <c r="N2403" s="6">
        <v>5</v>
      </c>
      <c r="O2403" s="7" t="str">
        <f>VLOOKUP(H2403,Product_Master!$A$2:$E$19,2,FALSE)</f>
        <v>Paper Ream</v>
      </c>
      <c r="P2403" s="7" t="str">
        <f>VLOOKUP(H2403,Product_Master!$A$2:$E$19,3,FALSE)</f>
        <v>Office Supplies</v>
      </c>
      <c r="Q2403" s="17">
        <f>INDEX(Product_Master!$D$2:$D$19,MATCH(H2403,Product_Master!$A$2:$A$19,0))</f>
        <v>9</v>
      </c>
      <c r="R2403" s="14">
        <f>INDEX(Product_Master!$E$2:$E$19,MATCH(H2403,Product_Master!$A$2:$A$19,0))</f>
        <v>5.46</v>
      </c>
      <c r="S2403" s="14">
        <f t="shared" si="222"/>
        <v>72.900000000000006</v>
      </c>
      <c r="T2403" s="14">
        <f t="shared" si="223"/>
        <v>49.14</v>
      </c>
      <c r="U2403" s="14">
        <f t="shared" si="224"/>
        <v>23.760000000000005</v>
      </c>
      <c r="V2403" s="20">
        <f t="shared" si="225"/>
        <v>0.32592592592592595</v>
      </c>
      <c r="W2403" s="7" t="str">
        <f t="shared" si="226"/>
        <v>Profitable</v>
      </c>
      <c r="X2403" s="7" t="str">
        <f t="shared" si="227"/>
        <v>Low</v>
      </c>
    </row>
    <row r="2404" spans="1:24" x14ac:dyDescent="0.3">
      <c r="A2404" s="7" t="s">
        <v>5084</v>
      </c>
      <c r="B2404" s="8">
        <v>45517</v>
      </c>
      <c r="C2404" s="8">
        <v>45519</v>
      </c>
      <c r="D2404" s="7" t="s">
        <v>1222</v>
      </c>
      <c r="E2404" s="7" t="s">
        <v>191</v>
      </c>
      <c r="F2404" s="7" t="s">
        <v>39</v>
      </c>
      <c r="G2404" s="7" t="s">
        <v>20</v>
      </c>
      <c r="H2404" s="7" t="s">
        <v>91</v>
      </c>
      <c r="I2404" s="6">
        <v>7</v>
      </c>
      <c r="J2404" s="10">
        <v>0.05</v>
      </c>
      <c r="K2404" s="7" t="s">
        <v>222</v>
      </c>
      <c r="L2404" s="7" t="s">
        <v>23</v>
      </c>
      <c r="M2404" s="6">
        <v>23</v>
      </c>
      <c r="N2404" s="6">
        <v>2</v>
      </c>
      <c r="O2404" s="7" t="str">
        <f>VLOOKUP(H2404,Product_Master!$A$2:$E$19,2,FALSE)</f>
        <v>Smartphone</v>
      </c>
      <c r="P2404" s="7" t="str">
        <f>VLOOKUP(H2404,Product_Master!$A$2:$E$19,3,FALSE)</f>
        <v>Technology</v>
      </c>
      <c r="Q2404" s="17">
        <f>INDEX(Product_Master!$D$2:$D$19,MATCH(H2404,Product_Master!$A$2:$A$19,0))</f>
        <v>600</v>
      </c>
      <c r="R2404" s="14">
        <f>INDEX(Product_Master!$E$2:$E$19,MATCH(H2404,Product_Master!$A$2:$A$19,0))</f>
        <v>395.83</v>
      </c>
      <c r="S2404" s="14">
        <f t="shared" si="222"/>
        <v>3990</v>
      </c>
      <c r="T2404" s="14">
        <f t="shared" si="223"/>
        <v>2770.81</v>
      </c>
      <c r="U2404" s="14">
        <f t="shared" si="224"/>
        <v>1219.19</v>
      </c>
      <c r="V2404" s="20">
        <f t="shared" si="225"/>
        <v>0.30556140350877192</v>
      </c>
      <c r="W2404" s="7" t="str">
        <f t="shared" si="226"/>
        <v>Profitable</v>
      </c>
      <c r="X2404" s="7" t="str">
        <f t="shared" si="227"/>
        <v>Medium</v>
      </c>
    </row>
    <row r="2405" spans="1:24" x14ac:dyDescent="0.3">
      <c r="A2405" s="7" t="s">
        <v>5086</v>
      </c>
      <c r="B2405" s="8">
        <v>45086</v>
      </c>
      <c r="C2405" s="8">
        <v>45088</v>
      </c>
      <c r="D2405" s="7" t="s">
        <v>2299</v>
      </c>
      <c r="E2405" s="7" t="s">
        <v>1133</v>
      </c>
      <c r="F2405" s="7" t="s">
        <v>19</v>
      </c>
      <c r="G2405" s="7" t="s">
        <v>5734</v>
      </c>
      <c r="H2405" s="7" t="s">
        <v>69</v>
      </c>
      <c r="I2405" s="6">
        <v>5</v>
      </c>
      <c r="J2405" s="10">
        <v>0.2</v>
      </c>
      <c r="K2405" s="7" t="s">
        <v>32</v>
      </c>
      <c r="L2405" s="7" t="s">
        <v>41</v>
      </c>
      <c r="M2405" s="6">
        <v>55</v>
      </c>
      <c r="N2405" s="6">
        <v>2</v>
      </c>
      <c r="O2405" s="7" t="str">
        <f>VLOOKUP(H2405,Product_Master!$A$2:$E$19,2,FALSE)</f>
        <v>Marker Pack</v>
      </c>
      <c r="P2405" s="7" t="str">
        <f>VLOOKUP(H2405,Product_Master!$A$2:$E$19,3,FALSE)</f>
        <v>Office Supplies</v>
      </c>
      <c r="Q2405" s="17">
        <f>INDEX(Product_Master!$D$2:$D$19,MATCH(H2405,Product_Master!$A$2:$A$19,0))</f>
        <v>11</v>
      </c>
      <c r="R2405" s="14">
        <f>INDEX(Product_Master!$E$2:$E$19,MATCH(H2405,Product_Master!$A$2:$A$19,0))</f>
        <v>6.23</v>
      </c>
      <c r="S2405" s="14">
        <f t="shared" si="222"/>
        <v>44</v>
      </c>
      <c r="T2405" s="14">
        <f t="shared" si="223"/>
        <v>31.150000000000002</v>
      </c>
      <c r="U2405" s="14">
        <f t="shared" si="224"/>
        <v>12.849999999999998</v>
      </c>
      <c r="V2405" s="20">
        <f t="shared" si="225"/>
        <v>0.2920454545454545</v>
      </c>
      <c r="W2405" s="7" t="str">
        <f t="shared" si="226"/>
        <v>Profitable</v>
      </c>
      <c r="X2405" s="7" t="str">
        <f t="shared" si="227"/>
        <v>Low</v>
      </c>
    </row>
    <row r="2406" spans="1:24" x14ac:dyDescent="0.3">
      <c r="A2406" s="7" t="s">
        <v>5087</v>
      </c>
      <c r="B2406" s="8">
        <v>45363</v>
      </c>
      <c r="C2406" s="8">
        <v>45368</v>
      </c>
      <c r="D2406" s="7" t="s">
        <v>45</v>
      </c>
      <c r="E2406" s="7" t="s">
        <v>334</v>
      </c>
      <c r="F2406" s="7" t="s">
        <v>19</v>
      </c>
      <c r="G2406" s="7" t="s">
        <v>62</v>
      </c>
      <c r="H2406" s="7" t="s">
        <v>48</v>
      </c>
      <c r="I2406" s="6">
        <v>4</v>
      </c>
      <c r="J2406" s="10">
        <v>0</v>
      </c>
      <c r="K2406" s="7" t="s">
        <v>32</v>
      </c>
      <c r="L2406" s="7" t="s">
        <v>23</v>
      </c>
      <c r="M2406" s="6">
        <v>65</v>
      </c>
      <c r="N2406" s="6">
        <v>4</v>
      </c>
      <c r="O2406" s="7" t="str">
        <f>VLOOKUP(H2406,Product_Master!$A$2:$E$19,2,FALSE)</f>
        <v>Monitor</v>
      </c>
      <c r="P2406" s="7" t="str">
        <f>VLOOKUP(H2406,Product_Master!$A$2:$E$19,3,FALSE)</f>
        <v>Technology</v>
      </c>
      <c r="Q2406" s="17">
        <f>INDEX(Product_Master!$D$2:$D$19,MATCH(H2406,Product_Master!$A$2:$A$19,0))</f>
        <v>220</v>
      </c>
      <c r="R2406" s="14">
        <f>INDEX(Product_Master!$E$2:$E$19,MATCH(H2406,Product_Master!$A$2:$A$19,0))</f>
        <v>159.36000000000001</v>
      </c>
      <c r="S2406" s="14">
        <f t="shared" si="222"/>
        <v>880</v>
      </c>
      <c r="T2406" s="14">
        <f t="shared" si="223"/>
        <v>637.44000000000005</v>
      </c>
      <c r="U2406" s="14">
        <f t="shared" si="224"/>
        <v>242.55999999999995</v>
      </c>
      <c r="V2406" s="20">
        <f t="shared" si="225"/>
        <v>0.27563636363636357</v>
      </c>
      <c r="W2406" s="7" t="str">
        <f t="shared" si="226"/>
        <v>Profitable</v>
      </c>
      <c r="X2406" s="7" t="str">
        <f t="shared" si="227"/>
        <v>Low</v>
      </c>
    </row>
    <row r="2407" spans="1:24" x14ac:dyDescent="0.3">
      <c r="A2407" s="7" t="s">
        <v>5088</v>
      </c>
      <c r="B2407" s="8">
        <v>45071</v>
      </c>
      <c r="C2407" s="8">
        <v>45072</v>
      </c>
      <c r="D2407" s="7" t="s">
        <v>5089</v>
      </c>
      <c r="E2407" s="7" t="s">
        <v>215</v>
      </c>
      <c r="F2407" s="7" t="s">
        <v>39</v>
      </c>
      <c r="G2407" s="7" t="s">
        <v>251</v>
      </c>
      <c r="H2407" s="7" t="s">
        <v>216</v>
      </c>
      <c r="I2407" s="6">
        <v>4</v>
      </c>
      <c r="J2407" s="10">
        <v>0</v>
      </c>
      <c r="K2407" s="7" t="s">
        <v>32</v>
      </c>
      <c r="L2407" s="7" t="s">
        <v>50</v>
      </c>
      <c r="M2407" s="6">
        <v>54</v>
      </c>
      <c r="N2407" s="6">
        <v>5</v>
      </c>
      <c r="O2407" s="7" t="str">
        <f>VLOOKUP(H2407,Product_Master!$A$2:$E$19,2,FALSE)</f>
        <v>Keyboard</v>
      </c>
      <c r="P2407" s="7" t="str">
        <f>VLOOKUP(H2407,Product_Master!$A$2:$E$19,3,FALSE)</f>
        <v>Technology</v>
      </c>
      <c r="Q2407" s="17">
        <f>INDEX(Product_Master!$D$2:$D$19,MATCH(H2407,Product_Master!$A$2:$A$19,0))</f>
        <v>45</v>
      </c>
      <c r="R2407" s="14">
        <f>INDEX(Product_Master!$E$2:$E$19,MATCH(H2407,Product_Master!$A$2:$A$19,0))</f>
        <v>35.729999999999997</v>
      </c>
      <c r="S2407" s="14">
        <f t="shared" si="222"/>
        <v>180</v>
      </c>
      <c r="T2407" s="14">
        <f t="shared" si="223"/>
        <v>142.91999999999999</v>
      </c>
      <c r="U2407" s="14">
        <f t="shared" si="224"/>
        <v>37.080000000000013</v>
      </c>
      <c r="V2407" s="20">
        <f t="shared" si="225"/>
        <v>0.20600000000000007</v>
      </c>
      <c r="W2407" s="7" t="str">
        <f t="shared" si="226"/>
        <v>Profitable</v>
      </c>
      <c r="X2407" s="7" t="str">
        <f t="shared" si="227"/>
        <v>Low</v>
      </c>
    </row>
    <row r="2408" spans="1:24" x14ac:dyDescent="0.3">
      <c r="A2408" s="7" t="s">
        <v>5090</v>
      </c>
      <c r="B2408" s="8">
        <v>44970</v>
      </c>
      <c r="C2408" s="8">
        <v>44977</v>
      </c>
      <c r="D2408" s="7" t="s">
        <v>3368</v>
      </c>
      <c r="E2408" s="7" t="s">
        <v>397</v>
      </c>
      <c r="F2408" s="7" t="s">
        <v>29</v>
      </c>
      <c r="G2408" s="7" t="s">
        <v>62</v>
      </c>
      <c r="H2408" s="7" t="s">
        <v>146</v>
      </c>
      <c r="I2408" s="6">
        <v>1</v>
      </c>
      <c r="J2408" s="10">
        <v>0</v>
      </c>
      <c r="K2408" s="7" t="s">
        <v>22</v>
      </c>
      <c r="L2408" s="7" t="s">
        <v>23</v>
      </c>
      <c r="M2408" s="6">
        <v>26</v>
      </c>
      <c r="N2408" s="6">
        <v>5</v>
      </c>
      <c r="O2408" s="7" t="str">
        <f>VLOOKUP(H2408,Product_Master!$A$2:$E$19,2,FALSE)</f>
        <v>Standing Desk</v>
      </c>
      <c r="P2408" s="7" t="str">
        <f>VLOOKUP(H2408,Product_Master!$A$2:$E$19,3,FALSE)</f>
        <v>Furniture</v>
      </c>
      <c r="Q2408" s="17">
        <f>INDEX(Product_Master!$D$2:$D$19,MATCH(H2408,Product_Master!$A$2:$A$19,0))</f>
        <v>480</v>
      </c>
      <c r="R2408" s="14">
        <f>INDEX(Product_Master!$E$2:$E$19,MATCH(H2408,Product_Master!$A$2:$A$19,0))</f>
        <v>375.21</v>
      </c>
      <c r="S2408" s="14">
        <f t="shared" si="222"/>
        <v>480</v>
      </c>
      <c r="T2408" s="14">
        <f t="shared" si="223"/>
        <v>375.21</v>
      </c>
      <c r="U2408" s="14">
        <f t="shared" si="224"/>
        <v>104.79000000000002</v>
      </c>
      <c r="V2408" s="20">
        <f t="shared" si="225"/>
        <v>0.21831250000000005</v>
      </c>
      <c r="W2408" s="7" t="str">
        <f t="shared" si="226"/>
        <v>Profitable</v>
      </c>
      <c r="X2408" s="7" t="str">
        <f t="shared" si="227"/>
        <v>Low</v>
      </c>
    </row>
    <row r="2409" spans="1:24" x14ac:dyDescent="0.3">
      <c r="A2409" s="7" t="s">
        <v>5091</v>
      </c>
      <c r="B2409" s="8">
        <v>45098</v>
      </c>
      <c r="C2409" s="8">
        <v>45102</v>
      </c>
      <c r="D2409" s="7" t="s">
        <v>5092</v>
      </c>
      <c r="E2409" s="7" t="s">
        <v>426</v>
      </c>
      <c r="F2409" s="7" t="s">
        <v>19</v>
      </c>
      <c r="G2409" s="7" t="s">
        <v>115</v>
      </c>
      <c r="H2409" s="7" t="s">
        <v>154</v>
      </c>
      <c r="I2409" s="6">
        <v>5</v>
      </c>
      <c r="J2409" s="10">
        <v>0</v>
      </c>
      <c r="K2409" s="7" t="s">
        <v>22</v>
      </c>
      <c r="L2409" s="7" t="s">
        <v>41</v>
      </c>
      <c r="M2409" s="6">
        <v>44</v>
      </c>
      <c r="N2409" s="6">
        <v>2</v>
      </c>
      <c r="O2409" s="7" t="str">
        <f>VLOOKUP(H2409,Product_Master!$A$2:$E$19,2,FALSE)</f>
        <v>Filing Cabinet</v>
      </c>
      <c r="P2409" s="7" t="str">
        <f>VLOOKUP(H2409,Product_Master!$A$2:$E$19,3,FALSE)</f>
        <v>Furniture</v>
      </c>
      <c r="Q2409" s="17">
        <f>INDEX(Product_Master!$D$2:$D$19,MATCH(H2409,Product_Master!$A$2:$A$19,0))</f>
        <v>130</v>
      </c>
      <c r="R2409" s="14">
        <f>INDEX(Product_Master!$E$2:$E$19,MATCH(H2409,Product_Master!$A$2:$A$19,0))</f>
        <v>83.55</v>
      </c>
      <c r="S2409" s="14">
        <f t="shared" si="222"/>
        <v>650</v>
      </c>
      <c r="T2409" s="14">
        <f t="shared" si="223"/>
        <v>417.75</v>
      </c>
      <c r="U2409" s="14">
        <f t="shared" si="224"/>
        <v>232.25</v>
      </c>
      <c r="V2409" s="20">
        <f t="shared" si="225"/>
        <v>0.35730769230769233</v>
      </c>
      <c r="W2409" s="7" t="str">
        <f t="shared" si="226"/>
        <v>Profitable</v>
      </c>
      <c r="X2409" s="7" t="str">
        <f t="shared" si="227"/>
        <v>Low</v>
      </c>
    </row>
    <row r="2410" spans="1:24" x14ac:dyDescent="0.3">
      <c r="A2410" s="7" t="s">
        <v>5093</v>
      </c>
      <c r="B2410" s="8">
        <v>45450</v>
      </c>
      <c r="C2410" s="8">
        <v>45456</v>
      </c>
      <c r="D2410" s="7" t="s">
        <v>5094</v>
      </c>
      <c r="E2410" s="7" t="s">
        <v>570</v>
      </c>
      <c r="F2410" s="7" t="s">
        <v>29</v>
      </c>
      <c r="G2410" s="7" t="s">
        <v>30</v>
      </c>
      <c r="H2410" s="7" t="s">
        <v>160</v>
      </c>
      <c r="I2410" s="6">
        <v>7</v>
      </c>
      <c r="J2410" s="10">
        <v>0.2</v>
      </c>
      <c r="K2410" s="7" t="s">
        <v>32</v>
      </c>
      <c r="L2410" s="7" t="s">
        <v>33</v>
      </c>
      <c r="M2410" s="6">
        <v>40</v>
      </c>
      <c r="N2410" s="6">
        <v>5</v>
      </c>
      <c r="O2410" s="7" t="str">
        <f>VLOOKUP(H2410,Product_Master!$A$2:$E$19,2,FALSE)</f>
        <v>Laptop</v>
      </c>
      <c r="P2410" s="7" t="str">
        <f>VLOOKUP(H2410,Product_Master!$A$2:$E$19,3,FALSE)</f>
        <v>Technology</v>
      </c>
      <c r="Q2410" s="17">
        <f>INDEX(Product_Master!$D$2:$D$19,MATCH(H2410,Product_Master!$A$2:$A$19,0))</f>
        <v>900</v>
      </c>
      <c r="R2410" s="14">
        <f>INDEX(Product_Master!$E$2:$E$19,MATCH(H2410,Product_Master!$A$2:$A$19,0))</f>
        <v>669.14</v>
      </c>
      <c r="S2410" s="14">
        <f t="shared" si="222"/>
        <v>5040</v>
      </c>
      <c r="T2410" s="14">
        <f t="shared" si="223"/>
        <v>4683.9799999999996</v>
      </c>
      <c r="U2410" s="14">
        <f t="shared" si="224"/>
        <v>356.02000000000044</v>
      </c>
      <c r="V2410" s="20">
        <f t="shared" si="225"/>
        <v>7.0638888888888973E-2</v>
      </c>
      <c r="W2410" s="7" t="str">
        <f t="shared" si="226"/>
        <v>Profitable</v>
      </c>
      <c r="X2410" s="7" t="str">
        <f t="shared" si="227"/>
        <v>High</v>
      </c>
    </row>
    <row r="2411" spans="1:24" x14ac:dyDescent="0.3">
      <c r="A2411" s="7" t="s">
        <v>5096</v>
      </c>
      <c r="B2411" s="8">
        <v>45212</v>
      </c>
      <c r="C2411" s="8">
        <v>45218</v>
      </c>
      <c r="D2411" s="7" t="s">
        <v>5097</v>
      </c>
      <c r="E2411" s="7" t="s">
        <v>369</v>
      </c>
      <c r="F2411" s="7" t="s">
        <v>29</v>
      </c>
      <c r="G2411" s="7" t="s">
        <v>115</v>
      </c>
      <c r="H2411" s="7" t="s">
        <v>48</v>
      </c>
      <c r="I2411" s="6">
        <v>3</v>
      </c>
      <c r="J2411" s="10">
        <v>0.1</v>
      </c>
      <c r="K2411" s="7" t="s">
        <v>22</v>
      </c>
      <c r="L2411" s="7" t="s">
        <v>50</v>
      </c>
      <c r="M2411" s="6">
        <v>42</v>
      </c>
      <c r="N2411" s="6">
        <v>4</v>
      </c>
      <c r="O2411" s="7" t="str">
        <f>VLOOKUP(H2411,Product_Master!$A$2:$E$19,2,FALSE)</f>
        <v>Monitor</v>
      </c>
      <c r="P2411" s="7" t="str">
        <f>VLOOKUP(H2411,Product_Master!$A$2:$E$19,3,FALSE)</f>
        <v>Technology</v>
      </c>
      <c r="Q2411" s="17">
        <f>INDEX(Product_Master!$D$2:$D$19,MATCH(H2411,Product_Master!$A$2:$A$19,0))</f>
        <v>220</v>
      </c>
      <c r="R2411" s="14">
        <f>INDEX(Product_Master!$E$2:$E$19,MATCH(H2411,Product_Master!$A$2:$A$19,0))</f>
        <v>159.36000000000001</v>
      </c>
      <c r="S2411" s="14">
        <f t="shared" si="222"/>
        <v>594</v>
      </c>
      <c r="T2411" s="14">
        <f t="shared" si="223"/>
        <v>478.08000000000004</v>
      </c>
      <c r="U2411" s="14">
        <f t="shared" si="224"/>
        <v>115.91999999999996</v>
      </c>
      <c r="V2411" s="20">
        <f t="shared" si="225"/>
        <v>0.19515151515151508</v>
      </c>
      <c r="W2411" s="7" t="str">
        <f t="shared" si="226"/>
        <v>Profitable</v>
      </c>
      <c r="X2411" s="7" t="str">
        <f t="shared" si="227"/>
        <v>Low</v>
      </c>
    </row>
    <row r="2412" spans="1:24" x14ac:dyDescent="0.3">
      <c r="A2412" s="7" t="s">
        <v>5098</v>
      </c>
      <c r="B2412" s="8">
        <v>45165</v>
      </c>
      <c r="C2412" s="8">
        <v>45169</v>
      </c>
      <c r="D2412" s="7" t="s">
        <v>3973</v>
      </c>
      <c r="E2412" s="7" t="s">
        <v>369</v>
      </c>
      <c r="F2412" s="7" t="s">
        <v>19</v>
      </c>
      <c r="G2412" s="7" t="s">
        <v>20</v>
      </c>
      <c r="H2412" s="7" t="s">
        <v>56</v>
      </c>
      <c r="I2412" s="6">
        <v>6</v>
      </c>
      <c r="J2412" s="10">
        <v>0.15</v>
      </c>
      <c r="K2412" s="7" t="s">
        <v>32</v>
      </c>
      <c r="L2412" s="7" t="s">
        <v>23</v>
      </c>
      <c r="M2412" s="6">
        <v>62</v>
      </c>
      <c r="N2412" s="6">
        <v>4</v>
      </c>
      <c r="O2412" s="7" t="str">
        <f>VLOOKUP(H2412,Product_Master!$A$2:$E$19,2,FALSE)</f>
        <v>Stapler</v>
      </c>
      <c r="P2412" s="7" t="str">
        <f>VLOOKUP(H2412,Product_Master!$A$2:$E$19,3,FALSE)</f>
        <v>Office Supplies</v>
      </c>
      <c r="Q2412" s="17">
        <f>INDEX(Product_Master!$D$2:$D$19,MATCH(H2412,Product_Master!$A$2:$A$19,0))</f>
        <v>15</v>
      </c>
      <c r="R2412" s="14">
        <f>INDEX(Product_Master!$E$2:$E$19,MATCH(H2412,Product_Master!$A$2:$A$19,0))</f>
        <v>9.91</v>
      </c>
      <c r="S2412" s="14">
        <f t="shared" si="222"/>
        <v>76.5</v>
      </c>
      <c r="T2412" s="14">
        <f t="shared" si="223"/>
        <v>59.46</v>
      </c>
      <c r="U2412" s="14">
        <f t="shared" si="224"/>
        <v>17.04</v>
      </c>
      <c r="V2412" s="20">
        <f t="shared" si="225"/>
        <v>0.22274509803921569</v>
      </c>
      <c r="W2412" s="7" t="str">
        <f t="shared" si="226"/>
        <v>Profitable</v>
      </c>
      <c r="X2412" s="7" t="str">
        <f t="shared" si="227"/>
        <v>Low</v>
      </c>
    </row>
    <row r="2413" spans="1:24" x14ac:dyDescent="0.3">
      <c r="A2413" s="7" t="s">
        <v>5100</v>
      </c>
      <c r="B2413" s="8">
        <v>45254</v>
      </c>
      <c r="C2413" s="8">
        <v>45261</v>
      </c>
      <c r="D2413" s="7" t="s">
        <v>1710</v>
      </c>
      <c r="E2413" s="7" t="s">
        <v>140</v>
      </c>
      <c r="F2413" s="7" t="s">
        <v>29</v>
      </c>
      <c r="G2413" s="7" t="s">
        <v>115</v>
      </c>
      <c r="H2413" s="7" t="s">
        <v>91</v>
      </c>
      <c r="I2413" s="6">
        <v>1</v>
      </c>
      <c r="J2413" s="10">
        <v>0</v>
      </c>
      <c r="K2413" s="7" t="s">
        <v>32</v>
      </c>
      <c r="L2413" s="7" t="s">
        <v>23</v>
      </c>
      <c r="M2413" s="6">
        <v>36</v>
      </c>
      <c r="N2413" s="6">
        <v>5</v>
      </c>
      <c r="O2413" s="7" t="str">
        <f>VLOOKUP(H2413,Product_Master!$A$2:$E$19,2,FALSE)</f>
        <v>Smartphone</v>
      </c>
      <c r="P2413" s="7" t="str">
        <f>VLOOKUP(H2413,Product_Master!$A$2:$E$19,3,FALSE)</f>
        <v>Technology</v>
      </c>
      <c r="Q2413" s="17">
        <f>INDEX(Product_Master!$D$2:$D$19,MATCH(H2413,Product_Master!$A$2:$A$19,0))</f>
        <v>600</v>
      </c>
      <c r="R2413" s="14">
        <f>INDEX(Product_Master!$E$2:$E$19,MATCH(H2413,Product_Master!$A$2:$A$19,0))</f>
        <v>395.83</v>
      </c>
      <c r="S2413" s="14">
        <f t="shared" si="222"/>
        <v>600</v>
      </c>
      <c r="T2413" s="14">
        <f t="shared" si="223"/>
        <v>395.83</v>
      </c>
      <c r="U2413" s="14">
        <f t="shared" si="224"/>
        <v>204.17000000000002</v>
      </c>
      <c r="V2413" s="20">
        <f t="shared" si="225"/>
        <v>0.34028333333333338</v>
      </c>
      <c r="W2413" s="7" t="str">
        <f t="shared" si="226"/>
        <v>Profitable</v>
      </c>
      <c r="X2413" s="7" t="str">
        <f t="shared" si="227"/>
        <v>Low</v>
      </c>
    </row>
    <row r="2414" spans="1:24" x14ac:dyDescent="0.3">
      <c r="A2414" s="7" t="s">
        <v>5101</v>
      </c>
      <c r="B2414" s="8">
        <v>45118</v>
      </c>
      <c r="C2414" s="8">
        <v>45124</v>
      </c>
      <c r="D2414" s="7" t="s">
        <v>1760</v>
      </c>
      <c r="E2414" s="7" t="s">
        <v>675</v>
      </c>
      <c r="F2414" s="7" t="s">
        <v>29</v>
      </c>
      <c r="G2414" s="7" t="s">
        <v>40</v>
      </c>
      <c r="H2414" s="7" t="s">
        <v>177</v>
      </c>
      <c r="I2414" s="6">
        <v>5</v>
      </c>
      <c r="J2414" s="10">
        <v>0.05</v>
      </c>
      <c r="K2414" s="7" t="s">
        <v>32</v>
      </c>
      <c r="L2414" s="7" t="s">
        <v>23</v>
      </c>
      <c r="M2414" s="6">
        <v>46</v>
      </c>
      <c r="N2414" s="6">
        <v>1</v>
      </c>
      <c r="O2414" s="7" t="str">
        <f>VLOOKUP(H2414,Product_Master!$A$2:$E$19,2,FALSE)</f>
        <v>Headphones</v>
      </c>
      <c r="P2414" s="7" t="str">
        <f>VLOOKUP(H2414,Product_Master!$A$2:$E$19,3,FALSE)</f>
        <v>Technology</v>
      </c>
      <c r="Q2414" s="17">
        <f>INDEX(Product_Master!$D$2:$D$19,MATCH(H2414,Product_Master!$A$2:$A$19,0))</f>
        <v>80</v>
      </c>
      <c r="R2414" s="14">
        <f>INDEX(Product_Master!$E$2:$E$19,MATCH(H2414,Product_Master!$A$2:$A$19,0))</f>
        <v>45.88</v>
      </c>
      <c r="S2414" s="14">
        <f t="shared" si="222"/>
        <v>380</v>
      </c>
      <c r="T2414" s="14">
        <f t="shared" si="223"/>
        <v>229.4</v>
      </c>
      <c r="U2414" s="14">
        <f t="shared" si="224"/>
        <v>150.6</v>
      </c>
      <c r="V2414" s="20">
        <f t="shared" si="225"/>
        <v>0.39631578947368418</v>
      </c>
      <c r="W2414" s="7" t="str">
        <f t="shared" si="226"/>
        <v>Profitable</v>
      </c>
      <c r="X2414" s="7" t="str">
        <f t="shared" si="227"/>
        <v>Low</v>
      </c>
    </row>
    <row r="2415" spans="1:24" x14ac:dyDescent="0.3">
      <c r="A2415" s="7" t="s">
        <v>5103</v>
      </c>
      <c r="B2415" s="8">
        <v>45325</v>
      </c>
      <c r="C2415" s="8">
        <v>45326</v>
      </c>
      <c r="D2415" s="7" t="s">
        <v>2880</v>
      </c>
      <c r="E2415" s="7" t="s">
        <v>1014</v>
      </c>
      <c r="F2415" s="7" t="s">
        <v>19</v>
      </c>
      <c r="G2415" s="7" t="s">
        <v>97</v>
      </c>
      <c r="H2415" s="7" t="s">
        <v>308</v>
      </c>
      <c r="I2415" s="6">
        <v>2</v>
      </c>
      <c r="J2415" s="10">
        <v>0</v>
      </c>
      <c r="K2415" s="7" t="s">
        <v>32</v>
      </c>
      <c r="L2415" s="7" t="s">
        <v>23</v>
      </c>
      <c r="M2415" s="6">
        <v>43</v>
      </c>
      <c r="N2415" s="6">
        <v>2</v>
      </c>
      <c r="O2415" s="7" t="str">
        <f>VLOOKUP(H2415,Product_Master!$A$2:$E$19,2,FALSE)</f>
        <v>Binder</v>
      </c>
      <c r="P2415" s="7" t="str">
        <f>VLOOKUP(H2415,Product_Master!$A$2:$E$19,3,FALSE)</f>
        <v>Office Supplies</v>
      </c>
      <c r="Q2415" s="17">
        <f>INDEX(Product_Master!$D$2:$D$19,MATCH(H2415,Product_Master!$A$2:$A$19,0))</f>
        <v>8</v>
      </c>
      <c r="R2415" s="14">
        <f>INDEX(Product_Master!$E$2:$E$19,MATCH(H2415,Product_Master!$A$2:$A$19,0))</f>
        <v>5.51</v>
      </c>
      <c r="S2415" s="14">
        <f t="shared" si="222"/>
        <v>16</v>
      </c>
      <c r="T2415" s="14">
        <f t="shared" si="223"/>
        <v>11.02</v>
      </c>
      <c r="U2415" s="14">
        <f t="shared" si="224"/>
        <v>4.9800000000000004</v>
      </c>
      <c r="V2415" s="20">
        <f t="shared" si="225"/>
        <v>0.31125000000000003</v>
      </c>
      <c r="W2415" s="7" t="str">
        <f t="shared" si="226"/>
        <v>Profitable</v>
      </c>
      <c r="X2415" s="7" t="str">
        <f t="shared" si="227"/>
        <v>Low</v>
      </c>
    </row>
    <row r="2416" spans="1:24" x14ac:dyDescent="0.3">
      <c r="A2416" s="7" t="s">
        <v>5104</v>
      </c>
      <c r="B2416" s="8">
        <v>44958</v>
      </c>
      <c r="C2416" s="8">
        <v>44960</v>
      </c>
      <c r="D2416" s="7" t="s">
        <v>1414</v>
      </c>
      <c r="E2416" s="7" t="s">
        <v>782</v>
      </c>
      <c r="F2416" s="7" t="s">
        <v>19</v>
      </c>
      <c r="G2416" s="7" t="s">
        <v>176</v>
      </c>
      <c r="H2416" s="7" t="s">
        <v>109</v>
      </c>
      <c r="I2416" s="6">
        <v>1</v>
      </c>
      <c r="J2416" s="10">
        <v>0</v>
      </c>
      <c r="K2416" s="7" t="s">
        <v>22</v>
      </c>
      <c r="L2416" s="7" t="s">
        <v>23</v>
      </c>
      <c r="M2416" s="6">
        <v>43</v>
      </c>
      <c r="N2416" s="6">
        <v>1</v>
      </c>
      <c r="O2416" s="7" t="str">
        <f>VLOOKUP(H2416,Product_Master!$A$2:$E$19,2,FALSE)</f>
        <v>Printer</v>
      </c>
      <c r="P2416" s="7" t="str">
        <f>VLOOKUP(H2416,Product_Master!$A$2:$E$19,3,FALSE)</f>
        <v>Technology</v>
      </c>
      <c r="Q2416" s="17">
        <f>INDEX(Product_Master!$D$2:$D$19,MATCH(H2416,Product_Master!$A$2:$A$19,0))</f>
        <v>180</v>
      </c>
      <c r="R2416" s="14">
        <f>INDEX(Product_Master!$E$2:$E$19,MATCH(H2416,Product_Master!$A$2:$A$19,0))</f>
        <v>133.25</v>
      </c>
      <c r="S2416" s="14">
        <f t="shared" si="222"/>
        <v>180</v>
      </c>
      <c r="T2416" s="14">
        <f t="shared" si="223"/>
        <v>133.25</v>
      </c>
      <c r="U2416" s="14">
        <f t="shared" si="224"/>
        <v>46.75</v>
      </c>
      <c r="V2416" s="20">
        <f t="shared" si="225"/>
        <v>0.25972222222222224</v>
      </c>
      <c r="W2416" s="7" t="str">
        <f t="shared" si="226"/>
        <v>Profitable</v>
      </c>
      <c r="X2416" s="7" t="str">
        <f t="shared" si="227"/>
        <v>Low</v>
      </c>
    </row>
    <row r="2417" spans="1:24" x14ac:dyDescent="0.3">
      <c r="A2417" s="7" t="s">
        <v>5105</v>
      </c>
      <c r="B2417" s="8">
        <v>45488</v>
      </c>
      <c r="C2417" s="8">
        <v>45489</v>
      </c>
      <c r="D2417" s="7" t="s">
        <v>3943</v>
      </c>
      <c r="E2417" s="7" t="s">
        <v>560</v>
      </c>
      <c r="F2417" s="7" t="s">
        <v>29</v>
      </c>
      <c r="G2417" s="7" t="s">
        <v>62</v>
      </c>
      <c r="H2417" s="7" t="s">
        <v>109</v>
      </c>
      <c r="I2417" s="6">
        <v>5</v>
      </c>
      <c r="J2417" s="10">
        <v>0.2</v>
      </c>
      <c r="K2417" s="7" t="s">
        <v>32</v>
      </c>
      <c r="L2417" s="7" t="s">
        <v>33</v>
      </c>
      <c r="M2417" s="6">
        <v>67</v>
      </c>
      <c r="N2417" s="6">
        <v>2</v>
      </c>
      <c r="O2417" s="7" t="str">
        <f>VLOOKUP(H2417,Product_Master!$A$2:$E$19,2,FALSE)</f>
        <v>Printer</v>
      </c>
      <c r="P2417" s="7" t="str">
        <f>VLOOKUP(H2417,Product_Master!$A$2:$E$19,3,FALSE)</f>
        <v>Technology</v>
      </c>
      <c r="Q2417" s="17">
        <f>INDEX(Product_Master!$D$2:$D$19,MATCH(H2417,Product_Master!$A$2:$A$19,0))</f>
        <v>180</v>
      </c>
      <c r="R2417" s="14">
        <f>INDEX(Product_Master!$E$2:$E$19,MATCH(H2417,Product_Master!$A$2:$A$19,0))</f>
        <v>133.25</v>
      </c>
      <c r="S2417" s="14">
        <f t="shared" si="222"/>
        <v>720</v>
      </c>
      <c r="T2417" s="14">
        <f t="shared" si="223"/>
        <v>666.25</v>
      </c>
      <c r="U2417" s="14">
        <f t="shared" si="224"/>
        <v>53.75</v>
      </c>
      <c r="V2417" s="20">
        <f t="shared" si="225"/>
        <v>7.4652777777777776E-2</v>
      </c>
      <c r="W2417" s="7" t="str">
        <f t="shared" si="226"/>
        <v>Profitable</v>
      </c>
      <c r="X2417" s="7" t="str">
        <f t="shared" si="227"/>
        <v>Low</v>
      </c>
    </row>
    <row r="2418" spans="1:24" x14ac:dyDescent="0.3">
      <c r="A2418" s="7" t="s">
        <v>5106</v>
      </c>
      <c r="B2418" s="8">
        <v>45470</v>
      </c>
      <c r="C2418" s="8">
        <v>45471</v>
      </c>
      <c r="D2418" s="7" t="s">
        <v>3962</v>
      </c>
      <c r="E2418" s="7" t="s">
        <v>135</v>
      </c>
      <c r="F2418" s="7" t="s">
        <v>39</v>
      </c>
      <c r="G2418" s="7" t="s">
        <v>90</v>
      </c>
      <c r="H2418" s="7" t="s">
        <v>109</v>
      </c>
      <c r="I2418" s="6">
        <v>5</v>
      </c>
      <c r="J2418" s="10">
        <v>0.1</v>
      </c>
      <c r="K2418" s="7" t="s">
        <v>32</v>
      </c>
      <c r="L2418" s="7" t="s">
        <v>50</v>
      </c>
      <c r="M2418" s="6">
        <v>53</v>
      </c>
      <c r="N2418" s="6">
        <v>2</v>
      </c>
      <c r="O2418" s="7" t="str">
        <f>VLOOKUP(H2418,Product_Master!$A$2:$E$19,2,FALSE)</f>
        <v>Printer</v>
      </c>
      <c r="P2418" s="7" t="str">
        <f>VLOOKUP(H2418,Product_Master!$A$2:$E$19,3,FALSE)</f>
        <v>Technology</v>
      </c>
      <c r="Q2418" s="17">
        <f>INDEX(Product_Master!$D$2:$D$19,MATCH(H2418,Product_Master!$A$2:$A$19,0))</f>
        <v>180</v>
      </c>
      <c r="R2418" s="14">
        <f>INDEX(Product_Master!$E$2:$E$19,MATCH(H2418,Product_Master!$A$2:$A$19,0))</f>
        <v>133.25</v>
      </c>
      <c r="S2418" s="14">
        <f t="shared" si="222"/>
        <v>810</v>
      </c>
      <c r="T2418" s="14">
        <f t="shared" si="223"/>
        <v>666.25</v>
      </c>
      <c r="U2418" s="14">
        <f t="shared" si="224"/>
        <v>143.75</v>
      </c>
      <c r="V2418" s="20">
        <f t="shared" si="225"/>
        <v>0.17746913580246915</v>
      </c>
      <c r="W2418" s="7" t="str">
        <f t="shared" si="226"/>
        <v>Profitable</v>
      </c>
      <c r="X2418" s="7" t="str">
        <f t="shared" si="227"/>
        <v>Low</v>
      </c>
    </row>
    <row r="2419" spans="1:24" x14ac:dyDescent="0.3">
      <c r="A2419" s="7" t="s">
        <v>5107</v>
      </c>
      <c r="B2419" s="8">
        <v>45648</v>
      </c>
      <c r="C2419" s="8">
        <v>45654</v>
      </c>
      <c r="D2419" s="7" t="s">
        <v>765</v>
      </c>
      <c r="E2419" s="7" t="s">
        <v>1836</v>
      </c>
      <c r="F2419" s="7" t="s">
        <v>39</v>
      </c>
      <c r="G2419" s="7" t="s">
        <v>90</v>
      </c>
      <c r="H2419" s="7" t="s">
        <v>76</v>
      </c>
      <c r="I2419" s="6">
        <v>2</v>
      </c>
      <c r="J2419" s="10">
        <v>0.05</v>
      </c>
      <c r="K2419" s="7" t="s">
        <v>22</v>
      </c>
      <c r="L2419" s="7" t="s">
        <v>33</v>
      </c>
      <c r="M2419" s="6">
        <v>48</v>
      </c>
      <c r="N2419" s="6">
        <v>3</v>
      </c>
      <c r="O2419" s="7" t="str">
        <f>VLOOKUP(H2419,Product_Master!$A$2:$E$19,2,FALSE)</f>
        <v>Tablet</v>
      </c>
      <c r="P2419" s="7" t="str">
        <f>VLOOKUP(H2419,Product_Master!$A$2:$E$19,3,FALSE)</f>
        <v>Technology</v>
      </c>
      <c r="Q2419" s="17">
        <f>INDEX(Product_Master!$D$2:$D$19,MATCH(H2419,Product_Master!$A$2:$A$19,0))</f>
        <v>350</v>
      </c>
      <c r="R2419" s="14">
        <f>INDEX(Product_Master!$E$2:$E$19,MATCH(H2419,Product_Master!$A$2:$A$19,0))</f>
        <v>267.63</v>
      </c>
      <c r="S2419" s="14">
        <f t="shared" si="222"/>
        <v>665</v>
      </c>
      <c r="T2419" s="14">
        <f t="shared" si="223"/>
        <v>535.26</v>
      </c>
      <c r="U2419" s="14">
        <f t="shared" si="224"/>
        <v>129.74</v>
      </c>
      <c r="V2419" s="20">
        <f t="shared" si="225"/>
        <v>0.19509774436090227</v>
      </c>
      <c r="W2419" s="7" t="str">
        <f t="shared" si="226"/>
        <v>Profitable</v>
      </c>
      <c r="X2419" s="7" t="str">
        <f t="shared" si="227"/>
        <v>Low</v>
      </c>
    </row>
    <row r="2420" spans="1:24" x14ac:dyDescent="0.3">
      <c r="A2420" s="7" t="s">
        <v>5108</v>
      </c>
      <c r="B2420" s="8">
        <v>45383</v>
      </c>
      <c r="C2420" s="8">
        <v>45384</v>
      </c>
      <c r="D2420" s="7" t="s">
        <v>2429</v>
      </c>
      <c r="E2420" s="7" t="s">
        <v>165</v>
      </c>
      <c r="F2420" s="7" t="s">
        <v>39</v>
      </c>
      <c r="G2420" s="7" t="s">
        <v>97</v>
      </c>
      <c r="H2420" s="7" t="s">
        <v>98</v>
      </c>
      <c r="I2420" s="6">
        <v>9</v>
      </c>
      <c r="J2420" s="10">
        <v>0</v>
      </c>
      <c r="K2420" s="7" t="s">
        <v>70</v>
      </c>
      <c r="L2420" s="7" t="s">
        <v>50</v>
      </c>
      <c r="M2420" s="6">
        <v>22</v>
      </c>
      <c r="N2420" s="6">
        <v>5</v>
      </c>
      <c r="O2420" s="7" t="str">
        <f>VLOOKUP(H2420,Product_Master!$A$2:$E$19,2,FALSE)</f>
        <v>Office Chair</v>
      </c>
      <c r="P2420" s="7" t="str">
        <f>VLOOKUP(H2420,Product_Master!$A$2:$E$19,3,FALSE)</f>
        <v>Furniture</v>
      </c>
      <c r="Q2420" s="17">
        <f>INDEX(Product_Master!$D$2:$D$19,MATCH(H2420,Product_Master!$A$2:$A$19,0))</f>
        <v>150</v>
      </c>
      <c r="R2420" s="14">
        <f>INDEX(Product_Master!$E$2:$E$19,MATCH(H2420,Product_Master!$A$2:$A$19,0))</f>
        <v>111.98</v>
      </c>
      <c r="S2420" s="14">
        <f t="shared" si="222"/>
        <v>1350</v>
      </c>
      <c r="T2420" s="14">
        <f t="shared" si="223"/>
        <v>1007.82</v>
      </c>
      <c r="U2420" s="14">
        <f t="shared" si="224"/>
        <v>342.17999999999995</v>
      </c>
      <c r="V2420" s="20">
        <f t="shared" si="225"/>
        <v>0.25346666666666662</v>
      </c>
      <c r="W2420" s="7" t="str">
        <f t="shared" si="226"/>
        <v>Profitable</v>
      </c>
      <c r="X2420" s="7" t="str">
        <f t="shared" si="227"/>
        <v>Low</v>
      </c>
    </row>
    <row r="2421" spans="1:24" x14ac:dyDescent="0.3">
      <c r="A2421" s="7" t="s">
        <v>5110</v>
      </c>
      <c r="B2421" s="8">
        <v>45032</v>
      </c>
      <c r="C2421" s="8">
        <v>45034</v>
      </c>
      <c r="D2421" s="7" t="s">
        <v>2842</v>
      </c>
      <c r="E2421" s="7" t="s">
        <v>68</v>
      </c>
      <c r="F2421" s="7" t="s">
        <v>29</v>
      </c>
      <c r="G2421" s="7" t="s">
        <v>47</v>
      </c>
      <c r="H2421" s="7" t="s">
        <v>154</v>
      </c>
      <c r="I2421" s="6">
        <v>3</v>
      </c>
      <c r="J2421" s="10">
        <v>0.1</v>
      </c>
      <c r="K2421" s="7" t="s">
        <v>32</v>
      </c>
      <c r="L2421" s="7" t="s">
        <v>33</v>
      </c>
      <c r="M2421" s="6">
        <v>32</v>
      </c>
      <c r="N2421" s="6">
        <v>4</v>
      </c>
      <c r="O2421" s="7" t="str">
        <f>VLOOKUP(H2421,Product_Master!$A$2:$E$19,2,FALSE)</f>
        <v>Filing Cabinet</v>
      </c>
      <c r="P2421" s="7" t="str">
        <f>VLOOKUP(H2421,Product_Master!$A$2:$E$19,3,FALSE)</f>
        <v>Furniture</v>
      </c>
      <c r="Q2421" s="17">
        <f>INDEX(Product_Master!$D$2:$D$19,MATCH(H2421,Product_Master!$A$2:$A$19,0))</f>
        <v>130</v>
      </c>
      <c r="R2421" s="14">
        <f>INDEX(Product_Master!$E$2:$E$19,MATCH(H2421,Product_Master!$A$2:$A$19,0))</f>
        <v>83.55</v>
      </c>
      <c r="S2421" s="14">
        <f t="shared" si="222"/>
        <v>351</v>
      </c>
      <c r="T2421" s="14">
        <f t="shared" si="223"/>
        <v>250.64999999999998</v>
      </c>
      <c r="U2421" s="14">
        <f t="shared" si="224"/>
        <v>100.35000000000002</v>
      </c>
      <c r="V2421" s="20">
        <f t="shared" si="225"/>
        <v>0.28589743589743594</v>
      </c>
      <c r="W2421" s="7" t="str">
        <f t="shared" si="226"/>
        <v>Profitable</v>
      </c>
      <c r="X2421" s="7" t="str">
        <f t="shared" si="227"/>
        <v>Low</v>
      </c>
    </row>
    <row r="2422" spans="1:24" x14ac:dyDescent="0.3">
      <c r="A2422" s="7" t="s">
        <v>5112</v>
      </c>
      <c r="B2422" s="8">
        <v>45108</v>
      </c>
      <c r="C2422" s="8">
        <v>45111</v>
      </c>
      <c r="D2422" s="7" t="s">
        <v>1523</v>
      </c>
      <c r="E2422" s="7" t="s">
        <v>914</v>
      </c>
      <c r="F2422" s="7" t="s">
        <v>19</v>
      </c>
      <c r="G2422" s="7" t="s">
        <v>30</v>
      </c>
      <c r="H2422" s="7" t="s">
        <v>31</v>
      </c>
      <c r="I2422" s="6">
        <v>8</v>
      </c>
      <c r="J2422" s="10">
        <v>0</v>
      </c>
      <c r="K2422" s="7" t="s">
        <v>32</v>
      </c>
      <c r="L2422" s="7" t="s">
        <v>50</v>
      </c>
      <c r="M2422" s="6">
        <v>47</v>
      </c>
      <c r="N2422" s="6">
        <v>2</v>
      </c>
      <c r="O2422" s="7" t="str">
        <f>VLOOKUP(H2422,Product_Master!$A$2:$E$19,2,FALSE)</f>
        <v>Desk</v>
      </c>
      <c r="P2422" s="7" t="str">
        <f>VLOOKUP(H2422,Product_Master!$A$2:$E$19,3,FALSE)</f>
        <v>Furniture</v>
      </c>
      <c r="Q2422" s="17">
        <f>INDEX(Product_Master!$D$2:$D$19,MATCH(H2422,Product_Master!$A$2:$A$19,0))</f>
        <v>320</v>
      </c>
      <c r="R2422" s="14">
        <f>INDEX(Product_Master!$E$2:$E$19,MATCH(H2422,Product_Master!$A$2:$A$19,0))</f>
        <v>186.25</v>
      </c>
      <c r="S2422" s="14">
        <f t="shared" si="222"/>
        <v>2560</v>
      </c>
      <c r="T2422" s="14">
        <f t="shared" si="223"/>
        <v>1490</v>
      </c>
      <c r="U2422" s="14">
        <f t="shared" si="224"/>
        <v>1070</v>
      </c>
      <c r="V2422" s="20">
        <f t="shared" si="225"/>
        <v>0.41796875</v>
      </c>
      <c r="W2422" s="7" t="str">
        <f t="shared" si="226"/>
        <v>Profitable</v>
      </c>
      <c r="X2422" s="7" t="str">
        <f t="shared" si="227"/>
        <v>Medium</v>
      </c>
    </row>
    <row r="2423" spans="1:24" x14ac:dyDescent="0.3">
      <c r="A2423" s="7" t="s">
        <v>5114</v>
      </c>
      <c r="B2423" s="8">
        <v>45302</v>
      </c>
      <c r="C2423" s="8">
        <v>45309</v>
      </c>
      <c r="D2423" s="7" t="s">
        <v>2961</v>
      </c>
      <c r="E2423" s="7" t="s">
        <v>477</v>
      </c>
      <c r="F2423" s="7" t="s">
        <v>39</v>
      </c>
      <c r="G2423" s="7" t="s">
        <v>20</v>
      </c>
      <c r="H2423" s="7" t="s">
        <v>21</v>
      </c>
      <c r="I2423" s="6">
        <v>2</v>
      </c>
      <c r="J2423" s="10">
        <v>0.15</v>
      </c>
      <c r="K2423" s="7" t="s">
        <v>32</v>
      </c>
      <c r="L2423" s="7" t="s">
        <v>23</v>
      </c>
      <c r="M2423" s="6">
        <v>69</v>
      </c>
      <c r="N2423" s="6">
        <v>5</v>
      </c>
      <c r="O2423" s="7" t="str">
        <f>VLOOKUP(H2423,Product_Master!$A$2:$E$19,2,FALSE)</f>
        <v>Pen Set</v>
      </c>
      <c r="P2423" s="7" t="str">
        <f>VLOOKUP(H2423,Product_Master!$A$2:$E$19,3,FALSE)</f>
        <v>Office Supplies</v>
      </c>
      <c r="Q2423" s="17">
        <f>INDEX(Product_Master!$D$2:$D$19,MATCH(H2423,Product_Master!$A$2:$A$19,0))</f>
        <v>12</v>
      </c>
      <c r="R2423" s="14">
        <f>INDEX(Product_Master!$E$2:$E$19,MATCH(H2423,Product_Master!$A$2:$A$19,0))</f>
        <v>9.07</v>
      </c>
      <c r="S2423" s="14">
        <f t="shared" si="222"/>
        <v>20.399999999999999</v>
      </c>
      <c r="T2423" s="14">
        <f t="shared" si="223"/>
        <v>18.14</v>
      </c>
      <c r="U2423" s="14">
        <f t="shared" si="224"/>
        <v>2.259999999999998</v>
      </c>
      <c r="V2423" s="20">
        <f t="shared" si="225"/>
        <v>0.11078431372549011</v>
      </c>
      <c r="W2423" s="7" t="str">
        <f t="shared" si="226"/>
        <v>Profitable</v>
      </c>
      <c r="X2423" s="7" t="str">
        <f t="shared" si="227"/>
        <v>Low</v>
      </c>
    </row>
    <row r="2424" spans="1:24" x14ac:dyDescent="0.3">
      <c r="A2424" s="7" t="s">
        <v>5115</v>
      </c>
      <c r="B2424" s="8">
        <v>45069</v>
      </c>
      <c r="C2424" s="8">
        <v>45073</v>
      </c>
      <c r="D2424" s="7" t="s">
        <v>1350</v>
      </c>
      <c r="E2424" s="7" t="s">
        <v>221</v>
      </c>
      <c r="F2424" s="7" t="s">
        <v>39</v>
      </c>
      <c r="G2424" s="7" t="s">
        <v>20</v>
      </c>
      <c r="H2424" s="7" t="s">
        <v>21</v>
      </c>
      <c r="I2424" s="6">
        <v>9</v>
      </c>
      <c r="J2424" s="10">
        <v>0</v>
      </c>
      <c r="K2424" s="7" t="s">
        <v>32</v>
      </c>
      <c r="L2424" s="7" t="s">
        <v>41</v>
      </c>
      <c r="M2424" s="6">
        <v>19</v>
      </c>
      <c r="N2424" s="6">
        <v>5</v>
      </c>
      <c r="O2424" s="7" t="str">
        <f>VLOOKUP(H2424,Product_Master!$A$2:$E$19,2,FALSE)</f>
        <v>Pen Set</v>
      </c>
      <c r="P2424" s="7" t="str">
        <f>VLOOKUP(H2424,Product_Master!$A$2:$E$19,3,FALSE)</f>
        <v>Office Supplies</v>
      </c>
      <c r="Q2424" s="17">
        <f>INDEX(Product_Master!$D$2:$D$19,MATCH(H2424,Product_Master!$A$2:$A$19,0))</f>
        <v>12</v>
      </c>
      <c r="R2424" s="14">
        <f>INDEX(Product_Master!$E$2:$E$19,MATCH(H2424,Product_Master!$A$2:$A$19,0))</f>
        <v>9.07</v>
      </c>
      <c r="S2424" s="14">
        <f t="shared" si="222"/>
        <v>108</v>
      </c>
      <c r="T2424" s="14">
        <f t="shared" si="223"/>
        <v>81.63</v>
      </c>
      <c r="U2424" s="14">
        <f t="shared" si="224"/>
        <v>26.370000000000005</v>
      </c>
      <c r="V2424" s="20">
        <f t="shared" si="225"/>
        <v>0.2441666666666667</v>
      </c>
      <c r="W2424" s="7" t="str">
        <f t="shared" si="226"/>
        <v>Profitable</v>
      </c>
      <c r="X2424" s="7" t="str">
        <f t="shared" si="227"/>
        <v>Low</v>
      </c>
    </row>
    <row r="2425" spans="1:24" x14ac:dyDescent="0.3">
      <c r="A2425" s="7" t="s">
        <v>5116</v>
      </c>
      <c r="B2425" s="8">
        <v>45460</v>
      </c>
      <c r="C2425" s="8">
        <v>45461</v>
      </c>
      <c r="D2425" s="7" t="s">
        <v>5118</v>
      </c>
      <c r="E2425" s="7" t="s">
        <v>506</v>
      </c>
      <c r="F2425" s="7" t="s">
        <v>39</v>
      </c>
      <c r="G2425" s="7" t="s">
        <v>5734</v>
      </c>
      <c r="H2425" s="7" t="s">
        <v>308</v>
      </c>
      <c r="I2425" s="6">
        <v>8</v>
      </c>
      <c r="J2425" s="10">
        <v>0.1</v>
      </c>
      <c r="K2425" s="7" t="s">
        <v>222</v>
      </c>
      <c r="L2425" s="7" t="s">
        <v>23</v>
      </c>
      <c r="M2425" s="6">
        <v>32</v>
      </c>
      <c r="N2425" s="6">
        <v>3</v>
      </c>
      <c r="O2425" s="7" t="str">
        <f>VLOOKUP(H2425,Product_Master!$A$2:$E$19,2,FALSE)</f>
        <v>Binder</v>
      </c>
      <c r="P2425" s="7" t="str">
        <f>VLOOKUP(H2425,Product_Master!$A$2:$E$19,3,FALSE)</f>
        <v>Office Supplies</v>
      </c>
      <c r="Q2425" s="17">
        <f>INDEX(Product_Master!$D$2:$D$19,MATCH(H2425,Product_Master!$A$2:$A$19,0))</f>
        <v>8</v>
      </c>
      <c r="R2425" s="14">
        <f>INDEX(Product_Master!$E$2:$E$19,MATCH(H2425,Product_Master!$A$2:$A$19,0))</f>
        <v>5.51</v>
      </c>
      <c r="S2425" s="14">
        <f t="shared" si="222"/>
        <v>57.6</v>
      </c>
      <c r="T2425" s="14">
        <f t="shared" si="223"/>
        <v>44.08</v>
      </c>
      <c r="U2425" s="14">
        <f t="shared" si="224"/>
        <v>13.520000000000003</v>
      </c>
      <c r="V2425" s="20">
        <f t="shared" si="225"/>
        <v>0.23472222222222228</v>
      </c>
      <c r="W2425" s="7" t="str">
        <f t="shared" si="226"/>
        <v>Profitable</v>
      </c>
      <c r="X2425" s="7" t="str">
        <f t="shared" si="227"/>
        <v>Low</v>
      </c>
    </row>
    <row r="2426" spans="1:24" x14ac:dyDescent="0.3">
      <c r="A2426" s="7" t="s">
        <v>5119</v>
      </c>
      <c r="B2426" s="8">
        <v>45556</v>
      </c>
      <c r="C2426" s="8">
        <v>45562</v>
      </c>
      <c r="D2426" s="7" t="s">
        <v>3690</v>
      </c>
      <c r="E2426" s="7" t="s">
        <v>1959</v>
      </c>
      <c r="F2426" s="7" t="s">
        <v>29</v>
      </c>
      <c r="G2426" s="7" t="s">
        <v>251</v>
      </c>
      <c r="H2426" s="7" t="s">
        <v>76</v>
      </c>
      <c r="I2426" s="6">
        <v>8</v>
      </c>
      <c r="J2426" s="10">
        <v>0</v>
      </c>
      <c r="K2426" s="7" t="s">
        <v>32</v>
      </c>
      <c r="L2426" s="7" t="s">
        <v>50</v>
      </c>
      <c r="M2426" s="6">
        <v>59</v>
      </c>
      <c r="N2426" s="6">
        <v>3</v>
      </c>
      <c r="O2426" s="7" t="str">
        <f>VLOOKUP(H2426,Product_Master!$A$2:$E$19,2,FALSE)</f>
        <v>Tablet</v>
      </c>
      <c r="P2426" s="7" t="str">
        <f>VLOOKUP(H2426,Product_Master!$A$2:$E$19,3,FALSE)</f>
        <v>Technology</v>
      </c>
      <c r="Q2426" s="17">
        <f>INDEX(Product_Master!$D$2:$D$19,MATCH(H2426,Product_Master!$A$2:$A$19,0))</f>
        <v>350</v>
      </c>
      <c r="R2426" s="14">
        <f>INDEX(Product_Master!$E$2:$E$19,MATCH(H2426,Product_Master!$A$2:$A$19,0))</f>
        <v>267.63</v>
      </c>
      <c r="S2426" s="14">
        <f t="shared" si="222"/>
        <v>2800</v>
      </c>
      <c r="T2426" s="14">
        <f t="shared" si="223"/>
        <v>2141.04</v>
      </c>
      <c r="U2426" s="14">
        <f t="shared" si="224"/>
        <v>658.96</v>
      </c>
      <c r="V2426" s="20">
        <f t="shared" si="225"/>
        <v>0.23534285714285716</v>
      </c>
      <c r="W2426" s="7" t="str">
        <f t="shared" si="226"/>
        <v>Profitable</v>
      </c>
      <c r="X2426" s="7" t="str">
        <f t="shared" si="227"/>
        <v>Medium</v>
      </c>
    </row>
    <row r="2427" spans="1:24" x14ac:dyDescent="0.3">
      <c r="A2427" s="7" t="s">
        <v>5120</v>
      </c>
      <c r="B2427" s="8">
        <v>45590</v>
      </c>
      <c r="C2427" s="8">
        <v>45594</v>
      </c>
      <c r="D2427" s="7" t="s">
        <v>3007</v>
      </c>
      <c r="E2427" s="7" t="s">
        <v>954</v>
      </c>
      <c r="F2427" s="7" t="s">
        <v>29</v>
      </c>
      <c r="G2427" s="7" t="s">
        <v>30</v>
      </c>
      <c r="H2427" s="7" t="s">
        <v>31</v>
      </c>
      <c r="I2427" s="6">
        <v>9</v>
      </c>
      <c r="J2427" s="10">
        <v>0</v>
      </c>
      <c r="K2427" s="7" t="s">
        <v>22</v>
      </c>
      <c r="L2427" s="7" t="s">
        <v>23</v>
      </c>
      <c r="M2427" s="6">
        <v>51</v>
      </c>
      <c r="N2427" s="6">
        <v>5</v>
      </c>
      <c r="O2427" s="7" t="str">
        <f>VLOOKUP(H2427,Product_Master!$A$2:$E$19,2,FALSE)</f>
        <v>Desk</v>
      </c>
      <c r="P2427" s="7" t="str">
        <f>VLOOKUP(H2427,Product_Master!$A$2:$E$19,3,FALSE)</f>
        <v>Furniture</v>
      </c>
      <c r="Q2427" s="17">
        <f>INDEX(Product_Master!$D$2:$D$19,MATCH(H2427,Product_Master!$A$2:$A$19,0))</f>
        <v>320</v>
      </c>
      <c r="R2427" s="14">
        <f>INDEX(Product_Master!$E$2:$E$19,MATCH(H2427,Product_Master!$A$2:$A$19,0))</f>
        <v>186.25</v>
      </c>
      <c r="S2427" s="14">
        <f t="shared" si="222"/>
        <v>2880</v>
      </c>
      <c r="T2427" s="14">
        <f t="shared" si="223"/>
        <v>1676.25</v>
      </c>
      <c r="U2427" s="14">
        <f t="shared" si="224"/>
        <v>1203.75</v>
      </c>
      <c r="V2427" s="20">
        <f t="shared" si="225"/>
        <v>0.41796875</v>
      </c>
      <c r="W2427" s="7" t="str">
        <f t="shared" si="226"/>
        <v>Profitable</v>
      </c>
      <c r="X2427" s="7" t="str">
        <f t="shared" si="227"/>
        <v>Medium</v>
      </c>
    </row>
    <row r="2428" spans="1:24" x14ac:dyDescent="0.3">
      <c r="A2428" s="7" t="s">
        <v>5121</v>
      </c>
      <c r="B2428" s="8">
        <v>45569</v>
      </c>
      <c r="C2428" s="8">
        <v>45571</v>
      </c>
      <c r="D2428" s="7" t="s">
        <v>4291</v>
      </c>
      <c r="E2428" s="7" t="s">
        <v>120</v>
      </c>
      <c r="F2428" s="7" t="s">
        <v>39</v>
      </c>
      <c r="G2428" s="7" t="s">
        <v>176</v>
      </c>
      <c r="H2428" s="7" t="s">
        <v>98</v>
      </c>
      <c r="I2428" s="6">
        <v>3</v>
      </c>
      <c r="J2428" s="10">
        <v>0.1</v>
      </c>
      <c r="K2428" s="7" t="s">
        <v>32</v>
      </c>
      <c r="L2428" s="7" t="s">
        <v>23</v>
      </c>
      <c r="M2428" s="6">
        <v>48</v>
      </c>
      <c r="N2428" s="6">
        <v>2</v>
      </c>
      <c r="O2428" s="7" t="str">
        <f>VLOOKUP(H2428,Product_Master!$A$2:$E$19,2,FALSE)</f>
        <v>Office Chair</v>
      </c>
      <c r="P2428" s="7" t="str">
        <f>VLOOKUP(H2428,Product_Master!$A$2:$E$19,3,FALSE)</f>
        <v>Furniture</v>
      </c>
      <c r="Q2428" s="17">
        <f>INDEX(Product_Master!$D$2:$D$19,MATCH(H2428,Product_Master!$A$2:$A$19,0))</f>
        <v>150</v>
      </c>
      <c r="R2428" s="14">
        <f>INDEX(Product_Master!$E$2:$E$19,MATCH(H2428,Product_Master!$A$2:$A$19,0))</f>
        <v>111.98</v>
      </c>
      <c r="S2428" s="14">
        <f t="shared" si="222"/>
        <v>405</v>
      </c>
      <c r="T2428" s="14">
        <f t="shared" si="223"/>
        <v>335.94</v>
      </c>
      <c r="U2428" s="14">
        <f t="shared" si="224"/>
        <v>69.06</v>
      </c>
      <c r="V2428" s="20">
        <f t="shared" si="225"/>
        <v>0.17051851851851851</v>
      </c>
      <c r="W2428" s="7" t="str">
        <f t="shared" si="226"/>
        <v>Profitable</v>
      </c>
      <c r="X2428" s="7" t="str">
        <f t="shared" si="227"/>
        <v>Low</v>
      </c>
    </row>
    <row r="2429" spans="1:24" x14ac:dyDescent="0.3">
      <c r="A2429" s="7" t="s">
        <v>5122</v>
      </c>
      <c r="B2429" s="8">
        <v>44993</v>
      </c>
      <c r="C2429" s="8">
        <v>45000</v>
      </c>
      <c r="D2429" s="7" t="s">
        <v>2717</v>
      </c>
      <c r="E2429" s="7" t="s">
        <v>135</v>
      </c>
      <c r="F2429" s="7" t="s">
        <v>29</v>
      </c>
      <c r="G2429" s="7" t="s">
        <v>176</v>
      </c>
      <c r="H2429" s="7" t="s">
        <v>98</v>
      </c>
      <c r="I2429" s="6">
        <v>8</v>
      </c>
      <c r="J2429" s="10">
        <v>0</v>
      </c>
      <c r="K2429" s="7" t="s">
        <v>22</v>
      </c>
      <c r="L2429" s="7" t="s">
        <v>33</v>
      </c>
      <c r="M2429" s="6">
        <v>18</v>
      </c>
      <c r="N2429" s="6">
        <v>2</v>
      </c>
      <c r="O2429" s="7" t="str">
        <f>VLOOKUP(H2429,Product_Master!$A$2:$E$19,2,FALSE)</f>
        <v>Office Chair</v>
      </c>
      <c r="P2429" s="7" t="str">
        <f>VLOOKUP(H2429,Product_Master!$A$2:$E$19,3,FALSE)</f>
        <v>Furniture</v>
      </c>
      <c r="Q2429" s="17">
        <f>INDEX(Product_Master!$D$2:$D$19,MATCH(H2429,Product_Master!$A$2:$A$19,0))</f>
        <v>150</v>
      </c>
      <c r="R2429" s="14">
        <f>INDEX(Product_Master!$E$2:$E$19,MATCH(H2429,Product_Master!$A$2:$A$19,0))</f>
        <v>111.98</v>
      </c>
      <c r="S2429" s="14">
        <f t="shared" si="222"/>
        <v>1200</v>
      </c>
      <c r="T2429" s="14">
        <f t="shared" si="223"/>
        <v>895.84</v>
      </c>
      <c r="U2429" s="14">
        <f t="shared" si="224"/>
        <v>304.15999999999997</v>
      </c>
      <c r="V2429" s="20">
        <f t="shared" si="225"/>
        <v>0.25346666666666662</v>
      </c>
      <c r="W2429" s="7" t="str">
        <f t="shared" si="226"/>
        <v>Profitable</v>
      </c>
      <c r="X2429" s="7" t="str">
        <f t="shared" si="227"/>
        <v>Low</v>
      </c>
    </row>
    <row r="2430" spans="1:24" x14ac:dyDescent="0.3">
      <c r="A2430" s="7" t="s">
        <v>5123</v>
      </c>
      <c r="B2430" s="8">
        <v>45443</v>
      </c>
      <c r="C2430" s="8">
        <v>45447</v>
      </c>
      <c r="D2430" s="7" t="s">
        <v>1926</v>
      </c>
      <c r="E2430" s="7" t="s">
        <v>630</v>
      </c>
      <c r="F2430" s="7" t="s">
        <v>29</v>
      </c>
      <c r="G2430" s="7" t="s">
        <v>5734</v>
      </c>
      <c r="H2430" s="7" t="s">
        <v>91</v>
      </c>
      <c r="I2430" s="6">
        <v>3</v>
      </c>
      <c r="J2430" s="10">
        <v>0</v>
      </c>
      <c r="K2430" s="7" t="s">
        <v>32</v>
      </c>
      <c r="L2430" s="7" t="s">
        <v>50</v>
      </c>
      <c r="M2430" s="6">
        <v>39</v>
      </c>
      <c r="N2430" s="6">
        <v>5</v>
      </c>
      <c r="O2430" s="7" t="str">
        <f>VLOOKUP(H2430,Product_Master!$A$2:$E$19,2,FALSE)</f>
        <v>Smartphone</v>
      </c>
      <c r="P2430" s="7" t="str">
        <f>VLOOKUP(H2430,Product_Master!$A$2:$E$19,3,FALSE)</f>
        <v>Technology</v>
      </c>
      <c r="Q2430" s="17">
        <f>INDEX(Product_Master!$D$2:$D$19,MATCH(H2430,Product_Master!$A$2:$A$19,0))</f>
        <v>600</v>
      </c>
      <c r="R2430" s="14">
        <f>INDEX(Product_Master!$E$2:$E$19,MATCH(H2430,Product_Master!$A$2:$A$19,0))</f>
        <v>395.83</v>
      </c>
      <c r="S2430" s="14">
        <f t="shared" si="222"/>
        <v>1800</v>
      </c>
      <c r="T2430" s="14">
        <f t="shared" si="223"/>
        <v>1187.49</v>
      </c>
      <c r="U2430" s="14">
        <f t="shared" si="224"/>
        <v>612.51</v>
      </c>
      <c r="V2430" s="20">
        <f t="shared" si="225"/>
        <v>0.34028333333333333</v>
      </c>
      <c r="W2430" s="7" t="str">
        <f t="shared" si="226"/>
        <v>Profitable</v>
      </c>
      <c r="X2430" s="7" t="str">
        <f t="shared" si="227"/>
        <v>Low</v>
      </c>
    </row>
    <row r="2431" spans="1:24" x14ac:dyDescent="0.3">
      <c r="A2431" s="7" t="s">
        <v>5124</v>
      </c>
      <c r="B2431" s="8">
        <v>45307</v>
      </c>
      <c r="C2431" s="8">
        <v>45308</v>
      </c>
      <c r="D2431" s="7" t="s">
        <v>5126</v>
      </c>
      <c r="E2431" s="7" t="s">
        <v>914</v>
      </c>
      <c r="F2431" s="7" t="s">
        <v>29</v>
      </c>
      <c r="G2431" s="7" t="s">
        <v>192</v>
      </c>
      <c r="H2431" s="7" t="s">
        <v>146</v>
      </c>
      <c r="I2431" s="6">
        <v>9</v>
      </c>
      <c r="J2431" s="10">
        <v>0</v>
      </c>
      <c r="K2431" s="7" t="s">
        <v>32</v>
      </c>
      <c r="L2431" s="7" t="s">
        <v>41</v>
      </c>
      <c r="M2431" s="6">
        <v>55</v>
      </c>
      <c r="N2431" s="6">
        <v>3</v>
      </c>
      <c r="O2431" s="7" t="str">
        <f>VLOOKUP(H2431,Product_Master!$A$2:$E$19,2,FALSE)</f>
        <v>Standing Desk</v>
      </c>
      <c r="P2431" s="7" t="str">
        <f>VLOOKUP(H2431,Product_Master!$A$2:$E$19,3,FALSE)</f>
        <v>Furniture</v>
      </c>
      <c r="Q2431" s="17">
        <f>INDEX(Product_Master!$D$2:$D$19,MATCH(H2431,Product_Master!$A$2:$A$19,0))</f>
        <v>480</v>
      </c>
      <c r="R2431" s="14">
        <f>INDEX(Product_Master!$E$2:$E$19,MATCH(H2431,Product_Master!$A$2:$A$19,0))</f>
        <v>375.21</v>
      </c>
      <c r="S2431" s="14">
        <f t="shared" si="222"/>
        <v>4320</v>
      </c>
      <c r="T2431" s="14">
        <f t="shared" si="223"/>
        <v>3376.89</v>
      </c>
      <c r="U2431" s="14">
        <f t="shared" si="224"/>
        <v>943.11000000000013</v>
      </c>
      <c r="V2431" s="20">
        <f t="shared" si="225"/>
        <v>0.21831250000000002</v>
      </c>
      <c r="W2431" s="7" t="str">
        <f t="shared" si="226"/>
        <v>Profitable</v>
      </c>
      <c r="X2431" s="7" t="str">
        <f t="shared" si="227"/>
        <v>Medium</v>
      </c>
    </row>
    <row r="2432" spans="1:24" x14ac:dyDescent="0.3">
      <c r="A2432" s="7" t="s">
        <v>5127</v>
      </c>
      <c r="B2432" s="8">
        <v>45211</v>
      </c>
      <c r="C2432" s="8">
        <v>45213</v>
      </c>
      <c r="D2432" s="7" t="s">
        <v>690</v>
      </c>
      <c r="E2432" s="7" t="s">
        <v>369</v>
      </c>
      <c r="F2432" s="7" t="s">
        <v>29</v>
      </c>
      <c r="G2432" s="7" t="s">
        <v>30</v>
      </c>
      <c r="H2432" s="7" t="s">
        <v>146</v>
      </c>
      <c r="I2432" s="6">
        <v>8</v>
      </c>
      <c r="J2432" s="10">
        <v>0.05</v>
      </c>
      <c r="K2432" s="7" t="s">
        <v>32</v>
      </c>
      <c r="L2432" s="7" t="s">
        <v>33</v>
      </c>
      <c r="M2432" s="6">
        <v>39</v>
      </c>
      <c r="N2432" s="6">
        <v>3</v>
      </c>
      <c r="O2432" s="7" t="str">
        <f>VLOOKUP(H2432,Product_Master!$A$2:$E$19,2,FALSE)</f>
        <v>Standing Desk</v>
      </c>
      <c r="P2432" s="7" t="str">
        <f>VLOOKUP(H2432,Product_Master!$A$2:$E$19,3,FALSE)</f>
        <v>Furniture</v>
      </c>
      <c r="Q2432" s="17">
        <f>INDEX(Product_Master!$D$2:$D$19,MATCH(H2432,Product_Master!$A$2:$A$19,0))</f>
        <v>480</v>
      </c>
      <c r="R2432" s="14">
        <f>INDEX(Product_Master!$E$2:$E$19,MATCH(H2432,Product_Master!$A$2:$A$19,0))</f>
        <v>375.21</v>
      </c>
      <c r="S2432" s="14">
        <f t="shared" si="222"/>
        <v>3648</v>
      </c>
      <c r="T2432" s="14">
        <f t="shared" si="223"/>
        <v>3001.68</v>
      </c>
      <c r="U2432" s="14">
        <f t="shared" si="224"/>
        <v>646.32000000000016</v>
      </c>
      <c r="V2432" s="20">
        <f t="shared" si="225"/>
        <v>0.17717105263157898</v>
      </c>
      <c r="W2432" s="7" t="str">
        <f t="shared" si="226"/>
        <v>Profitable</v>
      </c>
      <c r="X2432" s="7" t="str">
        <f t="shared" si="227"/>
        <v>Medium</v>
      </c>
    </row>
    <row r="2433" spans="1:24" x14ac:dyDescent="0.3">
      <c r="A2433" s="7" t="s">
        <v>5129</v>
      </c>
      <c r="B2433" s="8">
        <v>45221</v>
      </c>
      <c r="C2433" s="8">
        <v>45225</v>
      </c>
      <c r="D2433" s="7" t="s">
        <v>4889</v>
      </c>
      <c r="E2433" s="7" t="s">
        <v>364</v>
      </c>
      <c r="F2433" s="7" t="s">
        <v>29</v>
      </c>
      <c r="G2433" s="7" t="s">
        <v>20</v>
      </c>
      <c r="H2433" s="7" t="s">
        <v>160</v>
      </c>
      <c r="I2433" s="6">
        <v>1</v>
      </c>
      <c r="J2433" s="10">
        <v>0</v>
      </c>
      <c r="K2433" s="7" t="s">
        <v>222</v>
      </c>
      <c r="L2433" s="7" t="s">
        <v>33</v>
      </c>
      <c r="M2433" s="6">
        <v>60</v>
      </c>
      <c r="N2433" s="6">
        <v>3</v>
      </c>
      <c r="O2433" s="7" t="str">
        <f>VLOOKUP(H2433,Product_Master!$A$2:$E$19,2,FALSE)</f>
        <v>Laptop</v>
      </c>
      <c r="P2433" s="7" t="str">
        <f>VLOOKUP(H2433,Product_Master!$A$2:$E$19,3,FALSE)</f>
        <v>Technology</v>
      </c>
      <c r="Q2433" s="17">
        <f>INDEX(Product_Master!$D$2:$D$19,MATCH(H2433,Product_Master!$A$2:$A$19,0))</f>
        <v>900</v>
      </c>
      <c r="R2433" s="14">
        <f>INDEX(Product_Master!$E$2:$E$19,MATCH(H2433,Product_Master!$A$2:$A$19,0))</f>
        <v>669.14</v>
      </c>
      <c r="S2433" s="14">
        <f t="shared" si="222"/>
        <v>900</v>
      </c>
      <c r="T2433" s="14">
        <f t="shared" si="223"/>
        <v>669.14</v>
      </c>
      <c r="U2433" s="14">
        <f t="shared" si="224"/>
        <v>230.86</v>
      </c>
      <c r="V2433" s="20">
        <f t="shared" si="225"/>
        <v>0.25651111111111113</v>
      </c>
      <c r="W2433" s="7" t="str">
        <f t="shared" si="226"/>
        <v>Profitable</v>
      </c>
      <c r="X2433" s="7" t="str">
        <f t="shared" si="227"/>
        <v>Low</v>
      </c>
    </row>
    <row r="2434" spans="1:24" x14ac:dyDescent="0.3">
      <c r="A2434" s="7" t="s">
        <v>5130</v>
      </c>
      <c r="B2434" s="8">
        <v>45147</v>
      </c>
      <c r="C2434" s="8">
        <v>45152</v>
      </c>
      <c r="D2434" s="7" t="s">
        <v>3792</v>
      </c>
      <c r="E2434" s="7" t="s">
        <v>666</v>
      </c>
      <c r="F2434" s="7" t="s">
        <v>29</v>
      </c>
      <c r="G2434" s="7" t="s">
        <v>47</v>
      </c>
      <c r="H2434" s="7" t="s">
        <v>48</v>
      </c>
      <c r="I2434" s="6">
        <v>7</v>
      </c>
      <c r="J2434" s="10">
        <v>0.2</v>
      </c>
      <c r="K2434" s="7" t="s">
        <v>70</v>
      </c>
      <c r="L2434" s="7" t="s">
        <v>23</v>
      </c>
      <c r="M2434" s="6">
        <v>46</v>
      </c>
      <c r="N2434" s="6">
        <v>5</v>
      </c>
      <c r="O2434" s="7" t="str">
        <f>VLOOKUP(H2434,Product_Master!$A$2:$E$19,2,FALSE)</f>
        <v>Monitor</v>
      </c>
      <c r="P2434" s="7" t="str">
        <f>VLOOKUP(H2434,Product_Master!$A$2:$E$19,3,FALSE)</f>
        <v>Technology</v>
      </c>
      <c r="Q2434" s="17">
        <f>INDEX(Product_Master!$D$2:$D$19,MATCH(H2434,Product_Master!$A$2:$A$19,0))</f>
        <v>220</v>
      </c>
      <c r="R2434" s="14">
        <f>INDEX(Product_Master!$E$2:$E$19,MATCH(H2434,Product_Master!$A$2:$A$19,0))</f>
        <v>159.36000000000001</v>
      </c>
      <c r="S2434" s="14">
        <f t="shared" ref="S2434:S2497" si="228">I2434*Q2434*(1-J2434)</f>
        <v>1232</v>
      </c>
      <c r="T2434" s="14">
        <f t="shared" ref="T2434:T2497" si="229">I2434*R2434</f>
        <v>1115.52</v>
      </c>
      <c r="U2434" s="14">
        <f t="shared" ref="U2434:U2497" si="230">S2434-T2434</f>
        <v>116.48000000000002</v>
      </c>
      <c r="V2434" s="20">
        <f t="shared" ref="V2434:V2497" si="231">IFERROR(U2434/S2434,0)</f>
        <v>9.4545454545454558E-2</v>
      </c>
      <c r="W2434" s="7" t="str">
        <f t="shared" ref="W2434:W2497" si="232">IF(U2434&gt;0,"Profitable","Loss")</f>
        <v>Profitable</v>
      </c>
      <c r="X2434" s="7" t="str">
        <f t="shared" ref="X2434:X2497" si="233">IF(S2434&gt;=5000,"High",IF(S2434&gt;=2000,"Medium","Low"))</f>
        <v>Low</v>
      </c>
    </row>
    <row r="2435" spans="1:24" x14ac:dyDescent="0.3">
      <c r="A2435" s="7" t="s">
        <v>5132</v>
      </c>
      <c r="B2435" s="8">
        <v>45189</v>
      </c>
      <c r="C2435" s="8">
        <v>45190</v>
      </c>
      <c r="D2435" s="7" t="s">
        <v>533</v>
      </c>
      <c r="E2435" s="7" t="s">
        <v>591</v>
      </c>
      <c r="F2435" s="7" t="s">
        <v>39</v>
      </c>
      <c r="G2435" s="7" t="s">
        <v>293</v>
      </c>
      <c r="H2435" s="7" t="s">
        <v>154</v>
      </c>
      <c r="I2435" s="6">
        <v>8</v>
      </c>
      <c r="J2435" s="10">
        <v>0.15</v>
      </c>
      <c r="K2435" s="7" t="s">
        <v>222</v>
      </c>
      <c r="L2435" s="7" t="s">
        <v>41</v>
      </c>
      <c r="M2435" s="6">
        <v>34</v>
      </c>
      <c r="N2435" s="6">
        <v>2</v>
      </c>
      <c r="O2435" s="7" t="str">
        <f>VLOOKUP(H2435,Product_Master!$A$2:$E$19,2,FALSE)</f>
        <v>Filing Cabinet</v>
      </c>
      <c r="P2435" s="7" t="str">
        <f>VLOOKUP(H2435,Product_Master!$A$2:$E$19,3,FALSE)</f>
        <v>Furniture</v>
      </c>
      <c r="Q2435" s="17">
        <f>INDEX(Product_Master!$D$2:$D$19,MATCH(H2435,Product_Master!$A$2:$A$19,0))</f>
        <v>130</v>
      </c>
      <c r="R2435" s="14">
        <f>INDEX(Product_Master!$E$2:$E$19,MATCH(H2435,Product_Master!$A$2:$A$19,0))</f>
        <v>83.55</v>
      </c>
      <c r="S2435" s="14">
        <f t="shared" si="228"/>
        <v>884</v>
      </c>
      <c r="T2435" s="14">
        <f t="shared" si="229"/>
        <v>668.4</v>
      </c>
      <c r="U2435" s="14">
        <f t="shared" si="230"/>
        <v>215.60000000000002</v>
      </c>
      <c r="V2435" s="20">
        <f t="shared" si="231"/>
        <v>0.24389140271493215</v>
      </c>
      <c r="W2435" s="7" t="str">
        <f t="shared" si="232"/>
        <v>Profitable</v>
      </c>
      <c r="X2435" s="7" t="str">
        <f t="shared" si="233"/>
        <v>Low</v>
      </c>
    </row>
    <row r="2436" spans="1:24" x14ac:dyDescent="0.3">
      <c r="A2436" s="7" t="s">
        <v>5133</v>
      </c>
      <c r="B2436" s="8">
        <v>44963</v>
      </c>
      <c r="C2436" s="8">
        <v>44969</v>
      </c>
      <c r="D2436" s="7" t="s">
        <v>4689</v>
      </c>
      <c r="E2436" s="7" t="s">
        <v>1372</v>
      </c>
      <c r="F2436" s="7" t="s">
        <v>29</v>
      </c>
      <c r="G2436" s="7" t="s">
        <v>192</v>
      </c>
      <c r="H2436" s="7" t="s">
        <v>98</v>
      </c>
      <c r="I2436" s="6">
        <v>5</v>
      </c>
      <c r="J2436" s="10">
        <v>0</v>
      </c>
      <c r="K2436" s="7" t="s">
        <v>22</v>
      </c>
      <c r="L2436" s="7" t="s">
        <v>41</v>
      </c>
      <c r="M2436" s="6">
        <v>18</v>
      </c>
      <c r="N2436" s="6">
        <v>3</v>
      </c>
      <c r="O2436" s="7" t="str">
        <f>VLOOKUP(H2436,Product_Master!$A$2:$E$19,2,FALSE)</f>
        <v>Office Chair</v>
      </c>
      <c r="P2436" s="7" t="str">
        <f>VLOOKUP(H2436,Product_Master!$A$2:$E$19,3,FALSE)</f>
        <v>Furniture</v>
      </c>
      <c r="Q2436" s="17">
        <f>INDEX(Product_Master!$D$2:$D$19,MATCH(H2436,Product_Master!$A$2:$A$19,0))</f>
        <v>150</v>
      </c>
      <c r="R2436" s="14">
        <f>INDEX(Product_Master!$E$2:$E$19,MATCH(H2436,Product_Master!$A$2:$A$19,0))</f>
        <v>111.98</v>
      </c>
      <c r="S2436" s="14">
        <f t="shared" si="228"/>
        <v>750</v>
      </c>
      <c r="T2436" s="14">
        <f t="shared" si="229"/>
        <v>559.9</v>
      </c>
      <c r="U2436" s="14">
        <f t="shared" si="230"/>
        <v>190.10000000000002</v>
      </c>
      <c r="V2436" s="20">
        <f t="shared" si="231"/>
        <v>0.25346666666666667</v>
      </c>
      <c r="W2436" s="7" t="str">
        <f t="shared" si="232"/>
        <v>Profitable</v>
      </c>
      <c r="X2436" s="7" t="str">
        <f t="shared" si="233"/>
        <v>Low</v>
      </c>
    </row>
    <row r="2437" spans="1:24" x14ac:dyDescent="0.3">
      <c r="A2437" s="7" t="s">
        <v>5134</v>
      </c>
      <c r="B2437" s="8">
        <v>45552</v>
      </c>
      <c r="C2437" s="8">
        <v>45554</v>
      </c>
      <c r="D2437" s="7" t="s">
        <v>4258</v>
      </c>
      <c r="E2437" s="7" t="s">
        <v>683</v>
      </c>
      <c r="F2437" s="7" t="s">
        <v>39</v>
      </c>
      <c r="G2437" s="7" t="s">
        <v>20</v>
      </c>
      <c r="H2437" s="7" t="s">
        <v>216</v>
      </c>
      <c r="I2437" s="6">
        <v>3</v>
      </c>
      <c r="J2437" s="10">
        <v>0</v>
      </c>
      <c r="K2437" s="7" t="s">
        <v>32</v>
      </c>
      <c r="L2437" s="7" t="s">
        <v>41</v>
      </c>
      <c r="M2437" s="6">
        <v>20</v>
      </c>
      <c r="N2437" s="6">
        <v>3</v>
      </c>
      <c r="O2437" s="7" t="str">
        <f>VLOOKUP(H2437,Product_Master!$A$2:$E$19,2,FALSE)</f>
        <v>Keyboard</v>
      </c>
      <c r="P2437" s="7" t="str">
        <f>VLOOKUP(H2437,Product_Master!$A$2:$E$19,3,FALSE)</f>
        <v>Technology</v>
      </c>
      <c r="Q2437" s="17">
        <f>INDEX(Product_Master!$D$2:$D$19,MATCH(H2437,Product_Master!$A$2:$A$19,0))</f>
        <v>45</v>
      </c>
      <c r="R2437" s="14">
        <f>INDEX(Product_Master!$E$2:$E$19,MATCH(H2437,Product_Master!$A$2:$A$19,0))</f>
        <v>35.729999999999997</v>
      </c>
      <c r="S2437" s="14">
        <f t="shared" si="228"/>
        <v>135</v>
      </c>
      <c r="T2437" s="14">
        <f t="shared" si="229"/>
        <v>107.19</v>
      </c>
      <c r="U2437" s="14">
        <f t="shared" si="230"/>
        <v>27.810000000000002</v>
      </c>
      <c r="V2437" s="20">
        <f t="shared" si="231"/>
        <v>0.20600000000000002</v>
      </c>
      <c r="W2437" s="7" t="str">
        <f t="shared" si="232"/>
        <v>Profitable</v>
      </c>
      <c r="X2437" s="7" t="str">
        <f t="shared" si="233"/>
        <v>Low</v>
      </c>
    </row>
    <row r="2438" spans="1:24" x14ac:dyDescent="0.3">
      <c r="A2438" s="7" t="s">
        <v>5136</v>
      </c>
      <c r="B2438" s="8">
        <v>44974</v>
      </c>
      <c r="C2438" s="8">
        <v>44976</v>
      </c>
      <c r="D2438" s="7" t="s">
        <v>5137</v>
      </c>
      <c r="E2438" s="7" t="s">
        <v>630</v>
      </c>
      <c r="F2438" s="7" t="s">
        <v>39</v>
      </c>
      <c r="G2438" s="7" t="s">
        <v>62</v>
      </c>
      <c r="H2438" s="7" t="s">
        <v>48</v>
      </c>
      <c r="I2438" s="6">
        <v>6</v>
      </c>
      <c r="J2438" s="10">
        <v>0.05</v>
      </c>
      <c r="K2438" s="7" t="s">
        <v>32</v>
      </c>
      <c r="L2438" s="7" t="s">
        <v>41</v>
      </c>
      <c r="M2438" s="6">
        <v>44</v>
      </c>
      <c r="N2438" s="6">
        <v>3</v>
      </c>
      <c r="O2438" s="7" t="str">
        <f>VLOOKUP(H2438,Product_Master!$A$2:$E$19,2,FALSE)</f>
        <v>Monitor</v>
      </c>
      <c r="P2438" s="7" t="str">
        <f>VLOOKUP(H2438,Product_Master!$A$2:$E$19,3,FALSE)</f>
        <v>Technology</v>
      </c>
      <c r="Q2438" s="17">
        <f>INDEX(Product_Master!$D$2:$D$19,MATCH(H2438,Product_Master!$A$2:$A$19,0))</f>
        <v>220</v>
      </c>
      <c r="R2438" s="14">
        <f>INDEX(Product_Master!$E$2:$E$19,MATCH(H2438,Product_Master!$A$2:$A$19,0))</f>
        <v>159.36000000000001</v>
      </c>
      <c r="S2438" s="14">
        <f t="shared" si="228"/>
        <v>1254</v>
      </c>
      <c r="T2438" s="14">
        <f t="shared" si="229"/>
        <v>956.16000000000008</v>
      </c>
      <c r="U2438" s="14">
        <f t="shared" si="230"/>
        <v>297.83999999999992</v>
      </c>
      <c r="V2438" s="20">
        <f t="shared" si="231"/>
        <v>0.23751196172248798</v>
      </c>
      <c r="W2438" s="7" t="str">
        <f t="shared" si="232"/>
        <v>Profitable</v>
      </c>
      <c r="X2438" s="7" t="str">
        <f t="shared" si="233"/>
        <v>Low</v>
      </c>
    </row>
    <row r="2439" spans="1:24" x14ac:dyDescent="0.3">
      <c r="A2439" s="7" t="s">
        <v>5138</v>
      </c>
      <c r="B2439" s="8">
        <v>45270</v>
      </c>
      <c r="C2439" s="8">
        <v>45275</v>
      </c>
      <c r="D2439" s="7" t="s">
        <v>4309</v>
      </c>
      <c r="E2439" s="7" t="s">
        <v>2887</v>
      </c>
      <c r="F2439" s="7" t="s">
        <v>29</v>
      </c>
      <c r="G2439" s="7" t="s">
        <v>251</v>
      </c>
      <c r="H2439" s="7" t="s">
        <v>48</v>
      </c>
      <c r="I2439" s="6">
        <v>6</v>
      </c>
      <c r="J2439" s="10">
        <v>0.1</v>
      </c>
      <c r="K2439" s="7" t="s">
        <v>32</v>
      </c>
      <c r="L2439" s="7" t="s">
        <v>23</v>
      </c>
      <c r="M2439" s="6">
        <v>33</v>
      </c>
      <c r="N2439" s="6">
        <v>3</v>
      </c>
      <c r="O2439" s="7" t="str">
        <f>VLOOKUP(H2439,Product_Master!$A$2:$E$19,2,FALSE)</f>
        <v>Monitor</v>
      </c>
      <c r="P2439" s="7" t="str">
        <f>VLOOKUP(H2439,Product_Master!$A$2:$E$19,3,FALSE)</f>
        <v>Technology</v>
      </c>
      <c r="Q2439" s="17">
        <f>INDEX(Product_Master!$D$2:$D$19,MATCH(H2439,Product_Master!$A$2:$A$19,0))</f>
        <v>220</v>
      </c>
      <c r="R2439" s="14">
        <f>INDEX(Product_Master!$E$2:$E$19,MATCH(H2439,Product_Master!$A$2:$A$19,0))</f>
        <v>159.36000000000001</v>
      </c>
      <c r="S2439" s="14">
        <f t="shared" si="228"/>
        <v>1188</v>
      </c>
      <c r="T2439" s="14">
        <f t="shared" si="229"/>
        <v>956.16000000000008</v>
      </c>
      <c r="U2439" s="14">
        <f t="shared" si="230"/>
        <v>231.83999999999992</v>
      </c>
      <c r="V2439" s="20">
        <f t="shared" si="231"/>
        <v>0.19515151515151508</v>
      </c>
      <c r="W2439" s="7" t="str">
        <f t="shared" si="232"/>
        <v>Profitable</v>
      </c>
      <c r="X2439" s="7" t="str">
        <f t="shared" si="233"/>
        <v>Low</v>
      </c>
    </row>
    <row r="2440" spans="1:24" x14ac:dyDescent="0.3">
      <c r="A2440" s="7" t="s">
        <v>5139</v>
      </c>
      <c r="B2440" s="8">
        <v>45041</v>
      </c>
      <c r="C2440" s="8">
        <v>45044</v>
      </c>
      <c r="D2440" s="7" t="s">
        <v>1785</v>
      </c>
      <c r="E2440" s="7" t="s">
        <v>935</v>
      </c>
      <c r="F2440" s="7" t="s">
        <v>29</v>
      </c>
      <c r="G2440" s="7" t="s">
        <v>47</v>
      </c>
      <c r="H2440" s="7" t="s">
        <v>154</v>
      </c>
      <c r="I2440" s="6">
        <v>2</v>
      </c>
      <c r="J2440" s="10">
        <v>0.15</v>
      </c>
      <c r="K2440" s="7" t="s">
        <v>32</v>
      </c>
      <c r="L2440" s="7" t="s">
        <v>50</v>
      </c>
      <c r="M2440" s="6">
        <v>20</v>
      </c>
      <c r="N2440" s="6">
        <v>4</v>
      </c>
      <c r="O2440" s="7" t="str">
        <f>VLOOKUP(H2440,Product_Master!$A$2:$E$19,2,FALSE)</f>
        <v>Filing Cabinet</v>
      </c>
      <c r="P2440" s="7" t="str">
        <f>VLOOKUP(H2440,Product_Master!$A$2:$E$19,3,FALSE)</f>
        <v>Furniture</v>
      </c>
      <c r="Q2440" s="17">
        <f>INDEX(Product_Master!$D$2:$D$19,MATCH(H2440,Product_Master!$A$2:$A$19,0))</f>
        <v>130</v>
      </c>
      <c r="R2440" s="14">
        <f>INDEX(Product_Master!$E$2:$E$19,MATCH(H2440,Product_Master!$A$2:$A$19,0))</f>
        <v>83.55</v>
      </c>
      <c r="S2440" s="14">
        <f t="shared" si="228"/>
        <v>221</v>
      </c>
      <c r="T2440" s="14">
        <f t="shared" si="229"/>
        <v>167.1</v>
      </c>
      <c r="U2440" s="14">
        <f t="shared" si="230"/>
        <v>53.900000000000006</v>
      </c>
      <c r="V2440" s="20">
        <f t="shared" si="231"/>
        <v>0.24389140271493215</v>
      </c>
      <c r="W2440" s="7" t="str">
        <f t="shared" si="232"/>
        <v>Profitable</v>
      </c>
      <c r="X2440" s="7" t="str">
        <f t="shared" si="233"/>
        <v>Low</v>
      </c>
    </row>
    <row r="2441" spans="1:24" x14ac:dyDescent="0.3">
      <c r="A2441" s="7" t="s">
        <v>5140</v>
      </c>
      <c r="B2441" s="8">
        <v>45505</v>
      </c>
      <c r="C2441" s="8">
        <v>45508</v>
      </c>
      <c r="D2441" s="7" t="s">
        <v>134</v>
      </c>
      <c r="E2441" s="7" t="s">
        <v>635</v>
      </c>
      <c r="F2441" s="7" t="s">
        <v>29</v>
      </c>
      <c r="G2441" s="7" t="s">
        <v>115</v>
      </c>
      <c r="H2441" s="7" t="s">
        <v>91</v>
      </c>
      <c r="I2441" s="6">
        <v>8</v>
      </c>
      <c r="J2441" s="10">
        <v>0.15</v>
      </c>
      <c r="K2441" s="7" t="s">
        <v>222</v>
      </c>
      <c r="L2441" s="7" t="s">
        <v>33</v>
      </c>
      <c r="M2441" s="6">
        <v>27</v>
      </c>
      <c r="N2441" s="6">
        <v>2</v>
      </c>
      <c r="O2441" s="7" t="str">
        <f>VLOOKUP(H2441,Product_Master!$A$2:$E$19,2,FALSE)</f>
        <v>Smartphone</v>
      </c>
      <c r="P2441" s="7" t="str">
        <f>VLOOKUP(H2441,Product_Master!$A$2:$E$19,3,FALSE)</f>
        <v>Technology</v>
      </c>
      <c r="Q2441" s="17">
        <f>INDEX(Product_Master!$D$2:$D$19,MATCH(H2441,Product_Master!$A$2:$A$19,0))</f>
        <v>600</v>
      </c>
      <c r="R2441" s="14">
        <f>INDEX(Product_Master!$E$2:$E$19,MATCH(H2441,Product_Master!$A$2:$A$19,0))</f>
        <v>395.83</v>
      </c>
      <c r="S2441" s="14">
        <f t="shared" si="228"/>
        <v>4080</v>
      </c>
      <c r="T2441" s="14">
        <f t="shared" si="229"/>
        <v>3166.64</v>
      </c>
      <c r="U2441" s="14">
        <f t="shared" si="230"/>
        <v>913.36000000000013</v>
      </c>
      <c r="V2441" s="20">
        <f t="shared" si="231"/>
        <v>0.22386274509803925</v>
      </c>
      <c r="W2441" s="7" t="str">
        <f t="shared" si="232"/>
        <v>Profitable</v>
      </c>
      <c r="X2441" s="7" t="str">
        <f t="shared" si="233"/>
        <v>Medium</v>
      </c>
    </row>
    <row r="2442" spans="1:24" x14ac:dyDescent="0.3">
      <c r="A2442" s="7" t="s">
        <v>5141</v>
      </c>
      <c r="B2442" s="8">
        <v>45015</v>
      </c>
      <c r="C2442" s="8">
        <v>45016</v>
      </c>
      <c r="D2442" s="7" t="s">
        <v>3749</v>
      </c>
      <c r="E2442" s="7" t="s">
        <v>334</v>
      </c>
      <c r="F2442" s="7" t="s">
        <v>29</v>
      </c>
      <c r="G2442" s="7" t="s">
        <v>47</v>
      </c>
      <c r="H2442" s="7" t="s">
        <v>146</v>
      </c>
      <c r="I2442" s="6">
        <v>7</v>
      </c>
      <c r="J2442" s="10">
        <v>0.05</v>
      </c>
      <c r="K2442" s="7" t="s">
        <v>32</v>
      </c>
      <c r="L2442" s="7" t="s">
        <v>50</v>
      </c>
      <c r="M2442" s="6">
        <v>69</v>
      </c>
      <c r="N2442" s="6">
        <v>4</v>
      </c>
      <c r="O2442" s="7" t="str">
        <f>VLOOKUP(H2442,Product_Master!$A$2:$E$19,2,FALSE)</f>
        <v>Standing Desk</v>
      </c>
      <c r="P2442" s="7" t="str">
        <f>VLOOKUP(H2442,Product_Master!$A$2:$E$19,3,FALSE)</f>
        <v>Furniture</v>
      </c>
      <c r="Q2442" s="17">
        <f>INDEX(Product_Master!$D$2:$D$19,MATCH(H2442,Product_Master!$A$2:$A$19,0))</f>
        <v>480</v>
      </c>
      <c r="R2442" s="14">
        <f>INDEX(Product_Master!$E$2:$E$19,MATCH(H2442,Product_Master!$A$2:$A$19,0))</f>
        <v>375.21</v>
      </c>
      <c r="S2442" s="14">
        <f t="shared" si="228"/>
        <v>3192</v>
      </c>
      <c r="T2442" s="14">
        <f t="shared" si="229"/>
        <v>2626.47</v>
      </c>
      <c r="U2442" s="14">
        <f t="shared" si="230"/>
        <v>565.5300000000002</v>
      </c>
      <c r="V2442" s="20">
        <f t="shared" si="231"/>
        <v>0.17717105263157901</v>
      </c>
      <c r="W2442" s="7" t="str">
        <f t="shared" si="232"/>
        <v>Profitable</v>
      </c>
      <c r="X2442" s="7" t="str">
        <f t="shared" si="233"/>
        <v>Medium</v>
      </c>
    </row>
    <row r="2443" spans="1:24" x14ac:dyDescent="0.3">
      <c r="A2443" s="7" t="s">
        <v>5142</v>
      </c>
      <c r="B2443" s="8">
        <v>45171</v>
      </c>
      <c r="C2443" s="8">
        <v>45178</v>
      </c>
      <c r="D2443" s="7" t="s">
        <v>4079</v>
      </c>
      <c r="E2443" s="7" t="s">
        <v>1009</v>
      </c>
      <c r="F2443" s="7" t="s">
        <v>29</v>
      </c>
      <c r="G2443" s="7" t="s">
        <v>90</v>
      </c>
      <c r="H2443" s="7" t="s">
        <v>98</v>
      </c>
      <c r="I2443" s="6">
        <v>4</v>
      </c>
      <c r="J2443" s="10">
        <v>0.1</v>
      </c>
      <c r="K2443" s="7" t="s">
        <v>70</v>
      </c>
      <c r="L2443" s="7" t="s">
        <v>41</v>
      </c>
      <c r="M2443" s="6">
        <v>41</v>
      </c>
      <c r="N2443" s="6">
        <v>4</v>
      </c>
      <c r="O2443" s="7" t="str">
        <f>VLOOKUP(H2443,Product_Master!$A$2:$E$19,2,FALSE)</f>
        <v>Office Chair</v>
      </c>
      <c r="P2443" s="7" t="str">
        <f>VLOOKUP(H2443,Product_Master!$A$2:$E$19,3,FALSE)</f>
        <v>Furniture</v>
      </c>
      <c r="Q2443" s="17">
        <f>INDEX(Product_Master!$D$2:$D$19,MATCH(H2443,Product_Master!$A$2:$A$19,0))</f>
        <v>150</v>
      </c>
      <c r="R2443" s="14">
        <f>INDEX(Product_Master!$E$2:$E$19,MATCH(H2443,Product_Master!$A$2:$A$19,0))</f>
        <v>111.98</v>
      </c>
      <c r="S2443" s="14">
        <f t="shared" si="228"/>
        <v>540</v>
      </c>
      <c r="T2443" s="14">
        <f t="shared" si="229"/>
        <v>447.92</v>
      </c>
      <c r="U2443" s="14">
        <f t="shared" si="230"/>
        <v>92.079999999999984</v>
      </c>
      <c r="V2443" s="20">
        <f t="shared" si="231"/>
        <v>0.17051851851851849</v>
      </c>
      <c r="W2443" s="7" t="str">
        <f t="shared" si="232"/>
        <v>Profitable</v>
      </c>
      <c r="X2443" s="7" t="str">
        <f t="shared" si="233"/>
        <v>Low</v>
      </c>
    </row>
    <row r="2444" spans="1:24" x14ac:dyDescent="0.3">
      <c r="A2444" s="7" t="s">
        <v>5144</v>
      </c>
      <c r="B2444" s="8">
        <v>44973</v>
      </c>
      <c r="C2444" s="8">
        <v>44976</v>
      </c>
      <c r="D2444" s="7" t="s">
        <v>987</v>
      </c>
      <c r="E2444" s="7" t="s">
        <v>587</v>
      </c>
      <c r="F2444" s="7" t="s">
        <v>39</v>
      </c>
      <c r="G2444" s="7" t="s">
        <v>62</v>
      </c>
      <c r="H2444" s="7" t="s">
        <v>91</v>
      </c>
      <c r="I2444" s="6">
        <v>5</v>
      </c>
      <c r="J2444" s="10">
        <v>0</v>
      </c>
      <c r="K2444" s="7" t="s">
        <v>22</v>
      </c>
      <c r="L2444" s="7" t="s">
        <v>50</v>
      </c>
      <c r="M2444" s="6">
        <v>49</v>
      </c>
      <c r="N2444" s="6">
        <v>4</v>
      </c>
      <c r="O2444" s="7" t="str">
        <f>VLOOKUP(H2444,Product_Master!$A$2:$E$19,2,FALSE)</f>
        <v>Smartphone</v>
      </c>
      <c r="P2444" s="7" t="str">
        <f>VLOOKUP(H2444,Product_Master!$A$2:$E$19,3,FALSE)</f>
        <v>Technology</v>
      </c>
      <c r="Q2444" s="17">
        <f>INDEX(Product_Master!$D$2:$D$19,MATCH(H2444,Product_Master!$A$2:$A$19,0))</f>
        <v>600</v>
      </c>
      <c r="R2444" s="14">
        <f>INDEX(Product_Master!$E$2:$E$19,MATCH(H2444,Product_Master!$A$2:$A$19,0))</f>
        <v>395.83</v>
      </c>
      <c r="S2444" s="14">
        <f t="shared" si="228"/>
        <v>3000</v>
      </c>
      <c r="T2444" s="14">
        <f t="shared" si="229"/>
        <v>1979.1499999999999</v>
      </c>
      <c r="U2444" s="14">
        <f t="shared" si="230"/>
        <v>1020.8500000000001</v>
      </c>
      <c r="V2444" s="20">
        <f t="shared" si="231"/>
        <v>0.34028333333333338</v>
      </c>
      <c r="W2444" s="7" t="str">
        <f t="shared" si="232"/>
        <v>Profitable</v>
      </c>
      <c r="X2444" s="7" t="str">
        <f t="shared" si="233"/>
        <v>Medium</v>
      </c>
    </row>
    <row r="2445" spans="1:24" x14ac:dyDescent="0.3">
      <c r="A2445" s="7" t="s">
        <v>5145</v>
      </c>
      <c r="B2445" s="8">
        <v>45421</v>
      </c>
      <c r="C2445" s="8">
        <v>45428</v>
      </c>
      <c r="D2445" s="7" t="s">
        <v>1025</v>
      </c>
      <c r="E2445" s="7" t="s">
        <v>1009</v>
      </c>
      <c r="F2445" s="7" t="s">
        <v>29</v>
      </c>
      <c r="G2445" s="7" t="s">
        <v>192</v>
      </c>
      <c r="H2445" s="7" t="s">
        <v>98</v>
      </c>
      <c r="I2445" s="6">
        <v>6</v>
      </c>
      <c r="J2445" s="10">
        <v>0</v>
      </c>
      <c r="K2445" s="7" t="s">
        <v>32</v>
      </c>
      <c r="L2445" s="7" t="s">
        <v>50</v>
      </c>
      <c r="M2445" s="6">
        <v>44</v>
      </c>
      <c r="N2445" s="6">
        <v>4</v>
      </c>
      <c r="O2445" s="7" t="str">
        <f>VLOOKUP(H2445,Product_Master!$A$2:$E$19,2,FALSE)</f>
        <v>Office Chair</v>
      </c>
      <c r="P2445" s="7" t="str">
        <f>VLOOKUP(H2445,Product_Master!$A$2:$E$19,3,FALSE)</f>
        <v>Furniture</v>
      </c>
      <c r="Q2445" s="17">
        <f>INDEX(Product_Master!$D$2:$D$19,MATCH(H2445,Product_Master!$A$2:$A$19,0))</f>
        <v>150</v>
      </c>
      <c r="R2445" s="14">
        <f>INDEX(Product_Master!$E$2:$E$19,MATCH(H2445,Product_Master!$A$2:$A$19,0))</f>
        <v>111.98</v>
      </c>
      <c r="S2445" s="14">
        <f t="shared" si="228"/>
        <v>900</v>
      </c>
      <c r="T2445" s="14">
        <f t="shared" si="229"/>
        <v>671.88</v>
      </c>
      <c r="U2445" s="14">
        <f t="shared" si="230"/>
        <v>228.12</v>
      </c>
      <c r="V2445" s="20">
        <f t="shared" si="231"/>
        <v>0.25346666666666667</v>
      </c>
      <c r="W2445" s="7" t="str">
        <f t="shared" si="232"/>
        <v>Profitable</v>
      </c>
      <c r="X2445" s="7" t="str">
        <f t="shared" si="233"/>
        <v>Low</v>
      </c>
    </row>
    <row r="2446" spans="1:24" x14ac:dyDescent="0.3">
      <c r="A2446" s="7" t="s">
        <v>5146</v>
      </c>
      <c r="B2446" s="8">
        <v>45321</v>
      </c>
      <c r="C2446" s="8">
        <v>45327</v>
      </c>
      <c r="D2446" s="7" t="s">
        <v>958</v>
      </c>
      <c r="E2446" s="7" t="s">
        <v>731</v>
      </c>
      <c r="F2446" s="7" t="s">
        <v>39</v>
      </c>
      <c r="G2446" s="7" t="s">
        <v>5734</v>
      </c>
      <c r="H2446" s="7" t="s">
        <v>160</v>
      </c>
      <c r="I2446" s="6">
        <v>4</v>
      </c>
      <c r="J2446" s="10">
        <v>0.1</v>
      </c>
      <c r="K2446" s="7" t="s">
        <v>222</v>
      </c>
      <c r="L2446" s="7" t="s">
        <v>23</v>
      </c>
      <c r="M2446" s="6">
        <v>69</v>
      </c>
      <c r="N2446" s="6">
        <v>3</v>
      </c>
      <c r="O2446" s="7" t="str">
        <f>VLOOKUP(H2446,Product_Master!$A$2:$E$19,2,FALSE)</f>
        <v>Laptop</v>
      </c>
      <c r="P2446" s="7" t="str">
        <f>VLOOKUP(H2446,Product_Master!$A$2:$E$19,3,FALSE)</f>
        <v>Technology</v>
      </c>
      <c r="Q2446" s="17">
        <f>INDEX(Product_Master!$D$2:$D$19,MATCH(H2446,Product_Master!$A$2:$A$19,0))</f>
        <v>900</v>
      </c>
      <c r="R2446" s="14">
        <f>INDEX(Product_Master!$E$2:$E$19,MATCH(H2446,Product_Master!$A$2:$A$19,0))</f>
        <v>669.14</v>
      </c>
      <c r="S2446" s="14">
        <f t="shared" si="228"/>
        <v>3240</v>
      </c>
      <c r="T2446" s="14">
        <f t="shared" si="229"/>
        <v>2676.56</v>
      </c>
      <c r="U2446" s="14">
        <f t="shared" si="230"/>
        <v>563.44000000000005</v>
      </c>
      <c r="V2446" s="20">
        <f t="shared" si="231"/>
        <v>0.17390123456790124</v>
      </c>
      <c r="W2446" s="7" t="str">
        <f t="shared" si="232"/>
        <v>Profitable</v>
      </c>
      <c r="X2446" s="7" t="str">
        <f t="shared" si="233"/>
        <v>Medium</v>
      </c>
    </row>
    <row r="2447" spans="1:24" x14ac:dyDescent="0.3">
      <c r="A2447" s="7" t="s">
        <v>5147</v>
      </c>
      <c r="B2447" s="8">
        <v>45486</v>
      </c>
      <c r="C2447" s="8">
        <v>45488</v>
      </c>
      <c r="D2447" s="7" t="s">
        <v>2499</v>
      </c>
      <c r="E2447" s="7" t="s">
        <v>140</v>
      </c>
      <c r="F2447" s="7" t="s">
        <v>29</v>
      </c>
      <c r="G2447" s="7" t="s">
        <v>115</v>
      </c>
      <c r="H2447" s="7" t="s">
        <v>48</v>
      </c>
      <c r="I2447" s="6">
        <v>1</v>
      </c>
      <c r="J2447" s="10">
        <v>0.05</v>
      </c>
      <c r="K2447" s="7" t="s">
        <v>32</v>
      </c>
      <c r="L2447" s="7" t="s">
        <v>23</v>
      </c>
      <c r="M2447" s="6">
        <v>52</v>
      </c>
      <c r="N2447" s="6">
        <v>2</v>
      </c>
      <c r="O2447" s="7" t="str">
        <f>VLOOKUP(H2447,Product_Master!$A$2:$E$19,2,FALSE)</f>
        <v>Monitor</v>
      </c>
      <c r="P2447" s="7" t="str">
        <f>VLOOKUP(H2447,Product_Master!$A$2:$E$19,3,FALSE)</f>
        <v>Technology</v>
      </c>
      <c r="Q2447" s="17">
        <f>INDEX(Product_Master!$D$2:$D$19,MATCH(H2447,Product_Master!$A$2:$A$19,0))</f>
        <v>220</v>
      </c>
      <c r="R2447" s="14">
        <f>INDEX(Product_Master!$E$2:$E$19,MATCH(H2447,Product_Master!$A$2:$A$19,0))</f>
        <v>159.36000000000001</v>
      </c>
      <c r="S2447" s="14">
        <f t="shared" si="228"/>
        <v>209</v>
      </c>
      <c r="T2447" s="14">
        <f t="shared" si="229"/>
        <v>159.36000000000001</v>
      </c>
      <c r="U2447" s="14">
        <f t="shared" si="230"/>
        <v>49.639999999999986</v>
      </c>
      <c r="V2447" s="20">
        <f t="shared" si="231"/>
        <v>0.23751196172248798</v>
      </c>
      <c r="W2447" s="7" t="str">
        <f t="shared" si="232"/>
        <v>Profitable</v>
      </c>
      <c r="X2447" s="7" t="str">
        <f t="shared" si="233"/>
        <v>Low</v>
      </c>
    </row>
    <row r="2448" spans="1:24" x14ac:dyDescent="0.3">
      <c r="A2448" s="7" t="s">
        <v>5148</v>
      </c>
      <c r="B2448" s="8">
        <v>45344</v>
      </c>
      <c r="C2448" s="8">
        <v>45346</v>
      </c>
      <c r="D2448" s="7" t="s">
        <v>434</v>
      </c>
      <c r="E2448" s="7" t="s">
        <v>591</v>
      </c>
      <c r="F2448" s="7" t="s">
        <v>29</v>
      </c>
      <c r="G2448" s="7" t="s">
        <v>97</v>
      </c>
      <c r="H2448" s="7" t="s">
        <v>241</v>
      </c>
      <c r="I2448" s="6">
        <v>1</v>
      </c>
      <c r="J2448" s="10">
        <v>0.15</v>
      </c>
      <c r="K2448" s="7" t="s">
        <v>22</v>
      </c>
      <c r="L2448" s="7" t="s">
        <v>50</v>
      </c>
      <c r="M2448" s="6">
        <v>25</v>
      </c>
      <c r="N2448" s="6">
        <v>2</v>
      </c>
      <c r="O2448" s="7" t="str">
        <f>VLOOKUP(H2448,Product_Master!$A$2:$E$19,2,FALSE)</f>
        <v>Notebook</v>
      </c>
      <c r="P2448" s="7" t="str">
        <f>VLOOKUP(H2448,Product_Master!$A$2:$E$19,3,FALSE)</f>
        <v>Office Supplies</v>
      </c>
      <c r="Q2448" s="17">
        <f>INDEX(Product_Master!$D$2:$D$19,MATCH(H2448,Product_Master!$A$2:$A$19,0))</f>
        <v>6</v>
      </c>
      <c r="R2448" s="14">
        <f>INDEX(Product_Master!$E$2:$E$19,MATCH(H2448,Product_Master!$A$2:$A$19,0))</f>
        <v>4.2699999999999996</v>
      </c>
      <c r="S2448" s="14">
        <f t="shared" si="228"/>
        <v>5.0999999999999996</v>
      </c>
      <c r="T2448" s="14">
        <f t="shared" si="229"/>
        <v>4.2699999999999996</v>
      </c>
      <c r="U2448" s="14">
        <f t="shared" si="230"/>
        <v>0.83000000000000007</v>
      </c>
      <c r="V2448" s="20">
        <f t="shared" si="231"/>
        <v>0.16274509803921572</v>
      </c>
      <c r="W2448" s="7" t="str">
        <f t="shared" si="232"/>
        <v>Profitable</v>
      </c>
      <c r="X2448" s="7" t="str">
        <f t="shared" si="233"/>
        <v>Low</v>
      </c>
    </row>
    <row r="2449" spans="1:24" x14ac:dyDescent="0.3">
      <c r="A2449" s="7" t="s">
        <v>5149</v>
      </c>
      <c r="B2449" s="8">
        <v>45196</v>
      </c>
      <c r="C2449" s="8">
        <v>45203</v>
      </c>
      <c r="D2449" s="7" t="s">
        <v>4027</v>
      </c>
      <c r="E2449" s="7" t="s">
        <v>717</v>
      </c>
      <c r="F2449" s="7" t="s">
        <v>19</v>
      </c>
      <c r="G2449" s="7" t="s">
        <v>293</v>
      </c>
      <c r="H2449" s="7" t="s">
        <v>160</v>
      </c>
      <c r="I2449" s="6">
        <v>5</v>
      </c>
      <c r="J2449" s="10">
        <v>0</v>
      </c>
      <c r="K2449" s="7" t="s">
        <v>70</v>
      </c>
      <c r="L2449" s="7" t="s">
        <v>33</v>
      </c>
      <c r="M2449" s="6">
        <v>53</v>
      </c>
      <c r="N2449" s="6">
        <v>1</v>
      </c>
      <c r="O2449" s="7" t="str">
        <f>VLOOKUP(H2449,Product_Master!$A$2:$E$19,2,FALSE)</f>
        <v>Laptop</v>
      </c>
      <c r="P2449" s="7" t="str">
        <f>VLOOKUP(H2449,Product_Master!$A$2:$E$19,3,FALSE)</f>
        <v>Technology</v>
      </c>
      <c r="Q2449" s="17">
        <f>INDEX(Product_Master!$D$2:$D$19,MATCH(H2449,Product_Master!$A$2:$A$19,0))</f>
        <v>900</v>
      </c>
      <c r="R2449" s="14">
        <f>INDEX(Product_Master!$E$2:$E$19,MATCH(H2449,Product_Master!$A$2:$A$19,0))</f>
        <v>669.14</v>
      </c>
      <c r="S2449" s="14">
        <f t="shared" si="228"/>
        <v>4500</v>
      </c>
      <c r="T2449" s="14">
        <f t="shared" si="229"/>
        <v>3345.7</v>
      </c>
      <c r="U2449" s="14">
        <f t="shared" si="230"/>
        <v>1154.3000000000002</v>
      </c>
      <c r="V2449" s="20">
        <f t="shared" si="231"/>
        <v>0.25651111111111113</v>
      </c>
      <c r="W2449" s="7" t="str">
        <f t="shared" si="232"/>
        <v>Profitable</v>
      </c>
      <c r="X2449" s="7" t="str">
        <f t="shared" si="233"/>
        <v>Medium</v>
      </c>
    </row>
    <row r="2450" spans="1:24" x14ac:dyDescent="0.3">
      <c r="A2450" s="7" t="s">
        <v>5150</v>
      </c>
      <c r="B2450" s="8">
        <v>45456</v>
      </c>
      <c r="C2450" s="8">
        <v>45459</v>
      </c>
      <c r="D2450" s="7" t="s">
        <v>900</v>
      </c>
      <c r="E2450" s="7" t="s">
        <v>61</v>
      </c>
      <c r="F2450" s="7" t="s">
        <v>29</v>
      </c>
      <c r="G2450" s="7" t="s">
        <v>62</v>
      </c>
      <c r="H2450" s="7" t="s">
        <v>109</v>
      </c>
      <c r="I2450" s="6">
        <v>5</v>
      </c>
      <c r="J2450" s="10">
        <v>0.15</v>
      </c>
      <c r="K2450" s="7" t="s">
        <v>70</v>
      </c>
      <c r="L2450" s="7" t="s">
        <v>50</v>
      </c>
      <c r="M2450" s="6">
        <v>53</v>
      </c>
      <c r="N2450" s="6">
        <v>2</v>
      </c>
      <c r="O2450" s="7" t="str">
        <f>VLOOKUP(H2450,Product_Master!$A$2:$E$19,2,FALSE)</f>
        <v>Printer</v>
      </c>
      <c r="P2450" s="7" t="str">
        <f>VLOOKUP(H2450,Product_Master!$A$2:$E$19,3,FALSE)</f>
        <v>Technology</v>
      </c>
      <c r="Q2450" s="17">
        <f>INDEX(Product_Master!$D$2:$D$19,MATCH(H2450,Product_Master!$A$2:$A$19,0))</f>
        <v>180</v>
      </c>
      <c r="R2450" s="14">
        <f>INDEX(Product_Master!$E$2:$E$19,MATCH(H2450,Product_Master!$A$2:$A$19,0))</f>
        <v>133.25</v>
      </c>
      <c r="S2450" s="14">
        <f t="shared" si="228"/>
        <v>765</v>
      </c>
      <c r="T2450" s="14">
        <f t="shared" si="229"/>
        <v>666.25</v>
      </c>
      <c r="U2450" s="14">
        <f t="shared" si="230"/>
        <v>98.75</v>
      </c>
      <c r="V2450" s="20">
        <f t="shared" si="231"/>
        <v>0.12908496732026145</v>
      </c>
      <c r="W2450" s="7" t="str">
        <f t="shared" si="232"/>
        <v>Profitable</v>
      </c>
      <c r="X2450" s="7" t="str">
        <f t="shared" si="233"/>
        <v>Low</v>
      </c>
    </row>
    <row r="2451" spans="1:24" x14ac:dyDescent="0.3">
      <c r="A2451" s="7" t="s">
        <v>5151</v>
      </c>
      <c r="B2451" s="8">
        <v>45340</v>
      </c>
      <c r="C2451" s="8">
        <v>45341</v>
      </c>
      <c r="D2451" s="7" t="s">
        <v>2672</v>
      </c>
      <c r="E2451" s="7" t="s">
        <v>276</v>
      </c>
      <c r="F2451" s="7" t="s">
        <v>29</v>
      </c>
      <c r="G2451" s="7" t="s">
        <v>192</v>
      </c>
      <c r="H2451" s="7" t="s">
        <v>56</v>
      </c>
      <c r="I2451" s="6">
        <v>8</v>
      </c>
      <c r="J2451" s="10">
        <v>0.05</v>
      </c>
      <c r="K2451" s="7" t="s">
        <v>32</v>
      </c>
      <c r="L2451" s="7" t="s">
        <v>41</v>
      </c>
      <c r="M2451" s="6">
        <v>39</v>
      </c>
      <c r="N2451" s="6">
        <v>1</v>
      </c>
      <c r="O2451" s="7" t="str">
        <f>VLOOKUP(H2451,Product_Master!$A$2:$E$19,2,FALSE)</f>
        <v>Stapler</v>
      </c>
      <c r="P2451" s="7" t="str">
        <f>VLOOKUP(H2451,Product_Master!$A$2:$E$19,3,FALSE)</f>
        <v>Office Supplies</v>
      </c>
      <c r="Q2451" s="17">
        <f>INDEX(Product_Master!$D$2:$D$19,MATCH(H2451,Product_Master!$A$2:$A$19,0))</f>
        <v>15</v>
      </c>
      <c r="R2451" s="14">
        <f>INDEX(Product_Master!$E$2:$E$19,MATCH(H2451,Product_Master!$A$2:$A$19,0))</f>
        <v>9.91</v>
      </c>
      <c r="S2451" s="14">
        <f t="shared" si="228"/>
        <v>114</v>
      </c>
      <c r="T2451" s="14">
        <f t="shared" si="229"/>
        <v>79.28</v>
      </c>
      <c r="U2451" s="14">
        <f t="shared" si="230"/>
        <v>34.72</v>
      </c>
      <c r="V2451" s="20">
        <f t="shared" si="231"/>
        <v>0.30456140350877192</v>
      </c>
      <c r="W2451" s="7" t="str">
        <f t="shared" si="232"/>
        <v>Profitable</v>
      </c>
      <c r="X2451" s="7" t="str">
        <f t="shared" si="233"/>
        <v>Low</v>
      </c>
    </row>
    <row r="2452" spans="1:24" x14ac:dyDescent="0.3">
      <c r="A2452" s="7" t="s">
        <v>5153</v>
      </c>
      <c r="B2452" s="8">
        <v>45313</v>
      </c>
      <c r="C2452" s="8">
        <v>45319</v>
      </c>
      <c r="D2452" s="7" t="s">
        <v>670</v>
      </c>
      <c r="E2452" s="7" t="s">
        <v>186</v>
      </c>
      <c r="F2452" s="7" t="s">
        <v>29</v>
      </c>
      <c r="G2452" s="7" t="s">
        <v>97</v>
      </c>
      <c r="H2452" s="7" t="s">
        <v>308</v>
      </c>
      <c r="I2452" s="6">
        <v>8</v>
      </c>
      <c r="J2452" s="10">
        <v>0.2</v>
      </c>
      <c r="K2452" s="7" t="s">
        <v>32</v>
      </c>
      <c r="L2452" s="7" t="s">
        <v>41</v>
      </c>
      <c r="M2452" s="6">
        <v>33</v>
      </c>
      <c r="N2452" s="6">
        <v>2</v>
      </c>
      <c r="O2452" s="7" t="str">
        <f>VLOOKUP(H2452,Product_Master!$A$2:$E$19,2,FALSE)</f>
        <v>Binder</v>
      </c>
      <c r="P2452" s="7" t="str">
        <f>VLOOKUP(H2452,Product_Master!$A$2:$E$19,3,FALSE)</f>
        <v>Office Supplies</v>
      </c>
      <c r="Q2452" s="17">
        <f>INDEX(Product_Master!$D$2:$D$19,MATCH(H2452,Product_Master!$A$2:$A$19,0))</f>
        <v>8</v>
      </c>
      <c r="R2452" s="14">
        <f>INDEX(Product_Master!$E$2:$E$19,MATCH(H2452,Product_Master!$A$2:$A$19,0))</f>
        <v>5.51</v>
      </c>
      <c r="S2452" s="14">
        <f t="shared" si="228"/>
        <v>51.2</v>
      </c>
      <c r="T2452" s="14">
        <f t="shared" si="229"/>
        <v>44.08</v>
      </c>
      <c r="U2452" s="14">
        <f t="shared" si="230"/>
        <v>7.1200000000000045</v>
      </c>
      <c r="V2452" s="20">
        <f t="shared" si="231"/>
        <v>0.13906250000000009</v>
      </c>
      <c r="W2452" s="7" t="str">
        <f t="shared" si="232"/>
        <v>Profitable</v>
      </c>
      <c r="X2452" s="7" t="str">
        <f t="shared" si="233"/>
        <v>Low</v>
      </c>
    </row>
    <row r="2453" spans="1:24" x14ac:dyDescent="0.3">
      <c r="A2453" s="7" t="s">
        <v>5154</v>
      </c>
      <c r="B2453" s="8">
        <v>45027</v>
      </c>
      <c r="C2453" s="8">
        <v>45034</v>
      </c>
      <c r="D2453" s="7" t="s">
        <v>4269</v>
      </c>
      <c r="E2453" s="7" t="s">
        <v>2083</v>
      </c>
      <c r="F2453" s="7" t="s">
        <v>29</v>
      </c>
      <c r="G2453" s="7" t="s">
        <v>176</v>
      </c>
      <c r="H2453" s="7" t="s">
        <v>31</v>
      </c>
      <c r="I2453" s="6">
        <v>1</v>
      </c>
      <c r="J2453" s="10">
        <v>0.1</v>
      </c>
      <c r="K2453" s="7" t="s">
        <v>222</v>
      </c>
      <c r="L2453" s="7" t="s">
        <v>50</v>
      </c>
      <c r="M2453" s="6">
        <v>26</v>
      </c>
      <c r="N2453" s="6">
        <v>3</v>
      </c>
      <c r="O2453" s="7" t="str">
        <f>VLOOKUP(H2453,Product_Master!$A$2:$E$19,2,FALSE)</f>
        <v>Desk</v>
      </c>
      <c r="P2453" s="7" t="str">
        <f>VLOOKUP(H2453,Product_Master!$A$2:$E$19,3,FALSE)</f>
        <v>Furniture</v>
      </c>
      <c r="Q2453" s="17">
        <f>INDEX(Product_Master!$D$2:$D$19,MATCH(H2453,Product_Master!$A$2:$A$19,0))</f>
        <v>320</v>
      </c>
      <c r="R2453" s="14">
        <f>INDEX(Product_Master!$E$2:$E$19,MATCH(H2453,Product_Master!$A$2:$A$19,0))</f>
        <v>186.25</v>
      </c>
      <c r="S2453" s="14">
        <f t="shared" si="228"/>
        <v>288</v>
      </c>
      <c r="T2453" s="14">
        <f t="shared" si="229"/>
        <v>186.25</v>
      </c>
      <c r="U2453" s="14">
        <f t="shared" si="230"/>
        <v>101.75</v>
      </c>
      <c r="V2453" s="20">
        <f t="shared" si="231"/>
        <v>0.3532986111111111</v>
      </c>
      <c r="W2453" s="7" t="str">
        <f t="shared" si="232"/>
        <v>Profitable</v>
      </c>
      <c r="X2453" s="7" t="str">
        <f t="shared" si="233"/>
        <v>Low</v>
      </c>
    </row>
    <row r="2454" spans="1:24" x14ac:dyDescent="0.3">
      <c r="A2454" s="7" t="s">
        <v>5155</v>
      </c>
      <c r="B2454" s="8">
        <v>44963</v>
      </c>
      <c r="C2454" s="8">
        <v>44964</v>
      </c>
      <c r="D2454" s="7" t="s">
        <v>3403</v>
      </c>
      <c r="E2454" s="7" t="s">
        <v>413</v>
      </c>
      <c r="F2454" s="7" t="s">
        <v>29</v>
      </c>
      <c r="G2454" s="7" t="s">
        <v>192</v>
      </c>
      <c r="H2454" s="7" t="s">
        <v>177</v>
      </c>
      <c r="I2454" s="6">
        <v>8</v>
      </c>
      <c r="J2454" s="10">
        <v>0.1</v>
      </c>
      <c r="K2454" s="7" t="s">
        <v>32</v>
      </c>
      <c r="L2454" s="7" t="s">
        <v>41</v>
      </c>
      <c r="M2454" s="6">
        <v>22</v>
      </c>
      <c r="N2454" s="6">
        <v>2</v>
      </c>
      <c r="O2454" s="7" t="str">
        <f>VLOOKUP(H2454,Product_Master!$A$2:$E$19,2,FALSE)</f>
        <v>Headphones</v>
      </c>
      <c r="P2454" s="7" t="str">
        <f>VLOOKUP(H2454,Product_Master!$A$2:$E$19,3,FALSE)</f>
        <v>Technology</v>
      </c>
      <c r="Q2454" s="17">
        <f>INDEX(Product_Master!$D$2:$D$19,MATCH(H2454,Product_Master!$A$2:$A$19,0))</f>
        <v>80</v>
      </c>
      <c r="R2454" s="14">
        <f>INDEX(Product_Master!$E$2:$E$19,MATCH(H2454,Product_Master!$A$2:$A$19,0))</f>
        <v>45.88</v>
      </c>
      <c r="S2454" s="14">
        <f t="shared" si="228"/>
        <v>576</v>
      </c>
      <c r="T2454" s="14">
        <f t="shared" si="229"/>
        <v>367.04</v>
      </c>
      <c r="U2454" s="14">
        <f t="shared" si="230"/>
        <v>208.95999999999998</v>
      </c>
      <c r="V2454" s="20">
        <f t="shared" si="231"/>
        <v>0.36277777777777775</v>
      </c>
      <c r="W2454" s="7" t="str">
        <f t="shared" si="232"/>
        <v>Profitable</v>
      </c>
      <c r="X2454" s="7" t="str">
        <f t="shared" si="233"/>
        <v>Low</v>
      </c>
    </row>
    <row r="2455" spans="1:24" x14ac:dyDescent="0.3">
      <c r="A2455" s="7" t="s">
        <v>5156</v>
      </c>
      <c r="B2455" s="8">
        <v>45642</v>
      </c>
      <c r="C2455" s="8">
        <v>45647</v>
      </c>
      <c r="D2455" s="7" t="s">
        <v>3802</v>
      </c>
      <c r="E2455" s="7" t="s">
        <v>1770</v>
      </c>
      <c r="F2455" s="7" t="s">
        <v>39</v>
      </c>
      <c r="G2455" s="7" t="s">
        <v>97</v>
      </c>
      <c r="H2455" s="7" t="s">
        <v>69</v>
      </c>
      <c r="I2455" s="6">
        <v>5</v>
      </c>
      <c r="J2455" s="10">
        <v>0</v>
      </c>
      <c r="K2455" s="7" t="s">
        <v>22</v>
      </c>
      <c r="L2455" s="7" t="s">
        <v>50</v>
      </c>
      <c r="M2455" s="6">
        <v>26</v>
      </c>
      <c r="N2455" s="6">
        <v>1</v>
      </c>
      <c r="O2455" s="7" t="str">
        <f>VLOOKUP(H2455,Product_Master!$A$2:$E$19,2,FALSE)</f>
        <v>Marker Pack</v>
      </c>
      <c r="P2455" s="7" t="str">
        <f>VLOOKUP(H2455,Product_Master!$A$2:$E$19,3,FALSE)</f>
        <v>Office Supplies</v>
      </c>
      <c r="Q2455" s="17">
        <f>INDEX(Product_Master!$D$2:$D$19,MATCH(H2455,Product_Master!$A$2:$A$19,0))</f>
        <v>11</v>
      </c>
      <c r="R2455" s="14">
        <f>INDEX(Product_Master!$E$2:$E$19,MATCH(H2455,Product_Master!$A$2:$A$19,0))</f>
        <v>6.23</v>
      </c>
      <c r="S2455" s="14">
        <f t="shared" si="228"/>
        <v>55</v>
      </c>
      <c r="T2455" s="14">
        <f t="shared" si="229"/>
        <v>31.150000000000002</v>
      </c>
      <c r="U2455" s="14">
        <f t="shared" si="230"/>
        <v>23.849999999999998</v>
      </c>
      <c r="V2455" s="20">
        <f t="shared" si="231"/>
        <v>0.4336363636363636</v>
      </c>
      <c r="W2455" s="7" t="str">
        <f t="shared" si="232"/>
        <v>Profitable</v>
      </c>
      <c r="X2455" s="7" t="str">
        <f t="shared" si="233"/>
        <v>Low</v>
      </c>
    </row>
    <row r="2456" spans="1:24" x14ac:dyDescent="0.3">
      <c r="A2456" s="7" t="s">
        <v>5157</v>
      </c>
      <c r="B2456" s="8">
        <v>44997</v>
      </c>
      <c r="C2456" s="8">
        <v>44999</v>
      </c>
      <c r="D2456" s="7" t="s">
        <v>3688</v>
      </c>
      <c r="E2456" s="7" t="s">
        <v>1014</v>
      </c>
      <c r="F2456" s="7" t="s">
        <v>29</v>
      </c>
      <c r="G2456" s="7" t="s">
        <v>30</v>
      </c>
      <c r="H2456" s="7" t="s">
        <v>98</v>
      </c>
      <c r="I2456" s="6">
        <v>6</v>
      </c>
      <c r="J2456" s="10">
        <v>0</v>
      </c>
      <c r="K2456" s="7" t="s">
        <v>70</v>
      </c>
      <c r="L2456" s="7" t="s">
        <v>50</v>
      </c>
      <c r="M2456" s="6">
        <v>64</v>
      </c>
      <c r="N2456" s="6">
        <v>5</v>
      </c>
      <c r="O2456" s="7" t="str">
        <f>VLOOKUP(H2456,Product_Master!$A$2:$E$19,2,FALSE)</f>
        <v>Office Chair</v>
      </c>
      <c r="P2456" s="7" t="str">
        <f>VLOOKUP(H2456,Product_Master!$A$2:$E$19,3,FALSE)</f>
        <v>Furniture</v>
      </c>
      <c r="Q2456" s="17">
        <f>INDEX(Product_Master!$D$2:$D$19,MATCH(H2456,Product_Master!$A$2:$A$19,0))</f>
        <v>150</v>
      </c>
      <c r="R2456" s="14">
        <f>INDEX(Product_Master!$E$2:$E$19,MATCH(H2456,Product_Master!$A$2:$A$19,0))</f>
        <v>111.98</v>
      </c>
      <c r="S2456" s="14">
        <f t="shared" si="228"/>
        <v>900</v>
      </c>
      <c r="T2456" s="14">
        <f t="shared" si="229"/>
        <v>671.88</v>
      </c>
      <c r="U2456" s="14">
        <f t="shared" si="230"/>
        <v>228.12</v>
      </c>
      <c r="V2456" s="20">
        <f t="shared" si="231"/>
        <v>0.25346666666666667</v>
      </c>
      <c r="W2456" s="7" t="str">
        <f t="shared" si="232"/>
        <v>Profitable</v>
      </c>
      <c r="X2456" s="7" t="str">
        <f t="shared" si="233"/>
        <v>Low</v>
      </c>
    </row>
    <row r="2457" spans="1:24" x14ac:dyDescent="0.3">
      <c r="A2457" s="7" t="s">
        <v>5158</v>
      </c>
      <c r="B2457" s="8">
        <v>45594</v>
      </c>
      <c r="C2457" s="8">
        <v>45600</v>
      </c>
      <c r="D2457" s="7" t="s">
        <v>3857</v>
      </c>
      <c r="E2457" s="7" t="s">
        <v>1267</v>
      </c>
      <c r="F2457" s="7" t="s">
        <v>29</v>
      </c>
      <c r="G2457" s="7" t="s">
        <v>115</v>
      </c>
      <c r="H2457" s="7" t="s">
        <v>69</v>
      </c>
      <c r="I2457" s="6">
        <v>7</v>
      </c>
      <c r="J2457" s="10">
        <v>0.05</v>
      </c>
      <c r="K2457" s="7" t="s">
        <v>32</v>
      </c>
      <c r="L2457" s="7" t="s">
        <v>50</v>
      </c>
      <c r="M2457" s="6">
        <v>37</v>
      </c>
      <c r="N2457" s="6">
        <v>1</v>
      </c>
      <c r="O2457" s="7" t="str">
        <f>VLOOKUP(H2457,Product_Master!$A$2:$E$19,2,FALSE)</f>
        <v>Marker Pack</v>
      </c>
      <c r="P2457" s="7" t="str">
        <f>VLOOKUP(H2457,Product_Master!$A$2:$E$19,3,FALSE)</f>
        <v>Office Supplies</v>
      </c>
      <c r="Q2457" s="17">
        <f>INDEX(Product_Master!$D$2:$D$19,MATCH(H2457,Product_Master!$A$2:$A$19,0))</f>
        <v>11</v>
      </c>
      <c r="R2457" s="14">
        <f>INDEX(Product_Master!$E$2:$E$19,MATCH(H2457,Product_Master!$A$2:$A$19,0))</f>
        <v>6.23</v>
      </c>
      <c r="S2457" s="14">
        <f t="shared" si="228"/>
        <v>73.149999999999991</v>
      </c>
      <c r="T2457" s="14">
        <f t="shared" si="229"/>
        <v>43.61</v>
      </c>
      <c r="U2457" s="14">
        <f t="shared" si="230"/>
        <v>29.539999999999992</v>
      </c>
      <c r="V2457" s="20">
        <f t="shared" si="231"/>
        <v>0.4038277511961722</v>
      </c>
      <c r="W2457" s="7" t="str">
        <f t="shared" si="232"/>
        <v>Profitable</v>
      </c>
      <c r="X2457" s="7" t="str">
        <f t="shared" si="233"/>
        <v>Low</v>
      </c>
    </row>
    <row r="2458" spans="1:24" x14ac:dyDescent="0.3">
      <c r="A2458" s="7" t="s">
        <v>5159</v>
      </c>
      <c r="B2458" s="8">
        <v>45155</v>
      </c>
      <c r="C2458" s="8">
        <v>45156</v>
      </c>
      <c r="D2458" s="7" t="s">
        <v>5160</v>
      </c>
      <c r="E2458" s="7" t="s">
        <v>276</v>
      </c>
      <c r="F2458" s="7" t="s">
        <v>19</v>
      </c>
      <c r="G2458" s="7" t="s">
        <v>251</v>
      </c>
      <c r="H2458" s="7" t="s">
        <v>31</v>
      </c>
      <c r="I2458" s="6">
        <v>3</v>
      </c>
      <c r="J2458" s="10">
        <v>0.15</v>
      </c>
      <c r="K2458" s="7" t="s">
        <v>70</v>
      </c>
      <c r="L2458" s="7" t="s">
        <v>33</v>
      </c>
      <c r="M2458" s="6">
        <v>44</v>
      </c>
      <c r="N2458" s="6">
        <v>3</v>
      </c>
      <c r="O2458" s="7" t="str">
        <f>VLOOKUP(H2458,Product_Master!$A$2:$E$19,2,FALSE)</f>
        <v>Desk</v>
      </c>
      <c r="P2458" s="7" t="str">
        <f>VLOOKUP(H2458,Product_Master!$A$2:$E$19,3,FALSE)</f>
        <v>Furniture</v>
      </c>
      <c r="Q2458" s="17">
        <f>INDEX(Product_Master!$D$2:$D$19,MATCH(H2458,Product_Master!$A$2:$A$19,0))</f>
        <v>320</v>
      </c>
      <c r="R2458" s="14">
        <f>INDEX(Product_Master!$E$2:$E$19,MATCH(H2458,Product_Master!$A$2:$A$19,0))</f>
        <v>186.25</v>
      </c>
      <c r="S2458" s="14">
        <f t="shared" si="228"/>
        <v>816</v>
      </c>
      <c r="T2458" s="14">
        <f t="shared" si="229"/>
        <v>558.75</v>
      </c>
      <c r="U2458" s="14">
        <f t="shared" si="230"/>
        <v>257.25</v>
      </c>
      <c r="V2458" s="20">
        <f t="shared" si="231"/>
        <v>0.31525735294117646</v>
      </c>
      <c r="W2458" s="7" t="str">
        <f t="shared" si="232"/>
        <v>Profitable</v>
      </c>
      <c r="X2458" s="7" t="str">
        <f t="shared" si="233"/>
        <v>Low</v>
      </c>
    </row>
    <row r="2459" spans="1:24" x14ac:dyDescent="0.3">
      <c r="A2459" s="7" t="s">
        <v>5161</v>
      </c>
      <c r="B2459" s="8">
        <v>45496</v>
      </c>
      <c r="C2459" s="8">
        <v>45501</v>
      </c>
      <c r="D2459" s="7" t="s">
        <v>2880</v>
      </c>
      <c r="E2459" s="7" t="s">
        <v>276</v>
      </c>
      <c r="F2459" s="7" t="s">
        <v>29</v>
      </c>
      <c r="G2459" s="7" t="s">
        <v>90</v>
      </c>
      <c r="H2459" s="7" t="s">
        <v>216</v>
      </c>
      <c r="I2459" s="6">
        <v>1</v>
      </c>
      <c r="J2459" s="10">
        <v>0</v>
      </c>
      <c r="K2459" s="7" t="s">
        <v>32</v>
      </c>
      <c r="L2459" s="7" t="s">
        <v>50</v>
      </c>
      <c r="M2459" s="6">
        <v>44</v>
      </c>
      <c r="N2459" s="6">
        <v>1</v>
      </c>
      <c r="O2459" s="7" t="str">
        <f>VLOOKUP(H2459,Product_Master!$A$2:$E$19,2,FALSE)</f>
        <v>Keyboard</v>
      </c>
      <c r="P2459" s="7" t="str">
        <f>VLOOKUP(H2459,Product_Master!$A$2:$E$19,3,FALSE)</f>
        <v>Technology</v>
      </c>
      <c r="Q2459" s="17">
        <f>INDEX(Product_Master!$D$2:$D$19,MATCH(H2459,Product_Master!$A$2:$A$19,0))</f>
        <v>45</v>
      </c>
      <c r="R2459" s="14">
        <f>INDEX(Product_Master!$E$2:$E$19,MATCH(H2459,Product_Master!$A$2:$A$19,0))</f>
        <v>35.729999999999997</v>
      </c>
      <c r="S2459" s="14">
        <f t="shared" si="228"/>
        <v>45</v>
      </c>
      <c r="T2459" s="14">
        <f t="shared" si="229"/>
        <v>35.729999999999997</v>
      </c>
      <c r="U2459" s="14">
        <f t="shared" si="230"/>
        <v>9.2700000000000031</v>
      </c>
      <c r="V2459" s="20">
        <f t="shared" si="231"/>
        <v>0.20600000000000007</v>
      </c>
      <c r="W2459" s="7" t="str">
        <f t="shared" si="232"/>
        <v>Profitable</v>
      </c>
      <c r="X2459" s="7" t="str">
        <f t="shared" si="233"/>
        <v>Low</v>
      </c>
    </row>
    <row r="2460" spans="1:24" x14ac:dyDescent="0.3">
      <c r="A2460" s="7" t="s">
        <v>5162</v>
      </c>
      <c r="B2460" s="8">
        <v>45214</v>
      </c>
      <c r="C2460" s="8">
        <v>45218</v>
      </c>
      <c r="D2460" s="7" t="s">
        <v>4199</v>
      </c>
      <c r="E2460" s="7" t="s">
        <v>1372</v>
      </c>
      <c r="F2460" s="7" t="s">
        <v>29</v>
      </c>
      <c r="G2460" s="7" t="s">
        <v>97</v>
      </c>
      <c r="H2460" s="7" t="s">
        <v>21</v>
      </c>
      <c r="I2460" s="6">
        <v>8</v>
      </c>
      <c r="J2460" s="10">
        <v>0.05</v>
      </c>
      <c r="K2460" s="7" t="s">
        <v>70</v>
      </c>
      <c r="L2460" s="7" t="s">
        <v>33</v>
      </c>
      <c r="M2460" s="6">
        <v>67</v>
      </c>
      <c r="N2460" s="6">
        <v>3</v>
      </c>
      <c r="O2460" s="7" t="str">
        <f>VLOOKUP(H2460,Product_Master!$A$2:$E$19,2,FALSE)</f>
        <v>Pen Set</v>
      </c>
      <c r="P2460" s="7" t="str">
        <f>VLOOKUP(H2460,Product_Master!$A$2:$E$19,3,FALSE)</f>
        <v>Office Supplies</v>
      </c>
      <c r="Q2460" s="17">
        <f>INDEX(Product_Master!$D$2:$D$19,MATCH(H2460,Product_Master!$A$2:$A$19,0))</f>
        <v>12</v>
      </c>
      <c r="R2460" s="14">
        <f>INDEX(Product_Master!$E$2:$E$19,MATCH(H2460,Product_Master!$A$2:$A$19,0))</f>
        <v>9.07</v>
      </c>
      <c r="S2460" s="14">
        <f t="shared" si="228"/>
        <v>91.199999999999989</v>
      </c>
      <c r="T2460" s="14">
        <f t="shared" si="229"/>
        <v>72.56</v>
      </c>
      <c r="U2460" s="14">
        <f t="shared" si="230"/>
        <v>18.639999999999986</v>
      </c>
      <c r="V2460" s="20">
        <f t="shared" si="231"/>
        <v>0.20438596491228059</v>
      </c>
      <c r="W2460" s="7" t="str">
        <f t="shared" si="232"/>
        <v>Profitable</v>
      </c>
      <c r="X2460" s="7" t="str">
        <f t="shared" si="233"/>
        <v>Low</v>
      </c>
    </row>
    <row r="2461" spans="1:24" x14ac:dyDescent="0.3">
      <c r="A2461" s="7" t="s">
        <v>5163</v>
      </c>
      <c r="B2461" s="8">
        <v>45454</v>
      </c>
      <c r="C2461" s="8">
        <v>45460</v>
      </c>
      <c r="D2461" s="7" t="s">
        <v>2152</v>
      </c>
      <c r="E2461" s="7" t="s">
        <v>444</v>
      </c>
      <c r="F2461" s="7" t="s">
        <v>29</v>
      </c>
      <c r="G2461" s="7" t="s">
        <v>20</v>
      </c>
      <c r="H2461" s="7" t="s">
        <v>154</v>
      </c>
      <c r="I2461" s="6">
        <v>9</v>
      </c>
      <c r="J2461" s="10">
        <v>0</v>
      </c>
      <c r="K2461" s="7" t="s">
        <v>22</v>
      </c>
      <c r="L2461" s="7" t="s">
        <v>41</v>
      </c>
      <c r="M2461" s="6">
        <v>60</v>
      </c>
      <c r="N2461" s="6">
        <v>5</v>
      </c>
      <c r="O2461" s="7" t="str">
        <f>VLOOKUP(H2461,Product_Master!$A$2:$E$19,2,FALSE)</f>
        <v>Filing Cabinet</v>
      </c>
      <c r="P2461" s="7" t="str">
        <f>VLOOKUP(H2461,Product_Master!$A$2:$E$19,3,FALSE)</f>
        <v>Furniture</v>
      </c>
      <c r="Q2461" s="17">
        <f>INDEX(Product_Master!$D$2:$D$19,MATCH(H2461,Product_Master!$A$2:$A$19,0))</f>
        <v>130</v>
      </c>
      <c r="R2461" s="14">
        <f>INDEX(Product_Master!$E$2:$E$19,MATCH(H2461,Product_Master!$A$2:$A$19,0))</f>
        <v>83.55</v>
      </c>
      <c r="S2461" s="14">
        <f t="shared" si="228"/>
        <v>1170</v>
      </c>
      <c r="T2461" s="14">
        <f t="shared" si="229"/>
        <v>751.94999999999993</v>
      </c>
      <c r="U2461" s="14">
        <f t="shared" si="230"/>
        <v>418.05000000000007</v>
      </c>
      <c r="V2461" s="20">
        <f t="shared" si="231"/>
        <v>0.35730769230769238</v>
      </c>
      <c r="W2461" s="7" t="str">
        <f t="shared" si="232"/>
        <v>Profitable</v>
      </c>
      <c r="X2461" s="7" t="str">
        <f t="shared" si="233"/>
        <v>Low</v>
      </c>
    </row>
    <row r="2462" spans="1:24" x14ac:dyDescent="0.3">
      <c r="A2462" s="7" t="s">
        <v>5164</v>
      </c>
      <c r="B2462" s="8">
        <v>45323</v>
      </c>
      <c r="C2462" s="8">
        <v>45328</v>
      </c>
      <c r="D2462" s="7" t="s">
        <v>5092</v>
      </c>
      <c r="E2462" s="7" t="s">
        <v>1315</v>
      </c>
      <c r="F2462" s="7" t="s">
        <v>19</v>
      </c>
      <c r="G2462" s="7" t="s">
        <v>97</v>
      </c>
      <c r="H2462" s="7" t="s">
        <v>146</v>
      </c>
      <c r="I2462" s="6">
        <v>5</v>
      </c>
      <c r="J2462" s="10">
        <v>0.05</v>
      </c>
      <c r="K2462" s="7" t="s">
        <v>22</v>
      </c>
      <c r="L2462" s="7" t="s">
        <v>41</v>
      </c>
      <c r="M2462" s="6">
        <v>35</v>
      </c>
      <c r="N2462" s="6">
        <v>5</v>
      </c>
      <c r="O2462" s="7" t="str">
        <f>VLOOKUP(H2462,Product_Master!$A$2:$E$19,2,FALSE)</f>
        <v>Standing Desk</v>
      </c>
      <c r="P2462" s="7" t="str">
        <f>VLOOKUP(H2462,Product_Master!$A$2:$E$19,3,FALSE)</f>
        <v>Furniture</v>
      </c>
      <c r="Q2462" s="17">
        <f>INDEX(Product_Master!$D$2:$D$19,MATCH(H2462,Product_Master!$A$2:$A$19,0))</f>
        <v>480</v>
      </c>
      <c r="R2462" s="14">
        <f>INDEX(Product_Master!$E$2:$E$19,MATCH(H2462,Product_Master!$A$2:$A$19,0))</f>
        <v>375.21</v>
      </c>
      <c r="S2462" s="14">
        <f t="shared" si="228"/>
        <v>2280</v>
      </c>
      <c r="T2462" s="14">
        <f t="shared" si="229"/>
        <v>1876.05</v>
      </c>
      <c r="U2462" s="14">
        <f t="shared" si="230"/>
        <v>403.95000000000005</v>
      </c>
      <c r="V2462" s="20">
        <f t="shared" si="231"/>
        <v>0.17717105263157898</v>
      </c>
      <c r="W2462" s="7" t="str">
        <f t="shared" si="232"/>
        <v>Profitable</v>
      </c>
      <c r="X2462" s="7" t="str">
        <f t="shared" si="233"/>
        <v>Medium</v>
      </c>
    </row>
    <row r="2463" spans="1:24" x14ac:dyDescent="0.3">
      <c r="A2463" s="7" t="s">
        <v>5165</v>
      </c>
      <c r="B2463" s="8">
        <v>45314</v>
      </c>
      <c r="C2463" s="8">
        <v>45315</v>
      </c>
      <c r="D2463" s="7" t="s">
        <v>1785</v>
      </c>
      <c r="E2463" s="7" t="s">
        <v>643</v>
      </c>
      <c r="F2463" s="7" t="s">
        <v>19</v>
      </c>
      <c r="G2463" s="7" t="s">
        <v>97</v>
      </c>
      <c r="H2463" s="7" t="s">
        <v>308</v>
      </c>
      <c r="I2463" s="6">
        <v>2</v>
      </c>
      <c r="J2463" s="10">
        <v>0.1</v>
      </c>
      <c r="K2463" s="7" t="s">
        <v>32</v>
      </c>
      <c r="L2463" s="7" t="s">
        <v>41</v>
      </c>
      <c r="M2463" s="6">
        <v>51</v>
      </c>
      <c r="N2463" s="6">
        <v>1</v>
      </c>
      <c r="O2463" s="7" t="str">
        <f>VLOOKUP(H2463,Product_Master!$A$2:$E$19,2,FALSE)</f>
        <v>Binder</v>
      </c>
      <c r="P2463" s="7" t="str">
        <f>VLOOKUP(H2463,Product_Master!$A$2:$E$19,3,FALSE)</f>
        <v>Office Supplies</v>
      </c>
      <c r="Q2463" s="17">
        <f>INDEX(Product_Master!$D$2:$D$19,MATCH(H2463,Product_Master!$A$2:$A$19,0))</f>
        <v>8</v>
      </c>
      <c r="R2463" s="14">
        <f>INDEX(Product_Master!$E$2:$E$19,MATCH(H2463,Product_Master!$A$2:$A$19,0))</f>
        <v>5.51</v>
      </c>
      <c r="S2463" s="14">
        <f t="shared" si="228"/>
        <v>14.4</v>
      </c>
      <c r="T2463" s="14">
        <f t="shared" si="229"/>
        <v>11.02</v>
      </c>
      <c r="U2463" s="14">
        <f t="shared" si="230"/>
        <v>3.3800000000000008</v>
      </c>
      <c r="V2463" s="20">
        <f t="shared" si="231"/>
        <v>0.23472222222222228</v>
      </c>
      <c r="W2463" s="7" t="str">
        <f t="shared" si="232"/>
        <v>Profitable</v>
      </c>
      <c r="X2463" s="7" t="str">
        <f t="shared" si="233"/>
        <v>Low</v>
      </c>
    </row>
    <row r="2464" spans="1:24" x14ac:dyDescent="0.3">
      <c r="A2464" s="7" t="s">
        <v>5166</v>
      </c>
      <c r="B2464" s="8">
        <v>45548</v>
      </c>
      <c r="C2464" s="8">
        <v>45553</v>
      </c>
      <c r="D2464" s="7" t="s">
        <v>5167</v>
      </c>
      <c r="E2464" s="7" t="s">
        <v>1019</v>
      </c>
      <c r="F2464" s="7" t="s">
        <v>19</v>
      </c>
      <c r="G2464" s="7" t="s">
        <v>97</v>
      </c>
      <c r="H2464" s="7" t="s">
        <v>84</v>
      </c>
      <c r="I2464" s="6">
        <v>6</v>
      </c>
      <c r="J2464" s="10">
        <v>0</v>
      </c>
      <c r="K2464" s="7" t="s">
        <v>32</v>
      </c>
      <c r="L2464" s="7" t="s">
        <v>33</v>
      </c>
      <c r="M2464" s="6">
        <v>45</v>
      </c>
      <c r="N2464" s="6">
        <v>2</v>
      </c>
      <c r="O2464" s="7" t="str">
        <f>VLOOKUP(H2464,Product_Master!$A$2:$E$19,2,FALSE)</f>
        <v>Bookcase</v>
      </c>
      <c r="P2464" s="7" t="str">
        <f>VLOOKUP(H2464,Product_Master!$A$2:$E$19,3,FALSE)</f>
        <v>Furniture</v>
      </c>
      <c r="Q2464" s="17">
        <f>INDEX(Product_Master!$D$2:$D$19,MATCH(H2464,Product_Master!$A$2:$A$19,0))</f>
        <v>210</v>
      </c>
      <c r="R2464" s="14">
        <f>INDEX(Product_Master!$E$2:$E$19,MATCH(H2464,Product_Master!$A$2:$A$19,0))</f>
        <v>139.15</v>
      </c>
      <c r="S2464" s="14">
        <f t="shared" si="228"/>
        <v>1260</v>
      </c>
      <c r="T2464" s="14">
        <f t="shared" si="229"/>
        <v>834.90000000000009</v>
      </c>
      <c r="U2464" s="14">
        <f t="shared" si="230"/>
        <v>425.09999999999991</v>
      </c>
      <c r="V2464" s="20">
        <f t="shared" si="231"/>
        <v>0.33738095238095228</v>
      </c>
      <c r="W2464" s="7" t="str">
        <f t="shared" si="232"/>
        <v>Profitable</v>
      </c>
      <c r="X2464" s="7" t="str">
        <f t="shared" si="233"/>
        <v>Low</v>
      </c>
    </row>
    <row r="2465" spans="1:24" x14ac:dyDescent="0.3">
      <c r="A2465" s="7" t="s">
        <v>5168</v>
      </c>
      <c r="B2465" s="8">
        <v>45651</v>
      </c>
      <c r="C2465" s="8">
        <v>45655</v>
      </c>
      <c r="D2465" s="7" t="s">
        <v>979</v>
      </c>
      <c r="E2465" s="7" t="s">
        <v>369</v>
      </c>
      <c r="F2465" s="7" t="s">
        <v>39</v>
      </c>
      <c r="G2465" s="7" t="s">
        <v>20</v>
      </c>
      <c r="H2465" s="7" t="s">
        <v>69</v>
      </c>
      <c r="I2465" s="6">
        <v>6</v>
      </c>
      <c r="J2465" s="10">
        <v>0</v>
      </c>
      <c r="K2465" s="7" t="s">
        <v>32</v>
      </c>
      <c r="L2465" s="7" t="s">
        <v>50</v>
      </c>
      <c r="M2465" s="6">
        <v>60</v>
      </c>
      <c r="N2465" s="6">
        <v>2</v>
      </c>
      <c r="O2465" s="7" t="str">
        <f>VLOOKUP(H2465,Product_Master!$A$2:$E$19,2,FALSE)</f>
        <v>Marker Pack</v>
      </c>
      <c r="P2465" s="7" t="str">
        <f>VLOOKUP(H2465,Product_Master!$A$2:$E$19,3,FALSE)</f>
        <v>Office Supplies</v>
      </c>
      <c r="Q2465" s="17">
        <f>INDEX(Product_Master!$D$2:$D$19,MATCH(H2465,Product_Master!$A$2:$A$19,0))</f>
        <v>11</v>
      </c>
      <c r="R2465" s="14">
        <f>INDEX(Product_Master!$E$2:$E$19,MATCH(H2465,Product_Master!$A$2:$A$19,0))</f>
        <v>6.23</v>
      </c>
      <c r="S2465" s="14">
        <f t="shared" si="228"/>
        <v>66</v>
      </c>
      <c r="T2465" s="14">
        <f t="shared" si="229"/>
        <v>37.380000000000003</v>
      </c>
      <c r="U2465" s="14">
        <f t="shared" si="230"/>
        <v>28.619999999999997</v>
      </c>
      <c r="V2465" s="20">
        <f t="shared" si="231"/>
        <v>0.4336363636363636</v>
      </c>
      <c r="W2465" s="7" t="str">
        <f t="shared" si="232"/>
        <v>Profitable</v>
      </c>
      <c r="X2465" s="7" t="str">
        <f t="shared" si="233"/>
        <v>Low</v>
      </c>
    </row>
    <row r="2466" spans="1:24" x14ac:dyDescent="0.3">
      <c r="A2466" s="7" t="s">
        <v>5169</v>
      </c>
      <c r="B2466" s="8">
        <v>45464</v>
      </c>
      <c r="C2466" s="8">
        <v>45470</v>
      </c>
      <c r="D2466" s="7" t="s">
        <v>1515</v>
      </c>
      <c r="E2466" s="7" t="s">
        <v>89</v>
      </c>
      <c r="F2466" s="7" t="s">
        <v>39</v>
      </c>
      <c r="G2466" s="7" t="s">
        <v>115</v>
      </c>
      <c r="H2466" s="7" t="s">
        <v>109</v>
      </c>
      <c r="I2466" s="6">
        <v>2</v>
      </c>
      <c r="J2466" s="10">
        <v>0.1</v>
      </c>
      <c r="K2466" s="7" t="s">
        <v>32</v>
      </c>
      <c r="L2466" s="7" t="s">
        <v>50</v>
      </c>
      <c r="M2466" s="6">
        <v>21</v>
      </c>
      <c r="N2466" s="6">
        <v>1</v>
      </c>
      <c r="O2466" s="7" t="str">
        <f>VLOOKUP(H2466,Product_Master!$A$2:$E$19,2,FALSE)</f>
        <v>Printer</v>
      </c>
      <c r="P2466" s="7" t="str">
        <f>VLOOKUP(H2466,Product_Master!$A$2:$E$19,3,FALSE)</f>
        <v>Technology</v>
      </c>
      <c r="Q2466" s="17">
        <f>INDEX(Product_Master!$D$2:$D$19,MATCH(H2466,Product_Master!$A$2:$A$19,0))</f>
        <v>180</v>
      </c>
      <c r="R2466" s="14">
        <f>INDEX(Product_Master!$E$2:$E$19,MATCH(H2466,Product_Master!$A$2:$A$19,0))</f>
        <v>133.25</v>
      </c>
      <c r="S2466" s="14">
        <f t="shared" si="228"/>
        <v>324</v>
      </c>
      <c r="T2466" s="14">
        <f t="shared" si="229"/>
        <v>266.5</v>
      </c>
      <c r="U2466" s="14">
        <f t="shared" si="230"/>
        <v>57.5</v>
      </c>
      <c r="V2466" s="20">
        <f t="shared" si="231"/>
        <v>0.17746913580246915</v>
      </c>
      <c r="W2466" s="7" t="str">
        <f t="shared" si="232"/>
        <v>Profitable</v>
      </c>
      <c r="X2466" s="7" t="str">
        <f t="shared" si="233"/>
        <v>Low</v>
      </c>
    </row>
    <row r="2467" spans="1:24" x14ac:dyDescent="0.3">
      <c r="A2467" s="7" t="s">
        <v>5170</v>
      </c>
      <c r="B2467" s="8">
        <v>45245</v>
      </c>
      <c r="C2467" s="8">
        <v>45251</v>
      </c>
      <c r="D2467" s="7" t="s">
        <v>1340</v>
      </c>
      <c r="E2467" s="7" t="s">
        <v>82</v>
      </c>
      <c r="F2467" s="7" t="s">
        <v>29</v>
      </c>
      <c r="G2467" s="7" t="s">
        <v>192</v>
      </c>
      <c r="H2467" s="7" t="s">
        <v>177</v>
      </c>
      <c r="I2467" s="6">
        <v>8</v>
      </c>
      <c r="J2467" s="10">
        <v>0</v>
      </c>
      <c r="K2467" s="7" t="s">
        <v>32</v>
      </c>
      <c r="L2467" s="7" t="s">
        <v>33</v>
      </c>
      <c r="M2467" s="6">
        <v>40</v>
      </c>
      <c r="N2467" s="6">
        <v>1</v>
      </c>
      <c r="O2467" s="7" t="str">
        <f>VLOOKUP(H2467,Product_Master!$A$2:$E$19,2,FALSE)</f>
        <v>Headphones</v>
      </c>
      <c r="P2467" s="7" t="str">
        <f>VLOOKUP(H2467,Product_Master!$A$2:$E$19,3,FALSE)</f>
        <v>Technology</v>
      </c>
      <c r="Q2467" s="17">
        <f>INDEX(Product_Master!$D$2:$D$19,MATCH(H2467,Product_Master!$A$2:$A$19,0))</f>
        <v>80</v>
      </c>
      <c r="R2467" s="14">
        <f>INDEX(Product_Master!$E$2:$E$19,MATCH(H2467,Product_Master!$A$2:$A$19,0))</f>
        <v>45.88</v>
      </c>
      <c r="S2467" s="14">
        <f t="shared" si="228"/>
        <v>640</v>
      </c>
      <c r="T2467" s="14">
        <f t="shared" si="229"/>
        <v>367.04</v>
      </c>
      <c r="U2467" s="14">
        <f t="shared" si="230"/>
        <v>272.95999999999998</v>
      </c>
      <c r="V2467" s="20">
        <f t="shared" si="231"/>
        <v>0.42649999999999999</v>
      </c>
      <c r="W2467" s="7" t="str">
        <f t="shared" si="232"/>
        <v>Profitable</v>
      </c>
      <c r="X2467" s="7" t="str">
        <f t="shared" si="233"/>
        <v>Low</v>
      </c>
    </row>
    <row r="2468" spans="1:24" x14ac:dyDescent="0.3">
      <c r="A2468" s="7" t="s">
        <v>5171</v>
      </c>
      <c r="B2468" s="8">
        <v>45308</v>
      </c>
      <c r="C2468" s="8">
        <v>45313</v>
      </c>
      <c r="D2468" s="7" t="s">
        <v>638</v>
      </c>
      <c r="E2468" s="7" t="s">
        <v>911</v>
      </c>
      <c r="F2468" s="7" t="s">
        <v>29</v>
      </c>
      <c r="G2468" s="7" t="s">
        <v>30</v>
      </c>
      <c r="H2468" s="7" t="s">
        <v>98</v>
      </c>
      <c r="I2468" s="6">
        <v>4</v>
      </c>
      <c r="J2468" s="10">
        <v>0.15</v>
      </c>
      <c r="K2468" s="7" t="s">
        <v>70</v>
      </c>
      <c r="L2468" s="7" t="s">
        <v>50</v>
      </c>
      <c r="M2468" s="6">
        <v>41</v>
      </c>
      <c r="N2468" s="6">
        <v>2</v>
      </c>
      <c r="O2468" s="7" t="str">
        <f>VLOOKUP(H2468,Product_Master!$A$2:$E$19,2,FALSE)</f>
        <v>Office Chair</v>
      </c>
      <c r="P2468" s="7" t="str">
        <f>VLOOKUP(H2468,Product_Master!$A$2:$E$19,3,FALSE)</f>
        <v>Furniture</v>
      </c>
      <c r="Q2468" s="17">
        <f>INDEX(Product_Master!$D$2:$D$19,MATCH(H2468,Product_Master!$A$2:$A$19,0))</f>
        <v>150</v>
      </c>
      <c r="R2468" s="14">
        <f>INDEX(Product_Master!$E$2:$E$19,MATCH(H2468,Product_Master!$A$2:$A$19,0))</f>
        <v>111.98</v>
      </c>
      <c r="S2468" s="14">
        <f t="shared" si="228"/>
        <v>510</v>
      </c>
      <c r="T2468" s="14">
        <f t="shared" si="229"/>
        <v>447.92</v>
      </c>
      <c r="U2468" s="14">
        <f t="shared" si="230"/>
        <v>62.079999999999984</v>
      </c>
      <c r="V2468" s="20">
        <f t="shared" si="231"/>
        <v>0.1217254901960784</v>
      </c>
      <c r="W2468" s="7" t="str">
        <f t="shared" si="232"/>
        <v>Profitable</v>
      </c>
      <c r="X2468" s="7" t="str">
        <f t="shared" si="233"/>
        <v>Low</v>
      </c>
    </row>
    <row r="2469" spans="1:24" x14ac:dyDescent="0.3">
      <c r="A2469" s="7" t="s">
        <v>5172</v>
      </c>
      <c r="B2469" s="8">
        <v>45548</v>
      </c>
      <c r="C2469" s="8">
        <v>45551</v>
      </c>
      <c r="D2469" s="7" t="s">
        <v>3851</v>
      </c>
      <c r="E2469" s="7" t="s">
        <v>444</v>
      </c>
      <c r="F2469" s="7" t="s">
        <v>29</v>
      </c>
      <c r="G2469" s="7" t="s">
        <v>62</v>
      </c>
      <c r="H2469" s="7" t="s">
        <v>177</v>
      </c>
      <c r="I2469" s="6">
        <v>8</v>
      </c>
      <c r="J2469" s="10">
        <v>0.2</v>
      </c>
      <c r="K2469" s="7" t="s">
        <v>70</v>
      </c>
      <c r="L2469" s="7" t="s">
        <v>41</v>
      </c>
      <c r="M2469" s="6">
        <v>53</v>
      </c>
      <c r="N2469" s="6">
        <v>5</v>
      </c>
      <c r="O2469" s="7" t="str">
        <f>VLOOKUP(H2469,Product_Master!$A$2:$E$19,2,FALSE)</f>
        <v>Headphones</v>
      </c>
      <c r="P2469" s="7" t="str">
        <f>VLOOKUP(H2469,Product_Master!$A$2:$E$19,3,FALSE)</f>
        <v>Technology</v>
      </c>
      <c r="Q2469" s="17">
        <f>INDEX(Product_Master!$D$2:$D$19,MATCH(H2469,Product_Master!$A$2:$A$19,0))</f>
        <v>80</v>
      </c>
      <c r="R2469" s="14">
        <f>INDEX(Product_Master!$E$2:$E$19,MATCH(H2469,Product_Master!$A$2:$A$19,0))</f>
        <v>45.88</v>
      </c>
      <c r="S2469" s="14">
        <f t="shared" si="228"/>
        <v>512</v>
      </c>
      <c r="T2469" s="14">
        <f t="shared" si="229"/>
        <v>367.04</v>
      </c>
      <c r="U2469" s="14">
        <f t="shared" si="230"/>
        <v>144.95999999999998</v>
      </c>
      <c r="V2469" s="20">
        <f t="shared" si="231"/>
        <v>0.28312499999999996</v>
      </c>
      <c r="W2469" s="7" t="str">
        <f t="shared" si="232"/>
        <v>Profitable</v>
      </c>
      <c r="X2469" s="7" t="str">
        <f t="shared" si="233"/>
        <v>Low</v>
      </c>
    </row>
    <row r="2470" spans="1:24" x14ac:dyDescent="0.3">
      <c r="A2470" s="7" t="s">
        <v>5173</v>
      </c>
      <c r="B2470" s="8">
        <v>45226</v>
      </c>
      <c r="C2470" s="8">
        <v>45229</v>
      </c>
      <c r="D2470" s="7" t="s">
        <v>265</v>
      </c>
      <c r="E2470" s="7" t="s">
        <v>570</v>
      </c>
      <c r="F2470" s="7" t="s">
        <v>19</v>
      </c>
      <c r="G2470" s="7" t="s">
        <v>30</v>
      </c>
      <c r="H2470" s="7" t="s">
        <v>146</v>
      </c>
      <c r="I2470" s="6">
        <v>4</v>
      </c>
      <c r="J2470" s="10">
        <v>0.05</v>
      </c>
      <c r="K2470" s="7" t="s">
        <v>70</v>
      </c>
      <c r="L2470" s="7" t="s">
        <v>23</v>
      </c>
      <c r="M2470" s="6">
        <v>60</v>
      </c>
      <c r="N2470" s="6">
        <v>4</v>
      </c>
      <c r="O2470" s="7" t="str">
        <f>VLOOKUP(H2470,Product_Master!$A$2:$E$19,2,FALSE)</f>
        <v>Standing Desk</v>
      </c>
      <c r="P2470" s="7" t="str">
        <f>VLOOKUP(H2470,Product_Master!$A$2:$E$19,3,FALSE)</f>
        <v>Furniture</v>
      </c>
      <c r="Q2470" s="17">
        <f>INDEX(Product_Master!$D$2:$D$19,MATCH(H2470,Product_Master!$A$2:$A$19,0))</f>
        <v>480</v>
      </c>
      <c r="R2470" s="14">
        <f>INDEX(Product_Master!$E$2:$E$19,MATCH(H2470,Product_Master!$A$2:$A$19,0))</f>
        <v>375.21</v>
      </c>
      <c r="S2470" s="14">
        <f t="shared" si="228"/>
        <v>1824</v>
      </c>
      <c r="T2470" s="14">
        <f t="shared" si="229"/>
        <v>1500.84</v>
      </c>
      <c r="U2470" s="14">
        <f t="shared" si="230"/>
        <v>323.16000000000008</v>
      </c>
      <c r="V2470" s="20">
        <f t="shared" si="231"/>
        <v>0.17717105263157898</v>
      </c>
      <c r="W2470" s="7" t="str">
        <f t="shared" si="232"/>
        <v>Profitable</v>
      </c>
      <c r="X2470" s="7" t="str">
        <f t="shared" si="233"/>
        <v>Low</v>
      </c>
    </row>
    <row r="2471" spans="1:24" x14ac:dyDescent="0.3">
      <c r="A2471" s="7" t="s">
        <v>5174</v>
      </c>
      <c r="B2471" s="8">
        <v>45060</v>
      </c>
      <c r="C2471" s="8">
        <v>45067</v>
      </c>
      <c r="D2471" s="7" t="s">
        <v>730</v>
      </c>
      <c r="E2471" s="7" t="s">
        <v>359</v>
      </c>
      <c r="F2471" s="7" t="s">
        <v>19</v>
      </c>
      <c r="G2471" s="7" t="s">
        <v>293</v>
      </c>
      <c r="H2471" s="7" t="s">
        <v>63</v>
      </c>
      <c r="I2471" s="6">
        <v>5</v>
      </c>
      <c r="J2471" s="10">
        <v>0.1</v>
      </c>
      <c r="K2471" s="7" t="s">
        <v>22</v>
      </c>
      <c r="L2471" s="7" t="s">
        <v>23</v>
      </c>
      <c r="M2471" s="6">
        <v>45</v>
      </c>
      <c r="N2471" s="6">
        <v>3</v>
      </c>
      <c r="O2471" s="7" t="str">
        <f>VLOOKUP(H2471,Product_Master!$A$2:$E$19,2,FALSE)</f>
        <v>Paper Ream</v>
      </c>
      <c r="P2471" s="7" t="str">
        <f>VLOOKUP(H2471,Product_Master!$A$2:$E$19,3,FALSE)</f>
        <v>Office Supplies</v>
      </c>
      <c r="Q2471" s="17">
        <f>INDEX(Product_Master!$D$2:$D$19,MATCH(H2471,Product_Master!$A$2:$A$19,0))</f>
        <v>9</v>
      </c>
      <c r="R2471" s="14">
        <f>INDEX(Product_Master!$E$2:$E$19,MATCH(H2471,Product_Master!$A$2:$A$19,0))</f>
        <v>5.46</v>
      </c>
      <c r="S2471" s="14">
        <f t="shared" si="228"/>
        <v>40.5</v>
      </c>
      <c r="T2471" s="14">
        <f t="shared" si="229"/>
        <v>27.3</v>
      </c>
      <c r="U2471" s="14">
        <f t="shared" si="230"/>
        <v>13.2</v>
      </c>
      <c r="V2471" s="20">
        <f t="shared" si="231"/>
        <v>0.3259259259259259</v>
      </c>
      <c r="W2471" s="7" t="str">
        <f t="shared" si="232"/>
        <v>Profitable</v>
      </c>
      <c r="X2471" s="7" t="str">
        <f t="shared" si="233"/>
        <v>Low</v>
      </c>
    </row>
    <row r="2472" spans="1:24" x14ac:dyDescent="0.3">
      <c r="A2472" s="7" t="s">
        <v>5175</v>
      </c>
      <c r="B2472" s="8">
        <v>45292</v>
      </c>
      <c r="C2472" s="8">
        <v>45298</v>
      </c>
      <c r="D2472" s="7" t="s">
        <v>3179</v>
      </c>
      <c r="E2472" s="7" t="s">
        <v>28</v>
      </c>
      <c r="F2472" s="7" t="s">
        <v>19</v>
      </c>
      <c r="G2472" s="7" t="s">
        <v>176</v>
      </c>
      <c r="H2472" s="7" t="s">
        <v>241</v>
      </c>
      <c r="I2472" s="6">
        <v>4</v>
      </c>
      <c r="J2472" s="10">
        <v>0.15</v>
      </c>
      <c r="K2472" s="7" t="s">
        <v>22</v>
      </c>
      <c r="L2472" s="7" t="s">
        <v>23</v>
      </c>
      <c r="M2472" s="6">
        <v>38</v>
      </c>
      <c r="N2472" s="6">
        <v>2</v>
      </c>
      <c r="O2472" s="7" t="str">
        <f>VLOOKUP(H2472,Product_Master!$A$2:$E$19,2,FALSE)</f>
        <v>Notebook</v>
      </c>
      <c r="P2472" s="7" t="str">
        <f>VLOOKUP(H2472,Product_Master!$A$2:$E$19,3,FALSE)</f>
        <v>Office Supplies</v>
      </c>
      <c r="Q2472" s="17">
        <f>INDEX(Product_Master!$D$2:$D$19,MATCH(H2472,Product_Master!$A$2:$A$19,0))</f>
        <v>6</v>
      </c>
      <c r="R2472" s="14">
        <f>INDEX(Product_Master!$E$2:$E$19,MATCH(H2472,Product_Master!$A$2:$A$19,0))</f>
        <v>4.2699999999999996</v>
      </c>
      <c r="S2472" s="14">
        <f t="shared" si="228"/>
        <v>20.399999999999999</v>
      </c>
      <c r="T2472" s="14">
        <f t="shared" si="229"/>
        <v>17.079999999999998</v>
      </c>
      <c r="U2472" s="14">
        <f t="shared" si="230"/>
        <v>3.3200000000000003</v>
      </c>
      <c r="V2472" s="20">
        <f t="shared" si="231"/>
        <v>0.16274509803921572</v>
      </c>
      <c r="W2472" s="7" t="str">
        <f t="shared" si="232"/>
        <v>Profitable</v>
      </c>
      <c r="X2472" s="7" t="str">
        <f t="shared" si="233"/>
        <v>Low</v>
      </c>
    </row>
    <row r="2473" spans="1:24" x14ac:dyDescent="0.3">
      <c r="A2473" s="7" t="s">
        <v>5177</v>
      </c>
      <c r="B2473" s="8">
        <v>45356</v>
      </c>
      <c r="C2473" s="8">
        <v>45357</v>
      </c>
      <c r="D2473" s="7" t="s">
        <v>5179</v>
      </c>
      <c r="E2473" s="7" t="s">
        <v>334</v>
      </c>
      <c r="F2473" s="7" t="s">
        <v>29</v>
      </c>
      <c r="G2473" s="7" t="s">
        <v>293</v>
      </c>
      <c r="H2473" s="7" t="s">
        <v>69</v>
      </c>
      <c r="I2473" s="6">
        <v>1</v>
      </c>
      <c r="J2473" s="10">
        <v>0.05</v>
      </c>
      <c r="K2473" s="7" t="s">
        <v>32</v>
      </c>
      <c r="L2473" s="7" t="s">
        <v>33</v>
      </c>
      <c r="M2473" s="6">
        <v>34</v>
      </c>
      <c r="N2473" s="6">
        <v>5</v>
      </c>
      <c r="O2473" s="7" t="str">
        <f>VLOOKUP(H2473,Product_Master!$A$2:$E$19,2,FALSE)</f>
        <v>Marker Pack</v>
      </c>
      <c r="P2473" s="7" t="str">
        <f>VLOOKUP(H2473,Product_Master!$A$2:$E$19,3,FALSE)</f>
        <v>Office Supplies</v>
      </c>
      <c r="Q2473" s="17">
        <f>INDEX(Product_Master!$D$2:$D$19,MATCH(H2473,Product_Master!$A$2:$A$19,0))</f>
        <v>11</v>
      </c>
      <c r="R2473" s="14">
        <f>INDEX(Product_Master!$E$2:$E$19,MATCH(H2473,Product_Master!$A$2:$A$19,0))</f>
        <v>6.23</v>
      </c>
      <c r="S2473" s="14">
        <f t="shared" si="228"/>
        <v>10.45</v>
      </c>
      <c r="T2473" s="14">
        <f t="shared" si="229"/>
        <v>6.23</v>
      </c>
      <c r="U2473" s="14">
        <f t="shared" si="230"/>
        <v>4.2199999999999989</v>
      </c>
      <c r="V2473" s="20">
        <f t="shared" si="231"/>
        <v>0.40382775119617215</v>
      </c>
      <c r="W2473" s="7" t="str">
        <f t="shared" si="232"/>
        <v>Profitable</v>
      </c>
      <c r="X2473" s="7" t="str">
        <f t="shared" si="233"/>
        <v>Low</v>
      </c>
    </row>
    <row r="2474" spans="1:24" x14ac:dyDescent="0.3">
      <c r="A2474" s="7" t="s">
        <v>5180</v>
      </c>
      <c r="B2474" s="8">
        <v>44976</v>
      </c>
      <c r="C2474" s="8">
        <v>44981</v>
      </c>
      <c r="D2474" s="7" t="s">
        <v>3090</v>
      </c>
      <c r="E2474" s="7" t="s">
        <v>917</v>
      </c>
      <c r="F2474" s="7" t="s">
        <v>29</v>
      </c>
      <c r="G2474" s="7" t="s">
        <v>40</v>
      </c>
      <c r="H2474" s="7" t="s">
        <v>21</v>
      </c>
      <c r="I2474" s="6">
        <v>5</v>
      </c>
      <c r="J2474" s="10">
        <v>0.2</v>
      </c>
      <c r="K2474" s="7" t="s">
        <v>32</v>
      </c>
      <c r="L2474" s="7" t="s">
        <v>23</v>
      </c>
      <c r="M2474" s="6">
        <v>62</v>
      </c>
      <c r="N2474" s="6">
        <v>3</v>
      </c>
      <c r="O2474" s="7" t="str">
        <f>VLOOKUP(H2474,Product_Master!$A$2:$E$19,2,FALSE)</f>
        <v>Pen Set</v>
      </c>
      <c r="P2474" s="7" t="str">
        <f>VLOOKUP(H2474,Product_Master!$A$2:$E$19,3,FALSE)</f>
        <v>Office Supplies</v>
      </c>
      <c r="Q2474" s="17">
        <f>INDEX(Product_Master!$D$2:$D$19,MATCH(H2474,Product_Master!$A$2:$A$19,0))</f>
        <v>12</v>
      </c>
      <c r="R2474" s="14">
        <f>INDEX(Product_Master!$E$2:$E$19,MATCH(H2474,Product_Master!$A$2:$A$19,0))</f>
        <v>9.07</v>
      </c>
      <c r="S2474" s="14">
        <f t="shared" si="228"/>
        <v>48</v>
      </c>
      <c r="T2474" s="14">
        <f t="shared" si="229"/>
        <v>45.35</v>
      </c>
      <c r="U2474" s="14">
        <f t="shared" si="230"/>
        <v>2.6499999999999986</v>
      </c>
      <c r="V2474" s="20">
        <f t="shared" si="231"/>
        <v>5.5208333333333304E-2</v>
      </c>
      <c r="W2474" s="7" t="str">
        <f t="shared" si="232"/>
        <v>Profitable</v>
      </c>
      <c r="X2474" s="7" t="str">
        <f t="shared" si="233"/>
        <v>Low</v>
      </c>
    </row>
    <row r="2475" spans="1:24" x14ac:dyDescent="0.3">
      <c r="A2475" s="7" t="s">
        <v>5182</v>
      </c>
      <c r="B2475" s="8">
        <v>45025</v>
      </c>
      <c r="C2475" s="8">
        <v>45029</v>
      </c>
      <c r="D2475" s="7" t="s">
        <v>2177</v>
      </c>
      <c r="E2475" s="7" t="s">
        <v>840</v>
      </c>
      <c r="F2475" s="7" t="s">
        <v>39</v>
      </c>
      <c r="G2475" s="7" t="s">
        <v>40</v>
      </c>
      <c r="H2475" s="7" t="s">
        <v>76</v>
      </c>
      <c r="I2475" s="6">
        <v>8</v>
      </c>
      <c r="J2475" s="10">
        <v>0.05</v>
      </c>
      <c r="K2475" s="7" t="s">
        <v>32</v>
      </c>
      <c r="L2475" s="7" t="s">
        <v>41</v>
      </c>
      <c r="M2475" s="6">
        <v>39</v>
      </c>
      <c r="N2475" s="6">
        <v>2</v>
      </c>
      <c r="O2475" s="7" t="str">
        <f>VLOOKUP(H2475,Product_Master!$A$2:$E$19,2,FALSE)</f>
        <v>Tablet</v>
      </c>
      <c r="P2475" s="7" t="str">
        <f>VLOOKUP(H2475,Product_Master!$A$2:$E$19,3,FALSE)</f>
        <v>Technology</v>
      </c>
      <c r="Q2475" s="17">
        <f>INDEX(Product_Master!$D$2:$D$19,MATCH(H2475,Product_Master!$A$2:$A$19,0))</f>
        <v>350</v>
      </c>
      <c r="R2475" s="14">
        <f>INDEX(Product_Master!$E$2:$E$19,MATCH(H2475,Product_Master!$A$2:$A$19,0))</f>
        <v>267.63</v>
      </c>
      <c r="S2475" s="14">
        <f t="shared" si="228"/>
        <v>2660</v>
      </c>
      <c r="T2475" s="14">
        <f t="shared" si="229"/>
        <v>2141.04</v>
      </c>
      <c r="U2475" s="14">
        <f t="shared" si="230"/>
        <v>518.96</v>
      </c>
      <c r="V2475" s="20">
        <f t="shared" si="231"/>
        <v>0.19509774436090227</v>
      </c>
      <c r="W2475" s="7" t="str">
        <f t="shared" si="232"/>
        <v>Profitable</v>
      </c>
      <c r="X2475" s="7" t="str">
        <f t="shared" si="233"/>
        <v>Medium</v>
      </c>
    </row>
    <row r="2476" spans="1:24" x14ac:dyDescent="0.3">
      <c r="A2476" s="7" t="s">
        <v>5183</v>
      </c>
      <c r="B2476" s="8">
        <v>45432</v>
      </c>
      <c r="C2476" s="8">
        <v>45434</v>
      </c>
      <c r="D2476" s="7" t="s">
        <v>1186</v>
      </c>
      <c r="E2476" s="7" t="s">
        <v>967</v>
      </c>
      <c r="F2476" s="7" t="s">
        <v>29</v>
      </c>
      <c r="G2476" s="7" t="s">
        <v>40</v>
      </c>
      <c r="H2476" s="7" t="s">
        <v>91</v>
      </c>
      <c r="I2476" s="6">
        <v>6</v>
      </c>
      <c r="J2476" s="10">
        <v>0.15</v>
      </c>
      <c r="K2476" s="7" t="s">
        <v>32</v>
      </c>
      <c r="L2476" s="7" t="s">
        <v>50</v>
      </c>
      <c r="M2476" s="6">
        <v>54</v>
      </c>
      <c r="N2476" s="6">
        <v>2</v>
      </c>
      <c r="O2476" s="7" t="str">
        <f>VLOOKUP(H2476,Product_Master!$A$2:$E$19,2,FALSE)</f>
        <v>Smartphone</v>
      </c>
      <c r="P2476" s="7" t="str">
        <f>VLOOKUP(H2476,Product_Master!$A$2:$E$19,3,FALSE)</f>
        <v>Technology</v>
      </c>
      <c r="Q2476" s="17">
        <f>INDEX(Product_Master!$D$2:$D$19,MATCH(H2476,Product_Master!$A$2:$A$19,0))</f>
        <v>600</v>
      </c>
      <c r="R2476" s="14">
        <f>INDEX(Product_Master!$E$2:$E$19,MATCH(H2476,Product_Master!$A$2:$A$19,0))</f>
        <v>395.83</v>
      </c>
      <c r="S2476" s="14">
        <f t="shared" si="228"/>
        <v>3060</v>
      </c>
      <c r="T2476" s="14">
        <f t="shared" si="229"/>
        <v>2374.98</v>
      </c>
      <c r="U2476" s="14">
        <f t="shared" si="230"/>
        <v>685.02</v>
      </c>
      <c r="V2476" s="20">
        <f t="shared" si="231"/>
        <v>0.22386274509803922</v>
      </c>
      <c r="W2476" s="7" t="str">
        <f t="shared" si="232"/>
        <v>Profitable</v>
      </c>
      <c r="X2476" s="7" t="str">
        <f t="shared" si="233"/>
        <v>Medium</v>
      </c>
    </row>
    <row r="2477" spans="1:24" x14ac:dyDescent="0.3">
      <c r="A2477" s="7" t="s">
        <v>5185</v>
      </c>
      <c r="B2477" s="8">
        <v>45245</v>
      </c>
      <c r="C2477" s="8">
        <v>45251</v>
      </c>
      <c r="D2477" s="7" t="s">
        <v>961</v>
      </c>
      <c r="E2477" s="7" t="s">
        <v>28</v>
      </c>
      <c r="F2477" s="7" t="s">
        <v>19</v>
      </c>
      <c r="G2477" s="7" t="s">
        <v>176</v>
      </c>
      <c r="H2477" s="7" t="s">
        <v>48</v>
      </c>
      <c r="I2477" s="6">
        <v>4</v>
      </c>
      <c r="J2477" s="10">
        <v>0</v>
      </c>
      <c r="K2477" s="7" t="s">
        <v>32</v>
      </c>
      <c r="L2477" s="7" t="s">
        <v>50</v>
      </c>
      <c r="M2477" s="6">
        <v>68</v>
      </c>
      <c r="N2477" s="6">
        <v>1</v>
      </c>
      <c r="O2477" s="7" t="str">
        <f>VLOOKUP(H2477,Product_Master!$A$2:$E$19,2,FALSE)</f>
        <v>Monitor</v>
      </c>
      <c r="P2477" s="7" t="str">
        <f>VLOOKUP(H2477,Product_Master!$A$2:$E$19,3,FALSE)</f>
        <v>Technology</v>
      </c>
      <c r="Q2477" s="17">
        <f>INDEX(Product_Master!$D$2:$D$19,MATCH(H2477,Product_Master!$A$2:$A$19,0))</f>
        <v>220</v>
      </c>
      <c r="R2477" s="14">
        <f>INDEX(Product_Master!$E$2:$E$19,MATCH(H2477,Product_Master!$A$2:$A$19,0))</f>
        <v>159.36000000000001</v>
      </c>
      <c r="S2477" s="14">
        <f t="shared" si="228"/>
        <v>880</v>
      </c>
      <c r="T2477" s="14">
        <f t="shared" si="229"/>
        <v>637.44000000000005</v>
      </c>
      <c r="U2477" s="14">
        <f t="shared" si="230"/>
        <v>242.55999999999995</v>
      </c>
      <c r="V2477" s="20">
        <f t="shared" si="231"/>
        <v>0.27563636363636357</v>
      </c>
      <c r="W2477" s="7" t="str">
        <f t="shared" si="232"/>
        <v>Profitable</v>
      </c>
      <c r="X2477" s="7" t="str">
        <f t="shared" si="233"/>
        <v>Low</v>
      </c>
    </row>
    <row r="2478" spans="1:24" x14ac:dyDescent="0.3">
      <c r="A2478" s="7" t="s">
        <v>5187</v>
      </c>
      <c r="B2478" s="8">
        <v>45011</v>
      </c>
      <c r="C2478" s="8">
        <v>45012</v>
      </c>
      <c r="D2478" s="7" t="s">
        <v>2352</v>
      </c>
      <c r="E2478" s="7" t="s">
        <v>1009</v>
      </c>
      <c r="F2478" s="7" t="s">
        <v>29</v>
      </c>
      <c r="G2478" s="7" t="s">
        <v>115</v>
      </c>
      <c r="H2478" s="7" t="s">
        <v>146</v>
      </c>
      <c r="I2478" s="6">
        <v>1</v>
      </c>
      <c r="J2478" s="10">
        <v>0.05</v>
      </c>
      <c r="K2478" s="7" t="s">
        <v>22</v>
      </c>
      <c r="L2478" s="7" t="s">
        <v>50</v>
      </c>
      <c r="M2478" s="6">
        <v>37</v>
      </c>
      <c r="N2478" s="6">
        <v>1</v>
      </c>
      <c r="O2478" s="7" t="str">
        <f>VLOOKUP(H2478,Product_Master!$A$2:$E$19,2,FALSE)</f>
        <v>Standing Desk</v>
      </c>
      <c r="P2478" s="7" t="str">
        <f>VLOOKUP(H2478,Product_Master!$A$2:$E$19,3,FALSE)</f>
        <v>Furniture</v>
      </c>
      <c r="Q2478" s="17">
        <f>INDEX(Product_Master!$D$2:$D$19,MATCH(H2478,Product_Master!$A$2:$A$19,0))</f>
        <v>480</v>
      </c>
      <c r="R2478" s="14">
        <f>INDEX(Product_Master!$E$2:$E$19,MATCH(H2478,Product_Master!$A$2:$A$19,0))</f>
        <v>375.21</v>
      </c>
      <c r="S2478" s="14">
        <f t="shared" si="228"/>
        <v>456</v>
      </c>
      <c r="T2478" s="14">
        <f t="shared" si="229"/>
        <v>375.21</v>
      </c>
      <c r="U2478" s="14">
        <f t="shared" si="230"/>
        <v>80.79000000000002</v>
      </c>
      <c r="V2478" s="20">
        <f t="shared" si="231"/>
        <v>0.17717105263157898</v>
      </c>
      <c r="W2478" s="7" t="str">
        <f t="shared" si="232"/>
        <v>Profitable</v>
      </c>
      <c r="X2478" s="7" t="str">
        <f t="shared" si="233"/>
        <v>Low</v>
      </c>
    </row>
    <row r="2479" spans="1:24" x14ac:dyDescent="0.3">
      <c r="A2479" s="7" t="s">
        <v>5189</v>
      </c>
      <c r="B2479" s="8">
        <v>44932</v>
      </c>
      <c r="C2479" s="8">
        <v>44938</v>
      </c>
      <c r="D2479" s="7" t="s">
        <v>5126</v>
      </c>
      <c r="E2479" s="7" t="s">
        <v>408</v>
      </c>
      <c r="F2479" s="7" t="s">
        <v>19</v>
      </c>
      <c r="G2479" s="7" t="s">
        <v>62</v>
      </c>
      <c r="H2479" s="7" t="s">
        <v>216</v>
      </c>
      <c r="I2479" s="6">
        <v>2</v>
      </c>
      <c r="J2479" s="10">
        <v>0</v>
      </c>
      <c r="K2479" s="7" t="s">
        <v>22</v>
      </c>
      <c r="L2479" s="7" t="s">
        <v>50</v>
      </c>
      <c r="M2479" s="6">
        <v>26</v>
      </c>
      <c r="N2479" s="6">
        <v>3</v>
      </c>
      <c r="O2479" s="7" t="str">
        <f>VLOOKUP(H2479,Product_Master!$A$2:$E$19,2,FALSE)</f>
        <v>Keyboard</v>
      </c>
      <c r="P2479" s="7" t="str">
        <f>VLOOKUP(H2479,Product_Master!$A$2:$E$19,3,FALSE)</f>
        <v>Technology</v>
      </c>
      <c r="Q2479" s="17">
        <f>INDEX(Product_Master!$D$2:$D$19,MATCH(H2479,Product_Master!$A$2:$A$19,0))</f>
        <v>45</v>
      </c>
      <c r="R2479" s="14">
        <f>INDEX(Product_Master!$E$2:$E$19,MATCH(H2479,Product_Master!$A$2:$A$19,0))</f>
        <v>35.729999999999997</v>
      </c>
      <c r="S2479" s="14">
        <f t="shared" si="228"/>
        <v>90</v>
      </c>
      <c r="T2479" s="14">
        <f t="shared" si="229"/>
        <v>71.459999999999994</v>
      </c>
      <c r="U2479" s="14">
        <f t="shared" si="230"/>
        <v>18.540000000000006</v>
      </c>
      <c r="V2479" s="20">
        <f t="shared" si="231"/>
        <v>0.20600000000000007</v>
      </c>
      <c r="W2479" s="7" t="str">
        <f t="shared" si="232"/>
        <v>Profitable</v>
      </c>
      <c r="X2479" s="7" t="str">
        <f t="shared" si="233"/>
        <v>Low</v>
      </c>
    </row>
    <row r="2480" spans="1:24" x14ac:dyDescent="0.3">
      <c r="A2480" s="7" t="s">
        <v>5190</v>
      </c>
      <c r="B2480" s="8">
        <v>44988</v>
      </c>
      <c r="C2480" s="8">
        <v>44991</v>
      </c>
      <c r="D2480" s="7" t="s">
        <v>2647</v>
      </c>
      <c r="E2480" s="7" t="s">
        <v>1014</v>
      </c>
      <c r="F2480" s="7" t="s">
        <v>39</v>
      </c>
      <c r="G2480" s="7" t="s">
        <v>90</v>
      </c>
      <c r="H2480" s="7" t="s">
        <v>160</v>
      </c>
      <c r="I2480" s="6">
        <v>7</v>
      </c>
      <c r="J2480" s="10">
        <v>0.1</v>
      </c>
      <c r="K2480" s="7" t="s">
        <v>32</v>
      </c>
      <c r="L2480" s="7" t="s">
        <v>23</v>
      </c>
      <c r="M2480" s="6">
        <v>66</v>
      </c>
      <c r="N2480" s="6">
        <v>3</v>
      </c>
      <c r="O2480" s="7" t="str">
        <f>VLOOKUP(H2480,Product_Master!$A$2:$E$19,2,FALSE)</f>
        <v>Laptop</v>
      </c>
      <c r="P2480" s="7" t="str">
        <f>VLOOKUP(H2480,Product_Master!$A$2:$E$19,3,FALSE)</f>
        <v>Technology</v>
      </c>
      <c r="Q2480" s="17">
        <f>INDEX(Product_Master!$D$2:$D$19,MATCH(H2480,Product_Master!$A$2:$A$19,0))</f>
        <v>900</v>
      </c>
      <c r="R2480" s="14">
        <f>INDEX(Product_Master!$E$2:$E$19,MATCH(H2480,Product_Master!$A$2:$A$19,0))</f>
        <v>669.14</v>
      </c>
      <c r="S2480" s="14">
        <f t="shared" si="228"/>
        <v>5670</v>
      </c>
      <c r="T2480" s="14">
        <f t="shared" si="229"/>
        <v>4683.9799999999996</v>
      </c>
      <c r="U2480" s="14">
        <f t="shared" si="230"/>
        <v>986.02000000000044</v>
      </c>
      <c r="V2480" s="20">
        <f t="shared" si="231"/>
        <v>0.17390123456790132</v>
      </c>
      <c r="W2480" s="7" t="str">
        <f t="shared" si="232"/>
        <v>Profitable</v>
      </c>
      <c r="X2480" s="7" t="str">
        <f t="shared" si="233"/>
        <v>High</v>
      </c>
    </row>
    <row r="2481" spans="1:24" x14ac:dyDescent="0.3">
      <c r="A2481" s="7" t="s">
        <v>5191</v>
      </c>
      <c r="B2481" s="8">
        <v>45097</v>
      </c>
      <c r="C2481" s="8">
        <v>45104</v>
      </c>
      <c r="D2481" s="7" t="s">
        <v>3211</v>
      </c>
      <c r="E2481" s="7" t="s">
        <v>619</v>
      </c>
      <c r="F2481" s="7" t="s">
        <v>29</v>
      </c>
      <c r="G2481" s="7" t="s">
        <v>20</v>
      </c>
      <c r="H2481" s="7" t="s">
        <v>76</v>
      </c>
      <c r="I2481" s="6">
        <v>2</v>
      </c>
      <c r="J2481" s="10">
        <v>0</v>
      </c>
      <c r="K2481" s="7" t="s">
        <v>22</v>
      </c>
      <c r="L2481" s="7" t="s">
        <v>41</v>
      </c>
      <c r="M2481" s="6">
        <v>37</v>
      </c>
      <c r="N2481" s="6">
        <v>5</v>
      </c>
      <c r="O2481" s="7" t="str">
        <f>VLOOKUP(H2481,Product_Master!$A$2:$E$19,2,FALSE)</f>
        <v>Tablet</v>
      </c>
      <c r="P2481" s="7" t="str">
        <f>VLOOKUP(H2481,Product_Master!$A$2:$E$19,3,FALSE)</f>
        <v>Technology</v>
      </c>
      <c r="Q2481" s="17">
        <f>INDEX(Product_Master!$D$2:$D$19,MATCH(H2481,Product_Master!$A$2:$A$19,0))</f>
        <v>350</v>
      </c>
      <c r="R2481" s="14">
        <f>INDEX(Product_Master!$E$2:$E$19,MATCH(H2481,Product_Master!$A$2:$A$19,0))</f>
        <v>267.63</v>
      </c>
      <c r="S2481" s="14">
        <f t="shared" si="228"/>
        <v>700</v>
      </c>
      <c r="T2481" s="14">
        <f t="shared" si="229"/>
        <v>535.26</v>
      </c>
      <c r="U2481" s="14">
        <f t="shared" si="230"/>
        <v>164.74</v>
      </c>
      <c r="V2481" s="20">
        <f t="shared" si="231"/>
        <v>0.23534285714285716</v>
      </c>
      <c r="W2481" s="7" t="str">
        <f t="shared" si="232"/>
        <v>Profitable</v>
      </c>
      <c r="X2481" s="7" t="str">
        <f t="shared" si="233"/>
        <v>Low</v>
      </c>
    </row>
    <row r="2482" spans="1:24" x14ac:dyDescent="0.3">
      <c r="A2482" s="7" t="s">
        <v>5193</v>
      </c>
      <c r="B2482" s="8">
        <v>44956</v>
      </c>
      <c r="C2482" s="8">
        <v>44959</v>
      </c>
      <c r="D2482" s="7" t="s">
        <v>1712</v>
      </c>
      <c r="E2482" s="7" t="s">
        <v>591</v>
      </c>
      <c r="F2482" s="7" t="s">
        <v>39</v>
      </c>
      <c r="G2482" s="7" t="s">
        <v>293</v>
      </c>
      <c r="H2482" s="7" t="s">
        <v>91</v>
      </c>
      <c r="I2482" s="6">
        <v>1</v>
      </c>
      <c r="J2482" s="10">
        <v>0</v>
      </c>
      <c r="K2482" s="7" t="s">
        <v>32</v>
      </c>
      <c r="L2482" s="7" t="s">
        <v>33</v>
      </c>
      <c r="M2482" s="6">
        <v>26</v>
      </c>
      <c r="N2482" s="6">
        <v>2</v>
      </c>
      <c r="O2482" s="7" t="str">
        <f>VLOOKUP(H2482,Product_Master!$A$2:$E$19,2,FALSE)</f>
        <v>Smartphone</v>
      </c>
      <c r="P2482" s="7" t="str">
        <f>VLOOKUP(H2482,Product_Master!$A$2:$E$19,3,FALSE)</f>
        <v>Technology</v>
      </c>
      <c r="Q2482" s="17">
        <f>INDEX(Product_Master!$D$2:$D$19,MATCH(H2482,Product_Master!$A$2:$A$19,0))</f>
        <v>600</v>
      </c>
      <c r="R2482" s="14">
        <f>INDEX(Product_Master!$E$2:$E$19,MATCH(H2482,Product_Master!$A$2:$A$19,0))</f>
        <v>395.83</v>
      </c>
      <c r="S2482" s="14">
        <f t="shared" si="228"/>
        <v>600</v>
      </c>
      <c r="T2482" s="14">
        <f t="shared" si="229"/>
        <v>395.83</v>
      </c>
      <c r="U2482" s="14">
        <f t="shared" si="230"/>
        <v>204.17000000000002</v>
      </c>
      <c r="V2482" s="20">
        <f t="shared" si="231"/>
        <v>0.34028333333333338</v>
      </c>
      <c r="W2482" s="7" t="str">
        <f t="shared" si="232"/>
        <v>Profitable</v>
      </c>
      <c r="X2482" s="7" t="str">
        <f t="shared" si="233"/>
        <v>Low</v>
      </c>
    </row>
    <row r="2483" spans="1:24" x14ac:dyDescent="0.3">
      <c r="A2483" s="7" t="s">
        <v>5194</v>
      </c>
      <c r="B2483" s="8">
        <v>45149</v>
      </c>
      <c r="C2483" s="8">
        <v>45155</v>
      </c>
      <c r="D2483" s="7" t="s">
        <v>4700</v>
      </c>
      <c r="E2483" s="7" t="s">
        <v>426</v>
      </c>
      <c r="F2483" s="7" t="s">
        <v>29</v>
      </c>
      <c r="G2483" s="7" t="s">
        <v>90</v>
      </c>
      <c r="H2483" s="7" t="s">
        <v>160</v>
      </c>
      <c r="I2483" s="6">
        <v>5</v>
      </c>
      <c r="J2483" s="10">
        <v>0.1</v>
      </c>
      <c r="K2483" s="7" t="s">
        <v>32</v>
      </c>
      <c r="L2483" s="7" t="s">
        <v>33</v>
      </c>
      <c r="M2483" s="6">
        <v>24</v>
      </c>
      <c r="N2483" s="6">
        <v>4</v>
      </c>
      <c r="O2483" s="7" t="str">
        <f>VLOOKUP(H2483,Product_Master!$A$2:$E$19,2,FALSE)</f>
        <v>Laptop</v>
      </c>
      <c r="P2483" s="7" t="str">
        <f>VLOOKUP(H2483,Product_Master!$A$2:$E$19,3,FALSE)</f>
        <v>Technology</v>
      </c>
      <c r="Q2483" s="17">
        <f>INDEX(Product_Master!$D$2:$D$19,MATCH(H2483,Product_Master!$A$2:$A$19,0))</f>
        <v>900</v>
      </c>
      <c r="R2483" s="14">
        <f>INDEX(Product_Master!$E$2:$E$19,MATCH(H2483,Product_Master!$A$2:$A$19,0))</f>
        <v>669.14</v>
      </c>
      <c r="S2483" s="14">
        <f t="shared" si="228"/>
        <v>4050</v>
      </c>
      <c r="T2483" s="14">
        <f t="shared" si="229"/>
        <v>3345.7</v>
      </c>
      <c r="U2483" s="14">
        <f t="shared" si="230"/>
        <v>704.30000000000018</v>
      </c>
      <c r="V2483" s="20">
        <f t="shared" si="231"/>
        <v>0.17390123456790127</v>
      </c>
      <c r="W2483" s="7" t="str">
        <f t="shared" si="232"/>
        <v>Profitable</v>
      </c>
      <c r="X2483" s="7" t="str">
        <f t="shared" si="233"/>
        <v>Medium</v>
      </c>
    </row>
    <row r="2484" spans="1:24" x14ac:dyDescent="0.3">
      <c r="A2484" s="7" t="s">
        <v>5195</v>
      </c>
      <c r="B2484" s="8">
        <v>45163</v>
      </c>
      <c r="C2484" s="8">
        <v>45168</v>
      </c>
      <c r="D2484" s="7" t="s">
        <v>1760</v>
      </c>
      <c r="E2484" s="7" t="s">
        <v>606</v>
      </c>
      <c r="F2484" s="7" t="s">
        <v>39</v>
      </c>
      <c r="G2484" s="7" t="s">
        <v>20</v>
      </c>
      <c r="H2484" s="7" t="s">
        <v>98</v>
      </c>
      <c r="I2484" s="6">
        <v>4</v>
      </c>
      <c r="J2484" s="10">
        <v>0</v>
      </c>
      <c r="K2484" s="7" t="s">
        <v>32</v>
      </c>
      <c r="L2484" s="7" t="s">
        <v>33</v>
      </c>
      <c r="M2484" s="6">
        <v>62</v>
      </c>
      <c r="N2484" s="6">
        <v>4</v>
      </c>
      <c r="O2484" s="7" t="str">
        <f>VLOOKUP(H2484,Product_Master!$A$2:$E$19,2,FALSE)</f>
        <v>Office Chair</v>
      </c>
      <c r="P2484" s="7" t="str">
        <f>VLOOKUP(H2484,Product_Master!$A$2:$E$19,3,FALSE)</f>
        <v>Furniture</v>
      </c>
      <c r="Q2484" s="17">
        <f>INDEX(Product_Master!$D$2:$D$19,MATCH(H2484,Product_Master!$A$2:$A$19,0))</f>
        <v>150</v>
      </c>
      <c r="R2484" s="14">
        <f>INDEX(Product_Master!$E$2:$E$19,MATCH(H2484,Product_Master!$A$2:$A$19,0))</f>
        <v>111.98</v>
      </c>
      <c r="S2484" s="14">
        <f t="shared" si="228"/>
        <v>600</v>
      </c>
      <c r="T2484" s="14">
        <f t="shared" si="229"/>
        <v>447.92</v>
      </c>
      <c r="U2484" s="14">
        <f t="shared" si="230"/>
        <v>152.07999999999998</v>
      </c>
      <c r="V2484" s="20">
        <f t="shared" si="231"/>
        <v>0.25346666666666662</v>
      </c>
      <c r="W2484" s="7" t="str">
        <f t="shared" si="232"/>
        <v>Profitable</v>
      </c>
      <c r="X2484" s="7" t="str">
        <f t="shared" si="233"/>
        <v>Low</v>
      </c>
    </row>
    <row r="2485" spans="1:24" x14ac:dyDescent="0.3">
      <c r="A2485" s="7" t="s">
        <v>5196</v>
      </c>
      <c r="B2485" s="8">
        <v>45551</v>
      </c>
      <c r="C2485" s="8">
        <v>45557</v>
      </c>
      <c r="D2485" s="7" t="s">
        <v>4055</v>
      </c>
      <c r="E2485" s="7" t="s">
        <v>911</v>
      </c>
      <c r="F2485" s="7" t="s">
        <v>39</v>
      </c>
      <c r="G2485" s="7" t="s">
        <v>192</v>
      </c>
      <c r="H2485" s="7" t="s">
        <v>84</v>
      </c>
      <c r="I2485" s="6">
        <v>3</v>
      </c>
      <c r="J2485" s="10">
        <v>0.2</v>
      </c>
      <c r="K2485" s="7" t="s">
        <v>22</v>
      </c>
      <c r="L2485" s="7" t="s">
        <v>41</v>
      </c>
      <c r="M2485" s="6">
        <v>30</v>
      </c>
      <c r="N2485" s="6">
        <v>4</v>
      </c>
      <c r="O2485" s="7" t="str">
        <f>VLOOKUP(H2485,Product_Master!$A$2:$E$19,2,FALSE)</f>
        <v>Bookcase</v>
      </c>
      <c r="P2485" s="7" t="str">
        <f>VLOOKUP(H2485,Product_Master!$A$2:$E$19,3,FALSE)</f>
        <v>Furniture</v>
      </c>
      <c r="Q2485" s="17">
        <f>INDEX(Product_Master!$D$2:$D$19,MATCH(H2485,Product_Master!$A$2:$A$19,0))</f>
        <v>210</v>
      </c>
      <c r="R2485" s="14">
        <f>INDEX(Product_Master!$E$2:$E$19,MATCH(H2485,Product_Master!$A$2:$A$19,0))</f>
        <v>139.15</v>
      </c>
      <c r="S2485" s="14">
        <f t="shared" si="228"/>
        <v>504</v>
      </c>
      <c r="T2485" s="14">
        <f t="shared" si="229"/>
        <v>417.45000000000005</v>
      </c>
      <c r="U2485" s="14">
        <f t="shared" si="230"/>
        <v>86.549999999999955</v>
      </c>
      <c r="V2485" s="20">
        <f t="shared" si="231"/>
        <v>0.17172619047619039</v>
      </c>
      <c r="W2485" s="7" t="str">
        <f t="shared" si="232"/>
        <v>Profitable</v>
      </c>
      <c r="X2485" s="7" t="str">
        <f t="shared" si="233"/>
        <v>Low</v>
      </c>
    </row>
    <row r="2486" spans="1:24" x14ac:dyDescent="0.3">
      <c r="A2486" s="7" t="s">
        <v>5197</v>
      </c>
      <c r="B2486" s="8">
        <v>45626</v>
      </c>
      <c r="C2486" s="8">
        <v>45631</v>
      </c>
      <c r="D2486" s="7" t="s">
        <v>4135</v>
      </c>
      <c r="E2486" s="7" t="s">
        <v>683</v>
      </c>
      <c r="F2486" s="7" t="s">
        <v>39</v>
      </c>
      <c r="G2486" s="7" t="s">
        <v>115</v>
      </c>
      <c r="H2486" s="7" t="s">
        <v>177</v>
      </c>
      <c r="I2486" s="6">
        <v>8</v>
      </c>
      <c r="J2486" s="10">
        <v>0</v>
      </c>
      <c r="K2486" s="7" t="s">
        <v>22</v>
      </c>
      <c r="L2486" s="7" t="s">
        <v>23</v>
      </c>
      <c r="M2486" s="6">
        <v>55</v>
      </c>
      <c r="N2486" s="6">
        <v>2</v>
      </c>
      <c r="O2486" s="7" t="str">
        <f>VLOOKUP(H2486,Product_Master!$A$2:$E$19,2,FALSE)</f>
        <v>Headphones</v>
      </c>
      <c r="P2486" s="7" t="str">
        <f>VLOOKUP(H2486,Product_Master!$A$2:$E$19,3,FALSE)</f>
        <v>Technology</v>
      </c>
      <c r="Q2486" s="17">
        <f>INDEX(Product_Master!$D$2:$D$19,MATCH(H2486,Product_Master!$A$2:$A$19,0))</f>
        <v>80</v>
      </c>
      <c r="R2486" s="14">
        <f>INDEX(Product_Master!$E$2:$E$19,MATCH(H2486,Product_Master!$A$2:$A$19,0))</f>
        <v>45.88</v>
      </c>
      <c r="S2486" s="14">
        <f t="shared" si="228"/>
        <v>640</v>
      </c>
      <c r="T2486" s="14">
        <f t="shared" si="229"/>
        <v>367.04</v>
      </c>
      <c r="U2486" s="14">
        <f t="shared" si="230"/>
        <v>272.95999999999998</v>
      </c>
      <c r="V2486" s="20">
        <f t="shared" si="231"/>
        <v>0.42649999999999999</v>
      </c>
      <c r="W2486" s="7" t="str">
        <f t="shared" si="232"/>
        <v>Profitable</v>
      </c>
      <c r="X2486" s="7" t="str">
        <f t="shared" si="233"/>
        <v>Low</v>
      </c>
    </row>
    <row r="2487" spans="1:24" x14ac:dyDescent="0.3">
      <c r="A2487" s="7" t="s">
        <v>5199</v>
      </c>
      <c r="B2487" s="8">
        <v>44952</v>
      </c>
      <c r="C2487" s="8">
        <v>44958</v>
      </c>
      <c r="D2487" s="7" t="s">
        <v>45</v>
      </c>
      <c r="E2487" s="7" t="s">
        <v>38</v>
      </c>
      <c r="F2487" s="7" t="s">
        <v>39</v>
      </c>
      <c r="G2487" s="7" t="s">
        <v>293</v>
      </c>
      <c r="H2487" s="7" t="s">
        <v>84</v>
      </c>
      <c r="I2487" s="6">
        <v>1</v>
      </c>
      <c r="J2487" s="10">
        <v>0.1</v>
      </c>
      <c r="K2487" s="7" t="s">
        <v>32</v>
      </c>
      <c r="L2487" s="7" t="s">
        <v>33</v>
      </c>
      <c r="M2487" s="6">
        <v>58</v>
      </c>
      <c r="N2487" s="6">
        <v>1</v>
      </c>
      <c r="O2487" s="7" t="str">
        <f>VLOOKUP(H2487,Product_Master!$A$2:$E$19,2,FALSE)</f>
        <v>Bookcase</v>
      </c>
      <c r="P2487" s="7" t="str">
        <f>VLOOKUP(H2487,Product_Master!$A$2:$E$19,3,FALSE)</f>
        <v>Furniture</v>
      </c>
      <c r="Q2487" s="17">
        <f>INDEX(Product_Master!$D$2:$D$19,MATCH(H2487,Product_Master!$A$2:$A$19,0))</f>
        <v>210</v>
      </c>
      <c r="R2487" s="14">
        <f>INDEX(Product_Master!$E$2:$E$19,MATCH(H2487,Product_Master!$A$2:$A$19,0))</f>
        <v>139.15</v>
      </c>
      <c r="S2487" s="14">
        <f t="shared" si="228"/>
        <v>189</v>
      </c>
      <c r="T2487" s="14">
        <f t="shared" si="229"/>
        <v>139.15</v>
      </c>
      <c r="U2487" s="14">
        <f t="shared" si="230"/>
        <v>49.849999999999994</v>
      </c>
      <c r="V2487" s="20">
        <f t="shared" si="231"/>
        <v>0.26375661375661374</v>
      </c>
      <c r="W2487" s="7" t="str">
        <f t="shared" si="232"/>
        <v>Profitable</v>
      </c>
      <c r="X2487" s="7" t="str">
        <f t="shared" si="233"/>
        <v>Low</v>
      </c>
    </row>
    <row r="2488" spans="1:24" x14ac:dyDescent="0.3">
      <c r="A2488" s="7" t="s">
        <v>5200</v>
      </c>
      <c r="B2488" s="8">
        <v>45147</v>
      </c>
      <c r="C2488" s="8">
        <v>45153</v>
      </c>
      <c r="D2488" s="7" t="s">
        <v>3232</v>
      </c>
      <c r="E2488" s="7" t="s">
        <v>548</v>
      </c>
      <c r="F2488" s="7" t="s">
        <v>29</v>
      </c>
      <c r="G2488" s="7" t="s">
        <v>62</v>
      </c>
      <c r="H2488" s="7" t="s">
        <v>146</v>
      </c>
      <c r="I2488" s="6">
        <v>2</v>
      </c>
      <c r="J2488" s="10">
        <v>0.05</v>
      </c>
      <c r="K2488" s="7" t="s">
        <v>32</v>
      </c>
      <c r="L2488" s="7" t="s">
        <v>23</v>
      </c>
      <c r="M2488" s="6">
        <v>58</v>
      </c>
      <c r="N2488" s="6">
        <v>4</v>
      </c>
      <c r="O2488" s="7" t="str">
        <f>VLOOKUP(H2488,Product_Master!$A$2:$E$19,2,FALSE)</f>
        <v>Standing Desk</v>
      </c>
      <c r="P2488" s="7" t="str">
        <f>VLOOKUP(H2488,Product_Master!$A$2:$E$19,3,FALSE)</f>
        <v>Furniture</v>
      </c>
      <c r="Q2488" s="17">
        <f>INDEX(Product_Master!$D$2:$D$19,MATCH(H2488,Product_Master!$A$2:$A$19,0))</f>
        <v>480</v>
      </c>
      <c r="R2488" s="14">
        <f>INDEX(Product_Master!$E$2:$E$19,MATCH(H2488,Product_Master!$A$2:$A$19,0))</f>
        <v>375.21</v>
      </c>
      <c r="S2488" s="14">
        <f t="shared" si="228"/>
        <v>912</v>
      </c>
      <c r="T2488" s="14">
        <f t="shared" si="229"/>
        <v>750.42</v>
      </c>
      <c r="U2488" s="14">
        <f t="shared" si="230"/>
        <v>161.58000000000004</v>
      </c>
      <c r="V2488" s="20">
        <f t="shared" si="231"/>
        <v>0.17717105263157898</v>
      </c>
      <c r="W2488" s="7" t="str">
        <f t="shared" si="232"/>
        <v>Profitable</v>
      </c>
      <c r="X2488" s="7" t="str">
        <f t="shared" si="233"/>
        <v>Low</v>
      </c>
    </row>
    <row r="2489" spans="1:24" x14ac:dyDescent="0.3">
      <c r="A2489" s="7" t="s">
        <v>5201</v>
      </c>
      <c r="B2489" s="8">
        <v>45225</v>
      </c>
      <c r="C2489" s="8">
        <v>45231</v>
      </c>
      <c r="D2489" s="7" t="s">
        <v>5202</v>
      </c>
      <c r="E2489" s="7" t="s">
        <v>1829</v>
      </c>
      <c r="F2489" s="7" t="s">
        <v>29</v>
      </c>
      <c r="G2489" s="7" t="s">
        <v>62</v>
      </c>
      <c r="H2489" s="7" t="s">
        <v>98</v>
      </c>
      <c r="I2489" s="6">
        <v>6</v>
      </c>
      <c r="J2489" s="10">
        <v>0</v>
      </c>
      <c r="K2489" s="7" t="s">
        <v>32</v>
      </c>
      <c r="L2489" s="7" t="s">
        <v>41</v>
      </c>
      <c r="M2489" s="6">
        <v>59</v>
      </c>
      <c r="N2489" s="6">
        <v>4</v>
      </c>
      <c r="O2489" s="7" t="str">
        <f>VLOOKUP(H2489,Product_Master!$A$2:$E$19,2,FALSE)</f>
        <v>Office Chair</v>
      </c>
      <c r="P2489" s="7" t="str">
        <f>VLOOKUP(H2489,Product_Master!$A$2:$E$19,3,FALSE)</f>
        <v>Furniture</v>
      </c>
      <c r="Q2489" s="17">
        <f>INDEX(Product_Master!$D$2:$D$19,MATCH(H2489,Product_Master!$A$2:$A$19,0))</f>
        <v>150</v>
      </c>
      <c r="R2489" s="14">
        <f>INDEX(Product_Master!$E$2:$E$19,MATCH(H2489,Product_Master!$A$2:$A$19,0))</f>
        <v>111.98</v>
      </c>
      <c r="S2489" s="14">
        <f t="shared" si="228"/>
        <v>900</v>
      </c>
      <c r="T2489" s="14">
        <f t="shared" si="229"/>
        <v>671.88</v>
      </c>
      <c r="U2489" s="14">
        <f t="shared" si="230"/>
        <v>228.12</v>
      </c>
      <c r="V2489" s="20">
        <f t="shared" si="231"/>
        <v>0.25346666666666667</v>
      </c>
      <c r="W2489" s="7" t="str">
        <f t="shared" si="232"/>
        <v>Profitable</v>
      </c>
      <c r="X2489" s="7" t="str">
        <f t="shared" si="233"/>
        <v>Low</v>
      </c>
    </row>
    <row r="2490" spans="1:24" x14ac:dyDescent="0.3">
      <c r="A2490" s="7" t="s">
        <v>5203</v>
      </c>
      <c r="B2490" s="8">
        <v>45379</v>
      </c>
      <c r="C2490" s="8">
        <v>45382</v>
      </c>
      <c r="D2490" s="7" t="s">
        <v>730</v>
      </c>
      <c r="E2490" s="7" t="s">
        <v>2887</v>
      </c>
      <c r="F2490" s="7" t="s">
        <v>19</v>
      </c>
      <c r="G2490" s="7" t="s">
        <v>30</v>
      </c>
      <c r="H2490" s="7" t="s">
        <v>56</v>
      </c>
      <c r="I2490" s="6">
        <v>5</v>
      </c>
      <c r="J2490" s="10">
        <v>0.05</v>
      </c>
      <c r="K2490" s="7" t="s">
        <v>70</v>
      </c>
      <c r="L2490" s="7" t="s">
        <v>33</v>
      </c>
      <c r="M2490" s="6">
        <v>37</v>
      </c>
      <c r="N2490" s="6">
        <v>3</v>
      </c>
      <c r="O2490" s="7" t="str">
        <f>VLOOKUP(H2490,Product_Master!$A$2:$E$19,2,FALSE)</f>
        <v>Stapler</v>
      </c>
      <c r="P2490" s="7" t="str">
        <f>VLOOKUP(H2490,Product_Master!$A$2:$E$19,3,FALSE)</f>
        <v>Office Supplies</v>
      </c>
      <c r="Q2490" s="17">
        <f>INDEX(Product_Master!$D$2:$D$19,MATCH(H2490,Product_Master!$A$2:$A$19,0))</f>
        <v>15</v>
      </c>
      <c r="R2490" s="14">
        <f>INDEX(Product_Master!$E$2:$E$19,MATCH(H2490,Product_Master!$A$2:$A$19,0))</f>
        <v>9.91</v>
      </c>
      <c r="S2490" s="14">
        <f t="shared" si="228"/>
        <v>71.25</v>
      </c>
      <c r="T2490" s="14">
        <f t="shared" si="229"/>
        <v>49.55</v>
      </c>
      <c r="U2490" s="14">
        <f t="shared" si="230"/>
        <v>21.700000000000003</v>
      </c>
      <c r="V2490" s="20">
        <f t="shared" si="231"/>
        <v>0.30456140350877198</v>
      </c>
      <c r="W2490" s="7" t="str">
        <f t="shared" si="232"/>
        <v>Profitable</v>
      </c>
      <c r="X2490" s="7" t="str">
        <f t="shared" si="233"/>
        <v>Low</v>
      </c>
    </row>
    <row r="2491" spans="1:24" x14ac:dyDescent="0.3">
      <c r="A2491" s="7" t="s">
        <v>5204</v>
      </c>
      <c r="B2491" s="8">
        <v>45207</v>
      </c>
      <c r="C2491" s="8">
        <v>45211</v>
      </c>
      <c r="D2491" s="7" t="s">
        <v>505</v>
      </c>
      <c r="E2491" s="7" t="s">
        <v>1326</v>
      </c>
      <c r="F2491" s="7" t="s">
        <v>19</v>
      </c>
      <c r="G2491" s="7" t="s">
        <v>251</v>
      </c>
      <c r="H2491" s="7" t="s">
        <v>146</v>
      </c>
      <c r="I2491" s="6">
        <v>9</v>
      </c>
      <c r="J2491" s="10">
        <v>0.1</v>
      </c>
      <c r="K2491" s="7" t="s">
        <v>32</v>
      </c>
      <c r="L2491" s="7" t="s">
        <v>50</v>
      </c>
      <c r="M2491" s="6">
        <v>26</v>
      </c>
      <c r="N2491" s="6">
        <v>5</v>
      </c>
      <c r="O2491" s="7" t="str">
        <f>VLOOKUP(H2491,Product_Master!$A$2:$E$19,2,FALSE)</f>
        <v>Standing Desk</v>
      </c>
      <c r="P2491" s="7" t="str">
        <f>VLOOKUP(H2491,Product_Master!$A$2:$E$19,3,FALSE)</f>
        <v>Furniture</v>
      </c>
      <c r="Q2491" s="17">
        <f>INDEX(Product_Master!$D$2:$D$19,MATCH(H2491,Product_Master!$A$2:$A$19,0))</f>
        <v>480</v>
      </c>
      <c r="R2491" s="14">
        <f>INDEX(Product_Master!$E$2:$E$19,MATCH(H2491,Product_Master!$A$2:$A$19,0))</f>
        <v>375.21</v>
      </c>
      <c r="S2491" s="14">
        <f t="shared" si="228"/>
        <v>3888</v>
      </c>
      <c r="T2491" s="14">
        <f t="shared" si="229"/>
        <v>3376.89</v>
      </c>
      <c r="U2491" s="14">
        <f t="shared" si="230"/>
        <v>511.11000000000013</v>
      </c>
      <c r="V2491" s="20">
        <f t="shared" si="231"/>
        <v>0.13145833333333337</v>
      </c>
      <c r="W2491" s="7" t="str">
        <f t="shared" si="232"/>
        <v>Profitable</v>
      </c>
      <c r="X2491" s="7" t="str">
        <f t="shared" si="233"/>
        <v>Medium</v>
      </c>
    </row>
    <row r="2492" spans="1:24" x14ac:dyDescent="0.3">
      <c r="A2492" s="7" t="s">
        <v>5205</v>
      </c>
      <c r="B2492" s="8">
        <v>45219</v>
      </c>
      <c r="C2492" s="8">
        <v>45223</v>
      </c>
      <c r="D2492" s="7" t="s">
        <v>1671</v>
      </c>
      <c r="E2492" s="7" t="s">
        <v>159</v>
      </c>
      <c r="F2492" s="7" t="s">
        <v>29</v>
      </c>
      <c r="G2492" s="7" t="s">
        <v>97</v>
      </c>
      <c r="H2492" s="7" t="s">
        <v>56</v>
      </c>
      <c r="I2492" s="6">
        <v>7</v>
      </c>
      <c r="J2492" s="10">
        <v>0.2</v>
      </c>
      <c r="K2492" s="7" t="s">
        <v>32</v>
      </c>
      <c r="L2492" s="7" t="s">
        <v>41</v>
      </c>
      <c r="M2492" s="6">
        <v>55</v>
      </c>
      <c r="N2492" s="6">
        <v>2</v>
      </c>
      <c r="O2492" s="7" t="str">
        <f>VLOOKUP(H2492,Product_Master!$A$2:$E$19,2,FALSE)</f>
        <v>Stapler</v>
      </c>
      <c r="P2492" s="7" t="str">
        <f>VLOOKUP(H2492,Product_Master!$A$2:$E$19,3,FALSE)</f>
        <v>Office Supplies</v>
      </c>
      <c r="Q2492" s="17">
        <f>INDEX(Product_Master!$D$2:$D$19,MATCH(H2492,Product_Master!$A$2:$A$19,0))</f>
        <v>15</v>
      </c>
      <c r="R2492" s="14">
        <f>INDEX(Product_Master!$E$2:$E$19,MATCH(H2492,Product_Master!$A$2:$A$19,0))</f>
        <v>9.91</v>
      </c>
      <c r="S2492" s="14">
        <f t="shared" si="228"/>
        <v>84</v>
      </c>
      <c r="T2492" s="14">
        <f t="shared" si="229"/>
        <v>69.37</v>
      </c>
      <c r="U2492" s="14">
        <f t="shared" si="230"/>
        <v>14.629999999999995</v>
      </c>
      <c r="V2492" s="20">
        <f t="shared" si="231"/>
        <v>0.17416666666666661</v>
      </c>
      <c r="W2492" s="7" t="str">
        <f t="shared" si="232"/>
        <v>Profitable</v>
      </c>
      <c r="X2492" s="7" t="str">
        <f t="shared" si="233"/>
        <v>Low</v>
      </c>
    </row>
    <row r="2493" spans="1:24" x14ac:dyDescent="0.3">
      <c r="A2493" s="7" t="s">
        <v>5206</v>
      </c>
      <c r="B2493" s="8">
        <v>45465</v>
      </c>
      <c r="C2493" s="8">
        <v>45466</v>
      </c>
      <c r="D2493" s="7" t="s">
        <v>5207</v>
      </c>
      <c r="E2493" s="7" t="s">
        <v>202</v>
      </c>
      <c r="F2493" s="7" t="s">
        <v>29</v>
      </c>
      <c r="G2493" s="7" t="s">
        <v>293</v>
      </c>
      <c r="H2493" s="7" t="s">
        <v>48</v>
      </c>
      <c r="I2493" s="6">
        <v>1</v>
      </c>
      <c r="J2493" s="10">
        <v>0</v>
      </c>
      <c r="K2493" s="7" t="s">
        <v>22</v>
      </c>
      <c r="L2493" s="7" t="s">
        <v>50</v>
      </c>
      <c r="M2493" s="6">
        <v>68</v>
      </c>
      <c r="N2493" s="6">
        <v>3</v>
      </c>
      <c r="O2493" s="7" t="str">
        <f>VLOOKUP(H2493,Product_Master!$A$2:$E$19,2,FALSE)</f>
        <v>Monitor</v>
      </c>
      <c r="P2493" s="7" t="str">
        <f>VLOOKUP(H2493,Product_Master!$A$2:$E$19,3,FALSE)</f>
        <v>Technology</v>
      </c>
      <c r="Q2493" s="17">
        <f>INDEX(Product_Master!$D$2:$D$19,MATCH(H2493,Product_Master!$A$2:$A$19,0))</f>
        <v>220</v>
      </c>
      <c r="R2493" s="14">
        <f>INDEX(Product_Master!$E$2:$E$19,MATCH(H2493,Product_Master!$A$2:$A$19,0))</f>
        <v>159.36000000000001</v>
      </c>
      <c r="S2493" s="14">
        <f t="shared" si="228"/>
        <v>220</v>
      </c>
      <c r="T2493" s="14">
        <f t="shared" si="229"/>
        <v>159.36000000000001</v>
      </c>
      <c r="U2493" s="14">
        <f t="shared" si="230"/>
        <v>60.639999999999986</v>
      </c>
      <c r="V2493" s="20">
        <f t="shared" si="231"/>
        <v>0.27563636363636357</v>
      </c>
      <c r="W2493" s="7" t="str">
        <f t="shared" si="232"/>
        <v>Profitable</v>
      </c>
      <c r="X2493" s="7" t="str">
        <f t="shared" si="233"/>
        <v>Low</v>
      </c>
    </row>
    <row r="2494" spans="1:24" x14ac:dyDescent="0.3">
      <c r="A2494" s="7" t="s">
        <v>5208</v>
      </c>
      <c r="B2494" s="8">
        <v>45595</v>
      </c>
      <c r="C2494" s="8">
        <v>45599</v>
      </c>
      <c r="D2494" s="7" t="s">
        <v>2686</v>
      </c>
      <c r="E2494" s="7" t="s">
        <v>477</v>
      </c>
      <c r="F2494" s="7" t="s">
        <v>39</v>
      </c>
      <c r="G2494" s="7" t="s">
        <v>40</v>
      </c>
      <c r="H2494" s="7" t="s">
        <v>69</v>
      </c>
      <c r="I2494" s="6">
        <v>2</v>
      </c>
      <c r="J2494" s="10">
        <v>0.1</v>
      </c>
      <c r="K2494" s="7" t="s">
        <v>22</v>
      </c>
      <c r="L2494" s="7" t="s">
        <v>33</v>
      </c>
      <c r="M2494" s="6">
        <v>27</v>
      </c>
      <c r="N2494" s="6">
        <v>3</v>
      </c>
      <c r="O2494" s="7" t="str">
        <f>VLOOKUP(H2494,Product_Master!$A$2:$E$19,2,FALSE)</f>
        <v>Marker Pack</v>
      </c>
      <c r="P2494" s="7" t="str">
        <f>VLOOKUP(H2494,Product_Master!$A$2:$E$19,3,FALSE)</f>
        <v>Office Supplies</v>
      </c>
      <c r="Q2494" s="17">
        <f>INDEX(Product_Master!$D$2:$D$19,MATCH(H2494,Product_Master!$A$2:$A$19,0))</f>
        <v>11</v>
      </c>
      <c r="R2494" s="14">
        <f>INDEX(Product_Master!$E$2:$E$19,MATCH(H2494,Product_Master!$A$2:$A$19,0))</f>
        <v>6.23</v>
      </c>
      <c r="S2494" s="14">
        <f t="shared" si="228"/>
        <v>19.8</v>
      </c>
      <c r="T2494" s="14">
        <f t="shared" si="229"/>
        <v>12.46</v>
      </c>
      <c r="U2494" s="14">
        <f t="shared" si="230"/>
        <v>7.34</v>
      </c>
      <c r="V2494" s="20">
        <f t="shared" si="231"/>
        <v>0.37070707070707071</v>
      </c>
      <c r="W2494" s="7" t="str">
        <f t="shared" si="232"/>
        <v>Profitable</v>
      </c>
      <c r="X2494" s="7" t="str">
        <f t="shared" si="233"/>
        <v>Low</v>
      </c>
    </row>
    <row r="2495" spans="1:24" x14ac:dyDescent="0.3">
      <c r="A2495" s="7" t="s">
        <v>5209</v>
      </c>
      <c r="B2495" s="8">
        <v>45037</v>
      </c>
      <c r="C2495" s="8">
        <v>45039</v>
      </c>
      <c r="D2495" s="7" t="s">
        <v>2009</v>
      </c>
      <c r="E2495" s="7" t="s">
        <v>413</v>
      </c>
      <c r="F2495" s="7" t="s">
        <v>19</v>
      </c>
      <c r="G2495" s="7" t="s">
        <v>90</v>
      </c>
      <c r="H2495" s="7" t="s">
        <v>48</v>
      </c>
      <c r="I2495" s="6">
        <v>3</v>
      </c>
      <c r="J2495" s="10">
        <v>0.2</v>
      </c>
      <c r="K2495" s="7" t="s">
        <v>22</v>
      </c>
      <c r="L2495" s="7" t="s">
        <v>50</v>
      </c>
      <c r="M2495" s="6">
        <v>26</v>
      </c>
      <c r="N2495" s="6">
        <v>4</v>
      </c>
      <c r="O2495" s="7" t="str">
        <f>VLOOKUP(H2495,Product_Master!$A$2:$E$19,2,FALSE)</f>
        <v>Monitor</v>
      </c>
      <c r="P2495" s="7" t="str">
        <f>VLOOKUP(H2495,Product_Master!$A$2:$E$19,3,FALSE)</f>
        <v>Technology</v>
      </c>
      <c r="Q2495" s="17">
        <f>INDEX(Product_Master!$D$2:$D$19,MATCH(H2495,Product_Master!$A$2:$A$19,0))</f>
        <v>220</v>
      </c>
      <c r="R2495" s="14">
        <f>INDEX(Product_Master!$E$2:$E$19,MATCH(H2495,Product_Master!$A$2:$A$19,0))</f>
        <v>159.36000000000001</v>
      </c>
      <c r="S2495" s="14">
        <f t="shared" si="228"/>
        <v>528</v>
      </c>
      <c r="T2495" s="14">
        <f t="shared" si="229"/>
        <v>478.08000000000004</v>
      </c>
      <c r="U2495" s="14">
        <f t="shared" si="230"/>
        <v>49.919999999999959</v>
      </c>
      <c r="V2495" s="20">
        <f t="shared" si="231"/>
        <v>9.4545454545454474E-2</v>
      </c>
      <c r="W2495" s="7" t="str">
        <f t="shared" si="232"/>
        <v>Profitable</v>
      </c>
      <c r="X2495" s="7" t="str">
        <f t="shared" si="233"/>
        <v>Low</v>
      </c>
    </row>
    <row r="2496" spans="1:24" x14ac:dyDescent="0.3">
      <c r="A2496" s="7" t="s">
        <v>5210</v>
      </c>
      <c r="B2496" s="8">
        <v>45248</v>
      </c>
      <c r="C2496" s="8">
        <v>45254</v>
      </c>
      <c r="D2496" s="7" t="s">
        <v>2566</v>
      </c>
      <c r="E2496" s="7" t="s">
        <v>587</v>
      </c>
      <c r="F2496" s="7" t="s">
        <v>29</v>
      </c>
      <c r="G2496" s="7" t="s">
        <v>97</v>
      </c>
      <c r="H2496" s="7" t="s">
        <v>109</v>
      </c>
      <c r="I2496" s="6">
        <v>6</v>
      </c>
      <c r="J2496" s="10">
        <v>0</v>
      </c>
      <c r="K2496" s="7" t="s">
        <v>32</v>
      </c>
      <c r="L2496" s="7" t="s">
        <v>41</v>
      </c>
      <c r="M2496" s="6">
        <v>69</v>
      </c>
      <c r="N2496" s="6">
        <v>2</v>
      </c>
      <c r="O2496" s="7" t="str">
        <f>VLOOKUP(H2496,Product_Master!$A$2:$E$19,2,FALSE)</f>
        <v>Printer</v>
      </c>
      <c r="P2496" s="7" t="str">
        <f>VLOOKUP(H2496,Product_Master!$A$2:$E$19,3,FALSE)</f>
        <v>Technology</v>
      </c>
      <c r="Q2496" s="17">
        <f>INDEX(Product_Master!$D$2:$D$19,MATCH(H2496,Product_Master!$A$2:$A$19,0))</f>
        <v>180</v>
      </c>
      <c r="R2496" s="14">
        <f>INDEX(Product_Master!$E$2:$E$19,MATCH(H2496,Product_Master!$A$2:$A$19,0))</f>
        <v>133.25</v>
      </c>
      <c r="S2496" s="14">
        <f t="shared" si="228"/>
        <v>1080</v>
      </c>
      <c r="T2496" s="14">
        <f t="shared" si="229"/>
        <v>799.5</v>
      </c>
      <c r="U2496" s="14">
        <f t="shared" si="230"/>
        <v>280.5</v>
      </c>
      <c r="V2496" s="20">
        <f t="shared" si="231"/>
        <v>0.25972222222222224</v>
      </c>
      <c r="W2496" s="7" t="str">
        <f t="shared" si="232"/>
        <v>Profitable</v>
      </c>
      <c r="X2496" s="7" t="str">
        <f t="shared" si="233"/>
        <v>Low</v>
      </c>
    </row>
    <row r="2497" spans="1:24" x14ac:dyDescent="0.3">
      <c r="A2497" s="7" t="s">
        <v>5212</v>
      </c>
      <c r="B2497" s="8">
        <v>45233</v>
      </c>
      <c r="C2497" s="8">
        <v>45234</v>
      </c>
      <c r="D2497" s="7" t="s">
        <v>2575</v>
      </c>
      <c r="E2497" s="7" t="s">
        <v>108</v>
      </c>
      <c r="F2497" s="7" t="s">
        <v>29</v>
      </c>
      <c r="G2497" s="7" t="s">
        <v>30</v>
      </c>
      <c r="H2497" s="7" t="s">
        <v>48</v>
      </c>
      <c r="I2497" s="6">
        <v>1</v>
      </c>
      <c r="J2497" s="10">
        <v>0</v>
      </c>
      <c r="K2497" s="7" t="s">
        <v>222</v>
      </c>
      <c r="L2497" s="7" t="s">
        <v>50</v>
      </c>
      <c r="M2497" s="6">
        <v>44</v>
      </c>
      <c r="N2497" s="6">
        <v>4</v>
      </c>
      <c r="O2497" s="7" t="str">
        <f>VLOOKUP(H2497,Product_Master!$A$2:$E$19,2,FALSE)</f>
        <v>Monitor</v>
      </c>
      <c r="P2497" s="7" t="str">
        <f>VLOOKUP(H2497,Product_Master!$A$2:$E$19,3,FALSE)</f>
        <v>Technology</v>
      </c>
      <c r="Q2497" s="17">
        <f>INDEX(Product_Master!$D$2:$D$19,MATCH(H2497,Product_Master!$A$2:$A$19,0))</f>
        <v>220</v>
      </c>
      <c r="R2497" s="14">
        <f>INDEX(Product_Master!$E$2:$E$19,MATCH(H2497,Product_Master!$A$2:$A$19,0))</f>
        <v>159.36000000000001</v>
      </c>
      <c r="S2497" s="14">
        <f t="shared" si="228"/>
        <v>220</v>
      </c>
      <c r="T2497" s="14">
        <f t="shared" si="229"/>
        <v>159.36000000000001</v>
      </c>
      <c r="U2497" s="14">
        <f t="shared" si="230"/>
        <v>60.639999999999986</v>
      </c>
      <c r="V2497" s="20">
        <f t="shared" si="231"/>
        <v>0.27563636363636357</v>
      </c>
      <c r="W2497" s="7" t="str">
        <f t="shared" si="232"/>
        <v>Profitable</v>
      </c>
      <c r="X2497" s="7" t="str">
        <f t="shared" si="233"/>
        <v>Low</v>
      </c>
    </row>
    <row r="2498" spans="1:24" x14ac:dyDescent="0.3">
      <c r="A2498" s="7" t="s">
        <v>5213</v>
      </c>
      <c r="B2498" s="8">
        <v>45314</v>
      </c>
      <c r="C2498" s="8">
        <v>45316</v>
      </c>
      <c r="D2498" s="7" t="s">
        <v>1744</v>
      </c>
      <c r="E2498" s="7" t="s">
        <v>619</v>
      </c>
      <c r="F2498" s="7" t="s">
        <v>19</v>
      </c>
      <c r="G2498" s="7" t="s">
        <v>97</v>
      </c>
      <c r="H2498" s="7" t="s">
        <v>84</v>
      </c>
      <c r="I2498" s="6">
        <v>1</v>
      </c>
      <c r="J2498" s="10">
        <v>0.1</v>
      </c>
      <c r="K2498" s="7" t="s">
        <v>32</v>
      </c>
      <c r="L2498" s="7" t="s">
        <v>41</v>
      </c>
      <c r="M2498" s="6">
        <v>23</v>
      </c>
      <c r="N2498" s="6">
        <v>3</v>
      </c>
      <c r="O2498" s="7" t="str">
        <f>VLOOKUP(H2498,Product_Master!$A$2:$E$19,2,FALSE)</f>
        <v>Bookcase</v>
      </c>
      <c r="P2498" s="7" t="str">
        <f>VLOOKUP(H2498,Product_Master!$A$2:$E$19,3,FALSE)</f>
        <v>Furniture</v>
      </c>
      <c r="Q2498" s="17">
        <f>INDEX(Product_Master!$D$2:$D$19,MATCH(H2498,Product_Master!$A$2:$A$19,0))</f>
        <v>210</v>
      </c>
      <c r="R2498" s="14">
        <f>INDEX(Product_Master!$E$2:$E$19,MATCH(H2498,Product_Master!$A$2:$A$19,0))</f>
        <v>139.15</v>
      </c>
      <c r="S2498" s="14">
        <f t="shared" ref="S2498:S2561" si="234">I2498*Q2498*(1-J2498)</f>
        <v>189</v>
      </c>
      <c r="T2498" s="14">
        <f t="shared" ref="T2498:T2561" si="235">I2498*R2498</f>
        <v>139.15</v>
      </c>
      <c r="U2498" s="14">
        <f t="shared" ref="U2498:U2561" si="236">S2498-T2498</f>
        <v>49.849999999999994</v>
      </c>
      <c r="V2498" s="20">
        <f t="shared" ref="V2498:V2561" si="237">IFERROR(U2498/S2498,0)</f>
        <v>0.26375661375661374</v>
      </c>
      <c r="W2498" s="7" t="str">
        <f t="shared" ref="W2498:W2561" si="238">IF(U2498&gt;0,"Profitable","Loss")</f>
        <v>Profitable</v>
      </c>
      <c r="X2498" s="7" t="str">
        <f t="shared" ref="X2498:X2561" si="239">IF(S2498&gt;=5000,"High",IF(S2498&gt;=2000,"Medium","Low"))</f>
        <v>Low</v>
      </c>
    </row>
    <row r="2499" spans="1:24" x14ac:dyDescent="0.3">
      <c r="A2499" s="7" t="s">
        <v>5214</v>
      </c>
      <c r="B2499" s="8">
        <v>45098</v>
      </c>
      <c r="C2499" s="8">
        <v>45101</v>
      </c>
      <c r="D2499" s="7" t="s">
        <v>1530</v>
      </c>
      <c r="E2499" s="7" t="s">
        <v>1568</v>
      </c>
      <c r="F2499" s="7" t="s">
        <v>19</v>
      </c>
      <c r="G2499" s="7" t="s">
        <v>47</v>
      </c>
      <c r="H2499" s="7" t="s">
        <v>48</v>
      </c>
      <c r="I2499" s="6">
        <v>8</v>
      </c>
      <c r="J2499" s="10">
        <v>0.1</v>
      </c>
      <c r="K2499" s="7" t="s">
        <v>32</v>
      </c>
      <c r="L2499" s="7" t="s">
        <v>33</v>
      </c>
      <c r="M2499" s="6">
        <v>35</v>
      </c>
      <c r="N2499" s="6">
        <v>1</v>
      </c>
      <c r="O2499" s="7" t="str">
        <f>VLOOKUP(H2499,Product_Master!$A$2:$E$19,2,FALSE)</f>
        <v>Monitor</v>
      </c>
      <c r="P2499" s="7" t="str">
        <f>VLOOKUP(H2499,Product_Master!$A$2:$E$19,3,FALSE)</f>
        <v>Technology</v>
      </c>
      <c r="Q2499" s="17">
        <f>INDEX(Product_Master!$D$2:$D$19,MATCH(H2499,Product_Master!$A$2:$A$19,0))</f>
        <v>220</v>
      </c>
      <c r="R2499" s="14">
        <f>INDEX(Product_Master!$E$2:$E$19,MATCH(H2499,Product_Master!$A$2:$A$19,0))</f>
        <v>159.36000000000001</v>
      </c>
      <c r="S2499" s="14">
        <f t="shared" si="234"/>
        <v>1584</v>
      </c>
      <c r="T2499" s="14">
        <f t="shared" si="235"/>
        <v>1274.8800000000001</v>
      </c>
      <c r="U2499" s="14">
        <f t="shared" si="236"/>
        <v>309.11999999999989</v>
      </c>
      <c r="V2499" s="20">
        <f t="shared" si="237"/>
        <v>0.19515151515151508</v>
      </c>
      <c r="W2499" s="7" t="str">
        <f t="shared" si="238"/>
        <v>Profitable</v>
      </c>
      <c r="X2499" s="7" t="str">
        <f t="shared" si="239"/>
        <v>Low</v>
      </c>
    </row>
    <row r="2500" spans="1:24" x14ac:dyDescent="0.3">
      <c r="A2500" s="7" t="s">
        <v>5215</v>
      </c>
      <c r="B2500" s="8">
        <v>45101</v>
      </c>
      <c r="C2500" s="8">
        <v>45106</v>
      </c>
      <c r="D2500" s="7" t="s">
        <v>893</v>
      </c>
      <c r="E2500" s="7" t="s">
        <v>165</v>
      </c>
      <c r="F2500" s="7" t="s">
        <v>39</v>
      </c>
      <c r="G2500" s="7" t="s">
        <v>90</v>
      </c>
      <c r="H2500" s="7" t="s">
        <v>177</v>
      </c>
      <c r="I2500" s="6">
        <v>5</v>
      </c>
      <c r="J2500" s="10">
        <v>0</v>
      </c>
      <c r="K2500" s="7" t="s">
        <v>32</v>
      </c>
      <c r="L2500" s="7" t="s">
        <v>41</v>
      </c>
      <c r="M2500" s="6">
        <v>31</v>
      </c>
      <c r="N2500" s="6">
        <v>3</v>
      </c>
      <c r="O2500" s="7" t="str">
        <f>VLOOKUP(H2500,Product_Master!$A$2:$E$19,2,FALSE)</f>
        <v>Headphones</v>
      </c>
      <c r="P2500" s="7" t="str">
        <f>VLOOKUP(H2500,Product_Master!$A$2:$E$19,3,FALSE)</f>
        <v>Technology</v>
      </c>
      <c r="Q2500" s="17">
        <f>INDEX(Product_Master!$D$2:$D$19,MATCH(H2500,Product_Master!$A$2:$A$19,0))</f>
        <v>80</v>
      </c>
      <c r="R2500" s="14">
        <f>INDEX(Product_Master!$E$2:$E$19,MATCH(H2500,Product_Master!$A$2:$A$19,0))</f>
        <v>45.88</v>
      </c>
      <c r="S2500" s="14">
        <f t="shared" si="234"/>
        <v>400</v>
      </c>
      <c r="T2500" s="14">
        <f t="shared" si="235"/>
        <v>229.4</v>
      </c>
      <c r="U2500" s="14">
        <f t="shared" si="236"/>
        <v>170.6</v>
      </c>
      <c r="V2500" s="20">
        <f t="shared" si="237"/>
        <v>0.42649999999999999</v>
      </c>
      <c r="W2500" s="7" t="str">
        <f t="shared" si="238"/>
        <v>Profitable</v>
      </c>
      <c r="X2500" s="7" t="str">
        <f t="shared" si="239"/>
        <v>Low</v>
      </c>
    </row>
    <row r="2501" spans="1:24" x14ac:dyDescent="0.3">
      <c r="A2501" s="7" t="s">
        <v>5216</v>
      </c>
      <c r="B2501" s="8">
        <v>45020</v>
      </c>
      <c r="C2501" s="8">
        <v>45027</v>
      </c>
      <c r="D2501" s="7" t="s">
        <v>1822</v>
      </c>
      <c r="E2501" s="7" t="s">
        <v>170</v>
      </c>
      <c r="F2501" s="7" t="s">
        <v>39</v>
      </c>
      <c r="G2501" s="7" t="s">
        <v>251</v>
      </c>
      <c r="H2501" s="7" t="s">
        <v>241</v>
      </c>
      <c r="I2501" s="6">
        <v>2</v>
      </c>
      <c r="J2501" s="10">
        <v>0.15</v>
      </c>
      <c r="K2501" s="7" t="s">
        <v>32</v>
      </c>
      <c r="L2501" s="7" t="s">
        <v>41</v>
      </c>
      <c r="M2501" s="6">
        <v>32</v>
      </c>
      <c r="N2501" s="6">
        <v>5</v>
      </c>
      <c r="O2501" s="7" t="str">
        <f>VLOOKUP(H2501,Product_Master!$A$2:$E$19,2,FALSE)</f>
        <v>Notebook</v>
      </c>
      <c r="P2501" s="7" t="str">
        <f>VLOOKUP(H2501,Product_Master!$A$2:$E$19,3,FALSE)</f>
        <v>Office Supplies</v>
      </c>
      <c r="Q2501" s="17">
        <f>INDEX(Product_Master!$D$2:$D$19,MATCH(H2501,Product_Master!$A$2:$A$19,0))</f>
        <v>6</v>
      </c>
      <c r="R2501" s="14">
        <f>INDEX(Product_Master!$E$2:$E$19,MATCH(H2501,Product_Master!$A$2:$A$19,0))</f>
        <v>4.2699999999999996</v>
      </c>
      <c r="S2501" s="14">
        <f t="shared" si="234"/>
        <v>10.199999999999999</v>
      </c>
      <c r="T2501" s="14">
        <f t="shared" si="235"/>
        <v>8.5399999999999991</v>
      </c>
      <c r="U2501" s="14">
        <f t="shared" si="236"/>
        <v>1.6600000000000001</v>
      </c>
      <c r="V2501" s="20">
        <f t="shared" si="237"/>
        <v>0.16274509803921572</v>
      </c>
      <c r="W2501" s="7" t="str">
        <f t="shared" si="238"/>
        <v>Profitable</v>
      </c>
      <c r="X2501" s="7" t="str">
        <f t="shared" si="239"/>
        <v>Low</v>
      </c>
    </row>
    <row r="2502" spans="1:24" x14ac:dyDescent="0.3">
      <c r="A2502" s="7" t="s">
        <v>5217</v>
      </c>
      <c r="B2502" s="8">
        <v>45549</v>
      </c>
      <c r="C2502" s="8">
        <v>45552</v>
      </c>
      <c r="D2502" s="7" t="s">
        <v>3182</v>
      </c>
      <c r="E2502" s="7" t="s">
        <v>246</v>
      </c>
      <c r="F2502" s="7" t="s">
        <v>39</v>
      </c>
      <c r="G2502" s="7" t="s">
        <v>293</v>
      </c>
      <c r="H2502" s="7" t="s">
        <v>48</v>
      </c>
      <c r="I2502" s="6">
        <v>9</v>
      </c>
      <c r="J2502" s="10">
        <v>0.15</v>
      </c>
      <c r="K2502" s="7" t="s">
        <v>222</v>
      </c>
      <c r="L2502" s="7" t="s">
        <v>50</v>
      </c>
      <c r="M2502" s="6">
        <v>56</v>
      </c>
      <c r="N2502" s="6">
        <v>1</v>
      </c>
      <c r="O2502" s="7" t="str">
        <f>VLOOKUP(H2502,Product_Master!$A$2:$E$19,2,FALSE)</f>
        <v>Monitor</v>
      </c>
      <c r="P2502" s="7" t="str">
        <f>VLOOKUP(H2502,Product_Master!$A$2:$E$19,3,FALSE)</f>
        <v>Technology</v>
      </c>
      <c r="Q2502" s="17">
        <f>INDEX(Product_Master!$D$2:$D$19,MATCH(H2502,Product_Master!$A$2:$A$19,0))</f>
        <v>220</v>
      </c>
      <c r="R2502" s="14">
        <f>INDEX(Product_Master!$E$2:$E$19,MATCH(H2502,Product_Master!$A$2:$A$19,0))</f>
        <v>159.36000000000001</v>
      </c>
      <c r="S2502" s="14">
        <f t="shared" si="234"/>
        <v>1683</v>
      </c>
      <c r="T2502" s="14">
        <f t="shared" si="235"/>
        <v>1434.2400000000002</v>
      </c>
      <c r="U2502" s="14">
        <f t="shared" si="236"/>
        <v>248.75999999999976</v>
      </c>
      <c r="V2502" s="20">
        <f t="shared" si="237"/>
        <v>0.14780748663101589</v>
      </c>
      <c r="W2502" s="7" t="str">
        <f t="shared" si="238"/>
        <v>Profitable</v>
      </c>
      <c r="X2502" s="7" t="str">
        <f t="shared" si="239"/>
        <v>Low</v>
      </c>
    </row>
    <row r="2503" spans="1:24" x14ac:dyDescent="0.3">
      <c r="A2503" s="7" t="s">
        <v>5218</v>
      </c>
      <c r="B2503" s="8">
        <v>45119</v>
      </c>
      <c r="C2503" s="8">
        <v>45126</v>
      </c>
      <c r="D2503" s="7" t="s">
        <v>1644</v>
      </c>
      <c r="E2503" s="7" t="s">
        <v>606</v>
      </c>
      <c r="F2503" s="7" t="s">
        <v>29</v>
      </c>
      <c r="G2503" s="7" t="s">
        <v>47</v>
      </c>
      <c r="H2503" s="7" t="s">
        <v>48</v>
      </c>
      <c r="I2503" s="6">
        <v>9</v>
      </c>
      <c r="J2503" s="10">
        <v>0</v>
      </c>
      <c r="K2503" s="7" t="s">
        <v>32</v>
      </c>
      <c r="L2503" s="7" t="s">
        <v>41</v>
      </c>
      <c r="M2503" s="6">
        <v>56</v>
      </c>
      <c r="N2503" s="6">
        <v>5</v>
      </c>
      <c r="O2503" s="7" t="str">
        <f>VLOOKUP(H2503,Product_Master!$A$2:$E$19,2,FALSE)</f>
        <v>Monitor</v>
      </c>
      <c r="P2503" s="7" t="str">
        <f>VLOOKUP(H2503,Product_Master!$A$2:$E$19,3,FALSE)</f>
        <v>Technology</v>
      </c>
      <c r="Q2503" s="17">
        <f>INDEX(Product_Master!$D$2:$D$19,MATCH(H2503,Product_Master!$A$2:$A$19,0))</f>
        <v>220</v>
      </c>
      <c r="R2503" s="14">
        <f>INDEX(Product_Master!$E$2:$E$19,MATCH(H2503,Product_Master!$A$2:$A$19,0))</f>
        <v>159.36000000000001</v>
      </c>
      <c r="S2503" s="14">
        <f t="shared" si="234"/>
        <v>1980</v>
      </c>
      <c r="T2503" s="14">
        <f t="shared" si="235"/>
        <v>1434.2400000000002</v>
      </c>
      <c r="U2503" s="14">
        <f t="shared" si="236"/>
        <v>545.75999999999976</v>
      </c>
      <c r="V2503" s="20">
        <f t="shared" si="237"/>
        <v>0.27563636363636351</v>
      </c>
      <c r="W2503" s="7" t="str">
        <f t="shared" si="238"/>
        <v>Profitable</v>
      </c>
      <c r="X2503" s="7" t="str">
        <f t="shared" si="239"/>
        <v>Low</v>
      </c>
    </row>
    <row r="2504" spans="1:24" x14ac:dyDescent="0.3">
      <c r="A2504" s="7" t="s">
        <v>5219</v>
      </c>
      <c r="B2504" s="8">
        <v>45461</v>
      </c>
      <c r="C2504" s="8">
        <v>45463</v>
      </c>
      <c r="D2504" s="7" t="s">
        <v>1433</v>
      </c>
      <c r="E2504" s="7" t="s">
        <v>552</v>
      </c>
      <c r="F2504" s="7" t="s">
        <v>29</v>
      </c>
      <c r="G2504" s="7" t="s">
        <v>293</v>
      </c>
      <c r="H2504" s="7" t="s">
        <v>31</v>
      </c>
      <c r="I2504" s="6">
        <v>5</v>
      </c>
      <c r="J2504" s="10">
        <v>0.1</v>
      </c>
      <c r="K2504" s="7" t="s">
        <v>32</v>
      </c>
      <c r="L2504" s="7" t="s">
        <v>23</v>
      </c>
      <c r="M2504" s="6">
        <v>24</v>
      </c>
      <c r="N2504" s="6">
        <v>5</v>
      </c>
      <c r="O2504" s="7" t="str">
        <f>VLOOKUP(H2504,Product_Master!$A$2:$E$19,2,FALSE)</f>
        <v>Desk</v>
      </c>
      <c r="P2504" s="7" t="str">
        <f>VLOOKUP(H2504,Product_Master!$A$2:$E$19,3,FALSE)</f>
        <v>Furniture</v>
      </c>
      <c r="Q2504" s="17">
        <f>INDEX(Product_Master!$D$2:$D$19,MATCH(H2504,Product_Master!$A$2:$A$19,0))</f>
        <v>320</v>
      </c>
      <c r="R2504" s="14">
        <f>INDEX(Product_Master!$E$2:$E$19,MATCH(H2504,Product_Master!$A$2:$A$19,0))</f>
        <v>186.25</v>
      </c>
      <c r="S2504" s="14">
        <f t="shared" si="234"/>
        <v>1440</v>
      </c>
      <c r="T2504" s="14">
        <f t="shared" si="235"/>
        <v>931.25</v>
      </c>
      <c r="U2504" s="14">
        <f t="shared" si="236"/>
        <v>508.75</v>
      </c>
      <c r="V2504" s="20">
        <f t="shared" si="237"/>
        <v>0.3532986111111111</v>
      </c>
      <c r="W2504" s="7" t="str">
        <f t="shared" si="238"/>
        <v>Profitable</v>
      </c>
      <c r="X2504" s="7" t="str">
        <f t="shared" si="239"/>
        <v>Low</v>
      </c>
    </row>
    <row r="2505" spans="1:24" x14ac:dyDescent="0.3">
      <c r="A2505" s="7" t="s">
        <v>5220</v>
      </c>
      <c r="B2505" s="8">
        <v>45067</v>
      </c>
      <c r="C2505" s="8">
        <v>45071</v>
      </c>
      <c r="D2505" s="7" t="s">
        <v>1738</v>
      </c>
      <c r="E2505" s="7" t="s">
        <v>472</v>
      </c>
      <c r="F2505" s="7" t="s">
        <v>29</v>
      </c>
      <c r="G2505" s="7" t="s">
        <v>293</v>
      </c>
      <c r="H2505" s="7" t="s">
        <v>109</v>
      </c>
      <c r="I2505" s="6">
        <v>5</v>
      </c>
      <c r="J2505" s="10">
        <v>0</v>
      </c>
      <c r="K2505" s="7" t="s">
        <v>22</v>
      </c>
      <c r="L2505" s="7" t="s">
        <v>23</v>
      </c>
      <c r="M2505" s="6">
        <v>48</v>
      </c>
      <c r="N2505" s="6">
        <v>1</v>
      </c>
      <c r="O2505" s="7" t="str">
        <f>VLOOKUP(H2505,Product_Master!$A$2:$E$19,2,FALSE)</f>
        <v>Printer</v>
      </c>
      <c r="P2505" s="7" t="str">
        <f>VLOOKUP(H2505,Product_Master!$A$2:$E$19,3,FALSE)</f>
        <v>Technology</v>
      </c>
      <c r="Q2505" s="17">
        <f>INDEX(Product_Master!$D$2:$D$19,MATCH(H2505,Product_Master!$A$2:$A$19,0))</f>
        <v>180</v>
      </c>
      <c r="R2505" s="14">
        <f>INDEX(Product_Master!$E$2:$E$19,MATCH(H2505,Product_Master!$A$2:$A$19,0))</f>
        <v>133.25</v>
      </c>
      <c r="S2505" s="14">
        <f t="shared" si="234"/>
        <v>900</v>
      </c>
      <c r="T2505" s="14">
        <f t="shared" si="235"/>
        <v>666.25</v>
      </c>
      <c r="U2505" s="14">
        <f t="shared" si="236"/>
        <v>233.75</v>
      </c>
      <c r="V2505" s="20">
        <f t="shared" si="237"/>
        <v>0.25972222222222224</v>
      </c>
      <c r="W2505" s="7" t="str">
        <f t="shared" si="238"/>
        <v>Profitable</v>
      </c>
      <c r="X2505" s="7" t="str">
        <f t="shared" si="239"/>
        <v>Low</v>
      </c>
    </row>
    <row r="2506" spans="1:24" x14ac:dyDescent="0.3">
      <c r="A2506" s="7" t="s">
        <v>5221</v>
      </c>
      <c r="B2506" s="8">
        <v>44944</v>
      </c>
      <c r="C2506" s="8">
        <v>44948</v>
      </c>
      <c r="D2506" s="7" t="s">
        <v>3619</v>
      </c>
      <c r="E2506" s="7" t="s">
        <v>882</v>
      </c>
      <c r="F2506" s="7" t="s">
        <v>29</v>
      </c>
      <c r="G2506" s="7" t="s">
        <v>293</v>
      </c>
      <c r="H2506" s="7" t="s">
        <v>308</v>
      </c>
      <c r="I2506" s="6">
        <v>6</v>
      </c>
      <c r="J2506" s="10">
        <v>0</v>
      </c>
      <c r="K2506" s="7" t="s">
        <v>32</v>
      </c>
      <c r="L2506" s="7" t="s">
        <v>33</v>
      </c>
      <c r="M2506" s="6">
        <v>49</v>
      </c>
      <c r="N2506" s="6">
        <v>2</v>
      </c>
      <c r="O2506" s="7" t="str">
        <f>VLOOKUP(H2506,Product_Master!$A$2:$E$19,2,FALSE)</f>
        <v>Binder</v>
      </c>
      <c r="P2506" s="7" t="str">
        <f>VLOOKUP(H2506,Product_Master!$A$2:$E$19,3,FALSE)</f>
        <v>Office Supplies</v>
      </c>
      <c r="Q2506" s="17">
        <f>INDEX(Product_Master!$D$2:$D$19,MATCH(H2506,Product_Master!$A$2:$A$19,0))</f>
        <v>8</v>
      </c>
      <c r="R2506" s="14">
        <f>INDEX(Product_Master!$E$2:$E$19,MATCH(H2506,Product_Master!$A$2:$A$19,0))</f>
        <v>5.51</v>
      </c>
      <c r="S2506" s="14">
        <f t="shared" si="234"/>
        <v>48</v>
      </c>
      <c r="T2506" s="14">
        <f t="shared" si="235"/>
        <v>33.06</v>
      </c>
      <c r="U2506" s="14">
        <f t="shared" si="236"/>
        <v>14.939999999999998</v>
      </c>
      <c r="V2506" s="20">
        <f t="shared" si="237"/>
        <v>0.31124999999999997</v>
      </c>
      <c r="W2506" s="7" t="str">
        <f t="shared" si="238"/>
        <v>Profitable</v>
      </c>
      <c r="X2506" s="7" t="str">
        <f t="shared" si="239"/>
        <v>Low</v>
      </c>
    </row>
    <row r="2507" spans="1:24" x14ac:dyDescent="0.3">
      <c r="A2507" s="7" t="s">
        <v>5223</v>
      </c>
      <c r="B2507" s="8">
        <v>45176</v>
      </c>
      <c r="C2507" s="8">
        <v>45177</v>
      </c>
      <c r="D2507" s="7" t="s">
        <v>5224</v>
      </c>
      <c r="E2507" s="7" t="s">
        <v>135</v>
      </c>
      <c r="F2507" s="7" t="s">
        <v>19</v>
      </c>
      <c r="G2507" s="7" t="s">
        <v>97</v>
      </c>
      <c r="H2507" s="7" t="s">
        <v>216</v>
      </c>
      <c r="I2507" s="6">
        <v>1</v>
      </c>
      <c r="J2507" s="10">
        <v>0</v>
      </c>
      <c r="K2507" s="7" t="s">
        <v>70</v>
      </c>
      <c r="L2507" s="7" t="s">
        <v>50</v>
      </c>
      <c r="M2507" s="6">
        <v>41</v>
      </c>
      <c r="N2507" s="6">
        <v>4</v>
      </c>
      <c r="O2507" s="7" t="str">
        <f>VLOOKUP(H2507,Product_Master!$A$2:$E$19,2,FALSE)</f>
        <v>Keyboard</v>
      </c>
      <c r="P2507" s="7" t="str">
        <f>VLOOKUP(H2507,Product_Master!$A$2:$E$19,3,FALSE)</f>
        <v>Technology</v>
      </c>
      <c r="Q2507" s="17">
        <f>INDEX(Product_Master!$D$2:$D$19,MATCH(H2507,Product_Master!$A$2:$A$19,0))</f>
        <v>45</v>
      </c>
      <c r="R2507" s="14">
        <f>INDEX(Product_Master!$E$2:$E$19,MATCH(H2507,Product_Master!$A$2:$A$19,0))</f>
        <v>35.729999999999997</v>
      </c>
      <c r="S2507" s="14">
        <f t="shared" si="234"/>
        <v>45</v>
      </c>
      <c r="T2507" s="14">
        <f t="shared" si="235"/>
        <v>35.729999999999997</v>
      </c>
      <c r="U2507" s="14">
        <f t="shared" si="236"/>
        <v>9.2700000000000031</v>
      </c>
      <c r="V2507" s="20">
        <f t="shared" si="237"/>
        <v>0.20600000000000007</v>
      </c>
      <c r="W2507" s="7" t="str">
        <f t="shared" si="238"/>
        <v>Profitable</v>
      </c>
      <c r="X2507" s="7" t="str">
        <f t="shared" si="239"/>
        <v>Low</v>
      </c>
    </row>
    <row r="2508" spans="1:24" x14ac:dyDescent="0.3">
      <c r="A2508" s="7" t="s">
        <v>5225</v>
      </c>
      <c r="B2508" s="8">
        <v>45136</v>
      </c>
      <c r="C2508" s="8">
        <v>45141</v>
      </c>
      <c r="D2508" s="7" t="s">
        <v>3446</v>
      </c>
      <c r="E2508" s="7" t="s">
        <v>55</v>
      </c>
      <c r="F2508" s="7" t="s">
        <v>29</v>
      </c>
      <c r="G2508" s="7" t="s">
        <v>47</v>
      </c>
      <c r="H2508" s="7" t="s">
        <v>109</v>
      </c>
      <c r="I2508" s="6">
        <v>8</v>
      </c>
      <c r="J2508" s="10">
        <v>0.1</v>
      </c>
      <c r="K2508" s="7" t="s">
        <v>32</v>
      </c>
      <c r="L2508" s="7" t="s">
        <v>41</v>
      </c>
      <c r="M2508" s="6">
        <v>65</v>
      </c>
      <c r="N2508" s="6">
        <v>3</v>
      </c>
      <c r="O2508" s="7" t="str">
        <f>VLOOKUP(H2508,Product_Master!$A$2:$E$19,2,FALSE)</f>
        <v>Printer</v>
      </c>
      <c r="P2508" s="7" t="str">
        <f>VLOOKUP(H2508,Product_Master!$A$2:$E$19,3,FALSE)</f>
        <v>Technology</v>
      </c>
      <c r="Q2508" s="17">
        <f>INDEX(Product_Master!$D$2:$D$19,MATCH(H2508,Product_Master!$A$2:$A$19,0))</f>
        <v>180</v>
      </c>
      <c r="R2508" s="14">
        <f>INDEX(Product_Master!$E$2:$E$19,MATCH(H2508,Product_Master!$A$2:$A$19,0))</f>
        <v>133.25</v>
      </c>
      <c r="S2508" s="14">
        <f t="shared" si="234"/>
        <v>1296</v>
      </c>
      <c r="T2508" s="14">
        <f t="shared" si="235"/>
        <v>1066</v>
      </c>
      <c r="U2508" s="14">
        <f t="shared" si="236"/>
        <v>230</v>
      </c>
      <c r="V2508" s="20">
        <f t="shared" si="237"/>
        <v>0.17746913580246915</v>
      </c>
      <c r="W2508" s="7" t="str">
        <f t="shared" si="238"/>
        <v>Profitable</v>
      </c>
      <c r="X2508" s="7" t="str">
        <f t="shared" si="239"/>
        <v>Low</v>
      </c>
    </row>
    <row r="2509" spans="1:24" x14ac:dyDescent="0.3">
      <c r="A2509" s="7" t="s">
        <v>5226</v>
      </c>
      <c r="B2509" s="8">
        <v>45332</v>
      </c>
      <c r="C2509" s="8">
        <v>45338</v>
      </c>
      <c r="D2509" s="7" t="s">
        <v>3901</v>
      </c>
      <c r="E2509" s="7" t="s">
        <v>1009</v>
      </c>
      <c r="F2509" s="7" t="s">
        <v>39</v>
      </c>
      <c r="G2509" s="7" t="s">
        <v>40</v>
      </c>
      <c r="H2509" s="7" t="s">
        <v>63</v>
      </c>
      <c r="I2509" s="6">
        <v>9</v>
      </c>
      <c r="J2509" s="10">
        <v>0.1</v>
      </c>
      <c r="K2509" s="7" t="s">
        <v>32</v>
      </c>
      <c r="L2509" s="7" t="s">
        <v>50</v>
      </c>
      <c r="M2509" s="6">
        <v>36</v>
      </c>
      <c r="N2509" s="6">
        <v>4</v>
      </c>
      <c r="O2509" s="7" t="str">
        <f>VLOOKUP(H2509,Product_Master!$A$2:$E$19,2,FALSE)</f>
        <v>Paper Ream</v>
      </c>
      <c r="P2509" s="7" t="str">
        <f>VLOOKUP(H2509,Product_Master!$A$2:$E$19,3,FALSE)</f>
        <v>Office Supplies</v>
      </c>
      <c r="Q2509" s="17">
        <f>INDEX(Product_Master!$D$2:$D$19,MATCH(H2509,Product_Master!$A$2:$A$19,0))</f>
        <v>9</v>
      </c>
      <c r="R2509" s="14">
        <f>INDEX(Product_Master!$E$2:$E$19,MATCH(H2509,Product_Master!$A$2:$A$19,0))</f>
        <v>5.46</v>
      </c>
      <c r="S2509" s="14">
        <f t="shared" si="234"/>
        <v>72.900000000000006</v>
      </c>
      <c r="T2509" s="14">
        <f t="shared" si="235"/>
        <v>49.14</v>
      </c>
      <c r="U2509" s="14">
        <f t="shared" si="236"/>
        <v>23.760000000000005</v>
      </c>
      <c r="V2509" s="20">
        <f t="shared" si="237"/>
        <v>0.32592592592592595</v>
      </c>
      <c r="W2509" s="7" t="str">
        <f t="shared" si="238"/>
        <v>Profitable</v>
      </c>
      <c r="X2509" s="7" t="str">
        <f t="shared" si="239"/>
        <v>Low</v>
      </c>
    </row>
    <row r="2510" spans="1:24" x14ac:dyDescent="0.3">
      <c r="A2510" s="7" t="s">
        <v>5227</v>
      </c>
      <c r="B2510" s="8">
        <v>45164</v>
      </c>
      <c r="C2510" s="8">
        <v>45168</v>
      </c>
      <c r="D2510" s="7" t="s">
        <v>1789</v>
      </c>
      <c r="E2510" s="7" t="s">
        <v>227</v>
      </c>
      <c r="F2510" s="7" t="s">
        <v>39</v>
      </c>
      <c r="G2510" s="7" t="s">
        <v>115</v>
      </c>
      <c r="H2510" s="7" t="s">
        <v>63</v>
      </c>
      <c r="I2510" s="6">
        <v>3</v>
      </c>
      <c r="J2510" s="10">
        <v>0</v>
      </c>
      <c r="K2510" s="7" t="s">
        <v>70</v>
      </c>
      <c r="L2510" s="7" t="s">
        <v>33</v>
      </c>
      <c r="M2510" s="6">
        <v>64</v>
      </c>
      <c r="N2510" s="6">
        <v>5</v>
      </c>
      <c r="O2510" s="7" t="str">
        <f>VLOOKUP(H2510,Product_Master!$A$2:$E$19,2,FALSE)</f>
        <v>Paper Ream</v>
      </c>
      <c r="P2510" s="7" t="str">
        <f>VLOOKUP(H2510,Product_Master!$A$2:$E$19,3,FALSE)</f>
        <v>Office Supplies</v>
      </c>
      <c r="Q2510" s="17">
        <f>INDEX(Product_Master!$D$2:$D$19,MATCH(H2510,Product_Master!$A$2:$A$19,0))</f>
        <v>9</v>
      </c>
      <c r="R2510" s="14">
        <f>INDEX(Product_Master!$E$2:$E$19,MATCH(H2510,Product_Master!$A$2:$A$19,0))</f>
        <v>5.46</v>
      </c>
      <c r="S2510" s="14">
        <f t="shared" si="234"/>
        <v>27</v>
      </c>
      <c r="T2510" s="14">
        <f t="shared" si="235"/>
        <v>16.38</v>
      </c>
      <c r="U2510" s="14">
        <f t="shared" si="236"/>
        <v>10.620000000000001</v>
      </c>
      <c r="V2510" s="20">
        <f t="shared" si="237"/>
        <v>0.39333333333333337</v>
      </c>
      <c r="W2510" s="7" t="str">
        <f t="shared" si="238"/>
        <v>Profitable</v>
      </c>
      <c r="X2510" s="7" t="str">
        <f t="shared" si="239"/>
        <v>Low</v>
      </c>
    </row>
    <row r="2511" spans="1:24" x14ac:dyDescent="0.3">
      <c r="A2511" s="7" t="s">
        <v>5228</v>
      </c>
      <c r="B2511" s="8">
        <v>45492</v>
      </c>
      <c r="C2511" s="8">
        <v>45495</v>
      </c>
      <c r="D2511" s="7" t="s">
        <v>3116</v>
      </c>
      <c r="E2511" s="7" t="s">
        <v>426</v>
      </c>
      <c r="F2511" s="7" t="s">
        <v>29</v>
      </c>
      <c r="G2511" s="7" t="s">
        <v>293</v>
      </c>
      <c r="H2511" s="7" t="s">
        <v>84</v>
      </c>
      <c r="I2511" s="6">
        <v>5</v>
      </c>
      <c r="J2511" s="10">
        <v>0.05</v>
      </c>
      <c r="K2511" s="7" t="s">
        <v>70</v>
      </c>
      <c r="L2511" s="7" t="s">
        <v>23</v>
      </c>
      <c r="M2511" s="6">
        <v>53</v>
      </c>
      <c r="N2511" s="6">
        <v>3</v>
      </c>
      <c r="O2511" s="7" t="str">
        <f>VLOOKUP(H2511,Product_Master!$A$2:$E$19,2,FALSE)</f>
        <v>Bookcase</v>
      </c>
      <c r="P2511" s="7" t="str">
        <f>VLOOKUP(H2511,Product_Master!$A$2:$E$19,3,FALSE)</f>
        <v>Furniture</v>
      </c>
      <c r="Q2511" s="17">
        <f>INDEX(Product_Master!$D$2:$D$19,MATCH(H2511,Product_Master!$A$2:$A$19,0))</f>
        <v>210</v>
      </c>
      <c r="R2511" s="14">
        <f>INDEX(Product_Master!$E$2:$E$19,MATCH(H2511,Product_Master!$A$2:$A$19,0))</f>
        <v>139.15</v>
      </c>
      <c r="S2511" s="14">
        <f t="shared" si="234"/>
        <v>997.5</v>
      </c>
      <c r="T2511" s="14">
        <f t="shared" si="235"/>
        <v>695.75</v>
      </c>
      <c r="U2511" s="14">
        <f t="shared" si="236"/>
        <v>301.75</v>
      </c>
      <c r="V2511" s="20">
        <f t="shared" si="237"/>
        <v>0.30250626566416039</v>
      </c>
      <c r="W2511" s="7" t="str">
        <f t="shared" si="238"/>
        <v>Profitable</v>
      </c>
      <c r="X2511" s="7" t="str">
        <f t="shared" si="239"/>
        <v>Low</v>
      </c>
    </row>
    <row r="2512" spans="1:24" x14ac:dyDescent="0.3">
      <c r="A2512" s="7" t="s">
        <v>5229</v>
      </c>
      <c r="B2512" s="8">
        <v>45386</v>
      </c>
      <c r="C2512" s="8">
        <v>45392</v>
      </c>
      <c r="D2512" s="7" t="s">
        <v>5230</v>
      </c>
      <c r="E2512" s="7" t="s">
        <v>334</v>
      </c>
      <c r="F2512" s="7" t="s">
        <v>39</v>
      </c>
      <c r="G2512" s="7" t="s">
        <v>40</v>
      </c>
      <c r="H2512" s="7" t="s">
        <v>160</v>
      </c>
      <c r="I2512" s="6">
        <v>8</v>
      </c>
      <c r="J2512" s="10">
        <v>0.1</v>
      </c>
      <c r="K2512" s="7" t="s">
        <v>32</v>
      </c>
      <c r="L2512" s="7" t="s">
        <v>50</v>
      </c>
      <c r="M2512" s="6">
        <v>45</v>
      </c>
      <c r="N2512" s="6">
        <v>5</v>
      </c>
      <c r="O2512" s="7" t="str">
        <f>VLOOKUP(H2512,Product_Master!$A$2:$E$19,2,FALSE)</f>
        <v>Laptop</v>
      </c>
      <c r="P2512" s="7" t="str">
        <f>VLOOKUP(H2512,Product_Master!$A$2:$E$19,3,FALSE)</f>
        <v>Technology</v>
      </c>
      <c r="Q2512" s="17">
        <f>INDEX(Product_Master!$D$2:$D$19,MATCH(H2512,Product_Master!$A$2:$A$19,0))</f>
        <v>900</v>
      </c>
      <c r="R2512" s="14">
        <f>INDEX(Product_Master!$E$2:$E$19,MATCH(H2512,Product_Master!$A$2:$A$19,0))</f>
        <v>669.14</v>
      </c>
      <c r="S2512" s="14">
        <f t="shared" si="234"/>
        <v>6480</v>
      </c>
      <c r="T2512" s="14">
        <f t="shared" si="235"/>
        <v>5353.12</v>
      </c>
      <c r="U2512" s="14">
        <f t="shared" si="236"/>
        <v>1126.8800000000001</v>
      </c>
      <c r="V2512" s="20">
        <f t="shared" si="237"/>
        <v>0.17390123456790124</v>
      </c>
      <c r="W2512" s="7" t="str">
        <f t="shared" si="238"/>
        <v>Profitable</v>
      </c>
      <c r="X2512" s="7" t="str">
        <f t="shared" si="239"/>
        <v>High</v>
      </c>
    </row>
    <row r="2513" spans="1:24" x14ac:dyDescent="0.3">
      <c r="A2513" s="7" t="s">
        <v>5231</v>
      </c>
      <c r="B2513" s="8">
        <v>45173</v>
      </c>
      <c r="C2513" s="8">
        <v>45179</v>
      </c>
      <c r="D2513" s="7" t="s">
        <v>144</v>
      </c>
      <c r="E2513" s="7" t="s">
        <v>967</v>
      </c>
      <c r="F2513" s="7" t="s">
        <v>39</v>
      </c>
      <c r="G2513" s="7" t="s">
        <v>251</v>
      </c>
      <c r="H2513" s="7" t="s">
        <v>308</v>
      </c>
      <c r="I2513" s="6">
        <v>2</v>
      </c>
      <c r="J2513" s="10">
        <v>0.2</v>
      </c>
      <c r="K2513" s="7" t="s">
        <v>32</v>
      </c>
      <c r="L2513" s="7" t="s">
        <v>23</v>
      </c>
      <c r="M2513" s="6">
        <v>22</v>
      </c>
      <c r="N2513" s="6">
        <v>1</v>
      </c>
      <c r="O2513" s="7" t="str">
        <f>VLOOKUP(H2513,Product_Master!$A$2:$E$19,2,FALSE)</f>
        <v>Binder</v>
      </c>
      <c r="P2513" s="7" t="str">
        <f>VLOOKUP(H2513,Product_Master!$A$2:$E$19,3,FALSE)</f>
        <v>Office Supplies</v>
      </c>
      <c r="Q2513" s="17">
        <f>INDEX(Product_Master!$D$2:$D$19,MATCH(H2513,Product_Master!$A$2:$A$19,0))</f>
        <v>8</v>
      </c>
      <c r="R2513" s="14">
        <f>INDEX(Product_Master!$E$2:$E$19,MATCH(H2513,Product_Master!$A$2:$A$19,0))</f>
        <v>5.51</v>
      </c>
      <c r="S2513" s="14">
        <f t="shared" si="234"/>
        <v>12.8</v>
      </c>
      <c r="T2513" s="14">
        <f t="shared" si="235"/>
        <v>11.02</v>
      </c>
      <c r="U2513" s="14">
        <f t="shared" si="236"/>
        <v>1.7800000000000011</v>
      </c>
      <c r="V2513" s="20">
        <f t="shared" si="237"/>
        <v>0.13906250000000009</v>
      </c>
      <c r="W2513" s="7" t="str">
        <f t="shared" si="238"/>
        <v>Profitable</v>
      </c>
      <c r="X2513" s="7" t="str">
        <f t="shared" si="239"/>
        <v>Low</v>
      </c>
    </row>
    <row r="2514" spans="1:24" x14ac:dyDescent="0.3">
      <c r="A2514" s="7" t="s">
        <v>5232</v>
      </c>
      <c r="B2514" s="8">
        <v>45507</v>
      </c>
      <c r="C2514" s="8">
        <v>45508</v>
      </c>
      <c r="D2514" s="7" t="s">
        <v>181</v>
      </c>
      <c r="E2514" s="7" t="s">
        <v>312</v>
      </c>
      <c r="F2514" s="7" t="s">
        <v>29</v>
      </c>
      <c r="G2514" s="7" t="s">
        <v>30</v>
      </c>
      <c r="H2514" s="7" t="s">
        <v>241</v>
      </c>
      <c r="I2514" s="6">
        <v>5</v>
      </c>
      <c r="J2514" s="10">
        <v>0.05</v>
      </c>
      <c r="K2514" s="7" t="s">
        <v>22</v>
      </c>
      <c r="L2514" s="7" t="s">
        <v>23</v>
      </c>
      <c r="M2514" s="6">
        <v>45</v>
      </c>
      <c r="N2514" s="6">
        <v>4</v>
      </c>
      <c r="O2514" s="7" t="str">
        <f>VLOOKUP(H2514,Product_Master!$A$2:$E$19,2,FALSE)</f>
        <v>Notebook</v>
      </c>
      <c r="P2514" s="7" t="str">
        <f>VLOOKUP(H2514,Product_Master!$A$2:$E$19,3,FALSE)</f>
        <v>Office Supplies</v>
      </c>
      <c r="Q2514" s="17">
        <f>INDEX(Product_Master!$D$2:$D$19,MATCH(H2514,Product_Master!$A$2:$A$19,0))</f>
        <v>6</v>
      </c>
      <c r="R2514" s="14">
        <f>INDEX(Product_Master!$E$2:$E$19,MATCH(H2514,Product_Master!$A$2:$A$19,0))</f>
        <v>4.2699999999999996</v>
      </c>
      <c r="S2514" s="14">
        <f t="shared" si="234"/>
        <v>28.5</v>
      </c>
      <c r="T2514" s="14">
        <f t="shared" si="235"/>
        <v>21.349999999999998</v>
      </c>
      <c r="U2514" s="14">
        <f t="shared" si="236"/>
        <v>7.1500000000000021</v>
      </c>
      <c r="V2514" s="20">
        <f t="shared" si="237"/>
        <v>0.2508771929824562</v>
      </c>
      <c r="W2514" s="7" t="str">
        <f t="shared" si="238"/>
        <v>Profitable</v>
      </c>
      <c r="X2514" s="7" t="str">
        <f t="shared" si="239"/>
        <v>Low</v>
      </c>
    </row>
    <row r="2515" spans="1:24" x14ac:dyDescent="0.3">
      <c r="A2515" s="7" t="s">
        <v>5233</v>
      </c>
      <c r="B2515" s="8">
        <v>45449</v>
      </c>
      <c r="C2515" s="8">
        <v>45455</v>
      </c>
      <c r="D2515" s="7" t="s">
        <v>2834</v>
      </c>
      <c r="E2515" s="7" t="s">
        <v>870</v>
      </c>
      <c r="F2515" s="7" t="s">
        <v>39</v>
      </c>
      <c r="G2515" s="7" t="s">
        <v>5734</v>
      </c>
      <c r="H2515" s="7" t="s">
        <v>308</v>
      </c>
      <c r="I2515" s="6">
        <v>9</v>
      </c>
      <c r="J2515" s="10">
        <v>0.2</v>
      </c>
      <c r="K2515" s="7" t="s">
        <v>32</v>
      </c>
      <c r="L2515" s="7" t="s">
        <v>33</v>
      </c>
      <c r="M2515" s="6">
        <v>40</v>
      </c>
      <c r="N2515" s="6">
        <v>3</v>
      </c>
      <c r="O2515" s="7" t="str">
        <f>VLOOKUP(H2515,Product_Master!$A$2:$E$19,2,FALSE)</f>
        <v>Binder</v>
      </c>
      <c r="P2515" s="7" t="str">
        <f>VLOOKUP(H2515,Product_Master!$A$2:$E$19,3,FALSE)</f>
        <v>Office Supplies</v>
      </c>
      <c r="Q2515" s="17">
        <f>INDEX(Product_Master!$D$2:$D$19,MATCH(H2515,Product_Master!$A$2:$A$19,0))</f>
        <v>8</v>
      </c>
      <c r="R2515" s="14">
        <f>INDEX(Product_Master!$E$2:$E$19,MATCH(H2515,Product_Master!$A$2:$A$19,0))</f>
        <v>5.51</v>
      </c>
      <c r="S2515" s="14">
        <f t="shared" si="234"/>
        <v>57.6</v>
      </c>
      <c r="T2515" s="14">
        <f t="shared" si="235"/>
        <v>49.589999999999996</v>
      </c>
      <c r="U2515" s="14">
        <f t="shared" si="236"/>
        <v>8.0100000000000051</v>
      </c>
      <c r="V2515" s="20">
        <f t="shared" si="237"/>
        <v>0.13906250000000009</v>
      </c>
      <c r="W2515" s="7" t="str">
        <f t="shared" si="238"/>
        <v>Profitable</v>
      </c>
      <c r="X2515" s="7" t="str">
        <f t="shared" si="239"/>
        <v>Low</v>
      </c>
    </row>
    <row r="2516" spans="1:24" x14ac:dyDescent="0.3">
      <c r="A2516" s="7" t="s">
        <v>5235</v>
      </c>
      <c r="B2516" s="8">
        <v>45654</v>
      </c>
      <c r="C2516" s="8">
        <v>45655</v>
      </c>
      <c r="D2516" s="7" t="s">
        <v>3318</v>
      </c>
      <c r="E2516" s="7" t="s">
        <v>453</v>
      </c>
      <c r="F2516" s="7" t="s">
        <v>29</v>
      </c>
      <c r="G2516" s="7" t="s">
        <v>47</v>
      </c>
      <c r="H2516" s="7" t="s">
        <v>146</v>
      </c>
      <c r="I2516" s="6">
        <v>9</v>
      </c>
      <c r="J2516" s="10">
        <v>0</v>
      </c>
      <c r="K2516" s="7" t="s">
        <v>32</v>
      </c>
      <c r="L2516" s="7" t="s">
        <v>50</v>
      </c>
      <c r="M2516" s="6">
        <v>31</v>
      </c>
      <c r="N2516" s="6">
        <v>4</v>
      </c>
      <c r="O2516" s="7" t="str">
        <f>VLOOKUP(H2516,Product_Master!$A$2:$E$19,2,FALSE)</f>
        <v>Standing Desk</v>
      </c>
      <c r="P2516" s="7" t="str">
        <f>VLOOKUP(H2516,Product_Master!$A$2:$E$19,3,FALSE)</f>
        <v>Furniture</v>
      </c>
      <c r="Q2516" s="17">
        <f>INDEX(Product_Master!$D$2:$D$19,MATCH(H2516,Product_Master!$A$2:$A$19,0))</f>
        <v>480</v>
      </c>
      <c r="R2516" s="14">
        <f>INDEX(Product_Master!$E$2:$E$19,MATCH(H2516,Product_Master!$A$2:$A$19,0))</f>
        <v>375.21</v>
      </c>
      <c r="S2516" s="14">
        <f t="shared" si="234"/>
        <v>4320</v>
      </c>
      <c r="T2516" s="14">
        <f t="shared" si="235"/>
        <v>3376.89</v>
      </c>
      <c r="U2516" s="14">
        <f t="shared" si="236"/>
        <v>943.11000000000013</v>
      </c>
      <c r="V2516" s="20">
        <f t="shared" si="237"/>
        <v>0.21831250000000002</v>
      </c>
      <c r="W2516" s="7" t="str">
        <f t="shared" si="238"/>
        <v>Profitable</v>
      </c>
      <c r="X2516" s="7" t="str">
        <f t="shared" si="239"/>
        <v>Medium</v>
      </c>
    </row>
    <row r="2517" spans="1:24" x14ac:dyDescent="0.3">
      <c r="A2517" s="7" t="s">
        <v>5236</v>
      </c>
      <c r="B2517" s="8">
        <v>45361</v>
      </c>
      <c r="C2517" s="8">
        <v>45364</v>
      </c>
      <c r="D2517" s="7" t="s">
        <v>1794</v>
      </c>
      <c r="E2517" s="7" t="s">
        <v>302</v>
      </c>
      <c r="F2517" s="7" t="s">
        <v>39</v>
      </c>
      <c r="G2517" s="7" t="s">
        <v>176</v>
      </c>
      <c r="H2517" s="7" t="s">
        <v>21</v>
      </c>
      <c r="I2517" s="6">
        <v>6</v>
      </c>
      <c r="J2517" s="10">
        <v>0.15</v>
      </c>
      <c r="K2517" s="7" t="s">
        <v>32</v>
      </c>
      <c r="L2517" s="7" t="s">
        <v>50</v>
      </c>
      <c r="M2517" s="6">
        <v>24</v>
      </c>
      <c r="N2517" s="6">
        <v>5</v>
      </c>
      <c r="O2517" s="7" t="str">
        <f>VLOOKUP(H2517,Product_Master!$A$2:$E$19,2,FALSE)</f>
        <v>Pen Set</v>
      </c>
      <c r="P2517" s="7" t="str">
        <f>VLOOKUP(H2517,Product_Master!$A$2:$E$19,3,FALSE)</f>
        <v>Office Supplies</v>
      </c>
      <c r="Q2517" s="17">
        <f>INDEX(Product_Master!$D$2:$D$19,MATCH(H2517,Product_Master!$A$2:$A$19,0))</f>
        <v>12</v>
      </c>
      <c r="R2517" s="14">
        <f>INDEX(Product_Master!$E$2:$E$19,MATCH(H2517,Product_Master!$A$2:$A$19,0))</f>
        <v>9.07</v>
      </c>
      <c r="S2517" s="14">
        <f t="shared" si="234"/>
        <v>61.199999999999996</v>
      </c>
      <c r="T2517" s="14">
        <f t="shared" si="235"/>
        <v>54.42</v>
      </c>
      <c r="U2517" s="14">
        <f t="shared" si="236"/>
        <v>6.779999999999994</v>
      </c>
      <c r="V2517" s="20">
        <f t="shared" si="237"/>
        <v>0.11078431372549011</v>
      </c>
      <c r="W2517" s="7" t="str">
        <f t="shared" si="238"/>
        <v>Profitable</v>
      </c>
      <c r="X2517" s="7" t="str">
        <f t="shared" si="239"/>
        <v>Low</v>
      </c>
    </row>
    <row r="2518" spans="1:24" x14ac:dyDescent="0.3">
      <c r="A2518" s="7" t="s">
        <v>5237</v>
      </c>
      <c r="B2518" s="8">
        <v>44979</v>
      </c>
      <c r="C2518" s="8">
        <v>44984</v>
      </c>
      <c r="D2518" s="7" t="s">
        <v>2911</v>
      </c>
      <c r="E2518" s="7" t="s">
        <v>731</v>
      </c>
      <c r="F2518" s="7" t="s">
        <v>39</v>
      </c>
      <c r="G2518" s="7" t="s">
        <v>62</v>
      </c>
      <c r="H2518" s="7" t="s">
        <v>63</v>
      </c>
      <c r="I2518" s="6">
        <v>4</v>
      </c>
      <c r="J2518" s="10">
        <v>0</v>
      </c>
      <c r="K2518" s="7" t="s">
        <v>32</v>
      </c>
      <c r="L2518" s="7" t="s">
        <v>50</v>
      </c>
      <c r="M2518" s="6">
        <v>31</v>
      </c>
      <c r="N2518" s="6">
        <v>1</v>
      </c>
      <c r="O2518" s="7" t="str">
        <f>VLOOKUP(H2518,Product_Master!$A$2:$E$19,2,FALSE)</f>
        <v>Paper Ream</v>
      </c>
      <c r="P2518" s="7" t="str">
        <f>VLOOKUP(H2518,Product_Master!$A$2:$E$19,3,FALSE)</f>
        <v>Office Supplies</v>
      </c>
      <c r="Q2518" s="17">
        <f>INDEX(Product_Master!$D$2:$D$19,MATCH(H2518,Product_Master!$A$2:$A$19,0))</f>
        <v>9</v>
      </c>
      <c r="R2518" s="14">
        <f>INDEX(Product_Master!$E$2:$E$19,MATCH(H2518,Product_Master!$A$2:$A$19,0))</f>
        <v>5.46</v>
      </c>
      <c r="S2518" s="14">
        <f t="shared" si="234"/>
        <v>36</v>
      </c>
      <c r="T2518" s="14">
        <f t="shared" si="235"/>
        <v>21.84</v>
      </c>
      <c r="U2518" s="14">
        <f t="shared" si="236"/>
        <v>14.16</v>
      </c>
      <c r="V2518" s="20">
        <f t="shared" si="237"/>
        <v>0.39333333333333331</v>
      </c>
      <c r="W2518" s="7" t="str">
        <f t="shared" si="238"/>
        <v>Profitable</v>
      </c>
      <c r="X2518" s="7" t="str">
        <f t="shared" si="239"/>
        <v>Low</v>
      </c>
    </row>
    <row r="2519" spans="1:24" x14ac:dyDescent="0.3">
      <c r="A2519" s="7" t="s">
        <v>5238</v>
      </c>
      <c r="B2519" s="8">
        <v>45116</v>
      </c>
      <c r="C2519" s="8">
        <v>45121</v>
      </c>
      <c r="D2519" s="7" t="s">
        <v>555</v>
      </c>
      <c r="E2519" s="7" t="s">
        <v>458</v>
      </c>
      <c r="F2519" s="7" t="s">
        <v>19</v>
      </c>
      <c r="G2519" s="7" t="s">
        <v>97</v>
      </c>
      <c r="H2519" s="7" t="s">
        <v>76</v>
      </c>
      <c r="I2519" s="6">
        <v>6</v>
      </c>
      <c r="J2519" s="10">
        <v>0.1</v>
      </c>
      <c r="K2519" s="7" t="s">
        <v>32</v>
      </c>
      <c r="L2519" s="7" t="s">
        <v>41</v>
      </c>
      <c r="M2519" s="6">
        <v>38</v>
      </c>
      <c r="N2519" s="6">
        <v>3</v>
      </c>
      <c r="O2519" s="7" t="str">
        <f>VLOOKUP(H2519,Product_Master!$A$2:$E$19,2,FALSE)</f>
        <v>Tablet</v>
      </c>
      <c r="P2519" s="7" t="str">
        <f>VLOOKUP(H2519,Product_Master!$A$2:$E$19,3,FALSE)</f>
        <v>Technology</v>
      </c>
      <c r="Q2519" s="17">
        <f>INDEX(Product_Master!$D$2:$D$19,MATCH(H2519,Product_Master!$A$2:$A$19,0))</f>
        <v>350</v>
      </c>
      <c r="R2519" s="14">
        <f>INDEX(Product_Master!$E$2:$E$19,MATCH(H2519,Product_Master!$A$2:$A$19,0))</f>
        <v>267.63</v>
      </c>
      <c r="S2519" s="14">
        <f t="shared" si="234"/>
        <v>1890</v>
      </c>
      <c r="T2519" s="14">
        <f t="shared" si="235"/>
        <v>1605.78</v>
      </c>
      <c r="U2519" s="14">
        <f t="shared" si="236"/>
        <v>284.22000000000003</v>
      </c>
      <c r="V2519" s="20">
        <f t="shared" si="237"/>
        <v>0.15038095238095239</v>
      </c>
      <c r="W2519" s="7" t="str">
        <f t="shared" si="238"/>
        <v>Profitable</v>
      </c>
      <c r="X2519" s="7" t="str">
        <f t="shared" si="239"/>
        <v>Low</v>
      </c>
    </row>
    <row r="2520" spans="1:24" x14ac:dyDescent="0.3">
      <c r="A2520" s="7" t="s">
        <v>5240</v>
      </c>
      <c r="B2520" s="8">
        <v>45314</v>
      </c>
      <c r="C2520" s="8">
        <v>45318</v>
      </c>
      <c r="D2520" s="7" t="s">
        <v>1714</v>
      </c>
      <c r="E2520" s="7" t="s">
        <v>935</v>
      </c>
      <c r="F2520" s="7" t="s">
        <v>29</v>
      </c>
      <c r="G2520" s="7" t="s">
        <v>90</v>
      </c>
      <c r="H2520" s="7" t="s">
        <v>84</v>
      </c>
      <c r="I2520" s="6">
        <v>9</v>
      </c>
      <c r="J2520" s="10">
        <v>0</v>
      </c>
      <c r="K2520" s="7" t="s">
        <v>22</v>
      </c>
      <c r="L2520" s="7" t="s">
        <v>33</v>
      </c>
      <c r="M2520" s="6">
        <v>41</v>
      </c>
      <c r="N2520" s="6">
        <v>2</v>
      </c>
      <c r="O2520" s="7" t="str">
        <f>VLOOKUP(H2520,Product_Master!$A$2:$E$19,2,FALSE)</f>
        <v>Bookcase</v>
      </c>
      <c r="P2520" s="7" t="str">
        <f>VLOOKUP(H2520,Product_Master!$A$2:$E$19,3,FALSE)</f>
        <v>Furniture</v>
      </c>
      <c r="Q2520" s="17">
        <f>INDEX(Product_Master!$D$2:$D$19,MATCH(H2520,Product_Master!$A$2:$A$19,0))</f>
        <v>210</v>
      </c>
      <c r="R2520" s="14">
        <f>INDEX(Product_Master!$E$2:$E$19,MATCH(H2520,Product_Master!$A$2:$A$19,0))</f>
        <v>139.15</v>
      </c>
      <c r="S2520" s="14">
        <f t="shared" si="234"/>
        <v>1890</v>
      </c>
      <c r="T2520" s="14">
        <f t="shared" si="235"/>
        <v>1252.3500000000001</v>
      </c>
      <c r="U2520" s="14">
        <f t="shared" si="236"/>
        <v>637.64999999999986</v>
      </c>
      <c r="V2520" s="20">
        <f t="shared" si="237"/>
        <v>0.33738095238095228</v>
      </c>
      <c r="W2520" s="7" t="str">
        <f t="shared" si="238"/>
        <v>Profitable</v>
      </c>
      <c r="X2520" s="7" t="str">
        <f t="shared" si="239"/>
        <v>Low</v>
      </c>
    </row>
    <row r="2521" spans="1:24" x14ac:dyDescent="0.3">
      <c r="A2521" s="7" t="s">
        <v>5242</v>
      </c>
      <c r="B2521" s="8">
        <v>45159</v>
      </c>
      <c r="C2521" s="8">
        <v>45164</v>
      </c>
      <c r="D2521" s="7" t="s">
        <v>3254</v>
      </c>
      <c r="E2521" s="7" t="s">
        <v>485</v>
      </c>
      <c r="F2521" s="7" t="s">
        <v>19</v>
      </c>
      <c r="G2521" s="7" t="s">
        <v>176</v>
      </c>
      <c r="H2521" s="7" t="s">
        <v>98</v>
      </c>
      <c r="I2521" s="6">
        <v>6</v>
      </c>
      <c r="J2521" s="10">
        <v>0.05</v>
      </c>
      <c r="K2521" s="7" t="s">
        <v>32</v>
      </c>
      <c r="L2521" s="7" t="s">
        <v>33</v>
      </c>
      <c r="M2521" s="6">
        <v>46</v>
      </c>
      <c r="N2521" s="6">
        <v>3</v>
      </c>
      <c r="O2521" s="7" t="str">
        <f>VLOOKUP(H2521,Product_Master!$A$2:$E$19,2,FALSE)</f>
        <v>Office Chair</v>
      </c>
      <c r="P2521" s="7" t="str">
        <f>VLOOKUP(H2521,Product_Master!$A$2:$E$19,3,FALSE)</f>
        <v>Furniture</v>
      </c>
      <c r="Q2521" s="17">
        <f>INDEX(Product_Master!$D$2:$D$19,MATCH(H2521,Product_Master!$A$2:$A$19,0))</f>
        <v>150</v>
      </c>
      <c r="R2521" s="14">
        <f>INDEX(Product_Master!$E$2:$E$19,MATCH(H2521,Product_Master!$A$2:$A$19,0))</f>
        <v>111.98</v>
      </c>
      <c r="S2521" s="14">
        <f t="shared" si="234"/>
        <v>855</v>
      </c>
      <c r="T2521" s="14">
        <f t="shared" si="235"/>
        <v>671.88</v>
      </c>
      <c r="U2521" s="14">
        <f t="shared" si="236"/>
        <v>183.12</v>
      </c>
      <c r="V2521" s="20">
        <f t="shared" si="237"/>
        <v>0.21417543859649124</v>
      </c>
      <c r="W2521" s="7" t="str">
        <f t="shared" si="238"/>
        <v>Profitable</v>
      </c>
      <c r="X2521" s="7" t="str">
        <f t="shared" si="239"/>
        <v>Low</v>
      </c>
    </row>
    <row r="2522" spans="1:24" x14ac:dyDescent="0.3">
      <c r="A2522" s="7" t="s">
        <v>5244</v>
      </c>
      <c r="B2522" s="8">
        <v>45248</v>
      </c>
      <c r="C2522" s="8">
        <v>45253</v>
      </c>
      <c r="D2522" s="7" t="s">
        <v>2514</v>
      </c>
      <c r="E2522" s="7" t="s">
        <v>671</v>
      </c>
      <c r="F2522" s="7" t="s">
        <v>29</v>
      </c>
      <c r="G2522" s="7" t="s">
        <v>20</v>
      </c>
      <c r="H2522" s="7" t="s">
        <v>63</v>
      </c>
      <c r="I2522" s="6">
        <v>6</v>
      </c>
      <c r="J2522" s="10">
        <v>0.1</v>
      </c>
      <c r="K2522" s="7" t="s">
        <v>22</v>
      </c>
      <c r="L2522" s="7" t="s">
        <v>33</v>
      </c>
      <c r="M2522" s="6">
        <v>33</v>
      </c>
      <c r="N2522" s="6">
        <v>2</v>
      </c>
      <c r="O2522" s="7" t="str">
        <f>VLOOKUP(H2522,Product_Master!$A$2:$E$19,2,FALSE)</f>
        <v>Paper Ream</v>
      </c>
      <c r="P2522" s="7" t="str">
        <f>VLOOKUP(H2522,Product_Master!$A$2:$E$19,3,FALSE)</f>
        <v>Office Supplies</v>
      </c>
      <c r="Q2522" s="17">
        <f>INDEX(Product_Master!$D$2:$D$19,MATCH(H2522,Product_Master!$A$2:$A$19,0))</f>
        <v>9</v>
      </c>
      <c r="R2522" s="14">
        <f>INDEX(Product_Master!$E$2:$E$19,MATCH(H2522,Product_Master!$A$2:$A$19,0))</f>
        <v>5.46</v>
      </c>
      <c r="S2522" s="14">
        <f t="shared" si="234"/>
        <v>48.6</v>
      </c>
      <c r="T2522" s="14">
        <f t="shared" si="235"/>
        <v>32.76</v>
      </c>
      <c r="U2522" s="14">
        <f t="shared" si="236"/>
        <v>15.840000000000003</v>
      </c>
      <c r="V2522" s="20">
        <f t="shared" si="237"/>
        <v>0.32592592592592601</v>
      </c>
      <c r="W2522" s="7" t="str">
        <f t="shared" si="238"/>
        <v>Profitable</v>
      </c>
      <c r="X2522" s="7" t="str">
        <f t="shared" si="239"/>
        <v>Low</v>
      </c>
    </row>
    <row r="2523" spans="1:24" x14ac:dyDescent="0.3">
      <c r="A2523" s="7" t="s">
        <v>5245</v>
      </c>
      <c r="B2523" s="8">
        <v>45157</v>
      </c>
      <c r="C2523" s="8">
        <v>45164</v>
      </c>
      <c r="D2523" s="7" t="s">
        <v>992</v>
      </c>
      <c r="E2523" s="7" t="s">
        <v>202</v>
      </c>
      <c r="F2523" s="7" t="s">
        <v>29</v>
      </c>
      <c r="G2523" s="7" t="s">
        <v>90</v>
      </c>
      <c r="H2523" s="7" t="s">
        <v>21</v>
      </c>
      <c r="I2523" s="6">
        <v>3</v>
      </c>
      <c r="J2523" s="10">
        <v>0.1</v>
      </c>
      <c r="K2523" s="7" t="s">
        <v>22</v>
      </c>
      <c r="L2523" s="7" t="s">
        <v>33</v>
      </c>
      <c r="M2523" s="6">
        <v>68</v>
      </c>
      <c r="N2523" s="6">
        <v>1</v>
      </c>
      <c r="O2523" s="7" t="str">
        <f>VLOOKUP(H2523,Product_Master!$A$2:$E$19,2,FALSE)</f>
        <v>Pen Set</v>
      </c>
      <c r="P2523" s="7" t="str">
        <f>VLOOKUP(H2523,Product_Master!$A$2:$E$19,3,FALSE)</f>
        <v>Office Supplies</v>
      </c>
      <c r="Q2523" s="17">
        <f>INDEX(Product_Master!$D$2:$D$19,MATCH(H2523,Product_Master!$A$2:$A$19,0))</f>
        <v>12</v>
      </c>
      <c r="R2523" s="14">
        <f>INDEX(Product_Master!$E$2:$E$19,MATCH(H2523,Product_Master!$A$2:$A$19,0))</f>
        <v>9.07</v>
      </c>
      <c r="S2523" s="14">
        <f t="shared" si="234"/>
        <v>32.4</v>
      </c>
      <c r="T2523" s="14">
        <f t="shared" si="235"/>
        <v>27.21</v>
      </c>
      <c r="U2523" s="14">
        <f t="shared" si="236"/>
        <v>5.1899999999999977</v>
      </c>
      <c r="V2523" s="20">
        <f t="shared" si="237"/>
        <v>0.16018518518518512</v>
      </c>
      <c r="W2523" s="7" t="str">
        <f t="shared" si="238"/>
        <v>Profitable</v>
      </c>
      <c r="X2523" s="7" t="str">
        <f t="shared" si="239"/>
        <v>Low</v>
      </c>
    </row>
    <row r="2524" spans="1:24" x14ac:dyDescent="0.3">
      <c r="A2524" s="7" t="s">
        <v>5246</v>
      </c>
      <c r="B2524" s="8">
        <v>44956</v>
      </c>
      <c r="C2524" s="8">
        <v>44958</v>
      </c>
      <c r="D2524" s="7" t="s">
        <v>799</v>
      </c>
      <c r="E2524" s="7" t="s">
        <v>152</v>
      </c>
      <c r="F2524" s="7" t="s">
        <v>39</v>
      </c>
      <c r="G2524" s="7" t="s">
        <v>5734</v>
      </c>
      <c r="H2524" s="7" t="s">
        <v>308</v>
      </c>
      <c r="I2524" s="6">
        <v>8</v>
      </c>
      <c r="J2524" s="10">
        <v>0.05</v>
      </c>
      <c r="K2524" s="7" t="s">
        <v>222</v>
      </c>
      <c r="L2524" s="7" t="s">
        <v>50</v>
      </c>
      <c r="M2524" s="6">
        <v>25</v>
      </c>
      <c r="N2524" s="6">
        <v>3</v>
      </c>
      <c r="O2524" s="7" t="str">
        <f>VLOOKUP(H2524,Product_Master!$A$2:$E$19,2,FALSE)</f>
        <v>Binder</v>
      </c>
      <c r="P2524" s="7" t="str">
        <f>VLOOKUP(H2524,Product_Master!$A$2:$E$19,3,FALSE)</f>
        <v>Office Supplies</v>
      </c>
      <c r="Q2524" s="17">
        <f>INDEX(Product_Master!$D$2:$D$19,MATCH(H2524,Product_Master!$A$2:$A$19,0))</f>
        <v>8</v>
      </c>
      <c r="R2524" s="14">
        <f>INDEX(Product_Master!$E$2:$E$19,MATCH(H2524,Product_Master!$A$2:$A$19,0))</f>
        <v>5.51</v>
      </c>
      <c r="S2524" s="14">
        <f t="shared" si="234"/>
        <v>60.8</v>
      </c>
      <c r="T2524" s="14">
        <f t="shared" si="235"/>
        <v>44.08</v>
      </c>
      <c r="U2524" s="14">
        <f t="shared" si="236"/>
        <v>16.72</v>
      </c>
      <c r="V2524" s="20">
        <f t="shared" si="237"/>
        <v>0.27499999999999997</v>
      </c>
      <c r="W2524" s="7" t="str">
        <f t="shared" si="238"/>
        <v>Profitable</v>
      </c>
      <c r="X2524" s="7" t="str">
        <f t="shared" si="239"/>
        <v>Low</v>
      </c>
    </row>
    <row r="2525" spans="1:24" x14ac:dyDescent="0.3">
      <c r="A2525" s="7" t="s">
        <v>5247</v>
      </c>
      <c r="B2525" s="8">
        <v>45639</v>
      </c>
      <c r="C2525" s="8">
        <v>45640</v>
      </c>
      <c r="D2525" s="7" t="s">
        <v>5248</v>
      </c>
      <c r="E2525" s="7" t="s">
        <v>302</v>
      </c>
      <c r="F2525" s="7" t="s">
        <v>29</v>
      </c>
      <c r="G2525" s="7" t="s">
        <v>62</v>
      </c>
      <c r="H2525" s="7" t="s">
        <v>308</v>
      </c>
      <c r="I2525" s="6">
        <v>4</v>
      </c>
      <c r="J2525" s="10">
        <v>0.15</v>
      </c>
      <c r="K2525" s="7" t="s">
        <v>32</v>
      </c>
      <c r="L2525" s="7" t="s">
        <v>23</v>
      </c>
      <c r="M2525" s="6">
        <v>25</v>
      </c>
      <c r="N2525" s="6">
        <v>3</v>
      </c>
      <c r="O2525" s="7" t="str">
        <f>VLOOKUP(H2525,Product_Master!$A$2:$E$19,2,FALSE)</f>
        <v>Binder</v>
      </c>
      <c r="P2525" s="7" t="str">
        <f>VLOOKUP(H2525,Product_Master!$A$2:$E$19,3,FALSE)</f>
        <v>Office Supplies</v>
      </c>
      <c r="Q2525" s="17">
        <f>INDEX(Product_Master!$D$2:$D$19,MATCH(H2525,Product_Master!$A$2:$A$19,0))</f>
        <v>8</v>
      </c>
      <c r="R2525" s="14">
        <f>INDEX(Product_Master!$E$2:$E$19,MATCH(H2525,Product_Master!$A$2:$A$19,0))</f>
        <v>5.51</v>
      </c>
      <c r="S2525" s="14">
        <f t="shared" si="234"/>
        <v>27.2</v>
      </c>
      <c r="T2525" s="14">
        <f t="shared" si="235"/>
        <v>22.04</v>
      </c>
      <c r="U2525" s="14">
        <f t="shared" si="236"/>
        <v>5.16</v>
      </c>
      <c r="V2525" s="20">
        <f t="shared" si="237"/>
        <v>0.1897058823529412</v>
      </c>
      <c r="W2525" s="7" t="str">
        <f t="shared" si="238"/>
        <v>Profitable</v>
      </c>
      <c r="X2525" s="7" t="str">
        <f t="shared" si="239"/>
        <v>Low</v>
      </c>
    </row>
    <row r="2526" spans="1:24" x14ac:dyDescent="0.3">
      <c r="A2526" s="7" t="s">
        <v>5249</v>
      </c>
      <c r="B2526" s="8">
        <v>45236</v>
      </c>
      <c r="C2526" s="8">
        <v>45237</v>
      </c>
      <c r="D2526" s="7" t="s">
        <v>1236</v>
      </c>
      <c r="E2526" s="7" t="s">
        <v>326</v>
      </c>
      <c r="F2526" s="7" t="s">
        <v>29</v>
      </c>
      <c r="G2526" s="7" t="s">
        <v>192</v>
      </c>
      <c r="H2526" s="7" t="s">
        <v>69</v>
      </c>
      <c r="I2526" s="6">
        <v>4</v>
      </c>
      <c r="J2526" s="10">
        <v>0.15</v>
      </c>
      <c r="K2526" s="7" t="s">
        <v>222</v>
      </c>
      <c r="L2526" s="7" t="s">
        <v>50</v>
      </c>
      <c r="M2526" s="6">
        <v>18</v>
      </c>
      <c r="N2526" s="6">
        <v>4</v>
      </c>
      <c r="O2526" s="7" t="str">
        <f>VLOOKUP(H2526,Product_Master!$A$2:$E$19,2,FALSE)</f>
        <v>Marker Pack</v>
      </c>
      <c r="P2526" s="7" t="str">
        <f>VLOOKUP(H2526,Product_Master!$A$2:$E$19,3,FALSE)</f>
        <v>Office Supplies</v>
      </c>
      <c r="Q2526" s="17">
        <f>INDEX(Product_Master!$D$2:$D$19,MATCH(H2526,Product_Master!$A$2:$A$19,0))</f>
        <v>11</v>
      </c>
      <c r="R2526" s="14">
        <f>INDEX(Product_Master!$E$2:$E$19,MATCH(H2526,Product_Master!$A$2:$A$19,0))</f>
        <v>6.23</v>
      </c>
      <c r="S2526" s="14">
        <f t="shared" si="234"/>
        <v>37.4</v>
      </c>
      <c r="T2526" s="14">
        <f t="shared" si="235"/>
        <v>24.92</v>
      </c>
      <c r="U2526" s="14">
        <f t="shared" si="236"/>
        <v>12.479999999999997</v>
      </c>
      <c r="V2526" s="20">
        <f t="shared" si="237"/>
        <v>0.33368983957219245</v>
      </c>
      <c r="W2526" s="7" t="str">
        <f t="shared" si="238"/>
        <v>Profitable</v>
      </c>
      <c r="X2526" s="7" t="str">
        <f t="shared" si="239"/>
        <v>Low</v>
      </c>
    </row>
    <row r="2527" spans="1:24" x14ac:dyDescent="0.3">
      <c r="A2527" s="7" t="s">
        <v>5251</v>
      </c>
      <c r="B2527" s="8">
        <v>45641</v>
      </c>
      <c r="C2527" s="8">
        <v>45644</v>
      </c>
      <c r="D2527" s="7" t="s">
        <v>3819</v>
      </c>
      <c r="E2527" s="7" t="s">
        <v>506</v>
      </c>
      <c r="F2527" s="7" t="s">
        <v>19</v>
      </c>
      <c r="G2527" s="7" t="s">
        <v>20</v>
      </c>
      <c r="H2527" s="7" t="s">
        <v>69</v>
      </c>
      <c r="I2527" s="6">
        <v>8</v>
      </c>
      <c r="J2527" s="10">
        <v>0.1</v>
      </c>
      <c r="K2527" s="7" t="s">
        <v>32</v>
      </c>
      <c r="L2527" s="7" t="s">
        <v>41</v>
      </c>
      <c r="M2527" s="6">
        <v>41</v>
      </c>
      <c r="N2527" s="6">
        <v>1</v>
      </c>
      <c r="O2527" s="7" t="str">
        <f>VLOOKUP(H2527,Product_Master!$A$2:$E$19,2,FALSE)</f>
        <v>Marker Pack</v>
      </c>
      <c r="P2527" s="7" t="str">
        <f>VLOOKUP(H2527,Product_Master!$A$2:$E$19,3,FALSE)</f>
        <v>Office Supplies</v>
      </c>
      <c r="Q2527" s="17">
        <f>INDEX(Product_Master!$D$2:$D$19,MATCH(H2527,Product_Master!$A$2:$A$19,0))</f>
        <v>11</v>
      </c>
      <c r="R2527" s="14">
        <f>INDEX(Product_Master!$E$2:$E$19,MATCH(H2527,Product_Master!$A$2:$A$19,0))</f>
        <v>6.23</v>
      </c>
      <c r="S2527" s="14">
        <f t="shared" si="234"/>
        <v>79.2</v>
      </c>
      <c r="T2527" s="14">
        <f t="shared" si="235"/>
        <v>49.84</v>
      </c>
      <c r="U2527" s="14">
        <f t="shared" si="236"/>
        <v>29.36</v>
      </c>
      <c r="V2527" s="20">
        <f t="shared" si="237"/>
        <v>0.37070707070707071</v>
      </c>
      <c r="W2527" s="7" t="str">
        <f t="shared" si="238"/>
        <v>Profitable</v>
      </c>
      <c r="X2527" s="7" t="str">
        <f t="shared" si="239"/>
        <v>Low</v>
      </c>
    </row>
    <row r="2528" spans="1:24" x14ac:dyDescent="0.3">
      <c r="A2528" s="7" t="s">
        <v>5254</v>
      </c>
      <c r="B2528" s="8">
        <v>45285</v>
      </c>
      <c r="C2528" s="8">
        <v>45290</v>
      </c>
      <c r="D2528" s="7" t="s">
        <v>2727</v>
      </c>
      <c r="E2528" s="7" t="s">
        <v>1770</v>
      </c>
      <c r="F2528" s="7" t="s">
        <v>29</v>
      </c>
      <c r="G2528" s="7" t="s">
        <v>293</v>
      </c>
      <c r="H2528" s="7" t="s">
        <v>98</v>
      </c>
      <c r="I2528" s="6">
        <v>6</v>
      </c>
      <c r="J2528" s="10">
        <v>0</v>
      </c>
      <c r="K2528" s="7" t="s">
        <v>32</v>
      </c>
      <c r="L2528" s="7" t="s">
        <v>50</v>
      </c>
      <c r="M2528" s="6">
        <v>40</v>
      </c>
      <c r="N2528" s="6">
        <v>2</v>
      </c>
      <c r="O2528" s="7" t="str">
        <f>VLOOKUP(H2528,Product_Master!$A$2:$E$19,2,FALSE)</f>
        <v>Office Chair</v>
      </c>
      <c r="P2528" s="7" t="str">
        <f>VLOOKUP(H2528,Product_Master!$A$2:$E$19,3,FALSE)</f>
        <v>Furniture</v>
      </c>
      <c r="Q2528" s="17">
        <f>INDEX(Product_Master!$D$2:$D$19,MATCH(H2528,Product_Master!$A$2:$A$19,0))</f>
        <v>150</v>
      </c>
      <c r="R2528" s="14">
        <f>INDEX(Product_Master!$E$2:$E$19,MATCH(H2528,Product_Master!$A$2:$A$19,0))</f>
        <v>111.98</v>
      </c>
      <c r="S2528" s="14">
        <f t="shared" si="234"/>
        <v>900</v>
      </c>
      <c r="T2528" s="14">
        <f t="shared" si="235"/>
        <v>671.88</v>
      </c>
      <c r="U2528" s="14">
        <f t="shared" si="236"/>
        <v>228.12</v>
      </c>
      <c r="V2528" s="20">
        <f t="shared" si="237"/>
        <v>0.25346666666666667</v>
      </c>
      <c r="W2528" s="7" t="str">
        <f t="shared" si="238"/>
        <v>Profitable</v>
      </c>
      <c r="X2528" s="7" t="str">
        <f t="shared" si="239"/>
        <v>Low</v>
      </c>
    </row>
    <row r="2529" spans="1:24" x14ac:dyDescent="0.3">
      <c r="A2529" s="7" t="s">
        <v>5256</v>
      </c>
      <c r="B2529" s="8">
        <v>44956</v>
      </c>
      <c r="C2529" s="8">
        <v>44959</v>
      </c>
      <c r="D2529" s="7" t="s">
        <v>3883</v>
      </c>
      <c r="E2529" s="7" t="s">
        <v>191</v>
      </c>
      <c r="F2529" s="7" t="s">
        <v>29</v>
      </c>
      <c r="G2529" s="7" t="s">
        <v>40</v>
      </c>
      <c r="H2529" s="7" t="s">
        <v>146</v>
      </c>
      <c r="I2529" s="6">
        <v>4</v>
      </c>
      <c r="J2529" s="10">
        <v>0</v>
      </c>
      <c r="K2529" s="7" t="s">
        <v>222</v>
      </c>
      <c r="L2529" s="7" t="s">
        <v>23</v>
      </c>
      <c r="M2529" s="6">
        <v>19</v>
      </c>
      <c r="N2529" s="6">
        <v>5</v>
      </c>
      <c r="O2529" s="7" t="str">
        <f>VLOOKUP(H2529,Product_Master!$A$2:$E$19,2,FALSE)</f>
        <v>Standing Desk</v>
      </c>
      <c r="P2529" s="7" t="str">
        <f>VLOOKUP(H2529,Product_Master!$A$2:$E$19,3,FALSE)</f>
        <v>Furniture</v>
      </c>
      <c r="Q2529" s="17">
        <f>INDEX(Product_Master!$D$2:$D$19,MATCH(H2529,Product_Master!$A$2:$A$19,0))</f>
        <v>480</v>
      </c>
      <c r="R2529" s="14">
        <f>INDEX(Product_Master!$E$2:$E$19,MATCH(H2529,Product_Master!$A$2:$A$19,0))</f>
        <v>375.21</v>
      </c>
      <c r="S2529" s="14">
        <f t="shared" si="234"/>
        <v>1920</v>
      </c>
      <c r="T2529" s="14">
        <f t="shared" si="235"/>
        <v>1500.84</v>
      </c>
      <c r="U2529" s="14">
        <f t="shared" si="236"/>
        <v>419.16000000000008</v>
      </c>
      <c r="V2529" s="20">
        <f t="shared" si="237"/>
        <v>0.21831250000000005</v>
      </c>
      <c r="W2529" s="7" t="str">
        <f t="shared" si="238"/>
        <v>Profitable</v>
      </c>
      <c r="X2529" s="7" t="str">
        <f t="shared" si="239"/>
        <v>Low</v>
      </c>
    </row>
    <row r="2530" spans="1:24" x14ac:dyDescent="0.3">
      <c r="A2530" s="7" t="s">
        <v>5257</v>
      </c>
      <c r="B2530" s="8">
        <v>45330</v>
      </c>
      <c r="C2530" s="8">
        <v>45331</v>
      </c>
      <c r="D2530" s="7" t="s">
        <v>3448</v>
      </c>
      <c r="E2530" s="7" t="s">
        <v>1315</v>
      </c>
      <c r="F2530" s="7" t="s">
        <v>29</v>
      </c>
      <c r="G2530" s="7" t="s">
        <v>115</v>
      </c>
      <c r="H2530" s="7" t="s">
        <v>91</v>
      </c>
      <c r="I2530" s="6">
        <v>2</v>
      </c>
      <c r="J2530" s="10">
        <v>0</v>
      </c>
      <c r="K2530" s="7" t="s">
        <v>32</v>
      </c>
      <c r="L2530" s="7" t="s">
        <v>50</v>
      </c>
      <c r="M2530" s="6">
        <v>30</v>
      </c>
      <c r="N2530" s="6">
        <v>2</v>
      </c>
      <c r="O2530" s="7" t="str">
        <f>VLOOKUP(H2530,Product_Master!$A$2:$E$19,2,FALSE)</f>
        <v>Smartphone</v>
      </c>
      <c r="P2530" s="7" t="str">
        <f>VLOOKUP(H2530,Product_Master!$A$2:$E$19,3,FALSE)</f>
        <v>Technology</v>
      </c>
      <c r="Q2530" s="17">
        <f>INDEX(Product_Master!$D$2:$D$19,MATCH(H2530,Product_Master!$A$2:$A$19,0))</f>
        <v>600</v>
      </c>
      <c r="R2530" s="14">
        <f>INDEX(Product_Master!$E$2:$E$19,MATCH(H2530,Product_Master!$A$2:$A$19,0))</f>
        <v>395.83</v>
      </c>
      <c r="S2530" s="14">
        <f t="shared" si="234"/>
        <v>1200</v>
      </c>
      <c r="T2530" s="14">
        <f t="shared" si="235"/>
        <v>791.66</v>
      </c>
      <c r="U2530" s="14">
        <f t="shared" si="236"/>
        <v>408.34000000000003</v>
      </c>
      <c r="V2530" s="20">
        <f t="shared" si="237"/>
        <v>0.34028333333333338</v>
      </c>
      <c r="W2530" s="7" t="str">
        <f t="shared" si="238"/>
        <v>Profitable</v>
      </c>
      <c r="X2530" s="7" t="str">
        <f t="shared" si="239"/>
        <v>Low</v>
      </c>
    </row>
    <row r="2531" spans="1:24" x14ac:dyDescent="0.3">
      <c r="A2531" s="7" t="s">
        <v>5258</v>
      </c>
      <c r="B2531" s="8">
        <v>45423</v>
      </c>
      <c r="C2531" s="8">
        <v>45430</v>
      </c>
      <c r="D2531" s="7" t="s">
        <v>1626</v>
      </c>
      <c r="E2531" s="7" t="s">
        <v>191</v>
      </c>
      <c r="F2531" s="7" t="s">
        <v>29</v>
      </c>
      <c r="G2531" s="7" t="s">
        <v>62</v>
      </c>
      <c r="H2531" s="7" t="s">
        <v>76</v>
      </c>
      <c r="I2531" s="6">
        <v>5</v>
      </c>
      <c r="J2531" s="10">
        <v>0</v>
      </c>
      <c r="K2531" s="7" t="s">
        <v>32</v>
      </c>
      <c r="L2531" s="7" t="s">
        <v>33</v>
      </c>
      <c r="M2531" s="6">
        <v>32</v>
      </c>
      <c r="N2531" s="6">
        <v>2</v>
      </c>
      <c r="O2531" s="7" t="str">
        <f>VLOOKUP(H2531,Product_Master!$A$2:$E$19,2,FALSE)</f>
        <v>Tablet</v>
      </c>
      <c r="P2531" s="7" t="str">
        <f>VLOOKUP(H2531,Product_Master!$A$2:$E$19,3,FALSE)</f>
        <v>Technology</v>
      </c>
      <c r="Q2531" s="17">
        <f>INDEX(Product_Master!$D$2:$D$19,MATCH(H2531,Product_Master!$A$2:$A$19,0))</f>
        <v>350</v>
      </c>
      <c r="R2531" s="14">
        <f>INDEX(Product_Master!$E$2:$E$19,MATCH(H2531,Product_Master!$A$2:$A$19,0))</f>
        <v>267.63</v>
      </c>
      <c r="S2531" s="14">
        <f t="shared" si="234"/>
        <v>1750</v>
      </c>
      <c r="T2531" s="14">
        <f t="shared" si="235"/>
        <v>1338.15</v>
      </c>
      <c r="U2531" s="14">
        <f t="shared" si="236"/>
        <v>411.84999999999991</v>
      </c>
      <c r="V2531" s="20">
        <f t="shared" si="237"/>
        <v>0.2353428571428571</v>
      </c>
      <c r="W2531" s="7" t="str">
        <f t="shared" si="238"/>
        <v>Profitable</v>
      </c>
      <c r="X2531" s="7" t="str">
        <f t="shared" si="239"/>
        <v>Low</v>
      </c>
    </row>
    <row r="2532" spans="1:24" x14ac:dyDescent="0.3">
      <c r="A2532" s="7" t="s">
        <v>5259</v>
      </c>
      <c r="B2532" s="8">
        <v>45410</v>
      </c>
      <c r="C2532" s="8">
        <v>45413</v>
      </c>
      <c r="D2532" s="7" t="s">
        <v>1270</v>
      </c>
      <c r="E2532" s="7" t="s">
        <v>108</v>
      </c>
      <c r="F2532" s="7" t="s">
        <v>29</v>
      </c>
      <c r="G2532" s="7" t="s">
        <v>30</v>
      </c>
      <c r="H2532" s="7" t="s">
        <v>56</v>
      </c>
      <c r="I2532" s="6">
        <v>8</v>
      </c>
      <c r="J2532" s="10">
        <v>0.1</v>
      </c>
      <c r="K2532" s="7" t="s">
        <v>32</v>
      </c>
      <c r="L2532" s="7" t="s">
        <v>33</v>
      </c>
      <c r="M2532" s="6">
        <v>48</v>
      </c>
      <c r="N2532" s="6">
        <v>1</v>
      </c>
      <c r="O2532" s="7" t="str">
        <f>VLOOKUP(H2532,Product_Master!$A$2:$E$19,2,FALSE)</f>
        <v>Stapler</v>
      </c>
      <c r="P2532" s="7" t="str">
        <f>VLOOKUP(H2532,Product_Master!$A$2:$E$19,3,FALSE)</f>
        <v>Office Supplies</v>
      </c>
      <c r="Q2532" s="17">
        <f>INDEX(Product_Master!$D$2:$D$19,MATCH(H2532,Product_Master!$A$2:$A$19,0))</f>
        <v>15</v>
      </c>
      <c r="R2532" s="14">
        <f>INDEX(Product_Master!$E$2:$E$19,MATCH(H2532,Product_Master!$A$2:$A$19,0))</f>
        <v>9.91</v>
      </c>
      <c r="S2532" s="14">
        <f t="shared" si="234"/>
        <v>108</v>
      </c>
      <c r="T2532" s="14">
        <f t="shared" si="235"/>
        <v>79.28</v>
      </c>
      <c r="U2532" s="14">
        <f t="shared" si="236"/>
        <v>28.72</v>
      </c>
      <c r="V2532" s="20">
        <f t="shared" si="237"/>
        <v>0.2659259259259259</v>
      </c>
      <c r="W2532" s="7" t="str">
        <f t="shared" si="238"/>
        <v>Profitable</v>
      </c>
      <c r="X2532" s="7" t="str">
        <f t="shared" si="239"/>
        <v>Low</v>
      </c>
    </row>
    <row r="2533" spans="1:24" x14ac:dyDescent="0.3">
      <c r="A2533" s="7" t="s">
        <v>5260</v>
      </c>
      <c r="B2533" s="8">
        <v>45604</v>
      </c>
      <c r="C2533" s="8">
        <v>45606</v>
      </c>
      <c r="D2533" s="7" t="s">
        <v>5262</v>
      </c>
      <c r="E2533" s="7" t="s">
        <v>1267</v>
      </c>
      <c r="F2533" s="7" t="s">
        <v>29</v>
      </c>
      <c r="G2533" s="7" t="s">
        <v>20</v>
      </c>
      <c r="H2533" s="7" t="s">
        <v>21</v>
      </c>
      <c r="I2533" s="6">
        <v>2</v>
      </c>
      <c r="J2533" s="10">
        <v>0.05</v>
      </c>
      <c r="K2533" s="7" t="s">
        <v>22</v>
      </c>
      <c r="L2533" s="7" t="s">
        <v>23</v>
      </c>
      <c r="M2533" s="6">
        <v>57</v>
      </c>
      <c r="N2533" s="6">
        <v>1</v>
      </c>
      <c r="O2533" s="7" t="str">
        <f>VLOOKUP(H2533,Product_Master!$A$2:$E$19,2,FALSE)</f>
        <v>Pen Set</v>
      </c>
      <c r="P2533" s="7" t="str">
        <f>VLOOKUP(H2533,Product_Master!$A$2:$E$19,3,FALSE)</f>
        <v>Office Supplies</v>
      </c>
      <c r="Q2533" s="17">
        <f>INDEX(Product_Master!$D$2:$D$19,MATCH(H2533,Product_Master!$A$2:$A$19,0))</f>
        <v>12</v>
      </c>
      <c r="R2533" s="14">
        <f>INDEX(Product_Master!$E$2:$E$19,MATCH(H2533,Product_Master!$A$2:$A$19,0))</f>
        <v>9.07</v>
      </c>
      <c r="S2533" s="14">
        <f t="shared" si="234"/>
        <v>22.799999999999997</v>
      </c>
      <c r="T2533" s="14">
        <f t="shared" si="235"/>
        <v>18.14</v>
      </c>
      <c r="U2533" s="14">
        <f t="shared" si="236"/>
        <v>4.6599999999999966</v>
      </c>
      <c r="V2533" s="20">
        <f t="shared" si="237"/>
        <v>0.20438596491228059</v>
      </c>
      <c r="W2533" s="7" t="str">
        <f t="shared" si="238"/>
        <v>Profitable</v>
      </c>
      <c r="X2533" s="7" t="str">
        <f t="shared" si="239"/>
        <v>Low</v>
      </c>
    </row>
    <row r="2534" spans="1:24" x14ac:dyDescent="0.3">
      <c r="A2534" s="7" t="s">
        <v>5263</v>
      </c>
      <c r="B2534" s="8">
        <v>45411</v>
      </c>
      <c r="C2534" s="8">
        <v>45414</v>
      </c>
      <c r="D2534" s="7" t="s">
        <v>2545</v>
      </c>
      <c r="E2534" s="7" t="s">
        <v>458</v>
      </c>
      <c r="F2534" s="7" t="s">
        <v>19</v>
      </c>
      <c r="G2534" s="7" t="s">
        <v>97</v>
      </c>
      <c r="H2534" s="7" t="s">
        <v>177</v>
      </c>
      <c r="I2534" s="6">
        <v>1</v>
      </c>
      <c r="J2534" s="10">
        <v>0</v>
      </c>
      <c r="K2534" s="7" t="s">
        <v>222</v>
      </c>
      <c r="L2534" s="7" t="s">
        <v>50</v>
      </c>
      <c r="M2534" s="6">
        <v>28</v>
      </c>
      <c r="N2534" s="6">
        <v>5</v>
      </c>
      <c r="O2534" s="7" t="str">
        <f>VLOOKUP(H2534,Product_Master!$A$2:$E$19,2,FALSE)</f>
        <v>Headphones</v>
      </c>
      <c r="P2534" s="7" t="str">
        <f>VLOOKUP(H2534,Product_Master!$A$2:$E$19,3,FALSE)</f>
        <v>Technology</v>
      </c>
      <c r="Q2534" s="17">
        <f>INDEX(Product_Master!$D$2:$D$19,MATCH(H2534,Product_Master!$A$2:$A$19,0))</f>
        <v>80</v>
      </c>
      <c r="R2534" s="14">
        <f>INDEX(Product_Master!$E$2:$E$19,MATCH(H2534,Product_Master!$A$2:$A$19,0))</f>
        <v>45.88</v>
      </c>
      <c r="S2534" s="14">
        <f t="shared" si="234"/>
        <v>80</v>
      </c>
      <c r="T2534" s="14">
        <f t="shared" si="235"/>
        <v>45.88</v>
      </c>
      <c r="U2534" s="14">
        <f t="shared" si="236"/>
        <v>34.119999999999997</v>
      </c>
      <c r="V2534" s="20">
        <f t="shared" si="237"/>
        <v>0.42649999999999999</v>
      </c>
      <c r="W2534" s="7" t="str">
        <f t="shared" si="238"/>
        <v>Profitable</v>
      </c>
      <c r="X2534" s="7" t="str">
        <f t="shared" si="239"/>
        <v>Low</v>
      </c>
    </row>
    <row r="2535" spans="1:24" x14ac:dyDescent="0.3">
      <c r="A2535" s="7" t="s">
        <v>5264</v>
      </c>
      <c r="B2535" s="8">
        <v>44953</v>
      </c>
      <c r="C2535" s="8">
        <v>44956</v>
      </c>
      <c r="D2535" s="7" t="s">
        <v>3737</v>
      </c>
      <c r="E2535" s="7" t="s">
        <v>55</v>
      </c>
      <c r="F2535" s="7" t="s">
        <v>39</v>
      </c>
      <c r="G2535" s="7" t="s">
        <v>47</v>
      </c>
      <c r="H2535" s="7" t="s">
        <v>31</v>
      </c>
      <c r="I2535" s="6">
        <v>2</v>
      </c>
      <c r="J2535" s="10">
        <v>0.05</v>
      </c>
      <c r="K2535" s="7" t="s">
        <v>22</v>
      </c>
      <c r="L2535" s="7" t="s">
        <v>33</v>
      </c>
      <c r="M2535" s="6">
        <v>25</v>
      </c>
      <c r="N2535" s="6">
        <v>1</v>
      </c>
      <c r="O2535" s="7" t="str">
        <f>VLOOKUP(H2535,Product_Master!$A$2:$E$19,2,FALSE)</f>
        <v>Desk</v>
      </c>
      <c r="P2535" s="7" t="str">
        <f>VLOOKUP(H2535,Product_Master!$A$2:$E$19,3,FALSE)</f>
        <v>Furniture</v>
      </c>
      <c r="Q2535" s="17">
        <f>INDEX(Product_Master!$D$2:$D$19,MATCH(H2535,Product_Master!$A$2:$A$19,0))</f>
        <v>320</v>
      </c>
      <c r="R2535" s="14">
        <f>INDEX(Product_Master!$E$2:$E$19,MATCH(H2535,Product_Master!$A$2:$A$19,0))</f>
        <v>186.25</v>
      </c>
      <c r="S2535" s="14">
        <f t="shared" si="234"/>
        <v>608</v>
      </c>
      <c r="T2535" s="14">
        <f t="shared" si="235"/>
        <v>372.5</v>
      </c>
      <c r="U2535" s="14">
        <f t="shared" si="236"/>
        <v>235.5</v>
      </c>
      <c r="V2535" s="20">
        <f t="shared" si="237"/>
        <v>0.38733552631578949</v>
      </c>
      <c r="W2535" s="7" t="str">
        <f t="shared" si="238"/>
        <v>Profitable</v>
      </c>
      <c r="X2535" s="7" t="str">
        <f t="shared" si="239"/>
        <v>Low</v>
      </c>
    </row>
    <row r="2536" spans="1:24" x14ac:dyDescent="0.3">
      <c r="A2536" s="7" t="s">
        <v>5265</v>
      </c>
      <c r="B2536" s="8">
        <v>44943</v>
      </c>
      <c r="C2536" s="8">
        <v>44944</v>
      </c>
      <c r="D2536" s="7" t="s">
        <v>2267</v>
      </c>
      <c r="E2536" s="7" t="s">
        <v>347</v>
      </c>
      <c r="F2536" s="7" t="s">
        <v>29</v>
      </c>
      <c r="G2536" s="7" t="s">
        <v>293</v>
      </c>
      <c r="H2536" s="7" t="s">
        <v>146</v>
      </c>
      <c r="I2536" s="6">
        <v>9</v>
      </c>
      <c r="J2536" s="10">
        <v>0.05</v>
      </c>
      <c r="K2536" s="7" t="s">
        <v>32</v>
      </c>
      <c r="L2536" s="7" t="s">
        <v>23</v>
      </c>
      <c r="M2536" s="6">
        <v>52</v>
      </c>
      <c r="N2536" s="6">
        <v>3</v>
      </c>
      <c r="O2536" s="7" t="str">
        <f>VLOOKUP(H2536,Product_Master!$A$2:$E$19,2,FALSE)</f>
        <v>Standing Desk</v>
      </c>
      <c r="P2536" s="7" t="str">
        <f>VLOOKUP(H2536,Product_Master!$A$2:$E$19,3,FALSE)</f>
        <v>Furniture</v>
      </c>
      <c r="Q2536" s="17">
        <f>INDEX(Product_Master!$D$2:$D$19,MATCH(H2536,Product_Master!$A$2:$A$19,0))</f>
        <v>480</v>
      </c>
      <c r="R2536" s="14">
        <f>INDEX(Product_Master!$E$2:$E$19,MATCH(H2536,Product_Master!$A$2:$A$19,0))</f>
        <v>375.21</v>
      </c>
      <c r="S2536" s="14">
        <f t="shared" si="234"/>
        <v>4104</v>
      </c>
      <c r="T2536" s="14">
        <f t="shared" si="235"/>
        <v>3376.89</v>
      </c>
      <c r="U2536" s="14">
        <f t="shared" si="236"/>
        <v>727.11000000000013</v>
      </c>
      <c r="V2536" s="20">
        <f t="shared" si="237"/>
        <v>0.17717105263157898</v>
      </c>
      <c r="W2536" s="7" t="str">
        <f t="shared" si="238"/>
        <v>Profitable</v>
      </c>
      <c r="X2536" s="7" t="str">
        <f t="shared" si="239"/>
        <v>Medium</v>
      </c>
    </row>
    <row r="2537" spans="1:24" x14ac:dyDescent="0.3">
      <c r="A2537" s="7" t="s">
        <v>5266</v>
      </c>
      <c r="B2537" s="8">
        <v>45266</v>
      </c>
      <c r="C2537" s="8">
        <v>45273</v>
      </c>
      <c r="D2537" s="7" t="s">
        <v>3289</v>
      </c>
      <c r="E2537" s="7" t="s">
        <v>38</v>
      </c>
      <c r="F2537" s="7" t="s">
        <v>29</v>
      </c>
      <c r="G2537" s="7" t="s">
        <v>293</v>
      </c>
      <c r="H2537" s="7" t="s">
        <v>216</v>
      </c>
      <c r="I2537" s="6">
        <v>7</v>
      </c>
      <c r="J2537" s="10">
        <v>0.2</v>
      </c>
      <c r="K2537" s="7" t="s">
        <v>22</v>
      </c>
      <c r="L2537" s="7" t="s">
        <v>50</v>
      </c>
      <c r="M2537" s="6">
        <v>21</v>
      </c>
      <c r="N2537" s="6">
        <v>1</v>
      </c>
      <c r="O2537" s="7" t="str">
        <f>VLOOKUP(H2537,Product_Master!$A$2:$E$19,2,FALSE)</f>
        <v>Keyboard</v>
      </c>
      <c r="P2537" s="7" t="str">
        <f>VLOOKUP(H2537,Product_Master!$A$2:$E$19,3,FALSE)</f>
        <v>Technology</v>
      </c>
      <c r="Q2537" s="17">
        <f>INDEX(Product_Master!$D$2:$D$19,MATCH(H2537,Product_Master!$A$2:$A$19,0))</f>
        <v>45</v>
      </c>
      <c r="R2537" s="14">
        <f>INDEX(Product_Master!$E$2:$E$19,MATCH(H2537,Product_Master!$A$2:$A$19,0))</f>
        <v>35.729999999999997</v>
      </c>
      <c r="S2537" s="14">
        <f t="shared" si="234"/>
        <v>252</v>
      </c>
      <c r="T2537" s="14">
        <f t="shared" si="235"/>
        <v>250.10999999999999</v>
      </c>
      <c r="U2537" s="14">
        <f t="shared" si="236"/>
        <v>1.8900000000000148</v>
      </c>
      <c r="V2537" s="20">
        <f t="shared" si="237"/>
        <v>7.5000000000000587E-3</v>
      </c>
      <c r="W2537" s="7" t="str">
        <f t="shared" si="238"/>
        <v>Profitable</v>
      </c>
      <c r="X2537" s="7" t="str">
        <f t="shared" si="239"/>
        <v>Low</v>
      </c>
    </row>
    <row r="2538" spans="1:24" x14ac:dyDescent="0.3">
      <c r="A2538" s="7" t="s">
        <v>5268</v>
      </c>
      <c r="B2538" s="8">
        <v>45004</v>
      </c>
      <c r="C2538" s="8">
        <v>45005</v>
      </c>
      <c r="D2538" s="7" t="s">
        <v>1509</v>
      </c>
      <c r="E2538" s="7" t="s">
        <v>266</v>
      </c>
      <c r="F2538" s="7" t="s">
        <v>29</v>
      </c>
      <c r="G2538" s="7" t="s">
        <v>251</v>
      </c>
      <c r="H2538" s="7" t="s">
        <v>21</v>
      </c>
      <c r="I2538" s="6">
        <v>1</v>
      </c>
      <c r="J2538" s="10">
        <v>0</v>
      </c>
      <c r="K2538" s="7" t="s">
        <v>22</v>
      </c>
      <c r="L2538" s="7" t="s">
        <v>23</v>
      </c>
      <c r="M2538" s="6">
        <v>35</v>
      </c>
      <c r="N2538" s="6">
        <v>1</v>
      </c>
      <c r="O2538" s="7" t="str">
        <f>VLOOKUP(H2538,Product_Master!$A$2:$E$19,2,FALSE)</f>
        <v>Pen Set</v>
      </c>
      <c r="P2538" s="7" t="str">
        <f>VLOOKUP(H2538,Product_Master!$A$2:$E$19,3,FALSE)</f>
        <v>Office Supplies</v>
      </c>
      <c r="Q2538" s="17">
        <f>INDEX(Product_Master!$D$2:$D$19,MATCH(H2538,Product_Master!$A$2:$A$19,0))</f>
        <v>12</v>
      </c>
      <c r="R2538" s="14">
        <f>INDEX(Product_Master!$E$2:$E$19,MATCH(H2538,Product_Master!$A$2:$A$19,0))</f>
        <v>9.07</v>
      </c>
      <c r="S2538" s="14">
        <f t="shared" si="234"/>
        <v>12</v>
      </c>
      <c r="T2538" s="14">
        <f t="shared" si="235"/>
        <v>9.07</v>
      </c>
      <c r="U2538" s="14">
        <f t="shared" si="236"/>
        <v>2.9299999999999997</v>
      </c>
      <c r="V2538" s="20">
        <f t="shared" si="237"/>
        <v>0.24416666666666664</v>
      </c>
      <c r="W2538" s="7" t="str">
        <f t="shared" si="238"/>
        <v>Profitable</v>
      </c>
      <c r="X2538" s="7" t="str">
        <f t="shared" si="239"/>
        <v>Low</v>
      </c>
    </row>
    <row r="2539" spans="1:24" x14ac:dyDescent="0.3">
      <c r="A2539" s="7" t="s">
        <v>5270</v>
      </c>
      <c r="B2539" s="8">
        <v>45127</v>
      </c>
      <c r="C2539" s="8">
        <v>45131</v>
      </c>
      <c r="D2539" s="7" t="s">
        <v>1042</v>
      </c>
      <c r="E2539" s="7" t="s">
        <v>1058</v>
      </c>
      <c r="F2539" s="7" t="s">
        <v>29</v>
      </c>
      <c r="G2539" s="7" t="s">
        <v>176</v>
      </c>
      <c r="H2539" s="7" t="s">
        <v>76</v>
      </c>
      <c r="I2539" s="6">
        <v>4</v>
      </c>
      <c r="J2539" s="10">
        <v>0.2</v>
      </c>
      <c r="K2539" s="7" t="s">
        <v>32</v>
      </c>
      <c r="L2539" s="7" t="s">
        <v>33</v>
      </c>
      <c r="M2539" s="6">
        <v>36</v>
      </c>
      <c r="N2539" s="6">
        <v>2</v>
      </c>
      <c r="O2539" s="7" t="str">
        <f>VLOOKUP(H2539,Product_Master!$A$2:$E$19,2,FALSE)</f>
        <v>Tablet</v>
      </c>
      <c r="P2539" s="7" t="str">
        <f>VLOOKUP(H2539,Product_Master!$A$2:$E$19,3,FALSE)</f>
        <v>Technology</v>
      </c>
      <c r="Q2539" s="17">
        <f>INDEX(Product_Master!$D$2:$D$19,MATCH(H2539,Product_Master!$A$2:$A$19,0))</f>
        <v>350</v>
      </c>
      <c r="R2539" s="14">
        <f>INDEX(Product_Master!$E$2:$E$19,MATCH(H2539,Product_Master!$A$2:$A$19,0))</f>
        <v>267.63</v>
      </c>
      <c r="S2539" s="14">
        <f t="shared" si="234"/>
        <v>1120</v>
      </c>
      <c r="T2539" s="14">
        <f t="shared" si="235"/>
        <v>1070.52</v>
      </c>
      <c r="U2539" s="14">
        <f t="shared" si="236"/>
        <v>49.480000000000018</v>
      </c>
      <c r="V2539" s="20">
        <f t="shared" si="237"/>
        <v>4.4178571428571442E-2</v>
      </c>
      <c r="W2539" s="7" t="str">
        <f t="shared" si="238"/>
        <v>Profitable</v>
      </c>
      <c r="X2539" s="7" t="str">
        <f t="shared" si="239"/>
        <v>Low</v>
      </c>
    </row>
    <row r="2540" spans="1:24" x14ac:dyDescent="0.3">
      <c r="A2540" s="7" t="s">
        <v>5272</v>
      </c>
      <c r="B2540" s="8">
        <v>45342</v>
      </c>
      <c r="C2540" s="8">
        <v>45344</v>
      </c>
      <c r="D2540" s="7" t="s">
        <v>1835</v>
      </c>
      <c r="E2540" s="7" t="s">
        <v>191</v>
      </c>
      <c r="F2540" s="7" t="s">
        <v>39</v>
      </c>
      <c r="G2540" s="7" t="s">
        <v>97</v>
      </c>
      <c r="H2540" s="7" t="s">
        <v>154</v>
      </c>
      <c r="I2540" s="6">
        <v>2</v>
      </c>
      <c r="J2540" s="10">
        <v>0</v>
      </c>
      <c r="K2540" s="7" t="s">
        <v>32</v>
      </c>
      <c r="L2540" s="7" t="s">
        <v>23</v>
      </c>
      <c r="M2540" s="6">
        <v>27</v>
      </c>
      <c r="N2540" s="6">
        <v>4</v>
      </c>
      <c r="O2540" s="7" t="str">
        <f>VLOOKUP(H2540,Product_Master!$A$2:$E$19,2,FALSE)</f>
        <v>Filing Cabinet</v>
      </c>
      <c r="P2540" s="7" t="str">
        <f>VLOOKUP(H2540,Product_Master!$A$2:$E$19,3,FALSE)</f>
        <v>Furniture</v>
      </c>
      <c r="Q2540" s="17">
        <f>INDEX(Product_Master!$D$2:$D$19,MATCH(H2540,Product_Master!$A$2:$A$19,0))</f>
        <v>130</v>
      </c>
      <c r="R2540" s="14">
        <f>INDEX(Product_Master!$E$2:$E$19,MATCH(H2540,Product_Master!$A$2:$A$19,0))</f>
        <v>83.55</v>
      </c>
      <c r="S2540" s="14">
        <f t="shared" si="234"/>
        <v>260</v>
      </c>
      <c r="T2540" s="14">
        <f t="shared" si="235"/>
        <v>167.1</v>
      </c>
      <c r="U2540" s="14">
        <f t="shared" si="236"/>
        <v>92.9</v>
      </c>
      <c r="V2540" s="20">
        <f t="shared" si="237"/>
        <v>0.35730769230769233</v>
      </c>
      <c r="W2540" s="7" t="str">
        <f t="shared" si="238"/>
        <v>Profitable</v>
      </c>
      <c r="X2540" s="7" t="str">
        <f t="shared" si="239"/>
        <v>Low</v>
      </c>
    </row>
    <row r="2541" spans="1:24" x14ac:dyDescent="0.3">
      <c r="A2541" s="7" t="s">
        <v>5273</v>
      </c>
      <c r="B2541" s="8">
        <v>44944</v>
      </c>
      <c r="C2541" s="8">
        <v>44949</v>
      </c>
      <c r="D2541" s="7" t="s">
        <v>2496</v>
      </c>
      <c r="E2541" s="7" t="s">
        <v>1315</v>
      </c>
      <c r="F2541" s="7" t="s">
        <v>39</v>
      </c>
      <c r="G2541" s="7" t="s">
        <v>20</v>
      </c>
      <c r="H2541" s="7" t="s">
        <v>69</v>
      </c>
      <c r="I2541" s="6">
        <v>3</v>
      </c>
      <c r="J2541" s="10">
        <v>0</v>
      </c>
      <c r="K2541" s="7" t="s">
        <v>222</v>
      </c>
      <c r="L2541" s="7" t="s">
        <v>41</v>
      </c>
      <c r="M2541" s="6">
        <v>67</v>
      </c>
      <c r="N2541" s="6">
        <v>4</v>
      </c>
      <c r="O2541" s="7" t="str">
        <f>VLOOKUP(H2541,Product_Master!$A$2:$E$19,2,FALSE)</f>
        <v>Marker Pack</v>
      </c>
      <c r="P2541" s="7" t="str">
        <f>VLOOKUP(H2541,Product_Master!$A$2:$E$19,3,FALSE)</f>
        <v>Office Supplies</v>
      </c>
      <c r="Q2541" s="17">
        <f>INDEX(Product_Master!$D$2:$D$19,MATCH(H2541,Product_Master!$A$2:$A$19,0))</f>
        <v>11</v>
      </c>
      <c r="R2541" s="14">
        <f>INDEX(Product_Master!$E$2:$E$19,MATCH(H2541,Product_Master!$A$2:$A$19,0))</f>
        <v>6.23</v>
      </c>
      <c r="S2541" s="14">
        <f t="shared" si="234"/>
        <v>33</v>
      </c>
      <c r="T2541" s="14">
        <f t="shared" si="235"/>
        <v>18.690000000000001</v>
      </c>
      <c r="U2541" s="14">
        <f t="shared" si="236"/>
        <v>14.309999999999999</v>
      </c>
      <c r="V2541" s="20">
        <f t="shared" si="237"/>
        <v>0.4336363636363636</v>
      </c>
      <c r="W2541" s="7" t="str">
        <f t="shared" si="238"/>
        <v>Profitable</v>
      </c>
      <c r="X2541" s="7" t="str">
        <f t="shared" si="239"/>
        <v>Low</v>
      </c>
    </row>
    <row r="2542" spans="1:24" x14ac:dyDescent="0.3">
      <c r="A2542" s="7" t="s">
        <v>5274</v>
      </c>
      <c r="B2542" s="8">
        <v>45630</v>
      </c>
      <c r="C2542" s="8">
        <v>45632</v>
      </c>
      <c r="D2542" s="7" t="s">
        <v>2053</v>
      </c>
      <c r="E2542" s="7" t="s">
        <v>1770</v>
      </c>
      <c r="F2542" s="7" t="s">
        <v>29</v>
      </c>
      <c r="G2542" s="7" t="s">
        <v>20</v>
      </c>
      <c r="H2542" s="7" t="s">
        <v>21</v>
      </c>
      <c r="I2542" s="6">
        <v>1</v>
      </c>
      <c r="J2542" s="10">
        <v>0.2</v>
      </c>
      <c r="K2542" s="7" t="s">
        <v>32</v>
      </c>
      <c r="L2542" s="7" t="s">
        <v>33</v>
      </c>
      <c r="M2542" s="6">
        <v>37</v>
      </c>
      <c r="N2542" s="6">
        <v>3</v>
      </c>
      <c r="O2542" s="7" t="str">
        <f>VLOOKUP(H2542,Product_Master!$A$2:$E$19,2,FALSE)</f>
        <v>Pen Set</v>
      </c>
      <c r="P2542" s="7" t="str">
        <f>VLOOKUP(H2542,Product_Master!$A$2:$E$19,3,FALSE)</f>
        <v>Office Supplies</v>
      </c>
      <c r="Q2542" s="17">
        <f>INDEX(Product_Master!$D$2:$D$19,MATCH(H2542,Product_Master!$A$2:$A$19,0))</f>
        <v>12</v>
      </c>
      <c r="R2542" s="14">
        <f>INDEX(Product_Master!$E$2:$E$19,MATCH(H2542,Product_Master!$A$2:$A$19,0))</f>
        <v>9.07</v>
      </c>
      <c r="S2542" s="14">
        <f t="shared" si="234"/>
        <v>9.6000000000000014</v>
      </c>
      <c r="T2542" s="14">
        <f t="shared" si="235"/>
        <v>9.07</v>
      </c>
      <c r="U2542" s="14">
        <f t="shared" si="236"/>
        <v>0.53000000000000114</v>
      </c>
      <c r="V2542" s="20">
        <f t="shared" si="237"/>
        <v>5.5208333333333443E-2</v>
      </c>
      <c r="W2542" s="7" t="str">
        <f t="shared" si="238"/>
        <v>Profitable</v>
      </c>
      <c r="X2542" s="7" t="str">
        <f t="shared" si="239"/>
        <v>Low</v>
      </c>
    </row>
    <row r="2543" spans="1:24" x14ac:dyDescent="0.3">
      <c r="A2543" s="7" t="s">
        <v>5275</v>
      </c>
      <c r="B2543" s="8">
        <v>45309</v>
      </c>
      <c r="C2543" s="8">
        <v>45316</v>
      </c>
      <c r="D2543" s="7" t="s">
        <v>1446</v>
      </c>
      <c r="E2543" s="7" t="s">
        <v>1372</v>
      </c>
      <c r="F2543" s="7" t="s">
        <v>39</v>
      </c>
      <c r="G2543" s="7" t="s">
        <v>20</v>
      </c>
      <c r="H2543" s="7" t="s">
        <v>48</v>
      </c>
      <c r="I2543" s="6">
        <v>5</v>
      </c>
      <c r="J2543" s="10">
        <v>0.05</v>
      </c>
      <c r="K2543" s="7" t="s">
        <v>70</v>
      </c>
      <c r="L2543" s="7" t="s">
        <v>33</v>
      </c>
      <c r="M2543" s="6">
        <v>47</v>
      </c>
      <c r="N2543" s="6">
        <v>2</v>
      </c>
      <c r="O2543" s="7" t="str">
        <f>VLOOKUP(H2543,Product_Master!$A$2:$E$19,2,FALSE)</f>
        <v>Monitor</v>
      </c>
      <c r="P2543" s="7" t="str">
        <f>VLOOKUP(H2543,Product_Master!$A$2:$E$19,3,FALSE)</f>
        <v>Technology</v>
      </c>
      <c r="Q2543" s="17">
        <f>INDEX(Product_Master!$D$2:$D$19,MATCH(H2543,Product_Master!$A$2:$A$19,0))</f>
        <v>220</v>
      </c>
      <c r="R2543" s="14">
        <f>INDEX(Product_Master!$E$2:$E$19,MATCH(H2543,Product_Master!$A$2:$A$19,0))</f>
        <v>159.36000000000001</v>
      </c>
      <c r="S2543" s="14">
        <f t="shared" si="234"/>
        <v>1045</v>
      </c>
      <c r="T2543" s="14">
        <f t="shared" si="235"/>
        <v>796.80000000000007</v>
      </c>
      <c r="U2543" s="14">
        <f t="shared" si="236"/>
        <v>248.19999999999993</v>
      </c>
      <c r="V2543" s="20">
        <f t="shared" si="237"/>
        <v>0.23751196172248798</v>
      </c>
      <c r="W2543" s="7" t="str">
        <f t="shared" si="238"/>
        <v>Profitable</v>
      </c>
      <c r="X2543" s="7" t="str">
        <f t="shared" si="239"/>
        <v>Low</v>
      </c>
    </row>
    <row r="2544" spans="1:24" x14ac:dyDescent="0.3">
      <c r="A2544" s="7" t="s">
        <v>5276</v>
      </c>
      <c r="B2544" s="8">
        <v>45408</v>
      </c>
      <c r="C2544" s="8">
        <v>45413</v>
      </c>
      <c r="D2544" s="7" t="s">
        <v>2727</v>
      </c>
      <c r="E2544" s="7" t="s">
        <v>1019</v>
      </c>
      <c r="F2544" s="7" t="s">
        <v>39</v>
      </c>
      <c r="G2544" s="7" t="s">
        <v>97</v>
      </c>
      <c r="H2544" s="7" t="s">
        <v>160</v>
      </c>
      <c r="I2544" s="6">
        <v>4</v>
      </c>
      <c r="J2544" s="10">
        <v>0</v>
      </c>
      <c r="K2544" s="7" t="s">
        <v>32</v>
      </c>
      <c r="L2544" s="7" t="s">
        <v>33</v>
      </c>
      <c r="M2544" s="6">
        <v>58</v>
      </c>
      <c r="N2544" s="6">
        <v>3</v>
      </c>
      <c r="O2544" s="7" t="str">
        <f>VLOOKUP(H2544,Product_Master!$A$2:$E$19,2,FALSE)</f>
        <v>Laptop</v>
      </c>
      <c r="P2544" s="7" t="str">
        <f>VLOOKUP(H2544,Product_Master!$A$2:$E$19,3,FALSE)</f>
        <v>Technology</v>
      </c>
      <c r="Q2544" s="17">
        <f>INDEX(Product_Master!$D$2:$D$19,MATCH(H2544,Product_Master!$A$2:$A$19,0))</f>
        <v>900</v>
      </c>
      <c r="R2544" s="14">
        <f>INDEX(Product_Master!$E$2:$E$19,MATCH(H2544,Product_Master!$A$2:$A$19,0))</f>
        <v>669.14</v>
      </c>
      <c r="S2544" s="14">
        <f t="shared" si="234"/>
        <v>3600</v>
      </c>
      <c r="T2544" s="14">
        <f t="shared" si="235"/>
        <v>2676.56</v>
      </c>
      <c r="U2544" s="14">
        <f t="shared" si="236"/>
        <v>923.44</v>
      </c>
      <c r="V2544" s="20">
        <f t="shared" si="237"/>
        <v>0.25651111111111113</v>
      </c>
      <c r="W2544" s="7" t="str">
        <f t="shared" si="238"/>
        <v>Profitable</v>
      </c>
      <c r="X2544" s="7" t="str">
        <f t="shared" si="239"/>
        <v>Medium</v>
      </c>
    </row>
    <row r="2545" spans="1:24" x14ac:dyDescent="0.3">
      <c r="A2545" s="7" t="s">
        <v>5277</v>
      </c>
      <c r="B2545" s="8">
        <v>45049</v>
      </c>
      <c r="C2545" s="8">
        <v>45053</v>
      </c>
      <c r="D2545" s="7" t="s">
        <v>3901</v>
      </c>
      <c r="E2545" s="7" t="s">
        <v>1372</v>
      </c>
      <c r="F2545" s="7" t="s">
        <v>39</v>
      </c>
      <c r="G2545" s="7" t="s">
        <v>30</v>
      </c>
      <c r="H2545" s="7" t="s">
        <v>21</v>
      </c>
      <c r="I2545" s="6">
        <v>5</v>
      </c>
      <c r="J2545" s="10">
        <v>0</v>
      </c>
      <c r="K2545" s="7" t="s">
        <v>70</v>
      </c>
      <c r="L2545" s="7" t="s">
        <v>33</v>
      </c>
      <c r="M2545" s="6">
        <v>67</v>
      </c>
      <c r="N2545" s="6">
        <v>3</v>
      </c>
      <c r="O2545" s="7" t="str">
        <f>VLOOKUP(H2545,Product_Master!$A$2:$E$19,2,FALSE)</f>
        <v>Pen Set</v>
      </c>
      <c r="P2545" s="7" t="str">
        <f>VLOOKUP(H2545,Product_Master!$A$2:$E$19,3,FALSE)</f>
        <v>Office Supplies</v>
      </c>
      <c r="Q2545" s="17">
        <f>INDEX(Product_Master!$D$2:$D$19,MATCH(H2545,Product_Master!$A$2:$A$19,0))</f>
        <v>12</v>
      </c>
      <c r="R2545" s="14">
        <f>INDEX(Product_Master!$E$2:$E$19,MATCH(H2545,Product_Master!$A$2:$A$19,0))</f>
        <v>9.07</v>
      </c>
      <c r="S2545" s="14">
        <f t="shared" si="234"/>
        <v>60</v>
      </c>
      <c r="T2545" s="14">
        <f t="shared" si="235"/>
        <v>45.35</v>
      </c>
      <c r="U2545" s="14">
        <f t="shared" si="236"/>
        <v>14.649999999999999</v>
      </c>
      <c r="V2545" s="20">
        <f t="shared" si="237"/>
        <v>0.24416666666666664</v>
      </c>
      <c r="W2545" s="7" t="str">
        <f t="shared" si="238"/>
        <v>Profitable</v>
      </c>
      <c r="X2545" s="7" t="str">
        <f t="shared" si="239"/>
        <v>Low</v>
      </c>
    </row>
    <row r="2546" spans="1:24" x14ac:dyDescent="0.3">
      <c r="A2546" s="7" t="s">
        <v>5278</v>
      </c>
      <c r="B2546" s="8">
        <v>45419</v>
      </c>
      <c r="C2546" s="8">
        <v>45426</v>
      </c>
      <c r="D2546" s="7" t="s">
        <v>363</v>
      </c>
      <c r="E2546" s="7" t="s">
        <v>364</v>
      </c>
      <c r="F2546" s="7" t="s">
        <v>39</v>
      </c>
      <c r="G2546" s="7" t="s">
        <v>176</v>
      </c>
      <c r="H2546" s="7" t="s">
        <v>160</v>
      </c>
      <c r="I2546" s="6">
        <v>6</v>
      </c>
      <c r="J2546" s="10">
        <v>0.05</v>
      </c>
      <c r="K2546" s="7" t="s">
        <v>22</v>
      </c>
      <c r="L2546" s="7" t="s">
        <v>23</v>
      </c>
      <c r="M2546" s="6">
        <v>50</v>
      </c>
      <c r="N2546" s="6">
        <v>2</v>
      </c>
      <c r="O2546" s="7" t="str">
        <f>VLOOKUP(H2546,Product_Master!$A$2:$E$19,2,FALSE)</f>
        <v>Laptop</v>
      </c>
      <c r="P2546" s="7" t="str">
        <f>VLOOKUP(H2546,Product_Master!$A$2:$E$19,3,FALSE)</f>
        <v>Technology</v>
      </c>
      <c r="Q2546" s="17">
        <f>INDEX(Product_Master!$D$2:$D$19,MATCH(H2546,Product_Master!$A$2:$A$19,0))</f>
        <v>900</v>
      </c>
      <c r="R2546" s="14">
        <f>INDEX(Product_Master!$E$2:$E$19,MATCH(H2546,Product_Master!$A$2:$A$19,0))</f>
        <v>669.14</v>
      </c>
      <c r="S2546" s="14">
        <f t="shared" si="234"/>
        <v>5130</v>
      </c>
      <c r="T2546" s="14">
        <f t="shared" si="235"/>
        <v>4014.84</v>
      </c>
      <c r="U2546" s="14">
        <f t="shared" si="236"/>
        <v>1115.1599999999999</v>
      </c>
      <c r="V2546" s="20">
        <f t="shared" si="237"/>
        <v>0.21738011695906431</v>
      </c>
      <c r="W2546" s="7" t="str">
        <f t="shared" si="238"/>
        <v>Profitable</v>
      </c>
      <c r="X2546" s="7" t="str">
        <f t="shared" si="239"/>
        <v>High</v>
      </c>
    </row>
    <row r="2547" spans="1:24" x14ac:dyDescent="0.3">
      <c r="A2547" s="7" t="s">
        <v>5280</v>
      </c>
      <c r="B2547" s="8">
        <v>45433</v>
      </c>
      <c r="C2547" s="8">
        <v>45440</v>
      </c>
      <c r="D2547" s="7" t="s">
        <v>4853</v>
      </c>
      <c r="E2547" s="7" t="s">
        <v>302</v>
      </c>
      <c r="F2547" s="7" t="s">
        <v>39</v>
      </c>
      <c r="G2547" s="7" t="s">
        <v>40</v>
      </c>
      <c r="H2547" s="7" t="s">
        <v>241</v>
      </c>
      <c r="I2547" s="6">
        <v>4</v>
      </c>
      <c r="J2547" s="10">
        <v>0.1</v>
      </c>
      <c r="K2547" s="7" t="s">
        <v>22</v>
      </c>
      <c r="L2547" s="7" t="s">
        <v>41</v>
      </c>
      <c r="M2547" s="6">
        <v>55</v>
      </c>
      <c r="N2547" s="6">
        <v>4</v>
      </c>
      <c r="O2547" s="7" t="str">
        <f>VLOOKUP(H2547,Product_Master!$A$2:$E$19,2,FALSE)</f>
        <v>Notebook</v>
      </c>
      <c r="P2547" s="7" t="str">
        <f>VLOOKUP(H2547,Product_Master!$A$2:$E$19,3,FALSE)</f>
        <v>Office Supplies</v>
      </c>
      <c r="Q2547" s="17">
        <f>INDEX(Product_Master!$D$2:$D$19,MATCH(H2547,Product_Master!$A$2:$A$19,0))</f>
        <v>6</v>
      </c>
      <c r="R2547" s="14">
        <f>INDEX(Product_Master!$E$2:$E$19,MATCH(H2547,Product_Master!$A$2:$A$19,0))</f>
        <v>4.2699999999999996</v>
      </c>
      <c r="S2547" s="14">
        <f t="shared" si="234"/>
        <v>21.6</v>
      </c>
      <c r="T2547" s="14">
        <f t="shared" si="235"/>
        <v>17.079999999999998</v>
      </c>
      <c r="U2547" s="14">
        <f t="shared" si="236"/>
        <v>4.5200000000000031</v>
      </c>
      <c r="V2547" s="20">
        <f t="shared" si="237"/>
        <v>0.20925925925925939</v>
      </c>
      <c r="W2547" s="7" t="str">
        <f t="shared" si="238"/>
        <v>Profitable</v>
      </c>
      <c r="X2547" s="7" t="str">
        <f t="shared" si="239"/>
        <v>Low</v>
      </c>
    </row>
    <row r="2548" spans="1:24" x14ac:dyDescent="0.3">
      <c r="A2548" s="7" t="s">
        <v>5282</v>
      </c>
      <c r="B2548" s="8">
        <v>45029</v>
      </c>
      <c r="C2548" s="8">
        <v>45035</v>
      </c>
      <c r="D2548" s="7" t="s">
        <v>638</v>
      </c>
      <c r="E2548" s="7" t="s">
        <v>159</v>
      </c>
      <c r="F2548" s="7" t="s">
        <v>29</v>
      </c>
      <c r="G2548" s="7" t="s">
        <v>62</v>
      </c>
      <c r="H2548" s="7" t="s">
        <v>216</v>
      </c>
      <c r="I2548" s="6">
        <v>2</v>
      </c>
      <c r="J2548" s="10">
        <v>0.1</v>
      </c>
      <c r="K2548" s="7" t="s">
        <v>32</v>
      </c>
      <c r="L2548" s="7" t="s">
        <v>50</v>
      </c>
      <c r="M2548" s="6">
        <v>23</v>
      </c>
      <c r="N2548" s="6">
        <v>1</v>
      </c>
      <c r="O2548" s="7" t="str">
        <f>VLOOKUP(H2548,Product_Master!$A$2:$E$19,2,FALSE)</f>
        <v>Keyboard</v>
      </c>
      <c r="P2548" s="7" t="str">
        <f>VLOOKUP(H2548,Product_Master!$A$2:$E$19,3,FALSE)</f>
        <v>Technology</v>
      </c>
      <c r="Q2548" s="17">
        <f>INDEX(Product_Master!$D$2:$D$19,MATCH(H2548,Product_Master!$A$2:$A$19,0))</f>
        <v>45</v>
      </c>
      <c r="R2548" s="14">
        <f>INDEX(Product_Master!$E$2:$E$19,MATCH(H2548,Product_Master!$A$2:$A$19,0))</f>
        <v>35.729999999999997</v>
      </c>
      <c r="S2548" s="14">
        <f t="shared" si="234"/>
        <v>81</v>
      </c>
      <c r="T2548" s="14">
        <f t="shared" si="235"/>
        <v>71.459999999999994</v>
      </c>
      <c r="U2548" s="14">
        <f t="shared" si="236"/>
        <v>9.5400000000000063</v>
      </c>
      <c r="V2548" s="20">
        <f t="shared" si="237"/>
        <v>0.11777777777777786</v>
      </c>
      <c r="W2548" s="7" t="str">
        <f t="shared" si="238"/>
        <v>Profitable</v>
      </c>
      <c r="X2548" s="7" t="str">
        <f t="shared" si="239"/>
        <v>Low</v>
      </c>
    </row>
    <row r="2549" spans="1:24" x14ac:dyDescent="0.3">
      <c r="A2549" s="7" t="s">
        <v>5283</v>
      </c>
      <c r="B2549" s="8">
        <v>45562</v>
      </c>
      <c r="C2549" s="8">
        <v>45565</v>
      </c>
      <c r="D2549" s="7" t="s">
        <v>1995</v>
      </c>
      <c r="E2549" s="7" t="s">
        <v>1019</v>
      </c>
      <c r="F2549" s="7" t="s">
        <v>29</v>
      </c>
      <c r="G2549" s="7" t="s">
        <v>90</v>
      </c>
      <c r="H2549" s="7" t="s">
        <v>109</v>
      </c>
      <c r="I2549" s="6">
        <v>8</v>
      </c>
      <c r="J2549" s="10">
        <v>0.15</v>
      </c>
      <c r="K2549" s="7" t="s">
        <v>32</v>
      </c>
      <c r="L2549" s="7" t="s">
        <v>41</v>
      </c>
      <c r="M2549" s="6">
        <v>44</v>
      </c>
      <c r="N2549" s="6">
        <v>2</v>
      </c>
      <c r="O2549" s="7" t="str">
        <f>VLOOKUP(H2549,Product_Master!$A$2:$E$19,2,FALSE)</f>
        <v>Printer</v>
      </c>
      <c r="P2549" s="7" t="str">
        <f>VLOOKUP(H2549,Product_Master!$A$2:$E$19,3,FALSE)</f>
        <v>Technology</v>
      </c>
      <c r="Q2549" s="17">
        <f>INDEX(Product_Master!$D$2:$D$19,MATCH(H2549,Product_Master!$A$2:$A$19,0))</f>
        <v>180</v>
      </c>
      <c r="R2549" s="14">
        <f>INDEX(Product_Master!$E$2:$E$19,MATCH(H2549,Product_Master!$A$2:$A$19,0))</f>
        <v>133.25</v>
      </c>
      <c r="S2549" s="14">
        <f t="shared" si="234"/>
        <v>1224</v>
      </c>
      <c r="T2549" s="14">
        <f t="shared" si="235"/>
        <v>1066</v>
      </c>
      <c r="U2549" s="14">
        <f t="shared" si="236"/>
        <v>158</v>
      </c>
      <c r="V2549" s="20">
        <f t="shared" si="237"/>
        <v>0.12908496732026145</v>
      </c>
      <c r="W2549" s="7" t="str">
        <f t="shared" si="238"/>
        <v>Profitable</v>
      </c>
      <c r="X2549" s="7" t="str">
        <f t="shared" si="239"/>
        <v>Low</v>
      </c>
    </row>
    <row r="2550" spans="1:24" x14ac:dyDescent="0.3">
      <c r="A2550" s="7" t="s">
        <v>5284</v>
      </c>
      <c r="B2550" s="8">
        <v>45544</v>
      </c>
      <c r="C2550" s="8">
        <v>45551</v>
      </c>
      <c r="D2550" s="7" t="s">
        <v>1488</v>
      </c>
      <c r="E2550" s="7" t="s">
        <v>426</v>
      </c>
      <c r="F2550" s="7" t="s">
        <v>29</v>
      </c>
      <c r="G2550" s="7" t="s">
        <v>5734</v>
      </c>
      <c r="H2550" s="7" t="s">
        <v>177</v>
      </c>
      <c r="I2550" s="6">
        <v>7</v>
      </c>
      <c r="J2550" s="10">
        <v>0.1</v>
      </c>
      <c r="K2550" s="7" t="s">
        <v>70</v>
      </c>
      <c r="L2550" s="7" t="s">
        <v>41</v>
      </c>
      <c r="M2550" s="6">
        <v>44</v>
      </c>
      <c r="N2550" s="6">
        <v>5</v>
      </c>
      <c r="O2550" s="7" t="str">
        <f>VLOOKUP(H2550,Product_Master!$A$2:$E$19,2,FALSE)</f>
        <v>Headphones</v>
      </c>
      <c r="P2550" s="7" t="str">
        <f>VLOOKUP(H2550,Product_Master!$A$2:$E$19,3,FALSE)</f>
        <v>Technology</v>
      </c>
      <c r="Q2550" s="17">
        <f>INDEX(Product_Master!$D$2:$D$19,MATCH(H2550,Product_Master!$A$2:$A$19,0))</f>
        <v>80</v>
      </c>
      <c r="R2550" s="14">
        <f>INDEX(Product_Master!$E$2:$E$19,MATCH(H2550,Product_Master!$A$2:$A$19,0))</f>
        <v>45.88</v>
      </c>
      <c r="S2550" s="14">
        <f t="shared" si="234"/>
        <v>504</v>
      </c>
      <c r="T2550" s="14">
        <f t="shared" si="235"/>
        <v>321.16000000000003</v>
      </c>
      <c r="U2550" s="14">
        <f t="shared" si="236"/>
        <v>182.83999999999997</v>
      </c>
      <c r="V2550" s="20">
        <f t="shared" si="237"/>
        <v>0.36277777777777775</v>
      </c>
      <c r="W2550" s="7" t="str">
        <f t="shared" si="238"/>
        <v>Profitable</v>
      </c>
      <c r="X2550" s="7" t="str">
        <f t="shared" si="239"/>
        <v>Low</v>
      </c>
    </row>
    <row r="2551" spans="1:24" x14ac:dyDescent="0.3">
      <c r="A2551" s="7" t="s">
        <v>5285</v>
      </c>
      <c r="B2551" s="8">
        <v>45488</v>
      </c>
      <c r="C2551" s="8">
        <v>45492</v>
      </c>
      <c r="D2551" s="7" t="s">
        <v>5287</v>
      </c>
      <c r="E2551" s="7" t="s">
        <v>865</v>
      </c>
      <c r="F2551" s="7" t="s">
        <v>29</v>
      </c>
      <c r="G2551" s="7" t="s">
        <v>40</v>
      </c>
      <c r="H2551" s="7" t="s">
        <v>177</v>
      </c>
      <c r="I2551" s="6">
        <v>3</v>
      </c>
      <c r="J2551" s="10">
        <v>0.1</v>
      </c>
      <c r="K2551" s="7" t="s">
        <v>22</v>
      </c>
      <c r="L2551" s="7" t="s">
        <v>23</v>
      </c>
      <c r="M2551" s="6">
        <v>41</v>
      </c>
      <c r="N2551" s="6">
        <v>5</v>
      </c>
      <c r="O2551" s="7" t="str">
        <f>VLOOKUP(H2551,Product_Master!$A$2:$E$19,2,FALSE)</f>
        <v>Headphones</v>
      </c>
      <c r="P2551" s="7" t="str">
        <f>VLOOKUP(H2551,Product_Master!$A$2:$E$19,3,FALSE)</f>
        <v>Technology</v>
      </c>
      <c r="Q2551" s="17">
        <f>INDEX(Product_Master!$D$2:$D$19,MATCH(H2551,Product_Master!$A$2:$A$19,0))</f>
        <v>80</v>
      </c>
      <c r="R2551" s="14">
        <f>INDEX(Product_Master!$E$2:$E$19,MATCH(H2551,Product_Master!$A$2:$A$19,0))</f>
        <v>45.88</v>
      </c>
      <c r="S2551" s="14">
        <f t="shared" si="234"/>
        <v>216</v>
      </c>
      <c r="T2551" s="14">
        <f t="shared" si="235"/>
        <v>137.64000000000001</v>
      </c>
      <c r="U2551" s="14">
        <f t="shared" si="236"/>
        <v>78.359999999999985</v>
      </c>
      <c r="V2551" s="20">
        <f t="shared" si="237"/>
        <v>0.3627777777777777</v>
      </c>
      <c r="W2551" s="7" t="str">
        <f t="shared" si="238"/>
        <v>Profitable</v>
      </c>
      <c r="X2551" s="7" t="str">
        <f t="shared" si="239"/>
        <v>Low</v>
      </c>
    </row>
    <row r="2552" spans="1:24" x14ac:dyDescent="0.3">
      <c r="A2552" s="7" t="s">
        <v>5288</v>
      </c>
      <c r="B2552" s="8">
        <v>45215</v>
      </c>
      <c r="C2552" s="8">
        <v>45222</v>
      </c>
      <c r="D2552" s="7" t="s">
        <v>5289</v>
      </c>
      <c r="E2552" s="7" t="s">
        <v>369</v>
      </c>
      <c r="F2552" s="7" t="s">
        <v>29</v>
      </c>
      <c r="G2552" s="7" t="s">
        <v>5734</v>
      </c>
      <c r="H2552" s="7" t="s">
        <v>216</v>
      </c>
      <c r="I2552" s="6">
        <v>8</v>
      </c>
      <c r="J2552" s="10">
        <v>0.1</v>
      </c>
      <c r="K2552" s="7" t="s">
        <v>32</v>
      </c>
      <c r="L2552" s="7" t="s">
        <v>33</v>
      </c>
      <c r="M2552" s="6">
        <v>67</v>
      </c>
      <c r="N2552" s="6">
        <v>2</v>
      </c>
      <c r="O2552" s="7" t="str">
        <f>VLOOKUP(H2552,Product_Master!$A$2:$E$19,2,FALSE)</f>
        <v>Keyboard</v>
      </c>
      <c r="P2552" s="7" t="str">
        <f>VLOOKUP(H2552,Product_Master!$A$2:$E$19,3,FALSE)</f>
        <v>Technology</v>
      </c>
      <c r="Q2552" s="17">
        <f>INDEX(Product_Master!$D$2:$D$19,MATCH(H2552,Product_Master!$A$2:$A$19,0))</f>
        <v>45</v>
      </c>
      <c r="R2552" s="14">
        <f>INDEX(Product_Master!$E$2:$E$19,MATCH(H2552,Product_Master!$A$2:$A$19,0))</f>
        <v>35.729999999999997</v>
      </c>
      <c r="S2552" s="14">
        <f t="shared" si="234"/>
        <v>324</v>
      </c>
      <c r="T2552" s="14">
        <f t="shared" si="235"/>
        <v>285.83999999999997</v>
      </c>
      <c r="U2552" s="14">
        <f t="shared" si="236"/>
        <v>38.160000000000025</v>
      </c>
      <c r="V2552" s="20">
        <f t="shared" si="237"/>
        <v>0.11777777777777786</v>
      </c>
      <c r="W2552" s="7" t="str">
        <f t="shared" si="238"/>
        <v>Profitable</v>
      </c>
      <c r="X2552" s="7" t="str">
        <f t="shared" si="239"/>
        <v>Low</v>
      </c>
    </row>
    <row r="2553" spans="1:24" x14ac:dyDescent="0.3">
      <c r="A2553" s="7" t="s">
        <v>5290</v>
      </c>
      <c r="B2553" s="8">
        <v>44970</v>
      </c>
      <c r="C2553" s="8">
        <v>44973</v>
      </c>
      <c r="D2553" s="7" t="s">
        <v>1870</v>
      </c>
      <c r="E2553" s="7" t="s">
        <v>914</v>
      </c>
      <c r="F2553" s="7" t="s">
        <v>29</v>
      </c>
      <c r="G2553" s="7" t="s">
        <v>30</v>
      </c>
      <c r="H2553" s="7" t="s">
        <v>154</v>
      </c>
      <c r="I2553" s="6">
        <v>6</v>
      </c>
      <c r="J2553" s="10">
        <v>0.2</v>
      </c>
      <c r="K2553" s="7" t="s">
        <v>22</v>
      </c>
      <c r="L2553" s="7" t="s">
        <v>41</v>
      </c>
      <c r="M2553" s="6">
        <v>56</v>
      </c>
      <c r="N2553" s="6">
        <v>4</v>
      </c>
      <c r="O2553" s="7" t="str">
        <f>VLOOKUP(H2553,Product_Master!$A$2:$E$19,2,FALSE)</f>
        <v>Filing Cabinet</v>
      </c>
      <c r="P2553" s="7" t="str">
        <f>VLOOKUP(H2553,Product_Master!$A$2:$E$19,3,FALSE)</f>
        <v>Furniture</v>
      </c>
      <c r="Q2553" s="17">
        <f>INDEX(Product_Master!$D$2:$D$19,MATCH(H2553,Product_Master!$A$2:$A$19,0))</f>
        <v>130</v>
      </c>
      <c r="R2553" s="14">
        <f>INDEX(Product_Master!$E$2:$E$19,MATCH(H2553,Product_Master!$A$2:$A$19,0))</f>
        <v>83.55</v>
      </c>
      <c r="S2553" s="14">
        <f t="shared" si="234"/>
        <v>624</v>
      </c>
      <c r="T2553" s="14">
        <f t="shared" si="235"/>
        <v>501.29999999999995</v>
      </c>
      <c r="U2553" s="14">
        <f t="shared" si="236"/>
        <v>122.70000000000005</v>
      </c>
      <c r="V2553" s="20">
        <f t="shared" si="237"/>
        <v>0.19663461538461546</v>
      </c>
      <c r="W2553" s="7" t="str">
        <f t="shared" si="238"/>
        <v>Profitable</v>
      </c>
      <c r="X2553" s="7" t="str">
        <f t="shared" si="239"/>
        <v>Low</v>
      </c>
    </row>
    <row r="2554" spans="1:24" x14ac:dyDescent="0.3">
      <c r="A2554" s="7" t="s">
        <v>5291</v>
      </c>
      <c r="B2554" s="8">
        <v>45203</v>
      </c>
      <c r="C2554" s="8">
        <v>45204</v>
      </c>
      <c r="D2554" s="7" t="s">
        <v>3279</v>
      </c>
      <c r="E2554" s="7" t="s">
        <v>552</v>
      </c>
      <c r="F2554" s="7" t="s">
        <v>29</v>
      </c>
      <c r="G2554" s="7" t="s">
        <v>176</v>
      </c>
      <c r="H2554" s="7" t="s">
        <v>177</v>
      </c>
      <c r="I2554" s="6">
        <v>3</v>
      </c>
      <c r="J2554" s="10">
        <v>0</v>
      </c>
      <c r="K2554" s="7" t="s">
        <v>32</v>
      </c>
      <c r="L2554" s="7" t="s">
        <v>41</v>
      </c>
      <c r="M2554" s="6">
        <v>58</v>
      </c>
      <c r="N2554" s="6">
        <v>3</v>
      </c>
      <c r="O2554" s="7" t="str">
        <f>VLOOKUP(H2554,Product_Master!$A$2:$E$19,2,FALSE)</f>
        <v>Headphones</v>
      </c>
      <c r="P2554" s="7" t="str">
        <f>VLOOKUP(H2554,Product_Master!$A$2:$E$19,3,FALSE)</f>
        <v>Technology</v>
      </c>
      <c r="Q2554" s="17">
        <f>INDEX(Product_Master!$D$2:$D$19,MATCH(H2554,Product_Master!$A$2:$A$19,0))</f>
        <v>80</v>
      </c>
      <c r="R2554" s="14">
        <f>INDEX(Product_Master!$E$2:$E$19,MATCH(H2554,Product_Master!$A$2:$A$19,0))</f>
        <v>45.88</v>
      </c>
      <c r="S2554" s="14">
        <f t="shared" si="234"/>
        <v>240</v>
      </c>
      <c r="T2554" s="14">
        <f t="shared" si="235"/>
        <v>137.64000000000001</v>
      </c>
      <c r="U2554" s="14">
        <f t="shared" si="236"/>
        <v>102.35999999999999</v>
      </c>
      <c r="V2554" s="20">
        <f t="shared" si="237"/>
        <v>0.42649999999999993</v>
      </c>
      <c r="W2554" s="7" t="str">
        <f t="shared" si="238"/>
        <v>Profitable</v>
      </c>
      <c r="X2554" s="7" t="str">
        <f t="shared" si="239"/>
        <v>Low</v>
      </c>
    </row>
    <row r="2555" spans="1:24" x14ac:dyDescent="0.3">
      <c r="A2555" s="7" t="s">
        <v>5292</v>
      </c>
      <c r="B2555" s="8">
        <v>45344</v>
      </c>
      <c r="C2555" s="8">
        <v>45350</v>
      </c>
      <c r="D2555" s="7" t="s">
        <v>3007</v>
      </c>
      <c r="E2555" s="7" t="s">
        <v>865</v>
      </c>
      <c r="F2555" s="7" t="s">
        <v>29</v>
      </c>
      <c r="G2555" s="7" t="s">
        <v>40</v>
      </c>
      <c r="H2555" s="7" t="s">
        <v>241</v>
      </c>
      <c r="I2555" s="6">
        <v>8</v>
      </c>
      <c r="J2555" s="10">
        <v>0.2</v>
      </c>
      <c r="K2555" s="7" t="s">
        <v>22</v>
      </c>
      <c r="L2555" s="7" t="s">
        <v>33</v>
      </c>
      <c r="M2555" s="6">
        <v>22</v>
      </c>
      <c r="N2555" s="6">
        <v>1</v>
      </c>
      <c r="O2555" s="7" t="str">
        <f>VLOOKUP(H2555,Product_Master!$A$2:$E$19,2,FALSE)</f>
        <v>Notebook</v>
      </c>
      <c r="P2555" s="7" t="str">
        <f>VLOOKUP(H2555,Product_Master!$A$2:$E$19,3,FALSE)</f>
        <v>Office Supplies</v>
      </c>
      <c r="Q2555" s="17">
        <f>INDEX(Product_Master!$D$2:$D$19,MATCH(H2555,Product_Master!$A$2:$A$19,0))</f>
        <v>6</v>
      </c>
      <c r="R2555" s="14">
        <f>INDEX(Product_Master!$E$2:$E$19,MATCH(H2555,Product_Master!$A$2:$A$19,0))</f>
        <v>4.2699999999999996</v>
      </c>
      <c r="S2555" s="14">
        <f t="shared" si="234"/>
        <v>38.400000000000006</v>
      </c>
      <c r="T2555" s="14">
        <f t="shared" si="235"/>
        <v>34.159999999999997</v>
      </c>
      <c r="U2555" s="14">
        <f t="shared" si="236"/>
        <v>4.2400000000000091</v>
      </c>
      <c r="V2555" s="20">
        <f t="shared" si="237"/>
        <v>0.11041666666666689</v>
      </c>
      <c r="W2555" s="7" t="str">
        <f t="shared" si="238"/>
        <v>Profitable</v>
      </c>
      <c r="X2555" s="7" t="str">
        <f t="shared" si="239"/>
        <v>Low</v>
      </c>
    </row>
    <row r="2556" spans="1:24" x14ac:dyDescent="0.3">
      <c r="A2556" s="7" t="s">
        <v>5293</v>
      </c>
      <c r="B2556" s="8">
        <v>45654</v>
      </c>
      <c r="C2556" s="8">
        <v>45659</v>
      </c>
      <c r="D2556" s="7" t="s">
        <v>4498</v>
      </c>
      <c r="E2556" s="7" t="s">
        <v>159</v>
      </c>
      <c r="F2556" s="7" t="s">
        <v>39</v>
      </c>
      <c r="G2556" s="7" t="s">
        <v>115</v>
      </c>
      <c r="H2556" s="7" t="s">
        <v>154</v>
      </c>
      <c r="I2556" s="6">
        <v>6</v>
      </c>
      <c r="J2556" s="10">
        <v>0.1</v>
      </c>
      <c r="K2556" s="7" t="s">
        <v>22</v>
      </c>
      <c r="L2556" s="7" t="s">
        <v>23</v>
      </c>
      <c r="M2556" s="6">
        <v>48</v>
      </c>
      <c r="N2556" s="6">
        <v>4</v>
      </c>
      <c r="O2556" s="7" t="str">
        <f>VLOOKUP(H2556,Product_Master!$A$2:$E$19,2,FALSE)</f>
        <v>Filing Cabinet</v>
      </c>
      <c r="P2556" s="7" t="str">
        <f>VLOOKUP(H2556,Product_Master!$A$2:$E$19,3,FALSE)</f>
        <v>Furniture</v>
      </c>
      <c r="Q2556" s="17">
        <f>INDEX(Product_Master!$D$2:$D$19,MATCH(H2556,Product_Master!$A$2:$A$19,0))</f>
        <v>130</v>
      </c>
      <c r="R2556" s="14">
        <f>INDEX(Product_Master!$E$2:$E$19,MATCH(H2556,Product_Master!$A$2:$A$19,0))</f>
        <v>83.55</v>
      </c>
      <c r="S2556" s="14">
        <f t="shared" si="234"/>
        <v>702</v>
      </c>
      <c r="T2556" s="14">
        <f t="shared" si="235"/>
        <v>501.29999999999995</v>
      </c>
      <c r="U2556" s="14">
        <f t="shared" si="236"/>
        <v>200.70000000000005</v>
      </c>
      <c r="V2556" s="20">
        <f t="shared" si="237"/>
        <v>0.28589743589743594</v>
      </c>
      <c r="W2556" s="7" t="str">
        <f t="shared" si="238"/>
        <v>Profitable</v>
      </c>
      <c r="X2556" s="7" t="str">
        <f t="shared" si="239"/>
        <v>Low</v>
      </c>
    </row>
    <row r="2557" spans="1:24" x14ac:dyDescent="0.3">
      <c r="A2557" s="7" t="s">
        <v>5295</v>
      </c>
      <c r="B2557" s="8">
        <v>45492</v>
      </c>
      <c r="C2557" s="8">
        <v>45497</v>
      </c>
      <c r="D2557" s="7" t="s">
        <v>1534</v>
      </c>
      <c r="E2557" s="7" t="s">
        <v>276</v>
      </c>
      <c r="F2557" s="7" t="s">
        <v>29</v>
      </c>
      <c r="G2557" s="7" t="s">
        <v>115</v>
      </c>
      <c r="H2557" s="7" t="s">
        <v>56</v>
      </c>
      <c r="I2557" s="6">
        <v>6</v>
      </c>
      <c r="J2557" s="10">
        <v>0</v>
      </c>
      <c r="K2557" s="7" t="s">
        <v>222</v>
      </c>
      <c r="L2557" s="7" t="s">
        <v>33</v>
      </c>
      <c r="M2557" s="6">
        <v>47</v>
      </c>
      <c r="N2557" s="6">
        <v>1</v>
      </c>
      <c r="O2557" s="7" t="str">
        <f>VLOOKUP(H2557,Product_Master!$A$2:$E$19,2,FALSE)</f>
        <v>Stapler</v>
      </c>
      <c r="P2557" s="7" t="str">
        <f>VLOOKUP(H2557,Product_Master!$A$2:$E$19,3,FALSE)</f>
        <v>Office Supplies</v>
      </c>
      <c r="Q2557" s="17">
        <f>INDEX(Product_Master!$D$2:$D$19,MATCH(H2557,Product_Master!$A$2:$A$19,0))</f>
        <v>15</v>
      </c>
      <c r="R2557" s="14">
        <f>INDEX(Product_Master!$E$2:$E$19,MATCH(H2557,Product_Master!$A$2:$A$19,0))</f>
        <v>9.91</v>
      </c>
      <c r="S2557" s="14">
        <f t="shared" si="234"/>
        <v>90</v>
      </c>
      <c r="T2557" s="14">
        <f t="shared" si="235"/>
        <v>59.46</v>
      </c>
      <c r="U2557" s="14">
        <f t="shared" si="236"/>
        <v>30.54</v>
      </c>
      <c r="V2557" s="20">
        <f t="shared" si="237"/>
        <v>0.33933333333333332</v>
      </c>
      <c r="W2557" s="7" t="str">
        <f t="shared" si="238"/>
        <v>Profitable</v>
      </c>
      <c r="X2557" s="7" t="str">
        <f t="shared" si="239"/>
        <v>Low</v>
      </c>
    </row>
    <row r="2558" spans="1:24" x14ac:dyDescent="0.3">
      <c r="A2558" s="7" t="s">
        <v>5296</v>
      </c>
      <c r="B2558" s="8">
        <v>45468</v>
      </c>
      <c r="C2558" s="8">
        <v>45473</v>
      </c>
      <c r="D2558" s="7" t="s">
        <v>1076</v>
      </c>
      <c r="E2558" s="7" t="s">
        <v>1202</v>
      </c>
      <c r="F2558" s="7" t="s">
        <v>29</v>
      </c>
      <c r="G2558" s="7" t="s">
        <v>30</v>
      </c>
      <c r="H2558" s="7" t="s">
        <v>69</v>
      </c>
      <c r="I2558" s="6">
        <v>1</v>
      </c>
      <c r="J2558" s="10">
        <v>0.2</v>
      </c>
      <c r="K2558" s="7" t="s">
        <v>32</v>
      </c>
      <c r="L2558" s="7" t="s">
        <v>33</v>
      </c>
      <c r="M2558" s="6">
        <v>53</v>
      </c>
      <c r="N2558" s="6">
        <v>4</v>
      </c>
      <c r="O2558" s="7" t="str">
        <f>VLOOKUP(H2558,Product_Master!$A$2:$E$19,2,FALSE)</f>
        <v>Marker Pack</v>
      </c>
      <c r="P2558" s="7" t="str">
        <f>VLOOKUP(H2558,Product_Master!$A$2:$E$19,3,FALSE)</f>
        <v>Office Supplies</v>
      </c>
      <c r="Q2558" s="17">
        <f>INDEX(Product_Master!$D$2:$D$19,MATCH(H2558,Product_Master!$A$2:$A$19,0))</f>
        <v>11</v>
      </c>
      <c r="R2558" s="14">
        <f>INDEX(Product_Master!$E$2:$E$19,MATCH(H2558,Product_Master!$A$2:$A$19,0))</f>
        <v>6.23</v>
      </c>
      <c r="S2558" s="14">
        <f t="shared" si="234"/>
        <v>8.8000000000000007</v>
      </c>
      <c r="T2558" s="14">
        <f t="shared" si="235"/>
        <v>6.23</v>
      </c>
      <c r="U2558" s="14">
        <f t="shared" si="236"/>
        <v>2.5700000000000003</v>
      </c>
      <c r="V2558" s="20">
        <f t="shared" si="237"/>
        <v>0.29204545454545455</v>
      </c>
      <c r="W2558" s="7" t="str">
        <f t="shared" si="238"/>
        <v>Profitable</v>
      </c>
      <c r="X2558" s="7" t="str">
        <f t="shared" si="239"/>
        <v>Low</v>
      </c>
    </row>
    <row r="2559" spans="1:24" x14ac:dyDescent="0.3">
      <c r="A2559" s="7" t="s">
        <v>5297</v>
      </c>
      <c r="B2559" s="8">
        <v>45452</v>
      </c>
      <c r="C2559" s="8">
        <v>45459</v>
      </c>
      <c r="D2559" s="7" t="s">
        <v>665</v>
      </c>
      <c r="E2559" s="7" t="s">
        <v>435</v>
      </c>
      <c r="F2559" s="7" t="s">
        <v>29</v>
      </c>
      <c r="G2559" s="7" t="s">
        <v>20</v>
      </c>
      <c r="H2559" s="7" t="s">
        <v>241</v>
      </c>
      <c r="I2559" s="6">
        <v>6</v>
      </c>
      <c r="J2559" s="10">
        <v>0</v>
      </c>
      <c r="K2559" s="7" t="s">
        <v>22</v>
      </c>
      <c r="L2559" s="7" t="s">
        <v>50</v>
      </c>
      <c r="M2559" s="6">
        <v>48</v>
      </c>
      <c r="N2559" s="6">
        <v>1</v>
      </c>
      <c r="O2559" s="7" t="str">
        <f>VLOOKUP(H2559,Product_Master!$A$2:$E$19,2,FALSE)</f>
        <v>Notebook</v>
      </c>
      <c r="P2559" s="7" t="str">
        <f>VLOOKUP(H2559,Product_Master!$A$2:$E$19,3,FALSE)</f>
        <v>Office Supplies</v>
      </c>
      <c r="Q2559" s="17">
        <f>INDEX(Product_Master!$D$2:$D$19,MATCH(H2559,Product_Master!$A$2:$A$19,0))</f>
        <v>6</v>
      </c>
      <c r="R2559" s="14">
        <f>INDEX(Product_Master!$E$2:$E$19,MATCH(H2559,Product_Master!$A$2:$A$19,0))</f>
        <v>4.2699999999999996</v>
      </c>
      <c r="S2559" s="14">
        <f t="shared" si="234"/>
        <v>36</v>
      </c>
      <c r="T2559" s="14">
        <f t="shared" si="235"/>
        <v>25.619999999999997</v>
      </c>
      <c r="U2559" s="14">
        <f t="shared" si="236"/>
        <v>10.380000000000003</v>
      </c>
      <c r="V2559" s="20">
        <f t="shared" si="237"/>
        <v>0.28833333333333339</v>
      </c>
      <c r="W2559" s="7" t="str">
        <f t="shared" si="238"/>
        <v>Profitable</v>
      </c>
      <c r="X2559" s="7" t="str">
        <f t="shared" si="239"/>
        <v>Low</v>
      </c>
    </row>
    <row r="2560" spans="1:24" x14ac:dyDescent="0.3">
      <c r="A2560" s="7" t="s">
        <v>5298</v>
      </c>
      <c r="B2560" s="8">
        <v>45253</v>
      </c>
      <c r="C2560" s="8">
        <v>45256</v>
      </c>
      <c r="D2560" s="7" t="s">
        <v>5299</v>
      </c>
      <c r="E2560" s="7" t="s">
        <v>1169</v>
      </c>
      <c r="F2560" s="7" t="s">
        <v>19</v>
      </c>
      <c r="G2560" s="7" t="s">
        <v>90</v>
      </c>
      <c r="H2560" s="7" t="s">
        <v>21</v>
      </c>
      <c r="I2560" s="6">
        <v>9</v>
      </c>
      <c r="J2560" s="10">
        <v>0.1</v>
      </c>
      <c r="K2560" s="7" t="s">
        <v>32</v>
      </c>
      <c r="L2560" s="7" t="s">
        <v>23</v>
      </c>
      <c r="M2560" s="6">
        <v>56</v>
      </c>
      <c r="N2560" s="6">
        <v>3</v>
      </c>
      <c r="O2560" s="7" t="str">
        <f>VLOOKUP(H2560,Product_Master!$A$2:$E$19,2,FALSE)</f>
        <v>Pen Set</v>
      </c>
      <c r="P2560" s="7" t="str">
        <f>VLOOKUP(H2560,Product_Master!$A$2:$E$19,3,FALSE)</f>
        <v>Office Supplies</v>
      </c>
      <c r="Q2560" s="17">
        <f>INDEX(Product_Master!$D$2:$D$19,MATCH(H2560,Product_Master!$A$2:$A$19,0))</f>
        <v>12</v>
      </c>
      <c r="R2560" s="14">
        <f>INDEX(Product_Master!$E$2:$E$19,MATCH(H2560,Product_Master!$A$2:$A$19,0))</f>
        <v>9.07</v>
      </c>
      <c r="S2560" s="14">
        <f t="shared" si="234"/>
        <v>97.2</v>
      </c>
      <c r="T2560" s="14">
        <f t="shared" si="235"/>
        <v>81.63</v>
      </c>
      <c r="U2560" s="14">
        <f t="shared" si="236"/>
        <v>15.570000000000007</v>
      </c>
      <c r="V2560" s="20">
        <f t="shared" si="237"/>
        <v>0.16018518518518526</v>
      </c>
      <c r="W2560" s="7" t="str">
        <f t="shared" si="238"/>
        <v>Profitable</v>
      </c>
      <c r="X2560" s="7" t="str">
        <f t="shared" si="239"/>
        <v>Low</v>
      </c>
    </row>
    <row r="2561" spans="1:24" x14ac:dyDescent="0.3">
      <c r="A2561" s="7" t="s">
        <v>5300</v>
      </c>
      <c r="B2561" s="8">
        <v>45399</v>
      </c>
      <c r="C2561" s="8">
        <v>45402</v>
      </c>
      <c r="D2561" s="7" t="s">
        <v>5302</v>
      </c>
      <c r="E2561" s="7" t="s">
        <v>1829</v>
      </c>
      <c r="F2561" s="7" t="s">
        <v>29</v>
      </c>
      <c r="G2561" s="7" t="s">
        <v>62</v>
      </c>
      <c r="H2561" s="7" t="s">
        <v>63</v>
      </c>
      <c r="I2561" s="6">
        <v>4</v>
      </c>
      <c r="J2561" s="10">
        <v>0.05</v>
      </c>
      <c r="K2561" s="7" t="s">
        <v>32</v>
      </c>
      <c r="L2561" s="7" t="s">
        <v>50</v>
      </c>
      <c r="M2561" s="6">
        <v>38</v>
      </c>
      <c r="N2561" s="6">
        <v>2</v>
      </c>
      <c r="O2561" s="7" t="str">
        <f>VLOOKUP(H2561,Product_Master!$A$2:$E$19,2,FALSE)</f>
        <v>Paper Ream</v>
      </c>
      <c r="P2561" s="7" t="str">
        <f>VLOOKUP(H2561,Product_Master!$A$2:$E$19,3,FALSE)</f>
        <v>Office Supplies</v>
      </c>
      <c r="Q2561" s="17">
        <f>INDEX(Product_Master!$D$2:$D$19,MATCH(H2561,Product_Master!$A$2:$A$19,0))</f>
        <v>9</v>
      </c>
      <c r="R2561" s="14">
        <f>INDEX(Product_Master!$E$2:$E$19,MATCH(H2561,Product_Master!$A$2:$A$19,0))</f>
        <v>5.46</v>
      </c>
      <c r="S2561" s="14">
        <f t="shared" si="234"/>
        <v>34.199999999999996</v>
      </c>
      <c r="T2561" s="14">
        <f t="shared" si="235"/>
        <v>21.84</v>
      </c>
      <c r="U2561" s="14">
        <f t="shared" si="236"/>
        <v>12.359999999999996</v>
      </c>
      <c r="V2561" s="20">
        <f t="shared" si="237"/>
        <v>0.36140350877192973</v>
      </c>
      <c r="W2561" s="7" t="str">
        <f t="shared" si="238"/>
        <v>Profitable</v>
      </c>
      <c r="X2561" s="7" t="str">
        <f t="shared" si="239"/>
        <v>Low</v>
      </c>
    </row>
    <row r="2562" spans="1:24" x14ac:dyDescent="0.3">
      <c r="A2562" s="7" t="s">
        <v>5303</v>
      </c>
      <c r="B2562" s="8">
        <v>45170</v>
      </c>
      <c r="C2562" s="8">
        <v>45177</v>
      </c>
      <c r="D2562" s="7" t="s">
        <v>5304</v>
      </c>
      <c r="E2562" s="7" t="s">
        <v>587</v>
      </c>
      <c r="F2562" s="7" t="s">
        <v>29</v>
      </c>
      <c r="G2562" s="7" t="s">
        <v>251</v>
      </c>
      <c r="H2562" s="7" t="s">
        <v>91</v>
      </c>
      <c r="I2562" s="6">
        <v>1</v>
      </c>
      <c r="J2562" s="10">
        <v>0</v>
      </c>
      <c r="K2562" s="7" t="s">
        <v>32</v>
      </c>
      <c r="L2562" s="7" t="s">
        <v>41</v>
      </c>
      <c r="M2562" s="6">
        <v>54</v>
      </c>
      <c r="N2562" s="6">
        <v>4</v>
      </c>
      <c r="O2562" s="7" t="str">
        <f>VLOOKUP(H2562,Product_Master!$A$2:$E$19,2,FALSE)</f>
        <v>Smartphone</v>
      </c>
      <c r="P2562" s="7" t="str">
        <f>VLOOKUP(H2562,Product_Master!$A$2:$E$19,3,FALSE)</f>
        <v>Technology</v>
      </c>
      <c r="Q2562" s="17">
        <f>INDEX(Product_Master!$D$2:$D$19,MATCH(H2562,Product_Master!$A$2:$A$19,0))</f>
        <v>600</v>
      </c>
      <c r="R2562" s="14">
        <f>INDEX(Product_Master!$E$2:$E$19,MATCH(H2562,Product_Master!$A$2:$A$19,0))</f>
        <v>395.83</v>
      </c>
      <c r="S2562" s="14">
        <f t="shared" ref="S2562:S2625" si="240">I2562*Q2562*(1-J2562)</f>
        <v>600</v>
      </c>
      <c r="T2562" s="14">
        <f t="shared" ref="T2562:T2625" si="241">I2562*R2562</f>
        <v>395.83</v>
      </c>
      <c r="U2562" s="14">
        <f t="shared" ref="U2562:U2625" si="242">S2562-T2562</f>
        <v>204.17000000000002</v>
      </c>
      <c r="V2562" s="20">
        <f t="shared" ref="V2562:V2625" si="243">IFERROR(U2562/S2562,0)</f>
        <v>0.34028333333333338</v>
      </c>
      <c r="W2562" s="7" t="str">
        <f t="shared" ref="W2562:W2625" si="244">IF(U2562&gt;0,"Profitable","Loss")</f>
        <v>Profitable</v>
      </c>
      <c r="X2562" s="7" t="str">
        <f t="shared" ref="X2562:X2625" si="245">IF(S2562&gt;=5000,"High",IF(S2562&gt;=2000,"Medium","Low"))</f>
        <v>Low</v>
      </c>
    </row>
    <row r="2563" spans="1:24" x14ac:dyDescent="0.3">
      <c r="A2563" s="7" t="s">
        <v>5305</v>
      </c>
      <c r="B2563" s="8">
        <v>45062</v>
      </c>
      <c r="C2563" s="8">
        <v>45064</v>
      </c>
      <c r="D2563" s="7" t="s">
        <v>1371</v>
      </c>
      <c r="E2563" s="7" t="s">
        <v>1014</v>
      </c>
      <c r="F2563" s="7" t="s">
        <v>19</v>
      </c>
      <c r="G2563" s="7" t="s">
        <v>176</v>
      </c>
      <c r="H2563" s="7" t="s">
        <v>91</v>
      </c>
      <c r="I2563" s="6">
        <v>9</v>
      </c>
      <c r="J2563" s="10">
        <v>0</v>
      </c>
      <c r="K2563" s="7" t="s">
        <v>222</v>
      </c>
      <c r="L2563" s="7" t="s">
        <v>50</v>
      </c>
      <c r="M2563" s="6">
        <v>38</v>
      </c>
      <c r="N2563" s="6">
        <v>1</v>
      </c>
      <c r="O2563" s="7" t="str">
        <f>VLOOKUP(H2563,Product_Master!$A$2:$E$19,2,FALSE)</f>
        <v>Smartphone</v>
      </c>
      <c r="P2563" s="7" t="str">
        <f>VLOOKUP(H2563,Product_Master!$A$2:$E$19,3,FALSE)</f>
        <v>Technology</v>
      </c>
      <c r="Q2563" s="17">
        <f>INDEX(Product_Master!$D$2:$D$19,MATCH(H2563,Product_Master!$A$2:$A$19,0))</f>
        <v>600</v>
      </c>
      <c r="R2563" s="14">
        <f>INDEX(Product_Master!$E$2:$E$19,MATCH(H2563,Product_Master!$A$2:$A$19,0))</f>
        <v>395.83</v>
      </c>
      <c r="S2563" s="14">
        <f t="shared" si="240"/>
        <v>5400</v>
      </c>
      <c r="T2563" s="14">
        <f t="shared" si="241"/>
        <v>3562.47</v>
      </c>
      <c r="U2563" s="14">
        <f t="shared" si="242"/>
        <v>1837.5300000000002</v>
      </c>
      <c r="V2563" s="20">
        <f t="shared" si="243"/>
        <v>0.34028333333333338</v>
      </c>
      <c r="W2563" s="7" t="str">
        <f t="shared" si="244"/>
        <v>Profitable</v>
      </c>
      <c r="X2563" s="7" t="str">
        <f t="shared" si="245"/>
        <v>High</v>
      </c>
    </row>
    <row r="2564" spans="1:24" x14ac:dyDescent="0.3">
      <c r="A2564" s="7" t="s">
        <v>5306</v>
      </c>
      <c r="B2564" s="8">
        <v>45123</v>
      </c>
      <c r="C2564" s="8">
        <v>45125</v>
      </c>
      <c r="D2564" s="7" t="s">
        <v>4917</v>
      </c>
      <c r="E2564" s="7" t="s">
        <v>61</v>
      </c>
      <c r="F2564" s="7" t="s">
        <v>29</v>
      </c>
      <c r="G2564" s="7" t="s">
        <v>40</v>
      </c>
      <c r="H2564" s="7" t="s">
        <v>146</v>
      </c>
      <c r="I2564" s="6">
        <v>5</v>
      </c>
      <c r="J2564" s="10">
        <v>0</v>
      </c>
      <c r="K2564" s="7" t="s">
        <v>32</v>
      </c>
      <c r="L2564" s="7" t="s">
        <v>33</v>
      </c>
      <c r="M2564" s="6">
        <v>43</v>
      </c>
      <c r="N2564" s="6">
        <v>5</v>
      </c>
      <c r="O2564" s="7" t="str">
        <f>VLOOKUP(H2564,Product_Master!$A$2:$E$19,2,FALSE)</f>
        <v>Standing Desk</v>
      </c>
      <c r="P2564" s="7" t="str">
        <f>VLOOKUP(H2564,Product_Master!$A$2:$E$19,3,FALSE)</f>
        <v>Furniture</v>
      </c>
      <c r="Q2564" s="17">
        <f>INDEX(Product_Master!$D$2:$D$19,MATCH(H2564,Product_Master!$A$2:$A$19,0))</f>
        <v>480</v>
      </c>
      <c r="R2564" s="14">
        <f>INDEX(Product_Master!$E$2:$E$19,MATCH(H2564,Product_Master!$A$2:$A$19,0))</f>
        <v>375.21</v>
      </c>
      <c r="S2564" s="14">
        <f t="shared" si="240"/>
        <v>2400</v>
      </c>
      <c r="T2564" s="14">
        <f t="shared" si="241"/>
        <v>1876.05</v>
      </c>
      <c r="U2564" s="14">
        <f t="shared" si="242"/>
        <v>523.95000000000005</v>
      </c>
      <c r="V2564" s="20">
        <f t="shared" si="243"/>
        <v>0.21831250000000002</v>
      </c>
      <c r="W2564" s="7" t="str">
        <f t="shared" si="244"/>
        <v>Profitable</v>
      </c>
      <c r="X2564" s="7" t="str">
        <f t="shared" si="245"/>
        <v>Medium</v>
      </c>
    </row>
    <row r="2565" spans="1:24" x14ac:dyDescent="0.3">
      <c r="A2565" s="7" t="s">
        <v>5308</v>
      </c>
      <c r="B2565" s="8">
        <v>45445</v>
      </c>
      <c r="C2565" s="8">
        <v>45450</v>
      </c>
      <c r="D2565" s="7" t="s">
        <v>946</v>
      </c>
      <c r="E2565" s="7" t="s">
        <v>215</v>
      </c>
      <c r="F2565" s="7" t="s">
        <v>19</v>
      </c>
      <c r="G2565" s="7" t="s">
        <v>251</v>
      </c>
      <c r="H2565" s="7" t="s">
        <v>63</v>
      </c>
      <c r="I2565" s="6">
        <v>4</v>
      </c>
      <c r="J2565" s="10">
        <v>0.15</v>
      </c>
      <c r="K2565" s="7" t="s">
        <v>32</v>
      </c>
      <c r="L2565" s="7" t="s">
        <v>41</v>
      </c>
      <c r="M2565" s="6">
        <v>20</v>
      </c>
      <c r="N2565" s="6">
        <v>4</v>
      </c>
      <c r="O2565" s="7" t="str">
        <f>VLOOKUP(H2565,Product_Master!$A$2:$E$19,2,FALSE)</f>
        <v>Paper Ream</v>
      </c>
      <c r="P2565" s="7" t="str">
        <f>VLOOKUP(H2565,Product_Master!$A$2:$E$19,3,FALSE)</f>
        <v>Office Supplies</v>
      </c>
      <c r="Q2565" s="17">
        <f>INDEX(Product_Master!$D$2:$D$19,MATCH(H2565,Product_Master!$A$2:$A$19,0))</f>
        <v>9</v>
      </c>
      <c r="R2565" s="14">
        <f>INDEX(Product_Master!$E$2:$E$19,MATCH(H2565,Product_Master!$A$2:$A$19,0))</f>
        <v>5.46</v>
      </c>
      <c r="S2565" s="14">
        <f t="shared" si="240"/>
        <v>30.599999999999998</v>
      </c>
      <c r="T2565" s="14">
        <f t="shared" si="241"/>
        <v>21.84</v>
      </c>
      <c r="U2565" s="14">
        <f t="shared" si="242"/>
        <v>8.759999999999998</v>
      </c>
      <c r="V2565" s="20">
        <f t="shared" si="243"/>
        <v>0.28627450980392155</v>
      </c>
      <c r="W2565" s="7" t="str">
        <f t="shared" si="244"/>
        <v>Profitable</v>
      </c>
      <c r="X2565" s="7" t="str">
        <f t="shared" si="245"/>
        <v>Low</v>
      </c>
    </row>
    <row r="2566" spans="1:24" x14ac:dyDescent="0.3">
      <c r="A2566" s="7" t="s">
        <v>5309</v>
      </c>
      <c r="B2566" s="8">
        <v>45016</v>
      </c>
      <c r="C2566" s="8">
        <v>45018</v>
      </c>
      <c r="D2566" s="7" t="s">
        <v>5160</v>
      </c>
      <c r="E2566" s="7" t="s">
        <v>103</v>
      </c>
      <c r="F2566" s="7" t="s">
        <v>19</v>
      </c>
      <c r="G2566" s="7" t="s">
        <v>251</v>
      </c>
      <c r="H2566" s="7" t="s">
        <v>216</v>
      </c>
      <c r="I2566" s="6">
        <v>3</v>
      </c>
      <c r="J2566" s="10">
        <v>0</v>
      </c>
      <c r="K2566" s="7" t="s">
        <v>70</v>
      </c>
      <c r="L2566" s="7" t="s">
        <v>41</v>
      </c>
      <c r="M2566" s="6">
        <v>63</v>
      </c>
      <c r="N2566" s="6">
        <v>2</v>
      </c>
      <c r="O2566" s="7" t="str">
        <f>VLOOKUP(H2566,Product_Master!$A$2:$E$19,2,FALSE)</f>
        <v>Keyboard</v>
      </c>
      <c r="P2566" s="7" t="str">
        <f>VLOOKUP(H2566,Product_Master!$A$2:$E$19,3,FALSE)</f>
        <v>Technology</v>
      </c>
      <c r="Q2566" s="17">
        <f>INDEX(Product_Master!$D$2:$D$19,MATCH(H2566,Product_Master!$A$2:$A$19,0))</f>
        <v>45</v>
      </c>
      <c r="R2566" s="14">
        <f>INDEX(Product_Master!$E$2:$E$19,MATCH(H2566,Product_Master!$A$2:$A$19,0))</f>
        <v>35.729999999999997</v>
      </c>
      <c r="S2566" s="14">
        <f t="shared" si="240"/>
        <v>135</v>
      </c>
      <c r="T2566" s="14">
        <f t="shared" si="241"/>
        <v>107.19</v>
      </c>
      <c r="U2566" s="14">
        <f t="shared" si="242"/>
        <v>27.810000000000002</v>
      </c>
      <c r="V2566" s="20">
        <f t="shared" si="243"/>
        <v>0.20600000000000002</v>
      </c>
      <c r="W2566" s="7" t="str">
        <f t="shared" si="244"/>
        <v>Profitable</v>
      </c>
      <c r="X2566" s="7" t="str">
        <f t="shared" si="245"/>
        <v>Low</v>
      </c>
    </row>
    <row r="2567" spans="1:24" x14ac:dyDescent="0.3">
      <c r="A2567" s="7" t="s">
        <v>5311</v>
      </c>
      <c r="B2567" s="8">
        <v>45550</v>
      </c>
      <c r="C2567" s="8">
        <v>45557</v>
      </c>
      <c r="D2567" s="7" t="s">
        <v>2918</v>
      </c>
      <c r="E2567" s="7" t="s">
        <v>1169</v>
      </c>
      <c r="F2567" s="7" t="s">
        <v>29</v>
      </c>
      <c r="G2567" s="7" t="s">
        <v>176</v>
      </c>
      <c r="H2567" s="7" t="s">
        <v>177</v>
      </c>
      <c r="I2567" s="6">
        <v>9</v>
      </c>
      <c r="J2567" s="10">
        <v>0.1</v>
      </c>
      <c r="K2567" s="7" t="s">
        <v>70</v>
      </c>
      <c r="L2567" s="7" t="s">
        <v>50</v>
      </c>
      <c r="M2567" s="6">
        <v>24</v>
      </c>
      <c r="N2567" s="6">
        <v>3</v>
      </c>
      <c r="O2567" s="7" t="str">
        <f>VLOOKUP(H2567,Product_Master!$A$2:$E$19,2,FALSE)</f>
        <v>Headphones</v>
      </c>
      <c r="P2567" s="7" t="str">
        <f>VLOOKUP(H2567,Product_Master!$A$2:$E$19,3,FALSE)</f>
        <v>Technology</v>
      </c>
      <c r="Q2567" s="17">
        <f>INDEX(Product_Master!$D$2:$D$19,MATCH(H2567,Product_Master!$A$2:$A$19,0))</f>
        <v>80</v>
      </c>
      <c r="R2567" s="14">
        <f>INDEX(Product_Master!$E$2:$E$19,MATCH(H2567,Product_Master!$A$2:$A$19,0))</f>
        <v>45.88</v>
      </c>
      <c r="S2567" s="14">
        <f t="shared" si="240"/>
        <v>648</v>
      </c>
      <c r="T2567" s="14">
        <f t="shared" si="241"/>
        <v>412.92</v>
      </c>
      <c r="U2567" s="14">
        <f t="shared" si="242"/>
        <v>235.07999999999998</v>
      </c>
      <c r="V2567" s="20">
        <f t="shared" si="243"/>
        <v>0.36277777777777775</v>
      </c>
      <c r="W2567" s="7" t="str">
        <f t="shared" si="244"/>
        <v>Profitable</v>
      </c>
      <c r="X2567" s="7" t="str">
        <f t="shared" si="245"/>
        <v>Low</v>
      </c>
    </row>
    <row r="2568" spans="1:24" x14ac:dyDescent="0.3">
      <c r="A2568" s="7" t="s">
        <v>5312</v>
      </c>
      <c r="B2568" s="8">
        <v>45358</v>
      </c>
      <c r="C2568" s="8">
        <v>45364</v>
      </c>
      <c r="D2568" s="7" t="s">
        <v>5314</v>
      </c>
      <c r="E2568" s="7" t="s">
        <v>548</v>
      </c>
      <c r="F2568" s="7" t="s">
        <v>19</v>
      </c>
      <c r="G2568" s="7" t="s">
        <v>251</v>
      </c>
      <c r="H2568" s="7" t="s">
        <v>98</v>
      </c>
      <c r="I2568" s="6">
        <v>1</v>
      </c>
      <c r="J2568" s="10">
        <v>0</v>
      </c>
      <c r="K2568" s="7" t="s">
        <v>32</v>
      </c>
      <c r="L2568" s="7" t="s">
        <v>23</v>
      </c>
      <c r="M2568" s="6">
        <v>66</v>
      </c>
      <c r="N2568" s="6">
        <v>3</v>
      </c>
      <c r="O2568" s="7" t="str">
        <f>VLOOKUP(H2568,Product_Master!$A$2:$E$19,2,FALSE)</f>
        <v>Office Chair</v>
      </c>
      <c r="P2568" s="7" t="str">
        <f>VLOOKUP(H2568,Product_Master!$A$2:$E$19,3,FALSE)</f>
        <v>Furniture</v>
      </c>
      <c r="Q2568" s="17">
        <f>INDEX(Product_Master!$D$2:$D$19,MATCH(H2568,Product_Master!$A$2:$A$19,0))</f>
        <v>150</v>
      </c>
      <c r="R2568" s="14">
        <f>INDEX(Product_Master!$E$2:$E$19,MATCH(H2568,Product_Master!$A$2:$A$19,0))</f>
        <v>111.98</v>
      </c>
      <c r="S2568" s="14">
        <f t="shared" si="240"/>
        <v>150</v>
      </c>
      <c r="T2568" s="14">
        <f t="shared" si="241"/>
        <v>111.98</v>
      </c>
      <c r="U2568" s="14">
        <f t="shared" si="242"/>
        <v>38.019999999999996</v>
      </c>
      <c r="V2568" s="20">
        <f t="shared" si="243"/>
        <v>0.25346666666666662</v>
      </c>
      <c r="W2568" s="7" t="str">
        <f t="shared" si="244"/>
        <v>Profitable</v>
      </c>
      <c r="X2568" s="7" t="str">
        <f t="shared" si="245"/>
        <v>Low</v>
      </c>
    </row>
    <row r="2569" spans="1:24" x14ac:dyDescent="0.3">
      <c r="A2569" s="7" t="s">
        <v>5315</v>
      </c>
      <c r="B2569" s="8">
        <v>45181</v>
      </c>
      <c r="C2569" s="8">
        <v>45182</v>
      </c>
      <c r="D2569" s="7" t="s">
        <v>5316</v>
      </c>
      <c r="E2569" s="7" t="s">
        <v>453</v>
      </c>
      <c r="F2569" s="7" t="s">
        <v>19</v>
      </c>
      <c r="G2569" s="7" t="s">
        <v>47</v>
      </c>
      <c r="H2569" s="7" t="s">
        <v>84</v>
      </c>
      <c r="I2569" s="6">
        <v>7</v>
      </c>
      <c r="J2569" s="10">
        <v>0.05</v>
      </c>
      <c r="K2569" s="7" t="s">
        <v>22</v>
      </c>
      <c r="L2569" s="7" t="s">
        <v>41</v>
      </c>
      <c r="M2569" s="6">
        <v>58</v>
      </c>
      <c r="N2569" s="6">
        <v>2</v>
      </c>
      <c r="O2569" s="7" t="str">
        <f>VLOOKUP(H2569,Product_Master!$A$2:$E$19,2,FALSE)</f>
        <v>Bookcase</v>
      </c>
      <c r="P2569" s="7" t="str">
        <f>VLOOKUP(H2569,Product_Master!$A$2:$E$19,3,FALSE)</f>
        <v>Furniture</v>
      </c>
      <c r="Q2569" s="17">
        <f>INDEX(Product_Master!$D$2:$D$19,MATCH(H2569,Product_Master!$A$2:$A$19,0))</f>
        <v>210</v>
      </c>
      <c r="R2569" s="14">
        <f>INDEX(Product_Master!$E$2:$E$19,MATCH(H2569,Product_Master!$A$2:$A$19,0))</f>
        <v>139.15</v>
      </c>
      <c r="S2569" s="14">
        <f t="shared" si="240"/>
        <v>1396.5</v>
      </c>
      <c r="T2569" s="14">
        <f t="shared" si="241"/>
        <v>974.05000000000007</v>
      </c>
      <c r="U2569" s="14">
        <f t="shared" si="242"/>
        <v>422.44999999999993</v>
      </c>
      <c r="V2569" s="20">
        <f t="shared" si="243"/>
        <v>0.30250626566416033</v>
      </c>
      <c r="W2569" s="7" t="str">
        <f t="shared" si="244"/>
        <v>Profitable</v>
      </c>
      <c r="X2569" s="7" t="str">
        <f t="shared" si="245"/>
        <v>Low</v>
      </c>
    </row>
    <row r="2570" spans="1:24" x14ac:dyDescent="0.3">
      <c r="A2570" s="7" t="s">
        <v>5317</v>
      </c>
      <c r="B2570" s="8">
        <v>45613</v>
      </c>
      <c r="C2570" s="8">
        <v>45616</v>
      </c>
      <c r="D2570" s="7" t="s">
        <v>1396</v>
      </c>
      <c r="E2570" s="7" t="s">
        <v>1770</v>
      </c>
      <c r="F2570" s="7" t="s">
        <v>29</v>
      </c>
      <c r="G2570" s="7" t="s">
        <v>90</v>
      </c>
      <c r="H2570" s="7" t="s">
        <v>31</v>
      </c>
      <c r="I2570" s="6">
        <v>7</v>
      </c>
      <c r="J2570" s="10">
        <v>0.2</v>
      </c>
      <c r="K2570" s="7" t="s">
        <v>22</v>
      </c>
      <c r="L2570" s="7" t="s">
        <v>23</v>
      </c>
      <c r="M2570" s="6">
        <v>69</v>
      </c>
      <c r="N2570" s="6">
        <v>3</v>
      </c>
      <c r="O2570" s="7" t="str">
        <f>VLOOKUP(H2570,Product_Master!$A$2:$E$19,2,FALSE)</f>
        <v>Desk</v>
      </c>
      <c r="P2570" s="7" t="str">
        <f>VLOOKUP(H2570,Product_Master!$A$2:$E$19,3,FALSE)</f>
        <v>Furniture</v>
      </c>
      <c r="Q2570" s="17">
        <f>INDEX(Product_Master!$D$2:$D$19,MATCH(H2570,Product_Master!$A$2:$A$19,0))</f>
        <v>320</v>
      </c>
      <c r="R2570" s="14">
        <f>INDEX(Product_Master!$E$2:$E$19,MATCH(H2570,Product_Master!$A$2:$A$19,0))</f>
        <v>186.25</v>
      </c>
      <c r="S2570" s="14">
        <f t="shared" si="240"/>
        <v>1792</v>
      </c>
      <c r="T2570" s="14">
        <f t="shared" si="241"/>
        <v>1303.75</v>
      </c>
      <c r="U2570" s="14">
        <f t="shared" si="242"/>
        <v>488.25</v>
      </c>
      <c r="V2570" s="20">
        <f t="shared" si="243"/>
        <v>0.2724609375</v>
      </c>
      <c r="W2570" s="7" t="str">
        <f t="shared" si="244"/>
        <v>Profitable</v>
      </c>
      <c r="X2570" s="7" t="str">
        <f t="shared" si="245"/>
        <v>Low</v>
      </c>
    </row>
    <row r="2571" spans="1:24" x14ac:dyDescent="0.3">
      <c r="A2571" s="7" t="s">
        <v>5318</v>
      </c>
      <c r="B2571" s="8">
        <v>45243</v>
      </c>
      <c r="C2571" s="8">
        <v>45246</v>
      </c>
      <c r="D2571" s="7" t="s">
        <v>2033</v>
      </c>
      <c r="E2571" s="7" t="s">
        <v>1202</v>
      </c>
      <c r="F2571" s="7" t="s">
        <v>19</v>
      </c>
      <c r="G2571" s="7" t="s">
        <v>176</v>
      </c>
      <c r="H2571" s="7" t="s">
        <v>146</v>
      </c>
      <c r="I2571" s="6">
        <v>4</v>
      </c>
      <c r="J2571" s="10">
        <v>0</v>
      </c>
      <c r="K2571" s="7" t="s">
        <v>32</v>
      </c>
      <c r="L2571" s="7" t="s">
        <v>33</v>
      </c>
      <c r="M2571" s="6">
        <v>54</v>
      </c>
      <c r="N2571" s="6">
        <v>3</v>
      </c>
      <c r="O2571" s="7" t="str">
        <f>VLOOKUP(H2571,Product_Master!$A$2:$E$19,2,FALSE)</f>
        <v>Standing Desk</v>
      </c>
      <c r="P2571" s="7" t="str">
        <f>VLOOKUP(H2571,Product_Master!$A$2:$E$19,3,FALSE)</f>
        <v>Furniture</v>
      </c>
      <c r="Q2571" s="17">
        <f>INDEX(Product_Master!$D$2:$D$19,MATCH(H2571,Product_Master!$A$2:$A$19,0))</f>
        <v>480</v>
      </c>
      <c r="R2571" s="14">
        <f>INDEX(Product_Master!$E$2:$E$19,MATCH(H2571,Product_Master!$A$2:$A$19,0))</f>
        <v>375.21</v>
      </c>
      <c r="S2571" s="14">
        <f t="shared" si="240"/>
        <v>1920</v>
      </c>
      <c r="T2571" s="14">
        <f t="shared" si="241"/>
        <v>1500.84</v>
      </c>
      <c r="U2571" s="14">
        <f t="shared" si="242"/>
        <v>419.16000000000008</v>
      </c>
      <c r="V2571" s="20">
        <f t="shared" si="243"/>
        <v>0.21831250000000005</v>
      </c>
      <c r="W2571" s="7" t="str">
        <f t="shared" si="244"/>
        <v>Profitable</v>
      </c>
      <c r="X2571" s="7" t="str">
        <f t="shared" si="245"/>
        <v>Low</v>
      </c>
    </row>
    <row r="2572" spans="1:24" x14ac:dyDescent="0.3">
      <c r="A2572" s="7" t="s">
        <v>5319</v>
      </c>
      <c r="B2572" s="8">
        <v>44928</v>
      </c>
      <c r="C2572" s="8">
        <v>44932</v>
      </c>
      <c r="D2572" s="7" t="s">
        <v>765</v>
      </c>
      <c r="E2572" s="7" t="s">
        <v>1326</v>
      </c>
      <c r="F2572" s="7" t="s">
        <v>19</v>
      </c>
      <c r="G2572" s="7" t="s">
        <v>115</v>
      </c>
      <c r="H2572" s="7" t="s">
        <v>146</v>
      </c>
      <c r="I2572" s="6">
        <v>5</v>
      </c>
      <c r="J2572" s="10">
        <v>0.15</v>
      </c>
      <c r="K2572" s="7" t="s">
        <v>32</v>
      </c>
      <c r="L2572" s="7" t="s">
        <v>33</v>
      </c>
      <c r="M2572" s="6">
        <v>37</v>
      </c>
      <c r="N2572" s="6">
        <v>5</v>
      </c>
      <c r="O2572" s="7" t="str">
        <f>VLOOKUP(H2572,Product_Master!$A$2:$E$19,2,FALSE)</f>
        <v>Standing Desk</v>
      </c>
      <c r="P2572" s="7" t="str">
        <f>VLOOKUP(H2572,Product_Master!$A$2:$E$19,3,FALSE)</f>
        <v>Furniture</v>
      </c>
      <c r="Q2572" s="17">
        <f>INDEX(Product_Master!$D$2:$D$19,MATCH(H2572,Product_Master!$A$2:$A$19,0))</f>
        <v>480</v>
      </c>
      <c r="R2572" s="14">
        <f>INDEX(Product_Master!$E$2:$E$19,MATCH(H2572,Product_Master!$A$2:$A$19,0))</f>
        <v>375.21</v>
      </c>
      <c r="S2572" s="14">
        <f t="shared" si="240"/>
        <v>2040</v>
      </c>
      <c r="T2572" s="14">
        <f t="shared" si="241"/>
        <v>1876.05</v>
      </c>
      <c r="U2572" s="14">
        <f t="shared" si="242"/>
        <v>163.95000000000005</v>
      </c>
      <c r="V2572" s="20">
        <f t="shared" si="243"/>
        <v>8.0367647058823558E-2</v>
      </c>
      <c r="W2572" s="7" t="str">
        <f t="shared" si="244"/>
        <v>Profitable</v>
      </c>
      <c r="X2572" s="7" t="str">
        <f t="shared" si="245"/>
        <v>Medium</v>
      </c>
    </row>
    <row r="2573" spans="1:24" x14ac:dyDescent="0.3">
      <c r="A2573" s="7" t="s">
        <v>5321</v>
      </c>
      <c r="B2573" s="8">
        <v>45645</v>
      </c>
      <c r="C2573" s="8">
        <v>45647</v>
      </c>
      <c r="D2573" s="7" t="s">
        <v>605</v>
      </c>
      <c r="E2573" s="7" t="s">
        <v>1142</v>
      </c>
      <c r="F2573" s="7" t="s">
        <v>39</v>
      </c>
      <c r="G2573" s="7" t="s">
        <v>90</v>
      </c>
      <c r="H2573" s="7" t="s">
        <v>63</v>
      </c>
      <c r="I2573" s="6">
        <v>4</v>
      </c>
      <c r="J2573" s="10">
        <v>0</v>
      </c>
      <c r="K2573" s="7" t="s">
        <v>222</v>
      </c>
      <c r="L2573" s="7" t="s">
        <v>50</v>
      </c>
      <c r="M2573" s="6">
        <v>53</v>
      </c>
      <c r="N2573" s="6">
        <v>2</v>
      </c>
      <c r="O2573" s="7" t="str">
        <f>VLOOKUP(H2573,Product_Master!$A$2:$E$19,2,FALSE)</f>
        <v>Paper Ream</v>
      </c>
      <c r="P2573" s="7" t="str">
        <f>VLOOKUP(H2573,Product_Master!$A$2:$E$19,3,FALSE)</f>
        <v>Office Supplies</v>
      </c>
      <c r="Q2573" s="17">
        <f>INDEX(Product_Master!$D$2:$D$19,MATCH(H2573,Product_Master!$A$2:$A$19,0))</f>
        <v>9</v>
      </c>
      <c r="R2573" s="14">
        <f>INDEX(Product_Master!$E$2:$E$19,MATCH(H2573,Product_Master!$A$2:$A$19,0))</f>
        <v>5.46</v>
      </c>
      <c r="S2573" s="14">
        <f t="shared" si="240"/>
        <v>36</v>
      </c>
      <c r="T2573" s="14">
        <f t="shared" si="241"/>
        <v>21.84</v>
      </c>
      <c r="U2573" s="14">
        <f t="shared" si="242"/>
        <v>14.16</v>
      </c>
      <c r="V2573" s="20">
        <f t="shared" si="243"/>
        <v>0.39333333333333331</v>
      </c>
      <c r="W2573" s="7" t="str">
        <f t="shared" si="244"/>
        <v>Profitable</v>
      </c>
      <c r="X2573" s="7" t="str">
        <f t="shared" si="245"/>
        <v>Low</v>
      </c>
    </row>
    <row r="2574" spans="1:24" x14ac:dyDescent="0.3">
      <c r="A2574" s="7" t="s">
        <v>5322</v>
      </c>
      <c r="B2574" s="8">
        <v>45389</v>
      </c>
      <c r="C2574" s="8">
        <v>45392</v>
      </c>
      <c r="D2574" s="7" t="s">
        <v>3851</v>
      </c>
      <c r="E2574" s="7" t="s">
        <v>103</v>
      </c>
      <c r="F2574" s="7" t="s">
        <v>19</v>
      </c>
      <c r="G2574" s="7" t="s">
        <v>293</v>
      </c>
      <c r="H2574" s="7" t="s">
        <v>177</v>
      </c>
      <c r="I2574" s="6">
        <v>4</v>
      </c>
      <c r="J2574" s="10">
        <v>0.1</v>
      </c>
      <c r="K2574" s="7" t="s">
        <v>32</v>
      </c>
      <c r="L2574" s="7" t="s">
        <v>33</v>
      </c>
      <c r="M2574" s="6">
        <v>31</v>
      </c>
      <c r="N2574" s="6">
        <v>4</v>
      </c>
      <c r="O2574" s="7" t="str">
        <f>VLOOKUP(H2574,Product_Master!$A$2:$E$19,2,FALSE)</f>
        <v>Headphones</v>
      </c>
      <c r="P2574" s="7" t="str">
        <f>VLOOKUP(H2574,Product_Master!$A$2:$E$19,3,FALSE)</f>
        <v>Technology</v>
      </c>
      <c r="Q2574" s="17">
        <f>INDEX(Product_Master!$D$2:$D$19,MATCH(H2574,Product_Master!$A$2:$A$19,0))</f>
        <v>80</v>
      </c>
      <c r="R2574" s="14">
        <f>INDEX(Product_Master!$E$2:$E$19,MATCH(H2574,Product_Master!$A$2:$A$19,0))</f>
        <v>45.88</v>
      </c>
      <c r="S2574" s="14">
        <f t="shared" si="240"/>
        <v>288</v>
      </c>
      <c r="T2574" s="14">
        <f t="shared" si="241"/>
        <v>183.52</v>
      </c>
      <c r="U2574" s="14">
        <f t="shared" si="242"/>
        <v>104.47999999999999</v>
      </c>
      <c r="V2574" s="20">
        <f t="shared" si="243"/>
        <v>0.36277777777777775</v>
      </c>
      <c r="W2574" s="7" t="str">
        <f t="shared" si="244"/>
        <v>Profitable</v>
      </c>
      <c r="X2574" s="7" t="str">
        <f t="shared" si="245"/>
        <v>Low</v>
      </c>
    </row>
    <row r="2575" spans="1:24" x14ac:dyDescent="0.3">
      <c r="A2575" s="7" t="s">
        <v>5323</v>
      </c>
      <c r="B2575" s="8">
        <v>45474</v>
      </c>
      <c r="C2575" s="8">
        <v>45480</v>
      </c>
      <c r="D2575" s="7" t="s">
        <v>3659</v>
      </c>
      <c r="E2575" s="7" t="s">
        <v>552</v>
      </c>
      <c r="F2575" s="7" t="s">
        <v>29</v>
      </c>
      <c r="G2575" s="7" t="s">
        <v>5734</v>
      </c>
      <c r="H2575" s="7" t="s">
        <v>98</v>
      </c>
      <c r="I2575" s="6">
        <v>3</v>
      </c>
      <c r="J2575" s="10">
        <v>0.1</v>
      </c>
      <c r="K2575" s="7" t="s">
        <v>22</v>
      </c>
      <c r="L2575" s="7" t="s">
        <v>23</v>
      </c>
      <c r="M2575" s="6">
        <v>59</v>
      </c>
      <c r="N2575" s="6">
        <v>5</v>
      </c>
      <c r="O2575" s="7" t="str">
        <f>VLOOKUP(H2575,Product_Master!$A$2:$E$19,2,FALSE)</f>
        <v>Office Chair</v>
      </c>
      <c r="P2575" s="7" t="str">
        <f>VLOOKUP(H2575,Product_Master!$A$2:$E$19,3,FALSE)</f>
        <v>Furniture</v>
      </c>
      <c r="Q2575" s="17">
        <f>INDEX(Product_Master!$D$2:$D$19,MATCH(H2575,Product_Master!$A$2:$A$19,0))</f>
        <v>150</v>
      </c>
      <c r="R2575" s="14">
        <f>INDEX(Product_Master!$E$2:$E$19,MATCH(H2575,Product_Master!$A$2:$A$19,0))</f>
        <v>111.98</v>
      </c>
      <c r="S2575" s="14">
        <f t="shared" si="240"/>
        <v>405</v>
      </c>
      <c r="T2575" s="14">
        <f t="shared" si="241"/>
        <v>335.94</v>
      </c>
      <c r="U2575" s="14">
        <f t="shared" si="242"/>
        <v>69.06</v>
      </c>
      <c r="V2575" s="20">
        <f t="shared" si="243"/>
        <v>0.17051851851851851</v>
      </c>
      <c r="W2575" s="7" t="str">
        <f t="shared" si="244"/>
        <v>Profitable</v>
      </c>
      <c r="X2575" s="7" t="str">
        <f t="shared" si="245"/>
        <v>Low</v>
      </c>
    </row>
    <row r="2576" spans="1:24" x14ac:dyDescent="0.3">
      <c r="A2576" s="7" t="s">
        <v>5324</v>
      </c>
      <c r="B2576" s="8">
        <v>44968</v>
      </c>
      <c r="C2576" s="8">
        <v>44972</v>
      </c>
      <c r="D2576" s="7" t="s">
        <v>1530</v>
      </c>
      <c r="E2576" s="7" t="s">
        <v>1315</v>
      </c>
      <c r="F2576" s="7" t="s">
        <v>29</v>
      </c>
      <c r="G2576" s="7" t="s">
        <v>40</v>
      </c>
      <c r="H2576" s="7" t="s">
        <v>177</v>
      </c>
      <c r="I2576" s="6">
        <v>2</v>
      </c>
      <c r="J2576" s="10">
        <v>0.05</v>
      </c>
      <c r="K2576" s="7" t="s">
        <v>32</v>
      </c>
      <c r="L2576" s="7" t="s">
        <v>41</v>
      </c>
      <c r="M2576" s="6">
        <v>54</v>
      </c>
      <c r="N2576" s="6">
        <v>2</v>
      </c>
      <c r="O2576" s="7" t="str">
        <f>VLOOKUP(H2576,Product_Master!$A$2:$E$19,2,FALSE)</f>
        <v>Headphones</v>
      </c>
      <c r="P2576" s="7" t="str">
        <f>VLOOKUP(H2576,Product_Master!$A$2:$E$19,3,FALSE)</f>
        <v>Technology</v>
      </c>
      <c r="Q2576" s="17">
        <f>INDEX(Product_Master!$D$2:$D$19,MATCH(H2576,Product_Master!$A$2:$A$19,0))</f>
        <v>80</v>
      </c>
      <c r="R2576" s="14">
        <f>INDEX(Product_Master!$E$2:$E$19,MATCH(H2576,Product_Master!$A$2:$A$19,0))</f>
        <v>45.88</v>
      </c>
      <c r="S2576" s="14">
        <f t="shared" si="240"/>
        <v>152</v>
      </c>
      <c r="T2576" s="14">
        <f t="shared" si="241"/>
        <v>91.76</v>
      </c>
      <c r="U2576" s="14">
        <f t="shared" si="242"/>
        <v>60.239999999999995</v>
      </c>
      <c r="V2576" s="20">
        <f t="shared" si="243"/>
        <v>0.39631578947368418</v>
      </c>
      <c r="W2576" s="7" t="str">
        <f t="shared" si="244"/>
        <v>Profitable</v>
      </c>
      <c r="X2576" s="7" t="str">
        <f t="shared" si="245"/>
        <v>Low</v>
      </c>
    </row>
    <row r="2577" spans="1:24" x14ac:dyDescent="0.3">
      <c r="A2577" s="7" t="s">
        <v>5325</v>
      </c>
      <c r="B2577" s="8">
        <v>45338</v>
      </c>
      <c r="C2577" s="8">
        <v>45339</v>
      </c>
      <c r="D2577" s="7" t="s">
        <v>1967</v>
      </c>
      <c r="E2577" s="7" t="s">
        <v>583</v>
      </c>
      <c r="F2577" s="7" t="s">
        <v>29</v>
      </c>
      <c r="G2577" s="7" t="s">
        <v>90</v>
      </c>
      <c r="H2577" s="7" t="s">
        <v>76</v>
      </c>
      <c r="I2577" s="6">
        <v>2</v>
      </c>
      <c r="J2577" s="10">
        <v>0.1</v>
      </c>
      <c r="K2577" s="7" t="s">
        <v>22</v>
      </c>
      <c r="L2577" s="7" t="s">
        <v>41</v>
      </c>
      <c r="M2577" s="6">
        <v>66</v>
      </c>
      <c r="N2577" s="6">
        <v>4</v>
      </c>
      <c r="O2577" s="7" t="str">
        <f>VLOOKUP(H2577,Product_Master!$A$2:$E$19,2,FALSE)</f>
        <v>Tablet</v>
      </c>
      <c r="P2577" s="7" t="str">
        <f>VLOOKUP(H2577,Product_Master!$A$2:$E$19,3,FALSE)</f>
        <v>Technology</v>
      </c>
      <c r="Q2577" s="17">
        <f>INDEX(Product_Master!$D$2:$D$19,MATCH(H2577,Product_Master!$A$2:$A$19,0))</f>
        <v>350</v>
      </c>
      <c r="R2577" s="14">
        <f>INDEX(Product_Master!$E$2:$E$19,MATCH(H2577,Product_Master!$A$2:$A$19,0))</f>
        <v>267.63</v>
      </c>
      <c r="S2577" s="14">
        <f t="shared" si="240"/>
        <v>630</v>
      </c>
      <c r="T2577" s="14">
        <f t="shared" si="241"/>
        <v>535.26</v>
      </c>
      <c r="U2577" s="14">
        <f t="shared" si="242"/>
        <v>94.740000000000009</v>
      </c>
      <c r="V2577" s="20">
        <f t="shared" si="243"/>
        <v>0.15038095238095239</v>
      </c>
      <c r="W2577" s="7" t="str">
        <f t="shared" si="244"/>
        <v>Profitable</v>
      </c>
      <c r="X2577" s="7" t="str">
        <f t="shared" si="245"/>
        <v>Low</v>
      </c>
    </row>
    <row r="2578" spans="1:24" x14ac:dyDescent="0.3">
      <c r="A2578" s="7" t="s">
        <v>5327</v>
      </c>
      <c r="B2578" s="8">
        <v>45401</v>
      </c>
      <c r="C2578" s="8">
        <v>45403</v>
      </c>
      <c r="D2578" s="7" t="s">
        <v>1457</v>
      </c>
      <c r="E2578" s="7" t="s">
        <v>435</v>
      </c>
      <c r="F2578" s="7" t="s">
        <v>29</v>
      </c>
      <c r="G2578" s="7" t="s">
        <v>115</v>
      </c>
      <c r="H2578" s="7" t="s">
        <v>84</v>
      </c>
      <c r="I2578" s="6">
        <v>2</v>
      </c>
      <c r="J2578" s="10">
        <v>0</v>
      </c>
      <c r="K2578" s="7" t="s">
        <v>222</v>
      </c>
      <c r="L2578" s="7" t="s">
        <v>50</v>
      </c>
      <c r="M2578" s="6">
        <v>57</v>
      </c>
      <c r="N2578" s="6">
        <v>4</v>
      </c>
      <c r="O2578" s="7" t="str">
        <f>VLOOKUP(H2578,Product_Master!$A$2:$E$19,2,FALSE)</f>
        <v>Bookcase</v>
      </c>
      <c r="P2578" s="7" t="str">
        <f>VLOOKUP(H2578,Product_Master!$A$2:$E$19,3,FALSE)</f>
        <v>Furniture</v>
      </c>
      <c r="Q2578" s="17">
        <f>INDEX(Product_Master!$D$2:$D$19,MATCH(H2578,Product_Master!$A$2:$A$19,0))</f>
        <v>210</v>
      </c>
      <c r="R2578" s="14">
        <f>INDEX(Product_Master!$E$2:$E$19,MATCH(H2578,Product_Master!$A$2:$A$19,0))</f>
        <v>139.15</v>
      </c>
      <c r="S2578" s="14">
        <f t="shared" si="240"/>
        <v>420</v>
      </c>
      <c r="T2578" s="14">
        <f t="shared" si="241"/>
        <v>278.3</v>
      </c>
      <c r="U2578" s="14">
        <f t="shared" si="242"/>
        <v>141.69999999999999</v>
      </c>
      <c r="V2578" s="20">
        <f t="shared" si="243"/>
        <v>0.33738095238095234</v>
      </c>
      <c r="W2578" s="7" t="str">
        <f t="shared" si="244"/>
        <v>Profitable</v>
      </c>
      <c r="X2578" s="7" t="str">
        <f t="shared" si="245"/>
        <v>Low</v>
      </c>
    </row>
    <row r="2579" spans="1:24" x14ac:dyDescent="0.3">
      <c r="A2579" s="7" t="s">
        <v>5328</v>
      </c>
      <c r="B2579" s="8">
        <v>45179</v>
      </c>
      <c r="C2579" s="8">
        <v>45180</v>
      </c>
      <c r="D2579" s="7" t="s">
        <v>2322</v>
      </c>
      <c r="E2579" s="7" t="s">
        <v>570</v>
      </c>
      <c r="F2579" s="7" t="s">
        <v>29</v>
      </c>
      <c r="G2579" s="7" t="s">
        <v>40</v>
      </c>
      <c r="H2579" s="7" t="s">
        <v>56</v>
      </c>
      <c r="I2579" s="6">
        <v>2</v>
      </c>
      <c r="J2579" s="10">
        <v>0.05</v>
      </c>
      <c r="K2579" s="7" t="s">
        <v>32</v>
      </c>
      <c r="L2579" s="7" t="s">
        <v>33</v>
      </c>
      <c r="M2579" s="6">
        <v>31</v>
      </c>
      <c r="N2579" s="6">
        <v>3</v>
      </c>
      <c r="O2579" s="7" t="str">
        <f>VLOOKUP(H2579,Product_Master!$A$2:$E$19,2,FALSE)</f>
        <v>Stapler</v>
      </c>
      <c r="P2579" s="7" t="str">
        <f>VLOOKUP(H2579,Product_Master!$A$2:$E$19,3,FALSE)</f>
        <v>Office Supplies</v>
      </c>
      <c r="Q2579" s="17">
        <f>INDEX(Product_Master!$D$2:$D$19,MATCH(H2579,Product_Master!$A$2:$A$19,0))</f>
        <v>15</v>
      </c>
      <c r="R2579" s="14">
        <f>INDEX(Product_Master!$E$2:$E$19,MATCH(H2579,Product_Master!$A$2:$A$19,0))</f>
        <v>9.91</v>
      </c>
      <c r="S2579" s="14">
        <f t="shared" si="240"/>
        <v>28.5</v>
      </c>
      <c r="T2579" s="14">
        <f t="shared" si="241"/>
        <v>19.82</v>
      </c>
      <c r="U2579" s="14">
        <f t="shared" si="242"/>
        <v>8.68</v>
      </c>
      <c r="V2579" s="20">
        <f t="shared" si="243"/>
        <v>0.30456140350877192</v>
      </c>
      <c r="W2579" s="7" t="str">
        <f t="shared" si="244"/>
        <v>Profitable</v>
      </c>
      <c r="X2579" s="7" t="str">
        <f t="shared" si="245"/>
        <v>Low</v>
      </c>
    </row>
    <row r="2580" spans="1:24" x14ac:dyDescent="0.3">
      <c r="A2580" s="7" t="s">
        <v>5330</v>
      </c>
      <c r="B2580" s="8">
        <v>45122</v>
      </c>
      <c r="C2580" s="8">
        <v>45124</v>
      </c>
      <c r="D2580" s="7" t="s">
        <v>5331</v>
      </c>
      <c r="E2580" s="7" t="s">
        <v>840</v>
      </c>
      <c r="F2580" s="7" t="s">
        <v>29</v>
      </c>
      <c r="G2580" s="7" t="s">
        <v>251</v>
      </c>
      <c r="H2580" s="7" t="s">
        <v>69</v>
      </c>
      <c r="I2580" s="6">
        <v>4</v>
      </c>
      <c r="J2580" s="10">
        <v>0.05</v>
      </c>
      <c r="K2580" s="7" t="s">
        <v>32</v>
      </c>
      <c r="L2580" s="7" t="s">
        <v>33</v>
      </c>
      <c r="M2580" s="6">
        <v>37</v>
      </c>
      <c r="N2580" s="6">
        <v>5</v>
      </c>
      <c r="O2580" s="7" t="str">
        <f>VLOOKUP(H2580,Product_Master!$A$2:$E$19,2,FALSE)</f>
        <v>Marker Pack</v>
      </c>
      <c r="P2580" s="7" t="str">
        <f>VLOOKUP(H2580,Product_Master!$A$2:$E$19,3,FALSE)</f>
        <v>Office Supplies</v>
      </c>
      <c r="Q2580" s="17">
        <f>INDEX(Product_Master!$D$2:$D$19,MATCH(H2580,Product_Master!$A$2:$A$19,0))</f>
        <v>11</v>
      </c>
      <c r="R2580" s="14">
        <f>INDEX(Product_Master!$E$2:$E$19,MATCH(H2580,Product_Master!$A$2:$A$19,0))</f>
        <v>6.23</v>
      </c>
      <c r="S2580" s="14">
        <f t="shared" si="240"/>
        <v>41.8</v>
      </c>
      <c r="T2580" s="14">
        <f t="shared" si="241"/>
        <v>24.92</v>
      </c>
      <c r="U2580" s="14">
        <f t="shared" si="242"/>
        <v>16.879999999999995</v>
      </c>
      <c r="V2580" s="20">
        <f t="shared" si="243"/>
        <v>0.40382775119617215</v>
      </c>
      <c r="W2580" s="7" t="str">
        <f t="shared" si="244"/>
        <v>Profitable</v>
      </c>
      <c r="X2580" s="7" t="str">
        <f t="shared" si="245"/>
        <v>Low</v>
      </c>
    </row>
    <row r="2581" spans="1:24" x14ac:dyDescent="0.3">
      <c r="A2581" s="7" t="s">
        <v>5332</v>
      </c>
      <c r="B2581" s="8">
        <v>45071</v>
      </c>
      <c r="C2581" s="8">
        <v>45074</v>
      </c>
      <c r="D2581" s="7" t="s">
        <v>2900</v>
      </c>
      <c r="E2581" s="7" t="s">
        <v>1422</v>
      </c>
      <c r="F2581" s="7" t="s">
        <v>39</v>
      </c>
      <c r="G2581" s="7" t="s">
        <v>30</v>
      </c>
      <c r="H2581" s="7" t="s">
        <v>146</v>
      </c>
      <c r="I2581" s="6">
        <v>5</v>
      </c>
      <c r="J2581" s="10">
        <v>0.15</v>
      </c>
      <c r="K2581" s="7" t="s">
        <v>32</v>
      </c>
      <c r="L2581" s="7" t="s">
        <v>50</v>
      </c>
      <c r="M2581" s="6">
        <v>53</v>
      </c>
      <c r="N2581" s="6">
        <v>3</v>
      </c>
      <c r="O2581" s="7" t="str">
        <f>VLOOKUP(H2581,Product_Master!$A$2:$E$19,2,FALSE)</f>
        <v>Standing Desk</v>
      </c>
      <c r="P2581" s="7" t="str">
        <f>VLOOKUP(H2581,Product_Master!$A$2:$E$19,3,FALSE)</f>
        <v>Furniture</v>
      </c>
      <c r="Q2581" s="17">
        <f>INDEX(Product_Master!$D$2:$D$19,MATCH(H2581,Product_Master!$A$2:$A$19,0))</f>
        <v>480</v>
      </c>
      <c r="R2581" s="14">
        <f>INDEX(Product_Master!$E$2:$E$19,MATCH(H2581,Product_Master!$A$2:$A$19,0))</f>
        <v>375.21</v>
      </c>
      <c r="S2581" s="14">
        <f t="shared" si="240"/>
        <v>2040</v>
      </c>
      <c r="T2581" s="14">
        <f t="shared" si="241"/>
        <v>1876.05</v>
      </c>
      <c r="U2581" s="14">
        <f t="shared" si="242"/>
        <v>163.95000000000005</v>
      </c>
      <c r="V2581" s="20">
        <f t="shared" si="243"/>
        <v>8.0367647058823558E-2</v>
      </c>
      <c r="W2581" s="7" t="str">
        <f t="shared" si="244"/>
        <v>Profitable</v>
      </c>
      <c r="X2581" s="7" t="str">
        <f t="shared" si="245"/>
        <v>Medium</v>
      </c>
    </row>
    <row r="2582" spans="1:24" x14ac:dyDescent="0.3">
      <c r="A2582" s="7" t="s">
        <v>5334</v>
      </c>
      <c r="B2582" s="8">
        <v>44929</v>
      </c>
      <c r="C2582" s="8">
        <v>44934</v>
      </c>
      <c r="D2582" s="7" t="s">
        <v>5336</v>
      </c>
      <c r="E2582" s="7" t="s">
        <v>666</v>
      </c>
      <c r="F2582" s="7" t="s">
        <v>29</v>
      </c>
      <c r="G2582" s="7" t="s">
        <v>97</v>
      </c>
      <c r="H2582" s="7" t="s">
        <v>177</v>
      </c>
      <c r="I2582" s="6">
        <v>4</v>
      </c>
      <c r="J2582" s="10">
        <v>0.05</v>
      </c>
      <c r="K2582" s="7" t="s">
        <v>22</v>
      </c>
      <c r="L2582" s="7" t="s">
        <v>41</v>
      </c>
      <c r="M2582" s="6">
        <v>46</v>
      </c>
      <c r="N2582" s="6">
        <v>2</v>
      </c>
      <c r="O2582" s="7" t="str">
        <f>VLOOKUP(H2582,Product_Master!$A$2:$E$19,2,FALSE)</f>
        <v>Headphones</v>
      </c>
      <c r="P2582" s="7" t="str">
        <f>VLOOKUP(H2582,Product_Master!$A$2:$E$19,3,FALSE)</f>
        <v>Technology</v>
      </c>
      <c r="Q2582" s="17">
        <f>INDEX(Product_Master!$D$2:$D$19,MATCH(H2582,Product_Master!$A$2:$A$19,0))</f>
        <v>80</v>
      </c>
      <c r="R2582" s="14">
        <f>INDEX(Product_Master!$E$2:$E$19,MATCH(H2582,Product_Master!$A$2:$A$19,0))</f>
        <v>45.88</v>
      </c>
      <c r="S2582" s="14">
        <f t="shared" si="240"/>
        <v>304</v>
      </c>
      <c r="T2582" s="14">
        <f t="shared" si="241"/>
        <v>183.52</v>
      </c>
      <c r="U2582" s="14">
        <f t="shared" si="242"/>
        <v>120.47999999999999</v>
      </c>
      <c r="V2582" s="20">
        <f t="shared" si="243"/>
        <v>0.39631578947368418</v>
      </c>
      <c r="W2582" s="7" t="str">
        <f t="shared" si="244"/>
        <v>Profitable</v>
      </c>
      <c r="X2582" s="7" t="str">
        <f t="shared" si="245"/>
        <v>Low</v>
      </c>
    </row>
    <row r="2583" spans="1:24" x14ac:dyDescent="0.3">
      <c r="A2583" s="7" t="s">
        <v>5337</v>
      </c>
      <c r="B2583" s="8">
        <v>45091</v>
      </c>
      <c r="C2583" s="8">
        <v>45097</v>
      </c>
      <c r="D2583" s="7" t="s">
        <v>678</v>
      </c>
      <c r="E2583" s="7" t="s">
        <v>417</v>
      </c>
      <c r="F2583" s="7" t="s">
        <v>39</v>
      </c>
      <c r="G2583" s="7" t="s">
        <v>192</v>
      </c>
      <c r="H2583" s="7" t="s">
        <v>56</v>
      </c>
      <c r="I2583" s="6">
        <v>9</v>
      </c>
      <c r="J2583" s="10">
        <v>0.05</v>
      </c>
      <c r="K2583" s="7" t="s">
        <v>32</v>
      </c>
      <c r="L2583" s="7" t="s">
        <v>33</v>
      </c>
      <c r="M2583" s="6">
        <v>51</v>
      </c>
      <c r="N2583" s="6">
        <v>3</v>
      </c>
      <c r="O2583" s="7" t="str">
        <f>VLOOKUP(H2583,Product_Master!$A$2:$E$19,2,FALSE)</f>
        <v>Stapler</v>
      </c>
      <c r="P2583" s="7" t="str">
        <f>VLOOKUP(H2583,Product_Master!$A$2:$E$19,3,FALSE)</f>
        <v>Office Supplies</v>
      </c>
      <c r="Q2583" s="17">
        <f>INDEX(Product_Master!$D$2:$D$19,MATCH(H2583,Product_Master!$A$2:$A$19,0))</f>
        <v>15</v>
      </c>
      <c r="R2583" s="14">
        <f>INDEX(Product_Master!$E$2:$E$19,MATCH(H2583,Product_Master!$A$2:$A$19,0))</f>
        <v>9.91</v>
      </c>
      <c r="S2583" s="14">
        <f t="shared" si="240"/>
        <v>128.25</v>
      </c>
      <c r="T2583" s="14">
        <f t="shared" si="241"/>
        <v>89.19</v>
      </c>
      <c r="U2583" s="14">
        <f t="shared" si="242"/>
        <v>39.06</v>
      </c>
      <c r="V2583" s="20">
        <f t="shared" si="243"/>
        <v>0.30456140350877192</v>
      </c>
      <c r="W2583" s="7" t="str">
        <f t="shared" si="244"/>
        <v>Profitable</v>
      </c>
      <c r="X2583" s="7" t="str">
        <f t="shared" si="245"/>
        <v>Low</v>
      </c>
    </row>
    <row r="2584" spans="1:24" x14ac:dyDescent="0.3">
      <c r="A2584" s="7" t="s">
        <v>5339</v>
      </c>
      <c r="B2584" s="8">
        <v>44932</v>
      </c>
      <c r="C2584" s="8">
        <v>44936</v>
      </c>
      <c r="D2584" s="7" t="s">
        <v>5160</v>
      </c>
      <c r="E2584" s="7" t="s">
        <v>967</v>
      </c>
      <c r="F2584" s="7" t="s">
        <v>19</v>
      </c>
      <c r="G2584" s="7" t="s">
        <v>30</v>
      </c>
      <c r="H2584" s="7" t="s">
        <v>48</v>
      </c>
      <c r="I2584" s="6">
        <v>1</v>
      </c>
      <c r="J2584" s="10">
        <v>0.1</v>
      </c>
      <c r="K2584" s="7" t="s">
        <v>32</v>
      </c>
      <c r="L2584" s="7" t="s">
        <v>33</v>
      </c>
      <c r="M2584" s="6">
        <v>50</v>
      </c>
      <c r="N2584" s="6">
        <v>2</v>
      </c>
      <c r="O2584" s="7" t="str">
        <f>VLOOKUP(H2584,Product_Master!$A$2:$E$19,2,FALSE)</f>
        <v>Monitor</v>
      </c>
      <c r="P2584" s="7" t="str">
        <f>VLOOKUP(H2584,Product_Master!$A$2:$E$19,3,FALSE)</f>
        <v>Technology</v>
      </c>
      <c r="Q2584" s="17">
        <f>INDEX(Product_Master!$D$2:$D$19,MATCH(H2584,Product_Master!$A$2:$A$19,0))</f>
        <v>220</v>
      </c>
      <c r="R2584" s="14">
        <f>INDEX(Product_Master!$E$2:$E$19,MATCH(H2584,Product_Master!$A$2:$A$19,0))</f>
        <v>159.36000000000001</v>
      </c>
      <c r="S2584" s="14">
        <f t="shared" si="240"/>
        <v>198</v>
      </c>
      <c r="T2584" s="14">
        <f t="shared" si="241"/>
        <v>159.36000000000001</v>
      </c>
      <c r="U2584" s="14">
        <f t="shared" si="242"/>
        <v>38.639999999999986</v>
      </c>
      <c r="V2584" s="20">
        <f t="shared" si="243"/>
        <v>0.19515151515151508</v>
      </c>
      <c r="W2584" s="7" t="str">
        <f t="shared" si="244"/>
        <v>Profitable</v>
      </c>
      <c r="X2584" s="7" t="str">
        <f t="shared" si="245"/>
        <v>Low</v>
      </c>
    </row>
    <row r="2585" spans="1:24" x14ac:dyDescent="0.3">
      <c r="A2585" s="7" t="s">
        <v>5340</v>
      </c>
      <c r="B2585" s="8">
        <v>45491</v>
      </c>
      <c r="C2585" s="8">
        <v>45495</v>
      </c>
      <c r="D2585" s="7" t="s">
        <v>1250</v>
      </c>
      <c r="E2585" s="7" t="s">
        <v>281</v>
      </c>
      <c r="F2585" s="7" t="s">
        <v>39</v>
      </c>
      <c r="G2585" s="7" t="s">
        <v>90</v>
      </c>
      <c r="H2585" s="7" t="s">
        <v>216</v>
      </c>
      <c r="I2585" s="6">
        <v>4</v>
      </c>
      <c r="J2585" s="10">
        <v>0.2</v>
      </c>
      <c r="K2585" s="7" t="s">
        <v>32</v>
      </c>
      <c r="L2585" s="7" t="s">
        <v>50</v>
      </c>
      <c r="M2585" s="6">
        <v>62</v>
      </c>
      <c r="N2585" s="6">
        <v>1</v>
      </c>
      <c r="O2585" s="7" t="str">
        <f>VLOOKUP(H2585,Product_Master!$A$2:$E$19,2,FALSE)</f>
        <v>Keyboard</v>
      </c>
      <c r="P2585" s="7" t="str">
        <f>VLOOKUP(H2585,Product_Master!$A$2:$E$19,3,FALSE)</f>
        <v>Technology</v>
      </c>
      <c r="Q2585" s="17">
        <f>INDEX(Product_Master!$D$2:$D$19,MATCH(H2585,Product_Master!$A$2:$A$19,0))</f>
        <v>45</v>
      </c>
      <c r="R2585" s="14">
        <f>INDEX(Product_Master!$E$2:$E$19,MATCH(H2585,Product_Master!$A$2:$A$19,0))</f>
        <v>35.729999999999997</v>
      </c>
      <c r="S2585" s="14">
        <f t="shared" si="240"/>
        <v>144</v>
      </c>
      <c r="T2585" s="14">
        <f t="shared" si="241"/>
        <v>142.91999999999999</v>
      </c>
      <c r="U2585" s="14">
        <f t="shared" si="242"/>
        <v>1.0800000000000125</v>
      </c>
      <c r="V2585" s="20">
        <f t="shared" si="243"/>
        <v>7.5000000000000865E-3</v>
      </c>
      <c r="W2585" s="7" t="str">
        <f t="shared" si="244"/>
        <v>Profitable</v>
      </c>
      <c r="X2585" s="7" t="str">
        <f t="shared" si="245"/>
        <v>Low</v>
      </c>
    </row>
    <row r="2586" spans="1:24" x14ac:dyDescent="0.3">
      <c r="A2586" s="7" t="s">
        <v>5341</v>
      </c>
      <c r="B2586" s="8">
        <v>45153</v>
      </c>
      <c r="C2586" s="8">
        <v>45158</v>
      </c>
      <c r="D2586" s="7" t="s">
        <v>852</v>
      </c>
      <c r="E2586" s="7" t="s">
        <v>357</v>
      </c>
      <c r="F2586" s="7" t="s">
        <v>29</v>
      </c>
      <c r="G2586" s="7" t="s">
        <v>47</v>
      </c>
      <c r="H2586" s="7" t="s">
        <v>146</v>
      </c>
      <c r="I2586" s="6">
        <v>8</v>
      </c>
      <c r="J2586" s="10">
        <v>0.05</v>
      </c>
      <c r="K2586" s="7" t="s">
        <v>32</v>
      </c>
      <c r="L2586" s="7" t="s">
        <v>33</v>
      </c>
      <c r="M2586" s="6">
        <v>52</v>
      </c>
      <c r="N2586" s="6">
        <v>3</v>
      </c>
      <c r="O2586" s="7" t="str">
        <f>VLOOKUP(H2586,Product_Master!$A$2:$E$19,2,FALSE)</f>
        <v>Standing Desk</v>
      </c>
      <c r="P2586" s="7" t="str">
        <f>VLOOKUP(H2586,Product_Master!$A$2:$E$19,3,FALSE)</f>
        <v>Furniture</v>
      </c>
      <c r="Q2586" s="17">
        <f>INDEX(Product_Master!$D$2:$D$19,MATCH(H2586,Product_Master!$A$2:$A$19,0))</f>
        <v>480</v>
      </c>
      <c r="R2586" s="14">
        <f>INDEX(Product_Master!$E$2:$E$19,MATCH(H2586,Product_Master!$A$2:$A$19,0))</f>
        <v>375.21</v>
      </c>
      <c r="S2586" s="14">
        <f t="shared" si="240"/>
        <v>3648</v>
      </c>
      <c r="T2586" s="14">
        <f t="shared" si="241"/>
        <v>3001.68</v>
      </c>
      <c r="U2586" s="14">
        <f t="shared" si="242"/>
        <v>646.32000000000016</v>
      </c>
      <c r="V2586" s="20">
        <f t="shared" si="243"/>
        <v>0.17717105263157898</v>
      </c>
      <c r="W2586" s="7" t="str">
        <f t="shared" si="244"/>
        <v>Profitable</v>
      </c>
      <c r="X2586" s="7" t="str">
        <f t="shared" si="245"/>
        <v>Medium</v>
      </c>
    </row>
    <row r="2587" spans="1:24" x14ac:dyDescent="0.3">
      <c r="A2587" s="7" t="s">
        <v>5342</v>
      </c>
      <c r="B2587" s="8">
        <v>45106</v>
      </c>
      <c r="C2587" s="8">
        <v>45110</v>
      </c>
      <c r="D2587" s="7" t="s">
        <v>4567</v>
      </c>
      <c r="E2587" s="7" t="s">
        <v>413</v>
      </c>
      <c r="F2587" s="7" t="s">
        <v>19</v>
      </c>
      <c r="G2587" s="7" t="s">
        <v>47</v>
      </c>
      <c r="H2587" s="7" t="s">
        <v>241</v>
      </c>
      <c r="I2587" s="6">
        <v>3</v>
      </c>
      <c r="J2587" s="10">
        <v>0</v>
      </c>
      <c r="K2587" s="7" t="s">
        <v>22</v>
      </c>
      <c r="L2587" s="7" t="s">
        <v>33</v>
      </c>
      <c r="M2587" s="6">
        <v>64</v>
      </c>
      <c r="N2587" s="6">
        <v>5</v>
      </c>
      <c r="O2587" s="7" t="str">
        <f>VLOOKUP(H2587,Product_Master!$A$2:$E$19,2,FALSE)</f>
        <v>Notebook</v>
      </c>
      <c r="P2587" s="7" t="str">
        <f>VLOOKUP(H2587,Product_Master!$A$2:$E$19,3,FALSE)</f>
        <v>Office Supplies</v>
      </c>
      <c r="Q2587" s="17">
        <f>INDEX(Product_Master!$D$2:$D$19,MATCH(H2587,Product_Master!$A$2:$A$19,0))</f>
        <v>6</v>
      </c>
      <c r="R2587" s="14">
        <f>INDEX(Product_Master!$E$2:$E$19,MATCH(H2587,Product_Master!$A$2:$A$19,0))</f>
        <v>4.2699999999999996</v>
      </c>
      <c r="S2587" s="14">
        <f t="shared" si="240"/>
        <v>18</v>
      </c>
      <c r="T2587" s="14">
        <f t="shared" si="241"/>
        <v>12.809999999999999</v>
      </c>
      <c r="U2587" s="14">
        <f t="shared" si="242"/>
        <v>5.1900000000000013</v>
      </c>
      <c r="V2587" s="20">
        <f t="shared" si="243"/>
        <v>0.28833333333333339</v>
      </c>
      <c r="W2587" s="7" t="str">
        <f t="shared" si="244"/>
        <v>Profitable</v>
      </c>
      <c r="X2587" s="7" t="str">
        <f t="shared" si="245"/>
        <v>Low</v>
      </c>
    </row>
    <row r="2588" spans="1:24" x14ac:dyDescent="0.3">
      <c r="A2588" s="7" t="s">
        <v>5343</v>
      </c>
      <c r="B2588" s="8">
        <v>45656</v>
      </c>
      <c r="C2588" s="8">
        <v>45661</v>
      </c>
      <c r="D2588" s="7" t="s">
        <v>1485</v>
      </c>
      <c r="E2588" s="7" t="s">
        <v>467</v>
      </c>
      <c r="F2588" s="7" t="s">
        <v>19</v>
      </c>
      <c r="G2588" s="7" t="s">
        <v>30</v>
      </c>
      <c r="H2588" s="7" t="s">
        <v>146</v>
      </c>
      <c r="I2588" s="6">
        <v>7</v>
      </c>
      <c r="J2588" s="10">
        <v>0</v>
      </c>
      <c r="K2588" s="7" t="s">
        <v>32</v>
      </c>
      <c r="L2588" s="7" t="s">
        <v>41</v>
      </c>
      <c r="M2588" s="6">
        <v>60</v>
      </c>
      <c r="N2588" s="6">
        <v>2</v>
      </c>
      <c r="O2588" s="7" t="str">
        <f>VLOOKUP(H2588,Product_Master!$A$2:$E$19,2,FALSE)</f>
        <v>Standing Desk</v>
      </c>
      <c r="P2588" s="7" t="str">
        <f>VLOOKUP(H2588,Product_Master!$A$2:$E$19,3,FALSE)</f>
        <v>Furniture</v>
      </c>
      <c r="Q2588" s="17">
        <f>INDEX(Product_Master!$D$2:$D$19,MATCH(H2588,Product_Master!$A$2:$A$19,0))</f>
        <v>480</v>
      </c>
      <c r="R2588" s="14">
        <f>INDEX(Product_Master!$E$2:$E$19,MATCH(H2588,Product_Master!$A$2:$A$19,0))</f>
        <v>375.21</v>
      </c>
      <c r="S2588" s="14">
        <f t="shared" si="240"/>
        <v>3360</v>
      </c>
      <c r="T2588" s="14">
        <f t="shared" si="241"/>
        <v>2626.47</v>
      </c>
      <c r="U2588" s="14">
        <f t="shared" si="242"/>
        <v>733.5300000000002</v>
      </c>
      <c r="V2588" s="20">
        <f t="shared" si="243"/>
        <v>0.21831250000000005</v>
      </c>
      <c r="W2588" s="7" t="str">
        <f t="shared" si="244"/>
        <v>Profitable</v>
      </c>
      <c r="X2588" s="7" t="str">
        <f t="shared" si="245"/>
        <v>Medium</v>
      </c>
    </row>
    <row r="2589" spans="1:24" x14ac:dyDescent="0.3">
      <c r="A2589" s="7" t="s">
        <v>5345</v>
      </c>
      <c r="B2589" s="8">
        <v>45427</v>
      </c>
      <c r="C2589" s="8">
        <v>45434</v>
      </c>
      <c r="D2589" s="7" t="s">
        <v>5346</v>
      </c>
      <c r="E2589" s="7" t="s">
        <v>630</v>
      </c>
      <c r="F2589" s="7" t="s">
        <v>19</v>
      </c>
      <c r="G2589" s="7" t="s">
        <v>115</v>
      </c>
      <c r="H2589" s="7" t="s">
        <v>146</v>
      </c>
      <c r="I2589" s="6">
        <v>8</v>
      </c>
      <c r="J2589" s="10">
        <v>0.05</v>
      </c>
      <c r="K2589" s="7" t="s">
        <v>70</v>
      </c>
      <c r="L2589" s="7" t="s">
        <v>41</v>
      </c>
      <c r="M2589" s="6">
        <v>64</v>
      </c>
      <c r="N2589" s="6">
        <v>4</v>
      </c>
      <c r="O2589" s="7" t="str">
        <f>VLOOKUP(H2589,Product_Master!$A$2:$E$19,2,FALSE)</f>
        <v>Standing Desk</v>
      </c>
      <c r="P2589" s="7" t="str">
        <f>VLOOKUP(H2589,Product_Master!$A$2:$E$19,3,FALSE)</f>
        <v>Furniture</v>
      </c>
      <c r="Q2589" s="17">
        <f>INDEX(Product_Master!$D$2:$D$19,MATCH(H2589,Product_Master!$A$2:$A$19,0))</f>
        <v>480</v>
      </c>
      <c r="R2589" s="14">
        <f>INDEX(Product_Master!$E$2:$E$19,MATCH(H2589,Product_Master!$A$2:$A$19,0))</f>
        <v>375.21</v>
      </c>
      <c r="S2589" s="14">
        <f t="shared" si="240"/>
        <v>3648</v>
      </c>
      <c r="T2589" s="14">
        <f t="shared" si="241"/>
        <v>3001.68</v>
      </c>
      <c r="U2589" s="14">
        <f t="shared" si="242"/>
        <v>646.32000000000016</v>
      </c>
      <c r="V2589" s="20">
        <f t="shared" si="243"/>
        <v>0.17717105263157898</v>
      </c>
      <c r="W2589" s="7" t="str">
        <f t="shared" si="244"/>
        <v>Profitable</v>
      </c>
      <c r="X2589" s="7" t="str">
        <f t="shared" si="245"/>
        <v>Medium</v>
      </c>
    </row>
    <row r="2590" spans="1:24" x14ac:dyDescent="0.3">
      <c r="A2590" s="7" t="s">
        <v>5347</v>
      </c>
      <c r="B2590" s="8">
        <v>45619</v>
      </c>
      <c r="C2590" s="8">
        <v>45624</v>
      </c>
      <c r="D2590" s="7" t="s">
        <v>3911</v>
      </c>
      <c r="E2590" s="7" t="s">
        <v>1372</v>
      </c>
      <c r="F2590" s="7" t="s">
        <v>29</v>
      </c>
      <c r="G2590" s="7" t="s">
        <v>62</v>
      </c>
      <c r="H2590" s="7" t="s">
        <v>48</v>
      </c>
      <c r="I2590" s="6">
        <v>5</v>
      </c>
      <c r="J2590" s="10">
        <v>0.05</v>
      </c>
      <c r="K2590" s="7" t="s">
        <v>32</v>
      </c>
      <c r="L2590" s="7" t="s">
        <v>23</v>
      </c>
      <c r="M2590" s="6">
        <v>59</v>
      </c>
      <c r="N2590" s="6">
        <v>3</v>
      </c>
      <c r="O2590" s="7" t="str">
        <f>VLOOKUP(H2590,Product_Master!$A$2:$E$19,2,FALSE)</f>
        <v>Monitor</v>
      </c>
      <c r="P2590" s="7" t="str">
        <f>VLOOKUP(H2590,Product_Master!$A$2:$E$19,3,FALSE)</f>
        <v>Technology</v>
      </c>
      <c r="Q2590" s="17">
        <f>INDEX(Product_Master!$D$2:$D$19,MATCH(H2590,Product_Master!$A$2:$A$19,0))</f>
        <v>220</v>
      </c>
      <c r="R2590" s="14">
        <f>INDEX(Product_Master!$E$2:$E$19,MATCH(H2590,Product_Master!$A$2:$A$19,0))</f>
        <v>159.36000000000001</v>
      </c>
      <c r="S2590" s="14">
        <f t="shared" si="240"/>
        <v>1045</v>
      </c>
      <c r="T2590" s="14">
        <f t="shared" si="241"/>
        <v>796.80000000000007</v>
      </c>
      <c r="U2590" s="14">
        <f t="shared" si="242"/>
        <v>248.19999999999993</v>
      </c>
      <c r="V2590" s="20">
        <f t="shared" si="243"/>
        <v>0.23751196172248798</v>
      </c>
      <c r="W2590" s="7" t="str">
        <f t="shared" si="244"/>
        <v>Profitable</v>
      </c>
      <c r="X2590" s="7" t="str">
        <f t="shared" si="245"/>
        <v>Low</v>
      </c>
    </row>
    <row r="2591" spans="1:24" x14ac:dyDescent="0.3">
      <c r="A2591" s="7" t="s">
        <v>5348</v>
      </c>
      <c r="B2591" s="8">
        <v>44942</v>
      </c>
      <c r="C2591" s="8">
        <v>44943</v>
      </c>
      <c r="D2591" s="7" t="s">
        <v>5349</v>
      </c>
      <c r="E2591" s="7" t="s">
        <v>627</v>
      </c>
      <c r="F2591" s="7" t="s">
        <v>19</v>
      </c>
      <c r="G2591" s="7" t="s">
        <v>40</v>
      </c>
      <c r="H2591" s="7" t="s">
        <v>241</v>
      </c>
      <c r="I2591" s="6">
        <v>2</v>
      </c>
      <c r="J2591" s="10">
        <v>0</v>
      </c>
      <c r="K2591" s="7" t="s">
        <v>70</v>
      </c>
      <c r="L2591" s="7" t="s">
        <v>41</v>
      </c>
      <c r="M2591" s="6">
        <v>64</v>
      </c>
      <c r="N2591" s="6">
        <v>1</v>
      </c>
      <c r="O2591" s="7" t="str">
        <f>VLOOKUP(H2591,Product_Master!$A$2:$E$19,2,FALSE)</f>
        <v>Notebook</v>
      </c>
      <c r="P2591" s="7" t="str">
        <f>VLOOKUP(H2591,Product_Master!$A$2:$E$19,3,FALSE)</f>
        <v>Office Supplies</v>
      </c>
      <c r="Q2591" s="17">
        <f>INDEX(Product_Master!$D$2:$D$19,MATCH(H2591,Product_Master!$A$2:$A$19,0))</f>
        <v>6</v>
      </c>
      <c r="R2591" s="14">
        <f>INDEX(Product_Master!$E$2:$E$19,MATCH(H2591,Product_Master!$A$2:$A$19,0))</f>
        <v>4.2699999999999996</v>
      </c>
      <c r="S2591" s="14">
        <f t="shared" si="240"/>
        <v>12</v>
      </c>
      <c r="T2591" s="14">
        <f t="shared" si="241"/>
        <v>8.5399999999999991</v>
      </c>
      <c r="U2591" s="14">
        <f t="shared" si="242"/>
        <v>3.4600000000000009</v>
      </c>
      <c r="V2591" s="20">
        <f t="shared" si="243"/>
        <v>0.28833333333333339</v>
      </c>
      <c r="W2591" s="7" t="str">
        <f t="shared" si="244"/>
        <v>Profitable</v>
      </c>
      <c r="X2591" s="7" t="str">
        <f t="shared" si="245"/>
        <v>Low</v>
      </c>
    </row>
    <row r="2592" spans="1:24" x14ac:dyDescent="0.3">
      <c r="A2592" s="7" t="s">
        <v>5350</v>
      </c>
      <c r="B2592" s="8">
        <v>44931</v>
      </c>
      <c r="C2592" s="8">
        <v>44936</v>
      </c>
      <c r="D2592" s="7" t="s">
        <v>3340</v>
      </c>
      <c r="E2592" s="7" t="s">
        <v>683</v>
      </c>
      <c r="F2592" s="7" t="s">
        <v>39</v>
      </c>
      <c r="G2592" s="7" t="s">
        <v>192</v>
      </c>
      <c r="H2592" s="7" t="s">
        <v>241</v>
      </c>
      <c r="I2592" s="6">
        <v>3</v>
      </c>
      <c r="J2592" s="10">
        <v>0</v>
      </c>
      <c r="K2592" s="7" t="s">
        <v>32</v>
      </c>
      <c r="L2592" s="7" t="s">
        <v>23</v>
      </c>
      <c r="M2592" s="6">
        <v>44</v>
      </c>
      <c r="N2592" s="6">
        <v>3</v>
      </c>
      <c r="O2592" s="7" t="str">
        <f>VLOOKUP(H2592,Product_Master!$A$2:$E$19,2,FALSE)</f>
        <v>Notebook</v>
      </c>
      <c r="P2592" s="7" t="str">
        <f>VLOOKUP(H2592,Product_Master!$A$2:$E$19,3,FALSE)</f>
        <v>Office Supplies</v>
      </c>
      <c r="Q2592" s="17">
        <f>INDEX(Product_Master!$D$2:$D$19,MATCH(H2592,Product_Master!$A$2:$A$19,0))</f>
        <v>6</v>
      </c>
      <c r="R2592" s="14">
        <f>INDEX(Product_Master!$E$2:$E$19,MATCH(H2592,Product_Master!$A$2:$A$19,0))</f>
        <v>4.2699999999999996</v>
      </c>
      <c r="S2592" s="14">
        <f t="shared" si="240"/>
        <v>18</v>
      </c>
      <c r="T2592" s="14">
        <f t="shared" si="241"/>
        <v>12.809999999999999</v>
      </c>
      <c r="U2592" s="14">
        <f t="shared" si="242"/>
        <v>5.1900000000000013</v>
      </c>
      <c r="V2592" s="20">
        <f t="shared" si="243"/>
        <v>0.28833333333333339</v>
      </c>
      <c r="W2592" s="7" t="str">
        <f t="shared" si="244"/>
        <v>Profitable</v>
      </c>
      <c r="X2592" s="7" t="str">
        <f t="shared" si="245"/>
        <v>Low</v>
      </c>
    </row>
    <row r="2593" spans="1:24" x14ac:dyDescent="0.3">
      <c r="A2593" s="7" t="s">
        <v>5351</v>
      </c>
      <c r="B2593" s="8">
        <v>45602</v>
      </c>
      <c r="C2593" s="8">
        <v>45606</v>
      </c>
      <c r="D2593" s="7" t="s">
        <v>1261</v>
      </c>
      <c r="E2593" s="7" t="s">
        <v>397</v>
      </c>
      <c r="F2593" s="7" t="s">
        <v>29</v>
      </c>
      <c r="G2593" s="7" t="s">
        <v>90</v>
      </c>
      <c r="H2593" s="7" t="s">
        <v>109</v>
      </c>
      <c r="I2593" s="6">
        <v>6</v>
      </c>
      <c r="J2593" s="10">
        <v>0.2</v>
      </c>
      <c r="K2593" s="7" t="s">
        <v>22</v>
      </c>
      <c r="L2593" s="7" t="s">
        <v>41</v>
      </c>
      <c r="M2593" s="6">
        <v>54</v>
      </c>
      <c r="N2593" s="6">
        <v>5</v>
      </c>
      <c r="O2593" s="7" t="str">
        <f>VLOOKUP(H2593,Product_Master!$A$2:$E$19,2,FALSE)</f>
        <v>Printer</v>
      </c>
      <c r="P2593" s="7" t="str">
        <f>VLOOKUP(H2593,Product_Master!$A$2:$E$19,3,FALSE)</f>
        <v>Technology</v>
      </c>
      <c r="Q2593" s="17">
        <f>INDEX(Product_Master!$D$2:$D$19,MATCH(H2593,Product_Master!$A$2:$A$19,0))</f>
        <v>180</v>
      </c>
      <c r="R2593" s="14">
        <f>INDEX(Product_Master!$E$2:$E$19,MATCH(H2593,Product_Master!$A$2:$A$19,0))</f>
        <v>133.25</v>
      </c>
      <c r="S2593" s="14">
        <f t="shared" si="240"/>
        <v>864</v>
      </c>
      <c r="T2593" s="14">
        <f t="shared" si="241"/>
        <v>799.5</v>
      </c>
      <c r="U2593" s="14">
        <f t="shared" si="242"/>
        <v>64.5</v>
      </c>
      <c r="V2593" s="20">
        <f t="shared" si="243"/>
        <v>7.4652777777777776E-2</v>
      </c>
      <c r="W2593" s="7" t="str">
        <f t="shared" si="244"/>
        <v>Profitable</v>
      </c>
      <c r="X2593" s="7" t="str">
        <f t="shared" si="245"/>
        <v>Low</v>
      </c>
    </row>
    <row r="2594" spans="1:24" x14ac:dyDescent="0.3">
      <c r="A2594" s="7" t="s">
        <v>5352</v>
      </c>
      <c r="B2594" s="8">
        <v>45565</v>
      </c>
      <c r="C2594" s="8">
        <v>45571</v>
      </c>
      <c r="D2594" s="7" t="s">
        <v>1913</v>
      </c>
      <c r="E2594" s="7" t="s">
        <v>635</v>
      </c>
      <c r="F2594" s="7" t="s">
        <v>29</v>
      </c>
      <c r="G2594" s="7" t="s">
        <v>192</v>
      </c>
      <c r="H2594" s="7" t="s">
        <v>69</v>
      </c>
      <c r="I2594" s="6">
        <v>6</v>
      </c>
      <c r="J2594" s="10">
        <v>0.1</v>
      </c>
      <c r="K2594" s="7" t="s">
        <v>32</v>
      </c>
      <c r="L2594" s="7" t="s">
        <v>23</v>
      </c>
      <c r="M2594" s="6">
        <v>44</v>
      </c>
      <c r="N2594" s="6">
        <v>1</v>
      </c>
      <c r="O2594" s="7" t="str">
        <f>VLOOKUP(H2594,Product_Master!$A$2:$E$19,2,FALSE)</f>
        <v>Marker Pack</v>
      </c>
      <c r="P2594" s="7" t="str">
        <f>VLOOKUP(H2594,Product_Master!$A$2:$E$19,3,FALSE)</f>
        <v>Office Supplies</v>
      </c>
      <c r="Q2594" s="17">
        <f>INDEX(Product_Master!$D$2:$D$19,MATCH(H2594,Product_Master!$A$2:$A$19,0))</f>
        <v>11</v>
      </c>
      <c r="R2594" s="14">
        <f>INDEX(Product_Master!$E$2:$E$19,MATCH(H2594,Product_Master!$A$2:$A$19,0))</f>
        <v>6.23</v>
      </c>
      <c r="S2594" s="14">
        <f t="shared" si="240"/>
        <v>59.4</v>
      </c>
      <c r="T2594" s="14">
        <f t="shared" si="241"/>
        <v>37.380000000000003</v>
      </c>
      <c r="U2594" s="14">
        <f t="shared" si="242"/>
        <v>22.019999999999996</v>
      </c>
      <c r="V2594" s="20">
        <f t="shared" si="243"/>
        <v>0.37070707070707065</v>
      </c>
      <c r="W2594" s="7" t="str">
        <f t="shared" si="244"/>
        <v>Profitable</v>
      </c>
      <c r="X2594" s="7" t="str">
        <f t="shared" si="245"/>
        <v>Low</v>
      </c>
    </row>
    <row r="2595" spans="1:24" x14ac:dyDescent="0.3">
      <c r="A2595" s="7" t="s">
        <v>5353</v>
      </c>
      <c r="B2595" s="8">
        <v>45569</v>
      </c>
      <c r="C2595" s="8">
        <v>45571</v>
      </c>
      <c r="D2595" s="7" t="s">
        <v>3174</v>
      </c>
      <c r="E2595" s="7" t="s">
        <v>1169</v>
      </c>
      <c r="F2595" s="7" t="s">
        <v>39</v>
      </c>
      <c r="G2595" s="7" t="s">
        <v>62</v>
      </c>
      <c r="H2595" s="7" t="s">
        <v>31</v>
      </c>
      <c r="I2595" s="6">
        <v>1</v>
      </c>
      <c r="J2595" s="10">
        <v>0.1</v>
      </c>
      <c r="K2595" s="7" t="s">
        <v>32</v>
      </c>
      <c r="L2595" s="7" t="s">
        <v>23</v>
      </c>
      <c r="M2595" s="6">
        <v>31</v>
      </c>
      <c r="N2595" s="6">
        <v>5</v>
      </c>
      <c r="O2595" s="7" t="str">
        <f>VLOOKUP(H2595,Product_Master!$A$2:$E$19,2,FALSE)</f>
        <v>Desk</v>
      </c>
      <c r="P2595" s="7" t="str">
        <f>VLOOKUP(H2595,Product_Master!$A$2:$E$19,3,FALSE)</f>
        <v>Furniture</v>
      </c>
      <c r="Q2595" s="17">
        <f>INDEX(Product_Master!$D$2:$D$19,MATCH(H2595,Product_Master!$A$2:$A$19,0))</f>
        <v>320</v>
      </c>
      <c r="R2595" s="14">
        <f>INDEX(Product_Master!$E$2:$E$19,MATCH(H2595,Product_Master!$A$2:$A$19,0))</f>
        <v>186.25</v>
      </c>
      <c r="S2595" s="14">
        <f t="shared" si="240"/>
        <v>288</v>
      </c>
      <c r="T2595" s="14">
        <f t="shared" si="241"/>
        <v>186.25</v>
      </c>
      <c r="U2595" s="14">
        <f t="shared" si="242"/>
        <v>101.75</v>
      </c>
      <c r="V2595" s="20">
        <f t="shared" si="243"/>
        <v>0.3532986111111111</v>
      </c>
      <c r="W2595" s="7" t="str">
        <f t="shared" si="244"/>
        <v>Profitable</v>
      </c>
      <c r="X2595" s="7" t="str">
        <f t="shared" si="245"/>
        <v>Low</v>
      </c>
    </row>
    <row r="2596" spans="1:24" x14ac:dyDescent="0.3">
      <c r="A2596" s="7" t="s">
        <v>5354</v>
      </c>
      <c r="B2596" s="8">
        <v>45430</v>
      </c>
      <c r="C2596" s="8">
        <v>45434</v>
      </c>
      <c r="D2596" s="7" t="s">
        <v>95</v>
      </c>
      <c r="E2596" s="7" t="s">
        <v>28</v>
      </c>
      <c r="F2596" s="7" t="s">
        <v>29</v>
      </c>
      <c r="G2596" s="7" t="s">
        <v>90</v>
      </c>
      <c r="H2596" s="7" t="s">
        <v>56</v>
      </c>
      <c r="I2596" s="6">
        <v>7</v>
      </c>
      <c r="J2596" s="10">
        <v>0</v>
      </c>
      <c r="K2596" s="7" t="s">
        <v>32</v>
      </c>
      <c r="L2596" s="7" t="s">
        <v>23</v>
      </c>
      <c r="M2596" s="6">
        <v>53</v>
      </c>
      <c r="N2596" s="6">
        <v>4</v>
      </c>
      <c r="O2596" s="7" t="str">
        <f>VLOOKUP(H2596,Product_Master!$A$2:$E$19,2,FALSE)</f>
        <v>Stapler</v>
      </c>
      <c r="P2596" s="7" t="str">
        <f>VLOOKUP(H2596,Product_Master!$A$2:$E$19,3,FALSE)</f>
        <v>Office Supplies</v>
      </c>
      <c r="Q2596" s="17">
        <f>INDEX(Product_Master!$D$2:$D$19,MATCH(H2596,Product_Master!$A$2:$A$19,0))</f>
        <v>15</v>
      </c>
      <c r="R2596" s="14">
        <f>INDEX(Product_Master!$E$2:$E$19,MATCH(H2596,Product_Master!$A$2:$A$19,0))</f>
        <v>9.91</v>
      </c>
      <c r="S2596" s="14">
        <f t="shared" si="240"/>
        <v>105</v>
      </c>
      <c r="T2596" s="14">
        <f t="shared" si="241"/>
        <v>69.37</v>
      </c>
      <c r="U2596" s="14">
        <f t="shared" si="242"/>
        <v>35.629999999999995</v>
      </c>
      <c r="V2596" s="20">
        <f t="shared" si="243"/>
        <v>0.33933333333333326</v>
      </c>
      <c r="W2596" s="7" t="str">
        <f t="shared" si="244"/>
        <v>Profitable</v>
      </c>
      <c r="X2596" s="7" t="str">
        <f t="shared" si="245"/>
        <v>Low</v>
      </c>
    </row>
    <row r="2597" spans="1:24" x14ac:dyDescent="0.3">
      <c r="A2597" s="7" t="s">
        <v>5356</v>
      </c>
      <c r="B2597" s="8">
        <v>45549</v>
      </c>
      <c r="C2597" s="8">
        <v>45553</v>
      </c>
      <c r="D2597" s="7" t="s">
        <v>1053</v>
      </c>
      <c r="E2597" s="7" t="s">
        <v>152</v>
      </c>
      <c r="F2597" s="7" t="s">
        <v>29</v>
      </c>
      <c r="G2597" s="7" t="s">
        <v>251</v>
      </c>
      <c r="H2597" s="7" t="s">
        <v>98</v>
      </c>
      <c r="I2597" s="6">
        <v>5</v>
      </c>
      <c r="J2597" s="10">
        <v>0</v>
      </c>
      <c r="K2597" s="7" t="s">
        <v>32</v>
      </c>
      <c r="L2597" s="7" t="s">
        <v>33</v>
      </c>
      <c r="M2597" s="6">
        <v>23</v>
      </c>
      <c r="N2597" s="6">
        <v>2</v>
      </c>
      <c r="O2597" s="7" t="str">
        <f>VLOOKUP(H2597,Product_Master!$A$2:$E$19,2,FALSE)</f>
        <v>Office Chair</v>
      </c>
      <c r="P2597" s="7" t="str">
        <f>VLOOKUP(H2597,Product_Master!$A$2:$E$19,3,FALSE)</f>
        <v>Furniture</v>
      </c>
      <c r="Q2597" s="17">
        <f>INDEX(Product_Master!$D$2:$D$19,MATCH(H2597,Product_Master!$A$2:$A$19,0))</f>
        <v>150</v>
      </c>
      <c r="R2597" s="14">
        <f>INDEX(Product_Master!$E$2:$E$19,MATCH(H2597,Product_Master!$A$2:$A$19,0))</f>
        <v>111.98</v>
      </c>
      <c r="S2597" s="14">
        <f t="shared" si="240"/>
        <v>750</v>
      </c>
      <c r="T2597" s="14">
        <f t="shared" si="241"/>
        <v>559.9</v>
      </c>
      <c r="U2597" s="14">
        <f t="shared" si="242"/>
        <v>190.10000000000002</v>
      </c>
      <c r="V2597" s="20">
        <f t="shared" si="243"/>
        <v>0.25346666666666667</v>
      </c>
      <c r="W2597" s="7" t="str">
        <f t="shared" si="244"/>
        <v>Profitable</v>
      </c>
      <c r="X2597" s="7" t="str">
        <f t="shared" si="245"/>
        <v>Low</v>
      </c>
    </row>
    <row r="2598" spans="1:24" x14ac:dyDescent="0.3">
      <c r="A2598" s="7" t="s">
        <v>5357</v>
      </c>
      <c r="B2598" s="8">
        <v>45352</v>
      </c>
      <c r="C2598" s="8">
        <v>45356</v>
      </c>
      <c r="D2598" s="7" t="s">
        <v>2779</v>
      </c>
      <c r="E2598" s="7" t="s">
        <v>1000</v>
      </c>
      <c r="F2598" s="7" t="s">
        <v>29</v>
      </c>
      <c r="G2598" s="7" t="s">
        <v>40</v>
      </c>
      <c r="H2598" s="7" t="s">
        <v>160</v>
      </c>
      <c r="I2598" s="6">
        <v>5</v>
      </c>
      <c r="J2598" s="10">
        <v>0.15</v>
      </c>
      <c r="K2598" s="7" t="s">
        <v>32</v>
      </c>
      <c r="L2598" s="7" t="s">
        <v>23</v>
      </c>
      <c r="M2598" s="6">
        <v>39</v>
      </c>
      <c r="N2598" s="6">
        <v>2</v>
      </c>
      <c r="O2598" s="7" t="str">
        <f>VLOOKUP(H2598,Product_Master!$A$2:$E$19,2,FALSE)</f>
        <v>Laptop</v>
      </c>
      <c r="P2598" s="7" t="str">
        <f>VLOOKUP(H2598,Product_Master!$A$2:$E$19,3,FALSE)</f>
        <v>Technology</v>
      </c>
      <c r="Q2598" s="17">
        <f>INDEX(Product_Master!$D$2:$D$19,MATCH(H2598,Product_Master!$A$2:$A$19,0))</f>
        <v>900</v>
      </c>
      <c r="R2598" s="14">
        <f>INDEX(Product_Master!$E$2:$E$19,MATCH(H2598,Product_Master!$A$2:$A$19,0))</f>
        <v>669.14</v>
      </c>
      <c r="S2598" s="14">
        <f t="shared" si="240"/>
        <v>3825</v>
      </c>
      <c r="T2598" s="14">
        <f t="shared" si="241"/>
        <v>3345.7</v>
      </c>
      <c r="U2598" s="14">
        <f t="shared" si="242"/>
        <v>479.30000000000018</v>
      </c>
      <c r="V2598" s="20">
        <f t="shared" si="243"/>
        <v>0.12530718954248371</v>
      </c>
      <c r="W2598" s="7" t="str">
        <f t="shared" si="244"/>
        <v>Profitable</v>
      </c>
      <c r="X2598" s="7" t="str">
        <f t="shared" si="245"/>
        <v>Medium</v>
      </c>
    </row>
    <row r="2599" spans="1:24" x14ac:dyDescent="0.3">
      <c r="A2599" s="7" t="s">
        <v>5358</v>
      </c>
      <c r="B2599" s="8">
        <v>45466</v>
      </c>
      <c r="C2599" s="8">
        <v>45468</v>
      </c>
      <c r="D2599" s="7" t="s">
        <v>2860</v>
      </c>
      <c r="E2599" s="7" t="s">
        <v>1000</v>
      </c>
      <c r="F2599" s="7" t="s">
        <v>39</v>
      </c>
      <c r="G2599" s="7" t="s">
        <v>40</v>
      </c>
      <c r="H2599" s="7" t="s">
        <v>76</v>
      </c>
      <c r="I2599" s="6">
        <v>5</v>
      </c>
      <c r="J2599" s="10">
        <v>0.1</v>
      </c>
      <c r="K2599" s="7" t="s">
        <v>32</v>
      </c>
      <c r="L2599" s="7" t="s">
        <v>41</v>
      </c>
      <c r="M2599" s="6">
        <v>40</v>
      </c>
      <c r="N2599" s="6">
        <v>5</v>
      </c>
      <c r="O2599" s="7" t="str">
        <f>VLOOKUP(H2599,Product_Master!$A$2:$E$19,2,FALSE)</f>
        <v>Tablet</v>
      </c>
      <c r="P2599" s="7" t="str">
        <f>VLOOKUP(H2599,Product_Master!$A$2:$E$19,3,FALSE)</f>
        <v>Technology</v>
      </c>
      <c r="Q2599" s="17">
        <f>INDEX(Product_Master!$D$2:$D$19,MATCH(H2599,Product_Master!$A$2:$A$19,0))</f>
        <v>350</v>
      </c>
      <c r="R2599" s="14">
        <f>INDEX(Product_Master!$E$2:$E$19,MATCH(H2599,Product_Master!$A$2:$A$19,0))</f>
        <v>267.63</v>
      </c>
      <c r="S2599" s="14">
        <f t="shared" si="240"/>
        <v>1575</v>
      </c>
      <c r="T2599" s="14">
        <f t="shared" si="241"/>
        <v>1338.15</v>
      </c>
      <c r="U2599" s="14">
        <f t="shared" si="242"/>
        <v>236.84999999999991</v>
      </c>
      <c r="V2599" s="20">
        <f t="shared" si="243"/>
        <v>0.15038095238095231</v>
      </c>
      <c r="W2599" s="7" t="str">
        <f t="shared" si="244"/>
        <v>Profitable</v>
      </c>
      <c r="X2599" s="7" t="str">
        <f t="shared" si="245"/>
        <v>Low</v>
      </c>
    </row>
    <row r="2600" spans="1:24" x14ac:dyDescent="0.3">
      <c r="A2600" s="7" t="s">
        <v>5359</v>
      </c>
      <c r="B2600" s="8">
        <v>45267</v>
      </c>
      <c r="C2600" s="8">
        <v>45270</v>
      </c>
      <c r="D2600" s="7" t="s">
        <v>2475</v>
      </c>
      <c r="E2600" s="7" t="s">
        <v>221</v>
      </c>
      <c r="F2600" s="7" t="s">
        <v>39</v>
      </c>
      <c r="G2600" s="7" t="s">
        <v>62</v>
      </c>
      <c r="H2600" s="7" t="s">
        <v>146</v>
      </c>
      <c r="I2600" s="6">
        <v>8</v>
      </c>
      <c r="J2600" s="10">
        <v>0.2</v>
      </c>
      <c r="K2600" s="7" t="s">
        <v>22</v>
      </c>
      <c r="L2600" s="7" t="s">
        <v>41</v>
      </c>
      <c r="M2600" s="6">
        <v>42</v>
      </c>
      <c r="N2600" s="6">
        <v>2</v>
      </c>
      <c r="O2600" s="7" t="str">
        <f>VLOOKUP(H2600,Product_Master!$A$2:$E$19,2,FALSE)</f>
        <v>Standing Desk</v>
      </c>
      <c r="P2600" s="7" t="str">
        <f>VLOOKUP(H2600,Product_Master!$A$2:$E$19,3,FALSE)</f>
        <v>Furniture</v>
      </c>
      <c r="Q2600" s="17">
        <f>INDEX(Product_Master!$D$2:$D$19,MATCH(H2600,Product_Master!$A$2:$A$19,0))</f>
        <v>480</v>
      </c>
      <c r="R2600" s="14">
        <f>INDEX(Product_Master!$E$2:$E$19,MATCH(H2600,Product_Master!$A$2:$A$19,0))</f>
        <v>375.21</v>
      </c>
      <c r="S2600" s="14">
        <f t="shared" si="240"/>
        <v>3072</v>
      </c>
      <c r="T2600" s="14">
        <f t="shared" si="241"/>
        <v>3001.68</v>
      </c>
      <c r="U2600" s="14">
        <f t="shared" si="242"/>
        <v>70.320000000000164</v>
      </c>
      <c r="V2600" s="20">
        <f t="shared" si="243"/>
        <v>2.2890625000000053E-2</v>
      </c>
      <c r="W2600" s="7" t="str">
        <f t="shared" si="244"/>
        <v>Profitable</v>
      </c>
      <c r="X2600" s="7" t="str">
        <f t="shared" si="245"/>
        <v>Medium</v>
      </c>
    </row>
    <row r="2601" spans="1:24" x14ac:dyDescent="0.3">
      <c r="A2601" s="7" t="s">
        <v>5360</v>
      </c>
      <c r="B2601" s="8">
        <v>45481</v>
      </c>
      <c r="C2601" s="8">
        <v>45486</v>
      </c>
      <c r="D2601" s="7" t="s">
        <v>1008</v>
      </c>
      <c r="E2601" s="7" t="s">
        <v>1568</v>
      </c>
      <c r="F2601" s="7" t="s">
        <v>29</v>
      </c>
      <c r="G2601" s="7" t="s">
        <v>20</v>
      </c>
      <c r="H2601" s="7" t="s">
        <v>31</v>
      </c>
      <c r="I2601" s="6">
        <v>5</v>
      </c>
      <c r="J2601" s="10">
        <v>0.2</v>
      </c>
      <c r="K2601" s="7" t="s">
        <v>32</v>
      </c>
      <c r="L2601" s="7" t="s">
        <v>23</v>
      </c>
      <c r="M2601" s="6">
        <v>44</v>
      </c>
      <c r="N2601" s="6">
        <v>3</v>
      </c>
      <c r="O2601" s="7" t="str">
        <f>VLOOKUP(H2601,Product_Master!$A$2:$E$19,2,FALSE)</f>
        <v>Desk</v>
      </c>
      <c r="P2601" s="7" t="str">
        <f>VLOOKUP(H2601,Product_Master!$A$2:$E$19,3,FALSE)</f>
        <v>Furniture</v>
      </c>
      <c r="Q2601" s="17">
        <f>INDEX(Product_Master!$D$2:$D$19,MATCH(H2601,Product_Master!$A$2:$A$19,0))</f>
        <v>320</v>
      </c>
      <c r="R2601" s="14">
        <f>INDEX(Product_Master!$E$2:$E$19,MATCH(H2601,Product_Master!$A$2:$A$19,0))</f>
        <v>186.25</v>
      </c>
      <c r="S2601" s="14">
        <f t="shared" si="240"/>
        <v>1280</v>
      </c>
      <c r="T2601" s="14">
        <f t="shared" si="241"/>
        <v>931.25</v>
      </c>
      <c r="U2601" s="14">
        <f t="shared" si="242"/>
        <v>348.75</v>
      </c>
      <c r="V2601" s="20">
        <f t="shared" si="243"/>
        <v>0.2724609375</v>
      </c>
      <c r="W2601" s="7" t="str">
        <f t="shared" si="244"/>
        <v>Profitable</v>
      </c>
      <c r="X2601" s="7" t="str">
        <f t="shared" si="245"/>
        <v>Low</v>
      </c>
    </row>
    <row r="2602" spans="1:24" x14ac:dyDescent="0.3">
      <c r="A2602" s="7" t="s">
        <v>5361</v>
      </c>
      <c r="B2602" s="8">
        <v>45194</v>
      </c>
      <c r="C2602" s="8">
        <v>45195</v>
      </c>
      <c r="D2602" s="7" t="s">
        <v>5363</v>
      </c>
      <c r="E2602" s="7" t="s">
        <v>619</v>
      </c>
      <c r="F2602" s="7" t="s">
        <v>39</v>
      </c>
      <c r="G2602" s="7" t="s">
        <v>62</v>
      </c>
      <c r="H2602" s="7" t="s">
        <v>154</v>
      </c>
      <c r="I2602" s="6">
        <v>5</v>
      </c>
      <c r="J2602" s="10">
        <v>0</v>
      </c>
      <c r="K2602" s="7" t="s">
        <v>22</v>
      </c>
      <c r="L2602" s="7" t="s">
        <v>41</v>
      </c>
      <c r="M2602" s="6">
        <v>55</v>
      </c>
      <c r="N2602" s="6">
        <v>3</v>
      </c>
      <c r="O2602" s="7" t="str">
        <f>VLOOKUP(H2602,Product_Master!$A$2:$E$19,2,FALSE)</f>
        <v>Filing Cabinet</v>
      </c>
      <c r="P2602" s="7" t="str">
        <f>VLOOKUP(H2602,Product_Master!$A$2:$E$19,3,FALSE)</f>
        <v>Furniture</v>
      </c>
      <c r="Q2602" s="17">
        <f>INDEX(Product_Master!$D$2:$D$19,MATCH(H2602,Product_Master!$A$2:$A$19,0))</f>
        <v>130</v>
      </c>
      <c r="R2602" s="14">
        <f>INDEX(Product_Master!$E$2:$E$19,MATCH(H2602,Product_Master!$A$2:$A$19,0))</f>
        <v>83.55</v>
      </c>
      <c r="S2602" s="14">
        <f t="shared" si="240"/>
        <v>650</v>
      </c>
      <c r="T2602" s="14">
        <f t="shared" si="241"/>
        <v>417.75</v>
      </c>
      <c r="U2602" s="14">
        <f t="shared" si="242"/>
        <v>232.25</v>
      </c>
      <c r="V2602" s="20">
        <f t="shared" si="243"/>
        <v>0.35730769230769233</v>
      </c>
      <c r="W2602" s="7" t="str">
        <f t="shared" si="244"/>
        <v>Profitable</v>
      </c>
      <c r="X2602" s="7" t="str">
        <f t="shared" si="245"/>
        <v>Low</v>
      </c>
    </row>
    <row r="2603" spans="1:24" x14ac:dyDescent="0.3">
      <c r="A2603" s="7" t="s">
        <v>5364</v>
      </c>
      <c r="B2603" s="8">
        <v>45483</v>
      </c>
      <c r="C2603" s="8">
        <v>45488</v>
      </c>
      <c r="D2603" s="7" t="s">
        <v>3034</v>
      </c>
      <c r="E2603" s="7" t="s">
        <v>444</v>
      </c>
      <c r="F2603" s="7" t="s">
        <v>19</v>
      </c>
      <c r="G2603" s="7" t="s">
        <v>251</v>
      </c>
      <c r="H2603" s="7" t="s">
        <v>21</v>
      </c>
      <c r="I2603" s="6">
        <v>4</v>
      </c>
      <c r="J2603" s="10">
        <v>0.05</v>
      </c>
      <c r="K2603" s="7" t="s">
        <v>222</v>
      </c>
      <c r="L2603" s="7" t="s">
        <v>50</v>
      </c>
      <c r="M2603" s="6">
        <v>31</v>
      </c>
      <c r="N2603" s="6">
        <v>3</v>
      </c>
      <c r="O2603" s="7" t="str">
        <f>VLOOKUP(H2603,Product_Master!$A$2:$E$19,2,FALSE)</f>
        <v>Pen Set</v>
      </c>
      <c r="P2603" s="7" t="str">
        <f>VLOOKUP(H2603,Product_Master!$A$2:$E$19,3,FALSE)</f>
        <v>Office Supplies</v>
      </c>
      <c r="Q2603" s="17">
        <f>INDEX(Product_Master!$D$2:$D$19,MATCH(H2603,Product_Master!$A$2:$A$19,0))</f>
        <v>12</v>
      </c>
      <c r="R2603" s="14">
        <f>INDEX(Product_Master!$E$2:$E$19,MATCH(H2603,Product_Master!$A$2:$A$19,0))</f>
        <v>9.07</v>
      </c>
      <c r="S2603" s="14">
        <f t="shared" si="240"/>
        <v>45.599999999999994</v>
      </c>
      <c r="T2603" s="14">
        <f t="shared" si="241"/>
        <v>36.28</v>
      </c>
      <c r="U2603" s="14">
        <f t="shared" si="242"/>
        <v>9.3199999999999932</v>
      </c>
      <c r="V2603" s="20">
        <f t="shared" si="243"/>
        <v>0.20438596491228059</v>
      </c>
      <c r="W2603" s="7" t="str">
        <f t="shared" si="244"/>
        <v>Profitable</v>
      </c>
      <c r="X2603" s="7" t="str">
        <f t="shared" si="245"/>
        <v>Low</v>
      </c>
    </row>
    <row r="2604" spans="1:24" x14ac:dyDescent="0.3">
      <c r="A2604" s="7" t="s">
        <v>5365</v>
      </c>
      <c r="B2604" s="8">
        <v>45117</v>
      </c>
      <c r="C2604" s="8">
        <v>45120</v>
      </c>
      <c r="D2604" s="7" t="s">
        <v>3422</v>
      </c>
      <c r="E2604" s="7" t="s">
        <v>266</v>
      </c>
      <c r="F2604" s="7" t="s">
        <v>29</v>
      </c>
      <c r="G2604" s="7" t="s">
        <v>5734</v>
      </c>
      <c r="H2604" s="7" t="s">
        <v>76</v>
      </c>
      <c r="I2604" s="6">
        <v>8</v>
      </c>
      <c r="J2604" s="10">
        <v>0.1</v>
      </c>
      <c r="K2604" s="7" t="s">
        <v>32</v>
      </c>
      <c r="L2604" s="7" t="s">
        <v>41</v>
      </c>
      <c r="M2604" s="6">
        <v>64</v>
      </c>
      <c r="N2604" s="6">
        <v>2</v>
      </c>
      <c r="O2604" s="7" t="str">
        <f>VLOOKUP(H2604,Product_Master!$A$2:$E$19,2,FALSE)</f>
        <v>Tablet</v>
      </c>
      <c r="P2604" s="7" t="str">
        <f>VLOOKUP(H2604,Product_Master!$A$2:$E$19,3,FALSE)</f>
        <v>Technology</v>
      </c>
      <c r="Q2604" s="17">
        <f>INDEX(Product_Master!$D$2:$D$19,MATCH(H2604,Product_Master!$A$2:$A$19,0))</f>
        <v>350</v>
      </c>
      <c r="R2604" s="14">
        <f>INDEX(Product_Master!$E$2:$E$19,MATCH(H2604,Product_Master!$A$2:$A$19,0))</f>
        <v>267.63</v>
      </c>
      <c r="S2604" s="14">
        <f t="shared" si="240"/>
        <v>2520</v>
      </c>
      <c r="T2604" s="14">
        <f t="shared" si="241"/>
        <v>2141.04</v>
      </c>
      <c r="U2604" s="14">
        <f t="shared" si="242"/>
        <v>378.96000000000004</v>
      </c>
      <c r="V2604" s="20">
        <f t="shared" si="243"/>
        <v>0.15038095238095239</v>
      </c>
      <c r="W2604" s="7" t="str">
        <f t="shared" si="244"/>
        <v>Profitable</v>
      </c>
      <c r="X2604" s="7" t="str">
        <f t="shared" si="245"/>
        <v>Medium</v>
      </c>
    </row>
    <row r="2605" spans="1:24" x14ac:dyDescent="0.3">
      <c r="A2605" s="7" t="s">
        <v>5366</v>
      </c>
      <c r="B2605" s="8">
        <v>45308</v>
      </c>
      <c r="C2605" s="8">
        <v>45309</v>
      </c>
      <c r="D2605" s="7" t="s">
        <v>657</v>
      </c>
      <c r="E2605" s="7" t="s">
        <v>435</v>
      </c>
      <c r="F2605" s="7" t="s">
        <v>29</v>
      </c>
      <c r="G2605" s="7" t="s">
        <v>90</v>
      </c>
      <c r="H2605" s="7" t="s">
        <v>177</v>
      </c>
      <c r="I2605" s="6">
        <v>4</v>
      </c>
      <c r="J2605" s="10">
        <v>0</v>
      </c>
      <c r="K2605" s="7" t="s">
        <v>22</v>
      </c>
      <c r="L2605" s="7" t="s">
        <v>33</v>
      </c>
      <c r="M2605" s="6">
        <v>60</v>
      </c>
      <c r="N2605" s="6">
        <v>2</v>
      </c>
      <c r="O2605" s="7" t="str">
        <f>VLOOKUP(H2605,Product_Master!$A$2:$E$19,2,FALSE)</f>
        <v>Headphones</v>
      </c>
      <c r="P2605" s="7" t="str">
        <f>VLOOKUP(H2605,Product_Master!$A$2:$E$19,3,FALSE)</f>
        <v>Technology</v>
      </c>
      <c r="Q2605" s="17">
        <f>INDEX(Product_Master!$D$2:$D$19,MATCH(H2605,Product_Master!$A$2:$A$19,0))</f>
        <v>80</v>
      </c>
      <c r="R2605" s="14">
        <f>INDEX(Product_Master!$E$2:$E$19,MATCH(H2605,Product_Master!$A$2:$A$19,0))</f>
        <v>45.88</v>
      </c>
      <c r="S2605" s="14">
        <f t="shared" si="240"/>
        <v>320</v>
      </c>
      <c r="T2605" s="14">
        <f t="shared" si="241"/>
        <v>183.52</v>
      </c>
      <c r="U2605" s="14">
        <f t="shared" si="242"/>
        <v>136.47999999999999</v>
      </c>
      <c r="V2605" s="20">
        <f t="shared" si="243"/>
        <v>0.42649999999999999</v>
      </c>
      <c r="W2605" s="7" t="str">
        <f t="shared" si="244"/>
        <v>Profitable</v>
      </c>
      <c r="X2605" s="7" t="str">
        <f t="shared" si="245"/>
        <v>Low</v>
      </c>
    </row>
    <row r="2606" spans="1:24" x14ac:dyDescent="0.3">
      <c r="A2606" s="7" t="s">
        <v>5368</v>
      </c>
      <c r="B2606" s="8">
        <v>45190</v>
      </c>
      <c r="C2606" s="8">
        <v>45197</v>
      </c>
      <c r="D2606" s="7" t="s">
        <v>2774</v>
      </c>
      <c r="E2606" s="7" t="s">
        <v>506</v>
      </c>
      <c r="F2606" s="7" t="s">
        <v>29</v>
      </c>
      <c r="G2606" s="7" t="s">
        <v>293</v>
      </c>
      <c r="H2606" s="7" t="s">
        <v>56</v>
      </c>
      <c r="I2606" s="6">
        <v>6</v>
      </c>
      <c r="J2606" s="10">
        <v>0.1</v>
      </c>
      <c r="K2606" s="7" t="s">
        <v>32</v>
      </c>
      <c r="L2606" s="7" t="s">
        <v>23</v>
      </c>
      <c r="M2606" s="6">
        <v>40</v>
      </c>
      <c r="N2606" s="6">
        <v>3</v>
      </c>
      <c r="O2606" s="7" t="str">
        <f>VLOOKUP(H2606,Product_Master!$A$2:$E$19,2,FALSE)</f>
        <v>Stapler</v>
      </c>
      <c r="P2606" s="7" t="str">
        <f>VLOOKUP(H2606,Product_Master!$A$2:$E$19,3,FALSE)</f>
        <v>Office Supplies</v>
      </c>
      <c r="Q2606" s="17">
        <f>INDEX(Product_Master!$D$2:$D$19,MATCH(H2606,Product_Master!$A$2:$A$19,0))</f>
        <v>15</v>
      </c>
      <c r="R2606" s="14">
        <f>INDEX(Product_Master!$E$2:$E$19,MATCH(H2606,Product_Master!$A$2:$A$19,0))</f>
        <v>9.91</v>
      </c>
      <c r="S2606" s="14">
        <f t="shared" si="240"/>
        <v>81</v>
      </c>
      <c r="T2606" s="14">
        <f t="shared" si="241"/>
        <v>59.46</v>
      </c>
      <c r="U2606" s="14">
        <f t="shared" si="242"/>
        <v>21.54</v>
      </c>
      <c r="V2606" s="20">
        <f t="shared" si="243"/>
        <v>0.2659259259259259</v>
      </c>
      <c r="W2606" s="7" t="str">
        <f t="shared" si="244"/>
        <v>Profitable</v>
      </c>
      <c r="X2606" s="7" t="str">
        <f t="shared" si="245"/>
        <v>Low</v>
      </c>
    </row>
    <row r="2607" spans="1:24" x14ac:dyDescent="0.3">
      <c r="A2607" s="7" t="s">
        <v>5369</v>
      </c>
      <c r="B2607" s="8">
        <v>44927</v>
      </c>
      <c r="C2607" s="8">
        <v>44934</v>
      </c>
      <c r="D2607" s="7" t="s">
        <v>2481</v>
      </c>
      <c r="E2607" s="7" t="s">
        <v>120</v>
      </c>
      <c r="F2607" s="7" t="s">
        <v>29</v>
      </c>
      <c r="G2607" s="7" t="s">
        <v>251</v>
      </c>
      <c r="H2607" s="7" t="s">
        <v>241</v>
      </c>
      <c r="I2607" s="6">
        <v>9</v>
      </c>
      <c r="J2607" s="10">
        <v>0</v>
      </c>
      <c r="K2607" s="7" t="s">
        <v>32</v>
      </c>
      <c r="L2607" s="7" t="s">
        <v>33</v>
      </c>
      <c r="M2607" s="6">
        <v>69</v>
      </c>
      <c r="N2607" s="6">
        <v>2</v>
      </c>
      <c r="O2607" s="7" t="str">
        <f>VLOOKUP(H2607,Product_Master!$A$2:$E$19,2,FALSE)</f>
        <v>Notebook</v>
      </c>
      <c r="P2607" s="7" t="str">
        <f>VLOOKUP(H2607,Product_Master!$A$2:$E$19,3,FALSE)</f>
        <v>Office Supplies</v>
      </c>
      <c r="Q2607" s="17">
        <f>INDEX(Product_Master!$D$2:$D$19,MATCH(H2607,Product_Master!$A$2:$A$19,0))</f>
        <v>6</v>
      </c>
      <c r="R2607" s="14">
        <f>INDEX(Product_Master!$E$2:$E$19,MATCH(H2607,Product_Master!$A$2:$A$19,0))</f>
        <v>4.2699999999999996</v>
      </c>
      <c r="S2607" s="14">
        <f t="shared" si="240"/>
        <v>54</v>
      </c>
      <c r="T2607" s="14">
        <f t="shared" si="241"/>
        <v>38.429999999999993</v>
      </c>
      <c r="U2607" s="14">
        <f t="shared" si="242"/>
        <v>15.570000000000007</v>
      </c>
      <c r="V2607" s="20">
        <f t="shared" si="243"/>
        <v>0.2883333333333335</v>
      </c>
      <c r="W2607" s="7" t="str">
        <f t="shared" si="244"/>
        <v>Profitable</v>
      </c>
      <c r="X2607" s="7" t="str">
        <f t="shared" si="245"/>
        <v>Low</v>
      </c>
    </row>
    <row r="2608" spans="1:24" x14ac:dyDescent="0.3">
      <c r="A2608" s="7" t="s">
        <v>5370</v>
      </c>
      <c r="B2608" s="8">
        <v>45523</v>
      </c>
      <c r="C2608" s="8">
        <v>45528</v>
      </c>
      <c r="D2608" s="7" t="s">
        <v>1427</v>
      </c>
      <c r="E2608" s="7" t="s">
        <v>548</v>
      </c>
      <c r="F2608" s="7" t="s">
        <v>39</v>
      </c>
      <c r="G2608" s="7" t="s">
        <v>30</v>
      </c>
      <c r="H2608" s="7" t="s">
        <v>21</v>
      </c>
      <c r="I2608" s="6">
        <v>3</v>
      </c>
      <c r="J2608" s="10">
        <v>0.05</v>
      </c>
      <c r="K2608" s="7" t="s">
        <v>32</v>
      </c>
      <c r="L2608" s="7" t="s">
        <v>41</v>
      </c>
      <c r="M2608" s="6">
        <v>66</v>
      </c>
      <c r="N2608" s="6">
        <v>4</v>
      </c>
      <c r="O2608" s="7" t="str">
        <f>VLOOKUP(H2608,Product_Master!$A$2:$E$19,2,FALSE)</f>
        <v>Pen Set</v>
      </c>
      <c r="P2608" s="7" t="str">
        <f>VLOOKUP(H2608,Product_Master!$A$2:$E$19,3,FALSE)</f>
        <v>Office Supplies</v>
      </c>
      <c r="Q2608" s="17">
        <f>INDEX(Product_Master!$D$2:$D$19,MATCH(H2608,Product_Master!$A$2:$A$19,0))</f>
        <v>12</v>
      </c>
      <c r="R2608" s="14">
        <f>INDEX(Product_Master!$E$2:$E$19,MATCH(H2608,Product_Master!$A$2:$A$19,0))</f>
        <v>9.07</v>
      </c>
      <c r="S2608" s="14">
        <f t="shared" si="240"/>
        <v>34.199999999999996</v>
      </c>
      <c r="T2608" s="14">
        <f t="shared" si="241"/>
        <v>27.21</v>
      </c>
      <c r="U2608" s="14">
        <f t="shared" si="242"/>
        <v>6.9899999999999949</v>
      </c>
      <c r="V2608" s="20">
        <f t="shared" si="243"/>
        <v>0.20438596491228059</v>
      </c>
      <c r="W2608" s="7" t="str">
        <f t="shared" si="244"/>
        <v>Profitable</v>
      </c>
      <c r="X2608" s="7" t="str">
        <f t="shared" si="245"/>
        <v>Low</v>
      </c>
    </row>
    <row r="2609" spans="1:24" x14ac:dyDescent="0.3">
      <c r="A2609" s="7" t="s">
        <v>5371</v>
      </c>
      <c r="B2609" s="8">
        <v>45440</v>
      </c>
      <c r="C2609" s="8">
        <v>45445</v>
      </c>
      <c r="D2609" s="7" t="s">
        <v>5372</v>
      </c>
      <c r="E2609" s="7" t="s">
        <v>215</v>
      </c>
      <c r="F2609" s="7" t="s">
        <v>39</v>
      </c>
      <c r="G2609" s="7" t="s">
        <v>176</v>
      </c>
      <c r="H2609" s="7" t="s">
        <v>160</v>
      </c>
      <c r="I2609" s="6">
        <v>6</v>
      </c>
      <c r="J2609" s="10">
        <v>0.2</v>
      </c>
      <c r="K2609" s="7" t="s">
        <v>22</v>
      </c>
      <c r="L2609" s="7" t="s">
        <v>41</v>
      </c>
      <c r="M2609" s="6">
        <v>20</v>
      </c>
      <c r="N2609" s="6">
        <v>3</v>
      </c>
      <c r="O2609" s="7" t="str">
        <f>VLOOKUP(H2609,Product_Master!$A$2:$E$19,2,FALSE)</f>
        <v>Laptop</v>
      </c>
      <c r="P2609" s="7" t="str">
        <f>VLOOKUP(H2609,Product_Master!$A$2:$E$19,3,FALSE)</f>
        <v>Technology</v>
      </c>
      <c r="Q2609" s="17">
        <f>INDEX(Product_Master!$D$2:$D$19,MATCH(H2609,Product_Master!$A$2:$A$19,0))</f>
        <v>900</v>
      </c>
      <c r="R2609" s="14">
        <f>INDEX(Product_Master!$E$2:$E$19,MATCH(H2609,Product_Master!$A$2:$A$19,0))</f>
        <v>669.14</v>
      </c>
      <c r="S2609" s="14">
        <f t="shared" si="240"/>
        <v>4320</v>
      </c>
      <c r="T2609" s="14">
        <f t="shared" si="241"/>
        <v>4014.84</v>
      </c>
      <c r="U2609" s="14">
        <f t="shared" si="242"/>
        <v>305.15999999999985</v>
      </c>
      <c r="V2609" s="20">
        <f t="shared" si="243"/>
        <v>7.0638888888888848E-2</v>
      </c>
      <c r="W2609" s="7" t="str">
        <f t="shared" si="244"/>
        <v>Profitable</v>
      </c>
      <c r="X2609" s="7" t="str">
        <f t="shared" si="245"/>
        <v>Medium</v>
      </c>
    </row>
    <row r="2610" spans="1:24" x14ac:dyDescent="0.3">
      <c r="A2610" s="7" t="s">
        <v>5373</v>
      </c>
      <c r="B2610" s="8">
        <v>45638</v>
      </c>
      <c r="C2610" s="8">
        <v>45640</v>
      </c>
      <c r="D2610" s="7" t="s">
        <v>5331</v>
      </c>
      <c r="E2610" s="7" t="s">
        <v>186</v>
      </c>
      <c r="F2610" s="7" t="s">
        <v>19</v>
      </c>
      <c r="G2610" s="7" t="s">
        <v>40</v>
      </c>
      <c r="H2610" s="7" t="s">
        <v>21</v>
      </c>
      <c r="I2610" s="6">
        <v>2</v>
      </c>
      <c r="J2610" s="10">
        <v>0</v>
      </c>
      <c r="K2610" s="7" t="s">
        <v>22</v>
      </c>
      <c r="L2610" s="7" t="s">
        <v>50</v>
      </c>
      <c r="M2610" s="6">
        <v>57</v>
      </c>
      <c r="N2610" s="6">
        <v>4</v>
      </c>
      <c r="O2610" s="7" t="str">
        <f>VLOOKUP(H2610,Product_Master!$A$2:$E$19,2,FALSE)</f>
        <v>Pen Set</v>
      </c>
      <c r="P2610" s="7" t="str">
        <f>VLOOKUP(H2610,Product_Master!$A$2:$E$19,3,FALSE)</f>
        <v>Office Supplies</v>
      </c>
      <c r="Q2610" s="17">
        <f>INDEX(Product_Master!$D$2:$D$19,MATCH(H2610,Product_Master!$A$2:$A$19,0))</f>
        <v>12</v>
      </c>
      <c r="R2610" s="14">
        <f>INDEX(Product_Master!$E$2:$E$19,MATCH(H2610,Product_Master!$A$2:$A$19,0))</f>
        <v>9.07</v>
      </c>
      <c r="S2610" s="14">
        <f t="shared" si="240"/>
        <v>24</v>
      </c>
      <c r="T2610" s="14">
        <f t="shared" si="241"/>
        <v>18.14</v>
      </c>
      <c r="U2610" s="14">
        <f t="shared" si="242"/>
        <v>5.8599999999999994</v>
      </c>
      <c r="V2610" s="20">
        <f t="shared" si="243"/>
        <v>0.24416666666666664</v>
      </c>
      <c r="W2610" s="7" t="str">
        <f t="shared" si="244"/>
        <v>Profitable</v>
      </c>
      <c r="X2610" s="7" t="str">
        <f t="shared" si="245"/>
        <v>Low</v>
      </c>
    </row>
    <row r="2611" spans="1:24" x14ac:dyDescent="0.3">
      <c r="A2611" s="7" t="s">
        <v>5375</v>
      </c>
      <c r="B2611" s="8">
        <v>45019</v>
      </c>
      <c r="C2611" s="8">
        <v>45025</v>
      </c>
      <c r="D2611" s="7" t="s">
        <v>1229</v>
      </c>
      <c r="E2611" s="7" t="s">
        <v>357</v>
      </c>
      <c r="F2611" s="7" t="s">
        <v>29</v>
      </c>
      <c r="G2611" s="7" t="s">
        <v>30</v>
      </c>
      <c r="H2611" s="7" t="s">
        <v>91</v>
      </c>
      <c r="I2611" s="6">
        <v>4</v>
      </c>
      <c r="J2611" s="10">
        <v>0</v>
      </c>
      <c r="K2611" s="7" t="s">
        <v>22</v>
      </c>
      <c r="L2611" s="7" t="s">
        <v>41</v>
      </c>
      <c r="M2611" s="6">
        <v>54</v>
      </c>
      <c r="N2611" s="6">
        <v>3</v>
      </c>
      <c r="O2611" s="7" t="str">
        <f>VLOOKUP(H2611,Product_Master!$A$2:$E$19,2,FALSE)</f>
        <v>Smartphone</v>
      </c>
      <c r="P2611" s="7" t="str">
        <f>VLOOKUP(H2611,Product_Master!$A$2:$E$19,3,FALSE)</f>
        <v>Technology</v>
      </c>
      <c r="Q2611" s="17">
        <f>INDEX(Product_Master!$D$2:$D$19,MATCH(H2611,Product_Master!$A$2:$A$19,0))</f>
        <v>600</v>
      </c>
      <c r="R2611" s="14">
        <f>INDEX(Product_Master!$E$2:$E$19,MATCH(H2611,Product_Master!$A$2:$A$19,0))</f>
        <v>395.83</v>
      </c>
      <c r="S2611" s="14">
        <f t="shared" si="240"/>
        <v>2400</v>
      </c>
      <c r="T2611" s="14">
        <f t="shared" si="241"/>
        <v>1583.32</v>
      </c>
      <c r="U2611" s="14">
        <f t="shared" si="242"/>
        <v>816.68000000000006</v>
      </c>
      <c r="V2611" s="20">
        <f t="shared" si="243"/>
        <v>0.34028333333333338</v>
      </c>
      <c r="W2611" s="7" t="str">
        <f t="shared" si="244"/>
        <v>Profitable</v>
      </c>
      <c r="X2611" s="7" t="str">
        <f t="shared" si="245"/>
        <v>Medium</v>
      </c>
    </row>
    <row r="2612" spans="1:24" x14ac:dyDescent="0.3">
      <c r="A2612" s="7" t="s">
        <v>5376</v>
      </c>
      <c r="B2612" s="8">
        <v>45488</v>
      </c>
      <c r="C2612" s="8">
        <v>45491</v>
      </c>
      <c r="D2612" s="7" t="s">
        <v>139</v>
      </c>
      <c r="E2612" s="7" t="s">
        <v>413</v>
      </c>
      <c r="F2612" s="7" t="s">
        <v>29</v>
      </c>
      <c r="G2612" s="7" t="s">
        <v>47</v>
      </c>
      <c r="H2612" s="7" t="s">
        <v>241</v>
      </c>
      <c r="I2612" s="6">
        <v>4</v>
      </c>
      <c r="J2612" s="10">
        <v>0</v>
      </c>
      <c r="K2612" s="7" t="s">
        <v>32</v>
      </c>
      <c r="L2612" s="7" t="s">
        <v>23</v>
      </c>
      <c r="M2612" s="6">
        <v>25</v>
      </c>
      <c r="N2612" s="6">
        <v>1</v>
      </c>
      <c r="O2612" s="7" t="str">
        <f>VLOOKUP(H2612,Product_Master!$A$2:$E$19,2,FALSE)</f>
        <v>Notebook</v>
      </c>
      <c r="P2612" s="7" t="str">
        <f>VLOOKUP(H2612,Product_Master!$A$2:$E$19,3,FALSE)</f>
        <v>Office Supplies</v>
      </c>
      <c r="Q2612" s="17">
        <f>INDEX(Product_Master!$D$2:$D$19,MATCH(H2612,Product_Master!$A$2:$A$19,0))</f>
        <v>6</v>
      </c>
      <c r="R2612" s="14">
        <f>INDEX(Product_Master!$E$2:$E$19,MATCH(H2612,Product_Master!$A$2:$A$19,0))</f>
        <v>4.2699999999999996</v>
      </c>
      <c r="S2612" s="14">
        <f t="shared" si="240"/>
        <v>24</v>
      </c>
      <c r="T2612" s="14">
        <f t="shared" si="241"/>
        <v>17.079999999999998</v>
      </c>
      <c r="U2612" s="14">
        <f t="shared" si="242"/>
        <v>6.9200000000000017</v>
      </c>
      <c r="V2612" s="20">
        <f t="shared" si="243"/>
        <v>0.28833333333333339</v>
      </c>
      <c r="W2612" s="7" t="str">
        <f t="shared" si="244"/>
        <v>Profitable</v>
      </c>
      <c r="X2612" s="7" t="str">
        <f t="shared" si="245"/>
        <v>Low</v>
      </c>
    </row>
    <row r="2613" spans="1:24" x14ac:dyDescent="0.3">
      <c r="A2613" s="7" t="s">
        <v>5377</v>
      </c>
      <c r="B2613" s="8">
        <v>45403</v>
      </c>
      <c r="C2613" s="8">
        <v>45409</v>
      </c>
      <c r="D2613" s="7" t="s">
        <v>2851</v>
      </c>
      <c r="E2613" s="7" t="s">
        <v>140</v>
      </c>
      <c r="F2613" s="7" t="s">
        <v>19</v>
      </c>
      <c r="G2613" s="7" t="s">
        <v>97</v>
      </c>
      <c r="H2613" s="7" t="s">
        <v>98</v>
      </c>
      <c r="I2613" s="6">
        <v>6</v>
      </c>
      <c r="J2613" s="10">
        <v>0.05</v>
      </c>
      <c r="K2613" s="7" t="s">
        <v>32</v>
      </c>
      <c r="L2613" s="7" t="s">
        <v>50</v>
      </c>
      <c r="M2613" s="6">
        <v>18</v>
      </c>
      <c r="N2613" s="6">
        <v>1</v>
      </c>
      <c r="O2613" s="7" t="str">
        <f>VLOOKUP(H2613,Product_Master!$A$2:$E$19,2,FALSE)</f>
        <v>Office Chair</v>
      </c>
      <c r="P2613" s="7" t="str">
        <f>VLOOKUP(H2613,Product_Master!$A$2:$E$19,3,FALSE)</f>
        <v>Furniture</v>
      </c>
      <c r="Q2613" s="17">
        <f>INDEX(Product_Master!$D$2:$D$19,MATCH(H2613,Product_Master!$A$2:$A$19,0))</f>
        <v>150</v>
      </c>
      <c r="R2613" s="14">
        <f>INDEX(Product_Master!$E$2:$E$19,MATCH(H2613,Product_Master!$A$2:$A$19,0))</f>
        <v>111.98</v>
      </c>
      <c r="S2613" s="14">
        <f t="shared" si="240"/>
        <v>855</v>
      </c>
      <c r="T2613" s="14">
        <f t="shared" si="241"/>
        <v>671.88</v>
      </c>
      <c r="U2613" s="14">
        <f t="shared" si="242"/>
        <v>183.12</v>
      </c>
      <c r="V2613" s="20">
        <f t="shared" si="243"/>
        <v>0.21417543859649124</v>
      </c>
      <c r="W2613" s="7" t="str">
        <f t="shared" si="244"/>
        <v>Profitable</v>
      </c>
      <c r="X2613" s="7" t="str">
        <f t="shared" si="245"/>
        <v>Low</v>
      </c>
    </row>
    <row r="2614" spans="1:24" x14ac:dyDescent="0.3">
      <c r="A2614" s="7" t="s">
        <v>5378</v>
      </c>
      <c r="B2614" s="8">
        <v>45514</v>
      </c>
      <c r="C2614" s="8">
        <v>45519</v>
      </c>
      <c r="D2614" s="7" t="s">
        <v>2573</v>
      </c>
      <c r="E2614" s="7" t="s">
        <v>302</v>
      </c>
      <c r="F2614" s="7" t="s">
        <v>29</v>
      </c>
      <c r="G2614" s="7" t="s">
        <v>115</v>
      </c>
      <c r="H2614" s="7" t="s">
        <v>91</v>
      </c>
      <c r="I2614" s="6">
        <v>5</v>
      </c>
      <c r="J2614" s="10">
        <v>0</v>
      </c>
      <c r="K2614" s="7" t="s">
        <v>32</v>
      </c>
      <c r="L2614" s="7" t="s">
        <v>50</v>
      </c>
      <c r="M2614" s="6">
        <v>49</v>
      </c>
      <c r="N2614" s="6">
        <v>5</v>
      </c>
      <c r="O2614" s="7" t="str">
        <f>VLOOKUP(H2614,Product_Master!$A$2:$E$19,2,FALSE)</f>
        <v>Smartphone</v>
      </c>
      <c r="P2614" s="7" t="str">
        <f>VLOOKUP(H2614,Product_Master!$A$2:$E$19,3,FALSE)</f>
        <v>Technology</v>
      </c>
      <c r="Q2614" s="17">
        <f>INDEX(Product_Master!$D$2:$D$19,MATCH(H2614,Product_Master!$A$2:$A$19,0))</f>
        <v>600</v>
      </c>
      <c r="R2614" s="14">
        <f>INDEX(Product_Master!$E$2:$E$19,MATCH(H2614,Product_Master!$A$2:$A$19,0))</f>
        <v>395.83</v>
      </c>
      <c r="S2614" s="14">
        <f t="shared" si="240"/>
        <v>3000</v>
      </c>
      <c r="T2614" s="14">
        <f t="shared" si="241"/>
        <v>1979.1499999999999</v>
      </c>
      <c r="U2614" s="14">
        <f t="shared" si="242"/>
        <v>1020.8500000000001</v>
      </c>
      <c r="V2614" s="20">
        <f t="shared" si="243"/>
        <v>0.34028333333333338</v>
      </c>
      <c r="W2614" s="7" t="str">
        <f t="shared" si="244"/>
        <v>Profitable</v>
      </c>
      <c r="X2614" s="7" t="str">
        <f t="shared" si="245"/>
        <v>Medium</v>
      </c>
    </row>
    <row r="2615" spans="1:24" x14ac:dyDescent="0.3">
      <c r="A2615" s="7" t="s">
        <v>5379</v>
      </c>
      <c r="B2615" s="8">
        <v>45390</v>
      </c>
      <c r="C2615" s="8">
        <v>45395</v>
      </c>
      <c r="D2615" s="7" t="s">
        <v>4676</v>
      </c>
      <c r="E2615" s="7" t="s">
        <v>46</v>
      </c>
      <c r="F2615" s="7" t="s">
        <v>19</v>
      </c>
      <c r="G2615" s="7" t="s">
        <v>40</v>
      </c>
      <c r="H2615" s="7" t="s">
        <v>31</v>
      </c>
      <c r="I2615" s="6">
        <v>3</v>
      </c>
      <c r="J2615" s="10">
        <v>0.2</v>
      </c>
      <c r="K2615" s="7" t="s">
        <v>222</v>
      </c>
      <c r="L2615" s="7" t="s">
        <v>33</v>
      </c>
      <c r="M2615" s="6">
        <v>66</v>
      </c>
      <c r="N2615" s="6">
        <v>4</v>
      </c>
      <c r="O2615" s="7" t="str">
        <f>VLOOKUP(H2615,Product_Master!$A$2:$E$19,2,FALSE)</f>
        <v>Desk</v>
      </c>
      <c r="P2615" s="7" t="str">
        <f>VLOOKUP(H2615,Product_Master!$A$2:$E$19,3,FALSE)</f>
        <v>Furniture</v>
      </c>
      <c r="Q2615" s="17">
        <f>INDEX(Product_Master!$D$2:$D$19,MATCH(H2615,Product_Master!$A$2:$A$19,0))</f>
        <v>320</v>
      </c>
      <c r="R2615" s="14">
        <f>INDEX(Product_Master!$E$2:$E$19,MATCH(H2615,Product_Master!$A$2:$A$19,0))</f>
        <v>186.25</v>
      </c>
      <c r="S2615" s="14">
        <f t="shared" si="240"/>
        <v>768</v>
      </c>
      <c r="T2615" s="14">
        <f t="shared" si="241"/>
        <v>558.75</v>
      </c>
      <c r="U2615" s="14">
        <f t="shared" si="242"/>
        <v>209.25</v>
      </c>
      <c r="V2615" s="20">
        <f t="shared" si="243"/>
        <v>0.2724609375</v>
      </c>
      <c r="W2615" s="7" t="str">
        <f t="shared" si="244"/>
        <v>Profitable</v>
      </c>
      <c r="X2615" s="7" t="str">
        <f t="shared" si="245"/>
        <v>Low</v>
      </c>
    </row>
    <row r="2616" spans="1:24" x14ac:dyDescent="0.3">
      <c r="A2616" s="7" t="s">
        <v>5381</v>
      </c>
      <c r="B2616" s="8">
        <v>45211</v>
      </c>
      <c r="C2616" s="8">
        <v>45213</v>
      </c>
      <c r="D2616" s="7" t="s">
        <v>3823</v>
      </c>
      <c r="E2616" s="7" t="s">
        <v>490</v>
      </c>
      <c r="F2616" s="7" t="s">
        <v>29</v>
      </c>
      <c r="G2616" s="7" t="s">
        <v>47</v>
      </c>
      <c r="H2616" s="7" t="s">
        <v>48</v>
      </c>
      <c r="I2616" s="6">
        <v>1</v>
      </c>
      <c r="J2616" s="10">
        <v>0.15</v>
      </c>
      <c r="K2616" s="7" t="s">
        <v>22</v>
      </c>
      <c r="L2616" s="7" t="s">
        <v>50</v>
      </c>
      <c r="M2616" s="6">
        <v>37</v>
      </c>
      <c r="N2616" s="6">
        <v>2</v>
      </c>
      <c r="O2616" s="7" t="str">
        <f>VLOOKUP(H2616,Product_Master!$A$2:$E$19,2,FALSE)</f>
        <v>Monitor</v>
      </c>
      <c r="P2616" s="7" t="str">
        <f>VLOOKUP(H2616,Product_Master!$A$2:$E$19,3,FALSE)</f>
        <v>Technology</v>
      </c>
      <c r="Q2616" s="17">
        <f>INDEX(Product_Master!$D$2:$D$19,MATCH(H2616,Product_Master!$A$2:$A$19,0))</f>
        <v>220</v>
      </c>
      <c r="R2616" s="14">
        <f>INDEX(Product_Master!$E$2:$E$19,MATCH(H2616,Product_Master!$A$2:$A$19,0))</f>
        <v>159.36000000000001</v>
      </c>
      <c r="S2616" s="14">
        <f t="shared" si="240"/>
        <v>187</v>
      </c>
      <c r="T2616" s="14">
        <f t="shared" si="241"/>
        <v>159.36000000000001</v>
      </c>
      <c r="U2616" s="14">
        <f t="shared" si="242"/>
        <v>27.639999999999986</v>
      </c>
      <c r="V2616" s="20">
        <f t="shared" si="243"/>
        <v>0.14780748663101598</v>
      </c>
      <c r="W2616" s="7" t="str">
        <f t="shared" si="244"/>
        <v>Profitable</v>
      </c>
      <c r="X2616" s="7" t="str">
        <f t="shared" si="245"/>
        <v>Low</v>
      </c>
    </row>
    <row r="2617" spans="1:24" x14ac:dyDescent="0.3">
      <c r="A2617" s="7" t="s">
        <v>5382</v>
      </c>
      <c r="B2617" s="8">
        <v>45383</v>
      </c>
      <c r="C2617" s="8">
        <v>45388</v>
      </c>
      <c r="D2617" s="7" t="s">
        <v>95</v>
      </c>
      <c r="E2617" s="7" t="s">
        <v>635</v>
      </c>
      <c r="F2617" s="7" t="s">
        <v>29</v>
      </c>
      <c r="G2617" s="7" t="s">
        <v>251</v>
      </c>
      <c r="H2617" s="7" t="s">
        <v>31</v>
      </c>
      <c r="I2617" s="6">
        <v>8</v>
      </c>
      <c r="J2617" s="10">
        <v>0.2</v>
      </c>
      <c r="K2617" s="7" t="s">
        <v>32</v>
      </c>
      <c r="L2617" s="7" t="s">
        <v>23</v>
      </c>
      <c r="M2617" s="6">
        <v>45</v>
      </c>
      <c r="N2617" s="6">
        <v>4</v>
      </c>
      <c r="O2617" s="7" t="str">
        <f>VLOOKUP(H2617,Product_Master!$A$2:$E$19,2,FALSE)</f>
        <v>Desk</v>
      </c>
      <c r="P2617" s="7" t="str">
        <f>VLOOKUP(H2617,Product_Master!$A$2:$E$19,3,FALSE)</f>
        <v>Furniture</v>
      </c>
      <c r="Q2617" s="17">
        <f>INDEX(Product_Master!$D$2:$D$19,MATCH(H2617,Product_Master!$A$2:$A$19,0))</f>
        <v>320</v>
      </c>
      <c r="R2617" s="14">
        <f>INDEX(Product_Master!$E$2:$E$19,MATCH(H2617,Product_Master!$A$2:$A$19,0))</f>
        <v>186.25</v>
      </c>
      <c r="S2617" s="14">
        <f t="shared" si="240"/>
        <v>2048</v>
      </c>
      <c r="T2617" s="14">
        <f t="shared" si="241"/>
        <v>1490</v>
      </c>
      <c r="U2617" s="14">
        <f t="shared" si="242"/>
        <v>558</v>
      </c>
      <c r="V2617" s="20">
        <f t="shared" si="243"/>
        <v>0.2724609375</v>
      </c>
      <c r="W2617" s="7" t="str">
        <f t="shared" si="244"/>
        <v>Profitable</v>
      </c>
      <c r="X2617" s="7" t="str">
        <f t="shared" si="245"/>
        <v>Medium</v>
      </c>
    </row>
    <row r="2618" spans="1:24" x14ac:dyDescent="0.3">
      <c r="A2618" s="7" t="s">
        <v>5383</v>
      </c>
      <c r="B2618" s="8">
        <v>44986</v>
      </c>
      <c r="C2618" s="8">
        <v>44991</v>
      </c>
      <c r="D2618" s="7" t="s">
        <v>5202</v>
      </c>
      <c r="E2618" s="7" t="s">
        <v>506</v>
      </c>
      <c r="F2618" s="7" t="s">
        <v>29</v>
      </c>
      <c r="G2618" s="7" t="s">
        <v>115</v>
      </c>
      <c r="H2618" s="7" t="s">
        <v>31</v>
      </c>
      <c r="I2618" s="6">
        <v>3</v>
      </c>
      <c r="J2618" s="10">
        <v>0.1</v>
      </c>
      <c r="K2618" s="7" t="s">
        <v>70</v>
      </c>
      <c r="L2618" s="7" t="s">
        <v>33</v>
      </c>
      <c r="M2618" s="6">
        <v>23</v>
      </c>
      <c r="N2618" s="6">
        <v>5</v>
      </c>
      <c r="O2618" s="7" t="str">
        <f>VLOOKUP(H2618,Product_Master!$A$2:$E$19,2,FALSE)</f>
        <v>Desk</v>
      </c>
      <c r="P2618" s="7" t="str">
        <f>VLOOKUP(H2618,Product_Master!$A$2:$E$19,3,FALSE)</f>
        <v>Furniture</v>
      </c>
      <c r="Q2618" s="17">
        <f>INDEX(Product_Master!$D$2:$D$19,MATCH(H2618,Product_Master!$A$2:$A$19,0))</f>
        <v>320</v>
      </c>
      <c r="R2618" s="14">
        <f>INDEX(Product_Master!$E$2:$E$19,MATCH(H2618,Product_Master!$A$2:$A$19,0))</f>
        <v>186.25</v>
      </c>
      <c r="S2618" s="14">
        <f t="shared" si="240"/>
        <v>864</v>
      </c>
      <c r="T2618" s="14">
        <f t="shared" si="241"/>
        <v>558.75</v>
      </c>
      <c r="U2618" s="14">
        <f t="shared" si="242"/>
        <v>305.25</v>
      </c>
      <c r="V2618" s="20">
        <f t="shared" si="243"/>
        <v>0.3532986111111111</v>
      </c>
      <c r="W2618" s="7" t="str">
        <f t="shared" si="244"/>
        <v>Profitable</v>
      </c>
      <c r="X2618" s="7" t="str">
        <f t="shared" si="245"/>
        <v>Low</v>
      </c>
    </row>
    <row r="2619" spans="1:24" x14ac:dyDescent="0.3">
      <c r="A2619" s="7" t="s">
        <v>5384</v>
      </c>
      <c r="B2619" s="8">
        <v>45102</v>
      </c>
      <c r="C2619" s="8">
        <v>45108</v>
      </c>
      <c r="D2619" s="7" t="s">
        <v>1396</v>
      </c>
      <c r="E2619" s="7" t="s">
        <v>1014</v>
      </c>
      <c r="F2619" s="7" t="s">
        <v>29</v>
      </c>
      <c r="G2619" s="7" t="s">
        <v>293</v>
      </c>
      <c r="H2619" s="7" t="s">
        <v>98</v>
      </c>
      <c r="I2619" s="6">
        <v>5</v>
      </c>
      <c r="J2619" s="10">
        <v>0</v>
      </c>
      <c r="K2619" s="7" t="s">
        <v>70</v>
      </c>
      <c r="L2619" s="7" t="s">
        <v>50</v>
      </c>
      <c r="M2619" s="6">
        <v>29</v>
      </c>
      <c r="N2619" s="6">
        <v>4</v>
      </c>
      <c r="O2619" s="7" t="str">
        <f>VLOOKUP(H2619,Product_Master!$A$2:$E$19,2,FALSE)</f>
        <v>Office Chair</v>
      </c>
      <c r="P2619" s="7" t="str">
        <f>VLOOKUP(H2619,Product_Master!$A$2:$E$19,3,FALSE)</f>
        <v>Furniture</v>
      </c>
      <c r="Q2619" s="17">
        <f>INDEX(Product_Master!$D$2:$D$19,MATCH(H2619,Product_Master!$A$2:$A$19,0))</f>
        <v>150</v>
      </c>
      <c r="R2619" s="14">
        <f>INDEX(Product_Master!$E$2:$E$19,MATCH(H2619,Product_Master!$A$2:$A$19,0))</f>
        <v>111.98</v>
      </c>
      <c r="S2619" s="14">
        <f t="shared" si="240"/>
        <v>750</v>
      </c>
      <c r="T2619" s="14">
        <f t="shared" si="241"/>
        <v>559.9</v>
      </c>
      <c r="U2619" s="14">
        <f t="shared" si="242"/>
        <v>190.10000000000002</v>
      </c>
      <c r="V2619" s="20">
        <f t="shared" si="243"/>
        <v>0.25346666666666667</v>
      </c>
      <c r="W2619" s="7" t="str">
        <f t="shared" si="244"/>
        <v>Profitable</v>
      </c>
      <c r="X2619" s="7" t="str">
        <f t="shared" si="245"/>
        <v>Low</v>
      </c>
    </row>
    <row r="2620" spans="1:24" x14ac:dyDescent="0.3">
      <c r="A2620" s="7" t="s">
        <v>5385</v>
      </c>
      <c r="B2620" s="8">
        <v>45277</v>
      </c>
      <c r="C2620" s="8">
        <v>45278</v>
      </c>
      <c r="D2620" s="7" t="s">
        <v>380</v>
      </c>
      <c r="E2620" s="7" t="s">
        <v>1315</v>
      </c>
      <c r="F2620" s="7" t="s">
        <v>39</v>
      </c>
      <c r="G2620" s="7" t="s">
        <v>30</v>
      </c>
      <c r="H2620" s="7" t="s">
        <v>154</v>
      </c>
      <c r="I2620" s="6">
        <v>2</v>
      </c>
      <c r="J2620" s="10">
        <v>0.1</v>
      </c>
      <c r="K2620" s="7" t="s">
        <v>32</v>
      </c>
      <c r="L2620" s="7" t="s">
        <v>23</v>
      </c>
      <c r="M2620" s="6">
        <v>25</v>
      </c>
      <c r="N2620" s="6">
        <v>1</v>
      </c>
      <c r="O2620" s="7" t="str">
        <f>VLOOKUP(H2620,Product_Master!$A$2:$E$19,2,FALSE)</f>
        <v>Filing Cabinet</v>
      </c>
      <c r="P2620" s="7" t="str">
        <f>VLOOKUP(H2620,Product_Master!$A$2:$E$19,3,FALSE)</f>
        <v>Furniture</v>
      </c>
      <c r="Q2620" s="17">
        <f>INDEX(Product_Master!$D$2:$D$19,MATCH(H2620,Product_Master!$A$2:$A$19,0))</f>
        <v>130</v>
      </c>
      <c r="R2620" s="14">
        <f>INDEX(Product_Master!$E$2:$E$19,MATCH(H2620,Product_Master!$A$2:$A$19,0))</f>
        <v>83.55</v>
      </c>
      <c r="S2620" s="14">
        <f t="shared" si="240"/>
        <v>234</v>
      </c>
      <c r="T2620" s="14">
        <f t="shared" si="241"/>
        <v>167.1</v>
      </c>
      <c r="U2620" s="14">
        <f t="shared" si="242"/>
        <v>66.900000000000006</v>
      </c>
      <c r="V2620" s="20">
        <f t="shared" si="243"/>
        <v>0.28589743589743594</v>
      </c>
      <c r="W2620" s="7" t="str">
        <f t="shared" si="244"/>
        <v>Profitable</v>
      </c>
      <c r="X2620" s="7" t="str">
        <f t="shared" si="245"/>
        <v>Low</v>
      </c>
    </row>
    <row r="2621" spans="1:24" x14ac:dyDescent="0.3">
      <c r="A2621" s="7" t="s">
        <v>5386</v>
      </c>
      <c r="B2621" s="8">
        <v>45610</v>
      </c>
      <c r="C2621" s="8">
        <v>45617</v>
      </c>
      <c r="D2621" s="7" t="s">
        <v>5387</v>
      </c>
      <c r="E2621" s="7" t="s">
        <v>643</v>
      </c>
      <c r="F2621" s="7" t="s">
        <v>39</v>
      </c>
      <c r="G2621" s="7" t="s">
        <v>47</v>
      </c>
      <c r="H2621" s="7" t="s">
        <v>56</v>
      </c>
      <c r="I2621" s="6">
        <v>6</v>
      </c>
      <c r="J2621" s="10">
        <v>0</v>
      </c>
      <c r="K2621" s="7" t="s">
        <v>32</v>
      </c>
      <c r="L2621" s="7" t="s">
        <v>50</v>
      </c>
      <c r="M2621" s="6">
        <v>27</v>
      </c>
      <c r="N2621" s="6">
        <v>5</v>
      </c>
      <c r="O2621" s="7" t="str">
        <f>VLOOKUP(H2621,Product_Master!$A$2:$E$19,2,FALSE)</f>
        <v>Stapler</v>
      </c>
      <c r="P2621" s="7" t="str">
        <f>VLOOKUP(H2621,Product_Master!$A$2:$E$19,3,FALSE)</f>
        <v>Office Supplies</v>
      </c>
      <c r="Q2621" s="17">
        <f>INDEX(Product_Master!$D$2:$D$19,MATCH(H2621,Product_Master!$A$2:$A$19,0))</f>
        <v>15</v>
      </c>
      <c r="R2621" s="14">
        <f>INDEX(Product_Master!$E$2:$E$19,MATCH(H2621,Product_Master!$A$2:$A$19,0))</f>
        <v>9.91</v>
      </c>
      <c r="S2621" s="14">
        <f t="shared" si="240"/>
        <v>90</v>
      </c>
      <c r="T2621" s="14">
        <f t="shared" si="241"/>
        <v>59.46</v>
      </c>
      <c r="U2621" s="14">
        <f t="shared" si="242"/>
        <v>30.54</v>
      </c>
      <c r="V2621" s="20">
        <f t="shared" si="243"/>
        <v>0.33933333333333332</v>
      </c>
      <c r="W2621" s="7" t="str">
        <f t="shared" si="244"/>
        <v>Profitable</v>
      </c>
      <c r="X2621" s="7" t="str">
        <f t="shared" si="245"/>
        <v>Low</v>
      </c>
    </row>
    <row r="2622" spans="1:24" x14ac:dyDescent="0.3">
      <c r="A2622" s="7" t="s">
        <v>5388</v>
      </c>
      <c r="B2622" s="8">
        <v>45307</v>
      </c>
      <c r="C2622" s="8">
        <v>45310</v>
      </c>
      <c r="D2622" s="7" t="s">
        <v>5389</v>
      </c>
      <c r="E2622" s="7" t="s">
        <v>96</v>
      </c>
      <c r="F2622" s="7" t="s">
        <v>29</v>
      </c>
      <c r="G2622" s="7" t="s">
        <v>293</v>
      </c>
      <c r="H2622" s="7" t="s">
        <v>91</v>
      </c>
      <c r="I2622" s="6">
        <v>5</v>
      </c>
      <c r="J2622" s="10">
        <v>0.1</v>
      </c>
      <c r="K2622" s="7" t="s">
        <v>32</v>
      </c>
      <c r="L2622" s="7" t="s">
        <v>33</v>
      </c>
      <c r="M2622" s="6">
        <v>57</v>
      </c>
      <c r="N2622" s="6">
        <v>4</v>
      </c>
      <c r="O2622" s="7" t="str">
        <f>VLOOKUP(H2622,Product_Master!$A$2:$E$19,2,FALSE)</f>
        <v>Smartphone</v>
      </c>
      <c r="P2622" s="7" t="str">
        <f>VLOOKUP(H2622,Product_Master!$A$2:$E$19,3,FALSE)</f>
        <v>Technology</v>
      </c>
      <c r="Q2622" s="17">
        <f>INDEX(Product_Master!$D$2:$D$19,MATCH(H2622,Product_Master!$A$2:$A$19,0))</f>
        <v>600</v>
      </c>
      <c r="R2622" s="14">
        <f>INDEX(Product_Master!$E$2:$E$19,MATCH(H2622,Product_Master!$A$2:$A$19,0))</f>
        <v>395.83</v>
      </c>
      <c r="S2622" s="14">
        <f t="shared" si="240"/>
        <v>2700</v>
      </c>
      <c r="T2622" s="14">
        <f t="shared" si="241"/>
        <v>1979.1499999999999</v>
      </c>
      <c r="U2622" s="14">
        <f t="shared" si="242"/>
        <v>720.85000000000014</v>
      </c>
      <c r="V2622" s="20">
        <f t="shared" si="243"/>
        <v>0.26698148148148154</v>
      </c>
      <c r="W2622" s="7" t="str">
        <f t="shared" si="244"/>
        <v>Profitable</v>
      </c>
      <c r="X2622" s="7" t="str">
        <f t="shared" si="245"/>
        <v>Medium</v>
      </c>
    </row>
    <row r="2623" spans="1:24" x14ac:dyDescent="0.3">
      <c r="A2623" s="7" t="s">
        <v>5390</v>
      </c>
      <c r="B2623" s="8">
        <v>44950</v>
      </c>
      <c r="C2623" s="8">
        <v>44954</v>
      </c>
      <c r="D2623" s="7" t="s">
        <v>3492</v>
      </c>
      <c r="E2623" s="7" t="s">
        <v>232</v>
      </c>
      <c r="F2623" s="7" t="s">
        <v>19</v>
      </c>
      <c r="G2623" s="7" t="s">
        <v>97</v>
      </c>
      <c r="H2623" s="7" t="s">
        <v>241</v>
      </c>
      <c r="I2623" s="6">
        <v>9</v>
      </c>
      <c r="J2623" s="10">
        <v>0</v>
      </c>
      <c r="K2623" s="7" t="s">
        <v>222</v>
      </c>
      <c r="L2623" s="7" t="s">
        <v>33</v>
      </c>
      <c r="M2623" s="6">
        <v>48</v>
      </c>
      <c r="N2623" s="6">
        <v>5</v>
      </c>
      <c r="O2623" s="7" t="str">
        <f>VLOOKUP(H2623,Product_Master!$A$2:$E$19,2,FALSE)</f>
        <v>Notebook</v>
      </c>
      <c r="P2623" s="7" t="str">
        <f>VLOOKUP(H2623,Product_Master!$A$2:$E$19,3,FALSE)</f>
        <v>Office Supplies</v>
      </c>
      <c r="Q2623" s="17">
        <f>INDEX(Product_Master!$D$2:$D$19,MATCH(H2623,Product_Master!$A$2:$A$19,0))</f>
        <v>6</v>
      </c>
      <c r="R2623" s="14">
        <f>INDEX(Product_Master!$E$2:$E$19,MATCH(H2623,Product_Master!$A$2:$A$19,0))</f>
        <v>4.2699999999999996</v>
      </c>
      <c r="S2623" s="14">
        <f t="shared" si="240"/>
        <v>54</v>
      </c>
      <c r="T2623" s="14">
        <f t="shared" si="241"/>
        <v>38.429999999999993</v>
      </c>
      <c r="U2623" s="14">
        <f t="shared" si="242"/>
        <v>15.570000000000007</v>
      </c>
      <c r="V2623" s="20">
        <f t="shared" si="243"/>
        <v>0.2883333333333335</v>
      </c>
      <c r="W2623" s="7" t="str">
        <f t="shared" si="244"/>
        <v>Profitable</v>
      </c>
      <c r="X2623" s="7" t="str">
        <f t="shared" si="245"/>
        <v>Low</v>
      </c>
    </row>
    <row r="2624" spans="1:24" x14ac:dyDescent="0.3">
      <c r="A2624" s="7" t="s">
        <v>5391</v>
      </c>
      <c r="B2624" s="8">
        <v>45256</v>
      </c>
      <c r="C2624" s="8">
        <v>45258</v>
      </c>
      <c r="D2624" s="7" t="s">
        <v>934</v>
      </c>
      <c r="E2624" s="7" t="s">
        <v>560</v>
      </c>
      <c r="F2624" s="7" t="s">
        <v>29</v>
      </c>
      <c r="G2624" s="7" t="s">
        <v>20</v>
      </c>
      <c r="H2624" s="7" t="s">
        <v>154</v>
      </c>
      <c r="I2624" s="6">
        <v>4</v>
      </c>
      <c r="J2624" s="10">
        <v>0</v>
      </c>
      <c r="K2624" s="7" t="s">
        <v>32</v>
      </c>
      <c r="L2624" s="7" t="s">
        <v>33</v>
      </c>
      <c r="M2624" s="6">
        <v>25</v>
      </c>
      <c r="N2624" s="6">
        <v>5</v>
      </c>
      <c r="O2624" s="7" t="str">
        <f>VLOOKUP(H2624,Product_Master!$A$2:$E$19,2,FALSE)</f>
        <v>Filing Cabinet</v>
      </c>
      <c r="P2624" s="7" t="str">
        <f>VLOOKUP(H2624,Product_Master!$A$2:$E$19,3,FALSE)</f>
        <v>Furniture</v>
      </c>
      <c r="Q2624" s="17">
        <f>INDEX(Product_Master!$D$2:$D$19,MATCH(H2624,Product_Master!$A$2:$A$19,0))</f>
        <v>130</v>
      </c>
      <c r="R2624" s="14">
        <f>INDEX(Product_Master!$E$2:$E$19,MATCH(H2624,Product_Master!$A$2:$A$19,0))</f>
        <v>83.55</v>
      </c>
      <c r="S2624" s="14">
        <f t="shared" si="240"/>
        <v>520</v>
      </c>
      <c r="T2624" s="14">
        <f t="shared" si="241"/>
        <v>334.2</v>
      </c>
      <c r="U2624" s="14">
        <f t="shared" si="242"/>
        <v>185.8</v>
      </c>
      <c r="V2624" s="20">
        <f t="shared" si="243"/>
        <v>0.35730769230769233</v>
      </c>
      <c r="W2624" s="7" t="str">
        <f t="shared" si="244"/>
        <v>Profitable</v>
      </c>
      <c r="X2624" s="7" t="str">
        <f t="shared" si="245"/>
        <v>Low</v>
      </c>
    </row>
    <row r="2625" spans="1:24" x14ac:dyDescent="0.3">
      <c r="A2625" s="7" t="s">
        <v>5392</v>
      </c>
      <c r="B2625" s="8">
        <v>45437</v>
      </c>
      <c r="C2625" s="8">
        <v>45439</v>
      </c>
      <c r="D2625" s="7" t="s">
        <v>4131</v>
      </c>
      <c r="E2625" s="7" t="s">
        <v>357</v>
      </c>
      <c r="F2625" s="7" t="s">
        <v>39</v>
      </c>
      <c r="G2625" s="7" t="s">
        <v>251</v>
      </c>
      <c r="H2625" s="7" t="s">
        <v>98</v>
      </c>
      <c r="I2625" s="6">
        <v>3</v>
      </c>
      <c r="J2625" s="10">
        <v>0.15</v>
      </c>
      <c r="K2625" s="7" t="s">
        <v>32</v>
      </c>
      <c r="L2625" s="7" t="s">
        <v>33</v>
      </c>
      <c r="M2625" s="6">
        <v>42</v>
      </c>
      <c r="N2625" s="6">
        <v>3</v>
      </c>
      <c r="O2625" s="7" t="str">
        <f>VLOOKUP(H2625,Product_Master!$A$2:$E$19,2,FALSE)</f>
        <v>Office Chair</v>
      </c>
      <c r="P2625" s="7" t="str">
        <f>VLOOKUP(H2625,Product_Master!$A$2:$E$19,3,FALSE)</f>
        <v>Furniture</v>
      </c>
      <c r="Q2625" s="17">
        <f>INDEX(Product_Master!$D$2:$D$19,MATCH(H2625,Product_Master!$A$2:$A$19,0))</f>
        <v>150</v>
      </c>
      <c r="R2625" s="14">
        <f>INDEX(Product_Master!$E$2:$E$19,MATCH(H2625,Product_Master!$A$2:$A$19,0))</f>
        <v>111.98</v>
      </c>
      <c r="S2625" s="14">
        <f t="shared" si="240"/>
        <v>382.5</v>
      </c>
      <c r="T2625" s="14">
        <f t="shared" si="241"/>
        <v>335.94</v>
      </c>
      <c r="U2625" s="14">
        <f t="shared" si="242"/>
        <v>46.56</v>
      </c>
      <c r="V2625" s="20">
        <f t="shared" si="243"/>
        <v>0.12172549019607844</v>
      </c>
      <c r="W2625" s="7" t="str">
        <f t="shared" si="244"/>
        <v>Profitable</v>
      </c>
      <c r="X2625" s="7" t="str">
        <f t="shared" si="245"/>
        <v>Low</v>
      </c>
    </row>
    <row r="2626" spans="1:24" x14ac:dyDescent="0.3">
      <c r="A2626" s="7" t="s">
        <v>5394</v>
      </c>
      <c r="B2626" s="8">
        <v>45262</v>
      </c>
      <c r="C2626" s="8">
        <v>45264</v>
      </c>
      <c r="D2626" s="7" t="s">
        <v>2275</v>
      </c>
      <c r="E2626" s="7" t="s">
        <v>444</v>
      </c>
      <c r="F2626" s="7" t="s">
        <v>29</v>
      </c>
      <c r="G2626" s="7" t="s">
        <v>47</v>
      </c>
      <c r="H2626" s="7" t="s">
        <v>31</v>
      </c>
      <c r="I2626" s="6">
        <v>4</v>
      </c>
      <c r="J2626" s="10">
        <v>0.2</v>
      </c>
      <c r="K2626" s="7" t="s">
        <v>22</v>
      </c>
      <c r="L2626" s="7" t="s">
        <v>33</v>
      </c>
      <c r="M2626" s="6">
        <v>68</v>
      </c>
      <c r="N2626" s="6">
        <v>3</v>
      </c>
      <c r="O2626" s="7" t="str">
        <f>VLOOKUP(H2626,Product_Master!$A$2:$E$19,2,FALSE)</f>
        <v>Desk</v>
      </c>
      <c r="P2626" s="7" t="str">
        <f>VLOOKUP(H2626,Product_Master!$A$2:$E$19,3,FALSE)</f>
        <v>Furniture</v>
      </c>
      <c r="Q2626" s="17">
        <f>INDEX(Product_Master!$D$2:$D$19,MATCH(H2626,Product_Master!$A$2:$A$19,0))</f>
        <v>320</v>
      </c>
      <c r="R2626" s="14">
        <f>INDEX(Product_Master!$E$2:$E$19,MATCH(H2626,Product_Master!$A$2:$A$19,0))</f>
        <v>186.25</v>
      </c>
      <c r="S2626" s="14">
        <f t="shared" ref="S2626:S2689" si="246">I2626*Q2626*(1-J2626)</f>
        <v>1024</v>
      </c>
      <c r="T2626" s="14">
        <f t="shared" ref="T2626:T2689" si="247">I2626*R2626</f>
        <v>745</v>
      </c>
      <c r="U2626" s="14">
        <f t="shared" ref="U2626:U2689" si="248">S2626-T2626</f>
        <v>279</v>
      </c>
      <c r="V2626" s="20">
        <f t="shared" ref="V2626:V2689" si="249">IFERROR(U2626/S2626,0)</f>
        <v>0.2724609375</v>
      </c>
      <c r="W2626" s="7" t="str">
        <f t="shared" ref="W2626:W2689" si="250">IF(U2626&gt;0,"Profitable","Loss")</f>
        <v>Profitable</v>
      </c>
      <c r="X2626" s="7" t="str">
        <f t="shared" ref="X2626:X2689" si="251">IF(S2626&gt;=5000,"High",IF(S2626&gt;=2000,"Medium","Low"))</f>
        <v>Low</v>
      </c>
    </row>
    <row r="2627" spans="1:24" x14ac:dyDescent="0.3">
      <c r="A2627" s="7" t="s">
        <v>5395</v>
      </c>
      <c r="B2627" s="8">
        <v>45200</v>
      </c>
      <c r="C2627" s="8">
        <v>45202</v>
      </c>
      <c r="D2627" s="7" t="s">
        <v>1763</v>
      </c>
      <c r="E2627" s="7" t="s">
        <v>413</v>
      </c>
      <c r="F2627" s="7" t="s">
        <v>39</v>
      </c>
      <c r="G2627" s="7" t="s">
        <v>176</v>
      </c>
      <c r="H2627" s="7" t="s">
        <v>21</v>
      </c>
      <c r="I2627" s="6">
        <v>4</v>
      </c>
      <c r="J2627" s="10">
        <v>0</v>
      </c>
      <c r="K2627" s="7" t="s">
        <v>22</v>
      </c>
      <c r="L2627" s="7" t="s">
        <v>23</v>
      </c>
      <c r="M2627" s="6">
        <v>66</v>
      </c>
      <c r="N2627" s="6">
        <v>3</v>
      </c>
      <c r="O2627" s="7" t="str">
        <f>VLOOKUP(H2627,Product_Master!$A$2:$E$19,2,FALSE)</f>
        <v>Pen Set</v>
      </c>
      <c r="P2627" s="7" t="str">
        <f>VLOOKUP(H2627,Product_Master!$A$2:$E$19,3,FALSE)</f>
        <v>Office Supplies</v>
      </c>
      <c r="Q2627" s="17">
        <f>INDEX(Product_Master!$D$2:$D$19,MATCH(H2627,Product_Master!$A$2:$A$19,0))</f>
        <v>12</v>
      </c>
      <c r="R2627" s="14">
        <f>INDEX(Product_Master!$E$2:$E$19,MATCH(H2627,Product_Master!$A$2:$A$19,0))</f>
        <v>9.07</v>
      </c>
      <c r="S2627" s="14">
        <f t="shared" si="246"/>
        <v>48</v>
      </c>
      <c r="T2627" s="14">
        <f t="shared" si="247"/>
        <v>36.28</v>
      </c>
      <c r="U2627" s="14">
        <f t="shared" si="248"/>
        <v>11.719999999999999</v>
      </c>
      <c r="V2627" s="20">
        <f t="shared" si="249"/>
        <v>0.24416666666666664</v>
      </c>
      <c r="W2627" s="7" t="str">
        <f t="shared" si="250"/>
        <v>Profitable</v>
      </c>
      <c r="X2627" s="7" t="str">
        <f t="shared" si="251"/>
        <v>Low</v>
      </c>
    </row>
    <row r="2628" spans="1:24" x14ac:dyDescent="0.3">
      <c r="A2628" s="7" t="s">
        <v>5396</v>
      </c>
      <c r="B2628" s="8">
        <v>45027</v>
      </c>
      <c r="C2628" s="8">
        <v>45030</v>
      </c>
      <c r="D2628" s="7" t="s">
        <v>1622</v>
      </c>
      <c r="E2628" s="7" t="s">
        <v>1169</v>
      </c>
      <c r="F2628" s="7" t="s">
        <v>39</v>
      </c>
      <c r="G2628" s="7" t="s">
        <v>90</v>
      </c>
      <c r="H2628" s="7" t="s">
        <v>216</v>
      </c>
      <c r="I2628" s="6">
        <v>5</v>
      </c>
      <c r="J2628" s="10">
        <v>0.05</v>
      </c>
      <c r="K2628" s="7" t="s">
        <v>22</v>
      </c>
      <c r="L2628" s="7" t="s">
        <v>41</v>
      </c>
      <c r="M2628" s="6">
        <v>66</v>
      </c>
      <c r="N2628" s="6">
        <v>4</v>
      </c>
      <c r="O2628" s="7" t="str">
        <f>VLOOKUP(H2628,Product_Master!$A$2:$E$19,2,FALSE)</f>
        <v>Keyboard</v>
      </c>
      <c r="P2628" s="7" t="str">
        <f>VLOOKUP(H2628,Product_Master!$A$2:$E$19,3,FALSE)</f>
        <v>Technology</v>
      </c>
      <c r="Q2628" s="17">
        <f>INDEX(Product_Master!$D$2:$D$19,MATCH(H2628,Product_Master!$A$2:$A$19,0))</f>
        <v>45</v>
      </c>
      <c r="R2628" s="14">
        <f>INDEX(Product_Master!$E$2:$E$19,MATCH(H2628,Product_Master!$A$2:$A$19,0))</f>
        <v>35.729999999999997</v>
      </c>
      <c r="S2628" s="14">
        <f t="shared" si="246"/>
        <v>213.75</v>
      </c>
      <c r="T2628" s="14">
        <f t="shared" si="247"/>
        <v>178.64999999999998</v>
      </c>
      <c r="U2628" s="14">
        <f t="shared" si="248"/>
        <v>35.100000000000023</v>
      </c>
      <c r="V2628" s="20">
        <f t="shared" si="249"/>
        <v>0.16421052631578958</v>
      </c>
      <c r="W2628" s="7" t="str">
        <f t="shared" si="250"/>
        <v>Profitable</v>
      </c>
      <c r="X2628" s="7" t="str">
        <f t="shared" si="251"/>
        <v>Low</v>
      </c>
    </row>
    <row r="2629" spans="1:24" x14ac:dyDescent="0.3">
      <c r="A2629" s="7" t="s">
        <v>5397</v>
      </c>
      <c r="B2629" s="8">
        <v>45450</v>
      </c>
      <c r="C2629" s="8">
        <v>45455</v>
      </c>
      <c r="D2629" s="7" t="s">
        <v>4077</v>
      </c>
      <c r="E2629" s="7" t="s">
        <v>2083</v>
      </c>
      <c r="F2629" s="7" t="s">
        <v>29</v>
      </c>
      <c r="G2629" s="7" t="s">
        <v>90</v>
      </c>
      <c r="H2629" s="7" t="s">
        <v>109</v>
      </c>
      <c r="I2629" s="6">
        <v>7</v>
      </c>
      <c r="J2629" s="10">
        <v>0.2</v>
      </c>
      <c r="K2629" s="7" t="s">
        <v>32</v>
      </c>
      <c r="L2629" s="7" t="s">
        <v>33</v>
      </c>
      <c r="M2629" s="6">
        <v>69</v>
      </c>
      <c r="N2629" s="6">
        <v>2</v>
      </c>
      <c r="O2629" s="7" t="str">
        <f>VLOOKUP(H2629,Product_Master!$A$2:$E$19,2,FALSE)</f>
        <v>Printer</v>
      </c>
      <c r="P2629" s="7" t="str">
        <f>VLOOKUP(H2629,Product_Master!$A$2:$E$19,3,FALSE)</f>
        <v>Technology</v>
      </c>
      <c r="Q2629" s="17">
        <f>INDEX(Product_Master!$D$2:$D$19,MATCH(H2629,Product_Master!$A$2:$A$19,0))</f>
        <v>180</v>
      </c>
      <c r="R2629" s="14">
        <f>INDEX(Product_Master!$E$2:$E$19,MATCH(H2629,Product_Master!$A$2:$A$19,0))</f>
        <v>133.25</v>
      </c>
      <c r="S2629" s="14">
        <f t="shared" si="246"/>
        <v>1008</v>
      </c>
      <c r="T2629" s="14">
        <f t="shared" si="247"/>
        <v>932.75</v>
      </c>
      <c r="U2629" s="14">
        <f t="shared" si="248"/>
        <v>75.25</v>
      </c>
      <c r="V2629" s="20">
        <f t="shared" si="249"/>
        <v>7.4652777777777776E-2</v>
      </c>
      <c r="W2629" s="7" t="str">
        <f t="shared" si="250"/>
        <v>Profitable</v>
      </c>
      <c r="X2629" s="7" t="str">
        <f t="shared" si="251"/>
        <v>Low</v>
      </c>
    </row>
    <row r="2630" spans="1:24" x14ac:dyDescent="0.3">
      <c r="A2630" s="7" t="s">
        <v>5398</v>
      </c>
      <c r="B2630" s="8">
        <v>45508</v>
      </c>
      <c r="C2630" s="8">
        <v>45510</v>
      </c>
      <c r="D2630" s="7" t="s">
        <v>2033</v>
      </c>
      <c r="E2630" s="7" t="s">
        <v>717</v>
      </c>
      <c r="F2630" s="7" t="s">
        <v>39</v>
      </c>
      <c r="G2630" s="7" t="s">
        <v>30</v>
      </c>
      <c r="H2630" s="7" t="s">
        <v>98</v>
      </c>
      <c r="I2630" s="6">
        <v>2</v>
      </c>
      <c r="J2630" s="10">
        <v>0.05</v>
      </c>
      <c r="K2630" s="7" t="s">
        <v>70</v>
      </c>
      <c r="L2630" s="7" t="s">
        <v>50</v>
      </c>
      <c r="M2630" s="6">
        <v>54</v>
      </c>
      <c r="N2630" s="6">
        <v>3</v>
      </c>
      <c r="O2630" s="7" t="str">
        <f>VLOOKUP(H2630,Product_Master!$A$2:$E$19,2,FALSE)</f>
        <v>Office Chair</v>
      </c>
      <c r="P2630" s="7" t="str">
        <f>VLOOKUP(H2630,Product_Master!$A$2:$E$19,3,FALSE)</f>
        <v>Furniture</v>
      </c>
      <c r="Q2630" s="17">
        <f>INDEX(Product_Master!$D$2:$D$19,MATCH(H2630,Product_Master!$A$2:$A$19,0))</f>
        <v>150</v>
      </c>
      <c r="R2630" s="14">
        <f>INDEX(Product_Master!$E$2:$E$19,MATCH(H2630,Product_Master!$A$2:$A$19,0))</f>
        <v>111.98</v>
      </c>
      <c r="S2630" s="14">
        <f t="shared" si="246"/>
        <v>285</v>
      </c>
      <c r="T2630" s="14">
        <f t="shared" si="247"/>
        <v>223.96</v>
      </c>
      <c r="U2630" s="14">
        <f t="shared" si="248"/>
        <v>61.039999999999992</v>
      </c>
      <c r="V2630" s="20">
        <f t="shared" si="249"/>
        <v>0.21417543859649121</v>
      </c>
      <c r="W2630" s="7" t="str">
        <f t="shared" si="250"/>
        <v>Profitable</v>
      </c>
      <c r="X2630" s="7" t="str">
        <f t="shared" si="251"/>
        <v>Low</v>
      </c>
    </row>
    <row r="2631" spans="1:24" x14ac:dyDescent="0.3">
      <c r="A2631" s="7" t="s">
        <v>5401</v>
      </c>
      <c r="B2631" s="8">
        <v>45331</v>
      </c>
      <c r="C2631" s="8">
        <v>45333</v>
      </c>
      <c r="D2631" s="7" t="s">
        <v>4278</v>
      </c>
      <c r="E2631" s="7" t="s">
        <v>186</v>
      </c>
      <c r="F2631" s="7" t="s">
        <v>39</v>
      </c>
      <c r="G2631" s="7" t="s">
        <v>90</v>
      </c>
      <c r="H2631" s="7" t="s">
        <v>31</v>
      </c>
      <c r="I2631" s="6">
        <v>2</v>
      </c>
      <c r="J2631" s="10">
        <v>0.1</v>
      </c>
      <c r="K2631" s="7" t="s">
        <v>222</v>
      </c>
      <c r="L2631" s="7" t="s">
        <v>50</v>
      </c>
      <c r="M2631" s="6">
        <v>18</v>
      </c>
      <c r="N2631" s="6">
        <v>2</v>
      </c>
      <c r="O2631" s="7" t="str">
        <f>VLOOKUP(H2631,Product_Master!$A$2:$E$19,2,FALSE)</f>
        <v>Desk</v>
      </c>
      <c r="P2631" s="7" t="str">
        <f>VLOOKUP(H2631,Product_Master!$A$2:$E$19,3,FALSE)</f>
        <v>Furniture</v>
      </c>
      <c r="Q2631" s="17">
        <f>INDEX(Product_Master!$D$2:$D$19,MATCH(H2631,Product_Master!$A$2:$A$19,0))</f>
        <v>320</v>
      </c>
      <c r="R2631" s="14">
        <f>INDEX(Product_Master!$E$2:$E$19,MATCH(H2631,Product_Master!$A$2:$A$19,0))</f>
        <v>186.25</v>
      </c>
      <c r="S2631" s="14">
        <f t="shared" si="246"/>
        <v>576</v>
      </c>
      <c r="T2631" s="14">
        <f t="shared" si="247"/>
        <v>372.5</v>
      </c>
      <c r="U2631" s="14">
        <f t="shared" si="248"/>
        <v>203.5</v>
      </c>
      <c r="V2631" s="20">
        <f t="shared" si="249"/>
        <v>0.3532986111111111</v>
      </c>
      <c r="W2631" s="7" t="str">
        <f t="shared" si="250"/>
        <v>Profitable</v>
      </c>
      <c r="X2631" s="7" t="str">
        <f t="shared" si="251"/>
        <v>Low</v>
      </c>
    </row>
    <row r="2632" spans="1:24" x14ac:dyDescent="0.3">
      <c r="A2632" s="7" t="s">
        <v>5402</v>
      </c>
      <c r="B2632" s="8">
        <v>45264</v>
      </c>
      <c r="C2632" s="8">
        <v>45265</v>
      </c>
      <c r="D2632" s="7" t="s">
        <v>3667</v>
      </c>
      <c r="E2632" s="7" t="s">
        <v>485</v>
      </c>
      <c r="F2632" s="7" t="s">
        <v>29</v>
      </c>
      <c r="G2632" s="7" t="s">
        <v>176</v>
      </c>
      <c r="H2632" s="7" t="s">
        <v>69</v>
      </c>
      <c r="I2632" s="6">
        <v>3</v>
      </c>
      <c r="J2632" s="10">
        <v>0.1</v>
      </c>
      <c r="K2632" s="7" t="s">
        <v>32</v>
      </c>
      <c r="L2632" s="7" t="s">
        <v>41</v>
      </c>
      <c r="M2632" s="6">
        <v>19</v>
      </c>
      <c r="N2632" s="6">
        <v>5</v>
      </c>
      <c r="O2632" s="7" t="str">
        <f>VLOOKUP(H2632,Product_Master!$A$2:$E$19,2,FALSE)</f>
        <v>Marker Pack</v>
      </c>
      <c r="P2632" s="7" t="str">
        <f>VLOOKUP(H2632,Product_Master!$A$2:$E$19,3,FALSE)</f>
        <v>Office Supplies</v>
      </c>
      <c r="Q2632" s="17">
        <f>INDEX(Product_Master!$D$2:$D$19,MATCH(H2632,Product_Master!$A$2:$A$19,0))</f>
        <v>11</v>
      </c>
      <c r="R2632" s="14">
        <f>INDEX(Product_Master!$E$2:$E$19,MATCH(H2632,Product_Master!$A$2:$A$19,0))</f>
        <v>6.23</v>
      </c>
      <c r="S2632" s="14">
        <f t="shared" si="246"/>
        <v>29.7</v>
      </c>
      <c r="T2632" s="14">
        <f t="shared" si="247"/>
        <v>18.690000000000001</v>
      </c>
      <c r="U2632" s="14">
        <f t="shared" si="248"/>
        <v>11.009999999999998</v>
      </c>
      <c r="V2632" s="20">
        <f t="shared" si="249"/>
        <v>0.37070707070707065</v>
      </c>
      <c r="W2632" s="7" t="str">
        <f t="shared" si="250"/>
        <v>Profitable</v>
      </c>
      <c r="X2632" s="7" t="str">
        <f t="shared" si="251"/>
        <v>Low</v>
      </c>
    </row>
    <row r="2633" spans="1:24" x14ac:dyDescent="0.3">
      <c r="A2633" s="7" t="s">
        <v>5403</v>
      </c>
      <c r="B2633" s="8">
        <v>45138</v>
      </c>
      <c r="C2633" s="8">
        <v>45139</v>
      </c>
      <c r="D2633" s="7" t="s">
        <v>1553</v>
      </c>
      <c r="E2633" s="7" t="s">
        <v>227</v>
      </c>
      <c r="F2633" s="7" t="s">
        <v>19</v>
      </c>
      <c r="G2633" s="7" t="s">
        <v>30</v>
      </c>
      <c r="H2633" s="7" t="s">
        <v>146</v>
      </c>
      <c r="I2633" s="6">
        <v>4</v>
      </c>
      <c r="J2633" s="10">
        <v>0.1</v>
      </c>
      <c r="K2633" s="7" t="s">
        <v>32</v>
      </c>
      <c r="L2633" s="7" t="s">
        <v>50</v>
      </c>
      <c r="M2633" s="6">
        <v>25</v>
      </c>
      <c r="N2633" s="6">
        <v>4</v>
      </c>
      <c r="O2633" s="7" t="str">
        <f>VLOOKUP(H2633,Product_Master!$A$2:$E$19,2,FALSE)</f>
        <v>Standing Desk</v>
      </c>
      <c r="P2633" s="7" t="str">
        <f>VLOOKUP(H2633,Product_Master!$A$2:$E$19,3,FALSE)</f>
        <v>Furniture</v>
      </c>
      <c r="Q2633" s="17">
        <f>INDEX(Product_Master!$D$2:$D$19,MATCH(H2633,Product_Master!$A$2:$A$19,0))</f>
        <v>480</v>
      </c>
      <c r="R2633" s="14">
        <f>INDEX(Product_Master!$E$2:$E$19,MATCH(H2633,Product_Master!$A$2:$A$19,0))</f>
        <v>375.21</v>
      </c>
      <c r="S2633" s="14">
        <f t="shared" si="246"/>
        <v>1728</v>
      </c>
      <c r="T2633" s="14">
        <f t="shared" si="247"/>
        <v>1500.84</v>
      </c>
      <c r="U2633" s="14">
        <f t="shared" si="248"/>
        <v>227.16000000000008</v>
      </c>
      <c r="V2633" s="20">
        <f t="shared" si="249"/>
        <v>0.13145833333333337</v>
      </c>
      <c r="W2633" s="7" t="str">
        <f t="shared" si="250"/>
        <v>Profitable</v>
      </c>
      <c r="X2633" s="7" t="str">
        <f t="shared" si="251"/>
        <v>Low</v>
      </c>
    </row>
    <row r="2634" spans="1:24" x14ac:dyDescent="0.3">
      <c r="A2634" s="7" t="s">
        <v>5404</v>
      </c>
      <c r="B2634" s="8">
        <v>45197</v>
      </c>
      <c r="C2634" s="8">
        <v>45198</v>
      </c>
      <c r="D2634" s="7" t="s">
        <v>4104</v>
      </c>
      <c r="E2634" s="7" t="s">
        <v>75</v>
      </c>
      <c r="F2634" s="7" t="s">
        <v>39</v>
      </c>
      <c r="G2634" s="7" t="s">
        <v>62</v>
      </c>
      <c r="H2634" s="7" t="s">
        <v>177</v>
      </c>
      <c r="I2634" s="6">
        <v>2</v>
      </c>
      <c r="J2634" s="10">
        <v>0.15</v>
      </c>
      <c r="K2634" s="7" t="s">
        <v>32</v>
      </c>
      <c r="L2634" s="7" t="s">
        <v>33</v>
      </c>
      <c r="M2634" s="6">
        <v>52</v>
      </c>
      <c r="N2634" s="6">
        <v>5</v>
      </c>
      <c r="O2634" s="7" t="str">
        <f>VLOOKUP(H2634,Product_Master!$A$2:$E$19,2,FALSE)</f>
        <v>Headphones</v>
      </c>
      <c r="P2634" s="7" t="str">
        <f>VLOOKUP(H2634,Product_Master!$A$2:$E$19,3,FALSE)</f>
        <v>Technology</v>
      </c>
      <c r="Q2634" s="17">
        <f>INDEX(Product_Master!$D$2:$D$19,MATCH(H2634,Product_Master!$A$2:$A$19,0))</f>
        <v>80</v>
      </c>
      <c r="R2634" s="14">
        <f>INDEX(Product_Master!$E$2:$E$19,MATCH(H2634,Product_Master!$A$2:$A$19,0))</f>
        <v>45.88</v>
      </c>
      <c r="S2634" s="14">
        <f t="shared" si="246"/>
        <v>136</v>
      </c>
      <c r="T2634" s="14">
        <f t="shared" si="247"/>
        <v>91.76</v>
      </c>
      <c r="U2634" s="14">
        <f t="shared" si="248"/>
        <v>44.239999999999995</v>
      </c>
      <c r="V2634" s="20">
        <f t="shared" si="249"/>
        <v>0.32529411764705879</v>
      </c>
      <c r="W2634" s="7" t="str">
        <f t="shared" si="250"/>
        <v>Profitable</v>
      </c>
      <c r="X2634" s="7" t="str">
        <f t="shared" si="251"/>
        <v>Low</v>
      </c>
    </row>
    <row r="2635" spans="1:24" x14ac:dyDescent="0.3">
      <c r="A2635" s="7" t="s">
        <v>5405</v>
      </c>
      <c r="B2635" s="8">
        <v>45345</v>
      </c>
      <c r="C2635" s="8">
        <v>45352</v>
      </c>
      <c r="D2635" s="7" t="s">
        <v>1723</v>
      </c>
      <c r="E2635" s="7" t="s">
        <v>413</v>
      </c>
      <c r="F2635" s="7" t="s">
        <v>39</v>
      </c>
      <c r="G2635" s="7" t="s">
        <v>40</v>
      </c>
      <c r="H2635" s="7" t="s">
        <v>160</v>
      </c>
      <c r="I2635" s="6">
        <v>3</v>
      </c>
      <c r="J2635" s="10">
        <v>0</v>
      </c>
      <c r="K2635" s="7" t="s">
        <v>22</v>
      </c>
      <c r="L2635" s="7" t="s">
        <v>23</v>
      </c>
      <c r="M2635" s="6">
        <v>53</v>
      </c>
      <c r="N2635" s="6">
        <v>3</v>
      </c>
      <c r="O2635" s="7" t="str">
        <f>VLOOKUP(H2635,Product_Master!$A$2:$E$19,2,FALSE)</f>
        <v>Laptop</v>
      </c>
      <c r="P2635" s="7" t="str">
        <f>VLOOKUP(H2635,Product_Master!$A$2:$E$19,3,FALSE)</f>
        <v>Technology</v>
      </c>
      <c r="Q2635" s="17">
        <f>INDEX(Product_Master!$D$2:$D$19,MATCH(H2635,Product_Master!$A$2:$A$19,0))</f>
        <v>900</v>
      </c>
      <c r="R2635" s="14">
        <f>INDEX(Product_Master!$E$2:$E$19,MATCH(H2635,Product_Master!$A$2:$A$19,0))</f>
        <v>669.14</v>
      </c>
      <c r="S2635" s="14">
        <f t="shared" si="246"/>
        <v>2700</v>
      </c>
      <c r="T2635" s="14">
        <f t="shared" si="247"/>
        <v>2007.42</v>
      </c>
      <c r="U2635" s="14">
        <f t="shared" si="248"/>
        <v>692.57999999999993</v>
      </c>
      <c r="V2635" s="20">
        <f t="shared" si="249"/>
        <v>0.25651111111111108</v>
      </c>
      <c r="W2635" s="7" t="str">
        <f t="shared" si="250"/>
        <v>Profitable</v>
      </c>
      <c r="X2635" s="7" t="str">
        <f t="shared" si="251"/>
        <v>Medium</v>
      </c>
    </row>
    <row r="2636" spans="1:24" x14ac:dyDescent="0.3">
      <c r="A2636" s="7" t="s">
        <v>5406</v>
      </c>
      <c r="B2636" s="8">
        <v>45480</v>
      </c>
      <c r="C2636" s="8">
        <v>45481</v>
      </c>
      <c r="D2636" s="7" t="s">
        <v>3110</v>
      </c>
      <c r="E2636" s="7" t="s">
        <v>202</v>
      </c>
      <c r="F2636" s="7" t="s">
        <v>19</v>
      </c>
      <c r="G2636" s="7" t="s">
        <v>115</v>
      </c>
      <c r="H2636" s="7" t="s">
        <v>56</v>
      </c>
      <c r="I2636" s="6">
        <v>6</v>
      </c>
      <c r="J2636" s="10">
        <v>0</v>
      </c>
      <c r="K2636" s="7" t="s">
        <v>32</v>
      </c>
      <c r="L2636" s="7" t="s">
        <v>50</v>
      </c>
      <c r="M2636" s="6">
        <v>55</v>
      </c>
      <c r="N2636" s="6">
        <v>1</v>
      </c>
      <c r="O2636" s="7" t="str">
        <f>VLOOKUP(H2636,Product_Master!$A$2:$E$19,2,FALSE)</f>
        <v>Stapler</v>
      </c>
      <c r="P2636" s="7" t="str">
        <f>VLOOKUP(H2636,Product_Master!$A$2:$E$19,3,FALSE)</f>
        <v>Office Supplies</v>
      </c>
      <c r="Q2636" s="17">
        <f>INDEX(Product_Master!$D$2:$D$19,MATCH(H2636,Product_Master!$A$2:$A$19,0))</f>
        <v>15</v>
      </c>
      <c r="R2636" s="14">
        <f>INDEX(Product_Master!$E$2:$E$19,MATCH(H2636,Product_Master!$A$2:$A$19,0))</f>
        <v>9.91</v>
      </c>
      <c r="S2636" s="14">
        <f t="shared" si="246"/>
        <v>90</v>
      </c>
      <c r="T2636" s="14">
        <f t="shared" si="247"/>
        <v>59.46</v>
      </c>
      <c r="U2636" s="14">
        <f t="shared" si="248"/>
        <v>30.54</v>
      </c>
      <c r="V2636" s="20">
        <f t="shared" si="249"/>
        <v>0.33933333333333332</v>
      </c>
      <c r="W2636" s="7" t="str">
        <f t="shared" si="250"/>
        <v>Profitable</v>
      </c>
      <c r="X2636" s="7" t="str">
        <f t="shared" si="251"/>
        <v>Low</v>
      </c>
    </row>
    <row r="2637" spans="1:24" x14ac:dyDescent="0.3">
      <c r="A2637" s="7" t="s">
        <v>5408</v>
      </c>
      <c r="B2637" s="8">
        <v>45403</v>
      </c>
      <c r="C2637" s="8">
        <v>45406</v>
      </c>
      <c r="D2637" s="7" t="s">
        <v>1873</v>
      </c>
      <c r="E2637" s="7" t="s">
        <v>935</v>
      </c>
      <c r="F2637" s="7" t="s">
        <v>39</v>
      </c>
      <c r="G2637" s="7" t="s">
        <v>192</v>
      </c>
      <c r="H2637" s="7" t="s">
        <v>63</v>
      </c>
      <c r="I2637" s="6">
        <v>8</v>
      </c>
      <c r="J2637" s="10">
        <v>0</v>
      </c>
      <c r="K2637" s="7" t="s">
        <v>70</v>
      </c>
      <c r="L2637" s="7" t="s">
        <v>33</v>
      </c>
      <c r="M2637" s="6">
        <v>24</v>
      </c>
      <c r="N2637" s="6">
        <v>2</v>
      </c>
      <c r="O2637" s="7" t="str">
        <f>VLOOKUP(H2637,Product_Master!$A$2:$E$19,2,FALSE)</f>
        <v>Paper Ream</v>
      </c>
      <c r="P2637" s="7" t="str">
        <f>VLOOKUP(H2637,Product_Master!$A$2:$E$19,3,FALSE)</f>
        <v>Office Supplies</v>
      </c>
      <c r="Q2637" s="17">
        <f>INDEX(Product_Master!$D$2:$D$19,MATCH(H2637,Product_Master!$A$2:$A$19,0))</f>
        <v>9</v>
      </c>
      <c r="R2637" s="14">
        <f>INDEX(Product_Master!$E$2:$E$19,MATCH(H2637,Product_Master!$A$2:$A$19,0))</f>
        <v>5.46</v>
      </c>
      <c r="S2637" s="14">
        <f t="shared" si="246"/>
        <v>72</v>
      </c>
      <c r="T2637" s="14">
        <f t="shared" si="247"/>
        <v>43.68</v>
      </c>
      <c r="U2637" s="14">
        <f t="shared" si="248"/>
        <v>28.32</v>
      </c>
      <c r="V2637" s="20">
        <f t="shared" si="249"/>
        <v>0.39333333333333331</v>
      </c>
      <c r="W2637" s="7" t="str">
        <f t="shared" si="250"/>
        <v>Profitable</v>
      </c>
      <c r="X2637" s="7" t="str">
        <f t="shared" si="251"/>
        <v>Low</v>
      </c>
    </row>
    <row r="2638" spans="1:24" x14ac:dyDescent="0.3">
      <c r="A2638" s="7" t="s">
        <v>5409</v>
      </c>
      <c r="B2638" s="8">
        <v>45466</v>
      </c>
      <c r="C2638" s="8">
        <v>45472</v>
      </c>
      <c r="D2638" s="7" t="s">
        <v>2587</v>
      </c>
      <c r="E2638" s="7" t="s">
        <v>1568</v>
      </c>
      <c r="F2638" s="7" t="s">
        <v>19</v>
      </c>
      <c r="G2638" s="7" t="s">
        <v>20</v>
      </c>
      <c r="H2638" s="7" t="s">
        <v>63</v>
      </c>
      <c r="I2638" s="6">
        <v>2</v>
      </c>
      <c r="J2638" s="10">
        <v>0.15</v>
      </c>
      <c r="K2638" s="7" t="s">
        <v>32</v>
      </c>
      <c r="L2638" s="7" t="s">
        <v>23</v>
      </c>
      <c r="M2638" s="6">
        <v>60</v>
      </c>
      <c r="N2638" s="6">
        <v>2</v>
      </c>
      <c r="O2638" s="7" t="str">
        <f>VLOOKUP(H2638,Product_Master!$A$2:$E$19,2,FALSE)</f>
        <v>Paper Ream</v>
      </c>
      <c r="P2638" s="7" t="str">
        <f>VLOOKUP(H2638,Product_Master!$A$2:$E$19,3,FALSE)</f>
        <v>Office Supplies</v>
      </c>
      <c r="Q2638" s="17">
        <f>INDEX(Product_Master!$D$2:$D$19,MATCH(H2638,Product_Master!$A$2:$A$19,0))</f>
        <v>9</v>
      </c>
      <c r="R2638" s="14">
        <f>INDEX(Product_Master!$E$2:$E$19,MATCH(H2638,Product_Master!$A$2:$A$19,0))</f>
        <v>5.46</v>
      </c>
      <c r="S2638" s="14">
        <f t="shared" si="246"/>
        <v>15.299999999999999</v>
      </c>
      <c r="T2638" s="14">
        <f t="shared" si="247"/>
        <v>10.92</v>
      </c>
      <c r="U2638" s="14">
        <f t="shared" si="248"/>
        <v>4.379999999999999</v>
      </c>
      <c r="V2638" s="20">
        <f t="shared" si="249"/>
        <v>0.28627450980392155</v>
      </c>
      <c r="W2638" s="7" t="str">
        <f t="shared" si="250"/>
        <v>Profitable</v>
      </c>
      <c r="X2638" s="7" t="str">
        <f t="shared" si="251"/>
        <v>Low</v>
      </c>
    </row>
    <row r="2639" spans="1:24" x14ac:dyDescent="0.3">
      <c r="A2639" s="7" t="s">
        <v>5410</v>
      </c>
      <c r="B2639" s="8">
        <v>45610</v>
      </c>
      <c r="C2639" s="8">
        <v>45611</v>
      </c>
      <c r="D2639" s="7" t="s">
        <v>3355</v>
      </c>
      <c r="E2639" s="7" t="s">
        <v>683</v>
      </c>
      <c r="F2639" s="7" t="s">
        <v>29</v>
      </c>
      <c r="G2639" s="7" t="s">
        <v>62</v>
      </c>
      <c r="H2639" s="7" t="s">
        <v>109</v>
      </c>
      <c r="I2639" s="6">
        <v>4</v>
      </c>
      <c r="J2639" s="10">
        <v>0</v>
      </c>
      <c r="K2639" s="7" t="s">
        <v>32</v>
      </c>
      <c r="L2639" s="7" t="s">
        <v>33</v>
      </c>
      <c r="M2639" s="6">
        <v>65</v>
      </c>
      <c r="N2639" s="6">
        <v>5</v>
      </c>
      <c r="O2639" s="7" t="str">
        <f>VLOOKUP(H2639,Product_Master!$A$2:$E$19,2,FALSE)</f>
        <v>Printer</v>
      </c>
      <c r="P2639" s="7" t="str">
        <f>VLOOKUP(H2639,Product_Master!$A$2:$E$19,3,FALSE)</f>
        <v>Technology</v>
      </c>
      <c r="Q2639" s="17">
        <f>INDEX(Product_Master!$D$2:$D$19,MATCH(H2639,Product_Master!$A$2:$A$19,0))</f>
        <v>180</v>
      </c>
      <c r="R2639" s="14">
        <f>INDEX(Product_Master!$E$2:$E$19,MATCH(H2639,Product_Master!$A$2:$A$19,0))</f>
        <v>133.25</v>
      </c>
      <c r="S2639" s="14">
        <f t="shared" si="246"/>
        <v>720</v>
      </c>
      <c r="T2639" s="14">
        <f t="shared" si="247"/>
        <v>533</v>
      </c>
      <c r="U2639" s="14">
        <f t="shared" si="248"/>
        <v>187</v>
      </c>
      <c r="V2639" s="20">
        <f t="shared" si="249"/>
        <v>0.25972222222222224</v>
      </c>
      <c r="W2639" s="7" t="str">
        <f t="shared" si="250"/>
        <v>Profitable</v>
      </c>
      <c r="X2639" s="7" t="str">
        <f t="shared" si="251"/>
        <v>Low</v>
      </c>
    </row>
    <row r="2640" spans="1:24" x14ac:dyDescent="0.3">
      <c r="A2640" s="7" t="s">
        <v>5411</v>
      </c>
      <c r="B2640" s="8">
        <v>45580</v>
      </c>
      <c r="C2640" s="8">
        <v>45587</v>
      </c>
      <c r="D2640" s="7" t="s">
        <v>3182</v>
      </c>
      <c r="E2640" s="7" t="s">
        <v>886</v>
      </c>
      <c r="F2640" s="7" t="s">
        <v>29</v>
      </c>
      <c r="G2640" s="7" t="s">
        <v>251</v>
      </c>
      <c r="H2640" s="7" t="s">
        <v>84</v>
      </c>
      <c r="I2640" s="6">
        <v>7</v>
      </c>
      <c r="J2640" s="10">
        <v>0.15</v>
      </c>
      <c r="K2640" s="7" t="s">
        <v>22</v>
      </c>
      <c r="L2640" s="7" t="s">
        <v>33</v>
      </c>
      <c r="M2640" s="6">
        <v>20</v>
      </c>
      <c r="N2640" s="6">
        <v>3</v>
      </c>
      <c r="O2640" s="7" t="str">
        <f>VLOOKUP(H2640,Product_Master!$A$2:$E$19,2,FALSE)</f>
        <v>Bookcase</v>
      </c>
      <c r="P2640" s="7" t="str">
        <f>VLOOKUP(H2640,Product_Master!$A$2:$E$19,3,FALSE)</f>
        <v>Furniture</v>
      </c>
      <c r="Q2640" s="17">
        <f>INDEX(Product_Master!$D$2:$D$19,MATCH(H2640,Product_Master!$A$2:$A$19,0))</f>
        <v>210</v>
      </c>
      <c r="R2640" s="14">
        <f>INDEX(Product_Master!$E$2:$E$19,MATCH(H2640,Product_Master!$A$2:$A$19,0))</f>
        <v>139.15</v>
      </c>
      <c r="S2640" s="14">
        <f t="shared" si="246"/>
        <v>1249.5</v>
      </c>
      <c r="T2640" s="14">
        <f t="shared" si="247"/>
        <v>974.05000000000007</v>
      </c>
      <c r="U2640" s="14">
        <f t="shared" si="248"/>
        <v>275.44999999999993</v>
      </c>
      <c r="V2640" s="20">
        <f t="shared" si="249"/>
        <v>0.22044817927170862</v>
      </c>
      <c r="W2640" s="7" t="str">
        <f t="shared" si="250"/>
        <v>Profitable</v>
      </c>
      <c r="X2640" s="7" t="str">
        <f t="shared" si="251"/>
        <v>Low</v>
      </c>
    </row>
    <row r="2641" spans="1:24" x14ac:dyDescent="0.3">
      <c r="A2641" s="7" t="s">
        <v>5413</v>
      </c>
      <c r="B2641" s="8">
        <v>45464</v>
      </c>
      <c r="C2641" s="8">
        <v>45465</v>
      </c>
      <c r="D2641" s="7" t="s">
        <v>4108</v>
      </c>
      <c r="E2641" s="7" t="s">
        <v>232</v>
      </c>
      <c r="F2641" s="7" t="s">
        <v>39</v>
      </c>
      <c r="G2641" s="7" t="s">
        <v>40</v>
      </c>
      <c r="H2641" s="7" t="s">
        <v>63</v>
      </c>
      <c r="I2641" s="6">
        <v>7</v>
      </c>
      <c r="J2641" s="10">
        <v>0</v>
      </c>
      <c r="K2641" s="7" t="s">
        <v>32</v>
      </c>
      <c r="L2641" s="7" t="s">
        <v>33</v>
      </c>
      <c r="M2641" s="6">
        <v>62</v>
      </c>
      <c r="N2641" s="6">
        <v>3</v>
      </c>
      <c r="O2641" s="7" t="str">
        <f>VLOOKUP(H2641,Product_Master!$A$2:$E$19,2,FALSE)</f>
        <v>Paper Ream</v>
      </c>
      <c r="P2641" s="7" t="str">
        <f>VLOOKUP(H2641,Product_Master!$A$2:$E$19,3,FALSE)</f>
        <v>Office Supplies</v>
      </c>
      <c r="Q2641" s="17">
        <f>INDEX(Product_Master!$D$2:$D$19,MATCH(H2641,Product_Master!$A$2:$A$19,0))</f>
        <v>9</v>
      </c>
      <c r="R2641" s="14">
        <f>INDEX(Product_Master!$E$2:$E$19,MATCH(H2641,Product_Master!$A$2:$A$19,0))</f>
        <v>5.46</v>
      </c>
      <c r="S2641" s="14">
        <f t="shared" si="246"/>
        <v>63</v>
      </c>
      <c r="T2641" s="14">
        <f t="shared" si="247"/>
        <v>38.22</v>
      </c>
      <c r="U2641" s="14">
        <f t="shared" si="248"/>
        <v>24.78</v>
      </c>
      <c r="V2641" s="20">
        <f t="shared" si="249"/>
        <v>0.39333333333333337</v>
      </c>
      <c r="W2641" s="7" t="str">
        <f t="shared" si="250"/>
        <v>Profitable</v>
      </c>
      <c r="X2641" s="7" t="str">
        <f t="shared" si="251"/>
        <v>Low</v>
      </c>
    </row>
    <row r="2642" spans="1:24" x14ac:dyDescent="0.3">
      <c r="A2642" s="7" t="s">
        <v>5414</v>
      </c>
      <c r="B2642" s="8">
        <v>45314</v>
      </c>
      <c r="C2642" s="8">
        <v>45316</v>
      </c>
      <c r="D2642" s="7" t="s">
        <v>2669</v>
      </c>
      <c r="E2642" s="7" t="s">
        <v>683</v>
      </c>
      <c r="F2642" s="7" t="s">
        <v>29</v>
      </c>
      <c r="G2642" s="7" t="s">
        <v>30</v>
      </c>
      <c r="H2642" s="7" t="s">
        <v>48</v>
      </c>
      <c r="I2642" s="6">
        <v>9</v>
      </c>
      <c r="J2642" s="10">
        <v>0</v>
      </c>
      <c r="K2642" s="7" t="s">
        <v>32</v>
      </c>
      <c r="L2642" s="7" t="s">
        <v>33</v>
      </c>
      <c r="M2642" s="6">
        <v>39</v>
      </c>
      <c r="N2642" s="6">
        <v>1</v>
      </c>
      <c r="O2642" s="7" t="str">
        <f>VLOOKUP(H2642,Product_Master!$A$2:$E$19,2,FALSE)</f>
        <v>Monitor</v>
      </c>
      <c r="P2642" s="7" t="str">
        <f>VLOOKUP(H2642,Product_Master!$A$2:$E$19,3,FALSE)</f>
        <v>Technology</v>
      </c>
      <c r="Q2642" s="17">
        <f>INDEX(Product_Master!$D$2:$D$19,MATCH(H2642,Product_Master!$A$2:$A$19,0))</f>
        <v>220</v>
      </c>
      <c r="R2642" s="14">
        <f>INDEX(Product_Master!$E$2:$E$19,MATCH(H2642,Product_Master!$A$2:$A$19,0))</f>
        <v>159.36000000000001</v>
      </c>
      <c r="S2642" s="14">
        <f t="shared" si="246"/>
        <v>1980</v>
      </c>
      <c r="T2642" s="14">
        <f t="shared" si="247"/>
        <v>1434.2400000000002</v>
      </c>
      <c r="U2642" s="14">
        <f t="shared" si="248"/>
        <v>545.75999999999976</v>
      </c>
      <c r="V2642" s="20">
        <f t="shared" si="249"/>
        <v>0.27563636363636351</v>
      </c>
      <c r="W2642" s="7" t="str">
        <f t="shared" si="250"/>
        <v>Profitable</v>
      </c>
      <c r="X2642" s="7" t="str">
        <f t="shared" si="251"/>
        <v>Low</v>
      </c>
    </row>
    <row r="2643" spans="1:24" x14ac:dyDescent="0.3">
      <c r="A2643" s="7" t="s">
        <v>5415</v>
      </c>
      <c r="B2643" s="8">
        <v>45501</v>
      </c>
      <c r="C2643" s="8">
        <v>45502</v>
      </c>
      <c r="D2643" s="7" t="s">
        <v>3415</v>
      </c>
      <c r="E2643" s="7" t="s">
        <v>548</v>
      </c>
      <c r="F2643" s="7" t="s">
        <v>39</v>
      </c>
      <c r="G2643" s="7" t="s">
        <v>40</v>
      </c>
      <c r="H2643" s="7" t="s">
        <v>177</v>
      </c>
      <c r="I2643" s="6">
        <v>2</v>
      </c>
      <c r="J2643" s="10">
        <v>0.05</v>
      </c>
      <c r="K2643" s="7" t="s">
        <v>22</v>
      </c>
      <c r="L2643" s="7" t="s">
        <v>33</v>
      </c>
      <c r="M2643" s="6">
        <v>20</v>
      </c>
      <c r="N2643" s="6">
        <v>4</v>
      </c>
      <c r="O2643" s="7" t="str">
        <f>VLOOKUP(H2643,Product_Master!$A$2:$E$19,2,FALSE)</f>
        <v>Headphones</v>
      </c>
      <c r="P2643" s="7" t="str">
        <f>VLOOKUP(H2643,Product_Master!$A$2:$E$19,3,FALSE)</f>
        <v>Technology</v>
      </c>
      <c r="Q2643" s="17">
        <f>INDEX(Product_Master!$D$2:$D$19,MATCH(H2643,Product_Master!$A$2:$A$19,0))</f>
        <v>80</v>
      </c>
      <c r="R2643" s="14">
        <f>INDEX(Product_Master!$E$2:$E$19,MATCH(H2643,Product_Master!$A$2:$A$19,0))</f>
        <v>45.88</v>
      </c>
      <c r="S2643" s="14">
        <f t="shared" si="246"/>
        <v>152</v>
      </c>
      <c r="T2643" s="14">
        <f t="shared" si="247"/>
        <v>91.76</v>
      </c>
      <c r="U2643" s="14">
        <f t="shared" si="248"/>
        <v>60.239999999999995</v>
      </c>
      <c r="V2643" s="20">
        <f t="shared" si="249"/>
        <v>0.39631578947368418</v>
      </c>
      <c r="W2643" s="7" t="str">
        <f t="shared" si="250"/>
        <v>Profitable</v>
      </c>
      <c r="X2643" s="7" t="str">
        <f t="shared" si="251"/>
        <v>Low</v>
      </c>
    </row>
    <row r="2644" spans="1:24" x14ac:dyDescent="0.3">
      <c r="A2644" s="7" t="s">
        <v>5416</v>
      </c>
      <c r="B2644" s="8">
        <v>45652</v>
      </c>
      <c r="C2644" s="8">
        <v>45659</v>
      </c>
      <c r="D2644" s="7" t="s">
        <v>3193</v>
      </c>
      <c r="E2644" s="7" t="s">
        <v>1770</v>
      </c>
      <c r="F2644" s="7" t="s">
        <v>39</v>
      </c>
      <c r="G2644" s="7" t="s">
        <v>5734</v>
      </c>
      <c r="H2644" s="7" t="s">
        <v>56</v>
      </c>
      <c r="I2644" s="6">
        <v>1</v>
      </c>
      <c r="J2644" s="10">
        <v>0.05</v>
      </c>
      <c r="K2644" s="7" t="s">
        <v>32</v>
      </c>
      <c r="L2644" s="7" t="s">
        <v>41</v>
      </c>
      <c r="M2644" s="6">
        <v>31</v>
      </c>
      <c r="N2644" s="6">
        <v>4</v>
      </c>
      <c r="O2644" s="7" t="str">
        <f>VLOOKUP(H2644,Product_Master!$A$2:$E$19,2,FALSE)</f>
        <v>Stapler</v>
      </c>
      <c r="P2644" s="7" t="str">
        <f>VLOOKUP(H2644,Product_Master!$A$2:$E$19,3,FALSE)</f>
        <v>Office Supplies</v>
      </c>
      <c r="Q2644" s="17">
        <f>INDEX(Product_Master!$D$2:$D$19,MATCH(H2644,Product_Master!$A$2:$A$19,0))</f>
        <v>15</v>
      </c>
      <c r="R2644" s="14">
        <f>INDEX(Product_Master!$E$2:$E$19,MATCH(H2644,Product_Master!$A$2:$A$19,0))</f>
        <v>9.91</v>
      </c>
      <c r="S2644" s="14">
        <f t="shared" si="246"/>
        <v>14.25</v>
      </c>
      <c r="T2644" s="14">
        <f t="shared" si="247"/>
        <v>9.91</v>
      </c>
      <c r="U2644" s="14">
        <f t="shared" si="248"/>
        <v>4.34</v>
      </c>
      <c r="V2644" s="20">
        <f t="shared" si="249"/>
        <v>0.30456140350877192</v>
      </c>
      <c r="W2644" s="7" t="str">
        <f t="shared" si="250"/>
        <v>Profitable</v>
      </c>
      <c r="X2644" s="7" t="str">
        <f t="shared" si="251"/>
        <v>Low</v>
      </c>
    </row>
    <row r="2645" spans="1:24" x14ac:dyDescent="0.3">
      <c r="A2645" s="7" t="s">
        <v>5417</v>
      </c>
      <c r="B2645" s="8">
        <v>45186</v>
      </c>
      <c r="C2645" s="8">
        <v>45189</v>
      </c>
      <c r="D2645" s="7" t="s">
        <v>5418</v>
      </c>
      <c r="E2645" s="7" t="s">
        <v>565</v>
      </c>
      <c r="F2645" s="7" t="s">
        <v>29</v>
      </c>
      <c r="G2645" s="7" t="s">
        <v>40</v>
      </c>
      <c r="H2645" s="7" t="s">
        <v>146</v>
      </c>
      <c r="I2645" s="6">
        <v>1</v>
      </c>
      <c r="J2645" s="10">
        <v>0</v>
      </c>
      <c r="K2645" s="7" t="s">
        <v>222</v>
      </c>
      <c r="L2645" s="7" t="s">
        <v>33</v>
      </c>
      <c r="M2645" s="6">
        <v>30</v>
      </c>
      <c r="N2645" s="6">
        <v>1</v>
      </c>
      <c r="O2645" s="7" t="str">
        <f>VLOOKUP(H2645,Product_Master!$A$2:$E$19,2,FALSE)</f>
        <v>Standing Desk</v>
      </c>
      <c r="P2645" s="7" t="str">
        <f>VLOOKUP(H2645,Product_Master!$A$2:$E$19,3,FALSE)</f>
        <v>Furniture</v>
      </c>
      <c r="Q2645" s="17">
        <f>INDEX(Product_Master!$D$2:$D$19,MATCH(H2645,Product_Master!$A$2:$A$19,0))</f>
        <v>480</v>
      </c>
      <c r="R2645" s="14">
        <f>INDEX(Product_Master!$E$2:$E$19,MATCH(H2645,Product_Master!$A$2:$A$19,0))</f>
        <v>375.21</v>
      </c>
      <c r="S2645" s="14">
        <f t="shared" si="246"/>
        <v>480</v>
      </c>
      <c r="T2645" s="14">
        <f t="shared" si="247"/>
        <v>375.21</v>
      </c>
      <c r="U2645" s="14">
        <f t="shared" si="248"/>
        <v>104.79000000000002</v>
      </c>
      <c r="V2645" s="20">
        <f t="shared" si="249"/>
        <v>0.21831250000000005</v>
      </c>
      <c r="W2645" s="7" t="str">
        <f t="shared" si="250"/>
        <v>Profitable</v>
      </c>
      <c r="X2645" s="7" t="str">
        <f t="shared" si="251"/>
        <v>Low</v>
      </c>
    </row>
    <row r="2646" spans="1:24" x14ac:dyDescent="0.3">
      <c r="A2646" s="7" t="s">
        <v>5419</v>
      </c>
      <c r="B2646" s="8">
        <v>45045</v>
      </c>
      <c r="C2646" s="8">
        <v>45051</v>
      </c>
      <c r="D2646" s="7" t="s">
        <v>5050</v>
      </c>
      <c r="E2646" s="7" t="s">
        <v>426</v>
      </c>
      <c r="F2646" s="7" t="s">
        <v>29</v>
      </c>
      <c r="G2646" s="7" t="s">
        <v>30</v>
      </c>
      <c r="H2646" s="7" t="s">
        <v>146</v>
      </c>
      <c r="I2646" s="6">
        <v>1</v>
      </c>
      <c r="J2646" s="10">
        <v>0</v>
      </c>
      <c r="K2646" s="7" t="s">
        <v>32</v>
      </c>
      <c r="L2646" s="7" t="s">
        <v>50</v>
      </c>
      <c r="M2646" s="6">
        <v>18</v>
      </c>
      <c r="N2646" s="6">
        <v>2</v>
      </c>
      <c r="O2646" s="7" t="str">
        <f>VLOOKUP(H2646,Product_Master!$A$2:$E$19,2,FALSE)</f>
        <v>Standing Desk</v>
      </c>
      <c r="P2646" s="7" t="str">
        <f>VLOOKUP(H2646,Product_Master!$A$2:$E$19,3,FALSE)</f>
        <v>Furniture</v>
      </c>
      <c r="Q2646" s="17">
        <f>INDEX(Product_Master!$D$2:$D$19,MATCH(H2646,Product_Master!$A$2:$A$19,0))</f>
        <v>480</v>
      </c>
      <c r="R2646" s="14">
        <f>INDEX(Product_Master!$E$2:$E$19,MATCH(H2646,Product_Master!$A$2:$A$19,0))</f>
        <v>375.21</v>
      </c>
      <c r="S2646" s="14">
        <f t="shared" si="246"/>
        <v>480</v>
      </c>
      <c r="T2646" s="14">
        <f t="shared" si="247"/>
        <v>375.21</v>
      </c>
      <c r="U2646" s="14">
        <f t="shared" si="248"/>
        <v>104.79000000000002</v>
      </c>
      <c r="V2646" s="20">
        <f t="shared" si="249"/>
        <v>0.21831250000000005</v>
      </c>
      <c r="W2646" s="7" t="str">
        <f t="shared" si="250"/>
        <v>Profitable</v>
      </c>
      <c r="X2646" s="7" t="str">
        <f t="shared" si="251"/>
        <v>Low</v>
      </c>
    </row>
    <row r="2647" spans="1:24" x14ac:dyDescent="0.3">
      <c r="A2647" s="7" t="s">
        <v>5420</v>
      </c>
      <c r="B2647" s="8">
        <v>44942</v>
      </c>
      <c r="C2647" s="8">
        <v>44949</v>
      </c>
      <c r="D2647" s="7" t="s">
        <v>809</v>
      </c>
      <c r="E2647" s="7" t="s">
        <v>548</v>
      </c>
      <c r="F2647" s="7" t="s">
        <v>29</v>
      </c>
      <c r="G2647" s="7" t="s">
        <v>62</v>
      </c>
      <c r="H2647" s="7" t="s">
        <v>146</v>
      </c>
      <c r="I2647" s="6">
        <v>8</v>
      </c>
      <c r="J2647" s="10">
        <v>0</v>
      </c>
      <c r="K2647" s="7" t="s">
        <v>22</v>
      </c>
      <c r="L2647" s="7" t="s">
        <v>50</v>
      </c>
      <c r="M2647" s="6">
        <v>68</v>
      </c>
      <c r="N2647" s="6">
        <v>2</v>
      </c>
      <c r="O2647" s="7" t="str">
        <f>VLOOKUP(H2647,Product_Master!$A$2:$E$19,2,FALSE)</f>
        <v>Standing Desk</v>
      </c>
      <c r="P2647" s="7" t="str">
        <f>VLOOKUP(H2647,Product_Master!$A$2:$E$19,3,FALSE)</f>
        <v>Furniture</v>
      </c>
      <c r="Q2647" s="17">
        <f>INDEX(Product_Master!$D$2:$D$19,MATCH(H2647,Product_Master!$A$2:$A$19,0))</f>
        <v>480</v>
      </c>
      <c r="R2647" s="14">
        <f>INDEX(Product_Master!$E$2:$E$19,MATCH(H2647,Product_Master!$A$2:$A$19,0))</f>
        <v>375.21</v>
      </c>
      <c r="S2647" s="14">
        <f t="shared" si="246"/>
        <v>3840</v>
      </c>
      <c r="T2647" s="14">
        <f t="shared" si="247"/>
        <v>3001.68</v>
      </c>
      <c r="U2647" s="14">
        <f t="shared" si="248"/>
        <v>838.32000000000016</v>
      </c>
      <c r="V2647" s="20">
        <f t="shared" si="249"/>
        <v>0.21831250000000005</v>
      </c>
      <c r="W2647" s="7" t="str">
        <f t="shared" si="250"/>
        <v>Profitable</v>
      </c>
      <c r="X2647" s="7" t="str">
        <f t="shared" si="251"/>
        <v>Medium</v>
      </c>
    </row>
    <row r="2648" spans="1:24" x14ac:dyDescent="0.3">
      <c r="A2648" s="7" t="s">
        <v>5421</v>
      </c>
      <c r="B2648" s="8">
        <v>45393</v>
      </c>
      <c r="C2648" s="8">
        <v>45394</v>
      </c>
      <c r="D2648" s="7" t="s">
        <v>5422</v>
      </c>
      <c r="E2648" s="7" t="s">
        <v>1315</v>
      </c>
      <c r="F2648" s="7" t="s">
        <v>19</v>
      </c>
      <c r="G2648" s="7" t="s">
        <v>90</v>
      </c>
      <c r="H2648" s="7" t="s">
        <v>63</v>
      </c>
      <c r="I2648" s="6">
        <v>7</v>
      </c>
      <c r="J2648" s="10">
        <v>0.1</v>
      </c>
      <c r="K2648" s="7" t="s">
        <v>22</v>
      </c>
      <c r="L2648" s="7" t="s">
        <v>41</v>
      </c>
      <c r="M2648" s="6">
        <v>52</v>
      </c>
      <c r="N2648" s="6">
        <v>3</v>
      </c>
      <c r="O2648" s="7" t="str">
        <f>VLOOKUP(H2648,Product_Master!$A$2:$E$19,2,FALSE)</f>
        <v>Paper Ream</v>
      </c>
      <c r="P2648" s="7" t="str">
        <f>VLOOKUP(H2648,Product_Master!$A$2:$E$19,3,FALSE)</f>
        <v>Office Supplies</v>
      </c>
      <c r="Q2648" s="17">
        <f>INDEX(Product_Master!$D$2:$D$19,MATCH(H2648,Product_Master!$A$2:$A$19,0))</f>
        <v>9</v>
      </c>
      <c r="R2648" s="14">
        <f>INDEX(Product_Master!$E$2:$E$19,MATCH(H2648,Product_Master!$A$2:$A$19,0))</f>
        <v>5.46</v>
      </c>
      <c r="S2648" s="14">
        <f t="shared" si="246"/>
        <v>56.7</v>
      </c>
      <c r="T2648" s="14">
        <f t="shared" si="247"/>
        <v>38.22</v>
      </c>
      <c r="U2648" s="14">
        <f t="shared" si="248"/>
        <v>18.480000000000004</v>
      </c>
      <c r="V2648" s="20">
        <f t="shared" si="249"/>
        <v>0.32592592592592595</v>
      </c>
      <c r="W2648" s="7" t="str">
        <f t="shared" si="250"/>
        <v>Profitable</v>
      </c>
      <c r="X2648" s="7" t="str">
        <f t="shared" si="251"/>
        <v>Low</v>
      </c>
    </row>
    <row r="2649" spans="1:24" x14ac:dyDescent="0.3">
      <c r="A2649" s="7" t="s">
        <v>5423</v>
      </c>
      <c r="B2649" s="8">
        <v>45651</v>
      </c>
      <c r="C2649" s="8">
        <v>45658</v>
      </c>
      <c r="D2649" s="7" t="s">
        <v>5424</v>
      </c>
      <c r="E2649" s="7" t="s">
        <v>882</v>
      </c>
      <c r="F2649" s="7" t="s">
        <v>39</v>
      </c>
      <c r="G2649" s="7" t="s">
        <v>90</v>
      </c>
      <c r="H2649" s="7" t="s">
        <v>216</v>
      </c>
      <c r="I2649" s="6">
        <v>4</v>
      </c>
      <c r="J2649" s="10">
        <v>0</v>
      </c>
      <c r="K2649" s="7" t="s">
        <v>32</v>
      </c>
      <c r="L2649" s="7" t="s">
        <v>41</v>
      </c>
      <c r="M2649" s="6">
        <v>53</v>
      </c>
      <c r="N2649" s="6">
        <v>3</v>
      </c>
      <c r="O2649" s="7" t="str">
        <f>VLOOKUP(H2649,Product_Master!$A$2:$E$19,2,FALSE)</f>
        <v>Keyboard</v>
      </c>
      <c r="P2649" s="7" t="str">
        <f>VLOOKUP(H2649,Product_Master!$A$2:$E$19,3,FALSE)</f>
        <v>Technology</v>
      </c>
      <c r="Q2649" s="17">
        <f>INDEX(Product_Master!$D$2:$D$19,MATCH(H2649,Product_Master!$A$2:$A$19,0))</f>
        <v>45</v>
      </c>
      <c r="R2649" s="14">
        <f>INDEX(Product_Master!$E$2:$E$19,MATCH(H2649,Product_Master!$A$2:$A$19,0))</f>
        <v>35.729999999999997</v>
      </c>
      <c r="S2649" s="14">
        <f t="shared" si="246"/>
        <v>180</v>
      </c>
      <c r="T2649" s="14">
        <f t="shared" si="247"/>
        <v>142.91999999999999</v>
      </c>
      <c r="U2649" s="14">
        <f t="shared" si="248"/>
        <v>37.080000000000013</v>
      </c>
      <c r="V2649" s="20">
        <f t="shared" si="249"/>
        <v>0.20600000000000007</v>
      </c>
      <c r="W2649" s="7" t="str">
        <f t="shared" si="250"/>
        <v>Profitable</v>
      </c>
      <c r="X2649" s="7" t="str">
        <f t="shared" si="251"/>
        <v>Low</v>
      </c>
    </row>
    <row r="2650" spans="1:24" x14ac:dyDescent="0.3">
      <c r="A2650" s="7" t="s">
        <v>5425</v>
      </c>
      <c r="B2650" s="8">
        <v>45209</v>
      </c>
      <c r="C2650" s="8">
        <v>45215</v>
      </c>
      <c r="D2650" s="7" t="s">
        <v>1744</v>
      </c>
      <c r="E2650" s="7" t="s">
        <v>165</v>
      </c>
      <c r="F2650" s="7" t="s">
        <v>39</v>
      </c>
      <c r="G2650" s="7" t="s">
        <v>5734</v>
      </c>
      <c r="H2650" s="7" t="s">
        <v>21</v>
      </c>
      <c r="I2650" s="6">
        <v>4</v>
      </c>
      <c r="J2650" s="10">
        <v>0.2</v>
      </c>
      <c r="K2650" s="7" t="s">
        <v>32</v>
      </c>
      <c r="L2650" s="7" t="s">
        <v>50</v>
      </c>
      <c r="M2650" s="6">
        <v>48</v>
      </c>
      <c r="N2650" s="6">
        <v>2</v>
      </c>
      <c r="O2650" s="7" t="str">
        <f>VLOOKUP(H2650,Product_Master!$A$2:$E$19,2,FALSE)</f>
        <v>Pen Set</v>
      </c>
      <c r="P2650" s="7" t="str">
        <f>VLOOKUP(H2650,Product_Master!$A$2:$E$19,3,FALSE)</f>
        <v>Office Supplies</v>
      </c>
      <c r="Q2650" s="17">
        <f>INDEX(Product_Master!$D$2:$D$19,MATCH(H2650,Product_Master!$A$2:$A$19,0))</f>
        <v>12</v>
      </c>
      <c r="R2650" s="14">
        <f>INDEX(Product_Master!$E$2:$E$19,MATCH(H2650,Product_Master!$A$2:$A$19,0))</f>
        <v>9.07</v>
      </c>
      <c r="S2650" s="14">
        <f t="shared" si="246"/>
        <v>38.400000000000006</v>
      </c>
      <c r="T2650" s="14">
        <f t="shared" si="247"/>
        <v>36.28</v>
      </c>
      <c r="U2650" s="14">
        <f t="shared" si="248"/>
        <v>2.1200000000000045</v>
      </c>
      <c r="V2650" s="20">
        <f t="shared" si="249"/>
        <v>5.5208333333333443E-2</v>
      </c>
      <c r="W2650" s="7" t="str">
        <f t="shared" si="250"/>
        <v>Profitable</v>
      </c>
      <c r="X2650" s="7" t="str">
        <f t="shared" si="251"/>
        <v>Low</v>
      </c>
    </row>
    <row r="2651" spans="1:24" x14ac:dyDescent="0.3">
      <c r="A2651" s="7" t="s">
        <v>5427</v>
      </c>
      <c r="B2651" s="8">
        <v>45145</v>
      </c>
      <c r="C2651" s="8">
        <v>45147</v>
      </c>
      <c r="D2651" s="7" t="s">
        <v>3262</v>
      </c>
      <c r="E2651" s="7" t="s">
        <v>1267</v>
      </c>
      <c r="F2651" s="7" t="s">
        <v>29</v>
      </c>
      <c r="G2651" s="7" t="s">
        <v>192</v>
      </c>
      <c r="H2651" s="7" t="s">
        <v>98</v>
      </c>
      <c r="I2651" s="6">
        <v>5</v>
      </c>
      <c r="J2651" s="10">
        <v>0</v>
      </c>
      <c r="K2651" s="7" t="s">
        <v>32</v>
      </c>
      <c r="L2651" s="7" t="s">
        <v>23</v>
      </c>
      <c r="M2651" s="6">
        <v>20</v>
      </c>
      <c r="N2651" s="6">
        <v>3</v>
      </c>
      <c r="O2651" s="7" t="str">
        <f>VLOOKUP(H2651,Product_Master!$A$2:$E$19,2,FALSE)</f>
        <v>Office Chair</v>
      </c>
      <c r="P2651" s="7" t="str">
        <f>VLOOKUP(H2651,Product_Master!$A$2:$E$19,3,FALSE)</f>
        <v>Furniture</v>
      </c>
      <c r="Q2651" s="17">
        <f>INDEX(Product_Master!$D$2:$D$19,MATCH(H2651,Product_Master!$A$2:$A$19,0))</f>
        <v>150</v>
      </c>
      <c r="R2651" s="14">
        <f>INDEX(Product_Master!$E$2:$E$19,MATCH(H2651,Product_Master!$A$2:$A$19,0))</f>
        <v>111.98</v>
      </c>
      <c r="S2651" s="14">
        <f t="shared" si="246"/>
        <v>750</v>
      </c>
      <c r="T2651" s="14">
        <f t="shared" si="247"/>
        <v>559.9</v>
      </c>
      <c r="U2651" s="14">
        <f t="shared" si="248"/>
        <v>190.10000000000002</v>
      </c>
      <c r="V2651" s="20">
        <f t="shared" si="249"/>
        <v>0.25346666666666667</v>
      </c>
      <c r="W2651" s="7" t="str">
        <f t="shared" si="250"/>
        <v>Profitable</v>
      </c>
      <c r="X2651" s="7" t="str">
        <f t="shared" si="251"/>
        <v>Low</v>
      </c>
    </row>
    <row r="2652" spans="1:24" x14ac:dyDescent="0.3">
      <c r="A2652" s="7" t="s">
        <v>5428</v>
      </c>
      <c r="B2652" s="8">
        <v>45047</v>
      </c>
      <c r="C2652" s="8">
        <v>45049</v>
      </c>
      <c r="D2652" s="7" t="s">
        <v>2845</v>
      </c>
      <c r="E2652" s="7" t="s">
        <v>408</v>
      </c>
      <c r="F2652" s="7" t="s">
        <v>19</v>
      </c>
      <c r="G2652" s="7" t="s">
        <v>40</v>
      </c>
      <c r="H2652" s="7" t="s">
        <v>98</v>
      </c>
      <c r="I2652" s="6">
        <v>2</v>
      </c>
      <c r="J2652" s="10">
        <v>0.2</v>
      </c>
      <c r="K2652" s="7" t="s">
        <v>22</v>
      </c>
      <c r="L2652" s="7" t="s">
        <v>41</v>
      </c>
      <c r="M2652" s="6">
        <v>60</v>
      </c>
      <c r="N2652" s="6">
        <v>3</v>
      </c>
      <c r="O2652" s="7" t="str">
        <f>VLOOKUP(H2652,Product_Master!$A$2:$E$19,2,FALSE)</f>
        <v>Office Chair</v>
      </c>
      <c r="P2652" s="7" t="str">
        <f>VLOOKUP(H2652,Product_Master!$A$2:$E$19,3,FALSE)</f>
        <v>Furniture</v>
      </c>
      <c r="Q2652" s="17">
        <f>INDEX(Product_Master!$D$2:$D$19,MATCH(H2652,Product_Master!$A$2:$A$19,0))</f>
        <v>150</v>
      </c>
      <c r="R2652" s="14">
        <f>INDEX(Product_Master!$E$2:$E$19,MATCH(H2652,Product_Master!$A$2:$A$19,0))</f>
        <v>111.98</v>
      </c>
      <c r="S2652" s="14">
        <f t="shared" si="246"/>
        <v>240</v>
      </c>
      <c r="T2652" s="14">
        <f t="shared" si="247"/>
        <v>223.96</v>
      </c>
      <c r="U2652" s="14">
        <f t="shared" si="248"/>
        <v>16.039999999999992</v>
      </c>
      <c r="V2652" s="20">
        <f t="shared" si="249"/>
        <v>6.68333333333333E-2</v>
      </c>
      <c r="W2652" s="7" t="str">
        <f t="shared" si="250"/>
        <v>Profitable</v>
      </c>
      <c r="X2652" s="7" t="str">
        <f t="shared" si="251"/>
        <v>Low</v>
      </c>
    </row>
    <row r="2653" spans="1:24" x14ac:dyDescent="0.3">
      <c r="A2653" s="7" t="s">
        <v>5429</v>
      </c>
      <c r="B2653" s="8">
        <v>45491</v>
      </c>
      <c r="C2653" s="8">
        <v>45493</v>
      </c>
      <c r="D2653" s="7" t="s">
        <v>3388</v>
      </c>
      <c r="E2653" s="7" t="s">
        <v>805</v>
      </c>
      <c r="F2653" s="7" t="s">
        <v>19</v>
      </c>
      <c r="G2653" s="7" t="s">
        <v>192</v>
      </c>
      <c r="H2653" s="7" t="s">
        <v>21</v>
      </c>
      <c r="I2653" s="6">
        <v>6</v>
      </c>
      <c r="J2653" s="10">
        <v>0.15</v>
      </c>
      <c r="K2653" s="7" t="s">
        <v>32</v>
      </c>
      <c r="L2653" s="7" t="s">
        <v>50</v>
      </c>
      <c r="M2653" s="6">
        <v>34</v>
      </c>
      <c r="N2653" s="6">
        <v>3</v>
      </c>
      <c r="O2653" s="7" t="str">
        <f>VLOOKUP(H2653,Product_Master!$A$2:$E$19,2,FALSE)</f>
        <v>Pen Set</v>
      </c>
      <c r="P2653" s="7" t="str">
        <f>VLOOKUP(H2653,Product_Master!$A$2:$E$19,3,FALSE)</f>
        <v>Office Supplies</v>
      </c>
      <c r="Q2653" s="17">
        <f>INDEX(Product_Master!$D$2:$D$19,MATCH(H2653,Product_Master!$A$2:$A$19,0))</f>
        <v>12</v>
      </c>
      <c r="R2653" s="14">
        <f>INDEX(Product_Master!$E$2:$E$19,MATCH(H2653,Product_Master!$A$2:$A$19,0))</f>
        <v>9.07</v>
      </c>
      <c r="S2653" s="14">
        <f t="shared" si="246"/>
        <v>61.199999999999996</v>
      </c>
      <c r="T2653" s="14">
        <f t="shared" si="247"/>
        <v>54.42</v>
      </c>
      <c r="U2653" s="14">
        <f t="shared" si="248"/>
        <v>6.779999999999994</v>
      </c>
      <c r="V2653" s="20">
        <f t="shared" si="249"/>
        <v>0.11078431372549011</v>
      </c>
      <c r="W2653" s="7" t="str">
        <f t="shared" si="250"/>
        <v>Profitable</v>
      </c>
      <c r="X2653" s="7" t="str">
        <f t="shared" si="251"/>
        <v>Low</v>
      </c>
    </row>
    <row r="2654" spans="1:24" x14ac:dyDescent="0.3">
      <c r="A2654" s="7" t="s">
        <v>5430</v>
      </c>
      <c r="B2654" s="8">
        <v>45164</v>
      </c>
      <c r="C2654" s="8">
        <v>45171</v>
      </c>
      <c r="D2654" s="7" t="s">
        <v>1760</v>
      </c>
      <c r="E2654" s="7" t="s">
        <v>1169</v>
      </c>
      <c r="F2654" s="7" t="s">
        <v>29</v>
      </c>
      <c r="G2654" s="7" t="s">
        <v>293</v>
      </c>
      <c r="H2654" s="7" t="s">
        <v>154</v>
      </c>
      <c r="I2654" s="6">
        <v>2</v>
      </c>
      <c r="J2654" s="10">
        <v>0</v>
      </c>
      <c r="K2654" s="7" t="s">
        <v>32</v>
      </c>
      <c r="L2654" s="7" t="s">
        <v>33</v>
      </c>
      <c r="M2654" s="6">
        <v>23</v>
      </c>
      <c r="N2654" s="6">
        <v>1</v>
      </c>
      <c r="O2654" s="7" t="str">
        <f>VLOOKUP(H2654,Product_Master!$A$2:$E$19,2,FALSE)</f>
        <v>Filing Cabinet</v>
      </c>
      <c r="P2654" s="7" t="str">
        <f>VLOOKUP(H2654,Product_Master!$A$2:$E$19,3,FALSE)</f>
        <v>Furniture</v>
      </c>
      <c r="Q2654" s="17">
        <f>INDEX(Product_Master!$D$2:$D$19,MATCH(H2654,Product_Master!$A$2:$A$19,0))</f>
        <v>130</v>
      </c>
      <c r="R2654" s="14">
        <f>INDEX(Product_Master!$E$2:$E$19,MATCH(H2654,Product_Master!$A$2:$A$19,0))</f>
        <v>83.55</v>
      </c>
      <c r="S2654" s="14">
        <f t="shared" si="246"/>
        <v>260</v>
      </c>
      <c r="T2654" s="14">
        <f t="shared" si="247"/>
        <v>167.1</v>
      </c>
      <c r="U2654" s="14">
        <f t="shared" si="248"/>
        <v>92.9</v>
      </c>
      <c r="V2654" s="20">
        <f t="shared" si="249"/>
        <v>0.35730769230769233</v>
      </c>
      <c r="W2654" s="7" t="str">
        <f t="shared" si="250"/>
        <v>Profitable</v>
      </c>
      <c r="X2654" s="7" t="str">
        <f t="shared" si="251"/>
        <v>Low</v>
      </c>
    </row>
    <row r="2655" spans="1:24" x14ac:dyDescent="0.3">
      <c r="A2655" s="7" t="s">
        <v>5431</v>
      </c>
      <c r="B2655" s="8">
        <v>45570</v>
      </c>
      <c r="C2655" s="8">
        <v>45572</v>
      </c>
      <c r="D2655" s="7" t="s">
        <v>2561</v>
      </c>
      <c r="E2655" s="7" t="s">
        <v>1169</v>
      </c>
      <c r="F2655" s="7" t="s">
        <v>29</v>
      </c>
      <c r="G2655" s="7" t="s">
        <v>192</v>
      </c>
      <c r="H2655" s="7" t="s">
        <v>308</v>
      </c>
      <c r="I2655" s="6">
        <v>4</v>
      </c>
      <c r="J2655" s="10">
        <v>0</v>
      </c>
      <c r="K2655" s="7" t="s">
        <v>222</v>
      </c>
      <c r="L2655" s="7" t="s">
        <v>41</v>
      </c>
      <c r="M2655" s="6">
        <v>67</v>
      </c>
      <c r="N2655" s="6">
        <v>1</v>
      </c>
      <c r="O2655" s="7" t="str">
        <f>VLOOKUP(H2655,Product_Master!$A$2:$E$19,2,FALSE)</f>
        <v>Binder</v>
      </c>
      <c r="P2655" s="7" t="str">
        <f>VLOOKUP(H2655,Product_Master!$A$2:$E$19,3,FALSE)</f>
        <v>Office Supplies</v>
      </c>
      <c r="Q2655" s="17">
        <f>INDEX(Product_Master!$D$2:$D$19,MATCH(H2655,Product_Master!$A$2:$A$19,0))</f>
        <v>8</v>
      </c>
      <c r="R2655" s="14">
        <f>INDEX(Product_Master!$E$2:$E$19,MATCH(H2655,Product_Master!$A$2:$A$19,0))</f>
        <v>5.51</v>
      </c>
      <c r="S2655" s="14">
        <f t="shared" si="246"/>
        <v>32</v>
      </c>
      <c r="T2655" s="14">
        <f t="shared" si="247"/>
        <v>22.04</v>
      </c>
      <c r="U2655" s="14">
        <f t="shared" si="248"/>
        <v>9.9600000000000009</v>
      </c>
      <c r="V2655" s="20">
        <f t="shared" si="249"/>
        <v>0.31125000000000003</v>
      </c>
      <c r="W2655" s="7" t="str">
        <f t="shared" si="250"/>
        <v>Profitable</v>
      </c>
      <c r="X2655" s="7" t="str">
        <f t="shared" si="251"/>
        <v>Low</v>
      </c>
    </row>
    <row r="2656" spans="1:24" x14ac:dyDescent="0.3">
      <c r="A2656" s="7" t="s">
        <v>5432</v>
      </c>
      <c r="B2656" s="8">
        <v>45593</v>
      </c>
      <c r="C2656" s="8">
        <v>45598</v>
      </c>
      <c r="D2656" s="7" t="s">
        <v>1610</v>
      </c>
      <c r="E2656" s="7" t="s">
        <v>1169</v>
      </c>
      <c r="F2656" s="7" t="s">
        <v>29</v>
      </c>
      <c r="G2656" s="7" t="s">
        <v>90</v>
      </c>
      <c r="H2656" s="7" t="s">
        <v>21</v>
      </c>
      <c r="I2656" s="6">
        <v>9</v>
      </c>
      <c r="J2656" s="10">
        <v>0</v>
      </c>
      <c r="K2656" s="7" t="s">
        <v>32</v>
      </c>
      <c r="L2656" s="7" t="s">
        <v>41</v>
      </c>
      <c r="M2656" s="6">
        <v>53</v>
      </c>
      <c r="N2656" s="6">
        <v>4</v>
      </c>
      <c r="O2656" s="7" t="str">
        <f>VLOOKUP(H2656,Product_Master!$A$2:$E$19,2,FALSE)</f>
        <v>Pen Set</v>
      </c>
      <c r="P2656" s="7" t="str">
        <f>VLOOKUP(H2656,Product_Master!$A$2:$E$19,3,FALSE)</f>
        <v>Office Supplies</v>
      </c>
      <c r="Q2656" s="17">
        <f>INDEX(Product_Master!$D$2:$D$19,MATCH(H2656,Product_Master!$A$2:$A$19,0))</f>
        <v>12</v>
      </c>
      <c r="R2656" s="14">
        <f>INDEX(Product_Master!$E$2:$E$19,MATCH(H2656,Product_Master!$A$2:$A$19,0))</f>
        <v>9.07</v>
      </c>
      <c r="S2656" s="14">
        <f t="shared" si="246"/>
        <v>108</v>
      </c>
      <c r="T2656" s="14">
        <f t="shared" si="247"/>
        <v>81.63</v>
      </c>
      <c r="U2656" s="14">
        <f t="shared" si="248"/>
        <v>26.370000000000005</v>
      </c>
      <c r="V2656" s="20">
        <f t="shared" si="249"/>
        <v>0.2441666666666667</v>
      </c>
      <c r="W2656" s="7" t="str">
        <f t="shared" si="250"/>
        <v>Profitable</v>
      </c>
      <c r="X2656" s="7" t="str">
        <f t="shared" si="251"/>
        <v>Low</v>
      </c>
    </row>
    <row r="2657" spans="1:24" x14ac:dyDescent="0.3">
      <c r="A2657" s="7" t="s">
        <v>5433</v>
      </c>
      <c r="B2657" s="8">
        <v>45212</v>
      </c>
      <c r="C2657" s="8">
        <v>45218</v>
      </c>
      <c r="D2657" s="7" t="s">
        <v>2920</v>
      </c>
      <c r="E2657" s="7" t="s">
        <v>485</v>
      </c>
      <c r="F2657" s="7" t="s">
        <v>19</v>
      </c>
      <c r="G2657" s="7" t="s">
        <v>293</v>
      </c>
      <c r="H2657" s="7" t="s">
        <v>308</v>
      </c>
      <c r="I2657" s="6">
        <v>4</v>
      </c>
      <c r="J2657" s="10">
        <v>0</v>
      </c>
      <c r="K2657" s="7" t="s">
        <v>70</v>
      </c>
      <c r="L2657" s="7" t="s">
        <v>50</v>
      </c>
      <c r="M2657" s="6">
        <v>47</v>
      </c>
      <c r="N2657" s="6">
        <v>3</v>
      </c>
      <c r="O2657" s="7" t="str">
        <f>VLOOKUP(H2657,Product_Master!$A$2:$E$19,2,FALSE)</f>
        <v>Binder</v>
      </c>
      <c r="P2657" s="7" t="str">
        <f>VLOOKUP(H2657,Product_Master!$A$2:$E$19,3,FALSE)</f>
        <v>Office Supplies</v>
      </c>
      <c r="Q2657" s="17">
        <f>INDEX(Product_Master!$D$2:$D$19,MATCH(H2657,Product_Master!$A$2:$A$19,0))</f>
        <v>8</v>
      </c>
      <c r="R2657" s="14">
        <f>INDEX(Product_Master!$E$2:$E$19,MATCH(H2657,Product_Master!$A$2:$A$19,0))</f>
        <v>5.51</v>
      </c>
      <c r="S2657" s="14">
        <f t="shared" si="246"/>
        <v>32</v>
      </c>
      <c r="T2657" s="14">
        <f t="shared" si="247"/>
        <v>22.04</v>
      </c>
      <c r="U2657" s="14">
        <f t="shared" si="248"/>
        <v>9.9600000000000009</v>
      </c>
      <c r="V2657" s="20">
        <f t="shared" si="249"/>
        <v>0.31125000000000003</v>
      </c>
      <c r="W2657" s="7" t="str">
        <f t="shared" si="250"/>
        <v>Profitable</v>
      </c>
      <c r="X2657" s="7" t="str">
        <f t="shared" si="251"/>
        <v>Low</v>
      </c>
    </row>
    <row r="2658" spans="1:24" x14ac:dyDescent="0.3">
      <c r="A2658" s="7" t="s">
        <v>5434</v>
      </c>
      <c r="B2658" s="8">
        <v>45201</v>
      </c>
      <c r="C2658" s="8">
        <v>45202</v>
      </c>
      <c r="D2658" s="7" t="s">
        <v>961</v>
      </c>
      <c r="E2658" s="7" t="s">
        <v>82</v>
      </c>
      <c r="F2658" s="7" t="s">
        <v>39</v>
      </c>
      <c r="G2658" s="7" t="s">
        <v>192</v>
      </c>
      <c r="H2658" s="7" t="s">
        <v>91</v>
      </c>
      <c r="I2658" s="6">
        <v>6</v>
      </c>
      <c r="J2658" s="10">
        <v>0</v>
      </c>
      <c r="K2658" s="7" t="s">
        <v>32</v>
      </c>
      <c r="L2658" s="7" t="s">
        <v>41</v>
      </c>
      <c r="M2658" s="6">
        <v>40</v>
      </c>
      <c r="N2658" s="6">
        <v>2</v>
      </c>
      <c r="O2658" s="7" t="str">
        <f>VLOOKUP(H2658,Product_Master!$A$2:$E$19,2,FALSE)</f>
        <v>Smartphone</v>
      </c>
      <c r="P2658" s="7" t="str">
        <f>VLOOKUP(H2658,Product_Master!$A$2:$E$19,3,FALSE)</f>
        <v>Technology</v>
      </c>
      <c r="Q2658" s="17">
        <f>INDEX(Product_Master!$D$2:$D$19,MATCH(H2658,Product_Master!$A$2:$A$19,0))</f>
        <v>600</v>
      </c>
      <c r="R2658" s="14">
        <f>INDEX(Product_Master!$E$2:$E$19,MATCH(H2658,Product_Master!$A$2:$A$19,0))</f>
        <v>395.83</v>
      </c>
      <c r="S2658" s="14">
        <f t="shared" si="246"/>
        <v>3600</v>
      </c>
      <c r="T2658" s="14">
        <f t="shared" si="247"/>
        <v>2374.98</v>
      </c>
      <c r="U2658" s="14">
        <f t="shared" si="248"/>
        <v>1225.02</v>
      </c>
      <c r="V2658" s="20">
        <f t="shared" si="249"/>
        <v>0.34028333333333333</v>
      </c>
      <c r="W2658" s="7" t="str">
        <f t="shared" si="250"/>
        <v>Profitable</v>
      </c>
      <c r="X2658" s="7" t="str">
        <f t="shared" si="251"/>
        <v>Medium</v>
      </c>
    </row>
    <row r="2659" spans="1:24" x14ac:dyDescent="0.3">
      <c r="A2659" s="7" t="s">
        <v>5436</v>
      </c>
      <c r="B2659" s="8">
        <v>45098</v>
      </c>
      <c r="C2659" s="8">
        <v>45105</v>
      </c>
      <c r="D2659" s="7" t="s">
        <v>1937</v>
      </c>
      <c r="E2659" s="7" t="s">
        <v>276</v>
      </c>
      <c r="F2659" s="7" t="s">
        <v>19</v>
      </c>
      <c r="G2659" s="7" t="s">
        <v>293</v>
      </c>
      <c r="H2659" s="7" t="s">
        <v>31</v>
      </c>
      <c r="I2659" s="6">
        <v>5</v>
      </c>
      <c r="J2659" s="10">
        <v>0.05</v>
      </c>
      <c r="K2659" s="7" t="s">
        <v>32</v>
      </c>
      <c r="L2659" s="7" t="s">
        <v>33</v>
      </c>
      <c r="M2659" s="6">
        <v>48</v>
      </c>
      <c r="N2659" s="6">
        <v>3</v>
      </c>
      <c r="O2659" s="7" t="str">
        <f>VLOOKUP(H2659,Product_Master!$A$2:$E$19,2,FALSE)</f>
        <v>Desk</v>
      </c>
      <c r="P2659" s="7" t="str">
        <f>VLOOKUP(H2659,Product_Master!$A$2:$E$19,3,FALSE)</f>
        <v>Furniture</v>
      </c>
      <c r="Q2659" s="17">
        <f>INDEX(Product_Master!$D$2:$D$19,MATCH(H2659,Product_Master!$A$2:$A$19,0))</f>
        <v>320</v>
      </c>
      <c r="R2659" s="14">
        <f>INDEX(Product_Master!$E$2:$E$19,MATCH(H2659,Product_Master!$A$2:$A$19,0))</f>
        <v>186.25</v>
      </c>
      <c r="S2659" s="14">
        <f t="shared" si="246"/>
        <v>1520</v>
      </c>
      <c r="T2659" s="14">
        <f t="shared" si="247"/>
        <v>931.25</v>
      </c>
      <c r="U2659" s="14">
        <f t="shared" si="248"/>
        <v>588.75</v>
      </c>
      <c r="V2659" s="20">
        <f t="shared" si="249"/>
        <v>0.38733552631578949</v>
      </c>
      <c r="W2659" s="7" t="str">
        <f t="shared" si="250"/>
        <v>Profitable</v>
      </c>
      <c r="X2659" s="7" t="str">
        <f t="shared" si="251"/>
        <v>Low</v>
      </c>
    </row>
    <row r="2660" spans="1:24" x14ac:dyDescent="0.3">
      <c r="A2660" s="7" t="s">
        <v>5438</v>
      </c>
      <c r="B2660" s="8">
        <v>45198</v>
      </c>
      <c r="C2660" s="8">
        <v>45204</v>
      </c>
      <c r="D2660" s="7" t="s">
        <v>1560</v>
      </c>
      <c r="E2660" s="7" t="s">
        <v>302</v>
      </c>
      <c r="F2660" s="7" t="s">
        <v>29</v>
      </c>
      <c r="G2660" s="7" t="s">
        <v>251</v>
      </c>
      <c r="H2660" s="7" t="s">
        <v>63</v>
      </c>
      <c r="I2660" s="6">
        <v>2</v>
      </c>
      <c r="J2660" s="10">
        <v>0.05</v>
      </c>
      <c r="K2660" s="7" t="s">
        <v>32</v>
      </c>
      <c r="L2660" s="7" t="s">
        <v>33</v>
      </c>
      <c r="M2660" s="6">
        <v>45</v>
      </c>
      <c r="N2660" s="6">
        <v>4</v>
      </c>
      <c r="O2660" s="7" t="str">
        <f>VLOOKUP(H2660,Product_Master!$A$2:$E$19,2,FALSE)</f>
        <v>Paper Ream</v>
      </c>
      <c r="P2660" s="7" t="str">
        <f>VLOOKUP(H2660,Product_Master!$A$2:$E$19,3,FALSE)</f>
        <v>Office Supplies</v>
      </c>
      <c r="Q2660" s="17">
        <f>INDEX(Product_Master!$D$2:$D$19,MATCH(H2660,Product_Master!$A$2:$A$19,0))</f>
        <v>9</v>
      </c>
      <c r="R2660" s="14">
        <f>INDEX(Product_Master!$E$2:$E$19,MATCH(H2660,Product_Master!$A$2:$A$19,0))</f>
        <v>5.46</v>
      </c>
      <c r="S2660" s="14">
        <f t="shared" si="246"/>
        <v>17.099999999999998</v>
      </c>
      <c r="T2660" s="14">
        <f t="shared" si="247"/>
        <v>10.92</v>
      </c>
      <c r="U2660" s="14">
        <f t="shared" si="248"/>
        <v>6.1799999999999979</v>
      </c>
      <c r="V2660" s="20">
        <f t="shared" si="249"/>
        <v>0.36140350877192973</v>
      </c>
      <c r="W2660" s="7" t="str">
        <f t="shared" si="250"/>
        <v>Profitable</v>
      </c>
      <c r="X2660" s="7" t="str">
        <f t="shared" si="251"/>
        <v>Low</v>
      </c>
    </row>
    <row r="2661" spans="1:24" x14ac:dyDescent="0.3">
      <c r="A2661" s="7" t="s">
        <v>5439</v>
      </c>
      <c r="B2661" s="8">
        <v>44953</v>
      </c>
      <c r="C2661" s="8">
        <v>44960</v>
      </c>
      <c r="D2661" s="7" t="s">
        <v>3187</v>
      </c>
      <c r="E2661" s="7" t="s">
        <v>1169</v>
      </c>
      <c r="F2661" s="7" t="s">
        <v>29</v>
      </c>
      <c r="G2661" s="7" t="s">
        <v>5734</v>
      </c>
      <c r="H2661" s="7" t="s">
        <v>56</v>
      </c>
      <c r="I2661" s="6">
        <v>1</v>
      </c>
      <c r="J2661" s="10">
        <v>0</v>
      </c>
      <c r="K2661" s="7" t="s">
        <v>32</v>
      </c>
      <c r="L2661" s="7" t="s">
        <v>41</v>
      </c>
      <c r="M2661" s="6">
        <v>59</v>
      </c>
      <c r="N2661" s="6">
        <v>3</v>
      </c>
      <c r="O2661" s="7" t="str">
        <f>VLOOKUP(H2661,Product_Master!$A$2:$E$19,2,FALSE)</f>
        <v>Stapler</v>
      </c>
      <c r="P2661" s="7" t="str">
        <f>VLOOKUP(H2661,Product_Master!$A$2:$E$19,3,FALSE)</f>
        <v>Office Supplies</v>
      </c>
      <c r="Q2661" s="17">
        <f>INDEX(Product_Master!$D$2:$D$19,MATCH(H2661,Product_Master!$A$2:$A$19,0))</f>
        <v>15</v>
      </c>
      <c r="R2661" s="14">
        <f>INDEX(Product_Master!$E$2:$E$19,MATCH(H2661,Product_Master!$A$2:$A$19,0))</f>
        <v>9.91</v>
      </c>
      <c r="S2661" s="14">
        <f t="shared" si="246"/>
        <v>15</v>
      </c>
      <c r="T2661" s="14">
        <f t="shared" si="247"/>
        <v>9.91</v>
      </c>
      <c r="U2661" s="14">
        <f t="shared" si="248"/>
        <v>5.09</v>
      </c>
      <c r="V2661" s="20">
        <f t="shared" si="249"/>
        <v>0.33933333333333332</v>
      </c>
      <c r="W2661" s="7" t="str">
        <f t="shared" si="250"/>
        <v>Profitable</v>
      </c>
      <c r="X2661" s="7" t="str">
        <f t="shared" si="251"/>
        <v>Low</v>
      </c>
    </row>
    <row r="2662" spans="1:24" x14ac:dyDescent="0.3">
      <c r="A2662" s="7" t="s">
        <v>5440</v>
      </c>
      <c r="B2662" s="8">
        <v>45246</v>
      </c>
      <c r="C2662" s="8">
        <v>45252</v>
      </c>
      <c r="D2662" s="7" t="s">
        <v>2002</v>
      </c>
      <c r="E2662" s="7" t="s">
        <v>369</v>
      </c>
      <c r="F2662" s="7" t="s">
        <v>19</v>
      </c>
      <c r="G2662" s="7" t="s">
        <v>47</v>
      </c>
      <c r="H2662" s="7" t="s">
        <v>48</v>
      </c>
      <c r="I2662" s="6">
        <v>7</v>
      </c>
      <c r="J2662" s="10">
        <v>0</v>
      </c>
      <c r="K2662" s="7" t="s">
        <v>32</v>
      </c>
      <c r="L2662" s="7" t="s">
        <v>41</v>
      </c>
      <c r="M2662" s="6">
        <v>38</v>
      </c>
      <c r="N2662" s="6">
        <v>4</v>
      </c>
      <c r="O2662" s="7" t="str">
        <f>VLOOKUP(H2662,Product_Master!$A$2:$E$19,2,FALSE)</f>
        <v>Monitor</v>
      </c>
      <c r="P2662" s="7" t="str">
        <f>VLOOKUP(H2662,Product_Master!$A$2:$E$19,3,FALSE)</f>
        <v>Technology</v>
      </c>
      <c r="Q2662" s="17">
        <f>INDEX(Product_Master!$D$2:$D$19,MATCH(H2662,Product_Master!$A$2:$A$19,0))</f>
        <v>220</v>
      </c>
      <c r="R2662" s="14">
        <f>INDEX(Product_Master!$E$2:$E$19,MATCH(H2662,Product_Master!$A$2:$A$19,0))</f>
        <v>159.36000000000001</v>
      </c>
      <c r="S2662" s="14">
        <f t="shared" si="246"/>
        <v>1540</v>
      </c>
      <c r="T2662" s="14">
        <f t="shared" si="247"/>
        <v>1115.52</v>
      </c>
      <c r="U2662" s="14">
        <f t="shared" si="248"/>
        <v>424.48</v>
      </c>
      <c r="V2662" s="20">
        <f t="shared" si="249"/>
        <v>0.27563636363636362</v>
      </c>
      <c r="W2662" s="7" t="str">
        <f t="shared" si="250"/>
        <v>Profitable</v>
      </c>
      <c r="X2662" s="7" t="str">
        <f t="shared" si="251"/>
        <v>Low</v>
      </c>
    </row>
    <row r="2663" spans="1:24" x14ac:dyDescent="0.3">
      <c r="A2663" s="7" t="s">
        <v>5442</v>
      </c>
      <c r="B2663" s="8">
        <v>45059</v>
      </c>
      <c r="C2663" s="8">
        <v>45062</v>
      </c>
      <c r="D2663" s="7" t="s">
        <v>4069</v>
      </c>
      <c r="E2663" s="7" t="s">
        <v>967</v>
      </c>
      <c r="F2663" s="7" t="s">
        <v>39</v>
      </c>
      <c r="G2663" s="7" t="s">
        <v>47</v>
      </c>
      <c r="H2663" s="7" t="s">
        <v>69</v>
      </c>
      <c r="I2663" s="6">
        <v>8</v>
      </c>
      <c r="J2663" s="10">
        <v>0</v>
      </c>
      <c r="K2663" s="7" t="s">
        <v>32</v>
      </c>
      <c r="L2663" s="7" t="s">
        <v>23</v>
      </c>
      <c r="M2663" s="6">
        <v>44</v>
      </c>
      <c r="N2663" s="6">
        <v>1</v>
      </c>
      <c r="O2663" s="7" t="str">
        <f>VLOOKUP(H2663,Product_Master!$A$2:$E$19,2,FALSE)</f>
        <v>Marker Pack</v>
      </c>
      <c r="P2663" s="7" t="str">
        <f>VLOOKUP(H2663,Product_Master!$A$2:$E$19,3,FALSE)</f>
        <v>Office Supplies</v>
      </c>
      <c r="Q2663" s="17">
        <f>INDEX(Product_Master!$D$2:$D$19,MATCH(H2663,Product_Master!$A$2:$A$19,0))</f>
        <v>11</v>
      </c>
      <c r="R2663" s="14">
        <f>INDEX(Product_Master!$E$2:$E$19,MATCH(H2663,Product_Master!$A$2:$A$19,0))</f>
        <v>6.23</v>
      </c>
      <c r="S2663" s="14">
        <f t="shared" si="246"/>
        <v>88</v>
      </c>
      <c r="T2663" s="14">
        <f t="shared" si="247"/>
        <v>49.84</v>
      </c>
      <c r="U2663" s="14">
        <f t="shared" si="248"/>
        <v>38.159999999999997</v>
      </c>
      <c r="V2663" s="20">
        <f t="shared" si="249"/>
        <v>0.4336363636363636</v>
      </c>
      <c r="W2663" s="7" t="str">
        <f t="shared" si="250"/>
        <v>Profitable</v>
      </c>
      <c r="X2663" s="7" t="str">
        <f t="shared" si="251"/>
        <v>Low</v>
      </c>
    </row>
    <row r="2664" spans="1:24" x14ac:dyDescent="0.3">
      <c r="A2664" s="7" t="s">
        <v>5443</v>
      </c>
      <c r="B2664" s="8">
        <v>44933</v>
      </c>
      <c r="C2664" s="8">
        <v>44938</v>
      </c>
      <c r="D2664" s="7" t="s">
        <v>5444</v>
      </c>
      <c r="E2664" s="7" t="s">
        <v>68</v>
      </c>
      <c r="F2664" s="7" t="s">
        <v>39</v>
      </c>
      <c r="G2664" s="7" t="s">
        <v>176</v>
      </c>
      <c r="H2664" s="7" t="s">
        <v>48</v>
      </c>
      <c r="I2664" s="6">
        <v>4</v>
      </c>
      <c r="J2664" s="10">
        <v>0.2</v>
      </c>
      <c r="K2664" s="7" t="s">
        <v>32</v>
      </c>
      <c r="L2664" s="7" t="s">
        <v>41</v>
      </c>
      <c r="M2664" s="6">
        <v>36</v>
      </c>
      <c r="N2664" s="6">
        <v>1</v>
      </c>
      <c r="O2664" s="7" t="str">
        <f>VLOOKUP(H2664,Product_Master!$A$2:$E$19,2,FALSE)</f>
        <v>Monitor</v>
      </c>
      <c r="P2664" s="7" t="str">
        <f>VLOOKUP(H2664,Product_Master!$A$2:$E$19,3,FALSE)</f>
        <v>Technology</v>
      </c>
      <c r="Q2664" s="17">
        <f>INDEX(Product_Master!$D$2:$D$19,MATCH(H2664,Product_Master!$A$2:$A$19,0))</f>
        <v>220</v>
      </c>
      <c r="R2664" s="14">
        <f>INDEX(Product_Master!$E$2:$E$19,MATCH(H2664,Product_Master!$A$2:$A$19,0))</f>
        <v>159.36000000000001</v>
      </c>
      <c r="S2664" s="14">
        <f t="shared" si="246"/>
        <v>704</v>
      </c>
      <c r="T2664" s="14">
        <f t="shared" si="247"/>
        <v>637.44000000000005</v>
      </c>
      <c r="U2664" s="14">
        <f t="shared" si="248"/>
        <v>66.559999999999945</v>
      </c>
      <c r="V2664" s="20">
        <f t="shared" si="249"/>
        <v>9.4545454545454474E-2</v>
      </c>
      <c r="W2664" s="7" t="str">
        <f t="shared" si="250"/>
        <v>Profitable</v>
      </c>
      <c r="X2664" s="7" t="str">
        <f t="shared" si="251"/>
        <v>Low</v>
      </c>
    </row>
    <row r="2665" spans="1:24" x14ac:dyDescent="0.3">
      <c r="A2665" s="7" t="s">
        <v>5445</v>
      </c>
      <c r="B2665" s="8">
        <v>45232</v>
      </c>
      <c r="C2665" s="8">
        <v>45235</v>
      </c>
      <c r="D2665" s="7" t="s">
        <v>2969</v>
      </c>
      <c r="E2665" s="7" t="s">
        <v>38</v>
      </c>
      <c r="F2665" s="7" t="s">
        <v>29</v>
      </c>
      <c r="G2665" s="7" t="s">
        <v>97</v>
      </c>
      <c r="H2665" s="7" t="s">
        <v>146</v>
      </c>
      <c r="I2665" s="6">
        <v>7</v>
      </c>
      <c r="J2665" s="10">
        <v>0</v>
      </c>
      <c r="K2665" s="7" t="s">
        <v>32</v>
      </c>
      <c r="L2665" s="7" t="s">
        <v>41</v>
      </c>
      <c r="M2665" s="6">
        <v>40</v>
      </c>
      <c r="N2665" s="6">
        <v>2</v>
      </c>
      <c r="O2665" s="7" t="str">
        <f>VLOOKUP(H2665,Product_Master!$A$2:$E$19,2,FALSE)</f>
        <v>Standing Desk</v>
      </c>
      <c r="P2665" s="7" t="str">
        <f>VLOOKUP(H2665,Product_Master!$A$2:$E$19,3,FALSE)</f>
        <v>Furniture</v>
      </c>
      <c r="Q2665" s="17">
        <f>INDEX(Product_Master!$D$2:$D$19,MATCH(H2665,Product_Master!$A$2:$A$19,0))</f>
        <v>480</v>
      </c>
      <c r="R2665" s="14">
        <f>INDEX(Product_Master!$E$2:$E$19,MATCH(H2665,Product_Master!$A$2:$A$19,0))</f>
        <v>375.21</v>
      </c>
      <c r="S2665" s="14">
        <f t="shared" si="246"/>
        <v>3360</v>
      </c>
      <c r="T2665" s="14">
        <f t="shared" si="247"/>
        <v>2626.47</v>
      </c>
      <c r="U2665" s="14">
        <f t="shared" si="248"/>
        <v>733.5300000000002</v>
      </c>
      <c r="V2665" s="20">
        <f t="shared" si="249"/>
        <v>0.21831250000000005</v>
      </c>
      <c r="W2665" s="7" t="str">
        <f t="shared" si="250"/>
        <v>Profitable</v>
      </c>
      <c r="X2665" s="7" t="str">
        <f t="shared" si="251"/>
        <v>Medium</v>
      </c>
    </row>
    <row r="2666" spans="1:24" x14ac:dyDescent="0.3">
      <c r="A2666" s="7" t="s">
        <v>5446</v>
      </c>
      <c r="B2666" s="8">
        <v>45060</v>
      </c>
      <c r="C2666" s="8">
        <v>45063</v>
      </c>
      <c r="D2666" s="7" t="s">
        <v>2549</v>
      </c>
      <c r="E2666" s="7" t="s">
        <v>1058</v>
      </c>
      <c r="F2666" s="7" t="s">
        <v>29</v>
      </c>
      <c r="G2666" s="7" t="s">
        <v>192</v>
      </c>
      <c r="H2666" s="7" t="s">
        <v>84</v>
      </c>
      <c r="I2666" s="6">
        <v>1</v>
      </c>
      <c r="J2666" s="10">
        <v>0.2</v>
      </c>
      <c r="K2666" s="7" t="s">
        <v>32</v>
      </c>
      <c r="L2666" s="7" t="s">
        <v>50</v>
      </c>
      <c r="M2666" s="6">
        <v>32</v>
      </c>
      <c r="N2666" s="6">
        <v>1</v>
      </c>
      <c r="O2666" s="7" t="str">
        <f>VLOOKUP(H2666,Product_Master!$A$2:$E$19,2,FALSE)</f>
        <v>Bookcase</v>
      </c>
      <c r="P2666" s="7" t="str">
        <f>VLOOKUP(H2666,Product_Master!$A$2:$E$19,3,FALSE)</f>
        <v>Furniture</v>
      </c>
      <c r="Q2666" s="17">
        <f>INDEX(Product_Master!$D$2:$D$19,MATCH(H2666,Product_Master!$A$2:$A$19,0))</f>
        <v>210</v>
      </c>
      <c r="R2666" s="14">
        <f>INDEX(Product_Master!$E$2:$E$19,MATCH(H2666,Product_Master!$A$2:$A$19,0))</f>
        <v>139.15</v>
      </c>
      <c r="S2666" s="14">
        <f t="shared" si="246"/>
        <v>168</v>
      </c>
      <c r="T2666" s="14">
        <f t="shared" si="247"/>
        <v>139.15</v>
      </c>
      <c r="U2666" s="14">
        <f t="shared" si="248"/>
        <v>28.849999999999994</v>
      </c>
      <c r="V2666" s="20">
        <f t="shared" si="249"/>
        <v>0.17172619047619045</v>
      </c>
      <c r="W2666" s="7" t="str">
        <f t="shared" si="250"/>
        <v>Profitable</v>
      </c>
      <c r="X2666" s="7" t="str">
        <f t="shared" si="251"/>
        <v>Low</v>
      </c>
    </row>
    <row r="2667" spans="1:24" x14ac:dyDescent="0.3">
      <c r="A2667" s="7" t="s">
        <v>5447</v>
      </c>
      <c r="B2667" s="8">
        <v>45357</v>
      </c>
      <c r="C2667" s="8">
        <v>45360</v>
      </c>
      <c r="D2667" s="7" t="s">
        <v>4356</v>
      </c>
      <c r="E2667" s="7" t="s">
        <v>1568</v>
      </c>
      <c r="F2667" s="7" t="s">
        <v>39</v>
      </c>
      <c r="G2667" s="7" t="s">
        <v>251</v>
      </c>
      <c r="H2667" s="7" t="s">
        <v>216</v>
      </c>
      <c r="I2667" s="6">
        <v>7</v>
      </c>
      <c r="J2667" s="10">
        <v>0.05</v>
      </c>
      <c r="K2667" s="7" t="s">
        <v>32</v>
      </c>
      <c r="L2667" s="7" t="s">
        <v>23</v>
      </c>
      <c r="M2667" s="6">
        <v>44</v>
      </c>
      <c r="N2667" s="6">
        <v>5</v>
      </c>
      <c r="O2667" s="7" t="str">
        <f>VLOOKUP(H2667,Product_Master!$A$2:$E$19,2,FALSE)</f>
        <v>Keyboard</v>
      </c>
      <c r="P2667" s="7" t="str">
        <f>VLOOKUP(H2667,Product_Master!$A$2:$E$19,3,FALSE)</f>
        <v>Technology</v>
      </c>
      <c r="Q2667" s="17">
        <f>INDEX(Product_Master!$D$2:$D$19,MATCH(H2667,Product_Master!$A$2:$A$19,0))</f>
        <v>45</v>
      </c>
      <c r="R2667" s="14">
        <f>INDEX(Product_Master!$E$2:$E$19,MATCH(H2667,Product_Master!$A$2:$A$19,0))</f>
        <v>35.729999999999997</v>
      </c>
      <c r="S2667" s="14">
        <f t="shared" si="246"/>
        <v>299.25</v>
      </c>
      <c r="T2667" s="14">
        <f t="shared" si="247"/>
        <v>250.10999999999999</v>
      </c>
      <c r="U2667" s="14">
        <f t="shared" si="248"/>
        <v>49.140000000000015</v>
      </c>
      <c r="V2667" s="20">
        <f t="shared" si="249"/>
        <v>0.16421052631578953</v>
      </c>
      <c r="W2667" s="7" t="str">
        <f t="shared" si="250"/>
        <v>Profitable</v>
      </c>
      <c r="X2667" s="7" t="str">
        <f t="shared" si="251"/>
        <v>Low</v>
      </c>
    </row>
    <row r="2668" spans="1:24" x14ac:dyDescent="0.3">
      <c r="A2668" s="7" t="s">
        <v>5448</v>
      </c>
      <c r="B2668" s="8">
        <v>45417</v>
      </c>
      <c r="C2668" s="8">
        <v>45421</v>
      </c>
      <c r="D2668" s="7" t="s">
        <v>4403</v>
      </c>
      <c r="E2668" s="7" t="s">
        <v>870</v>
      </c>
      <c r="F2668" s="7" t="s">
        <v>29</v>
      </c>
      <c r="G2668" s="7" t="s">
        <v>192</v>
      </c>
      <c r="H2668" s="7" t="s">
        <v>109</v>
      </c>
      <c r="I2668" s="6">
        <v>6</v>
      </c>
      <c r="J2668" s="10">
        <v>0</v>
      </c>
      <c r="K2668" s="7" t="s">
        <v>32</v>
      </c>
      <c r="L2668" s="7" t="s">
        <v>50</v>
      </c>
      <c r="M2668" s="6">
        <v>48</v>
      </c>
      <c r="N2668" s="6">
        <v>5</v>
      </c>
      <c r="O2668" s="7" t="str">
        <f>VLOOKUP(H2668,Product_Master!$A$2:$E$19,2,FALSE)</f>
        <v>Printer</v>
      </c>
      <c r="P2668" s="7" t="str">
        <f>VLOOKUP(H2668,Product_Master!$A$2:$E$19,3,FALSE)</f>
        <v>Technology</v>
      </c>
      <c r="Q2668" s="17">
        <f>INDEX(Product_Master!$D$2:$D$19,MATCH(H2668,Product_Master!$A$2:$A$19,0))</f>
        <v>180</v>
      </c>
      <c r="R2668" s="14">
        <f>INDEX(Product_Master!$E$2:$E$19,MATCH(H2668,Product_Master!$A$2:$A$19,0))</f>
        <v>133.25</v>
      </c>
      <c r="S2668" s="14">
        <f t="shared" si="246"/>
        <v>1080</v>
      </c>
      <c r="T2668" s="14">
        <f t="shared" si="247"/>
        <v>799.5</v>
      </c>
      <c r="U2668" s="14">
        <f t="shared" si="248"/>
        <v>280.5</v>
      </c>
      <c r="V2668" s="20">
        <f t="shared" si="249"/>
        <v>0.25972222222222224</v>
      </c>
      <c r="W2668" s="7" t="str">
        <f t="shared" si="250"/>
        <v>Profitable</v>
      </c>
      <c r="X2668" s="7" t="str">
        <f t="shared" si="251"/>
        <v>Low</v>
      </c>
    </row>
    <row r="2669" spans="1:24" x14ac:dyDescent="0.3">
      <c r="A2669" s="7" t="s">
        <v>5449</v>
      </c>
      <c r="B2669" s="8">
        <v>45146</v>
      </c>
      <c r="C2669" s="8">
        <v>45149</v>
      </c>
      <c r="D2669" s="7" t="s">
        <v>3024</v>
      </c>
      <c r="E2669" s="7" t="s">
        <v>89</v>
      </c>
      <c r="F2669" s="7" t="s">
        <v>29</v>
      </c>
      <c r="G2669" s="7" t="s">
        <v>293</v>
      </c>
      <c r="H2669" s="7" t="s">
        <v>48</v>
      </c>
      <c r="I2669" s="6">
        <v>5</v>
      </c>
      <c r="J2669" s="10">
        <v>0.1</v>
      </c>
      <c r="K2669" s="7" t="s">
        <v>222</v>
      </c>
      <c r="L2669" s="7" t="s">
        <v>50</v>
      </c>
      <c r="M2669" s="6">
        <v>44</v>
      </c>
      <c r="N2669" s="6">
        <v>3</v>
      </c>
      <c r="O2669" s="7" t="str">
        <f>VLOOKUP(H2669,Product_Master!$A$2:$E$19,2,FALSE)</f>
        <v>Monitor</v>
      </c>
      <c r="P2669" s="7" t="str">
        <f>VLOOKUP(H2669,Product_Master!$A$2:$E$19,3,FALSE)</f>
        <v>Technology</v>
      </c>
      <c r="Q2669" s="17">
        <f>INDEX(Product_Master!$D$2:$D$19,MATCH(H2669,Product_Master!$A$2:$A$19,0))</f>
        <v>220</v>
      </c>
      <c r="R2669" s="14">
        <f>INDEX(Product_Master!$E$2:$E$19,MATCH(H2669,Product_Master!$A$2:$A$19,0))</f>
        <v>159.36000000000001</v>
      </c>
      <c r="S2669" s="14">
        <f t="shared" si="246"/>
        <v>990</v>
      </c>
      <c r="T2669" s="14">
        <f t="shared" si="247"/>
        <v>796.80000000000007</v>
      </c>
      <c r="U2669" s="14">
        <f t="shared" si="248"/>
        <v>193.19999999999993</v>
      </c>
      <c r="V2669" s="20">
        <f t="shared" si="249"/>
        <v>0.19515151515151508</v>
      </c>
      <c r="W2669" s="7" t="str">
        <f t="shared" si="250"/>
        <v>Profitable</v>
      </c>
      <c r="X2669" s="7" t="str">
        <f t="shared" si="251"/>
        <v>Low</v>
      </c>
    </row>
    <row r="2670" spans="1:24" x14ac:dyDescent="0.3">
      <c r="A2670" s="7" t="s">
        <v>5451</v>
      </c>
      <c r="B2670" s="8">
        <v>45474</v>
      </c>
      <c r="C2670" s="8">
        <v>45475</v>
      </c>
      <c r="D2670" s="7" t="s">
        <v>3159</v>
      </c>
      <c r="E2670" s="7" t="s">
        <v>1315</v>
      </c>
      <c r="F2670" s="7" t="s">
        <v>29</v>
      </c>
      <c r="G2670" s="7" t="s">
        <v>62</v>
      </c>
      <c r="H2670" s="7" t="s">
        <v>109</v>
      </c>
      <c r="I2670" s="6">
        <v>1</v>
      </c>
      <c r="J2670" s="10">
        <v>0.05</v>
      </c>
      <c r="K2670" s="7" t="s">
        <v>32</v>
      </c>
      <c r="L2670" s="7" t="s">
        <v>33</v>
      </c>
      <c r="M2670" s="6">
        <v>33</v>
      </c>
      <c r="N2670" s="6">
        <v>2</v>
      </c>
      <c r="O2670" s="7" t="str">
        <f>VLOOKUP(H2670,Product_Master!$A$2:$E$19,2,FALSE)</f>
        <v>Printer</v>
      </c>
      <c r="P2670" s="7" t="str">
        <f>VLOOKUP(H2670,Product_Master!$A$2:$E$19,3,FALSE)</f>
        <v>Technology</v>
      </c>
      <c r="Q2670" s="17">
        <f>INDEX(Product_Master!$D$2:$D$19,MATCH(H2670,Product_Master!$A$2:$A$19,0))</f>
        <v>180</v>
      </c>
      <c r="R2670" s="14">
        <f>INDEX(Product_Master!$E$2:$E$19,MATCH(H2670,Product_Master!$A$2:$A$19,0))</f>
        <v>133.25</v>
      </c>
      <c r="S2670" s="14">
        <f t="shared" si="246"/>
        <v>171</v>
      </c>
      <c r="T2670" s="14">
        <f t="shared" si="247"/>
        <v>133.25</v>
      </c>
      <c r="U2670" s="14">
        <f t="shared" si="248"/>
        <v>37.75</v>
      </c>
      <c r="V2670" s="20">
        <f t="shared" si="249"/>
        <v>0.22076023391812866</v>
      </c>
      <c r="W2670" s="7" t="str">
        <f t="shared" si="250"/>
        <v>Profitable</v>
      </c>
      <c r="X2670" s="7" t="str">
        <f t="shared" si="251"/>
        <v>Low</v>
      </c>
    </row>
    <row r="2671" spans="1:24" x14ac:dyDescent="0.3">
      <c r="A2671" s="7" t="s">
        <v>5452</v>
      </c>
      <c r="B2671" s="8">
        <v>45622</v>
      </c>
      <c r="C2671" s="8">
        <v>45628</v>
      </c>
      <c r="D2671" s="7" t="s">
        <v>3450</v>
      </c>
      <c r="E2671" s="7" t="s">
        <v>935</v>
      </c>
      <c r="F2671" s="7" t="s">
        <v>29</v>
      </c>
      <c r="G2671" s="7" t="s">
        <v>62</v>
      </c>
      <c r="H2671" s="7" t="s">
        <v>56</v>
      </c>
      <c r="I2671" s="6">
        <v>1</v>
      </c>
      <c r="J2671" s="10">
        <v>0.05</v>
      </c>
      <c r="K2671" s="7" t="s">
        <v>70</v>
      </c>
      <c r="L2671" s="7" t="s">
        <v>33</v>
      </c>
      <c r="M2671" s="6">
        <v>55</v>
      </c>
      <c r="N2671" s="6">
        <v>2</v>
      </c>
      <c r="O2671" s="7" t="str">
        <f>VLOOKUP(H2671,Product_Master!$A$2:$E$19,2,FALSE)</f>
        <v>Stapler</v>
      </c>
      <c r="P2671" s="7" t="str">
        <f>VLOOKUP(H2671,Product_Master!$A$2:$E$19,3,FALSE)</f>
        <v>Office Supplies</v>
      </c>
      <c r="Q2671" s="17">
        <f>INDEX(Product_Master!$D$2:$D$19,MATCH(H2671,Product_Master!$A$2:$A$19,0))</f>
        <v>15</v>
      </c>
      <c r="R2671" s="14">
        <f>INDEX(Product_Master!$E$2:$E$19,MATCH(H2671,Product_Master!$A$2:$A$19,0))</f>
        <v>9.91</v>
      </c>
      <c r="S2671" s="14">
        <f t="shared" si="246"/>
        <v>14.25</v>
      </c>
      <c r="T2671" s="14">
        <f t="shared" si="247"/>
        <v>9.91</v>
      </c>
      <c r="U2671" s="14">
        <f t="shared" si="248"/>
        <v>4.34</v>
      </c>
      <c r="V2671" s="20">
        <f t="shared" si="249"/>
        <v>0.30456140350877192</v>
      </c>
      <c r="W2671" s="7" t="str">
        <f t="shared" si="250"/>
        <v>Profitable</v>
      </c>
      <c r="X2671" s="7" t="str">
        <f t="shared" si="251"/>
        <v>Low</v>
      </c>
    </row>
    <row r="2672" spans="1:24" x14ac:dyDescent="0.3">
      <c r="A2672" s="7" t="s">
        <v>5453</v>
      </c>
      <c r="B2672" s="8">
        <v>45656</v>
      </c>
      <c r="C2672" s="8">
        <v>45660</v>
      </c>
      <c r="D2672" s="7" t="s">
        <v>5023</v>
      </c>
      <c r="E2672" s="7" t="s">
        <v>886</v>
      </c>
      <c r="F2672" s="7" t="s">
        <v>39</v>
      </c>
      <c r="G2672" s="7" t="s">
        <v>115</v>
      </c>
      <c r="H2672" s="7" t="s">
        <v>154</v>
      </c>
      <c r="I2672" s="6">
        <v>4</v>
      </c>
      <c r="J2672" s="10">
        <v>0.05</v>
      </c>
      <c r="K2672" s="7" t="s">
        <v>32</v>
      </c>
      <c r="L2672" s="7" t="s">
        <v>33</v>
      </c>
      <c r="M2672" s="6">
        <v>29</v>
      </c>
      <c r="N2672" s="6">
        <v>3</v>
      </c>
      <c r="O2672" s="7" t="str">
        <f>VLOOKUP(H2672,Product_Master!$A$2:$E$19,2,FALSE)</f>
        <v>Filing Cabinet</v>
      </c>
      <c r="P2672" s="7" t="str">
        <f>VLOOKUP(H2672,Product_Master!$A$2:$E$19,3,FALSE)</f>
        <v>Furniture</v>
      </c>
      <c r="Q2672" s="17">
        <f>INDEX(Product_Master!$D$2:$D$19,MATCH(H2672,Product_Master!$A$2:$A$19,0))</f>
        <v>130</v>
      </c>
      <c r="R2672" s="14">
        <f>INDEX(Product_Master!$E$2:$E$19,MATCH(H2672,Product_Master!$A$2:$A$19,0))</f>
        <v>83.55</v>
      </c>
      <c r="S2672" s="14">
        <f t="shared" si="246"/>
        <v>494</v>
      </c>
      <c r="T2672" s="14">
        <f t="shared" si="247"/>
        <v>334.2</v>
      </c>
      <c r="U2672" s="14">
        <f t="shared" si="248"/>
        <v>159.80000000000001</v>
      </c>
      <c r="V2672" s="20">
        <f t="shared" si="249"/>
        <v>0.32348178137651823</v>
      </c>
      <c r="W2672" s="7" t="str">
        <f t="shared" si="250"/>
        <v>Profitable</v>
      </c>
      <c r="X2672" s="7" t="str">
        <f t="shared" si="251"/>
        <v>Low</v>
      </c>
    </row>
    <row r="2673" spans="1:24" x14ac:dyDescent="0.3">
      <c r="A2673" s="7" t="s">
        <v>5454</v>
      </c>
      <c r="B2673" s="8">
        <v>45335</v>
      </c>
      <c r="C2673" s="8">
        <v>45337</v>
      </c>
      <c r="D2673" s="7" t="s">
        <v>1647</v>
      </c>
      <c r="E2673" s="7" t="s">
        <v>96</v>
      </c>
      <c r="F2673" s="7" t="s">
        <v>39</v>
      </c>
      <c r="G2673" s="7" t="s">
        <v>176</v>
      </c>
      <c r="H2673" s="7" t="s">
        <v>146</v>
      </c>
      <c r="I2673" s="6">
        <v>1</v>
      </c>
      <c r="J2673" s="10">
        <v>0</v>
      </c>
      <c r="K2673" s="7" t="s">
        <v>22</v>
      </c>
      <c r="L2673" s="7" t="s">
        <v>23</v>
      </c>
      <c r="M2673" s="6">
        <v>44</v>
      </c>
      <c r="N2673" s="6">
        <v>4</v>
      </c>
      <c r="O2673" s="7" t="str">
        <f>VLOOKUP(H2673,Product_Master!$A$2:$E$19,2,FALSE)</f>
        <v>Standing Desk</v>
      </c>
      <c r="P2673" s="7" t="str">
        <f>VLOOKUP(H2673,Product_Master!$A$2:$E$19,3,FALSE)</f>
        <v>Furniture</v>
      </c>
      <c r="Q2673" s="17">
        <f>INDEX(Product_Master!$D$2:$D$19,MATCH(H2673,Product_Master!$A$2:$A$19,0))</f>
        <v>480</v>
      </c>
      <c r="R2673" s="14">
        <f>INDEX(Product_Master!$E$2:$E$19,MATCH(H2673,Product_Master!$A$2:$A$19,0))</f>
        <v>375.21</v>
      </c>
      <c r="S2673" s="14">
        <f t="shared" si="246"/>
        <v>480</v>
      </c>
      <c r="T2673" s="14">
        <f t="shared" si="247"/>
        <v>375.21</v>
      </c>
      <c r="U2673" s="14">
        <f t="shared" si="248"/>
        <v>104.79000000000002</v>
      </c>
      <c r="V2673" s="20">
        <f t="shared" si="249"/>
        <v>0.21831250000000005</v>
      </c>
      <c r="W2673" s="7" t="str">
        <f t="shared" si="250"/>
        <v>Profitable</v>
      </c>
      <c r="X2673" s="7" t="str">
        <f t="shared" si="251"/>
        <v>Low</v>
      </c>
    </row>
    <row r="2674" spans="1:24" x14ac:dyDescent="0.3">
      <c r="A2674" s="7" t="s">
        <v>5455</v>
      </c>
      <c r="B2674" s="8">
        <v>45507</v>
      </c>
      <c r="C2674" s="8">
        <v>45509</v>
      </c>
      <c r="D2674" s="7" t="s">
        <v>1891</v>
      </c>
      <c r="E2674" s="7" t="s">
        <v>1770</v>
      </c>
      <c r="F2674" s="7" t="s">
        <v>29</v>
      </c>
      <c r="G2674" s="7" t="s">
        <v>251</v>
      </c>
      <c r="H2674" s="7" t="s">
        <v>21</v>
      </c>
      <c r="I2674" s="6">
        <v>9</v>
      </c>
      <c r="J2674" s="10">
        <v>0.15</v>
      </c>
      <c r="K2674" s="7" t="s">
        <v>32</v>
      </c>
      <c r="L2674" s="7" t="s">
        <v>41</v>
      </c>
      <c r="M2674" s="6">
        <v>51</v>
      </c>
      <c r="N2674" s="6">
        <v>2</v>
      </c>
      <c r="O2674" s="7" t="str">
        <f>VLOOKUP(H2674,Product_Master!$A$2:$E$19,2,FALSE)</f>
        <v>Pen Set</v>
      </c>
      <c r="P2674" s="7" t="str">
        <f>VLOOKUP(H2674,Product_Master!$A$2:$E$19,3,FALSE)</f>
        <v>Office Supplies</v>
      </c>
      <c r="Q2674" s="17">
        <f>INDEX(Product_Master!$D$2:$D$19,MATCH(H2674,Product_Master!$A$2:$A$19,0))</f>
        <v>12</v>
      </c>
      <c r="R2674" s="14">
        <f>INDEX(Product_Master!$E$2:$E$19,MATCH(H2674,Product_Master!$A$2:$A$19,0))</f>
        <v>9.07</v>
      </c>
      <c r="S2674" s="14">
        <f t="shared" si="246"/>
        <v>91.8</v>
      </c>
      <c r="T2674" s="14">
        <f t="shared" si="247"/>
        <v>81.63</v>
      </c>
      <c r="U2674" s="14">
        <f t="shared" si="248"/>
        <v>10.170000000000002</v>
      </c>
      <c r="V2674" s="20">
        <f t="shared" si="249"/>
        <v>0.11078431372549022</v>
      </c>
      <c r="W2674" s="7" t="str">
        <f t="shared" si="250"/>
        <v>Profitable</v>
      </c>
      <c r="X2674" s="7" t="str">
        <f t="shared" si="251"/>
        <v>Low</v>
      </c>
    </row>
    <row r="2675" spans="1:24" x14ac:dyDescent="0.3">
      <c r="A2675" s="7" t="s">
        <v>5456</v>
      </c>
      <c r="B2675" s="8">
        <v>45310</v>
      </c>
      <c r="C2675" s="8">
        <v>45313</v>
      </c>
      <c r="D2675" s="7" t="s">
        <v>2920</v>
      </c>
      <c r="E2675" s="7" t="s">
        <v>28</v>
      </c>
      <c r="F2675" s="7" t="s">
        <v>19</v>
      </c>
      <c r="G2675" s="7" t="s">
        <v>62</v>
      </c>
      <c r="H2675" s="7" t="s">
        <v>56</v>
      </c>
      <c r="I2675" s="6">
        <v>8</v>
      </c>
      <c r="J2675" s="10">
        <v>0</v>
      </c>
      <c r="K2675" s="7" t="s">
        <v>32</v>
      </c>
      <c r="L2675" s="7" t="s">
        <v>50</v>
      </c>
      <c r="M2675" s="6">
        <v>26</v>
      </c>
      <c r="N2675" s="6">
        <v>4</v>
      </c>
      <c r="O2675" s="7" t="str">
        <f>VLOOKUP(H2675,Product_Master!$A$2:$E$19,2,FALSE)</f>
        <v>Stapler</v>
      </c>
      <c r="P2675" s="7" t="str">
        <f>VLOOKUP(H2675,Product_Master!$A$2:$E$19,3,FALSE)</f>
        <v>Office Supplies</v>
      </c>
      <c r="Q2675" s="17">
        <f>INDEX(Product_Master!$D$2:$D$19,MATCH(H2675,Product_Master!$A$2:$A$19,0))</f>
        <v>15</v>
      </c>
      <c r="R2675" s="14">
        <f>INDEX(Product_Master!$E$2:$E$19,MATCH(H2675,Product_Master!$A$2:$A$19,0))</f>
        <v>9.91</v>
      </c>
      <c r="S2675" s="14">
        <f t="shared" si="246"/>
        <v>120</v>
      </c>
      <c r="T2675" s="14">
        <f t="shared" si="247"/>
        <v>79.28</v>
      </c>
      <c r="U2675" s="14">
        <f t="shared" si="248"/>
        <v>40.72</v>
      </c>
      <c r="V2675" s="20">
        <f t="shared" si="249"/>
        <v>0.33933333333333332</v>
      </c>
      <c r="W2675" s="7" t="str">
        <f t="shared" si="250"/>
        <v>Profitable</v>
      </c>
      <c r="X2675" s="7" t="str">
        <f t="shared" si="251"/>
        <v>Low</v>
      </c>
    </row>
    <row r="2676" spans="1:24" x14ac:dyDescent="0.3">
      <c r="A2676" s="7" t="s">
        <v>5457</v>
      </c>
      <c r="B2676" s="8">
        <v>45627</v>
      </c>
      <c r="C2676" s="8">
        <v>45631</v>
      </c>
      <c r="D2676" s="7" t="s">
        <v>2834</v>
      </c>
      <c r="E2676" s="7" t="s">
        <v>197</v>
      </c>
      <c r="F2676" s="7" t="s">
        <v>29</v>
      </c>
      <c r="G2676" s="7" t="s">
        <v>62</v>
      </c>
      <c r="H2676" s="7" t="s">
        <v>160</v>
      </c>
      <c r="I2676" s="6">
        <v>7</v>
      </c>
      <c r="J2676" s="10">
        <v>0.1</v>
      </c>
      <c r="K2676" s="7" t="s">
        <v>70</v>
      </c>
      <c r="L2676" s="7" t="s">
        <v>33</v>
      </c>
      <c r="M2676" s="6">
        <v>44</v>
      </c>
      <c r="N2676" s="6">
        <v>2</v>
      </c>
      <c r="O2676" s="7" t="str">
        <f>VLOOKUP(H2676,Product_Master!$A$2:$E$19,2,FALSE)</f>
        <v>Laptop</v>
      </c>
      <c r="P2676" s="7" t="str">
        <f>VLOOKUP(H2676,Product_Master!$A$2:$E$19,3,FALSE)</f>
        <v>Technology</v>
      </c>
      <c r="Q2676" s="17">
        <f>INDEX(Product_Master!$D$2:$D$19,MATCH(H2676,Product_Master!$A$2:$A$19,0))</f>
        <v>900</v>
      </c>
      <c r="R2676" s="14">
        <f>INDEX(Product_Master!$E$2:$E$19,MATCH(H2676,Product_Master!$A$2:$A$19,0))</f>
        <v>669.14</v>
      </c>
      <c r="S2676" s="14">
        <f t="shared" si="246"/>
        <v>5670</v>
      </c>
      <c r="T2676" s="14">
        <f t="shared" si="247"/>
        <v>4683.9799999999996</v>
      </c>
      <c r="U2676" s="14">
        <f t="shared" si="248"/>
        <v>986.02000000000044</v>
      </c>
      <c r="V2676" s="20">
        <f t="shared" si="249"/>
        <v>0.17390123456790132</v>
      </c>
      <c r="W2676" s="7" t="str">
        <f t="shared" si="250"/>
        <v>Profitable</v>
      </c>
      <c r="X2676" s="7" t="str">
        <f t="shared" si="251"/>
        <v>High</v>
      </c>
    </row>
    <row r="2677" spans="1:24" x14ac:dyDescent="0.3">
      <c r="A2677" s="7" t="s">
        <v>5458</v>
      </c>
      <c r="B2677" s="8">
        <v>44945</v>
      </c>
      <c r="C2677" s="8">
        <v>44946</v>
      </c>
      <c r="D2677" s="7" t="s">
        <v>1589</v>
      </c>
      <c r="E2677" s="7" t="s">
        <v>606</v>
      </c>
      <c r="F2677" s="7" t="s">
        <v>29</v>
      </c>
      <c r="G2677" s="7" t="s">
        <v>176</v>
      </c>
      <c r="H2677" s="7" t="s">
        <v>216</v>
      </c>
      <c r="I2677" s="6">
        <v>2</v>
      </c>
      <c r="J2677" s="10">
        <v>0.15</v>
      </c>
      <c r="K2677" s="7" t="s">
        <v>32</v>
      </c>
      <c r="L2677" s="7" t="s">
        <v>23</v>
      </c>
      <c r="M2677" s="6">
        <v>48</v>
      </c>
      <c r="N2677" s="6">
        <v>3</v>
      </c>
      <c r="O2677" s="7" t="str">
        <f>VLOOKUP(H2677,Product_Master!$A$2:$E$19,2,FALSE)</f>
        <v>Keyboard</v>
      </c>
      <c r="P2677" s="7" t="str">
        <f>VLOOKUP(H2677,Product_Master!$A$2:$E$19,3,FALSE)</f>
        <v>Technology</v>
      </c>
      <c r="Q2677" s="17">
        <f>INDEX(Product_Master!$D$2:$D$19,MATCH(H2677,Product_Master!$A$2:$A$19,0))</f>
        <v>45</v>
      </c>
      <c r="R2677" s="14">
        <f>INDEX(Product_Master!$E$2:$E$19,MATCH(H2677,Product_Master!$A$2:$A$19,0))</f>
        <v>35.729999999999997</v>
      </c>
      <c r="S2677" s="14">
        <f t="shared" si="246"/>
        <v>76.5</v>
      </c>
      <c r="T2677" s="14">
        <f t="shared" si="247"/>
        <v>71.459999999999994</v>
      </c>
      <c r="U2677" s="14">
        <f t="shared" si="248"/>
        <v>5.0400000000000063</v>
      </c>
      <c r="V2677" s="20">
        <f t="shared" si="249"/>
        <v>6.5882352941176558E-2</v>
      </c>
      <c r="W2677" s="7" t="str">
        <f t="shared" si="250"/>
        <v>Profitable</v>
      </c>
      <c r="X2677" s="7" t="str">
        <f t="shared" si="251"/>
        <v>Low</v>
      </c>
    </row>
    <row r="2678" spans="1:24" x14ac:dyDescent="0.3">
      <c r="A2678" s="7" t="s">
        <v>5459</v>
      </c>
      <c r="B2678" s="8">
        <v>45610</v>
      </c>
      <c r="C2678" s="8">
        <v>45614</v>
      </c>
      <c r="D2678" s="7" t="s">
        <v>5460</v>
      </c>
      <c r="E2678" s="7" t="s">
        <v>152</v>
      </c>
      <c r="F2678" s="7" t="s">
        <v>29</v>
      </c>
      <c r="G2678" s="7" t="s">
        <v>20</v>
      </c>
      <c r="H2678" s="7" t="s">
        <v>109</v>
      </c>
      <c r="I2678" s="6">
        <v>1</v>
      </c>
      <c r="J2678" s="10">
        <v>0.2</v>
      </c>
      <c r="K2678" s="7" t="s">
        <v>70</v>
      </c>
      <c r="L2678" s="7" t="s">
        <v>33</v>
      </c>
      <c r="M2678" s="6">
        <v>40</v>
      </c>
      <c r="N2678" s="6">
        <v>1</v>
      </c>
      <c r="O2678" s="7" t="str">
        <f>VLOOKUP(H2678,Product_Master!$A$2:$E$19,2,FALSE)</f>
        <v>Printer</v>
      </c>
      <c r="P2678" s="7" t="str">
        <f>VLOOKUP(H2678,Product_Master!$A$2:$E$19,3,FALSE)</f>
        <v>Technology</v>
      </c>
      <c r="Q2678" s="17">
        <f>INDEX(Product_Master!$D$2:$D$19,MATCH(H2678,Product_Master!$A$2:$A$19,0))</f>
        <v>180</v>
      </c>
      <c r="R2678" s="14">
        <f>INDEX(Product_Master!$E$2:$E$19,MATCH(H2678,Product_Master!$A$2:$A$19,0))</f>
        <v>133.25</v>
      </c>
      <c r="S2678" s="14">
        <f t="shared" si="246"/>
        <v>144</v>
      </c>
      <c r="T2678" s="14">
        <f t="shared" si="247"/>
        <v>133.25</v>
      </c>
      <c r="U2678" s="14">
        <f t="shared" si="248"/>
        <v>10.75</v>
      </c>
      <c r="V2678" s="20">
        <f t="shared" si="249"/>
        <v>7.4652777777777776E-2</v>
      </c>
      <c r="W2678" s="7" t="str">
        <f t="shared" si="250"/>
        <v>Profitable</v>
      </c>
      <c r="X2678" s="7" t="str">
        <f t="shared" si="251"/>
        <v>Low</v>
      </c>
    </row>
    <row r="2679" spans="1:24" x14ac:dyDescent="0.3">
      <c r="A2679" s="7" t="s">
        <v>5461</v>
      </c>
      <c r="B2679" s="8">
        <v>45538</v>
      </c>
      <c r="C2679" s="8">
        <v>45541</v>
      </c>
      <c r="D2679" s="7" t="s">
        <v>457</v>
      </c>
      <c r="E2679" s="7" t="s">
        <v>426</v>
      </c>
      <c r="F2679" s="7" t="s">
        <v>29</v>
      </c>
      <c r="G2679" s="7" t="s">
        <v>115</v>
      </c>
      <c r="H2679" s="7" t="s">
        <v>160</v>
      </c>
      <c r="I2679" s="6">
        <v>8</v>
      </c>
      <c r="J2679" s="10">
        <v>0.15</v>
      </c>
      <c r="K2679" s="7" t="s">
        <v>32</v>
      </c>
      <c r="L2679" s="7" t="s">
        <v>41</v>
      </c>
      <c r="M2679" s="6">
        <v>60</v>
      </c>
      <c r="N2679" s="6">
        <v>1</v>
      </c>
      <c r="O2679" s="7" t="str">
        <f>VLOOKUP(H2679,Product_Master!$A$2:$E$19,2,FALSE)</f>
        <v>Laptop</v>
      </c>
      <c r="P2679" s="7" t="str">
        <f>VLOOKUP(H2679,Product_Master!$A$2:$E$19,3,FALSE)</f>
        <v>Technology</v>
      </c>
      <c r="Q2679" s="17">
        <f>INDEX(Product_Master!$D$2:$D$19,MATCH(H2679,Product_Master!$A$2:$A$19,0))</f>
        <v>900</v>
      </c>
      <c r="R2679" s="14">
        <f>INDEX(Product_Master!$E$2:$E$19,MATCH(H2679,Product_Master!$A$2:$A$19,0))</f>
        <v>669.14</v>
      </c>
      <c r="S2679" s="14">
        <f t="shared" si="246"/>
        <v>6120</v>
      </c>
      <c r="T2679" s="14">
        <f t="shared" si="247"/>
        <v>5353.12</v>
      </c>
      <c r="U2679" s="14">
        <f t="shared" si="248"/>
        <v>766.88000000000011</v>
      </c>
      <c r="V2679" s="20">
        <f t="shared" si="249"/>
        <v>0.12530718954248368</v>
      </c>
      <c r="W2679" s="7" t="str">
        <f t="shared" si="250"/>
        <v>Profitable</v>
      </c>
      <c r="X2679" s="7" t="str">
        <f t="shared" si="251"/>
        <v>High</v>
      </c>
    </row>
    <row r="2680" spans="1:24" x14ac:dyDescent="0.3">
      <c r="A2680" s="7" t="s">
        <v>5462</v>
      </c>
      <c r="B2680" s="8">
        <v>45354</v>
      </c>
      <c r="C2680" s="8">
        <v>45359</v>
      </c>
      <c r="D2680" s="7" t="s">
        <v>4731</v>
      </c>
      <c r="E2680" s="7" t="s">
        <v>1550</v>
      </c>
      <c r="F2680" s="7" t="s">
        <v>29</v>
      </c>
      <c r="G2680" s="7" t="s">
        <v>62</v>
      </c>
      <c r="H2680" s="7" t="s">
        <v>308</v>
      </c>
      <c r="I2680" s="6">
        <v>3</v>
      </c>
      <c r="J2680" s="10">
        <v>0</v>
      </c>
      <c r="K2680" s="7" t="s">
        <v>32</v>
      </c>
      <c r="L2680" s="7" t="s">
        <v>50</v>
      </c>
      <c r="M2680" s="6">
        <v>30</v>
      </c>
      <c r="N2680" s="6">
        <v>3</v>
      </c>
      <c r="O2680" s="7" t="str">
        <f>VLOOKUP(H2680,Product_Master!$A$2:$E$19,2,FALSE)</f>
        <v>Binder</v>
      </c>
      <c r="P2680" s="7" t="str">
        <f>VLOOKUP(H2680,Product_Master!$A$2:$E$19,3,FALSE)</f>
        <v>Office Supplies</v>
      </c>
      <c r="Q2680" s="17">
        <f>INDEX(Product_Master!$D$2:$D$19,MATCH(H2680,Product_Master!$A$2:$A$19,0))</f>
        <v>8</v>
      </c>
      <c r="R2680" s="14">
        <f>INDEX(Product_Master!$E$2:$E$19,MATCH(H2680,Product_Master!$A$2:$A$19,0))</f>
        <v>5.51</v>
      </c>
      <c r="S2680" s="14">
        <f t="shared" si="246"/>
        <v>24</v>
      </c>
      <c r="T2680" s="14">
        <f t="shared" si="247"/>
        <v>16.53</v>
      </c>
      <c r="U2680" s="14">
        <f t="shared" si="248"/>
        <v>7.4699999999999989</v>
      </c>
      <c r="V2680" s="20">
        <f t="shared" si="249"/>
        <v>0.31124999999999997</v>
      </c>
      <c r="W2680" s="7" t="str">
        <f t="shared" si="250"/>
        <v>Profitable</v>
      </c>
      <c r="X2680" s="7" t="str">
        <f t="shared" si="251"/>
        <v>Low</v>
      </c>
    </row>
    <row r="2681" spans="1:24" x14ac:dyDescent="0.3">
      <c r="A2681" s="7" t="s">
        <v>5463</v>
      </c>
      <c r="B2681" s="8">
        <v>44950</v>
      </c>
      <c r="C2681" s="8">
        <v>44956</v>
      </c>
      <c r="D2681" s="7" t="s">
        <v>5465</v>
      </c>
      <c r="E2681" s="7" t="s">
        <v>1959</v>
      </c>
      <c r="F2681" s="7" t="s">
        <v>19</v>
      </c>
      <c r="G2681" s="7" t="s">
        <v>62</v>
      </c>
      <c r="H2681" s="7" t="s">
        <v>63</v>
      </c>
      <c r="I2681" s="6">
        <v>6</v>
      </c>
      <c r="J2681" s="10">
        <v>0.05</v>
      </c>
      <c r="K2681" s="7" t="s">
        <v>32</v>
      </c>
      <c r="L2681" s="7" t="s">
        <v>50</v>
      </c>
      <c r="M2681" s="6">
        <v>47</v>
      </c>
      <c r="N2681" s="6">
        <v>2</v>
      </c>
      <c r="O2681" s="7" t="str">
        <f>VLOOKUP(H2681,Product_Master!$A$2:$E$19,2,FALSE)</f>
        <v>Paper Ream</v>
      </c>
      <c r="P2681" s="7" t="str">
        <f>VLOOKUP(H2681,Product_Master!$A$2:$E$19,3,FALSE)</f>
        <v>Office Supplies</v>
      </c>
      <c r="Q2681" s="17">
        <f>INDEX(Product_Master!$D$2:$D$19,MATCH(H2681,Product_Master!$A$2:$A$19,0))</f>
        <v>9</v>
      </c>
      <c r="R2681" s="14">
        <f>INDEX(Product_Master!$E$2:$E$19,MATCH(H2681,Product_Master!$A$2:$A$19,0))</f>
        <v>5.46</v>
      </c>
      <c r="S2681" s="14">
        <f t="shared" si="246"/>
        <v>51.3</v>
      </c>
      <c r="T2681" s="14">
        <f t="shared" si="247"/>
        <v>32.76</v>
      </c>
      <c r="U2681" s="14">
        <f t="shared" si="248"/>
        <v>18.54</v>
      </c>
      <c r="V2681" s="20">
        <f t="shared" si="249"/>
        <v>0.36140350877192984</v>
      </c>
      <c r="W2681" s="7" t="str">
        <f t="shared" si="250"/>
        <v>Profitable</v>
      </c>
      <c r="X2681" s="7" t="str">
        <f t="shared" si="251"/>
        <v>Low</v>
      </c>
    </row>
    <row r="2682" spans="1:24" x14ac:dyDescent="0.3">
      <c r="A2682" s="7" t="s">
        <v>5466</v>
      </c>
      <c r="B2682" s="8">
        <v>45324</v>
      </c>
      <c r="C2682" s="8">
        <v>45329</v>
      </c>
      <c r="D2682" s="7" t="s">
        <v>2669</v>
      </c>
      <c r="E2682" s="7" t="s">
        <v>114</v>
      </c>
      <c r="F2682" s="7" t="s">
        <v>29</v>
      </c>
      <c r="G2682" s="7" t="s">
        <v>47</v>
      </c>
      <c r="H2682" s="7" t="s">
        <v>76</v>
      </c>
      <c r="I2682" s="6">
        <v>4</v>
      </c>
      <c r="J2682" s="10">
        <v>0</v>
      </c>
      <c r="K2682" s="7" t="s">
        <v>222</v>
      </c>
      <c r="L2682" s="7" t="s">
        <v>23</v>
      </c>
      <c r="M2682" s="6">
        <v>19</v>
      </c>
      <c r="N2682" s="6">
        <v>5</v>
      </c>
      <c r="O2682" s="7" t="str">
        <f>VLOOKUP(H2682,Product_Master!$A$2:$E$19,2,FALSE)</f>
        <v>Tablet</v>
      </c>
      <c r="P2682" s="7" t="str">
        <f>VLOOKUP(H2682,Product_Master!$A$2:$E$19,3,FALSE)</f>
        <v>Technology</v>
      </c>
      <c r="Q2682" s="17">
        <f>INDEX(Product_Master!$D$2:$D$19,MATCH(H2682,Product_Master!$A$2:$A$19,0))</f>
        <v>350</v>
      </c>
      <c r="R2682" s="14">
        <f>INDEX(Product_Master!$E$2:$E$19,MATCH(H2682,Product_Master!$A$2:$A$19,0))</f>
        <v>267.63</v>
      </c>
      <c r="S2682" s="14">
        <f t="shared" si="246"/>
        <v>1400</v>
      </c>
      <c r="T2682" s="14">
        <f t="shared" si="247"/>
        <v>1070.52</v>
      </c>
      <c r="U2682" s="14">
        <f t="shared" si="248"/>
        <v>329.48</v>
      </c>
      <c r="V2682" s="20">
        <f t="shared" si="249"/>
        <v>0.23534285714285716</v>
      </c>
      <c r="W2682" s="7" t="str">
        <f t="shared" si="250"/>
        <v>Profitable</v>
      </c>
      <c r="X2682" s="7" t="str">
        <f t="shared" si="251"/>
        <v>Low</v>
      </c>
    </row>
    <row r="2683" spans="1:24" x14ac:dyDescent="0.3">
      <c r="A2683" s="7" t="s">
        <v>5467</v>
      </c>
      <c r="B2683" s="8">
        <v>45427</v>
      </c>
      <c r="C2683" s="8">
        <v>45433</v>
      </c>
      <c r="D2683" s="7" t="s">
        <v>3742</v>
      </c>
      <c r="E2683" s="7" t="s">
        <v>89</v>
      </c>
      <c r="F2683" s="7" t="s">
        <v>29</v>
      </c>
      <c r="G2683" s="7" t="s">
        <v>115</v>
      </c>
      <c r="H2683" s="7" t="s">
        <v>84</v>
      </c>
      <c r="I2683" s="6">
        <v>8</v>
      </c>
      <c r="J2683" s="10">
        <v>0.1</v>
      </c>
      <c r="K2683" s="7" t="s">
        <v>32</v>
      </c>
      <c r="L2683" s="7" t="s">
        <v>23</v>
      </c>
      <c r="M2683" s="6">
        <v>18</v>
      </c>
      <c r="N2683" s="6">
        <v>5</v>
      </c>
      <c r="O2683" s="7" t="str">
        <f>VLOOKUP(H2683,Product_Master!$A$2:$E$19,2,FALSE)</f>
        <v>Bookcase</v>
      </c>
      <c r="P2683" s="7" t="str">
        <f>VLOOKUP(H2683,Product_Master!$A$2:$E$19,3,FALSE)</f>
        <v>Furniture</v>
      </c>
      <c r="Q2683" s="17">
        <f>INDEX(Product_Master!$D$2:$D$19,MATCH(H2683,Product_Master!$A$2:$A$19,0))</f>
        <v>210</v>
      </c>
      <c r="R2683" s="14">
        <f>INDEX(Product_Master!$E$2:$E$19,MATCH(H2683,Product_Master!$A$2:$A$19,0))</f>
        <v>139.15</v>
      </c>
      <c r="S2683" s="14">
        <f t="shared" si="246"/>
        <v>1512</v>
      </c>
      <c r="T2683" s="14">
        <f t="shared" si="247"/>
        <v>1113.2</v>
      </c>
      <c r="U2683" s="14">
        <f t="shared" si="248"/>
        <v>398.79999999999995</v>
      </c>
      <c r="V2683" s="20">
        <f t="shared" si="249"/>
        <v>0.26375661375661374</v>
      </c>
      <c r="W2683" s="7" t="str">
        <f t="shared" si="250"/>
        <v>Profitable</v>
      </c>
      <c r="X2683" s="7" t="str">
        <f t="shared" si="251"/>
        <v>Low</v>
      </c>
    </row>
    <row r="2684" spans="1:24" x14ac:dyDescent="0.3">
      <c r="A2684" s="7" t="s">
        <v>5468</v>
      </c>
      <c r="B2684" s="8">
        <v>45267</v>
      </c>
      <c r="C2684" s="8">
        <v>45271</v>
      </c>
      <c r="D2684" s="7" t="s">
        <v>1290</v>
      </c>
      <c r="E2684" s="7" t="s">
        <v>627</v>
      </c>
      <c r="F2684" s="7" t="s">
        <v>39</v>
      </c>
      <c r="G2684" s="7" t="s">
        <v>5734</v>
      </c>
      <c r="H2684" s="7" t="s">
        <v>109</v>
      </c>
      <c r="I2684" s="6">
        <v>9</v>
      </c>
      <c r="J2684" s="10">
        <v>0</v>
      </c>
      <c r="K2684" s="7" t="s">
        <v>22</v>
      </c>
      <c r="L2684" s="7" t="s">
        <v>33</v>
      </c>
      <c r="M2684" s="6">
        <v>40</v>
      </c>
      <c r="N2684" s="6">
        <v>2</v>
      </c>
      <c r="O2684" s="7" t="str">
        <f>VLOOKUP(H2684,Product_Master!$A$2:$E$19,2,FALSE)</f>
        <v>Printer</v>
      </c>
      <c r="P2684" s="7" t="str">
        <f>VLOOKUP(H2684,Product_Master!$A$2:$E$19,3,FALSE)</f>
        <v>Technology</v>
      </c>
      <c r="Q2684" s="17">
        <f>INDEX(Product_Master!$D$2:$D$19,MATCH(H2684,Product_Master!$A$2:$A$19,0))</f>
        <v>180</v>
      </c>
      <c r="R2684" s="14">
        <f>INDEX(Product_Master!$E$2:$E$19,MATCH(H2684,Product_Master!$A$2:$A$19,0))</f>
        <v>133.25</v>
      </c>
      <c r="S2684" s="14">
        <f t="shared" si="246"/>
        <v>1620</v>
      </c>
      <c r="T2684" s="14">
        <f t="shared" si="247"/>
        <v>1199.25</v>
      </c>
      <c r="U2684" s="14">
        <f t="shared" si="248"/>
        <v>420.75</v>
      </c>
      <c r="V2684" s="20">
        <f t="shared" si="249"/>
        <v>0.25972222222222224</v>
      </c>
      <c r="W2684" s="7" t="str">
        <f t="shared" si="250"/>
        <v>Profitable</v>
      </c>
      <c r="X2684" s="7" t="str">
        <f t="shared" si="251"/>
        <v>Low</v>
      </c>
    </row>
    <row r="2685" spans="1:24" x14ac:dyDescent="0.3">
      <c r="A2685" s="7" t="s">
        <v>5469</v>
      </c>
      <c r="B2685" s="8">
        <v>45217</v>
      </c>
      <c r="C2685" s="8">
        <v>45224</v>
      </c>
      <c r="D2685" s="7" t="s">
        <v>3470</v>
      </c>
      <c r="E2685" s="7" t="s">
        <v>870</v>
      </c>
      <c r="F2685" s="7" t="s">
        <v>19</v>
      </c>
      <c r="G2685" s="7" t="s">
        <v>47</v>
      </c>
      <c r="H2685" s="7" t="s">
        <v>241</v>
      </c>
      <c r="I2685" s="6">
        <v>5</v>
      </c>
      <c r="J2685" s="10">
        <v>0</v>
      </c>
      <c r="K2685" s="7" t="s">
        <v>22</v>
      </c>
      <c r="L2685" s="7" t="s">
        <v>50</v>
      </c>
      <c r="M2685" s="6">
        <v>43</v>
      </c>
      <c r="N2685" s="6">
        <v>3</v>
      </c>
      <c r="O2685" s="7" t="str">
        <f>VLOOKUP(H2685,Product_Master!$A$2:$E$19,2,FALSE)</f>
        <v>Notebook</v>
      </c>
      <c r="P2685" s="7" t="str">
        <f>VLOOKUP(H2685,Product_Master!$A$2:$E$19,3,FALSE)</f>
        <v>Office Supplies</v>
      </c>
      <c r="Q2685" s="17">
        <f>INDEX(Product_Master!$D$2:$D$19,MATCH(H2685,Product_Master!$A$2:$A$19,0))</f>
        <v>6</v>
      </c>
      <c r="R2685" s="14">
        <f>INDEX(Product_Master!$E$2:$E$19,MATCH(H2685,Product_Master!$A$2:$A$19,0))</f>
        <v>4.2699999999999996</v>
      </c>
      <c r="S2685" s="14">
        <f t="shared" si="246"/>
        <v>30</v>
      </c>
      <c r="T2685" s="14">
        <f t="shared" si="247"/>
        <v>21.349999999999998</v>
      </c>
      <c r="U2685" s="14">
        <f t="shared" si="248"/>
        <v>8.6500000000000021</v>
      </c>
      <c r="V2685" s="20">
        <f t="shared" si="249"/>
        <v>0.28833333333333339</v>
      </c>
      <c r="W2685" s="7" t="str">
        <f t="shared" si="250"/>
        <v>Profitable</v>
      </c>
      <c r="X2685" s="7" t="str">
        <f t="shared" si="251"/>
        <v>Low</v>
      </c>
    </row>
    <row r="2686" spans="1:24" x14ac:dyDescent="0.3">
      <c r="A2686" s="7" t="s">
        <v>5470</v>
      </c>
      <c r="B2686" s="8">
        <v>45024</v>
      </c>
      <c r="C2686" s="8">
        <v>45030</v>
      </c>
      <c r="D2686" s="7" t="s">
        <v>5471</v>
      </c>
      <c r="E2686" s="7" t="s">
        <v>917</v>
      </c>
      <c r="F2686" s="7" t="s">
        <v>29</v>
      </c>
      <c r="G2686" s="7" t="s">
        <v>90</v>
      </c>
      <c r="H2686" s="7" t="s">
        <v>56</v>
      </c>
      <c r="I2686" s="6">
        <v>3</v>
      </c>
      <c r="J2686" s="10">
        <v>0</v>
      </c>
      <c r="K2686" s="7" t="s">
        <v>32</v>
      </c>
      <c r="L2686" s="7" t="s">
        <v>50</v>
      </c>
      <c r="M2686" s="6">
        <v>68</v>
      </c>
      <c r="N2686" s="6">
        <v>2</v>
      </c>
      <c r="O2686" s="7" t="str">
        <f>VLOOKUP(H2686,Product_Master!$A$2:$E$19,2,FALSE)</f>
        <v>Stapler</v>
      </c>
      <c r="P2686" s="7" t="str">
        <f>VLOOKUP(H2686,Product_Master!$A$2:$E$19,3,FALSE)</f>
        <v>Office Supplies</v>
      </c>
      <c r="Q2686" s="17">
        <f>INDEX(Product_Master!$D$2:$D$19,MATCH(H2686,Product_Master!$A$2:$A$19,0))</f>
        <v>15</v>
      </c>
      <c r="R2686" s="14">
        <f>INDEX(Product_Master!$E$2:$E$19,MATCH(H2686,Product_Master!$A$2:$A$19,0))</f>
        <v>9.91</v>
      </c>
      <c r="S2686" s="14">
        <f t="shared" si="246"/>
        <v>45</v>
      </c>
      <c r="T2686" s="14">
        <f t="shared" si="247"/>
        <v>29.73</v>
      </c>
      <c r="U2686" s="14">
        <f t="shared" si="248"/>
        <v>15.27</v>
      </c>
      <c r="V2686" s="20">
        <f t="shared" si="249"/>
        <v>0.33933333333333332</v>
      </c>
      <c r="W2686" s="7" t="str">
        <f t="shared" si="250"/>
        <v>Profitable</v>
      </c>
      <c r="X2686" s="7" t="str">
        <f t="shared" si="251"/>
        <v>Low</v>
      </c>
    </row>
    <row r="2687" spans="1:24" x14ac:dyDescent="0.3">
      <c r="A2687" s="7" t="s">
        <v>5472</v>
      </c>
      <c r="B2687" s="8">
        <v>44964</v>
      </c>
      <c r="C2687" s="8">
        <v>44969</v>
      </c>
      <c r="D2687" s="7" t="s">
        <v>4399</v>
      </c>
      <c r="E2687" s="7" t="s">
        <v>1019</v>
      </c>
      <c r="F2687" s="7" t="s">
        <v>39</v>
      </c>
      <c r="G2687" s="7" t="s">
        <v>176</v>
      </c>
      <c r="H2687" s="7" t="s">
        <v>160</v>
      </c>
      <c r="I2687" s="6">
        <v>5</v>
      </c>
      <c r="J2687" s="10">
        <v>0.05</v>
      </c>
      <c r="K2687" s="7" t="s">
        <v>32</v>
      </c>
      <c r="L2687" s="7" t="s">
        <v>41</v>
      </c>
      <c r="M2687" s="6">
        <v>62</v>
      </c>
      <c r="N2687" s="6">
        <v>1</v>
      </c>
      <c r="O2687" s="7" t="str">
        <f>VLOOKUP(H2687,Product_Master!$A$2:$E$19,2,FALSE)</f>
        <v>Laptop</v>
      </c>
      <c r="P2687" s="7" t="str">
        <f>VLOOKUP(H2687,Product_Master!$A$2:$E$19,3,FALSE)</f>
        <v>Technology</v>
      </c>
      <c r="Q2687" s="17">
        <f>INDEX(Product_Master!$D$2:$D$19,MATCH(H2687,Product_Master!$A$2:$A$19,0))</f>
        <v>900</v>
      </c>
      <c r="R2687" s="14">
        <f>INDEX(Product_Master!$E$2:$E$19,MATCH(H2687,Product_Master!$A$2:$A$19,0))</f>
        <v>669.14</v>
      </c>
      <c r="S2687" s="14">
        <f t="shared" si="246"/>
        <v>4275</v>
      </c>
      <c r="T2687" s="14">
        <f t="shared" si="247"/>
        <v>3345.7</v>
      </c>
      <c r="U2687" s="14">
        <f t="shared" si="248"/>
        <v>929.30000000000018</v>
      </c>
      <c r="V2687" s="20">
        <f t="shared" si="249"/>
        <v>0.21738011695906437</v>
      </c>
      <c r="W2687" s="7" t="str">
        <f t="shared" si="250"/>
        <v>Profitable</v>
      </c>
      <c r="X2687" s="7" t="str">
        <f t="shared" si="251"/>
        <v>Medium</v>
      </c>
    </row>
    <row r="2688" spans="1:24" x14ac:dyDescent="0.3">
      <c r="A2688" s="7" t="s">
        <v>5473</v>
      </c>
      <c r="B2688" s="8">
        <v>45315</v>
      </c>
      <c r="C2688" s="8">
        <v>45321</v>
      </c>
      <c r="D2688" s="7" t="s">
        <v>1321</v>
      </c>
      <c r="E2688" s="7" t="s">
        <v>782</v>
      </c>
      <c r="F2688" s="7" t="s">
        <v>39</v>
      </c>
      <c r="G2688" s="7" t="s">
        <v>30</v>
      </c>
      <c r="H2688" s="7" t="s">
        <v>160</v>
      </c>
      <c r="I2688" s="6">
        <v>3</v>
      </c>
      <c r="J2688" s="10">
        <v>0.1</v>
      </c>
      <c r="K2688" s="7" t="s">
        <v>32</v>
      </c>
      <c r="L2688" s="7" t="s">
        <v>33</v>
      </c>
      <c r="M2688" s="6">
        <v>31</v>
      </c>
      <c r="N2688" s="6">
        <v>2</v>
      </c>
      <c r="O2688" s="7" t="str">
        <f>VLOOKUP(H2688,Product_Master!$A$2:$E$19,2,FALSE)</f>
        <v>Laptop</v>
      </c>
      <c r="P2688" s="7" t="str">
        <f>VLOOKUP(H2688,Product_Master!$A$2:$E$19,3,FALSE)</f>
        <v>Technology</v>
      </c>
      <c r="Q2688" s="17">
        <f>INDEX(Product_Master!$D$2:$D$19,MATCH(H2688,Product_Master!$A$2:$A$19,0))</f>
        <v>900</v>
      </c>
      <c r="R2688" s="14">
        <f>INDEX(Product_Master!$E$2:$E$19,MATCH(H2688,Product_Master!$A$2:$A$19,0))</f>
        <v>669.14</v>
      </c>
      <c r="S2688" s="14">
        <f t="shared" si="246"/>
        <v>2430</v>
      </c>
      <c r="T2688" s="14">
        <f t="shared" si="247"/>
        <v>2007.42</v>
      </c>
      <c r="U2688" s="14">
        <f t="shared" si="248"/>
        <v>422.57999999999993</v>
      </c>
      <c r="V2688" s="20">
        <f t="shared" si="249"/>
        <v>0.17390123456790121</v>
      </c>
      <c r="W2688" s="7" t="str">
        <f t="shared" si="250"/>
        <v>Profitable</v>
      </c>
      <c r="X2688" s="7" t="str">
        <f t="shared" si="251"/>
        <v>Medium</v>
      </c>
    </row>
    <row r="2689" spans="1:24" x14ac:dyDescent="0.3">
      <c r="A2689" s="7" t="s">
        <v>5474</v>
      </c>
      <c r="B2689" s="8">
        <v>45512</v>
      </c>
      <c r="C2689" s="8">
        <v>45515</v>
      </c>
      <c r="D2689" s="7" t="s">
        <v>2854</v>
      </c>
      <c r="E2689" s="7" t="s">
        <v>347</v>
      </c>
      <c r="F2689" s="7" t="s">
        <v>39</v>
      </c>
      <c r="G2689" s="7" t="s">
        <v>47</v>
      </c>
      <c r="H2689" s="7" t="s">
        <v>91</v>
      </c>
      <c r="I2689" s="6">
        <v>6</v>
      </c>
      <c r="J2689" s="10">
        <v>0</v>
      </c>
      <c r="K2689" s="7" t="s">
        <v>32</v>
      </c>
      <c r="L2689" s="7" t="s">
        <v>33</v>
      </c>
      <c r="M2689" s="6">
        <v>29</v>
      </c>
      <c r="N2689" s="6">
        <v>1</v>
      </c>
      <c r="O2689" s="7" t="str">
        <f>VLOOKUP(H2689,Product_Master!$A$2:$E$19,2,FALSE)</f>
        <v>Smartphone</v>
      </c>
      <c r="P2689" s="7" t="str">
        <f>VLOOKUP(H2689,Product_Master!$A$2:$E$19,3,FALSE)</f>
        <v>Technology</v>
      </c>
      <c r="Q2689" s="17">
        <f>INDEX(Product_Master!$D$2:$D$19,MATCH(H2689,Product_Master!$A$2:$A$19,0))</f>
        <v>600</v>
      </c>
      <c r="R2689" s="14">
        <f>INDEX(Product_Master!$E$2:$E$19,MATCH(H2689,Product_Master!$A$2:$A$19,0))</f>
        <v>395.83</v>
      </c>
      <c r="S2689" s="14">
        <f t="shared" si="246"/>
        <v>3600</v>
      </c>
      <c r="T2689" s="14">
        <f t="shared" si="247"/>
        <v>2374.98</v>
      </c>
      <c r="U2689" s="14">
        <f t="shared" si="248"/>
        <v>1225.02</v>
      </c>
      <c r="V2689" s="20">
        <f t="shared" si="249"/>
        <v>0.34028333333333333</v>
      </c>
      <c r="W2689" s="7" t="str">
        <f t="shared" si="250"/>
        <v>Profitable</v>
      </c>
      <c r="X2689" s="7" t="str">
        <f t="shared" si="251"/>
        <v>Medium</v>
      </c>
    </row>
    <row r="2690" spans="1:24" x14ac:dyDescent="0.3">
      <c r="A2690" s="7" t="s">
        <v>5475</v>
      </c>
      <c r="B2690" s="8">
        <v>45107</v>
      </c>
      <c r="C2690" s="8">
        <v>45108</v>
      </c>
      <c r="D2690" s="7" t="s">
        <v>2737</v>
      </c>
      <c r="E2690" s="7" t="s">
        <v>145</v>
      </c>
      <c r="F2690" s="7" t="s">
        <v>39</v>
      </c>
      <c r="G2690" s="7" t="s">
        <v>192</v>
      </c>
      <c r="H2690" s="7" t="s">
        <v>109</v>
      </c>
      <c r="I2690" s="6">
        <v>6</v>
      </c>
      <c r="J2690" s="10">
        <v>0.15</v>
      </c>
      <c r="K2690" s="7" t="s">
        <v>222</v>
      </c>
      <c r="L2690" s="7" t="s">
        <v>50</v>
      </c>
      <c r="M2690" s="6">
        <v>19</v>
      </c>
      <c r="N2690" s="6">
        <v>2</v>
      </c>
      <c r="O2690" s="7" t="str">
        <f>VLOOKUP(H2690,Product_Master!$A$2:$E$19,2,FALSE)</f>
        <v>Printer</v>
      </c>
      <c r="P2690" s="7" t="str">
        <f>VLOOKUP(H2690,Product_Master!$A$2:$E$19,3,FALSE)</f>
        <v>Technology</v>
      </c>
      <c r="Q2690" s="17">
        <f>INDEX(Product_Master!$D$2:$D$19,MATCH(H2690,Product_Master!$A$2:$A$19,0))</f>
        <v>180</v>
      </c>
      <c r="R2690" s="14">
        <f>INDEX(Product_Master!$E$2:$E$19,MATCH(H2690,Product_Master!$A$2:$A$19,0))</f>
        <v>133.25</v>
      </c>
      <c r="S2690" s="14">
        <f t="shared" ref="S2690:S2753" si="252">I2690*Q2690*(1-J2690)</f>
        <v>918</v>
      </c>
      <c r="T2690" s="14">
        <f t="shared" ref="T2690:T2753" si="253">I2690*R2690</f>
        <v>799.5</v>
      </c>
      <c r="U2690" s="14">
        <f t="shared" ref="U2690:U2753" si="254">S2690-T2690</f>
        <v>118.5</v>
      </c>
      <c r="V2690" s="20">
        <f t="shared" ref="V2690:V2753" si="255">IFERROR(U2690/S2690,0)</f>
        <v>0.12908496732026145</v>
      </c>
      <c r="W2690" s="7" t="str">
        <f t="shared" ref="W2690:W2753" si="256">IF(U2690&gt;0,"Profitable","Loss")</f>
        <v>Profitable</v>
      </c>
      <c r="X2690" s="7" t="str">
        <f t="shared" ref="X2690:X2753" si="257">IF(S2690&gt;=5000,"High",IF(S2690&gt;=2000,"Medium","Low"))</f>
        <v>Low</v>
      </c>
    </row>
    <row r="2691" spans="1:24" x14ac:dyDescent="0.3">
      <c r="A2691" s="7" t="s">
        <v>5476</v>
      </c>
      <c r="B2691" s="8">
        <v>45178</v>
      </c>
      <c r="C2691" s="8">
        <v>45179</v>
      </c>
      <c r="D2691" s="7" t="s">
        <v>1183</v>
      </c>
      <c r="E2691" s="7" t="s">
        <v>627</v>
      </c>
      <c r="F2691" s="7" t="s">
        <v>29</v>
      </c>
      <c r="G2691" s="7" t="s">
        <v>115</v>
      </c>
      <c r="H2691" s="7" t="s">
        <v>177</v>
      </c>
      <c r="I2691" s="6">
        <v>8</v>
      </c>
      <c r="J2691" s="10">
        <v>0</v>
      </c>
      <c r="K2691" s="7" t="s">
        <v>32</v>
      </c>
      <c r="L2691" s="7" t="s">
        <v>33</v>
      </c>
      <c r="M2691" s="6">
        <v>22</v>
      </c>
      <c r="N2691" s="6">
        <v>4</v>
      </c>
      <c r="O2691" s="7" t="str">
        <f>VLOOKUP(H2691,Product_Master!$A$2:$E$19,2,FALSE)</f>
        <v>Headphones</v>
      </c>
      <c r="P2691" s="7" t="str">
        <f>VLOOKUP(H2691,Product_Master!$A$2:$E$19,3,FALSE)</f>
        <v>Technology</v>
      </c>
      <c r="Q2691" s="17">
        <f>INDEX(Product_Master!$D$2:$D$19,MATCH(H2691,Product_Master!$A$2:$A$19,0))</f>
        <v>80</v>
      </c>
      <c r="R2691" s="14">
        <f>INDEX(Product_Master!$E$2:$E$19,MATCH(H2691,Product_Master!$A$2:$A$19,0))</f>
        <v>45.88</v>
      </c>
      <c r="S2691" s="14">
        <f t="shared" si="252"/>
        <v>640</v>
      </c>
      <c r="T2691" s="14">
        <f t="shared" si="253"/>
        <v>367.04</v>
      </c>
      <c r="U2691" s="14">
        <f t="shared" si="254"/>
        <v>272.95999999999998</v>
      </c>
      <c r="V2691" s="20">
        <f t="shared" si="255"/>
        <v>0.42649999999999999</v>
      </c>
      <c r="W2691" s="7" t="str">
        <f t="shared" si="256"/>
        <v>Profitable</v>
      </c>
      <c r="X2691" s="7" t="str">
        <f t="shared" si="257"/>
        <v>Low</v>
      </c>
    </row>
    <row r="2692" spans="1:24" x14ac:dyDescent="0.3">
      <c r="A2692" s="7" t="s">
        <v>5477</v>
      </c>
      <c r="B2692" s="8">
        <v>45355</v>
      </c>
      <c r="C2692" s="8">
        <v>45356</v>
      </c>
      <c r="D2692" s="7" t="s">
        <v>3086</v>
      </c>
      <c r="E2692" s="7" t="s">
        <v>1372</v>
      </c>
      <c r="F2692" s="7" t="s">
        <v>39</v>
      </c>
      <c r="G2692" s="7" t="s">
        <v>62</v>
      </c>
      <c r="H2692" s="7" t="s">
        <v>109</v>
      </c>
      <c r="I2692" s="6">
        <v>1</v>
      </c>
      <c r="J2692" s="10">
        <v>0.05</v>
      </c>
      <c r="K2692" s="7" t="s">
        <v>22</v>
      </c>
      <c r="L2692" s="7" t="s">
        <v>41</v>
      </c>
      <c r="M2692" s="6">
        <v>50</v>
      </c>
      <c r="N2692" s="6">
        <v>3</v>
      </c>
      <c r="O2692" s="7" t="str">
        <f>VLOOKUP(H2692,Product_Master!$A$2:$E$19,2,FALSE)</f>
        <v>Printer</v>
      </c>
      <c r="P2692" s="7" t="str">
        <f>VLOOKUP(H2692,Product_Master!$A$2:$E$19,3,FALSE)</f>
        <v>Technology</v>
      </c>
      <c r="Q2692" s="17">
        <f>INDEX(Product_Master!$D$2:$D$19,MATCH(H2692,Product_Master!$A$2:$A$19,0))</f>
        <v>180</v>
      </c>
      <c r="R2692" s="14">
        <f>INDEX(Product_Master!$E$2:$E$19,MATCH(H2692,Product_Master!$A$2:$A$19,0))</f>
        <v>133.25</v>
      </c>
      <c r="S2692" s="14">
        <f t="shared" si="252"/>
        <v>171</v>
      </c>
      <c r="T2692" s="14">
        <f t="shared" si="253"/>
        <v>133.25</v>
      </c>
      <c r="U2692" s="14">
        <f t="shared" si="254"/>
        <v>37.75</v>
      </c>
      <c r="V2692" s="20">
        <f t="shared" si="255"/>
        <v>0.22076023391812866</v>
      </c>
      <c r="W2692" s="7" t="str">
        <f t="shared" si="256"/>
        <v>Profitable</v>
      </c>
      <c r="X2692" s="7" t="str">
        <f t="shared" si="257"/>
        <v>Low</v>
      </c>
    </row>
    <row r="2693" spans="1:24" x14ac:dyDescent="0.3">
      <c r="A2693" s="7" t="s">
        <v>5478</v>
      </c>
      <c r="B2693" s="8">
        <v>45403</v>
      </c>
      <c r="C2693" s="8">
        <v>45410</v>
      </c>
      <c r="D2693" s="7" t="s">
        <v>5092</v>
      </c>
      <c r="E2693" s="7" t="s">
        <v>1372</v>
      </c>
      <c r="F2693" s="7" t="s">
        <v>39</v>
      </c>
      <c r="G2693" s="7" t="s">
        <v>30</v>
      </c>
      <c r="H2693" s="7" t="s">
        <v>154</v>
      </c>
      <c r="I2693" s="6">
        <v>4</v>
      </c>
      <c r="J2693" s="10">
        <v>0.05</v>
      </c>
      <c r="K2693" s="7" t="s">
        <v>22</v>
      </c>
      <c r="L2693" s="7" t="s">
        <v>41</v>
      </c>
      <c r="M2693" s="6">
        <v>66</v>
      </c>
      <c r="N2693" s="6">
        <v>4</v>
      </c>
      <c r="O2693" s="7" t="str">
        <f>VLOOKUP(H2693,Product_Master!$A$2:$E$19,2,FALSE)</f>
        <v>Filing Cabinet</v>
      </c>
      <c r="P2693" s="7" t="str">
        <f>VLOOKUP(H2693,Product_Master!$A$2:$E$19,3,FALSE)</f>
        <v>Furniture</v>
      </c>
      <c r="Q2693" s="17">
        <f>INDEX(Product_Master!$D$2:$D$19,MATCH(H2693,Product_Master!$A$2:$A$19,0))</f>
        <v>130</v>
      </c>
      <c r="R2693" s="14">
        <f>INDEX(Product_Master!$E$2:$E$19,MATCH(H2693,Product_Master!$A$2:$A$19,0))</f>
        <v>83.55</v>
      </c>
      <c r="S2693" s="14">
        <f t="shared" si="252"/>
        <v>494</v>
      </c>
      <c r="T2693" s="14">
        <f t="shared" si="253"/>
        <v>334.2</v>
      </c>
      <c r="U2693" s="14">
        <f t="shared" si="254"/>
        <v>159.80000000000001</v>
      </c>
      <c r="V2693" s="20">
        <f t="shared" si="255"/>
        <v>0.32348178137651823</v>
      </c>
      <c r="W2693" s="7" t="str">
        <f t="shared" si="256"/>
        <v>Profitable</v>
      </c>
      <c r="X2693" s="7" t="str">
        <f t="shared" si="257"/>
        <v>Low</v>
      </c>
    </row>
    <row r="2694" spans="1:24" x14ac:dyDescent="0.3">
      <c r="A2694" s="7" t="s">
        <v>5479</v>
      </c>
      <c r="B2694" s="8">
        <v>45639</v>
      </c>
      <c r="C2694" s="8">
        <v>45641</v>
      </c>
      <c r="D2694" s="7" t="s">
        <v>5480</v>
      </c>
      <c r="E2694" s="7" t="s">
        <v>186</v>
      </c>
      <c r="F2694" s="7" t="s">
        <v>29</v>
      </c>
      <c r="G2694" s="7" t="s">
        <v>90</v>
      </c>
      <c r="H2694" s="7" t="s">
        <v>91</v>
      </c>
      <c r="I2694" s="6">
        <v>2</v>
      </c>
      <c r="J2694" s="10">
        <v>0</v>
      </c>
      <c r="K2694" s="7" t="s">
        <v>22</v>
      </c>
      <c r="L2694" s="7" t="s">
        <v>33</v>
      </c>
      <c r="M2694" s="6">
        <v>68</v>
      </c>
      <c r="N2694" s="6">
        <v>1</v>
      </c>
      <c r="O2694" s="7" t="str">
        <f>VLOOKUP(H2694,Product_Master!$A$2:$E$19,2,FALSE)</f>
        <v>Smartphone</v>
      </c>
      <c r="P2694" s="7" t="str">
        <f>VLOOKUP(H2694,Product_Master!$A$2:$E$19,3,FALSE)</f>
        <v>Technology</v>
      </c>
      <c r="Q2694" s="17">
        <f>INDEX(Product_Master!$D$2:$D$19,MATCH(H2694,Product_Master!$A$2:$A$19,0))</f>
        <v>600</v>
      </c>
      <c r="R2694" s="14">
        <f>INDEX(Product_Master!$E$2:$E$19,MATCH(H2694,Product_Master!$A$2:$A$19,0))</f>
        <v>395.83</v>
      </c>
      <c r="S2694" s="14">
        <f t="shared" si="252"/>
        <v>1200</v>
      </c>
      <c r="T2694" s="14">
        <f t="shared" si="253"/>
        <v>791.66</v>
      </c>
      <c r="U2694" s="14">
        <f t="shared" si="254"/>
        <v>408.34000000000003</v>
      </c>
      <c r="V2694" s="20">
        <f t="shared" si="255"/>
        <v>0.34028333333333338</v>
      </c>
      <c r="W2694" s="7" t="str">
        <f t="shared" si="256"/>
        <v>Profitable</v>
      </c>
      <c r="X2694" s="7" t="str">
        <f t="shared" si="257"/>
        <v>Low</v>
      </c>
    </row>
    <row r="2695" spans="1:24" x14ac:dyDescent="0.3">
      <c r="A2695" s="7" t="s">
        <v>5481</v>
      </c>
      <c r="B2695" s="8">
        <v>45193</v>
      </c>
      <c r="C2695" s="8">
        <v>45196</v>
      </c>
      <c r="D2695" s="7" t="s">
        <v>881</v>
      </c>
      <c r="E2695" s="7" t="s">
        <v>120</v>
      </c>
      <c r="F2695" s="7" t="s">
        <v>29</v>
      </c>
      <c r="G2695" s="7" t="s">
        <v>5734</v>
      </c>
      <c r="H2695" s="7" t="s">
        <v>84</v>
      </c>
      <c r="I2695" s="6">
        <v>6</v>
      </c>
      <c r="J2695" s="10">
        <v>0</v>
      </c>
      <c r="K2695" s="7" t="s">
        <v>22</v>
      </c>
      <c r="L2695" s="7" t="s">
        <v>41</v>
      </c>
      <c r="M2695" s="6">
        <v>52</v>
      </c>
      <c r="N2695" s="6">
        <v>4</v>
      </c>
      <c r="O2695" s="7" t="str">
        <f>VLOOKUP(H2695,Product_Master!$A$2:$E$19,2,FALSE)</f>
        <v>Bookcase</v>
      </c>
      <c r="P2695" s="7" t="str">
        <f>VLOOKUP(H2695,Product_Master!$A$2:$E$19,3,FALSE)</f>
        <v>Furniture</v>
      </c>
      <c r="Q2695" s="17">
        <f>INDEX(Product_Master!$D$2:$D$19,MATCH(H2695,Product_Master!$A$2:$A$19,0))</f>
        <v>210</v>
      </c>
      <c r="R2695" s="14">
        <f>INDEX(Product_Master!$E$2:$E$19,MATCH(H2695,Product_Master!$A$2:$A$19,0))</f>
        <v>139.15</v>
      </c>
      <c r="S2695" s="14">
        <f t="shared" si="252"/>
        <v>1260</v>
      </c>
      <c r="T2695" s="14">
        <f t="shared" si="253"/>
        <v>834.90000000000009</v>
      </c>
      <c r="U2695" s="14">
        <f t="shared" si="254"/>
        <v>425.09999999999991</v>
      </c>
      <c r="V2695" s="20">
        <f t="shared" si="255"/>
        <v>0.33738095238095228</v>
      </c>
      <c r="W2695" s="7" t="str">
        <f t="shared" si="256"/>
        <v>Profitable</v>
      </c>
      <c r="X2695" s="7" t="str">
        <f t="shared" si="257"/>
        <v>Low</v>
      </c>
    </row>
    <row r="2696" spans="1:24" x14ac:dyDescent="0.3">
      <c r="A2696" s="7" t="s">
        <v>5483</v>
      </c>
      <c r="B2696" s="8">
        <v>45029</v>
      </c>
      <c r="C2696" s="8">
        <v>45030</v>
      </c>
      <c r="D2696" s="7" t="s">
        <v>1723</v>
      </c>
      <c r="E2696" s="7" t="s">
        <v>246</v>
      </c>
      <c r="F2696" s="7" t="s">
        <v>29</v>
      </c>
      <c r="G2696" s="7" t="s">
        <v>97</v>
      </c>
      <c r="H2696" s="7" t="s">
        <v>109</v>
      </c>
      <c r="I2696" s="6">
        <v>2</v>
      </c>
      <c r="J2696" s="10">
        <v>0</v>
      </c>
      <c r="K2696" s="7" t="s">
        <v>70</v>
      </c>
      <c r="L2696" s="7" t="s">
        <v>33</v>
      </c>
      <c r="M2696" s="6">
        <v>24</v>
      </c>
      <c r="N2696" s="6">
        <v>2</v>
      </c>
      <c r="O2696" s="7" t="str">
        <f>VLOOKUP(H2696,Product_Master!$A$2:$E$19,2,FALSE)</f>
        <v>Printer</v>
      </c>
      <c r="P2696" s="7" t="str">
        <f>VLOOKUP(H2696,Product_Master!$A$2:$E$19,3,FALSE)</f>
        <v>Technology</v>
      </c>
      <c r="Q2696" s="17">
        <f>INDEX(Product_Master!$D$2:$D$19,MATCH(H2696,Product_Master!$A$2:$A$19,0))</f>
        <v>180</v>
      </c>
      <c r="R2696" s="14">
        <f>INDEX(Product_Master!$E$2:$E$19,MATCH(H2696,Product_Master!$A$2:$A$19,0))</f>
        <v>133.25</v>
      </c>
      <c r="S2696" s="14">
        <f t="shared" si="252"/>
        <v>360</v>
      </c>
      <c r="T2696" s="14">
        <f t="shared" si="253"/>
        <v>266.5</v>
      </c>
      <c r="U2696" s="14">
        <f t="shared" si="254"/>
        <v>93.5</v>
      </c>
      <c r="V2696" s="20">
        <f t="shared" si="255"/>
        <v>0.25972222222222224</v>
      </c>
      <c r="W2696" s="7" t="str">
        <f t="shared" si="256"/>
        <v>Profitable</v>
      </c>
      <c r="X2696" s="7" t="str">
        <f t="shared" si="257"/>
        <v>Low</v>
      </c>
    </row>
    <row r="2697" spans="1:24" x14ac:dyDescent="0.3">
      <c r="A2697" s="7" t="s">
        <v>5484</v>
      </c>
      <c r="B2697" s="8">
        <v>45274</v>
      </c>
      <c r="C2697" s="8">
        <v>45280</v>
      </c>
      <c r="D2697" s="7" t="s">
        <v>3024</v>
      </c>
      <c r="E2697" s="7" t="s">
        <v>1959</v>
      </c>
      <c r="F2697" s="7" t="s">
        <v>19</v>
      </c>
      <c r="G2697" s="7" t="s">
        <v>251</v>
      </c>
      <c r="H2697" s="7" t="s">
        <v>109</v>
      </c>
      <c r="I2697" s="6">
        <v>9</v>
      </c>
      <c r="J2697" s="10">
        <v>0.15</v>
      </c>
      <c r="K2697" s="7" t="s">
        <v>70</v>
      </c>
      <c r="L2697" s="7" t="s">
        <v>50</v>
      </c>
      <c r="M2697" s="6">
        <v>18</v>
      </c>
      <c r="N2697" s="6">
        <v>4</v>
      </c>
      <c r="O2697" s="7" t="str">
        <f>VLOOKUP(H2697,Product_Master!$A$2:$E$19,2,FALSE)</f>
        <v>Printer</v>
      </c>
      <c r="P2697" s="7" t="str">
        <f>VLOOKUP(H2697,Product_Master!$A$2:$E$19,3,FALSE)</f>
        <v>Technology</v>
      </c>
      <c r="Q2697" s="17">
        <f>INDEX(Product_Master!$D$2:$D$19,MATCH(H2697,Product_Master!$A$2:$A$19,0))</f>
        <v>180</v>
      </c>
      <c r="R2697" s="14">
        <f>INDEX(Product_Master!$E$2:$E$19,MATCH(H2697,Product_Master!$A$2:$A$19,0))</f>
        <v>133.25</v>
      </c>
      <c r="S2697" s="14">
        <f t="shared" si="252"/>
        <v>1377</v>
      </c>
      <c r="T2697" s="14">
        <f t="shared" si="253"/>
        <v>1199.25</v>
      </c>
      <c r="U2697" s="14">
        <f t="shared" si="254"/>
        <v>177.75</v>
      </c>
      <c r="V2697" s="20">
        <f t="shared" si="255"/>
        <v>0.12908496732026145</v>
      </c>
      <c r="W2697" s="7" t="str">
        <f t="shared" si="256"/>
        <v>Profitable</v>
      </c>
      <c r="X2697" s="7" t="str">
        <f t="shared" si="257"/>
        <v>Low</v>
      </c>
    </row>
    <row r="2698" spans="1:24" x14ac:dyDescent="0.3">
      <c r="A2698" s="7" t="s">
        <v>5485</v>
      </c>
      <c r="B2698" s="8">
        <v>45607</v>
      </c>
      <c r="C2698" s="8">
        <v>45613</v>
      </c>
      <c r="D2698" s="7" t="s">
        <v>5486</v>
      </c>
      <c r="E2698" s="7" t="s">
        <v>256</v>
      </c>
      <c r="F2698" s="7" t="s">
        <v>39</v>
      </c>
      <c r="G2698" s="7" t="s">
        <v>251</v>
      </c>
      <c r="H2698" s="7" t="s">
        <v>109</v>
      </c>
      <c r="I2698" s="6">
        <v>7</v>
      </c>
      <c r="J2698" s="10">
        <v>0.05</v>
      </c>
      <c r="K2698" s="7" t="s">
        <v>32</v>
      </c>
      <c r="L2698" s="7" t="s">
        <v>50</v>
      </c>
      <c r="M2698" s="6">
        <v>26</v>
      </c>
      <c r="N2698" s="6">
        <v>2</v>
      </c>
      <c r="O2698" s="7" t="str">
        <f>VLOOKUP(H2698,Product_Master!$A$2:$E$19,2,FALSE)</f>
        <v>Printer</v>
      </c>
      <c r="P2698" s="7" t="str">
        <f>VLOOKUP(H2698,Product_Master!$A$2:$E$19,3,FALSE)</f>
        <v>Technology</v>
      </c>
      <c r="Q2698" s="17">
        <f>INDEX(Product_Master!$D$2:$D$19,MATCH(H2698,Product_Master!$A$2:$A$19,0))</f>
        <v>180</v>
      </c>
      <c r="R2698" s="14">
        <f>INDEX(Product_Master!$E$2:$E$19,MATCH(H2698,Product_Master!$A$2:$A$19,0))</f>
        <v>133.25</v>
      </c>
      <c r="S2698" s="14">
        <f t="shared" si="252"/>
        <v>1197</v>
      </c>
      <c r="T2698" s="14">
        <f t="shared" si="253"/>
        <v>932.75</v>
      </c>
      <c r="U2698" s="14">
        <f t="shared" si="254"/>
        <v>264.25</v>
      </c>
      <c r="V2698" s="20">
        <f t="shared" si="255"/>
        <v>0.22076023391812866</v>
      </c>
      <c r="W2698" s="7" t="str">
        <f t="shared" si="256"/>
        <v>Profitable</v>
      </c>
      <c r="X2698" s="7" t="str">
        <f t="shared" si="257"/>
        <v>Low</v>
      </c>
    </row>
    <row r="2699" spans="1:24" x14ac:dyDescent="0.3">
      <c r="A2699" s="7" t="s">
        <v>5487</v>
      </c>
      <c r="B2699" s="8">
        <v>45101</v>
      </c>
      <c r="C2699" s="8">
        <v>45108</v>
      </c>
      <c r="D2699" s="7" t="s">
        <v>5488</v>
      </c>
      <c r="E2699" s="7" t="s">
        <v>165</v>
      </c>
      <c r="F2699" s="7" t="s">
        <v>19</v>
      </c>
      <c r="G2699" s="7" t="s">
        <v>293</v>
      </c>
      <c r="H2699" s="7" t="s">
        <v>91</v>
      </c>
      <c r="I2699" s="6">
        <v>9</v>
      </c>
      <c r="J2699" s="10">
        <v>0.1</v>
      </c>
      <c r="K2699" s="7" t="s">
        <v>70</v>
      </c>
      <c r="L2699" s="7" t="s">
        <v>50</v>
      </c>
      <c r="M2699" s="6">
        <v>44</v>
      </c>
      <c r="N2699" s="6">
        <v>4</v>
      </c>
      <c r="O2699" s="7" t="str">
        <f>VLOOKUP(H2699,Product_Master!$A$2:$E$19,2,FALSE)</f>
        <v>Smartphone</v>
      </c>
      <c r="P2699" s="7" t="str">
        <f>VLOOKUP(H2699,Product_Master!$A$2:$E$19,3,FALSE)</f>
        <v>Technology</v>
      </c>
      <c r="Q2699" s="17">
        <f>INDEX(Product_Master!$D$2:$D$19,MATCH(H2699,Product_Master!$A$2:$A$19,0))</f>
        <v>600</v>
      </c>
      <c r="R2699" s="14">
        <f>INDEX(Product_Master!$E$2:$E$19,MATCH(H2699,Product_Master!$A$2:$A$19,0))</f>
        <v>395.83</v>
      </c>
      <c r="S2699" s="14">
        <f t="shared" si="252"/>
        <v>4860</v>
      </c>
      <c r="T2699" s="14">
        <f t="shared" si="253"/>
        <v>3562.47</v>
      </c>
      <c r="U2699" s="14">
        <f t="shared" si="254"/>
        <v>1297.5300000000002</v>
      </c>
      <c r="V2699" s="20">
        <f t="shared" si="255"/>
        <v>0.26698148148148154</v>
      </c>
      <c r="W2699" s="7" t="str">
        <f t="shared" si="256"/>
        <v>Profitable</v>
      </c>
      <c r="X2699" s="7" t="str">
        <f t="shared" si="257"/>
        <v>Medium</v>
      </c>
    </row>
    <row r="2700" spans="1:24" x14ac:dyDescent="0.3">
      <c r="A2700" s="7" t="s">
        <v>5489</v>
      </c>
      <c r="B2700" s="8">
        <v>45151</v>
      </c>
      <c r="C2700" s="8">
        <v>45157</v>
      </c>
      <c r="D2700" s="7" t="s">
        <v>5137</v>
      </c>
      <c r="E2700" s="7" t="s">
        <v>326</v>
      </c>
      <c r="F2700" s="7" t="s">
        <v>39</v>
      </c>
      <c r="G2700" s="7" t="s">
        <v>20</v>
      </c>
      <c r="H2700" s="7" t="s">
        <v>76</v>
      </c>
      <c r="I2700" s="6">
        <v>7</v>
      </c>
      <c r="J2700" s="10">
        <v>0.2</v>
      </c>
      <c r="K2700" s="7" t="s">
        <v>32</v>
      </c>
      <c r="L2700" s="7" t="s">
        <v>41</v>
      </c>
      <c r="M2700" s="6">
        <v>61</v>
      </c>
      <c r="N2700" s="6">
        <v>2</v>
      </c>
      <c r="O2700" s="7" t="str">
        <f>VLOOKUP(H2700,Product_Master!$A$2:$E$19,2,FALSE)</f>
        <v>Tablet</v>
      </c>
      <c r="P2700" s="7" t="str">
        <f>VLOOKUP(H2700,Product_Master!$A$2:$E$19,3,FALSE)</f>
        <v>Technology</v>
      </c>
      <c r="Q2700" s="17">
        <f>INDEX(Product_Master!$D$2:$D$19,MATCH(H2700,Product_Master!$A$2:$A$19,0))</f>
        <v>350</v>
      </c>
      <c r="R2700" s="14">
        <f>INDEX(Product_Master!$E$2:$E$19,MATCH(H2700,Product_Master!$A$2:$A$19,0))</f>
        <v>267.63</v>
      </c>
      <c r="S2700" s="14">
        <f t="shared" si="252"/>
        <v>1960</v>
      </c>
      <c r="T2700" s="14">
        <f t="shared" si="253"/>
        <v>1873.4099999999999</v>
      </c>
      <c r="U2700" s="14">
        <f t="shared" si="254"/>
        <v>86.590000000000146</v>
      </c>
      <c r="V2700" s="20">
        <f t="shared" si="255"/>
        <v>4.4178571428571504E-2</v>
      </c>
      <c r="W2700" s="7" t="str">
        <f t="shared" si="256"/>
        <v>Profitable</v>
      </c>
      <c r="X2700" s="7" t="str">
        <f t="shared" si="257"/>
        <v>Low</v>
      </c>
    </row>
    <row r="2701" spans="1:24" x14ac:dyDescent="0.3">
      <c r="A2701" s="7" t="s">
        <v>5490</v>
      </c>
      <c r="B2701" s="8">
        <v>45078</v>
      </c>
      <c r="C2701" s="8">
        <v>45081</v>
      </c>
      <c r="D2701" s="7" t="s">
        <v>661</v>
      </c>
      <c r="E2701" s="7" t="s">
        <v>1202</v>
      </c>
      <c r="F2701" s="7" t="s">
        <v>19</v>
      </c>
      <c r="G2701" s="7" t="s">
        <v>20</v>
      </c>
      <c r="H2701" s="7" t="s">
        <v>76</v>
      </c>
      <c r="I2701" s="6">
        <v>4</v>
      </c>
      <c r="J2701" s="10">
        <v>0.1</v>
      </c>
      <c r="K2701" s="7" t="s">
        <v>32</v>
      </c>
      <c r="L2701" s="7" t="s">
        <v>41</v>
      </c>
      <c r="M2701" s="6">
        <v>20</v>
      </c>
      <c r="N2701" s="6">
        <v>5</v>
      </c>
      <c r="O2701" s="7" t="str">
        <f>VLOOKUP(H2701,Product_Master!$A$2:$E$19,2,FALSE)</f>
        <v>Tablet</v>
      </c>
      <c r="P2701" s="7" t="str">
        <f>VLOOKUP(H2701,Product_Master!$A$2:$E$19,3,FALSE)</f>
        <v>Technology</v>
      </c>
      <c r="Q2701" s="17">
        <f>INDEX(Product_Master!$D$2:$D$19,MATCH(H2701,Product_Master!$A$2:$A$19,0))</f>
        <v>350</v>
      </c>
      <c r="R2701" s="14">
        <f>INDEX(Product_Master!$E$2:$E$19,MATCH(H2701,Product_Master!$A$2:$A$19,0))</f>
        <v>267.63</v>
      </c>
      <c r="S2701" s="14">
        <f t="shared" si="252"/>
        <v>1260</v>
      </c>
      <c r="T2701" s="14">
        <f t="shared" si="253"/>
        <v>1070.52</v>
      </c>
      <c r="U2701" s="14">
        <f t="shared" si="254"/>
        <v>189.48000000000002</v>
      </c>
      <c r="V2701" s="20">
        <f t="shared" si="255"/>
        <v>0.15038095238095239</v>
      </c>
      <c r="W2701" s="7" t="str">
        <f t="shared" si="256"/>
        <v>Profitable</v>
      </c>
      <c r="X2701" s="7" t="str">
        <f t="shared" si="257"/>
        <v>Low</v>
      </c>
    </row>
    <row r="2702" spans="1:24" x14ac:dyDescent="0.3">
      <c r="A2702" s="7" t="s">
        <v>5491</v>
      </c>
      <c r="B2702" s="8">
        <v>45498</v>
      </c>
      <c r="C2702" s="8">
        <v>45500</v>
      </c>
      <c r="D2702" s="7" t="s">
        <v>471</v>
      </c>
      <c r="E2702" s="7" t="s">
        <v>1267</v>
      </c>
      <c r="F2702" s="7" t="s">
        <v>29</v>
      </c>
      <c r="G2702" s="7" t="s">
        <v>115</v>
      </c>
      <c r="H2702" s="7" t="s">
        <v>56</v>
      </c>
      <c r="I2702" s="6">
        <v>5</v>
      </c>
      <c r="J2702" s="10">
        <v>0.1</v>
      </c>
      <c r="K2702" s="7" t="s">
        <v>22</v>
      </c>
      <c r="L2702" s="7" t="s">
        <v>33</v>
      </c>
      <c r="M2702" s="6">
        <v>21</v>
      </c>
      <c r="N2702" s="6">
        <v>1</v>
      </c>
      <c r="O2702" s="7" t="str">
        <f>VLOOKUP(H2702,Product_Master!$A$2:$E$19,2,FALSE)</f>
        <v>Stapler</v>
      </c>
      <c r="P2702" s="7" t="str">
        <f>VLOOKUP(H2702,Product_Master!$A$2:$E$19,3,FALSE)</f>
        <v>Office Supplies</v>
      </c>
      <c r="Q2702" s="17">
        <f>INDEX(Product_Master!$D$2:$D$19,MATCH(H2702,Product_Master!$A$2:$A$19,0))</f>
        <v>15</v>
      </c>
      <c r="R2702" s="14">
        <f>INDEX(Product_Master!$E$2:$E$19,MATCH(H2702,Product_Master!$A$2:$A$19,0))</f>
        <v>9.91</v>
      </c>
      <c r="S2702" s="14">
        <f t="shared" si="252"/>
        <v>67.5</v>
      </c>
      <c r="T2702" s="14">
        <f t="shared" si="253"/>
        <v>49.55</v>
      </c>
      <c r="U2702" s="14">
        <f t="shared" si="254"/>
        <v>17.950000000000003</v>
      </c>
      <c r="V2702" s="20">
        <f t="shared" si="255"/>
        <v>0.26592592592592595</v>
      </c>
      <c r="W2702" s="7" t="str">
        <f t="shared" si="256"/>
        <v>Profitable</v>
      </c>
      <c r="X2702" s="7" t="str">
        <f t="shared" si="257"/>
        <v>Low</v>
      </c>
    </row>
    <row r="2703" spans="1:24" x14ac:dyDescent="0.3">
      <c r="A2703" s="7" t="s">
        <v>5492</v>
      </c>
      <c r="B2703" s="8">
        <v>45318</v>
      </c>
      <c r="C2703" s="8">
        <v>45324</v>
      </c>
      <c r="D2703" s="7" t="s">
        <v>3151</v>
      </c>
      <c r="E2703" s="7" t="s">
        <v>1315</v>
      </c>
      <c r="F2703" s="7" t="s">
        <v>29</v>
      </c>
      <c r="G2703" s="7" t="s">
        <v>251</v>
      </c>
      <c r="H2703" s="7" t="s">
        <v>76</v>
      </c>
      <c r="I2703" s="6">
        <v>8</v>
      </c>
      <c r="J2703" s="10">
        <v>0</v>
      </c>
      <c r="K2703" s="7" t="s">
        <v>22</v>
      </c>
      <c r="L2703" s="7" t="s">
        <v>41</v>
      </c>
      <c r="M2703" s="6">
        <v>36</v>
      </c>
      <c r="N2703" s="6">
        <v>3</v>
      </c>
      <c r="O2703" s="7" t="str">
        <f>VLOOKUP(H2703,Product_Master!$A$2:$E$19,2,FALSE)</f>
        <v>Tablet</v>
      </c>
      <c r="P2703" s="7" t="str">
        <f>VLOOKUP(H2703,Product_Master!$A$2:$E$19,3,FALSE)</f>
        <v>Technology</v>
      </c>
      <c r="Q2703" s="17">
        <f>INDEX(Product_Master!$D$2:$D$19,MATCH(H2703,Product_Master!$A$2:$A$19,0))</f>
        <v>350</v>
      </c>
      <c r="R2703" s="14">
        <f>INDEX(Product_Master!$E$2:$E$19,MATCH(H2703,Product_Master!$A$2:$A$19,0))</f>
        <v>267.63</v>
      </c>
      <c r="S2703" s="14">
        <f t="shared" si="252"/>
        <v>2800</v>
      </c>
      <c r="T2703" s="14">
        <f t="shared" si="253"/>
        <v>2141.04</v>
      </c>
      <c r="U2703" s="14">
        <f t="shared" si="254"/>
        <v>658.96</v>
      </c>
      <c r="V2703" s="20">
        <f t="shared" si="255"/>
        <v>0.23534285714285716</v>
      </c>
      <c r="W2703" s="7" t="str">
        <f t="shared" si="256"/>
        <v>Profitable</v>
      </c>
      <c r="X2703" s="7" t="str">
        <f t="shared" si="257"/>
        <v>Medium</v>
      </c>
    </row>
    <row r="2704" spans="1:24" x14ac:dyDescent="0.3">
      <c r="A2704" s="7" t="s">
        <v>5493</v>
      </c>
      <c r="B2704" s="8">
        <v>45380</v>
      </c>
      <c r="C2704" s="8">
        <v>45381</v>
      </c>
      <c r="D2704" s="7" t="s">
        <v>3854</v>
      </c>
      <c r="E2704" s="7" t="s">
        <v>202</v>
      </c>
      <c r="F2704" s="7" t="s">
        <v>29</v>
      </c>
      <c r="G2704" s="7" t="s">
        <v>192</v>
      </c>
      <c r="H2704" s="7" t="s">
        <v>48</v>
      </c>
      <c r="I2704" s="6">
        <v>2</v>
      </c>
      <c r="J2704" s="10">
        <v>0.05</v>
      </c>
      <c r="K2704" s="7" t="s">
        <v>32</v>
      </c>
      <c r="L2704" s="7" t="s">
        <v>50</v>
      </c>
      <c r="M2704" s="6">
        <v>68</v>
      </c>
      <c r="N2704" s="6">
        <v>5</v>
      </c>
      <c r="O2704" s="7" t="str">
        <f>VLOOKUP(H2704,Product_Master!$A$2:$E$19,2,FALSE)</f>
        <v>Monitor</v>
      </c>
      <c r="P2704" s="7" t="str">
        <f>VLOOKUP(H2704,Product_Master!$A$2:$E$19,3,FALSE)</f>
        <v>Technology</v>
      </c>
      <c r="Q2704" s="17">
        <f>INDEX(Product_Master!$D$2:$D$19,MATCH(H2704,Product_Master!$A$2:$A$19,0))</f>
        <v>220</v>
      </c>
      <c r="R2704" s="14">
        <f>INDEX(Product_Master!$E$2:$E$19,MATCH(H2704,Product_Master!$A$2:$A$19,0))</f>
        <v>159.36000000000001</v>
      </c>
      <c r="S2704" s="14">
        <f t="shared" si="252"/>
        <v>418</v>
      </c>
      <c r="T2704" s="14">
        <f t="shared" si="253"/>
        <v>318.72000000000003</v>
      </c>
      <c r="U2704" s="14">
        <f t="shared" si="254"/>
        <v>99.279999999999973</v>
      </c>
      <c r="V2704" s="20">
        <f t="shared" si="255"/>
        <v>0.23751196172248798</v>
      </c>
      <c r="W2704" s="7" t="str">
        <f t="shared" si="256"/>
        <v>Profitable</v>
      </c>
      <c r="X2704" s="7" t="str">
        <f t="shared" si="257"/>
        <v>Low</v>
      </c>
    </row>
    <row r="2705" spans="1:24" x14ac:dyDescent="0.3">
      <c r="A2705" s="7" t="s">
        <v>5494</v>
      </c>
      <c r="B2705" s="8">
        <v>45166</v>
      </c>
      <c r="C2705" s="8">
        <v>45172</v>
      </c>
      <c r="D2705" s="7" t="s">
        <v>1429</v>
      </c>
      <c r="E2705" s="7" t="s">
        <v>298</v>
      </c>
      <c r="F2705" s="7" t="s">
        <v>39</v>
      </c>
      <c r="G2705" s="7" t="s">
        <v>47</v>
      </c>
      <c r="H2705" s="7" t="s">
        <v>91</v>
      </c>
      <c r="I2705" s="6">
        <v>6</v>
      </c>
      <c r="J2705" s="10">
        <v>0</v>
      </c>
      <c r="K2705" s="7" t="s">
        <v>22</v>
      </c>
      <c r="L2705" s="7" t="s">
        <v>50</v>
      </c>
      <c r="M2705" s="6">
        <v>50</v>
      </c>
      <c r="N2705" s="6">
        <v>1</v>
      </c>
      <c r="O2705" s="7" t="str">
        <f>VLOOKUP(H2705,Product_Master!$A$2:$E$19,2,FALSE)</f>
        <v>Smartphone</v>
      </c>
      <c r="P2705" s="7" t="str">
        <f>VLOOKUP(H2705,Product_Master!$A$2:$E$19,3,FALSE)</f>
        <v>Technology</v>
      </c>
      <c r="Q2705" s="17">
        <f>INDEX(Product_Master!$D$2:$D$19,MATCH(H2705,Product_Master!$A$2:$A$19,0))</f>
        <v>600</v>
      </c>
      <c r="R2705" s="14">
        <f>INDEX(Product_Master!$E$2:$E$19,MATCH(H2705,Product_Master!$A$2:$A$19,0))</f>
        <v>395.83</v>
      </c>
      <c r="S2705" s="14">
        <f t="shared" si="252"/>
        <v>3600</v>
      </c>
      <c r="T2705" s="14">
        <f t="shared" si="253"/>
        <v>2374.98</v>
      </c>
      <c r="U2705" s="14">
        <f t="shared" si="254"/>
        <v>1225.02</v>
      </c>
      <c r="V2705" s="20">
        <f t="shared" si="255"/>
        <v>0.34028333333333333</v>
      </c>
      <c r="W2705" s="7" t="str">
        <f t="shared" si="256"/>
        <v>Profitable</v>
      </c>
      <c r="X2705" s="7" t="str">
        <f t="shared" si="257"/>
        <v>Medium</v>
      </c>
    </row>
    <row r="2706" spans="1:24" x14ac:dyDescent="0.3">
      <c r="A2706" s="7" t="s">
        <v>5495</v>
      </c>
      <c r="B2706" s="8">
        <v>45288</v>
      </c>
      <c r="C2706" s="8">
        <v>45291</v>
      </c>
      <c r="D2706" s="7" t="s">
        <v>356</v>
      </c>
      <c r="E2706" s="7" t="s">
        <v>1169</v>
      </c>
      <c r="F2706" s="7" t="s">
        <v>29</v>
      </c>
      <c r="G2706" s="7" t="s">
        <v>40</v>
      </c>
      <c r="H2706" s="7" t="s">
        <v>48</v>
      </c>
      <c r="I2706" s="6">
        <v>6</v>
      </c>
      <c r="J2706" s="10">
        <v>0.05</v>
      </c>
      <c r="K2706" s="7" t="s">
        <v>70</v>
      </c>
      <c r="L2706" s="7" t="s">
        <v>50</v>
      </c>
      <c r="M2706" s="6">
        <v>68</v>
      </c>
      <c r="N2706" s="6">
        <v>2</v>
      </c>
      <c r="O2706" s="7" t="str">
        <f>VLOOKUP(H2706,Product_Master!$A$2:$E$19,2,FALSE)</f>
        <v>Monitor</v>
      </c>
      <c r="P2706" s="7" t="str">
        <f>VLOOKUP(H2706,Product_Master!$A$2:$E$19,3,FALSE)</f>
        <v>Technology</v>
      </c>
      <c r="Q2706" s="17">
        <f>INDEX(Product_Master!$D$2:$D$19,MATCH(H2706,Product_Master!$A$2:$A$19,0))</f>
        <v>220</v>
      </c>
      <c r="R2706" s="14">
        <f>INDEX(Product_Master!$E$2:$E$19,MATCH(H2706,Product_Master!$A$2:$A$19,0))</f>
        <v>159.36000000000001</v>
      </c>
      <c r="S2706" s="14">
        <f t="shared" si="252"/>
        <v>1254</v>
      </c>
      <c r="T2706" s="14">
        <f t="shared" si="253"/>
        <v>956.16000000000008</v>
      </c>
      <c r="U2706" s="14">
        <f t="shared" si="254"/>
        <v>297.83999999999992</v>
      </c>
      <c r="V2706" s="20">
        <f t="shared" si="255"/>
        <v>0.23751196172248798</v>
      </c>
      <c r="W2706" s="7" t="str">
        <f t="shared" si="256"/>
        <v>Profitable</v>
      </c>
      <c r="X2706" s="7" t="str">
        <f t="shared" si="257"/>
        <v>Low</v>
      </c>
    </row>
    <row r="2707" spans="1:24" x14ac:dyDescent="0.3">
      <c r="A2707" s="7" t="s">
        <v>5496</v>
      </c>
      <c r="B2707" s="8">
        <v>45094</v>
      </c>
      <c r="C2707" s="8">
        <v>45096</v>
      </c>
      <c r="D2707" s="7" t="s">
        <v>3662</v>
      </c>
      <c r="E2707" s="7" t="s">
        <v>435</v>
      </c>
      <c r="F2707" s="7" t="s">
        <v>29</v>
      </c>
      <c r="G2707" s="7" t="s">
        <v>20</v>
      </c>
      <c r="H2707" s="7" t="s">
        <v>160</v>
      </c>
      <c r="I2707" s="6">
        <v>1</v>
      </c>
      <c r="J2707" s="10">
        <v>0.1</v>
      </c>
      <c r="K2707" s="7" t="s">
        <v>70</v>
      </c>
      <c r="L2707" s="7" t="s">
        <v>23</v>
      </c>
      <c r="M2707" s="6">
        <v>56</v>
      </c>
      <c r="N2707" s="6">
        <v>4</v>
      </c>
      <c r="O2707" s="7" t="str">
        <f>VLOOKUP(H2707,Product_Master!$A$2:$E$19,2,FALSE)</f>
        <v>Laptop</v>
      </c>
      <c r="P2707" s="7" t="str">
        <f>VLOOKUP(H2707,Product_Master!$A$2:$E$19,3,FALSE)</f>
        <v>Technology</v>
      </c>
      <c r="Q2707" s="17">
        <f>INDEX(Product_Master!$D$2:$D$19,MATCH(H2707,Product_Master!$A$2:$A$19,0))</f>
        <v>900</v>
      </c>
      <c r="R2707" s="14">
        <f>INDEX(Product_Master!$E$2:$E$19,MATCH(H2707,Product_Master!$A$2:$A$19,0))</f>
        <v>669.14</v>
      </c>
      <c r="S2707" s="14">
        <f t="shared" si="252"/>
        <v>810</v>
      </c>
      <c r="T2707" s="14">
        <f t="shared" si="253"/>
        <v>669.14</v>
      </c>
      <c r="U2707" s="14">
        <f t="shared" si="254"/>
        <v>140.86000000000001</v>
      </c>
      <c r="V2707" s="20">
        <f t="shared" si="255"/>
        <v>0.17390123456790124</v>
      </c>
      <c r="W2707" s="7" t="str">
        <f t="shared" si="256"/>
        <v>Profitable</v>
      </c>
      <c r="X2707" s="7" t="str">
        <f t="shared" si="257"/>
        <v>Low</v>
      </c>
    </row>
    <row r="2708" spans="1:24" x14ac:dyDescent="0.3">
      <c r="A2708" s="7" t="s">
        <v>5498</v>
      </c>
      <c r="B2708" s="8">
        <v>45114</v>
      </c>
      <c r="C2708" s="8">
        <v>45117</v>
      </c>
      <c r="D2708" s="7" t="s">
        <v>5137</v>
      </c>
      <c r="E2708" s="7" t="s">
        <v>246</v>
      </c>
      <c r="F2708" s="7" t="s">
        <v>29</v>
      </c>
      <c r="G2708" s="7" t="s">
        <v>192</v>
      </c>
      <c r="H2708" s="7" t="s">
        <v>154</v>
      </c>
      <c r="I2708" s="6">
        <v>8</v>
      </c>
      <c r="J2708" s="10">
        <v>0.1</v>
      </c>
      <c r="K2708" s="7" t="s">
        <v>222</v>
      </c>
      <c r="L2708" s="7" t="s">
        <v>50</v>
      </c>
      <c r="M2708" s="6">
        <v>26</v>
      </c>
      <c r="N2708" s="6">
        <v>3</v>
      </c>
      <c r="O2708" s="7" t="str">
        <f>VLOOKUP(H2708,Product_Master!$A$2:$E$19,2,FALSE)</f>
        <v>Filing Cabinet</v>
      </c>
      <c r="P2708" s="7" t="str">
        <f>VLOOKUP(H2708,Product_Master!$A$2:$E$19,3,FALSE)</f>
        <v>Furniture</v>
      </c>
      <c r="Q2708" s="17">
        <f>INDEX(Product_Master!$D$2:$D$19,MATCH(H2708,Product_Master!$A$2:$A$19,0))</f>
        <v>130</v>
      </c>
      <c r="R2708" s="14">
        <f>INDEX(Product_Master!$E$2:$E$19,MATCH(H2708,Product_Master!$A$2:$A$19,0))</f>
        <v>83.55</v>
      </c>
      <c r="S2708" s="14">
        <f t="shared" si="252"/>
        <v>936</v>
      </c>
      <c r="T2708" s="14">
        <f t="shared" si="253"/>
        <v>668.4</v>
      </c>
      <c r="U2708" s="14">
        <f t="shared" si="254"/>
        <v>267.60000000000002</v>
      </c>
      <c r="V2708" s="20">
        <f t="shared" si="255"/>
        <v>0.28589743589743594</v>
      </c>
      <c r="W2708" s="7" t="str">
        <f t="shared" si="256"/>
        <v>Profitable</v>
      </c>
      <c r="X2708" s="7" t="str">
        <f t="shared" si="257"/>
        <v>Low</v>
      </c>
    </row>
    <row r="2709" spans="1:24" x14ac:dyDescent="0.3">
      <c r="A2709" s="7" t="s">
        <v>5499</v>
      </c>
      <c r="B2709" s="8">
        <v>45506</v>
      </c>
      <c r="C2709" s="8">
        <v>45512</v>
      </c>
      <c r="D2709" s="7" t="s">
        <v>1086</v>
      </c>
      <c r="E2709" s="7" t="s">
        <v>103</v>
      </c>
      <c r="F2709" s="7" t="s">
        <v>39</v>
      </c>
      <c r="G2709" s="7" t="s">
        <v>90</v>
      </c>
      <c r="H2709" s="7" t="s">
        <v>31</v>
      </c>
      <c r="I2709" s="6">
        <v>3</v>
      </c>
      <c r="J2709" s="10">
        <v>0.05</v>
      </c>
      <c r="K2709" s="7" t="s">
        <v>32</v>
      </c>
      <c r="L2709" s="7" t="s">
        <v>23</v>
      </c>
      <c r="M2709" s="6">
        <v>54</v>
      </c>
      <c r="N2709" s="6">
        <v>4</v>
      </c>
      <c r="O2709" s="7" t="str">
        <f>VLOOKUP(H2709,Product_Master!$A$2:$E$19,2,FALSE)</f>
        <v>Desk</v>
      </c>
      <c r="P2709" s="7" t="str">
        <f>VLOOKUP(H2709,Product_Master!$A$2:$E$19,3,FALSE)</f>
        <v>Furniture</v>
      </c>
      <c r="Q2709" s="17">
        <f>INDEX(Product_Master!$D$2:$D$19,MATCH(H2709,Product_Master!$A$2:$A$19,0))</f>
        <v>320</v>
      </c>
      <c r="R2709" s="14">
        <f>INDEX(Product_Master!$E$2:$E$19,MATCH(H2709,Product_Master!$A$2:$A$19,0))</f>
        <v>186.25</v>
      </c>
      <c r="S2709" s="14">
        <f t="shared" si="252"/>
        <v>912</v>
      </c>
      <c r="T2709" s="14">
        <f t="shared" si="253"/>
        <v>558.75</v>
      </c>
      <c r="U2709" s="14">
        <f t="shared" si="254"/>
        <v>353.25</v>
      </c>
      <c r="V2709" s="20">
        <f t="shared" si="255"/>
        <v>0.38733552631578949</v>
      </c>
      <c r="W2709" s="7" t="str">
        <f t="shared" si="256"/>
        <v>Profitable</v>
      </c>
      <c r="X2709" s="7" t="str">
        <f t="shared" si="257"/>
        <v>Low</v>
      </c>
    </row>
    <row r="2710" spans="1:24" x14ac:dyDescent="0.3">
      <c r="A2710" s="7" t="s">
        <v>5501</v>
      </c>
      <c r="B2710" s="8">
        <v>45565</v>
      </c>
      <c r="C2710" s="8">
        <v>45572</v>
      </c>
      <c r="D2710" s="7" t="s">
        <v>4403</v>
      </c>
      <c r="E2710" s="7" t="s">
        <v>18</v>
      </c>
      <c r="F2710" s="7" t="s">
        <v>19</v>
      </c>
      <c r="G2710" s="7" t="s">
        <v>30</v>
      </c>
      <c r="H2710" s="7" t="s">
        <v>56</v>
      </c>
      <c r="I2710" s="6">
        <v>3</v>
      </c>
      <c r="J2710" s="10">
        <v>0</v>
      </c>
      <c r="K2710" s="7" t="s">
        <v>222</v>
      </c>
      <c r="L2710" s="7" t="s">
        <v>41</v>
      </c>
      <c r="M2710" s="6">
        <v>64</v>
      </c>
      <c r="N2710" s="6">
        <v>4</v>
      </c>
      <c r="O2710" s="7" t="str">
        <f>VLOOKUP(H2710,Product_Master!$A$2:$E$19,2,FALSE)</f>
        <v>Stapler</v>
      </c>
      <c r="P2710" s="7" t="str">
        <f>VLOOKUP(H2710,Product_Master!$A$2:$E$19,3,FALSE)</f>
        <v>Office Supplies</v>
      </c>
      <c r="Q2710" s="17">
        <f>INDEX(Product_Master!$D$2:$D$19,MATCH(H2710,Product_Master!$A$2:$A$19,0))</f>
        <v>15</v>
      </c>
      <c r="R2710" s="14">
        <f>INDEX(Product_Master!$E$2:$E$19,MATCH(H2710,Product_Master!$A$2:$A$19,0))</f>
        <v>9.91</v>
      </c>
      <c r="S2710" s="14">
        <f t="shared" si="252"/>
        <v>45</v>
      </c>
      <c r="T2710" s="14">
        <f t="shared" si="253"/>
        <v>29.73</v>
      </c>
      <c r="U2710" s="14">
        <f t="shared" si="254"/>
        <v>15.27</v>
      </c>
      <c r="V2710" s="20">
        <f t="shared" si="255"/>
        <v>0.33933333333333332</v>
      </c>
      <c r="W2710" s="7" t="str">
        <f t="shared" si="256"/>
        <v>Profitable</v>
      </c>
      <c r="X2710" s="7" t="str">
        <f t="shared" si="257"/>
        <v>Low</v>
      </c>
    </row>
    <row r="2711" spans="1:24" x14ac:dyDescent="0.3">
      <c r="A2711" s="7" t="s">
        <v>5502</v>
      </c>
      <c r="B2711" s="8">
        <v>44993</v>
      </c>
      <c r="C2711" s="8">
        <v>45000</v>
      </c>
      <c r="D2711" s="7" t="s">
        <v>1226</v>
      </c>
      <c r="E2711" s="7" t="s">
        <v>397</v>
      </c>
      <c r="F2711" s="7" t="s">
        <v>39</v>
      </c>
      <c r="G2711" s="7" t="s">
        <v>293</v>
      </c>
      <c r="H2711" s="7" t="s">
        <v>84</v>
      </c>
      <c r="I2711" s="6">
        <v>1</v>
      </c>
      <c r="J2711" s="10">
        <v>0.15</v>
      </c>
      <c r="K2711" s="7" t="s">
        <v>22</v>
      </c>
      <c r="L2711" s="7" t="s">
        <v>33</v>
      </c>
      <c r="M2711" s="6">
        <v>67</v>
      </c>
      <c r="N2711" s="6">
        <v>1</v>
      </c>
      <c r="O2711" s="7" t="str">
        <f>VLOOKUP(H2711,Product_Master!$A$2:$E$19,2,FALSE)</f>
        <v>Bookcase</v>
      </c>
      <c r="P2711" s="7" t="str">
        <f>VLOOKUP(H2711,Product_Master!$A$2:$E$19,3,FALSE)</f>
        <v>Furniture</v>
      </c>
      <c r="Q2711" s="17">
        <f>INDEX(Product_Master!$D$2:$D$19,MATCH(H2711,Product_Master!$A$2:$A$19,0))</f>
        <v>210</v>
      </c>
      <c r="R2711" s="14">
        <f>INDEX(Product_Master!$E$2:$E$19,MATCH(H2711,Product_Master!$A$2:$A$19,0))</f>
        <v>139.15</v>
      </c>
      <c r="S2711" s="14">
        <f t="shared" si="252"/>
        <v>178.5</v>
      </c>
      <c r="T2711" s="14">
        <f t="shared" si="253"/>
        <v>139.15</v>
      </c>
      <c r="U2711" s="14">
        <f t="shared" si="254"/>
        <v>39.349999999999994</v>
      </c>
      <c r="V2711" s="20">
        <f t="shared" si="255"/>
        <v>0.22044817927170865</v>
      </c>
      <c r="W2711" s="7" t="str">
        <f t="shared" si="256"/>
        <v>Profitable</v>
      </c>
      <c r="X2711" s="7" t="str">
        <f t="shared" si="257"/>
        <v>Low</v>
      </c>
    </row>
    <row r="2712" spans="1:24" x14ac:dyDescent="0.3">
      <c r="A2712" s="7" t="s">
        <v>5503</v>
      </c>
      <c r="B2712" s="8">
        <v>45404</v>
      </c>
      <c r="C2712" s="8">
        <v>45409</v>
      </c>
      <c r="D2712" s="7" t="s">
        <v>5505</v>
      </c>
      <c r="E2712" s="7" t="s">
        <v>1836</v>
      </c>
      <c r="F2712" s="7" t="s">
        <v>39</v>
      </c>
      <c r="G2712" s="7" t="s">
        <v>115</v>
      </c>
      <c r="H2712" s="7" t="s">
        <v>160</v>
      </c>
      <c r="I2712" s="6">
        <v>3</v>
      </c>
      <c r="J2712" s="10">
        <v>0.2</v>
      </c>
      <c r="K2712" s="7" t="s">
        <v>32</v>
      </c>
      <c r="L2712" s="7" t="s">
        <v>33</v>
      </c>
      <c r="M2712" s="6">
        <v>49</v>
      </c>
      <c r="N2712" s="6">
        <v>2</v>
      </c>
      <c r="O2712" s="7" t="str">
        <f>VLOOKUP(H2712,Product_Master!$A$2:$E$19,2,FALSE)</f>
        <v>Laptop</v>
      </c>
      <c r="P2712" s="7" t="str">
        <f>VLOOKUP(H2712,Product_Master!$A$2:$E$19,3,FALSE)</f>
        <v>Technology</v>
      </c>
      <c r="Q2712" s="17">
        <f>INDEX(Product_Master!$D$2:$D$19,MATCH(H2712,Product_Master!$A$2:$A$19,0))</f>
        <v>900</v>
      </c>
      <c r="R2712" s="14">
        <f>INDEX(Product_Master!$E$2:$E$19,MATCH(H2712,Product_Master!$A$2:$A$19,0))</f>
        <v>669.14</v>
      </c>
      <c r="S2712" s="14">
        <f t="shared" si="252"/>
        <v>2160</v>
      </c>
      <c r="T2712" s="14">
        <f t="shared" si="253"/>
        <v>2007.42</v>
      </c>
      <c r="U2712" s="14">
        <f t="shared" si="254"/>
        <v>152.57999999999993</v>
      </c>
      <c r="V2712" s="20">
        <f t="shared" si="255"/>
        <v>7.0638888888888848E-2</v>
      </c>
      <c r="W2712" s="7" t="str">
        <f t="shared" si="256"/>
        <v>Profitable</v>
      </c>
      <c r="X2712" s="7" t="str">
        <f t="shared" si="257"/>
        <v>Medium</v>
      </c>
    </row>
    <row r="2713" spans="1:24" x14ac:dyDescent="0.3">
      <c r="A2713" s="7" t="s">
        <v>5506</v>
      </c>
      <c r="B2713" s="8">
        <v>45277</v>
      </c>
      <c r="C2713" s="8">
        <v>45278</v>
      </c>
      <c r="D2713" s="7" t="s">
        <v>37</v>
      </c>
      <c r="E2713" s="7" t="s">
        <v>96</v>
      </c>
      <c r="F2713" s="7" t="s">
        <v>19</v>
      </c>
      <c r="G2713" s="7" t="s">
        <v>176</v>
      </c>
      <c r="H2713" s="7" t="s">
        <v>31</v>
      </c>
      <c r="I2713" s="6">
        <v>7</v>
      </c>
      <c r="J2713" s="10">
        <v>0.15</v>
      </c>
      <c r="K2713" s="7" t="s">
        <v>32</v>
      </c>
      <c r="L2713" s="7" t="s">
        <v>41</v>
      </c>
      <c r="M2713" s="6">
        <v>29</v>
      </c>
      <c r="N2713" s="6">
        <v>5</v>
      </c>
      <c r="O2713" s="7" t="str">
        <f>VLOOKUP(H2713,Product_Master!$A$2:$E$19,2,FALSE)</f>
        <v>Desk</v>
      </c>
      <c r="P2713" s="7" t="str">
        <f>VLOOKUP(H2713,Product_Master!$A$2:$E$19,3,FALSE)</f>
        <v>Furniture</v>
      </c>
      <c r="Q2713" s="17">
        <f>INDEX(Product_Master!$D$2:$D$19,MATCH(H2713,Product_Master!$A$2:$A$19,0))</f>
        <v>320</v>
      </c>
      <c r="R2713" s="14">
        <f>INDEX(Product_Master!$E$2:$E$19,MATCH(H2713,Product_Master!$A$2:$A$19,0))</f>
        <v>186.25</v>
      </c>
      <c r="S2713" s="14">
        <f t="shared" si="252"/>
        <v>1904</v>
      </c>
      <c r="T2713" s="14">
        <f t="shared" si="253"/>
        <v>1303.75</v>
      </c>
      <c r="U2713" s="14">
        <f t="shared" si="254"/>
        <v>600.25</v>
      </c>
      <c r="V2713" s="20">
        <f t="shared" si="255"/>
        <v>0.31525735294117646</v>
      </c>
      <c r="W2713" s="7" t="str">
        <f t="shared" si="256"/>
        <v>Profitable</v>
      </c>
      <c r="X2713" s="7" t="str">
        <f t="shared" si="257"/>
        <v>Low</v>
      </c>
    </row>
    <row r="2714" spans="1:24" x14ac:dyDescent="0.3">
      <c r="A2714" s="7" t="s">
        <v>5507</v>
      </c>
      <c r="B2714" s="8">
        <v>44932</v>
      </c>
      <c r="C2714" s="8">
        <v>44934</v>
      </c>
      <c r="D2714" s="7" t="s">
        <v>185</v>
      </c>
      <c r="E2714" s="7" t="s">
        <v>560</v>
      </c>
      <c r="F2714" s="7" t="s">
        <v>39</v>
      </c>
      <c r="G2714" s="7" t="s">
        <v>47</v>
      </c>
      <c r="H2714" s="7" t="s">
        <v>91</v>
      </c>
      <c r="I2714" s="6">
        <v>5</v>
      </c>
      <c r="J2714" s="10">
        <v>0</v>
      </c>
      <c r="K2714" s="7" t="s">
        <v>32</v>
      </c>
      <c r="L2714" s="7" t="s">
        <v>33</v>
      </c>
      <c r="M2714" s="6">
        <v>35</v>
      </c>
      <c r="N2714" s="6">
        <v>1</v>
      </c>
      <c r="O2714" s="7" t="str">
        <f>VLOOKUP(H2714,Product_Master!$A$2:$E$19,2,FALSE)</f>
        <v>Smartphone</v>
      </c>
      <c r="P2714" s="7" t="str">
        <f>VLOOKUP(H2714,Product_Master!$A$2:$E$19,3,FALSE)</f>
        <v>Technology</v>
      </c>
      <c r="Q2714" s="17">
        <f>INDEX(Product_Master!$D$2:$D$19,MATCH(H2714,Product_Master!$A$2:$A$19,0))</f>
        <v>600</v>
      </c>
      <c r="R2714" s="14">
        <f>INDEX(Product_Master!$E$2:$E$19,MATCH(H2714,Product_Master!$A$2:$A$19,0))</f>
        <v>395.83</v>
      </c>
      <c r="S2714" s="14">
        <f t="shared" si="252"/>
        <v>3000</v>
      </c>
      <c r="T2714" s="14">
        <f t="shared" si="253"/>
        <v>1979.1499999999999</v>
      </c>
      <c r="U2714" s="14">
        <f t="shared" si="254"/>
        <v>1020.8500000000001</v>
      </c>
      <c r="V2714" s="20">
        <f t="shared" si="255"/>
        <v>0.34028333333333338</v>
      </c>
      <c r="W2714" s="7" t="str">
        <f t="shared" si="256"/>
        <v>Profitable</v>
      </c>
      <c r="X2714" s="7" t="str">
        <f t="shared" si="257"/>
        <v>Medium</v>
      </c>
    </row>
    <row r="2715" spans="1:24" x14ac:dyDescent="0.3">
      <c r="A2715" s="7" t="s">
        <v>5509</v>
      </c>
      <c r="B2715" s="8">
        <v>45183</v>
      </c>
      <c r="C2715" s="8">
        <v>45187</v>
      </c>
      <c r="D2715" s="7" t="s">
        <v>2255</v>
      </c>
      <c r="E2715" s="7" t="s">
        <v>152</v>
      </c>
      <c r="F2715" s="7" t="s">
        <v>29</v>
      </c>
      <c r="G2715" s="7" t="s">
        <v>40</v>
      </c>
      <c r="H2715" s="7" t="s">
        <v>31</v>
      </c>
      <c r="I2715" s="6">
        <v>3</v>
      </c>
      <c r="J2715" s="10">
        <v>0.1</v>
      </c>
      <c r="K2715" s="7" t="s">
        <v>22</v>
      </c>
      <c r="L2715" s="7" t="s">
        <v>50</v>
      </c>
      <c r="M2715" s="6">
        <v>23</v>
      </c>
      <c r="N2715" s="6">
        <v>4</v>
      </c>
      <c r="O2715" s="7" t="str">
        <f>VLOOKUP(H2715,Product_Master!$A$2:$E$19,2,FALSE)</f>
        <v>Desk</v>
      </c>
      <c r="P2715" s="7" t="str">
        <f>VLOOKUP(H2715,Product_Master!$A$2:$E$19,3,FALSE)</f>
        <v>Furniture</v>
      </c>
      <c r="Q2715" s="17">
        <f>INDEX(Product_Master!$D$2:$D$19,MATCH(H2715,Product_Master!$A$2:$A$19,0))</f>
        <v>320</v>
      </c>
      <c r="R2715" s="14">
        <f>INDEX(Product_Master!$E$2:$E$19,MATCH(H2715,Product_Master!$A$2:$A$19,0))</f>
        <v>186.25</v>
      </c>
      <c r="S2715" s="14">
        <f t="shared" si="252"/>
        <v>864</v>
      </c>
      <c r="T2715" s="14">
        <f t="shared" si="253"/>
        <v>558.75</v>
      </c>
      <c r="U2715" s="14">
        <f t="shared" si="254"/>
        <v>305.25</v>
      </c>
      <c r="V2715" s="20">
        <f t="shared" si="255"/>
        <v>0.3532986111111111</v>
      </c>
      <c r="W2715" s="7" t="str">
        <f t="shared" si="256"/>
        <v>Profitable</v>
      </c>
      <c r="X2715" s="7" t="str">
        <f t="shared" si="257"/>
        <v>Low</v>
      </c>
    </row>
    <row r="2716" spans="1:24" x14ac:dyDescent="0.3">
      <c r="A2716" s="7" t="s">
        <v>5510</v>
      </c>
      <c r="B2716" s="8">
        <v>45036</v>
      </c>
      <c r="C2716" s="8">
        <v>45043</v>
      </c>
      <c r="D2716" s="7" t="s">
        <v>134</v>
      </c>
      <c r="E2716" s="7" t="s">
        <v>882</v>
      </c>
      <c r="F2716" s="7" t="s">
        <v>39</v>
      </c>
      <c r="G2716" s="7" t="s">
        <v>47</v>
      </c>
      <c r="H2716" s="7" t="s">
        <v>308</v>
      </c>
      <c r="I2716" s="6">
        <v>1</v>
      </c>
      <c r="J2716" s="10">
        <v>0.1</v>
      </c>
      <c r="K2716" s="7" t="s">
        <v>32</v>
      </c>
      <c r="L2716" s="7" t="s">
        <v>50</v>
      </c>
      <c r="M2716" s="6">
        <v>44</v>
      </c>
      <c r="N2716" s="6">
        <v>5</v>
      </c>
      <c r="O2716" s="7" t="str">
        <f>VLOOKUP(H2716,Product_Master!$A$2:$E$19,2,FALSE)</f>
        <v>Binder</v>
      </c>
      <c r="P2716" s="7" t="str">
        <f>VLOOKUP(H2716,Product_Master!$A$2:$E$19,3,FALSE)</f>
        <v>Office Supplies</v>
      </c>
      <c r="Q2716" s="17">
        <f>INDEX(Product_Master!$D$2:$D$19,MATCH(H2716,Product_Master!$A$2:$A$19,0))</f>
        <v>8</v>
      </c>
      <c r="R2716" s="14">
        <f>INDEX(Product_Master!$E$2:$E$19,MATCH(H2716,Product_Master!$A$2:$A$19,0))</f>
        <v>5.51</v>
      </c>
      <c r="S2716" s="14">
        <f t="shared" si="252"/>
        <v>7.2</v>
      </c>
      <c r="T2716" s="14">
        <f t="shared" si="253"/>
        <v>5.51</v>
      </c>
      <c r="U2716" s="14">
        <f t="shared" si="254"/>
        <v>1.6900000000000004</v>
      </c>
      <c r="V2716" s="20">
        <f t="shared" si="255"/>
        <v>0.23472222222222228</v>
      </c>
      <c r="W2716" s="7" t="str">
        <f t="shared" si="256"/>
        <v>Profitable</v>
      </c>
      <c r="X2716" s="7" t="str">
        <f t="shared" si="257"/>
        <v>Low</v>
      </c>
    </row>
    <row r="2717" spans="1:24" x14ac:dyDescent="0.3">
      <c r="A2717" s="7" t="s">
        <v>5512</v>
      </c>
      <c r="B2717" s="8">
        <v>45346</v>
      </c>
      <c r="C2717" s="8">
        <v>45349</v>
      </c>
      <c r="D2717" s="7" t="s">
        <v>665</v>
      </c>
      <c r="E2717" s="7" t="s">
        <v>1326</v>
      </c>
      <c r="F2717" s="7" t="s">
        <v>39</v>
      </c>
      <c r="G2717" s="7" t="s">
        <v>30</v>
      </c>
      <c r="H2717" s="7" t="s">
        <v>91</v>
      </c>
      <c r="I2717" s="6">
        <v>8</v>
      </c>
      <c r="J2717" s="10">
        <v>0.15</v>
      </c>
      <c r="K2717" s="7" t="s">
        <v>22</v>
      </c>
      <c r="L2717" s="7" t="s">
        <v>33</v>
      </c>
      <c r="M2717" s="6">
        <v>34</v>
      </c>
      <c r="N2717" s="6">
        <v>2</v>
      </c>
      <c r="O2717" s="7" t="str">
        <f>VLOOKUP(H2717,Product_Master!$A$2:$E$19,2,FALSE)</f>
        <v>Smartphone</v>
      </c>
      <c r="P2717" s="7" t="str">
        <f>VLOOKUP(H2717,Product_Master!$A$2:$E$19,3,FALSE)</f>
        <v>Technology</v>
      </c>
      <c r="Q2717" s="17">
        <f>INDEX(Product_Master!$D$2:$D$19,MATCH(H2717,Product_Master!$A$2:$A$19,0))</f>
        <v>600</v>
      </c>
      <c r="R2717" s="14">
        <f>INDEX(Product_Master!$E$2:$E$19,MATCH(H2717,Product_Master!$A$2:$A$19,0))</f>
        <v>395.83</v>
      </c>
      <c r="S2717" s="14">
        <f t="shared" si="252"/>
        <v>4080</v>
      </c>
      <c r="T2717" s="14">
        <f t="shared" si="253"/>
        <v>3166.64</v>
      </c>
      <c r="U2717" s="14">
        <f t="shared" si="254"/>
        <v>913.36000000000013</v>
      </c>
      <c r="V2717" s="20">
        <f t="shared" si="255"/>
        <v>0.22386274509803925</v>
      </c>
      <c r="W2717" s="7" t="str">
        <f t="shared" si="256"/>
        <v>Profitable</v>
      </c>
      <c r="X2717" s="7" t="str">
        <f t="shared" si="257"/>
        <v>Medium</v>
      </c>
    </row>
    <row r="2718" spans="1:24" x14ac:dyDescent="0.3">
      <c r="A2718" s="7" t="s">
        <v>5513</v>
      </c>
      <c r="B2718" s="8">
        <v>45282</v>
      </c>
      <c r="C2718" s="8">
        <v>45287</v>
      </c>
      <c r="D2718" s="7" t="s">
        <v>3688</v>
      </c>
      <c r="E2718" s="7" t="s">
        <v>1568</v>
      </c>
      <c r="F2718" s="7" t="s">
        <v>29</v>
      </c>
      <c r="G2718" s="7" t="s">
        <v>251</v>
      </c>
      <c r="H2718" s="7" t="s">
        <v>63</v>
      </c>
      <c r="I2718" s="6">
        <v>8</v>
      </c>
      <c r="J2718" s="10">
        <v>0.15</v>
      </c>
      <c r="K2718" s="7" t="s">
        <v>32</v>
      </c>
      <c r="L2718" s="7" t="s">
        <v>33</v>
      </c>
      <c r="M2718" s="6">
        <v>19</v>
      </c>
      <c r="N2718" s="6">
        <v>3</v>
      </c>
      <c r="O2718" s="7" t="str">
        <f>VLOOKUP(H2718,Product_Master!$A$2:$E$19,2,FALSE)</f>
        <v>Paper Ream</v>
      </c>
      <c r="P2718" s="7" t="str">
        <f>VLOOKUP(H2718,Product_Master!$A$2:$E$19,3,FALSE)</f>
        <v>Office Supplies</v>
      </c>
      <c r="Q2718" s="17">
        <f>INDEX(Product_Master!$D$2:$D$19,MATCH(H2718,Product_Master!$A$2:$A$19,0))</f>
        <v>9</v>
      </c>
      <c r="R2718" s="14">
        <f>INDEX(Product_Master!$E$2:$E$19,MATCH(H2718,Product_Master!$A$2:$A$19,0))</f>
        <v>5.46</v>
      </c>
      <c r="S2718" s="14">
        <f t="shared" si="252"/>
        <v>61.199999999999996</v>
      </c>
      <c r="T2718" s="14">
        <f t="shared" si="253"/>
        <v>43.68</v>
      </c>
      <c r="U2718" s="14">
        <f t="shared" si="254"/>
        <v>17.519999999999996</v>
      </c>
      <c r="V2718" s="20">
        <f t="shared" si="255"/>
        <v>0.28627450980392155</v>
      </c>
      <c r="W2718" s="7" t="str">
        <f t="shared" si="256"/>
        <v>Profitable</v>
      </c>
      <c r="X2718" s="7" t="str">
        <f t="shared" si="257"/>
        <v>Low</v>
      </c>
    </row>
    <row r="2719" spans="1:24" x14ac:dyDescent="0.3">
      <c r="A2719" s="7" t="s">
        <v>5514</v>
      </c>
      <c r="B2719" s="8">
        <v>45628</v>
      </c>
      <c r="C2719" s="8">
        <v>45632</v>
      </c>
      <c r="D2719" s="7" t="s">
        <v>434</v>
      </c>
      <c r="E2719" s="7" t="s">
        <v>467</v>
      </c>
      <c r="F2719" s="7" t="s">
        <v>29</v>
      </c>
      <c r="G2719" s="7" t="s">
        <v>192</v>
      </c>
      <c r="H2719" s="7" t="s">
        <v>154</v>
      </c>
      <c r="I2719" s="6">
        <v>2</v>
      </c>
      <c r="J2719" s="10">
        <v>0.1</v>
      </c>
      <c r="K2719" s="7" t="s">
        <v>22</v>
      </c>
      <c r="L2719" s="7" t="s">
        <v>50</v>
      </c>
      <c r="M2719" s="6">
        <v>44</v>
      </c>
      <c r="N2719" s="6">
        <v>5</v>
      </c>
      <c r="O2719" s="7" t="str">
        <f>VLOOKUP(H2719,Product_Master!$A$2:$E$19,2,FALSE)</f>
        <v>Filing Cabinet</v>
      </c>
      <c r="P2719" s="7" t="str">
        <f>VLOOKUP(H2719,Product_Master!$A$2:$E$19,3,FALSE)</f>
        <v>Furniture</v>
      </c>
      <c r="Q2719" s="17">
        <f>INDEX(Product_Master!$D$2:$D$19,MATCH(H2719,Product_Master!$A$2:$A$19,0))</f>
        <v>130</v>
      </c>
      <c r="R2719" s="14">
        <f>INDEX(Product_Master!$E$2:$E$19,MATCH(H2719,Product_Master!$A$2:$A$19,0))</f>
        <v>83.55</v>
      </c>
      <c r="S2719" s="14">
        <f t="shared" si="252"/>
        <v>234</v>
      </c>
      <c r="T2719" s="14">
        <f t="shared" si="253"/>
        <v>167.1</v>
      </c>
      <c r="U2719" s="14">
        <f t="shared" si="254"/>
        <v>66.900000000000006</v>
      </c>
      <c r="V2719" s="20">
        <f t="shared" si="255"/>
        <v>0.28589743589743594</v>
      </c>
      <c r="W2719" s="7" t="str">
        <f t="shared" si="256"/>
        <v>Profitable</v>
      </c>
      <c r="X2719" s="7" t="str">
        <f t="shared" si="257"/>
        <v>Low</v>
      </c>
    </row>
    <row r="2720" spans="1:24" x14ac:dyDescent="0.3">
      <c r="A2720" s="7" t="s">
        <v>5515</v>
      </c>
      <c r="B2720" s="8">
        <v>45113</v>
      </c>
      <c r="C2720" s="8">
        <v>45116</v>
      </c>
      <c r="D2720" s="7" t="s">
        <v>2702</v>
      </c>
      <c r="E2720" s="7" t="s">
        <v>548</v>
      </c>
      <c r="F2720" s="7" t="s">
        <v>29</v>
      </c>
      <c r="G2720" s="7" t="s">
        <v>115</v>
      </c>
      <c r="H2720" s="7" t="s">
        <v>241</v>
      </c>
      <c r="I2720" s="6">
        <v>5</v>
      </c>
      <c r="J2720" s="10">
        <v>0</v>
      </c>
      <c r="K2720" s="7" t="s">
        <v>22</v>
      </c>
      <c r="L2720" s="7" t="s">
        <v>33</v>
      </c>
      <c r="M2720" s="6">
        <v>44</v>
      </c>
      <c r="N2720" s="6">
        <v>1</v>
      </c>
      <c r="O2720" s="7" t="str">
        <f>VLOOKUP(H2720,Product_Master!$A$2:$E$19,2,FALSE)</f>
        <v>Notebook</v>
      </c>
      <c r="P2720" s="7" t="str">
        <f>VLOOKUP(H2720,Product_Master!$A$2:$E$19,3,FALSE)</f>
        <v>Office Supplies</v>
      </c>
      <c r="Q2720" s="17">
        <f>INDEX(Product_Master!$D$2:$D$19,MATCH(H2720,Product_Master!$A$2:$A$19,0))</f>
        <v>6</v>
      </c>
      <c r="R2720" s="14">
        <f>INDEX(Product_Master!$E$2:$E$19,MATCH(H2720,Product_Master!$A$2:$A$19,0))</f>
        <v>4.2699999999999996</v>
      </c>
      <c r="S2720" s="14">
        <f t="shared" si="252"/>
        <v>30</v>
      </c>
      <c r="T2720" s="14">
        <f t="shared" si="253"/>
        <v>21.349999999999998</v>
      </c>
      <c r="U2720" s="14">
        <f t="shared" si="254"/>
        <v>8.6500000000000021</v>
      </c>
      <c r="V2720" s="20">
        <f t="shared" si="255"/>
        <v>0.28833333333333339</v>
      </c>
      <c r="W2720" s="7" t="str">
        <f t="shared" si="256"/>
        <v>Profitable</v>
      </c>
      <c r="X2720" s="7" t="str">
        <f t="shared" si="257"/>
        <v>Low</v>
      </c>
    </row>
    <row r="2721" spans="1:24" x14ac:dyDescent="0.3">
      <c r="A2721" s="7" t="s">
        <v>5516</v>
      </c>
      <c r="B2721" s="8">
        <v>45512</v>
      </c>
      <c r="C2721" s="8">
        <v>45519</v>
      </c>
      <c r="D2721" s="7" t="s">
        <v>1212</v>
      </c>
      <c r="E2721" s="7" t="s">
        <v>302</v>
      </c>
      <c r="F2721" s="7" t="s">
        <v>39</v>
      </c>
      <c r="G2721" s="7" t="s">
        <v>251</v>
      </c>
      <c r="H2721" s="7" t="s">
        <v>308</v>
      </c>
      <c r="I2721" s="6">
        <v>7</v>
      </c>
      <c r="J2721" s="10">
        <v>0.1</v>
      </c>
      <c r="K2721" s="7" t="s">
        <v>32</v>
      </c>
      <c r="L2721" s="7" t="s">
        <v>33</v>
      </c>
      <c r="M2721" s="6">
        <v>32</v>
      </c>
      <c r="N2721" s="6">
        <v>3</v>
      </c>
      <c r="O2721" s="7" t="str">
        <f>VLOOKUP(H2721,Product_Master!$A$2:$E$19,2,FALSE)</f>
        <v>Binder</v>
      </c>
      <c r="P2721" s="7" t="str">
        <f>VLOOKUP(H2721,Product_Master!$A$2:$E$19,3,FALSE)</f>
        <v>Office Supplies</v>
      </c>
      <c r="Q2721" s="17">
        <f>INDEX(Product_Master!$D$2:$D$19,MATCH(H2721,Product_Master!$A$2:$A$19,0))</f>
        <v>8</v>
      </c>
      <c r="R2721" s="14">
        <f>INDEX(Product_Master!$E$2:$E$19,MATCH(H2721,Product_Master!$A$2:$A$19,0))</f>
        <v>5.51</v>
      </c>
      <c r="S2721" s="14">
        <f t="shared" si="252"/>
        <v>50.4</v>
      </c>
      <c r="T2721" s="14">
        <f t="shared" si="253"/>
        <v>38.57</v>
      </c>
      <c r="U2721" s="14">
        <f t="shared" si="254"/>
        <v>11.829999999999998</v>
      </c>
      <c r="V2721" s="20">
        <f t="shared" si="255"/>
        <v>0.23472222222222219</v>
      </c>
      <c r="W2721" s="7" t="str">
        <f t="shared" si="256"/>
        <v>Profitable</v>
      </c>
      <c r="X2721" s="7" t="str">
        <f t="shared" si="257"/>
        <v>Low</v>
      </c>
    </row>
    <row r="2722" spans="1:24" x14ac:dyDescent="0.3">
      <c r="A2722" s="7" t="s">
        <v>5517</v>
      </c>
      <c r="B2722" s="8">
        <v>45319</v>
      </c>
      <c r="C2722" s="8">
        <v>45321</v>
      </c>
      <c r="D2722" s="7" t="s">
        <v>1165</v>
      </c>
      <c r="E2722" s="7" t="s">
        <v>683</v>
      </c>
      <c r="F2722" s="7" t="s">
        <v>19</v>
      </c>
      <c r="G2722" s="7" t="s">
        <v>47</v>
      </c>
      <c r="H2722" s="7" t="s">
        <v>21</v>
      </c>
      <c r="I2722" s="6">
        <v>6</v>
      </c>
      <c r="J2722" s="10">
        <v>0</v>
      </c>
      <c r="K2722" s="7" t="s">
        <v>22</v>
      </c>
      <c r="L2722" s="7" t="s">
        <v>50</v>
      </c>
      <c r="M2722" s="6">
        <v>61</v>
      </c>
      <c r="N2722" s="6">
        <v>1</v>
      </c>
      <c r="O2722" s="7" t="str">
        <f>VLOOKUP(H2722,Product_Master!$A$2:$E$19,2,FALSE)</f>
        <v>Pen Set</v>
      </c>
      <c r="P2722" s="7" t="str">
        <f>VLOOKUP(H2722,Product_Master!$A$2:$E$19,3,FALSE)</f>
        <v>Office Supplies</v>
      </c>
      <c r="Q2722" s="17">
        <f>INDEX(Product_Master!$D$2:$D$19,MATCH(H2722,Product_Master!$A$2:$A$19,0))</f>
        <v>12</v>
      </c>
      <c r="R2722" s="14">
        <f>INDEX(Product_Master!$E$2:$E$19,MATCH(H2722,Product_Master!$A$2:$A$19,0))</f>
        <v>9.07</v>
      </c>
      <c r="S2722" s="14">
        <f t="shared" si="252"/>
        <v>72</v>
      </c>
      <c r="T2722" s="14">
        <f t="shared" si="253"/>
        <v>54.42</v>
      </c>
      <c r="U2722" s="14">
        <f t="shared" si="254"/>
        <v>17.579999999999998</v>
      </c>
      <c r="V2722" s="20">
        <f t="shared" si="255"/>
        <v>0.24416666666666664</v>
      </c>
      <c r="W2722" s="7" t="str">
        <f t="shared" si="256"/>
        <v>Profitable</v>
      </c>
      <c r="X2722" s="7" t="str">
        <f t="shared" si="257"/>
        <v>Low</v>
      </c>
    </row>
    <row r="2723" spans="1:24" x14ac:dyDescent="0.3">
      <c r="A2723" s="7" t="s">
        <v>5518</v>
      </c>
      <c r="B2723" s="8">
        <v>44936</v>
      </c>
      <c r="C2723" s="8">
        <v>44937</v>
      </c>
      <c r="D2723" s="7" t="s">
        <v>2456</v>
      </c>
      <c r="E2723" s="7" t="s">
        <v>619</v>
      </c>
      <c r="F2723" s="7" t="s">
        <v>19</v>
      </c>
      <c r="G2723" s="7" t="s">
        <v>62</v>
      </c>
      <c r="H2723" s="7" t="s">
        <v>56</v>
      </c>
      <c r="I2723" s="6">
        <v>1</v>
      </c>
      <c r="J2723" s="10">
        <v>0</v>
      </c>
      <c r="K2723" s="7" t="s">
        <v>32</v>
      </c>
      <c r="L2723" s="7" t="s">
        <v>50</v>
      </c>
      <c r="M2723" s="6">
        <v>32</v>
      </c>
      <c r="N2723" s="6">
        <v>4</v>
      </c>
      <c r="O2723" s="7" t="str">
        <f>VLOOKUP(H2723,Product_Master!$A$2:$E$19,2,FALSE)</f>
        <v>Stapler</v>
      </c>
      <c r="P2723" s="7" t="str">
        <f>VLOOKUP(H2723,Product_Master!$A$2:$E$19,3,FALSE)</f>
        <v>Office Supplies</v>
      </c>
      <c r="Q2723" s="17">
        <f>INDEX(Product_Master!$D$2:$D$19,MATCH(H2723,Product_Master!$A$2:$A$19,0))</f>
        <v>15</v>
      </c>
      <c r="R2723" s="14">
        <f>INDEX(Product_Master!$E$2:$E$19,MATCH(H2723,Product_Master!$A$2:$A$19,0))</f>
        <v>9.91</v>
      </c>
      <c r="S2723" s="14">
        <f t="shared" si="252"/>
        <v>15</v>
      </c>
      <c r="T2723" s="14">
        <f t="shared" si="253"/>
        <v>9.91</v>
      </c>
      <c r="U2723" s="14">
        <f t="shared" si="254"/>
        <v>5.09</v>
      </c>
      <c r="V2723" s="20">
        <f t="shared" si="255"/>
        <v>0.33933333333333332</v>
      </c>
      <c r="W2723" s="7" t="str">
        <f t="shared" si="256"/>
        <v>Profitable</v>
      </c>
      <c r="X2723" s="7" t="str">
        <f t="shared" si="257"/>
        <v>Low</v>
      </c>
    </row>
    <row r="2724" spans="1:24" x14ac:dyDescent="0.3">
      <c r="A2724" s="7" t="s">
        <v>5520</v>
      </c>
      <c r="B2724" s="8">
        <v>45597</v>
      </c>
      <c r="C2724" s="8">
        <v>45602</v>
      </c>
      <c r="D2724" s="7" t="s">
        <v>4744</v>
      </c>
      <c r="E2724" s="7" t="s">
        <v>413</v>
      </c>
      <c r="F2724" s="7" t="s">
        <v>29</v>
      </c>
      <c r="G2724" s="7" t="s">
        <v>192</v>
      </c>
      <c r="H2724" s="7" t="s">
        <v>48</v>
      </c>
      <c r="I2724" s="6">
        <v>3</v>
      </c>
      <c r="J2724" s="10">
        <v>0.2</v>
      </c>
      <c r="K2724" s="7" t="s">
        <v>22</v>
      </c>
      <c r="L2724" s="7" t="s">
        <v>50</v>
      </c>
      <c r="M2724" s="6">
        <v>20</v>
      </c>
      <c r="N2724" s="6">
        <v>1</v>
      </c>
      <c r="O2724" s="7" t="str">
        <f>VLOOKUP(H2724,Product_Master!$A$2:$E$19,2,FALSE)</f>
        <v>Monitor</v>
      </c>
      <c r="P2724" s="7" t="str">
        <f>VLOOKUP(H2724,Product_Master!$A$2:$E$19,3,FALSE)</f>
        <v>Technology</v>
      </c>
      <c r="Q2724" s="17">
        <f>INDEX(Product_Master!$D$2:$D$19,MATCH(H2724,Product_Master!$A$2:$A$19,0))</f>
        <v>220</v>
      </c>
      <c r="R2724" s="14">
        <f>INDEX(Product_Master!$E$2:$E$19,MATCH(H2724,Product_Master!$A$2:$A$19,0))</f>
        <v>159.36000000000001</v>
      </c>
      <c r="S2724" s="14">
        <f t="shared" si="252"/>
        <v>528</v>
      </c>
      <c r="T2724" s="14">
        <f t="shared" si="253"/>
        <v>478.08000000000004</v>
      </c>
      <c r="U2724" s="14">
        <f t="shared" si="254"/>
        <v>49.919999999999959</v>
      </c>
      <c r="V2724" s="20">
        <f t="shared" si="255"/>
        <v>9.4545454545454474E-2</v>
      </c>
      <c r="W2724" s="7" t="str">
        <f t="shared" si="256"/>
        <v>Profitable</v>
      </c>
      <c r="X2724" s="7" t="str">
        <f t="shared" si="257"/>
        <v>Low</v>
      </c>
    </row>
    <row r="2725" spans="1:24" x14ac:dyDescent="0.3">
      <c r="A2725" s="7" t="s">
        <v>5521</v>
      </c>
      <c r="B2725" s="8">
        <v>45074</v>
      </c>
      <c r="C2725" s="8">
        <v>45078</v>
      </c>
      <c r="D2725" s="7" t="s">
        <v>525</v>
      </c>
      <c r="E2725" s="7" t="s">
        <v>790</v>
      </c>
      <c r="F2725" s="7" t="s">
        <v>39</v>
      </c>
      <c r="G2725" s="7" t="s">
        <v>115</v>
      </c>
      <c r="H2725" s="7" t="s">
        <v>21</v>
      </c>
      <c r="I2725" s="6">
        <v>3</v>
      </c>
      <c r="J2725" s="10">
        <v>0.1</v>
      </c>
      <c r="K2725" s="7" t="s">
        <v>32</v>
      </c>
      <c r="L2725" s="7" t="s">
        <v>33</v>
      </c>
      <c r="M2725" s="6">
        <v>60</v>
      </c>
      <c r="N2725" s="6">
        <v>2</v>
      </c>
      <c r="O2725" s="7" t="str">
        <f>VLOOKUP(H2725,Product_Master!$A$2:$E$19,2,FALSE)</f>
        <v>Pen Set</v>
      </c>
      <c r="P2725" s="7" t="str">
        <f>VLOOKUP(H2725,Product_Master!$A$2:$E$19,3,FALSE)</f>
        <v>Office Supplies</v>
      </c>
      <c r="Q2725" s="17">
        <f>INDEX(Product_Master!$D$2:$D$19,MATCH(H2725,Product_Master!$A$2:$A$19,0))</f>
        <v>12</v>
      </c>
      <c r="R2725" s="14">
        <f>INDEX(Product_Master!$E$2:$E$19,MATCH(H2725,Product_Master!$A$2:$A$19,0))</f>
        <v>9.07</v>
      </c>
      <c r="S2725" s="14">
        <f t="shared" si="252"/>
        <v>32.4</v>
      </c>
      <c r="T2725" s="14">
        <f t="shared" si="253"/>
        <v>27.21</v>
      </c>
      <c r="U2725" s="14">
        <f t="shared" si="254"/>
        <v>5.1899999999999977</v>
      </c>
      <c r="V2725" s="20">
        <f t="shared" si="255"/>
        <v>0.16018518518518512</v>
      </c>
      <c r="W2725" s="7" t="str">
        <f t="shared" si="256"/>
        <v>Profitable</v>
      </c>
      <c r="X2725" s="7" t="str">
        <f t="shared" si="257"/>
        <v>Low</v>
      </c>
    </row>
    <row r="2726" spans="1:24" x14ac:dyDescent="0.3">
      <c r="A2726" s="7" t="s">
        <v>5522</v>
      </c>
      <c r="B2726" s="8">
        <v>45540</v>
      </c>
      <c r="C2726" s="8">
        <v>45542</v>
      </c>
      <c r="D2726" s="7" t="s">
        <v>3242</v>
      </c>
      <c r="E2726" s="7" t="s">
        <v>326</v>
      </c>
      <c r="F2726" s="7" t="s">
        <v>39</v>
      </c>
      <c r="G2726" s="7" t="s">
        <v>90</v>
      </c>
      <c r="H2726" s="7" t="s">
        <v>31</v>
      </c>
      <c r="I2726" s="6">
        <v>1</v>
      </c>
      <c r="J2726" s="10">
        <v>0</v>
      </c>
      <c r="K2726" s="7" t="s">
        <v>22</v>
      </c>
      <c r="L2726" s="7" t="s">
        <v>23</v>
      </c>
      <c r="M2726" s="6">
        <v>29</v>
      </c>
      <c r="N2726" s="6">
        <v>1</v>
      </c>
      <c r="O2726" s="7" t="str">
        <f>VLOOKUP(H2726,Product_Master!$A$2:$E$19,2,FALSE)</f>
        <v>Desk</v>
      </c>
      <c r="P2726" s="7" t="str">
        <f>VLOOKUP(H2726,Product_Master!$A$2:$E$19,3,FALSE)</f>
        <v>Furniture</v>
      </c>
      <c r="Q2726" s="17">
        <f>INDEX(Product_Master!$D$2:$D$19,MATCH(H2726,Product_Master!$A$2:$A$19,0))</f>
        <v>320</v>
      </c>
      <c r="R2726" s="14">
        <f>INDEX(Product_Master!$E$2:$E$19,MATCH(H2726,Product_Master!$A$2:$A$19,0))</f>
        <v>186.25</v>
      </c>
      <c r="S2726" s="14">
        <f t="shared" si="252"/>
        <v>320</v>
      </c>
      <c r="T2726" s="14">
        <f t="shared" si="253"/>
        <v>186.25</v>
      </c>
      <c r="U2726" s="14">
        <f t="shared" si="254"/>
        <v>133.75</v>
      </c>
      <c r="V2726" s="20">
        <f t="shared" si="255"/>
        <v>0.41796875</v>
      </c>
      <c r="W2726" s="7" t="str">
        <f t="shared" si="256"/>
        <v>Profitable</v>
      </c>
      <c r="X2726" s="7" t="str">
        <f t="shared" si="257"/>
        <v>Low</v>
      </c>
    </row>
    <row r="2727" spans="1:24" x14ac:dyDescent="0.3">
      <c r="A2727" s="7" t="s">
        <v>5523</v>
      </c>
      <c r="B2727" s="8">
        <v>45509</v>
      </c>
      <c r="C2727" s="8">
        <v>45513</v>
      </c>
      <c r="D2727" s="7" t="s">
        <v>3219</v>
      </c>
      <c r="E2727" s="7" t="s">
        <v>917</v>
      </c>
      <c r="F2727" s="7" t="s">
        <v>39</v>
      </c>
      <c r="G2727" s="7" t="s">
        <v>176</v>
      </c>
      <c r="H2727" s="7" t="s">
        <v>84</v>
      </c>
      <c r="I2727" s="6">
        <v>6</v>
      </c>
      <c r="J2727" s="10">
        <v>0.05</v>
      </c>
      <c r="K2727" s="7" t="s">
        <v>70</v>
      </c>
      <c r="L2727" s="7" t="s">
        <v>41</v>
      </c>
      <c r="M2727" s="6">
        <v>57</v>
      </c>
      <c r="N2727" s="6">
        <v>2</v>
      </c>
      <c r="O2727" s="7" t="str">
        <f>VLOOKUP(H2727,Product_Master!$A$2:$E$19,2,FALSE)</f>
        <v>Bookcase</v>
      </c>
      <c r="P2727" s="7" t="str">
        <f>VLOOKUP(H2727,Product_Master!$A$2:$E$19,3,FALSE)</f>
        <v>Furniture</v>
      </c>
      <c r="Q2727" s="17">
        <f>INDEX(Product_Master!$D$2:$D$19,MATCH(H2727,Product_Master!$A$2:$A$19,0))</f>
        <v>210</v>
      </c>
      <c r="R2727" s="14">
        <f>INDEX(Product_Master!$E$2:$E$19,MATCH(H2727,Product_Master!$A$2:$A$19,0))</f>
        <v>139.15</v>
      </c>
      <c r="S2727" s="14">
        <f t="shared" si="252"/>
        <v>1197</v>
      </c>
      <c r="T2727" s="14">
        <f t="shared" si="253"/>
        <v>834.90000000000009</v>
      </c>
      <c r="U2727" s="14">
        <f t="shared" si="254"/>
        <v>362.09999999999991</v>
      </c>
      <c r="V2727" s="20">
        <f t="shared" si="255"/>
        <v>0.30250626566416033</v>
      </c>
      <c r="W2727" s="7" t="str">
        <f t="shared" si="256"/>
        <v>Profitable</v>
      </c>
      <c r="X2727" s="7" t="str">
        <f t="shared" si="257"/>
        <v>Low</v>
      </c>
    </row>
    <row r="2728" spans="1:24" x14ac:dyDescent="0.3">
      <c r="A2728" s="7" t="s">
        <v>5524</v>
      </c>
      <c r="B2728" s="8">
        <v>45174</v>
      </c>
      <c r="C2728" s="8">
        <v>45175</v>
      </c>
      <c r="D2728" s="7" t="s">
        <v>657</v>
      </c>
      <c r="E2728" s="7" t="s">
        <v>560</v>
      </c>
      <c r="F2728" s="7" t="s">
        <v>29</v>
      </c>
      <c r="G2728" s="7" t="s">
        <v>176</v>
      </c>
      <c r="H2728" s="7" t="s">
        <v>31</v>
      </c>
      <c r="I2728" s="6">
        <v>4</v>
      </c>
      <c r="J2728" s="10">
        <v>0.15</v>
      </c>
      <c r="K2728" s="7" t="s">
        <v>22</v>
      </c>
      <c r="L2728" s="7" t="s">
        <v>50</v>
      </c>
      <c r="M2728" s="6">
        <v>25</v>
      </c>
      <c r="N2728" s="6">
        <v>3</v>
      </c>
      <c r="O2728" s="7" t="str">
        <f>VLOOKUP(H2728,Product_Master!$A$2:$E$19,2,FALSE)</f>
        <v>Desk</v>
      </c>
      <c r="P2728" s="7" t="str">
        <f>VLOOKUP(H2728,Product_Master!$A$2:$E$19,3,FALSE)</f>
        <v>Furniture</v>
      </c>
      <c r="Q2728" s="17">
        <f>INDEX(Product_Master!$D$2:$D$19,MATCH(H2728,Product_Master!$A$2:$A$19,0))</f>
        <v>320</v>
      </c>
      <c r="R2728" s="14">
        <f>INDEX(Product_Master!$E$2:$E$19,MATCH(H2728,Product_Master!$A$2:$A$19,0))</f>
        <v>186.25</v>
      </c>
      <c r="S2728" s="14">
        <f t="shared" si="252"/>
        <v>1088</v>
      </c>
      <c r="T2728" s="14">
        <f t="shared" si="253"/>
        <v>745</v>
      </c>
      <c r="U2728" s="14">
        <f t="shared" si="254"/>
        <v>343</v>
      </c>
      <c r="V2728" s="20">
        <f t="shared" si="255"/>
        <v>0.31525735294117646</v>
      </c>
      <c r="W2728" s="7" t="str">
        <f t="shared" si="256"/>
        <v>Profitable</v>
      </c>
      <c r="X2728" s="7" t="str">
        <f t="shared" si="257"/>
        <v>Low</v>
      </c>
    </row>
    <row r="2729" spans="1:24" x14ac:dyDescent="0.3">
      <c r="A2729" s="7" t="s">
        <v>5525</v>
      </c>
      <c r="B2729" s="8">
        <v>45175</v>
      </c>
      <c r="C2729" s="8">
        <v>45182</v>
      </c>
      <c r="D2729" s="7" t="s">
        <v>2525</v>
      </c>
      <c r="E2729" s="7" t="s">
        <v>467</v>
      </c>
      <c r="F2729" s="7" t="s">
        <v>39</v>
      </c>
      <c r="G2729" s="7" t="s">
        <v>20</v>
      </c>
      <c r="H2729" s="7" t="s">
        <v>241</v>
      </c>
      <c r="I2729" s="6">
        <v>7</v>
      </c>
      <c r="J2729" s="10">
        <v>0.1</v>
      </c>
      <c r="K2729" s="7" t="s">
        <v>32</v>
      </c>
      <c r="L2729" s="7" t="s">
        <v>50</v>
      </c>
      <c r="M2729" s="6">
        <v>44</v>
      </c>
      <c r="N2729" s="6">
        <v>4</v>
      </c>
      <c r="O2729" s="7" t="str">
        <f>VLOOKUP(H2729,Product_Master!$A$2:$E$19,2,FALSE)</f>
        <v>Notebook</v>
      </c>
      <c r="P2729" s="7" t="str">
        <f>VLOOKUP(H2729,Product_Master!$A$2:$E$19,3,FALSE)</f>
        <v>Office Supplies</v>
      </c>
      <c r="Q2729" s="17">
        <f>INDEX(Product_Master!$D$2:$D$19,MATCH(H2729,Product_Master!$A$2:$A$19,0))</f>
        <v>6</v>
      </c>
      <c r="R2729" s="14">
        <f>INDEX(Product_Master!$E$2:$E$19,MATCH(H2729,Product_Master!$A$2:$A$19,0))</f>
        <v>4.2699999999999996</v>
      </c>
      <c r="S2729" s="14">
        <f t="shared" si="252"/>
        <v>37.800000000000004</v>
      </c>
      <c r="T2729" s="14">
        <f t="shared" si="253"/>
        <v>29.889999999999997</v>
      </c>
      <c r="U2729" s="14">
        <f t="shared" si="254"/>
        <v>7.9100000000000072</v>
      </c>
      <c r="V2729" s="20">
        <f t="shared" si="255"/>
        <v>0.20925925925925942</v>
      </c>
      <c r="W2729" s="7" t="str">
        <f t="shared" si="256"/>
        <v>Profitable</v>
      </c>
      <c r="X2729" s="7" t="str">
        <f t="shared" si="257"/>
        <v>Low</v>
      </c>
    </row>
    <row r="2730" spans="1:24" x14ac:dyDescent="0.3">
      <c r="A2730" s="7" t="s">
        <v>5526</v>
      </c>
      <c r="B2730" s="8">
        <v>45331</v>
      </c>
      <c r="C2730" s="8">
        <v>45332</v>
      </c>
      <c r="D2730" s="7" t="s">
        <v>2367</v>
      </c>
      <c r="E2730" s="7" t="s">
        <v>619</v>
      </c>
      <c r="F2730" s="7" t="s">
        <v>19</v>
      </c>
      <c r="G2730" s="7" t="s">
        <v>40</v>
      </c>
      <c r="H2730" s="7" t="s">
        <v>177</v>
      </c>
      <c r="I2730" s="6">
        <v>7</v>
      </c>
      <c r="J2730" s="10">
        <v>0.05</v>
      </c>
      <c r="K2730" s="7" t="s">
        <v>22</v>
      </c>
      <c r="L2730" s="7" t="s">
        <v>23</v>
      </c>
      <c r="M2730" s="6">
        <v>52</v>
      </c>
      <c r="N2730" s="6">
        <v>5</v>
      </c>
      <c r="O2730" s="7" t="str">
        <f>VLOOKUP(H2730,Product_Master!$A$2:$E$19,2,FALSE)</f>
        <v>Headphones</v>
      </c>
      <c r="P2730" s="7" t="str">
        <f>VLOOKUP(H2730,Product_Master!$A$2:$E$19,3,FALSE)</f>
        <v>Technology</v>
      </c>
      <c r="Q2730" s="17">
        <f>INDEX(Product_Master!$D$2:$D$19,MATCH(H2730,Product_Master!$A$2:$A$19,0))</f>
        <v>80</v>
      </c>
      <c r="R2730" s="14">
        <f>INDEX(Product_Master!$E$2:$E$19,MATCH(H2730,Product_Master!$A$2:$A$19,0))</f>
        <v>45.88</v>
      </c>
      <c r="S2730" s="14">
        <f t="shared" si="252"/>
        <v>532</v>
      </c>
      <c r="T2730" s="14">
        <f t="shared" si="253"/>
        <v>321.16000000000003</v>
      </c>
      <c r="U2730" s="14">
        <f t="shared" si="254"/>
        <v>210.83999999999997</v>
      </c>
      <c r="V2730" s="20">
        <f t="shared" si="255"/>
        <v>0.39631578947368418</v>
      </c>
      <c r="W2730" s="7" t="str">
        <f t="shared" si="256"/>
        <v>Profitable</v>
      </c>
      <c r="X2730" s="7" t="str">
        <f t="shared" si="257"/>
        <v>Low</v>
      </c>
    </row>
    <row r="2731" spans="1:24" x14ac:dyDescent="0.3">
      <c r="A2731" s="7" t="s">
        <v>5527</v>
      </c>
      <c r="B2731" s="8">
        <v>45225</v>
      </c>
      <c r="C2731" s="8">
        <v>45229</v>
      </c>
      <c r="D2731" s="7" t="s">
        <v>3334</v>
      </c>
      <c r="E2731" s="7" t="s">
        <v>453</v>
      </c>
      <c r="F2731" s="7" t="s">
        <v>29</v>
      </c>
      <c r="G2731" s="7" t="s">
        <v>40</v>
      </c>
      <c r="H2731" s="7" t="s">
        <v>98</v>
      </c>
      <c r="I2731" s="6">
        <v>9</v>
      </c>
      <c r="J2731" s="10">
        <v>0</v>
      </c>
      <c r="K2731" s="7" t="s">
        <v>32</v>
      </c>
      <c r="L2731" s="7" t="s">
        <v>50</v>
      </c>
      <c r="M2731" s="6">
        <v>40</v>
      </c>
      <c r="N2731" s="6">
        <v>1</v>
      </c>
      <c r="O2731" s="7" t="str">
        <f>VLOOKUP(H2731,Product_Master!$A$2:$E$19,2,FALSE)</f>
        <v>Office Chair</v>
      </c>
      <c r="P2731" s="7" t="str">
        <f>VLOOKUP(H2731,Product_Master!$A$2:$E$19,3,FALSE)</f>
        <v>Furniture</v>
      </c>
      <c r="Q2731" s="17">
        <f>INDEX(Product_Master!$D$2:$D$19,MATCH(H2731,Product_Master!$A$2:$A$19,0))</f>
        <v>150</v>
      </c>
      <c r="R2731" s="14">
        <f>INDEX(Product_Master!$E$2:$E$19,MATCH(H2731,Product_Master!$A$2:$A$19,0))</f>
        <v>111.98</v>
      </c>
      <c r="S2731" s="14">
        <f t="shared" si="252"/>
        <v>1350</v>
      </c>
      <c r="T2731" s="14">
        <f t="shared" si="253"/>
        <v>1007.82</v>
      </c>
      <c r="U2731" s="14">
        <f t="shared" si="254"/>
        <v>342.17999999999995</v>
      </c>
      <c r="V2731" s="20">
        <f t="shared" si="255"/>
        <v>0.25346666666666662</v>
      </c>
      <c r="W2731" s="7" t="str">
        <f t="shared" si="256"/>
        <v>Profitable</v>
      </c>
      <c r="X2731" s="7" t="str">
        <f t="shared" si="257"/>
        <v>Low</v>
      </c>
    </row>
    <row r="2732" spans="1:24" x14ac:dyDescent="0.3">
      <c r="A2732" s="7" t="s">
        <v>5528</v>
      </c>
      <c r="B2732" s="8">
        <v>45523</v>
      </c>
      <c r="C2732" s="8">
        <v>45525</v>
      </c>
      <c r="D2732" s="7" t="s">
        <v>1210</v>
      </c>
      <c r="E2732" s="7" t="s">
        <v>120</v>
      </c>
      <c r="F2732" s="7" t="s">
        <v>29</v>
      </c>
      <c r="G2732" s="7" t="s">
        <v>47</v>
      </c>
      <c r="H2732" s="7" t="s">
        <v>21</v>
      </c>
      <c r="I2732" s="6">
        <v>2</v>
      </c>
      <c r="J2732" s="10">
        <v>0</v>
      </c>
      <c r="K2732" s="7" t="s">
        <v>32</v>
      </c>
      <c r="L2732" s="7" t="s">
        <v>33</v>
      </c>
      <c r="M2732" s="6">
        <v>38</v>
      </c>
      <c r="N2732" s="6">
        <v>4</v>
      </c>
      <c r="O2732" s="7" t="str">
        <f>VLOOKUP(H2732,Product_Master!$A$2:$E$19,2,FALSE)</f>
        <v>Pen Set</v>
      </c>
      <c r="P2732" s="7" t="str">
        <f>VLOOKUP(H2732,Product_Master!$A$2:$E$19,3,FALSE)</f>
        <v>Office Supplies</v>
      </c>
      <c r="Q2732" s="17">
        <f>INDEX(Product_Master!$D$2:$D$19,MATCH(H2732,Product_Master!$A$2:$A$19,0))</f>
        <v>12</v>
      </c>
      <c r="R2732" s="14">
        <f>INDEX(Product_Master!$E$2:$E$19,MATCH(H2732,Product_Master!$A$2:$A$19,0))</f>
        <v>9.07</v>
      </c>
      <c r="S2732" s="14">
        <f t="shared" si="252"/>
        <v>24</v>
      </c>
      <c r="T2732" s="14">
        <f t="shared" si="253"/>
        <v>18.14</v>
      </c>
      <c r="U2732" s="14">
        <f t="shared" si="254"/>
        <v>5.8599999999999994</v>
      </c>
      <c r="V2732" s="20">
        <f t="shared" si="255"/>
        <v>0.24416666666666664</v>
      </c>
      <c r="W2732" s="7" t="str">
        <f t="shared" si="256"/>
        <v>Profitable</v>
      </c>
      <c r="X2732" s="7" t="str">
        <f t="shared" si="257"/>
        <v>Low</v>
      </c>
    </row>
    <row r="2733" spans="1:24" x14ac:dyDescent="0.3">
      <c r="A2733" s="7" t="s">
        <v>5529</v>
      </c>
      <c r="B2733" s="8">
        <v>45125</v>
      </c>
      <c r="C2733" s="8">
        <v>45128</v>
      </c>
      <c r="D2733" s="7" t="s">
        <v>4430</v>
      </c>
      <c r="E2733" s="7" t="s">
        <v>467</v>
      </c>
      <c r="F2733" s="7" t="s">
        <v>19</v>
      </c>
      <c r="G2733" s="7" t="s">
        <v>30</v>
      </c>
      <c r="H2733" s="7" t="s">
        <v>21</v>
      </c>
      <c r="I2733" s="6">
        <v>7</v>
      </c>
      <c r="J2733" s="10">
        <v>0</v>
      </c>
      <c r="K2733" s="7" t="s">
        <v>32</v>
      </c>
      <c r="L2733" s="7" t="s">
        <v>41</v>
      </c>
      <c r="M2733" s="6">
        <v>32</v>
      </c>
      <c r="N2733" s="6">
        <v>4</v>
      </c>
      <c r="O2733" s="7" t="str">
        <f>VLOOKUP(H2733,Product_Master!$A$2:$E$19,2,FALSE)</f>
        <v>Pen Set</v>
      </c>
      <c r="P2733" s="7" t="str">
        <f>VLOOKUP(H2733,Product_Master!$A$2:$E$19,3,FALSE)</f>
        <v>Office Supplies</v>
      </c>
      <c r="Q2733" s="17">
        <f>INDEX(Product_Master!$D$2:$D$19,MATCH(H2733,Product_Master!$A$2:$A$19,0))</f>
        <v>12</v>
      </c>
      <c r="R2733" s="14">
        <f>INDEX(Product_Master!$E$2:$E$19,MATCH(H2733,Product_Master!$A$2:$A$19,0))</f>
        <v>9.07</v>
      </c>
      <c r="S2733" s="14">
        <f t="shared" si="252"/>
        <v>84</v>
      </c>
      <c r="T2733" s="14">
        <f t="shared" si="253"/>
        <v>63.49</v>
      </c>
      <c r="U2733" s="14">
        <f t="shared" si="254"/>
        <v>20.509999999999998</v>
      </c>
      <c r="V2733" s="20">
        <f t="shared" si="255"/>
        <v>0.24416666666666664</v>
      </c>
      <c r="W2733" s="7" t="str">
        <f t="shared" si="256"/>
        <v>Profitable</v>
      </c>
      <c r="X2733" s="7" t="str">
        <f t="shared" si="257"/>
        <v>Low</v>
      </c>
    </row>
    <row r="2734" spans="1:24" x14ac:dyDescent="0.3">
      <c r="A2734" s="7" t="s">
        <v>5530</v>
      </c>
      <c r="B2734" s="8">
        <v>45005</v>
      </c>
      <c r="C2734" s="8">
        <v>45011</v>
      </c>
      <c r="D2734" s="7" t="s">
        <v>3301</v>
      </c>
      <c r="E2734" s="7" t="s">
        <v>1422</v>
      </c>
      <c r="F2734" s="7" t="s">
        <v>19</v>
      </c>
      <c r="G2734" s="7" t="s">
        <v>20</v>
      </c>
      <c r="H2734" s="7" t="s">
        <v>160</v>
      </c>
      <c r="I2734" s="6">
        <v>9</v>
      </c>
      <c r="J2734" s="10">
        <v>0.05</v>
      </c>
      <c r="K2734" s="7" t="s">
        <v>32</v>
      </c>
      <c r="L2734" s="7" t="s">
        <v>33</v>
      </c>
      <c r="M2734" s="6">
        <v>65</v>
      </c>
      <c r="N2734" s="6">
        <v>5</v>
      </c>
      <c r="O2734" s="7" t="str">
        <f>VLOOKUP(H2734,Product_Master!$A$2:$E$19,2,FALSE)</f>
        <v>Laptop</v>
      </c>
      <c r="P2734" s="7" t="str">
        <f>VLOOKUP(H2734,Product_Master!$A$2:$E$19,3,FALSE)</f>
        <v>Technology</v>
      </c>
      <c r="Q2734" s="17">
        <f>INDEX(Product_Master!$D$2:$D$19,MATCH(H2734,Product_Master!$A$2:$A$19,0))</f>
        <v>900</v>
      </c>
      <c r="R2734" s="14">
        <f>INDEX(Product_Master!$E$2:$E$19,MATCH(H2734,Product_Master!$A$2:$A$19,0))</f>
        <v>669.14</v>
      </c>
      <c r="S2734" s="14">
        <f t="shared" si="252"/>
        <v>7695</v>
      </c>
      <c r="T2734" s="14">
        <f t="shared" si="253"/>
        <v>6022.26</v>
      </c>
      <c r="U2734" s="14">
        <f t="shared" si="254"/>
        <v>1672.7399999999998</v>
      </c>
      <c r="V2734" s="20">
        <f t="shared" si="255"/>
        <v>0.21738011695906431</v>
      </c>
      <c r="W2734" s="7" t="str">
        <f t="shared" si="256"/>
        <v>Profitable</v>
      </c>
      <c r="X2734" s="7" t="str">
        <f t="shared" si="257"/>
        <v>High</v>
      </c>
    </row>
    <row r="2735" spans="1:24" x14ac:dyDescent="0.3">
      <c r="A2735" s="7" t="s">
        <v>5531</v>
      </c>
      <c r="B2735" s="8">
        <v>45379</v>
      </c>
      <c r="C2735" s="8">
        <v>45386</v>
      </c>
      <c r="D2735" s="7" t="s">
        <v>2984</v>
      </c>
      <c r="E2735" s="7" t="s">
        <v>2887</v>
      </c>
      <c r="F2735" s="7" t="s">
        <v>19</v>
      </c>
      <c r="G2735" s="7" t="s">
        <v>176</v>
      </c>
      <c r="H2735" s="7" t="s">
        <v>308</v>
      </c>
      <c r="I2735" s="6">
        <v>5</v>
      </c>
      <c r="J2735" s="10">
        <v>0.2</v>
      </c>
      <c r="K2735" s="7" t="s">
        <v>70</v>
      </c>
      <c r="L2735" s="7" t="s">
        <v>33</v>
      </c>
      <c r="M2735" s="6">
        <v>23</v>
      </c>
      <c r="N2735" s="6">
        <v>5</v>
      </c>
      <c r="O2735" s="7" t="str">
        <f>VLOOKUP(H2735,Product_Master!$A$2:$E$19,2,FALSE)</f>
        <v>Binder</v>
      </c>
      <c r="P2735" s="7" t="str">
        <f>VLOOKUP(H2735,Product_Master!$A$2:$E$19,3,FALSE)</f>
        <v>Office Supplies</v>
      </c>
      <c r="Q2735" s="17">
        <f>INDEX(Product_Master!$D$2:$D$19,MATCH(H2735,Product_Master!$A$2:$A$19,0))</f>
        <v>8</v>
      </c>
      <c r="R2735" s="14">
        <f>INDEX(Product_Master!$E$2:$E$19,MATCH(H2735,Product_Master!$A$2:$A$19,0))</f>
        <v>5.51</v>
      </c>
      <c r="S2735" s="14">
        <f t="shared" si="252"/>
        <v>32</v>
      </c>
      <c r="T2735" s="14">
        <f t="shared" si="253"/>
        <v>27.549999999999997</v>
      </c>
      <c r="U2735" s="14">
        <f t="shared" si="254"/>
        <v>4.4500000000000028</v>
      </c>
      <c r="V2735" s="20">
        <f t="shared" si="255"/>
        <v>0.13906250000000009</v>
      </c>
      <c r="W2735" s="7" t="str">
        <f t="shared" si="256"/>
        <v>Profitable</v>
      </c>
      <c r="X2735" s="7" t="str">
        <f t="shared" si="257"/>
        <v>Low</v>
      </c>
    </row>
    <row r="2736" spans="1:24" x14ac:dyDescent="0.3">
      <c r="A2736" s="7" t="s">
        <v>5532</v>
      </c>
      <c r="B2736" s="8">
        <v>45014</v>
      </c>
      <c r="C2736" s="8">
        <v>45017</v>
      </c>
      <c r="D2736" s="7" t="s">
        <v>2098</v>
      </c>
      <c r="E2736" s="7" t="s">
        <v>369</v>
      </c>
      <c r="F2736" s="7" t="s">
        <v>29</v>
      </c>
      <c r="G2736" s="7" t="s">
        <v>251</v>
      </c>
      <c r="H2736" s="7" t="s">
        <v>109</v>
      </c>
      <c r="I2736" s="6">
        <v>8</v>
      </c>
      <c r="J2736" s="10">
        <v>0.05</v>
      </c>
      <c r="K2736" s="7" t="s">
        <v>22</v>
      </c>
      <c r="L2736" s="7" t="s">
        <v>33</v>
      </c>
      <c r="M2736" s="6">
        <v>64</v>
      </c>
      <c r="N2736" s="6">
        <v>5</v>
      </c>
      <c r="O2736" s="7" t="str">
        <f>VLOOKUP(H2736,Product_Master!$A$2:$E$19,2,FALSE)</f>
        <v>Printer</v>
      </c>
      <c r="P2736" s="7" t="str">
        <f>VLOOKUP(H2736,Product_Master!$A$2:$E$19,3,FALSE)</f>
        <v>Technology</v>
      </c>
      <c r="Q2736" s="17">
        <f>INDEX(Product_Master!$D$2:$D$19,MATCH(H2736,Product_Master!$A$2:$A$19,0))</f>
        <v>180</v>
      </c>
      <c r="R2736" s="14">
        <f>INDEX(Product_Master!$E$2:$E$19,MATCH(H2736,Product_Master!$A$2:$A$19,0))</f>
        <v>133.25</v>
      </c>
      <c r="S2736" s="14">
        <f t="shared" si="252"/>
        <v>1368</v>
      </c>
      <c r="T2736" s="14">
        <f t="shared" si="253"/>
        <v>1066</v>
      </c>
      <c r="U2736" s="14">
        <f t="shared" si="254"/>
        <v>302</v>
      </c>
      <c r="V2736" s="20">
        <f t="shared" si="255"/>
        <v>0.22076023391812866</v>
      </c>
      <c r="W2736" s="7" t="str">
        <f t="shared" si="256"/>
        <v>Profitable</v>
      </c>
      <c r="X2736" s="7" t="str">
        <f t="shared" si="257"/>
        <v>Low</v>
      </c>
    </row>
    <row r="2737" spans="1:24" x14ac:dyDescent="0.3">
      <c r="A2737" s="7" t="s">
        <v>5533</v>
      </c>
      <c r="B2737" s="8">
        <v>45564</v>
      </c>
      <c r="C2737" s="8">
        <v>45568</v>
      </c>
      <c r="D2737" s="7" t="s">
        <v>2236</v>
      </c>
      <c r="E2737" s="7" t="s">
        <v>364</v>
      </c>
      <c r="F2737" s="7" t="s">
        <v>29</v>
      </c>
      <c r="G2737" s="7" t="s">
        <v>192</v>
      </c>
      <c r="H2737" s="7" t="s">
        <v>69</v>
      </c>
      <c r="I2737" s="6">
        <v>8</v>
      </c>
      <c r="J2737" s="10">
        <v>0.05</v>
      </c>
      <c r="K2737" s="7" t="s">
        <v>22</v>
      </c>
      <c r="L2737" s="7" t="s">
        <v>41</v>
      </c>
      <c r="M2737" s="6">
        <v>43</v>
      </c>
      <c r="N2737" s="6">
        <v>3</v>
      </c>
      <c r="O2737" s="7" t="str">
        <f>VLOOKUP(H2737,Product_Master!$A$2:$E$19,2,FALSE)</f>
        <v>Marker Pack</v>
      </c>
      <c r="P2737" s="7" t="str">
        <f>VLOOKUP(H2737,Product_Master!$A$2:$E$19,3,FALSE)</f>
        <v>Office Supplies</v>
      </c>
      <c r="Q2737" s="17">
        <f>INDEX(Product_Master!$D$2:$D$19,MATCH(H2737,Product_Master!$A$2:$A$19,0))</f>
        <v>11</v>
      </c>
      <c r="R2737" s="14">
        <f>INDEX(Product_Master!$E$2:$E$19,MATCH(H2737,Product_Master!$A$2:$A$19,0))</f>
        <v>6.23</v>
      </c>
      <c r="S2737" s="14">
        <f t="shared" si="252"/>
        <v>83.6</v>
      </c>
      <c r="T2737" s="14">
        <f t="shared" si="253"/>
        <v>49.84</v>
      </c>
      <c r="U2737" s="14">
        <f t="shared" si="254"/>
        <v>33.759999999999991</v>
      </c>
      <c r="V2737" s="20">
        <f t="shared" si="255"/>
        <v>0.40382775119617215</v>
      </c>
      <c r="W2737" s="7" t="str">
        <f t="shared" si="256"/>
        <v>Profitable</v>
      </c>
      <c r="X2737" s="7" t="str">
        <f t="shared" si="257"/>
        <v>Low</v>
      </c>
    </row>
    <row r="2738" spans="1:24" x14ac:dyDescent="0.3">
      <c r="A2738" s="7" t="s">
        <v>5535</v>
      </c>
      <c r="B2738" s="8">
        <v>45548</v>
      </c>
      <c r="C2738" s="8">
        <v>45550</v>
      </c>
      <c r="D2738" s="7" t="s">
        <v>786</v>
      </c>
      <c r="E2738" s="7" t="s">
        <v>1836</v>
      </c>
      <c r="F2738" s="7" t="s">
        <v>29</v>
      </c>
      <c r="G2738" s="7" t="s">
        <v>20</v>
      </c>
      <c r="H2738" s="7" t="s">
        <v>63</v>
      </c>
      <c r="I2738" s="6">
        <v>7</v>
      </c>
      <c r="J2738" s="10">
        <v>0</v>
      </c>
      <c r="K2738" s="7" t="s">
        <v>70</v>
      </c>
      <c r="L2738" s="7" t="s">
        <v>41</v>
      </c>
      <c r="M2738" s="6">
        <v>45</v>
      </c>
      <c r="N2738" s="6">
        <v>4</v>
      </c>
      <c r="O2738" s="7" t="str">
        <f>VLOOKUP(H2738,Product_Master!$A$2:$E$19,2,FALSE)</f>
        <v>Paper Ream</v>
      </c>
      <c r="P2738" s="7" t="str">
        <f>VLOOKUP(H2738,Product_Master!$A$2:$E$19,3,FALSE)</f>
        <v>Office Supplies</v>
      </c>
      <c r="Q2738" s="17">
        <f>INDEX(Product_Master!$D$2:$D$19,MATCH(H2738,Product_Master!$A$2:$A$19,0))</f>
        <v>9</v>
      </c>
      <c r="R2738" s="14">
        <f>INDEX(Product_Master!$E$2:$E$19,MATCH(H2738,Product_Master!$A$2:$A$19,0))</f>
        <v>5.46</v>
      </c>
      <c r="S2738" s="14">
        <f t="shared" si="252"/>
        <v>63</v>
      </c>
      <c r="T2738" s="14">
        <f t="shared" si="253"/>
        <v>38.22</v>
      </c>
      <c r="U2738" s="14">
        <f t="shared" si="254"/>
        <v>24.78</v>
      </c>
      <c r="V2738" s="20">
        <f t="shared" si="255"/>
        <v>0.39333333333333337</v>
      </c>
      <c r="W2738" s="7" t="str">
        <f t="shared" si="256"/>
        <v>Profitable</v>
      </c>
      <c r="X2738" s="7" t="str">
        <f t="shared" si="257"/>
        <v>Low</v>
      </c>
    </row>
    <row r="2739" spans="1:24" x14ac:dyDescent="0.3">
      <c r="A2739" s="7" t="s">
        <v>5536</v>
      </c>
      <c r="B2739" s="8">
        <v>45505</v>
      </c>
      <c r="C2739" s="8">
        <v>45512</v>
      </c>
      <c r="D2739" s="7" t="s">
        <v>2758</v>
      </c>
      <c r="E2739" s="7" t="s">
        <v>82</v>
      </c>
      <c r="F2739" s="7" t="s">
        <v>19</v>
      </c>
      <c r="G2739" s="7" t="s">
        <v>47</v>
      </c>
      <c r="H2739" s="7" t="s">
        <v>160</v>
      </c>
      <c r="I2739" s="6">
        <v>9</v>
      </c>
      <c r="J2739" s="10">
        <v>0.1</v>
      </c>
      <c r="K2739" s="7" t="s">
        <v>32</v>
      </c>
      <c r="L2739" s="7" t="s">
        <v>50</v>
      </c>
      <c r="M2739" s="6">
        <v>28</v>
      </c>
      <c r="N2739" s="6">
        <v>5</v>
      </c>
      <c r="O2739" s="7" t="str">
        <f>VLOOKUP(H2739,Product_Master!$A$2:$E$19,2,FALSE)</f>
        <v>Laptop</v>
      </c>
      <c r="P2739" s="7" t="str">
        <f>VLOOKUP(H2739,Product_Master!$A$2:$E$19,3,FALSE)</f>
        <v>Technology</v>
      </c>
      <c r="Q2739" s="17">
        <f>INDEX(Product_Master!$D$2:$D$19,MATCH(H2739,Product_Master!$A$2:$A$19,0))</f>
        <v>900</v>
      </c>
      <c r="R2739" s="14">
        <f>INDEX(Product_Master!$E$2:$E$19,MATCH(H2739,Product_Master!$A$2:$A$19,0))</f>
        <v>669.14</v>
      </c>
      <c r="S2739" s="14">
        <f t="shared" si="252"/>
        <v>7290</v>
      </c>
      <c r="T2739" s="14">
        <f t="shared" si="253"/>
        <v>6022.26</v>
      </c>
      <c r="U2739" s="14">
        <f t="shared" si="254"/>
        <v>1267.7399999999998</v>
      </c>
      <c r="V2739" s="20">
        <f t="shared" si="255"/>
        <v>0.17390123456790121</v>
      </c>
      <c r="W2739" s="7" t="str">
        <f t="shared" si="256"/>
        <v>Profitable</v>
      </c>
      <c r="X2739" s="7" t="str">
        <f t="shared" si="257"/>
        <v>High</v>
      </c>
    </row>
    <row r="2740" spans="1:24" x14ac:dyDescent="0.3">
      <c r="A2740" s="7" t="s">
        <v>5537</v>
      </c>
      <c r="B2740" s="8">
        <v>45598</v>
      </c>
      <c r="C2740" s="8">
        <v>45604</v>
      </c>
      <c r="D2740" s="7" t="s">
        <v>3548</v>
      </c>
      <c r="E2740" s="7" t="s">
        <v>1169</v>
      </c>
      <c r="F2740" s="7" t="s">
        <v>39</v>
      </c>
      <c r="G2740" s="7" t="s">
        <v>192</v>
      </c>
      <c r="H2740" s="7" t="s">
        <v>84</v>
      </c>
      <c r="I2740" s="6">
        <v>2</v>
      </c>
      <c r="J2740" s="10">
        <v>0.1</v>
      </c>
      <c r="K2740" s="7" t="s">
        <v>70</v>
      </c>
      <c r="L2740" s="7" t="s">
        <v>33</v>
      </c>
      <c r="M2740" s="6">
        <v>28</v>
      </c>
      <c r="N2740" s="6">
        <v>3</v>
      </c>
      <c r="O2740" s="7" t="str">
        <f>VLOOKUP(H2740,Product_Master!$A$2:$E$19,2,FALSE)</f>
        <v>Bookcase</v>
      </c>
      <c r="P2740" s="7" t="str">
        <f>VLOOKUP(H2740,Product_Master!$A$2:$E$19,3,FALSE)</f>
        <v>Furniture</v>
      </c>
      <c r="Q2740" s="17">
        <f>INDEX(Product_Master!$D$2:$D$19,MATCH(H2740,Product_Master!$A$2:$A$19,0))</f>
        <v>210</v>
      </c>
      <c r="R2740" s="14">
        <f>INDEX(Product_Master!$E$2:$E$19,MATCH(H2740,Product_Master!$A$2:$A$19,0))</f>
        <v>139.15</v>
      </c>
      <c r="S2740" s="14">
        <f t="shared" si="252"/>
        <v>378</v>
      </c>
      <c r="T2740" s="14">
        <f t="shared" si="253"/>
        <v>278.3</v>
      </c>
      <c r="U2740" s="14">
        <f t="shared" si="254"/>
        <v>99.699999999999989</v>
      </c>
      <c r="V2740" s="20">
        <f t="shared" si="255"/>
        <v>0.26375661375661374</v>
      </c>
      <c r="W2740" s="7" t="str">
        <f t="shared" si="256"/>
        <v>Profitable</v>
      </c>
      <c r="X2740" s="7" t="str">
        <f t="shared" si="257"/>
        <v>Low</v>
      </c>
    </row>
    <row r="2741" spans="1:24" x14ac:dyDescent="0.3">
      <c r="A2741" s="7" t="s">
        <v>5538</v>
      </c>
      <c r="B2741" s="8">
        <v>45036</v>
      </c>
      <c r="C2741" s="8">
        <v>45043</v>
      </c>
      <c r="D2741" s="7" t="s">
        <v>5539</v>
      </c>
      <c r="E2741" s="7" t="s">
        <v>426</v>
      </c>
      <c r="F2741" s="7" t="s">
        <v>29</v>
      </c>
      <c r="G2741" s="7" t="s">
        <v>40</v>
      </c>
      <c r="H2741" s="7" t="s">
        <v>160</v>
      </c>
      <c r="I2741" s="6">
        <v>7</v>
      </c>
      <c r="J2741" s="10">
        <v>0.15</v>
      </c>
      <c r="K2741" s="7" t="s">
        <v>22</v>
      </c>
      <c r="L2741" s="7" t="s">
        <v>23</v>
      </c>
      <c r="M2741" s="6">
        <v>43</v>
      </c>
      <c r="N2741" s="6">
        <v>2</v>
      </c>
      <c r="O2741" s="7" t="str">
        <f>VLOOKUP(H2741,Product_Master!$A$2:$E$19,2,FALSE)</f>
        <v>Laptop</v>
      </c>
      <c r="P2741" s="7" t="str">
        <f>VLOOKUP(H2741,Product_Master!$A$2:$E$19,3,FALSE)</f>
        <v>Technology</v>
      </c>
      <c r="Q2741" s="17">
        <f>INDEX(Product_Master!$D$2:$D$19,MATCH(H2741,Product_Master!$A$2:$A$19,0))</f>
        <v>900</v>
      </c>
      <c r="R2741" s="14">
        <f>INDEX(Product_Master!$E$2:$E$19,MATCH(H2741,Product_Master!$A$2:$A$19,0))</f>
        <v>669.14</v>
      </c>
      <c r="S2741" s="14">
        <f t="shared" si="252"/>
        <v>5355</v>
      </c>
      <c r="T2741" s="14">
        <f t="shared" si="253"/>
        <v>4683.9799999999996</v>
      </c>
      <c r="U2741" s="14">
        <f t="shared" si="254"/>
        <v>671.02000000000044</v>
      </c>
      <c r="V2741" s="20">
        <f t="shared" si="255"/>
        <v>0.12530718954248374</v>
      </c>
      <c r="W2741" s="7" t="str">
        <f t="shared" si="256"/>
        <v>Profitable</v>
      </c>
      <c r="X2741" s="7" t="str">
        <f t="shared" si="257"/>
        <v>High</v>
      </c>
    </row>
    <row r="2742" spans="1:24" x14ac:dyDescent="0.3">
      <c r="A2742" s="7" t="s">
        <v>5540</v>
      </c>
      <c r="B2742" s="8">
        <v>45158</v>
      </c>
      <c r="C2742" s="8">
        <v>45165</v>
      </c>
      <c r="D2742" s="7" t="s">
        <v>4114</v>
      </c>
      <c r="E2742" s="7" t="s">
        <v>630</v>
      </c>
      <c r="F2742" s="7" t="s">
        <v>19</v>
      </c>
      <c r="G2742" s="7" t="s">
        <v>176</v>
      </c>
      <c r="H2742" s="7" t="s">
        <v>241</v>
      </c>
      <c r="I2742" s="6">
        <v>4</v>
      </c>
      <c r="J2742" s="10">
        <v>0</v>
      </c>
      <c r="K2742" s="7" t="s">
        <v>32</v>
      </c>
      <c r="L2742" s="7" t="s">
        <v>23</v>
      </c>
      <c r="M2742" s="6">
        <v>36</v>
      </c>
      <c r="N2742" s="6">
        <v>4</v>
      </c>
      <c r="O2742" s="7" t="str">
        <f>VLOOKUP(H2742,Product_Master!$A$2:$E$19,2,FALSE)</f>
        <v>Notebook</v>
      </c>
      <c r="P2742" s="7" t="str">
        <f>VLOOKUP(H2742,Product_Master!$A$2:$E$19,3,FALSE)</f>
        <v>Office Supplies</v>
      </c>
      <c r="Q2742" s="17">
        <f>INDEX(Product_Master!$D$2:$D$19,MATCH(H2742,Product_Master!$A$2:$A$19,0))</f>
        <v>6</v>
      </c>
      <c r="R2742" s="14">
        <f>INDEX(Product_Master!$E$2:$E$19,MATCH(H2742,Product_Master!$A$2:$A$19,0))</f>
        <v>4.2699999999999996</v>
      </c>
      <c r="S2742" s="14">
        <f t="shared" si="252"/>
        <v>24</v>
      </c>
      <c r="T2742" s="14">
        <f t="shared" si="253"/>
        <v>17.079999999999998</v>
      </c>
      <c r="U2742" s="14">
        <f t="shared" si="254"/>
        <v>6.9200000000000017</v>
      </c>
      <c r="V2742" s="20">
        <f t="shared" si="255"/>
        <v>0.28833333333333339</v>
      </c>
      <c r="W2742" s="7" t="str">
        <f t="shared" si="256"/>
        <v>Profitable</v>
      </c>
      <c r="X2742" s="7" t="str">
        <f t="shared" si="257"/>
        <v>Low</v>
      </c>
    </row>
    <row r="2743" spans="1:24" x14ac:dyDescent="0.3">
      <c r="A2743" s="7" t="s">
        <v>5541</v>
      </c>
      <c r="B2743" s="8">
        <v>45263</v>
      </c>
      <c r="C2743" s="8">
        <v>45264</v>
      </c>
      <c r="D2743" s="7" t="s">
        <v>457</v>
      </c>
      <c r="E2743" s="7" t="s">
        <v>292</v>
      </c>
      <c r="F2743" s="7" t="s">
        <v>29</v>
      </c>
      <c r="G2743" s="7" t="s">
        <v>293</v>
      </c>
      <c r="H2743" s="7" t="s">
        <v>31</v>
      </c>
      <c r="I2743" s="6">
        <v>6</v>
      </c>
      <c r="J2743" s="10">
        <v>0</v>
      </c>
      <c r="K2743" s="7" t="s">
        <v>70</v>
      </c>
      <c r="L2743" s="7" t="s">
        <v>33</v>
      </c>
      <c r="M2743" s="6">
        <v>64</v>
      </c>
      <c r="N2743" s="6">
        <v>1</v>
      </c>
      <c r="O2743" s="7" t="str">
        <f>VLOOKUP(H2743,Product_Master!$A$2:$E$19,2,FALSE)</f>
        <v>Desk</v>
      </c>
      <c r="P2743" s="7" t="str">
        <f>VLOOKUP(H2743,Product_Master!$A$2:$E$19,3,FALSE)</f>
        <v>Furniture</v>
      </c>
      <c r="Q2743" s="17">
        <f>INDEX(Product_Master!$D$2:$D$19,MATCH(H2743,Product_Master!$A$2:$A$19,0))</f>
        <v>320</v>
      </c>
      <c r="R2743" s="14">
        <f>INDEX(Product_Master!$E$2:$E$19,MATCH(H2743,Product_Master!$A$2:$A$19,0))</f>
        <v>186.25</v>
      </c>
      <c r="S2743" s="14">
        <f t="shared" si="252"/>
        <v>1920</v>
      </c>
      <c r="T2743" s="14">
        <f t="shared" si="253"/>
        <v>1117.5</v>
      </c>
      <c r="U2743" s="14">
        <f t="shared" si="254"/>
        <v>802.5</v>
      </c>
      <c r="V2743" s="20">
        <f t="shared" si="255"/>
        <v>0.41796875</v>
      </c>
      <c r="W2743" s="7" t="str">
        <f t="shared" si="256"/>
        <v>Profitable</v>
      </c>
      <c r="X2743" s="7" t="str">
        <f t="shared" si="257"/>
        <v>Low</v>
      </c>
    </row>
    <row r="2744" spans="1:24" x14ac:dyDescent="0.3">
      <c r="A2744" s="7" t="s">
        <v>5542</v>
      </c>
      <c r="B2744" s="8">
        <v>45246</v>
      </c>
      <c r="C2744" s="8">
        <v>45248</v>
      </c>
      <c r="D2744" s="7" t="s">
        <v>885</v>
      </c>
      <c r="E2744" s="7" t="s">
        <v>1372</v>
      </c>
      <c r="F2744" s="7" t="s">
        <v>39</v>
      </c>
      <c r="G2744" s="7" t="s">
        <v>115</v>
      </c>
      <c r="H2744" s="7" t="s">
        <v>177</v>
      </c>
      <c r="I2744" s="6">
        <v>1</v>
      </c>
      <c r="J2744" s="10">
        <v>0</v>
      </c>
      <c r="K2744" s="7" t="s">
        <v>32</v>
      </c>
      <c r="L2744" s="7" t="s">
        <v>33</v>
      </c>
      <c r="M2744" s="6">
        <v>43</v>
      </c>
      <c r="N2744" s="6">
        <v>2</v>
      </c>
      <c r="O2744" s="7" t="str">
        <f>VLOOKUP(H2744,Product_Master!$A$2:$E$19,2,FALSE)</f>
        <v>Headphones</v>
      </c>
      <c r="P2744" s="7" t="str">
        <f>VLOOKUP(H2744,Product_Master!$A$2:$E$19,3,FALSE)</f>
        <v>Technology</v>
      </c>
      <c r="Q2744" s="17">
        <f>INDEX(Product_Master!$D$2:$D$19,MATCH(H2744,Product_Master!$A$2:$A$19,0))</f>
        <v>80</v>
      </c>
      <c r="R2744" s="14">
        <f>INDEX(Product_Master!$E$2:$E$19,MATCH(H2744,Product_Master!$A$2:$A$19,0))</f>
        <v>45.88</v>
      </c>
      <c r="S2744" s="14">
        <f t="shared" si="252"/>
        <v>80</v>
      </c>
      <c r="T2744" s="14">
        <f t="shared" si="253"/>
        <v>45.88</v>
      </c>
      <c r="U2744" s="14">
        <f t="shared" si="254"/>
        <v>34.119999999999997</v>
      </c>
      <c r="V2744" s="20">
        <f t="shared" si="255"/>
        <v>0.42649999999999999</v>
      </c>
      <c r="W2744" s="7" t="str">
        <f t="shared" si="256"/>
        <v>Profitable</v>
      </c>
      <c r="X2744" s="7" t="str">
        <f t="shared" si="257"/>
        <v>Low</v>
      </c>
    </row>
    <row r="2745" spans="1:24" x14ac:dyDescent="0.3">
      <c r="A2745" s="7" t="s">
        <v>5543</v>
      </c>
      <c r="B2745" s="8">
        <v>45029</v>
      </c>
      <c r="C2745" s="8">
        <v>45035</v>
      </c>
      <c r="D2745" s="7" t="s">
        <v>2302</v>
      </c>
      <c r="E2745" s="7" t="s">
        <v>1000</v>
      </c>
      <c r="F2745" s="7" t="s">
        <v>19</v>
      </c>
      <c r="G2745" s="7" t="s">
        <v>115</v>
      </c>
      <c r="H2745" s="7" t="s">
        <v>91</v>
      </c>
      <c r="I2745" s="6">
        <v>5</v>
      </c>
      <c r="J2745" s="10">
        <v>0.2</v>
      </c>
      <c r="K2745" s="7" t="s">
        <v>32</v>
      </c>
      <c r="L2745" s="7" t="s">
        <v>23</v>
      </c>
      <c r="M2745" s="6">
        <v>23</v>
      </c>
      <c r="N2745" s="6">
        <v>1</v>
      </c>
      <c r="O2745" s="7" t="str">
        <f>VLOOKUP(H2745,Product_Master!$A$2:$E$19,2,FALSE)</f>
        <v>Smartphone</v>
      </c>
      <c r="P2745" s="7" t="str">
        <f>VLOOKUP(H2745,Product_Master!$A$2:$E$19,3,FALSE)</f>
        <v>Technology</v>
      </c>
      <c r="Q2745" s="17">
        <f>INDEX(Product_Master!$D$2:$D$19,MATCH(H2745,Product_Master!$A$2:$A$19,0))</f>
        <v>600</v>
      </c>
      <c r="R2745" s="14">
        <f>INDEX(Product_Master!$E$2:$E$19,MATCH(H2745,Product_Master!$A$2:$A$19,0))</f>
        <v>395.83</v>
      </c>
      <c r="S2745" s="14">
        <f t="shared" si="252"/>
        <v>2400</v>
      </c>
      <c r="T2745" s="14">
        <f t="shared" si="253"/>
        <v>1979.1499999999999</v>
      </c>
      <c r="U2745" s="14">
        <f t="shared" si="254"/>
        <v>420.85000000000014</v>
      </c>
      <c r="V2745" s="20">
        <f t="shared" si="255"/>
        <v>0.17535416666666673</v>
      </c>
      <c r="W2745" s="7" t="str">
        <f t="shared" si="256"/>
        <v>Profitable</v>
      </c>
      <c r="X2745" s="7" t="str">
        <f t="shared" si="257"/>
        <v>Medium</v>
      </c>
    </row>
    <row r="2746" spans="1:24" x14ac:dyDescent="0.3">
      <c r="A2746" s="7" t="s">
        <v>5544</v>
      </c>
      <c r="B2746" s="8">
        <v>45581</v>
      </c>
      <c r="C2746" s="8">
        <v>45582</v>
      </c>
      <c r="D2746" s="7" t="s">
        <v>255</v>
      </c>
      <c r="E2746" s="7" t="s">
        <v>967</v>
      </c>
      <c r="F2746" s="7" t="s">
        <v>29</v>
      </c>
      <c r="G2746" s="7" t="s">
        <v>176</v>
      </c>
      <c r="H2746" s="7" t="s">
        <v>84</v>
      </c>
      <c r="I2746" s="6">
        <v>1</v>
      </c>
      <c r="J2746" s="10">
        <v>0.2</v>
      </c>
      <c r="K2746" s="7" t="s">
        <v>32</v>
      </c>
      <c r="L2746" s="7" t="s">
        <v>41</v>
      </c>
      <c r="M2746" s="6">
        <v>44</v>
      </c>
      <c r="N2746" s="6">
        <v>1</v>
      </c>
      <c r="O2746" s="7" t="str">
        <f>VLOOKUP(H2746,Product_Master!$A$2:$E$19,2,FALSE)</f>
        <v>Bookcase</v>
      </c>
      <c r="P2746" s="7" t="str">
        <f>VLOOKUP(H2746,Product_Master!$A$2:$E$19,3,FALSE)</f>
        <v>Furniture</v>
      </c>
      <c r="Q2746" s="17">
        <f>INDEX(Product_Master!$D$2:$D$19,MATCH(H2746,Product_Master!$A$2:$A$19,0))</f>
        <v>210</v>
      </c>
      <c r="R2746" s="14">
        <f>INDEX(Product_Master!$E$2:$E$19,MATCH(H2746,Product_Master!$A$2:$A$19,0))</f>
        <v>139.15</v>
      </c>
      <c r="S2746" s="14">
        <f t="shared" si="252"/>
        <v>168</v>
      </c>
      <c r="T2746" s="14">
        <f t="shared" si="253"/>
        <v>139.15</v>
      </c>
      <c r="U2746" s="14">
        <f t="shared" si="254"/>
        <v>28.849999999999994</v>
      </c>
      <c r="V2746" s="20">
        <f t="shared" si="255"/>
        <v>0.17172619047619045</v>
      </c>
      <c r="W2746" s="7" t="str">
        <f t="shared" si="256"/>
        <v>Profitable</v>
      </c>
      <c r="X2746" s="7" t="str">
        <f t="shared" si="257"/>
        <v>Low</v>
      </c>
    </row>
    <row r="2747" spans="1:24" x14ac:dyDescent="0.3">
      <c r="A2747" s="7" t="s">
        <v>5546</v>
      </c>
      <c r="B2747" s="8">
        <v>45621</v>
      </c>
      <c r="C2747" s="8">
        <v>45625</v>
      </c>
      <c r="D2747" s="7" t="s">
        <v>634</v>
      </c>
      <c r="E2747" s="7" t="s">
        <v>548</v>
      </c>
      <c r="F2747" s="7" t="s">
        <v>19</v>
      </c>
      <c r="G2747" s="7" t="s">
        <v>62</v>
      </c>
      <c r="H2747" s="7" t="s">
        <v>109</v>
      </c>
      <c r="I2747" s="6">
        <v>3</v>
      </c>
      <c r="J2747" s="10">
        <v>0.1</v>
      </c>
      <c r="K2747" s="7" t="s">
        <v>32</v>
      </c>
      <c r="L2747" s="7" t="s">
        <v>33</v>
      </c>
      <c r="M2747" s="6">
        <v>64</v>
      </c>
      <c r="N2747" s="6">
        <v>3</v>
      </c>
      <c r="O2747" s="7" t="str">
        <f>VLOOKUP(H2747,Product_Master!$A$2:$E$19,2,FALSE)</f>
        <v>Printer</v>
      </c>
      <c r="P2747" s="7" t="str">
        <f>VLOOKUP(H2747,Product_Master!$A$2:$E$19,3,FALSE)</f>
        <v>Technology</v>
      </c>
      <c r="Q2747" s="17">
        <f>INDEX(Product_Master!$D$2:$D$19,MATCH(H2747,Product_Master!$A$2:$A$19,0))</f>
        <v>180</v>
      </c>
      <c r="R2747" s="14">
        <f>INDEX(Product_Master!$E$2:$E$19,MATCH(H2747,Product_Master!$A$2:$A$19,0))</f>
        <v>133.25</v>
      </c>
      <c r="S2747" s="14">
        <f t="shared" si="252"/>
        <v>486</v>
      </c>
      <c r="T2747" s="14">
        <f t="shared" si="253"/>
        <v>399.75</v>
      </c>
      <c r="U2747" s="14">
        <f t="shared" si="254"/>
        <v>86.25</v>
      </c>
      <c r="V2747" s="20">
        <f t="shared" si="255"/>
        <v>0.17746913580246915</v>
      </c>
      <c r="W2747" s="7" t="str">
        <f t="shared" si="256"/>
        <v>Profitable</v>
      </c>
      <c r="X2747" s="7" t="str">
        <f t="shared" si="257"/>
        <v>Low</v>
      </c>
    </row>
    <row r="2748" spans="1:24" x14ac:dyDescent="0.3">
      <c r="A2748" s="7" t="s">
        <v>5547</v>
      </c>
      <c r="B2748" s="8">
        <v>45251</v>
      </c>
      <c r="C2748" s="8">
        <v>45257</v>
      </c>
      <c r="D2748" s="7" t="s">
        <v>987</v>
      </c>
      <c r="E2748" s="7" t="s">
        <v>359</v>
      </c>
      <c r="F2748" s="7" t="s">
        <v>39</v>
      </c>
      <c r="G2748" s="7" t="s">
        <v>30</v>
      </c>
      <c r="H2748" s="7" t="s">
        <v>69</v>
      </c>
      <c r="I2748" s="6">
        <v>6</v>
      </c>
      <c r="J2748" s="10">
        <v>0.15</v>
      </c>
      <c r="K2748" s="7" t="s">
        <v>32</v>
      </c>
      <c r="L2748" s="7" t="s">
        <v>50</v>
      </c>
      <c r="M2748" s="6">
        <v>30</v>
      </c>
      <c r="N2748" s="6">
        <v>5</v>
      </c>
      <c r="O2748" s="7" t="str">
        <f>VLOOKUP(H2748,Product_Master!$A$2:$E$19,2,FALSE)</f>
        <v>Marker Pack</v>
      </c>
      <c r="P2748" s="7" t="str">
        <f>VLOOKUP(H2748,Product_Master!$A$2:$E$19,3,FALSE)</f>
        <v>Office Supplies</v>
      </c>
      <c r="Q2748" s="17">
        <f>INDEX(Product_Master!$D$2:$D$19,MATCH(H2748,Product_Master!$A$2:$A$19,0))</f>
        <v>11</v>
      </c>
      <c r="R2748" s="14">
        <f>INDEX(Product_Master!$E$2:$E$19,MATCH(H2748,Product_Master!$A$2:$A$19,0))</f>
        <v>6.23</v>
      </c>
      <c r="S2748" s="14">
        <f t="shared" si="252"/>
        <v>56.1</v>
      </c>
      <c r="T2748" s="14">
        <f t="shared" si="253"/>
        <v>37.380000000000003</v>
      </c>
      <c r="U2748" s="14">
        <f t="shared" si="254"/>
        <v>18.72</v>
      </c>
      <c r="V2748" s="20">
        <f t="shared" si="255"/>
        <v>0.3336898395721925</v>
      </c>
      <c r="W2748" s="7" t="str">
        <f t="shared" si="256"/>
        <v>Profitable</v>
      </c>
      <c r="X2748" s="7" t="str">
        <f t="shared" si="257"/>
        <v>Low</v>
      </c>
    </row>
    <row r="2749" spans="1:24" x14ac:dyDescent="0.3">
      <c r="A2749" s="7" t="s">
        <v>5548</v>
      </c>
      <c r="B2749" s="8">
        <v>44996</v>
      </c>
      <c r="C2749" s="8">
        <v>45000</v>
      </c>
      <c r="D2749" s="7" t="s">
        <v>2836</v>
      </c>
      <c r="E2749" s="7" t="s">
        <v>453</v>
      </c>
      <c r="F2749" s="7" t="s">
        <v>29</v>
      </c>
      <c r="G2749" s="7" t="s">
        <v>47</v>
      </c>
      <c r="H2749" s="7" t="s">
        <v>63</v>
      </c>
      <c r="I2749" s="6">
        <v>8</v>
      </c>
      <c r="J2749" s="10">
        <v>0</v>
      </c>
      <c r="K2749" s="7" t="s">
        <v>32</v>
      </c>
      <c r="L2749" s="7" t="s">
        <v>33</v>
      </c>
      <c r="M2749" s="6">
        <v>52</v>
      </c>
      <c r="N2749" s="6">
        <v>4</v>
      </c>
      <c r="O2749" s="7" t="str">
        <f>VLOOKUP(H2749,Product_Master!$A$2:$E$19,2,FALSE)</f>
        <v>Paper Ream</v>
      </c>
      <c r="P2749" s="7" t="str">
        <f>VLOOKUP(H2749,Product_Master!$A$2:$E$19,3,FALSE)</f>
        <v>Office Supplies</v>
      </c>
      <c r="Q2749" s="17">
        <f>INDEX(Product_Master!$D$2:$D$19,MATCH(H2749,Product_Master!$A$2:$A$19,0))</f>
        <v>9</v>
      </c>
      <c r="R2749" s="14">
        <f>INDEX(Product_Master!$E$2:$E$19,MATCH(H2749,Product_Master!$A$2:$A$19,0))</f>
        <v>5.46</v>
      </c>
      <c r="S2749" s="14">
        <f t="shared" si="252"/>
        <v>72</v>
      </c>
      <c r="T2749" s="14">
        <f t="shared" si="253"/>
        <v>43.68</v>
      </c>
      <c r="U2749" s="14">
        <f t="shared" si="254"/>
        <v>28.32</v>
      </c>
      <c r="V2749" s="20">
        <f t="shared" si="255"/>
        <v>0.39333333333333331</v>
      </c>
      <c r="W2749" s="7" t="str">
        <f t="shared" si="256"/>
        <v>Profitable</v>
      </c>
      <c r="X2749" s="7" t="str">
        <f t="shared" si="257"/>
        <v>Low</v>
      </c>
    </row>
    <row r="2750" spans="1:24" x14ac:dyDescent="0.3">
      <c r="A2750" s="7" t="s">
        <v>5549</v>
      </c>
      <c r="B2750" s="8">
        <v>45567</v>
      </c>
      <c r="C2750" s="8">
        <v>45573</v>
      </c>
      <c r="D2750" s="7" t="s">
        <v>325</v>
      </c>
      <c r="E2750" s="7" t="s">
        <v>357</v>
      </c>
      <c r="F2750" s="7" t="s">
        <v>29</v>
      </c>
      <c r="G2750" s="7" t="s">
        <v>30</v>
      </c>
      <c r="H2750" s="7" t="s">
        <v>241</v>
      </c>
      <c r="I2750" s="6">
        <v>2</v>
      </c>
      <c r="J2750" s="10">
        <v>0.05</v>
      </c>
      <c r="K2750" s="7" t="s">
        <v>22</v>
      </c>
      <c r="L2750" s="7" t="s">
        <v>33</v>
      </c>
      <c r="M2750" s="6">
        <v>44</v>
      </c>
      <c r="N2750" s="6">
        <v>2</v>
      </c>
      <c r="O2750" s="7" t="str">
        <f>VLOOKUP(H2750,Product_Master!$A$2:$E$19,2,FALSE)</f>
        <v>Notebook</v>
      </c>
      <c r="P2750" s="7" t="str">
        <f>VLOOKUP(H2750,Product_Master!$A$2:$E$19,3,FALSE)</f>
        <v>Office Supplies</v>
      </c>
      <c r="Q2750" s="17">
        <f>INDEX(Product_Master!$D$2:$D$19,MATCH(H2750,Product_Master!$A$2:$A$19,0))</f>
        <v>6</v>
      </c>
      <c r="R2750" s="14">
        <f>INDEX(Product_Master!$E$2:$E$19,MATCH(H2750,Product_Master!$A$2:$A$19,0))</f>
        <v>4.2699999999999996</v>
      </c>
      <c r="S2750" s="14">
        <f t="shared" si="252"/>
        <v>11.399999999999999</v>
      </c>
      <c r="T2750" s="14">
        <f t="shared" si="253"/>
        <v>8.5399999999999991</v>
      </c>
      <c r="U2750" s="14">
        <f t="shared" si="254"/>
        <v>2.8599999999999994</v>
      </c>
      <c r="V2750" s="20">
        <f t="shared" si="255"/>
        <v>0.25087719298245614</v>
      </c>
      <c r="W2750" s="7" t="str">
        <f t="shared" si="256"/>
        <v>Profitable</v>
      </c>
      <c r="X2750" s="7" t="str">
        <f t="shared" si="257"/>
        <v>Low</v>
      </c>
    </row>
    <row r="2751" spans="1:24" x14ac:dyDescent="0.3">
      <c r="A2751" s="7" t="s">
        <v>5550</v>
      </c>
      <c r="B2751" s="8">
        <v>44958</v>
      </c>
      <c r="C2751" s="8">
        <v>44963</v>
      </c>
      <c r="D2751" s="7" t="s">
        <v>1708</v>
      </c>
      <c r="E2751" s="7" t="s">
        <v>671</v>
      </c>
      <c r="F2751" s="7" t="s">
        <v>29</v>
      </c>
      <c r="G2751" s="7" t="s">
        <v>40</v>
      </c>
      <c r="H2751" s="7" t="s">
        <v>21</v>
      </c>
      <c r="I2751" s="6">
        <v>9</v>
      </c>
      <c r="J2751" s="10">
        <v>0</v>
      </c>
      <c r="K2751" s="7" t="s">
        <v>32</v>
      </c>
      <c r="L2751" s="7" t="s">
        <v>33</v>
      </c>
      <c r="M2751" s="6">
        <v>46</v>
      </c>
      <c r="N2751" s="6">
        <v>3</v>
      </c>
      <c r="O2751" s="7" t="str">
        <f>VLOOKUP(H2751,Product_Master!$A$2:$E$19,2,FALSE)</f>
        <v>Pen Set</v>
      </c>
      <c r="P2751" s="7" t="str">
        <f>VLOOKUP(H2751,Product_Master!$A$2:$E$19,3,FALSE)</f>
        <v>Office Supplies</v>
      </c>
      <c r="Q2751" s="17">
        <f>INDEX(Product_Master!$D$2:$D$19,MATCH(H2751,Product_Master!$A$2:$A$19,0))</f>
        <v>12</v>
      </c>
      <c r="R2751" s="14">
        <f>INDEX(Product_Master!$E$2:$E$19,MATCH(H2751,Product_Master!$A$2:$A$19,0))</f>
        <v>9.07</v>
      </c>
      <c r="S2751" s="14">
        <f t="shared" si="252"/>
        <v>108</v>
      </c>
      <c r="T2751" s="14">
        <f t="shared" si="253"/>
        <v>81.63</v>
      </c>
      <c r="U2751" s="14">
        <f t="shared" si="254"/>
        <v>26.370000000000005</v>
      </c>
      <c r="V2751" s="20">
        <f t="shared" si="255"/>
        <v>0.2441666666666667</v>
      </c>
      <c r="W2751" s="7" t="str">
        <f t="shared" si="256"/>
        <v>Profitable</v>
      </c>
      <c r="X2751" s="7" t="str">
        <f t="shared" si="257"/>
        <v>Low</v>
      </c>
    </row>
    <row r="2752" spans="1:24" x14ac:dyDescent="0.3">
      <c r="A2752" s="7" t="s">
        <v>5551</v>
      </c>
      <c r="B2752" s="8">
        <v>45139</v>
      </c>
      <c r="C2752" s="8">
        <v>45143</v>
      </c>
      <c r="D2752" s="7" t="s">
        <v>2346</v>
      </c>
      <c r="E2752" s="7" t="s">
        <v>635</v>
      </c>
      <c r="F2752" s="7" t="s">
        <v>39</v>
      </c>
      <c r="G2752" s="7" t="s">
        <v>40</v>
      </c>
      <c r="H2752" s="7" t="s">
        <v>216</v>
      </c>
      <c r="I2752" s="6">
        <v>6</v>
      </c>
      <c r="J2752" s="10">
        <v>0.1</v>
      </c>
      <c r="K2752" s="7" t="s">
        <v>32</v>
      </c>
      <c r="L2752" s="7" t="s">
        <v>23</v>
      </c>
      <c r="M2752" s="6">
        <v>59</v>
      </c>
      <c r="N2752" s="6">
        <v>5</v>
      </c>
      <c r="O2752" s="7" t="str">
        <f>VLOOKUP(H2752,Product_Master!$A$2:$E$19,2,FALSE)</f>
        <v>Keyboard</v>
      </c>
      <c r="P2752" s="7" t="str">
        <f>VLOOKUP(H2752,Product_Master!$A$2:$E$19,3,FALSE)</f>
        <v>Technology</v>
      </c>
      <c r="Q2752" s="17">
        <f>INDEX(Product_Master!$D$2:$D$19,MATCH(H2752,Product_Master!$A$2:$A$19,0))</f>
        <v>45</v>
      </c>
      <c r="R2752" s="14">
        <f>INDEX(Product_Master!$E$2:$E$19,MATCH(H2752,Product_Master!$A$2:$A$19,0))</f>
        <v>35.729999999999997</v>
      </c>
      <c r="S2752" s="14">
        <f t="shared" si="252"/>
        <v>243</v>
      </c>
      <c r="T2752" s="14">
        <f t="shared" si="253"/>
        <v>214.38</v>
      </c>
      <c r="U2752" s="14">
        <f t="shared" si="254"/>
        <v>28.620000000000005</v>
      </c>
      <c r="V2752" s="20">
        <f t="shared" si="255"/>
        <v>0.1177777777777778</v>
      </c>
      <c r="W2752" s="7" t="str">
        <f t="shared" si="256"/>
        <v>Profitable</v>
      </c>
      <c r="X2752" s="7" t="str">
        <f t="shared" si="257"/>
        <v>Low</v>
      </c>
    </row>
    <row r="2753" spans="1:24" x14ac:dyDescent="0.3">
      <c r="A2753" s="7" t="s">
        <v>5553</v>
      </c>
      <c r="B2753" s="8">
        <v>45458</v>
      </c>
      <c r="C2753" s="8">
        <v>45464</v>
      </c>
      <c r="D2753" s="7" t="s">
        <v>5207</v>
      </c>
      <c r="E2753" s="7" t="s">
        <v>61</v>
      </c>
      <c r="F2753" s="7" t="s">
        <v>39</v>
      </c>
      <c r="G2753" s="7" t="s">
        <v>30</v>
      </c>
      <c r="H2753" s="7" t="s">
        <v>308</v>
      </c>
      <c r="I2753" s="6">
        <v>2</v>
      </c>
      <c r="J2753" s="10">
        <v>0</v>
      </c>
      <c r="K2753" s="7" t="s">
        <v>32</v>
      </c>
      <c r="L2753" s="7" t="s">
        <v>33</v>
      </c>
      <c r="M2753" s="6">
        <v>22</v>
      </c>
      <c r="N2753" s="6">
        <v>1</v>
      </c>
      <c r="O2753" s="7" t="str">
        <f>VLOOKUP(H2753,Product_Master!$A$2:$E$19,2,FALSE)</f>
        <v>Binder</v>
      </c>
      <c r="P2753" s="7" t="str">
        <f>VLOOKUP(H2753,Product_Master!$A$2:$E$19,3,FALSE)</f>
        <v>Office Supplies</v>
      </c>
      <c r="Q2753" s="17">
        <f>INDEX(Product_Master!$D$2:$D$19,MATCH(H2753,Product_Master!$A$2:$A$19,0))</f>
        <v>8</v>
      </c>
      <c r="R2753" s="14">
        <f>INDEX(Product_Master!$E$2:$E$19,MATCH(H2753,Product_Master!$A$2:$A$19,0))</f>
        <v>5.51</v>
      </c>
      <c r="S2753" s="14">
        <f t="shared" si="252"/>
        <v>16</v>
      </c>
      <c r="T2753" s="14">
        <f t="shared" si="253"/>
        <v>11.02</v>
      </c>
      <c r="U2753" s="14">
        <f t="shared" si="254"/>
        <v>4.9800000000000004</v>
      </c>
      <c r="V2753" s="20">
        <f t="shared" si="255"/>
        <v>0.31125000000000003</v>
      </c>
      <c r="W2753" s="7" t="str">
        <f t="shared" si="256"/>
        <v>Profitable</v>
      </c>
      <c r="X2753" s="7" t="str">
        <f t="shared" si="257"/>
        <v>Low</v>
      </c>
    </row>
    <row r="2754" spans="1:24" x14ac:dyDescent="0.3">
      <c r="A2754" s="7" t="s">
        <v>5555</v>
      </c>
      <c r="B2754" s="8">
        <v>45161</v>
      </c>
      <c r="C2754" s="8">
        <v>45165</v>
      </c>
      <c r="D2754" s="7" t="s">
        <v>1097</v>
      </c>
      <c r="E2754" s="7" t="s">
        <v>467</v>
      </c>
      <c r="F2754" s="7" t="s">
        <v>39</v>
      </c>
      <c r="G2754" s="7" t="s">
        <v>20</v>
      </c>
      <c r="H2754" s="7" t="s">
        <v>69</v>
      </c>
      <c r="I2754" s="6">
        <v>4</v>
      </c>
      <c r="J2754" s="10">
        <v>0</v>
      </c>
      <c r="K2754" s="7" t="s">
        <v>32</v>
      </c>
      <c r="L2754" s="7" t="s">
        <v>33</v>
      </c>
      <c r="M2754" s="6">
        <v>23</v>
      </c>
      <c r="N2754" s="6">
        <v>4</v>
      </c>
      <c r="O2754" s="7" t="str">
        <f>VLOOKUP(H2754,Product_Master!$A$2:$E$19,2,FALSE)</f>
        <v>Marker Pack</v>
      </c>
      <c r="P2754" s="7" t="str">
        <f>VLOOKUP(H2754,Product_Master!$A$2:$E$19,3,FALSE)</f>
        <v>Office Supplies</v>
      </c>
      <c r="Q2754" s="17">
        <f>INDEX(Product_Master!$D$2:$D$19,MATCH(H2754,Product_Master!$A$2:$A$19,0))</f>
        <v>11</v>
      </c>
      <c r="R2754" s="14">
        <f>INDEX(Product_Master!$E$2:$E$19,MATCH(H2754,Product_Master!$A$2:$A$19,0))</f>
        <v>6.23</v>
      </c>
      <c r="S2754" s="14">
        <f t="shared" ref="S2754:S2817" si="258">I2754*Q2754*(1-J2754)</f>
        <v>44</v>
      </c>
      <c r="T2754" s="14">
        <f t="shared" ref="T2754:T2817" si="259">I2754*R2754</f>
        <v>24.92</v>
      </c>
      <c r="U2754" s="14">
        <f t="shared" ref="U2754:U2817" si="260">S2754-T2754</f>
        <v>19.079999999999998</v>
      </c>
      <c r="V2754" s="20">
        <f t="shared" ref="V2754:V2817" si="261">IFERROR(U2754/S2754,0)</f>
        <v>0.4336363636363636</v>
      </c>
      <c r="W2754" s="7" t="str">
        <f t="shared" ref="W2754:W2817" si="262">IF(U2754&gt;0,"Profitable","Loss")</f>
        <v>Profitable</v>
      </c>
      <c r="X2754" s="7" t="str">
        <f t="shared" ref="X2754:X2817" si="263">IF(S2754&gt;=5000,"High",IF(S2754&gt;=2000,"Medium","Low"))</f>
        <v>Low</v>
      </c>
    </row>
    <row r="2755" spans="1:24" x14ac:dyDescent="0.3">
      <c r="A2755" s="7" t="s">
        <v>5556</v>
      </c>
      <c r="B2755" s="8">
        <v>45488</v>
      </c>
      <c r="C2755" s="8">
        <v>45492</v>
      </c>
      <c r="D2755" s="7" t="s">
        <v>4620</v>
      </c>
      <c r="E2755" s="7" t="s">
        <v>552</v>
      </c>
      <c r="F2755" s="7" t="s">
        <v>29</v>
      </c>
      <c r="G2755" s="7" t="s">
        <v>293</v>
      </c>
      <c r="H2755" s="7" t="s">
        <v>31</v>
      </c>
      <c r="I2755" s="6">
        <v>3</v>
      </c>
      <c r="J2755" s="10">
        <v>0</v>
      </c>
      <c r="K2755" s="7" t="s">
        <v>32</v>
      </c>
      <c r="L2755" s="7" t="s">
        <v>41</v>
      </c>
      <c r="M2755" s="6">
        <v>69</v>
      </c>
      <c r="N2755" s="6">
        <v>5</v>
      </c>
      <c r="O2755" s="7" t="str">
        <f>VLOOKUP(H2755,Product_Master!$A$2:$E$19,2,FALSE)</f>
        <v>Desk</v>
      </c>
      <c r="P2755" s="7" t="str">
        <f>VLOOKUP(H2755,Product_Master!$A$2:$E$19,3,FALSE)</f>
        <v>Furniture</v>
      </c>
      <c r="Q2755" s="17">
        <f>INDEX(Product_Master!$D$2:$D$19,MATCH(H2755,Product_Master!$A$2:$A$19,0))</f>
        <v>320</v>
      </c>
      <c r="R2755" s="14">
        <f>INDEX(Product_Master!$E$2:$E$19,MATCH(H2755,Product_Master!$A$2:$A$19,0))</f>
        <v>186.25</v>
      </c>
      <c r="S2755" s="14">
        <f t="shared" si="258"/>
        <v>960</v>
      </c>
      <c r="T2755" s="14">
        <f t="shared" si="259"/>
        <v>558.75</v>
      </c>
      <c r="U2755" s="14">
        <f t="shared" si="260"/>
        <v>401.25</v>
      </c>
      <c r="V2755" s="20">
        <f t="shared" si="261"/>
        <v>0.41796875</v>
      </c>
      <c r="W2755" s="7" t="str">
        <f t="shared" si="262"/>
        <v>Profitable</v>
      </c>
      <c r="X2755" s="7" t="str">
        <f t="shared" si="263"/>
        <v>Low</v>
      </c>
    </row>
    <row r="2756" spans="1:24" x14ac:dyDescent="0.3">
      <c r="A2756" s="7" t="s">
        <v>5557</v>
      </c>
      <c r="B2756" s="8">
        <v>44961</v>
      </c>
      <c r="C2756" s="8">
        <v>44968</v>
      </c>
      <c r="D2756" s="7" t="s">
        <v>3024</v>
      </c>
      <c r="E2756" s="7" t="s">
        <v>369</v>
      </c>
      <c r="F2756" s="7" t="s">
        <v>29</v>
      </c>
      <c r="G2756" s="7" t="s">
        <v>251</v>
      </c>
      <c r="H2756" s="7" t="s">
        <v>76</v>
      </c>
      <c r="I2756" s="6">
        <v>1</v>
      </c>
      <c r="J2756" s="10">
        <v>0.05</v>
      </c>
      <c r="K2756" s="7" t="s">
        <v>32</v>
      </c>
      <c r="L2756" s="7" t="s">
        <v>50</v>
      </c>
      <c r="M2756" s="6">
        <v>24</v>
      </c>
      <c r="N2756" s="6">
        <v>3</v>
      </c>
      <c r="O2756" s="7" t="str">
        <f>VLOOKUP(H2756,Product_Master!$A$2:$E$19,2,FALSE)</f>
        <v>Tablet</v>
      </c>
      <c r="P2756" s="7" t="str">
        <f>VLOOKUP(H2756,Product_Master!$A$2:$E$19,3,FALSE)</f>
        <v>Technology</v>
      </c>
      <c r="Q2756" s="17">
        <f>INDEX(Product_Master!$D$2:$D$19,MATCH(H2756,Product_Master!$A$2:$A$19,0))</f>
        <v>350</v>
      </c>
      <c r="R2756" s="14">
        <f>INDEX(Product_Master!$E$2:$E$19,MATCH(H2756,Product_Master!$A$2:$A$19,0))</f>
        <v>267.63</v>
      </c>
      <c r="S2756" s="14">
        <f t="shared" si="258"/>
        <v>332.5</v>
      </c>
      <c r="T2756" s="14">
        <f t="shared" si="259"/>
        <v>267.63</v>
      </c>
      <c r="U2756" s="14">
        <f t="shared" si="260"/>
        <v>64.87</v>
      </c>
      <c r="V2756" s="20">
        <f t="shared" si="261"/>
        <v>0.19509774436090227</v>
      </c>
      <c r="W2756" s="7" t="str">
        <f t="shared" si="262"/>
        <v>Profitable</v>
      </c>
      <c r="X2756" s="7" t="str">
        <f t="shared" si="263"/>
        <v>Low</v>
      </c>
    </row>
    <row r="2757" spans="1:24" x14ac:dyDescent="0.3">
      <c r="A2757" s="7" t="s">
        <v>5558</v>
      </c>
      <c r="B2757" s="8">
        <v>45295</v>
      </c>
      <c r="C2757" s="8">
        <v>45302</v>
      </c>
      <c r="D2757" s="7" t="s">
        <v>2152</v>
      </c>
      <c r="E2757" s="7" t="s">
        <v>552</v>
      </c>
      <c r="F2757" s="7" t="s">
        <v>29</v>
      </c>
      <c r="G2757" s="7" t="s">
        <v>40</v>
      </c>
      <c r="H2757" s="7" t="s">
        <v>84</v>
      </c>
      <c r="I2757" s="6">
        <v>1</v>
      </c>
      <c r="J2757" s="10">
        <v>0</v>
      </c>
      <c r="K2757" s="7" t="s">
        <v>32</v>
      </c>
      <c r="L2757" s="7" t="s">
        <v>50</v>
      </c>
      <c r="M2757" s="6">
        <v>26</v>
      </c>
      <c r="N2757" s="6">
        <v>5</v>
      </c>
      <c r="O2757" s="7" t="str">
        <f>VLOOKUP(H2757,Product_Master!$A$2:$E$19,2,FALSE)</f>
        <v>Bookcase</v>
      </c>
      <c r="P2757" s="7" t="str">
        <f>VLOOKUP(H2757,Product_Master!$A$2:$E$19,3,FALSE)</f>
        <v>Furniture</v>
      </c>
      <c r="Q2757" s="17">
        <f>INDEX(Product_Master!$D$2:$D$19,MATCH(H2757,Product_Master!$A$2:$A$19,0))</f>
        <v>210</v>
      </c>
      <c r="R2757" s="14">
        <f>INDEX(Product_Master!$E$2:$E$19,MATCH(H2757,Product_Master!$A$2:$A$19,0))</f>
        <v>139.15</v>
      </c>
      <c r="S2757" s="14">
        <f t="shared" si="258"/>
        <v>210</v>
      </c>
      <c r="T2757" s="14">
        <f t="shared" si="259"/>
        <v>139.15</v>
      </c>
      <c r="U2757" s="14">
        <f t="shared" si="260"/>
        <v>70.849999999999994</v>
      </c>
      <c r="V2757" s="20">
        <f t="shared" si="261"/>
        <v>0.33738095238095234</v>
      </c>
      <c r="W2757" s="7" t="str">
        <f t="shared" si="262"/>
        <v>Profitable</v>
      </c>
      <c r="X2757" s="7" t="str">
        <f t="shared" si="263"/>
        <v>Low</v>
      </c>
    </row>
    <row r="2758" spans="1:24" x14ac:dyDescent="0.3">
      <c r="A2758" s="7" t="s">
        <v>5559</v>
      </c>
      <c r="B2758" s="8">
        <v>45343</v>
      </c>
      <c r="C2758" s="8">
        <v>45345</v>
      </c>
      <c r="D2758" s="7" t="s">
        <v>2811</v>
      </c>
      <c r="E2758" s="7" t="s">
        <v>731</v>
      </c>
      <c r="F2758" s="7" t="s">
        <v>19</v>
      </c>
      <c r="G2758" s="7" t="s">
        <v>62</v>
      </c>
      <c r="H2758" s="7" t="s">
        <v>241</v>
      </c>
      <c r="I2758" s="6">
        <v>4</v>
      </c>
      <c r="J2758" s="10">
        <v>0</v>
      </c>
      <c r="K2758" s="7" t="s">
        <v>32</v>
      </c>
      <c r="L2758" s="7" t="s">
        <v>23</v>
      </c>
      <c r="M2758" s="6">
        <v>52</v>
      </c>
      <c r="N2758" s="6">
        <v>1</v>
      </c>
      <c r="O2758" s="7" t="str">
        <f>VLOOKUP(H2758,Product_Master!$A$2:$E$19,2,FALSE)</f>
        <v>Notebook</v>
      </c>
      <c r="P2758" s="7" t="str">
        <f>VLOOKUP(H2758,Product_Master!$A$2:$E$19,3,FALSE)</f>
        <v>Office Supplies</v>
      </c>
      <c r="Q2758" s="17">
        <f>INDEX(Product_Master!$D$2:$D$19,MATCH(H2758,Product_Master!$A$2:$A$19,0))</f>
        <v>6</v>
      </c>
      <c r="R2758" s="14">
        <f>INDEX(Product_Master!$E$2:$E$19,MATCH(H2758,Product_Master!$A$2:$A$19,0))</f>
        <v>4.2699999999999996</v>
      </c>
      <c r="S2758" s="14">
        <f t="shared" si="258"/>
        <v>24</v>
      </c>
      <c r="T2758" s="14">
        <f t="shared" si="259"/>
        <v>17.079999999999998</v>
      </c>
      <c r="U2758" s="14">
        <f t="shared" si="260"/>
        <v>6.9200000000000017</v>
      </c>
      <c r="V2758" s="20">
        <f t="shared" si="261"/>
        <v>0.28833333333333339</v>
      </c>
      <c r="W2758" s="7" t="str">
        <f t="shared" si="262"/>
        <v>Profitable</v>
      </c>
      <c r="X2758" s="7" t="str">
        <f t="shared" si="263"/>
        <v>Low</v>
      </c>
    </row>
    <row r="2759" spans="1:24" x14ac:dyDescent="0.3">
      <c r="A2759" s="7" t="s">
        <v>5561</v>
      </c>
      <c r="B2759" s="8">
        <v>45483</v>
      </c>
      <c r="C2759" s="8">
        <v>45488</v>
      </c>
      <c r="D2759" s="7" t="s">
        <v>4596</v>
      </c>
      <c r="E2759" s="7" t="s">
        <v>840</v>
      </c>
      <c r="F2759" s="7" t="s">
        <v>39</v>
      </c>
      <c r="G2759" s="7" t="s">
        <v>47</v>
      </c>
      <c r="H2759" s="7" t="s">
        <v>76</v>
      </c>
      <c r="I2759" s="6">
        <v>5</v>
      </c>
      <c r="J2759" s="10">
        <v>0.2</v>
      </c>
      <c r="K2759" s="7" t="s">
        <v>22</v>
      </c>
      <c r="L2759" s="7" t="s">
        <v>50</v>
      </c>
      <c r="M2759" s="6">
        <v>59</v>
      </c>
      <c r="N2759" s="6">
        <v>2</v>
      </c>
      <c r="O2759" s="7" t="str">
        <f>VLOOKUP(H2759,Product_Master!$A$2:$E$19,2,FALSE)</f>
        <v>Tablet</v>
      </c>
      <c r="P2759" s="7" t="str">
        <f>VLOOKUP(H2759,Product_Master!$A$2:$E$19,3,FALSE)</f>
        <v>Technology</v>
      </c>
      <c r="Q2759" s="17">
        <f>INDEX(Product_Master!$D$2:$D$19,MATCH(H2759,Product_Master!$A$2:$A$19,0))</f>
        <v>350</v>
      </c>
      <c r="R2759" s="14">
        <f>INDEX(Product_Master!$E$2:$E$19,MATCH(H2759,Product_Master!$A$2:$A$19,0))</f>
        <v>267.63</v>
      </c>
      <c r="S2759" s="14">
        <f t="shared" si="258"/>
        <v>1400</v>
      </c>
      <c r="T2759" s="14">
        <f t="shared" si="259"/>
        <v>1338.15</v>
      </c>
      <c r="U2759" s="14">
        <f t="shared" si="260"/>
        <v>61.849999999999909</v>
      </c>
      <c r="V2759" s="20">
        <f t="shared" si="261"/>
        <v>4.4178571428571366E-2</v>
      </c>
      <c r="W2759" s="7" t="str">
        <f t="shared" si="262"/>
        <v>Profitable</v>
      </c>
      <c r="X2759" s="7" t="str">
        <f t="shared" si="263"/>
        <v>Low</v>
      </c>
    </row>
    <row r="2760" spans="1:24" x14ac:dyDescent="0.3">
      <c r="A2760" s="7" t="s">
        <v>5562</v>
      </c>
      <c r="B2760" s="8">
        <v>45055</v>
      </c>
      <c r="C2760" s="8">
        <v>45056</v>
      </c>
      <c r="D2760" s="7" t="s">
        <v>220</v>
      </c>
      <c r="E2760" s="7" t="s">
        <v>444</v>
      </c>
      <c r="F2760" s="7" t="s">
        <v>29</v>
      </c>
      <c r="G2760" s="7" t="s">
        <v>192</v>
      </c>
      <c r="H2760" s="7" t="s">
        <v>76</v>
      </c>
      <c r="I2760" s="6">
        <v>7</v>
      </c>
      <c r="J2760" s="10">
        <v>0</v>
      </c>
      <c r="K2760" s="7" t="s">
        <v>22</v>
      </c>
      <c r="L2760" s="7" t="s">
        <v>33</v>
      </c>
      <c r="M2760" s="6">
        <v>58</v>
      </c>
      <c r="N2760" s="6">
        <v>4</v>
      </c>
      <c r="O2760" s="7" t="str">
        <f>VLOOKUP(H2760,Product_Master!$A$2:$E$19,2,FALSE)</f>
        <v>Tablet</v>
      </c>
      <c r="P2760" s="7" t="str">
        <f>VLOOKUP(H2760,Product_Master!$A$2:$E$19,3,FALSE)</f>
        <v>Technology</v>
      </c>
      <c r="Q2760" s="17">
        <f>INDEX(Product_Master!$D$2:$D$19,MATCH(H2760,Product_Master!$A$2:$A$19,0))</f>
        <v>350</v>
      </c>
      <c r="R2760" s="14">
        <f>INDEX(Product_Master!$E$2:$E$19,MATCH(H2760,Product_Master!$A$2:$A$19,0))</f>
        <v>267.63</v>
      </c>
      <c r="S2760" s="14">
        <f t="shared" si="258"/>
        <v>2450</v>
      </c>
      <c r="T2760" s="14">
        <f t="shared" si="259"/>
        <v>1873.4099999999999</v>
      </c>
      <c r="U2760" s="14">
        <f t="shared" si="260"/>
        <v>576.59000000000015</v>
      </c>
      <c r="V2760" s="20">
        <f t="shared" si="261"/>
        <v>0.23534285714285721</v>
      </c>
      <c r="W2760" s="7" t="str">
        <f t="shared" si="262"/>
        <v>Profitable</v>
      </c>
      <c r="X2760" s="7" t="str">
        <f t="shared" si="263"/>
        <v>Medium</v>
      </c>
    </row>
    <row r="2761" spans="1:24" x14ac:dyDescent="0.3">
      <c r="A2761" s="7" t="s">
        <v>5563</v>
      </c>
      <c r="B2761" s="8">
        <v>45027</v>
      </c>
      <c r="C2761" s="8">
        <v>45034</v>
      </c>
      <c r="D2761" s="7" t="s">
        <v>5564</v>
      </c>
      <c r="E2761" s="7" t="s">
        <v>334</v>
      </c>
      <c r="F2761" s="7" t="s">
        <v>29</v>
      </c>
      <c r="G2761" s="7" t="s">
        <v>47</v>
      </c>
      <c r="H2761" s="7" t="s">
        <v>160</v>
      </c>
      <c r="I2761" s="6">
        <v>2</v>
      </c>
      <c r="J2761" s="10">
        <v>0</v>
      </c>
      <c r="K2761" s="7" t="s">
        <v>32</v>
      </c>
      <c r="L2761" s="7" t="s">
        <v>23</v>
      </c>
      <c r="M2761" s="6">
        <v>23</v>
      </c>
      <c r="N2761" s="6">
        <v>2</v>
      </c>
      <c r="O2761" s="7" t="str">
        <f>VLOOKUP(H2761,Product_Master!$A$2:$E$19,2,FALSE)</f>
        <v>Laptop</v>
      </c>
      <c r="P2761" s="7" t="str">
        <f>VLOOKUP(H2761,Product_Master!$A$2:$E$19,3,FALSE)</f>
        <v>Technology</v>
      </c>
      <c r="Q2761" s="17">
        <f>INDEX(Product_Master!$D$2:$D$19,MATCH(H2761,Product_Master!$A$2:$A$19,0))</f>
        <v>900</v>
      </c>
      <c r="R2761" s="14">
        <f>INDEX(Product_Master!$E$2:$E$19,MATCH(H2761,Product_Master!$A$2:$A$19,0))</f>
        <v>669.14</v>
      </c>
      <c r="S2761" s="14">
        <f t="shared" si="258"/>
        <v>1800</v>
      </c>
      <c r="T2761" s="14">
        <f t="shared" si="259"/>
        <v>1338.28</v>
      </c>
      <c r="U2761" s="14">
        <f t="shared" si="260"/>
        <v>461.72</v>
      </c>
      <c r="V2761" s="20">
        <f t="shared" si="261"/>
        <v>0.25651111111111113</v>
      </c>
      <c r="W2761" s="7" t="str">
        <f t="shared" si="262"/>
        <v>Profitable</v>
      </c>
      <c r="X2761" s="7" t="str">
        <f t="shared" si="263"/>
        <v>Low</v>
      </c>
    </row>
    <row r="2762" spans="1:24" x14ac:dyDescent="0.3">
      <c r="A2762" s="7" t="s">
        <v>5565</v>
      </c>
      <c r="B2762" s="8">
        <v>45394</v>
      </c>
      <c r="C2762" s="8">
        <v>45397</v>
      </c>
      <c r="D2762" s="7" t="s">
        <v>493</v>
      </c>
      <c r="E2762" s="7" t="s">
        <v>18</v>
      </c>
      <c r="F2762" s="7" t="s">
        <v>19</v>
      </c>
      <c r="G2762" s="7" t="s">
        <v>20</v>
      </c>
      <c r="H2762" s="7" t="s">
        <v>76</v>
      </c>
      <c r="I2762" s="6">
        <v>9</v>
      </c>
      <c r="J2762" s="10">
        <v>0</v>
      </c>
      <c r="K2762" s="7" t="s">
        <v>222</v>
      </c>
      <c r="L2762" s="7" t="s">
        <v>41</v>
      </c>
      <c r="M2762" s="6">
        <v>51</v>
      </c>
      <c r="N2762" s="6">
        <v>3</v>
      </c>
      <c r="O2762" s="7" t="str">
        <f>VLOOKUP(H2762,Product_Master!$A$2:$E$19,2,FALSE)</f>
        <v>Tablet</v>
      </c>
      <c r="P2762" s="7" t="str">
        <f>VLOOKUP(H2762,Product_Master!$A$2:$E$19,3,FALSE)</f>
        <v>Technology</v>
      </c>
      <c r="Q2762" s="17">
        <f>INDEX(Product_Master!$D$2:$D$19,MATCH(H2762,Product_Master!$A$2:$A$19,0))</f>
        <v>350</v>
      </c>
      <c r="R2762" s="14">
        <f>INDEX(Product_Master!$E$2:$E$19,MATCH(H2762,Product_Master!$A$2:$A$19,0))</f>
        <v>267.63</v>
      </c>
      <c r="S2762" s="14">
        <f t="shared" si="258"/>
        <v>3150</v>
      </c>
      <c r="T2762" s="14">
        <f t="shared" si="259"/>
        <v>2408.67</v>
      </c>
      <c r="U2762" s="14">
        <f t="shared" si="260"/>
        <v>741.32999999999993</v>
      </c>
      <c r="V2762" s="20">
        <f t="shared" si="261"/>
        <v>0.23534285714285713</v>
      </c>
      <c r="W2762" s="7" t="str">
        <f t="shared" si="262"/>
        <v>Profitable</v>
      </c>
      <c r="X2762" s="7" t="str">
        <f t="shared" si="263"/>
        <v>Medium</v>
      </c>
    </row>
    <row r="2763" spans="1:24" x14ac:dyDescent="0.3">
      <c r="A2763" s="7" t="s">
        <v>5566</v>
      </c>
      <c r="B2763" s="8">
        <v>45134</v>
      </c>
      <c r="C2763" s="8">
        <v>45136</v>
      </c>
      <c r="D2763" s="7" t="s">
        <v>2842</v>
      </c>
      <c r="E2763" s="7" t="s">
        <v>914</v>
      </c>
      <c r="F2763" s="7" t="s">
        <v>29</v>
      </c>
      <c r="G2763" s="7" t="s">
        <v>115</v>
      </c>
      <c r="H2763" s="7" t="s">
        <v>48</v>
      </c>
      <c r="I2763" s="6">
        <v>9</v>
      </c>
      <c r="J2763" s="10">
        <v>0</v>
      </c>
      <c r="K2763" s="7" t="s">
        <v>32</v>
      </c>
      <c r="L2763" s="7" t="s">
        <v>50</v>
      </c>
      <c r="M2763" s="6">
        <v>51</v>
      </c>
      <c r="N2763" s="6">
        <v>4</v>
      </c>
      <c r="O2763" s="7" t="str">
        <f>VLOOKUP(H2763,Product_Master!$A$2:$E$19,2,FALSE)</f>
        <v>Monitor</v>
      </c>
      <c r="P2763" s="7" t="str">
        <f>VLOOKUP(H2763,Product_Master!$A$2:$E$19,3,FALSE)</f>
        <v>Technology</v>
      </c>
      <c r="Q2763" s="17">
        <f>INDEX(Product_Master!$D$2:$D$19,MATCH(H2763,Product_Master!$A$2:$A$19,0))</f>
        <v>220</v>
      </c>
      <c r="R2763" s="14">
        <f>INDEX(Product_Master!$E$2:$E$19,MATCH(H2763,Product_Master!$A$2:$A$19,0))</f>
        <v>159.36000000000001</v>
      </c>
      <c r="S2763" s="14">
        <f t="shared" si="258"/>
        <v>1980</v>
      </c>
      <c r="T2763" s="14">
        <f t="shared" si="259"/>
        <v>1434.2400000000002</v>
      </c>
      <c r="U2763" s="14">
        <f t="shared" si="260"/>
        <v>545.75999999999976</v>
      </c>
      <c r="V2763" s="20">
        <f t="shared" si="261"/>
        <v>0.27563636363636351</v>
      </c>
      <c r="W2763" s="7" t="str">
        <f t="shared" si="262"/>
        <v>Profitable</v>
      </c>
      <c r="X2763" s="7" t="str">
        <f t="shared" si="263"/>
        <v>Low</v>
      </c>
    </row>
    <row r="2764" spans="1:24" x14ac:dyDescent="0.3">
      <c r="A2764" s="7" t="s">
        <v>5567</v>
      </c>
      <c r="B2764" s="8">
        <v>45462</v>
      </c>
      <c r="C2764" s="8">
        <v>45464</v>
      </c>
      <c r="D2764" s="7" t="s">
        <v>2587</v>
      </c>
      <c r="E2764" s="7" t="s">
        <v>917</v>
      </c>
      <c r="F2764" s="7" t="s">
        <v>19</v>
      </c>
      <c r="G2764" s="7" t="s">
        <v>293</v>
      </c>
      <c r="H2764" s="7" t="s">
        <v>69</v>
      </c>
      <c r="I2764" s="6">
        <v>7</v>
      </c>
      <c r="J2764" s="10">
        <v>0</v>
      </c>
      <c r="K2764" s="7" t="s">
        <v>32</v>
      </c>
      <c r="L2764" s="7" t="s">
        <v>33</v>
      </c>
      <c r="M2764" s="6">
        <v>38</v>
      </c>
      <c r="N2764" s="6">
        <v>4</v>
      </c>
      <c r="O2764" s="7" t="str">
        <f>VLOOKUP(H2764,Product_Master!$A$2:$E$19,2,FALSE)</f>
        <v>Marker Pack</v>
      </c>
      <c r="P2764" s="7" t="str">
        <f>VLOOKUP(H2764,Product_Master!$A$2:$E$19,3,FALSE)</f>
        <v>Office Supplies</v>
      </c>
      <c r="Q2764" s="17">
        <f>INDEX(Product_Master!$D$2:$D$19,MATCH(H2764,Product_Master!$A$2:$A$19,0))</f>
        <v>11</v>
      </c>
      <c r="R2764" s="14">
        <f>INDEX(Product_Master!$E$2:$E$19,MATCH(H2764,Product_Master!$A$2:$A$19,0))</f>
        <v>6.23</v>
      </c>
      <c r="S2764" s="14">
        <f t="shared" si="258"/>
        <v>77</v>
      </c>
      <c r="T2764" s="14">
        <f t="shared" si="259"/>
        <v>43.61</v>
      </c>
      <c r="U2764" s="14">
        <f t="shared" si="260"/>
        <v>33.39</v>
      </c>
      <c r="V2764" s="20">
        <f t="shared" si="261"/>
        <v>0.43363636363636365</v>
      </c>
      <c r="W2764" s="7" t="str">
        <f t="shared" si="262"/>
        <v>Profitable</v>
      </c>
      <c r="X2764" s="7" t="str">
        <f t="shared" si="263"/>
        <v>Low</v>
      </c>
    </row>
    <row r="2765" spans="1:24" x14ac:dyDescent="0.3">
      <c r="A2765" s="7" t="s">
        <v>5568</v>
      </c>
      <c r="B2765" s="8">
        <v>45563</v>
      </c>
      <c r="C2765" s="8">
        <v>45566</v>
      </c>
      <c r="D2765" s="7" t="s">
        <v>2262</v>
      </c>
      <c r="E2765" s="7" t="s">
        <v>221</v>
      </c>
      <c r="F2765" s="7" t="s">
        <v>39</v>
      </c>
      <c r="G2765" s="7" t="s">
        <v>97</v>
      </c>
      <c r="H2765" s="7" t="s">
        <v>31</v>
      </c>
      <c r="I2765" s="6">
        <v>3</v>
      </c>
      <c r="J2765" s="10">
        <v>0.1</v>
      </c>
      <c r="K2765" s="7" t="s">
        <v>32</v>
      </c>
      <c r="L2765" s="7" t="s">
        <v>33</v>
      </c>
      <c r="M2765" s="6">
        <v>60</v>
      </c>
      <c r="N2765" s="6">
        <v>1</v>
      </c>
      <c r="O2765" s="7" t="str">
        <f>VLOOKUP(H2765,Product_Master!$A$2:$E$19,2,FALSE)</f>
        <v>Desk</v>
      </c>
      <c r="P2765" s="7" t="str">
        <f>VLOOKUP(H2765,Product_Master!$A$2:$E$19,3,FALSE)</f>
        <v>Furniture</v>
      </c>
      <c r="Q2765" s="17">
        <f>INDEX(Product_Master!$D$2:$D$19,MATCH(H2765,Product_Master!$A$2:$A$19,0))</f>
        <v>320</v>
      </c>
      <c r="R2765" s="14">
        <f>INDEX(Product_Master!$E$2:$E$19,MATCH(H2765,Product_Master!$A$2:$A$19,0))</f>
        <v>186.25</v>
      </c>
      <c r="S2765" s="14">
        <f t="shared" si="258"/>
        <v>864</v>
      </c>
      <c r="T2765" s="14">
        <f t="shared" si="259"/>
        <v>558.75</v>
      </c>
      <c r="U2765" s="14">
        <f t="shared" si="260"/>
        <v>305.25</v>
      </c>
      <c r="V2765" s="20">
        <f t="shared" si="261"/>
        <v>0.3532986111111111</v>
      </c>
      <c r="W2765" s="7" t="str">
        <f t="shared" si="262"/>
        <v>Profitable</v>
      </c>
      <c r="X2765" s="7" t="str">
        <f t="shared" si="263"/>
        <v>Low</v>
      </c>
    </row>
    <row r="2766" spans="1:24" x14ac:dyDescent="0.3">
      <c r="A2766" s="7" t="s">
        <v>5570</v>
      </c>
      <c r="B2766" s="8">
        <v>45612</v>
      </c>
      <c r="C2766" s="8">
        <v>45618</v>
      </c>
      <c r="D2766" s="7" t="s">
        <v>2862</v>
      </c>
      <c r="E2766" s="7" t="s">
        <v>232</v>
      </c>
      <c r="F2766" s="7" t="s">
        <v>39</v>
      </c>
      <c r="G2766" s="7" t="s">
        <v>115</v>
      </c>
      <c r="H2766" s="7" t="s">
        <v>21</v>
      </c>
      <c r="I2766" s="6">
        <v>3</v>
      </c>
      <c r="J2766" s="10">
        <v>0.15</v>
      </c>
      <c r="K2766" s="7" t="s">
        <v>32</v>
      </c>
      <c r="L2766" s="7" t="s">
        <v>50</v>
      </c>
      <c r="M2766" s="6">
        <v>45</v>
      </c>
      <c r="N2766" s="6">
        <v>2</v>
      </c>
      <c r="O2766" s="7" t="str">
        <f>VLOOKUP(H2766,Product_Master!$A$2:$E$19,2,FALSE)</f>
        <v>Pen Set</v>
      </c>
      <c r="P2766" s="7" t="str">
        <f>VLOOKUP(H2766,Product_Master!$A$2:$E$19,3,FALSE)</f>
        <v>Office Supplies</v>
      </c>
      <c r="Q2766" s="17">
        <f>INDEX(Product_Master!$D$2:$D$19,MATCH(H2766,Product_Master!$A$2:$A$19,0))</f>
        <v>12</v>
      </c>
      <c r="R2766" s="14">
        <f>INDEX(Product_Master!$E$2:$E$19,MATCH(H2766,Product_Master!$A$2:$A$19,0))</f>
        <v>9.07</v>
      </c>
      <c r="S2766" s="14">
        <f t="shared" si="258"/>
        <v>30.599999999999998</v>
      </c>
      <c r="T2766" s="14">
        <f t="shared" si="259"/>
        <v>27.21</v>
      </c>
      <c r="U2766" s="14">
        <f t="shared" si="260"/>
        <v>3.389999999999997</v>
      </c>
      <c r="V2766" s="20">
        <f t="shared" si="261"/>
        <v>0.11078431372549011</v>
      </c>
      <c r="W2766" s="7" t="str">
        <f t="shared" si="262"/>
        <v>Profitable</v>
      </c>
      <c r="X2766" s="7" t="str">
        <f t="shared" si="263"/>
        <v>Low</v>
      </c>
    </row>
    <row r="2767" spans="1:24" x14ac:dyDescent="0.3">
      <c r="A2767" s="7" t="s">
        <v>5571</v>
      </c>
      <c r="B2767" s="8">
        <v>45496</v>
      </c>
      <c r="C2767" s="8">
        <v>45499</v>
      </c>
      <c r="D2767" s="7" t="s">
        <v>1603</v>
      </c>
      <c r="E2767" s="7" t="s">
        <v>298</v>
      </c>
      <c r="F2767" s="7" t="s">
        <v>29</v>
      </c>
      <c r="G2767" s="7" t="s">
        <v>97</v>
      </c>
      <c r="H2767" s="7" t="s">
        <v>154</v>
      </c>
      <c r="I2767" s="6">
        <v>8</v>
      </c>
      <c r="J2767" s="10">
        <v>0</v>
      </c>
      <c r="K2767" s="7" t="s">
        <v>32</v>
      </c>
      <c r="L2767" s="7" t="s">
        <v>41</v>
      </c>
      <c r="M2767" s="6">
        <v>61</v>
      </c>
      <c r="N2767" s="6">
        <v>5</v>
      </c>
      <c r="O2767" s="7" t="str">
        <f>VLOOKUP(H2767,Product_Master!$A$2:$E$19,2,FALSE)</f>
        <v>Filing Cabinet</v>
      </c>
      <c r="P2767" s="7" t="str">
        <f>VLOOKUP(H2767,Product_Master!$A$2:$E$19,3,FALSE)</f>
        <v>Furniture</v>
      </c>
      <c r="Q2767" s="17">
        <f>INDEX(Product_Master!$D$2:$D$19,MATCH(H2767,Product_Master!$A$2:$A$19,0))</f>
        <v>130</v>
      </c>
      <c r="R2767" s="14">
        <f>INDEX(Product_Master!$E$2:$E$19,MATCH(H2767,Product_Master!$A$2:$A$19,0))</f>
        <v>83.55</v>
      </c>
      <c r="S2767" s="14">
        <f t="shared" si="258"/>
        <v>1040</v>
      </c>
      <c r="T2767" s="14">
        <f t="shared" si="259"/>
        <v>668.4</v>
      </c>
      <c r="U2767" s="14">
        <f t="shared" si="260"/>
        <v>371.6</v>
      </c>
      <c r="V2767" s="20">
        <f t="shared" si="261"/>
        <v>0.35730769230769233</v>
      </c>
      <c r="W2767" s="7" t="str">
        <f t="shared" si="262"/>
        <v>Profitable</v>
      </c>
      <c r="X2767" s="7" t="str">
        <f t="shared" si="263"/>
        <v>Low</v>
      </c>
    </row>
    <row r="2768" spans="1:24" x14ac:dyDescent="0.3">
      <c r="A2768" s="7" t="s">
        <v>5572</v>
      </c>
      <c r="B2768" s="8">
        <v>45187</v>
      </c>
      <c r="C2768" s="8">
        <v>45189</v>
      </c>
      <c r="D2768" s="7" t="s">
        <v>590</v>
      </c>
      <c r="E2768" s="7" t="s">
        <v>717</v>
      </c>
      <c r="F2768" s="7" t="s">
        <v>29</v>
      </c>
      <c r="G2768" s="7" t="s">
        <v>40</v>
      </c>
      <c r="H2768" s="7" t="s">
        <v>84</v>
      </c>
      <c r="I2768" s="6">
        <v>9</v>
      </c>
      <c r="J2768" s="10">
        <v>0.1</v>
      </c>
      <c r="K2768" s="7" t="s">
        <v>32</v>
      </c>
      <c r="L2768" s="7" t="s">
        <v>33</v>
      </c>
      <c r="M2768" s="6">
        <v>64</v>
      </c>
      <c r="N2768" s="6">
        <v>3</v>
      </c>
      <c r="O2768" s="7" t="str">
        <f>VLOOKUP(H2768,Product_Master!$A$2:$E$19,2,FALSE)</f>
        <v>Bookcase</v>
      </c>
      <c r="P2768" s="7" t="str">
        <f>VLOOKUP(H2768,Product_Master!$A$2:$E$19,3,FALSE)</f>
        <v>Furniture</v>
      </c>
      <c r="Q2768" s="17">
        <f>INDEX(Product_Master!$D$2:$D$19,MATCH(H2768,Product_Master!$A$2:$A$19,0))</f>
        <v>210</v>
      </c>
      <c r="R2768" s="14">
        <f>INDEX(Product_Master!$E$2:$E$19,MATCH(H2768,Product_Master!$A$2:$A$19,0))</f>
        <v>139.15</v>
      </c>
      <c r="S2768" s="14">
        <f t="shared" si="258"/>
        <v>1701</v>
      </c>
      <c r="T2768" s="14">
        <f t="shared" si="259"/>
        <v>1252.3500000000001</v>
      </c>
      <c r="U2768" s="14">
        <f t="shared" si="260"/>
        <v>448.64999999999986</v>
      </c>
      <c r="V2768" s="20">
        <f t="shared" si="261"/>
        <v>0.26375661375661369</v>
      </c>
      <c r="W2768" s="7" t="str">
        <f t="shared" si="262"/>
        <v>Profitable</v>
      </c>
      <c r="X2768" s="7" t="str">
        <f t="shared" si="263"/>
        <v>Low</v>
      </c>
    </row>
    <row r="2769" spans="1:24" x14ac:dyDescent="0.3">
      <c r="A2769" s="7" t="s">
        <v>5573</v>
      </c>
      <c r="B2769" s="8">
        <v>45431</v>
      </c>
      <c r="C2769" s="8">
        <v>45432</v>
      </c>
      <c r="D2769" s="7" t="s">
        <v>3548</v>
      </c>
      <c r="E2769" s="7" t="s">
        <v>1058</v>
      </c>
      <c r="F2769" s="7" t="s">
        <v>39</v>
      </c>
      <c r="G2769" s="7" t="s">
        <v>293</v>
      </c>
      <c r="H2769" s="7" t="s">
        <v>48</v>
      </c>
      <c r="I2769" s="6">
        <v>5</v>
      </c>
      <c r="J2769" s="10">
        <v>0.05</v>
      </c>
      <c r="K2769" s="7" t="s">
        <v>32</v>
      </c>
      <c r="L2769" s="7" t="s">
        <v>50</v>
      </c>
      <c r="M2769" s="6">
        <v>62</v>
      </c>
      <c r="N2769" s="6">
        <v>2</v>
      </c>
      <c r="O2769" s="7" t="str">
        <f>VLOOKUP(H2769,Product_Master!$A$2:$E$19,2,FALSE)</f>
        <v>Monitor</v>
      </c>
      <c r="P2769" s="7" t="str">
        <f>VLOOKUP(H2769,Product_Master!$A$2:$E$19,3,FALSE)</f>
        <v>Technology</v>
      </c>
      <c r="Q2769" s="17">
        <f>INDEX(Product_Master!$D$2:$D$19,MATCH(H2769,Product_Master!$A$2:$A$19,0))</f>
        <v>220</v>
      </c>
      <c r="R2769" s="14">
        <f>INDEX(Product_Master!$E$2:$E$19,MATCH(H2769,Product_Master!$A$2:$A$19,0))</f>
        <v>159.36000000000001</v>
      </c>
      <c r="S2769" s="14">
        <f t="shared" si="258"/>
        <v>1045</v>
      </c>
      <c r="T2769" s="14">
        <f t="shared" si="259"/>
        <v>796.80000000000007</v>
      </c>
      <c r="U2769" s="14">
        <f t="shared" si="260"/>
        <v>248.19999999999993</v>
      </c>
      <c r="V2769" s="20">
        <f t="shared" si="261"/>
        <v>0.23751196172248798</v>
      </c>
      <c r="W2769" s="7" t="str">
        <f t="shared" si="262"/>
        <v>Profitable</v>
      </c>
      <c r="X2769" s="7" t="str">
        <f t="shared" si="263"/>
        <v>Low</v>
      </c>
    </row>
    <row r="2770" spans="1:24" x14ac:dyDescent="0.3">
      <c r="A2770" s="7" t="s">
        <v>5574</v>
      </c>
      <c r="B2770" s="8">
        <v>45346</v>
      </c>
      <c r="C2770" s="8">
        <v>45347</v>
      </c>
      <c r="D2770" s="7" t="s">
        <v>3251</v>
      </c>
      <c r="E2770" s="7" t="s">
        <v>1019</v>
      </c>
      <c r="F2770" s="7" t="s">
        <v>29</v>
      </c>
      <c r="G2770" s="7" t="s">
        <v>90</v>
      </c>
      <c r="H2770" s="7" t="s">
        <v>154</v>
      </c>
      <c r="I2770" s="6">
        <v>4</v>
      </c>
      <c r="J2770" s="10">
        <v>0</v>
      </c>
      <c r="K2770" s="7" t="s">
        <v>222</v>
      </c>
      <c r="L2770" s="7" t="s">
        <v>33</v>
      </c>
      <c r="M2770" s="6">
        <v>26</v>
      </c>
      <c r="N2770" s="6">
        <v>4</v>
      </c>
      <c r="O2770" s="7" t="str">
        <f>VLOOKUP(H2770,Product_Master!$A$2:$E$19,2,FALSE)</f>
        <v>Filing Cabinet</v>
      </c>
      <c r="P2770" s="7" t="str">
        <f>VLOOKUP(H2770,Product_Master!$A$2:$E$19,3,FALSE)</f>
        <v>Furniture</v>
      </c>
      <c r="Q2770" s="17">
        <f>INDEX(Product_Master!$D$2:$D$19,MATCH(H2770,Product_Master!$A$2:$A$19,0))</f>
        <v>130</v>
      </c>
      <c r="R2770" s="14">
        <f>INDEX(Product_Master!$E$2:$E$19,MATCH(H2770,Product_Master!$A$2:$A$19,0))</f>
        <v>83.55</v>
      </c>
      <c r="S2770" s="14">
        <f t="shared" si="258"/>
        <v>520</v>
      </c>
      <c r="T2770" s="14">
        <f t="shared" si="259"/>
        <v>334.2</v>
      </c>
      <c r="U2770" s="14">
        <f t="shared" si="260"/>
        <v>185.8</v>
      </c>
      <c r="V2770" s="20">
        <f t="shared" si="261"/>
        <v>0.35730769230769233</v>
      </c>
      <c r="W2770" s="7" t="str">
        <f t="shared" si="262"/>
        <v>Profitable</v>
      </c>
      <c r="X2770" s="7" t="str">
        <f t="shared" si="263"/>
        <v>Low</v>
      </c>
    </row>
    <row r="2771" spans="1:24" x14ac:dyDescent="0.3">
      <c r="A2771" s="7" t="s">
        <v>5575</v>
      </c>
      <c r="B2771" s="8">
        <v>45549</v>
      </c>
      <c r="C2771" s="8">
        <v>45552</v>
      </c>
      <c r="D2771" s="7" t="s">
        <v>2231</v>
      </c>
      <c r="E2771" s="7" t="s">
        <v>619</v>
      </c>
      <c r="F2771" s="7" t="s">
        <v>29</v>
      </c>
      <c r="G2771" s="7" t="s">
        <v>90</v>
      </c>
      <c r="H2771" s="7" t="s">
        <v>21</v>
      </c>
      <c r="I2771" s="6">
        <v>9</v>
      </c>
      <c r="J2771" s="10">
        <v>0</v>
      </c>
      <c r="K2771" s="7" t="s">
        <v>32</v>
      </c>
      <c r="L2771" s="7" t="s">
        <v>50</v>
      </c>
      <c r="M2771" s="6">
        <v>48</v>
      </c>
      <c r="N2771" s="6">
        <v>2</v>
      </c>
      <c r="O2771" s="7" t="str">
        <f>VLOOKUP(H2771,Product_Master!$A$2:$E$19,2,FALSE)</f>
        <v>Pen Set</v>
      </c>
      <c r="P2771" s="7" t="str">
        <f>VLOOKUP(H2771,Product_Master!$A$2:$E$19,3,FALSE)</f>
        <v>Office Supplies</v>
      </c>
      <c r="Q2771" s="17">
        <f>INDEX(Product_Master!$D$2:$D$19,MATCH(H2771,Product_Master!$A$2:$A$19,0))</f>
        <v>12</v>
      </c>
      <c r="R2771" s="14">
        <f>INDEX(Product_Master!$E$2:$E$19,MATCH(H2771,Product_Master!$A$2:$A$19,0))</f>
        <v>9.07</v>
      </c>
      <c r="S2771" s="14">
        <f t="shared" si="258"/>
        <v>108</v>
      </c>
      <c r="T2771" s="14">
        <f t="shared" si="259"/>
        <v>81.63</v>
      </c>
      <c r="U2771" s="14">
        <f t="shared" si="260"/>
        <v>26.370000000000005</v>
      </c>
      <c r="V2771" s="20">
        <f t="shared" si="261"/>
        <v>0.2441666666666667</v>
      </c>
      <c r="W2771" s="7" t="str">
        <f t="shared" si="262"/>
        <v>Profitable</v>
      </c>
      <c r="X2771" s="7" t="str">
        <f t="shared" si="263"/>
        <v>Low</v>
      </c>
    </row>
    <row r="2772" spans="1:24" x14ac:dyDescent="0.3">
      <c r="A2772" s="7" t="s">
        <v>5576</v>
      </c>
      <c r="B2772" s="8">
        <v>45423</v>
      </c>
      <c r="C2772" s="8">
        <v>45426</v>
      </c>
      <c r="D2772" s="7" t="s">
        <v>4509</v>
      </c>
      <c r="E2772" s="7" t="s">
        <v>321</v>
      </c>
      <c r="F2772" s="7" t="s">
        <v>29</v>
      </c>
      <c r="G2772" s="7" t="s">
        <v>293</v>
      </c>
      <c r="H2772" s="7" t="s">
        <v>31</v>
      </c>
      <c r="I2772" s="6">
        <v>8</v>
      </c>
      <c r="J2772" s="10">
        <v>0</v>
      </c>
      <c r="K2772" s="7" t="s">
        <v>32</v>
      </c>
      <c r="L2772" s="7" t="s">
        <v>50</v>
      </c>
      <c r="M2772" s="6">
        <v>34</v>
      </c>
      <c r="N2772" s="6">
        <v>5</v>
      </c>
      <c r="O2772" s="7" t="str">
        <f>VLOOKUP(H2772,Product_Master!$A$2:$E$19,2,FALSE)</f>
        <v>Desk</v>
      </c>
      <c r="P2772" s="7" t="str">
        <f>VLOOKUP(H2772,Product_Master!$A$2:$E$19,3,FALSE)</f>
        <v>Furniture</v>
      </c>
      <c r="Q2772" s="17">
        <f>INDEX(Product_Master!$D$2:$D$19,MATCH(H2772,Product_Master!$A$2:$A$19,0))</f>
        <v>320</v>
      </c>
      <c r="R2772" s="14">
        <f>INDEX(Product_Master!$E$2:$E$19,MATCH(H2772,Product_Master!$A$2:$A$19,0))</f>
        <v>186.25</v>
      </c>
      <c r="S2772" s="14">
        <f t="shared" si="258"/>
        <v>2560</v>
      </c>
      <c r="T2772" s="14">
        <f t="shared" si="259"/>
        <v>1490</v>
      </c>
      <c r="U2772" s="14">
        <f t="shared" si="260"/>
        <v>1070</v>
      </c>
      <c r="V2772" s="20">
        <f t="shared" si="261"/>
        <v>0.41796875</v>
      </c>
      <c r="W2772" s="7" t="str">
        <f t="shared" si="262"/>
        <v>Profitable</v>
      </c>
      <c r="X2772" s="7" t="str">
        <f t="shared" si="263"/>
        <v>Medium</v>
      </c>
    </row>
    <row r="2773" spans="1:24" x14ac:dyDescent="0.3">
      <c r="A2773" s="7" t="s">
        <v>5577</v>
      </c>
      <c r="B2773" s="8">
        <v>44996</v>
      </c>
      <c r="C2773" s="8">
        <v>44999</v>
      </c>
      <c r="D2773" s="7" t="s">
        <v>1714</v>
      </c>
      <c r="E2773" s="7" t="s">
        <v>197</v>
      </c>
      <c r="F2773" s="7" t="s">
        <v>29</v>
      </c>
      <c r="G2773" s="7" t="s">
        <v>30</v>
      </c>
      <c r="H2773" s="7" t="s">
        <v>308</v>
      </c>
      <c r="I2773" s="6">
        <v>1</v>
      </c>
      <c r="J2773" s="10">
        <v>0.2</v>
      </c>
      <c r="K2773" s="7" t="s">
        <v>32</v>
      </c>
      <c r="L2773" s="7" t="s">
        <v>41</v>
      </c>
      <c r="M2773" s="6">
        <v>64</v>
      </c>
      <c r="N2773" s="6">
        <v>5</v>
      </c>
      <c r="O2773" s="7" t="str">
        <f>VLOOKUP(H2773,Product_Master!$A$2:$E$19,2,FALSE)</f>
        <v>Binder</v>
      </c>
      <c r="P2773" s="7" t="str">
        <f>VLOOKUP(H2773,Product_Master!$A$2:$E$19,3,FALSE)</f>
        <v>Office Supplies</v>
      </c>
      <c r="Q2773" s="17">
        <f>INDEX(Product_Master!$D$2:$D$19,MATCH(H2773,Product_Master!$A$2:$A$19,0))</f>
        <v>8</v>
      </c>
      <c r="R2773" s="14">
        <f>INDEX(Product_Master!$E$2:$E$19,MATCH(H2773,Product_Master!$A$2:$A$19,0))</f>
        <v>5.51</v>
      </c>
      <c r="S2773" s="14">
        <f t="shared" si="258"/>
        <v>6.4</v>
      </c>
      <c r="T2773" s="14">
        <f t="shared" si="259"/>
        <v>5.51</v>
      </c>
      <c r="U2773" s="14">
        <f t="shared" si="260"/>
        <v>0.89000000000000057</v>
      </c>
      <c r="V2773" s="20">
        <f t="shared" si="261"/>
        <v>0.13906250000000009</v>
      </c>
      <c r="W2773" s="7" t="str">
        <f t="shared" si="262"/>
        <v>Profitable</v>
      </c>
      <c r="X2773" s="7" t="str">
        <f t="shared" si="263"/>
        <v>Low</v>
      </c>
    </row>
    <row r="2774" spans="1:24" x14ac:dyDescent="0.3">
      <c r="A2774" s="7" t="s">
        <v>5578</v>
      </c>
      <c r="B2774" s="8">
        <v>45386</v>
      </c>
      <c r="C2774" s="8">
        <v>45390</v>
      </c>
      <c r="D2774" s="7" t="s">
        <v>2475</v>
      </c>
      <c r="E2774" s="7" t="s">
        <v>215</v>
      </c>
      <c r="F2774" s="7" t="s">
        <v>19</v>
      </c>
      <c r="G2774" s="7" t="s">
        <v>192</v>
      </c>
      <c r="H2774" s="7" t="s">
        <v>48</v>
      </c>
      <c r="I2774" s="6">
        <v>7</v>
      </c>
      <c r="J2774" s="10">
        <v>0.15</v>
      </c>
      <c r="K2774" s="7" t="s">
        <v>32</v>
      </c>
      <c r="L2774" s="7" t="s">
        <v>41</v>
      </c>
      <c r="M2774" s="6">
        <v>63</v>
      </c>
      <c r="N2774" s="6">
        <v>5</v>
      </c>
      <c r="O2774" s="7" t="str">
        <f>VLOOKUP(H2774,Product_Master!$A$2:$E$19,2,FALSE)</f>
        <v>Monitor</v>
      </c>
      <c r="P2774" s="7" t="str">
        <f>VLOOKUP(H2774,Product_Master!$A$2:$E$19,3,FALSE)</f>
        <v>Technology</v>
      </c>
      <c r="Q2774" s="17">
        <f>INDEX(Product_Master!$D$2:$D$19,MATCH(H2774,Product_Master!$A$2:$A$19,0))</f>
        <v>220</v>
      </c>
      <c r="R2774" s="14">
        <f>INDEX(Product_Master!$E$2:$E$19,MATCH(H2774,Product_Master!$A$2:$A$19,0))</f>
        <v>159.36000000000001</v>
      </c>
      <c r="S2774" s="14">
        <f t="shared" si="258"/>
        <v>1309</v>
      </c>
      <c r="T2774" s="14">
        <f t="shared" si="259"/>
        <v>1115.52</v>
      </c>
      <c r="U2774" s="14">
        <f t="shared" si="260"/>
        <v>193.48000000000002</v>
      </c>
      <c r="V2774" s="20">
        <f t="shared" si="261"/>
        <v>0.14780748663101606</v>
      </c>
      <c r="W2774" s="7" t="str">
        <f t="shared" si="262"/>
        <v>Profitable</v>
      </c>
      <c r="X2774" s="7" t="str">
        <f t="shared" si="263"/>
        <v>Low</v>
      </c>
    </row>
    <row r="2775" spans="1:24" x14ac:dyDescent="0.3">
      <c r="A2775" s="7" t="s">
        <v>5579</v>
      </c>
      <c r="B2775" s="8">
        <v>45121</v>
      </c>
      <c r="C2775" s="8">
        <v>45122</v>
      </c>
      <c r="D2775" s="7" t="s">
        <v>657</v>
      </c>
      <c r="E2775" s="7" t="s">
        <v>548</v>
      </c>
      <c r="F2775" s="7" t="s">
        <v>39</v>
      </c>
      <c r="G2775" s="7" t="s">
        <v>115</v>
      </c>
      <c r="H2775" s="7" t="s">
        <v>241</v>
      </c>
      <c r="I2775" s="6">
        <v>8</v>
      </c>
      <c r="J2775" s="10">
        <v>0</v>
      </c>
      <c r="K2775" s="7" t="s">
        <v>32</v>
      </c>
      <c r="L2775" s="7" t="s">
        <v>50</v>
      </c>
      <c r="M2775" s="6">
        <v>26</v>
      </c>
      <c r="N2775" s="6">
        <v>5</v>
      </c>
      <c r="O2775" s="7" t="str">
        <f>VLOOKUP(H2775,Product_Master!$A$2:$E$19,2,FALSE)</f>
        <v>Notebook</v>
      </c>
      <c r="P2775" s="7" t="str">
        <f>VLOOKUP(H2775,Product_Master!$A$2:$E$19,3,FALSE)</f>
        <v>Office Supplies</v>
      </c>
      <c r="Q2775" s="17">
        <f>INDEX(Product_Master!$D$2:$D$19,MATCH(H2775,Product_Master!$A$2:$A$19,0))</f>
        <v>6</v>
      </c>
      <c r="R2775" s="14">
        <f>INDEX(Product_Master!$E$2:$E$19,MATCH(H2775,Product_Master!$A$2:$A$19,0))</f>
        <v>4.2699999999999996</v>
      </c>
      <c r="S2775" s="14">
        <f t="shared" si="258"/>
        <v>48</v>
      </c>
      <c r="T2775" s="14">
        <f t="shared" si="259"/>
        <v>34.159999999999997</v>
      </c>
      <c r="U2775" s="14">
        <f t="shared" si="260"/>
        <v>13.840000000000003</v>
      </c>
      <c r="V2775" s="20">
        <f t="shared" si="261"/>
        <v>0.28833333333333339</v>
      </c>
      <c r="W2775" s="7" t="str">
        <f t="shared" si="262"/>
        <v>Profitable</v>
      </c>
      <c r="X2775" s="7" t="str">
        <f t="shared" si="263"/>
        <v>Low</v>
      </c>
    </row>
    <row r="2776" spans="1:24" x14ac:dyDescent="0.3">
      <c r="A2776" s="7" t="s">
        <v>5580</v>
      </c>
      <c r="B2776" s="8">
        <v>45339</v>
      </c>
      <c r="C2776" s="8">
        <v>45345</v>
      </c>
      <c r="D2776" s="7" t="s">
        <v>338</v>
      </c>
      <c r="E2776" s="7" t="s">
        <v>619</v>
      </c>
      <c r="F2776" s="7" t="s">
        <v>29</v>
      </c>
      <c r="G2776" s="7" t="s">
        <v>20</v>
      </c>
      <c r="H2776" s="7" t="s">
        <v>21</v>
      </c>
      <c r="I2776" s="6">
        <v>5</v>
      </c>
      <c r="J2776" s="10">
        <v>0</v>
      </c>
      <c r="K2776" s="7" t="s">
        <v>32</v>
      </c>
      <c r="L2776" s="7" t="s">
        <v>33</v>
      </c>
      <c r="M2776" s="6">
        <v>42</v>
      </c>
      <c r="N2776" s="6">
        <v>5</v>
      </c>
      <c r="O2776" s="7" t="str">
        <f>VLOOKUP(H2776,Product_Master!$A$2:$E$19,2,FALSE)</f>
        <v>Pen Set</v>
      </c>
      <c r="P2776" s="7" t="str">
        <f>VLOOKUP(H2776,Product_Master!$A$2:$E$19,3,FALSE)</f>
        <v>Office Supplies</v>
      </c>
      <c r="Q2776" s="17">
        <f>INDEX(Product_Master!$D$2:$D$19,MATCH(H2776,Product_Master!$A$2:$A$19,0))</f>
        <v>12</v>
      </c>
      <c r="R2776" s="14">
        <f>INDEX(Product_Master!$E$2:$E$19,MATCH(H2776,Product_Master!$A$2:$A$19,0))</f>
        <v>9.07</v>
      </c>
      <c r="S2776" s="14">
        <f t="shared" si="258"/>
        <v>60</v>
      </c>
      <c r="T2776" s="14">
        <f t="shared" si="259"/>
        <v>45.35</v>
      </c>
      <c r="U2776" s="14">
        <f t="shared" si="260"/>
        <v>14.649999999999999</v>
      </c>
      <c r="V2776" s="20">
        <f t="shared" si="261"/>
        <v>0.24416666666666664</v>
      </c>
      <c r="W2776" s="7" t="str">
        <f t="shared" si="262"/>
        <v>Profitable</v>
      </c>
      <c r="X2776" s="7" t="str">
        <f t="shared" si="263"/>
        <v>Low</v>
      </c>
    </row>
    <row r="2777" spans="1:24" x14ac:dyDescent="0.3">
      <c r="A2777" s="7" t="s">
        <v>5581</v>
      </c>
      <c r="B2777" s="8">
        <v>45197</v>
      </c>
      <c r="C2777" s="8">
        <v>45204</v>
      </c>
      <c r="D2777" s="7" t="s">
        <v>5331</v>
      </c>
      <c r="E2777" s="7" t="s">
        <v>276</v>
      </c>
      <c r="F2777" s="7" t="s">
        <v>29</v>
      </c>
      <c r="G2777" s="7" t="s">
        <v>115</v>
      </c>
      <c r="H2777" s="7" t="s">
        <v>91</v>
      </c>
      <c r="I2777" s="6">
        <v>9</v>
      </c>
      <c r="J2777" s="10">
        <v>0</v>
      </c>
      <c r="K2777" s="7" t="s">
        <v>222</v>
      </c>
      <c r="L2777" s="7" t="s">
        <v>23</v>
      </c>
      <c r="M2777" s="6">
        <v>46</v>
      </c>
      <c r="N2777" s="6">
        <v>3</v>
      </c>
      <c r="O2777" s="7" t="str">
        <f>VLOOKUP(H2777,Product_Master!$A$2:$E$19,2,FALSE)</f>
        <v>Smartphone</v>
      </c>
      <c r="P2777" s="7" t="str">
        <f>VLOOKUP(H2777,Product_Master!$A$2:$E$19,3,FALSE)</f>
        <v>Technology</v>
      </c>
      <c r="Q2777" s="17">
        <f>INDEX(Product_Master!$D$2:$D$19,MATCH(H2777,Product_Master!$A$2:$A$19,0))</f>
        <v>600</v>
      </c>
      <c r="R2777" s="14">
        <f>INDEX(Product_Master!$E$2:$E$19,MATCH(H2777,Product_Master!$A$2:$A$19,0))</f>
        <v>395.83</v>
      </c>
      <c r="S2777" s="14">
        <f t="shared" si="258"/>
        <v>5400</v>
      </c>
      <c r="T2777" s="14">
        <f t="shared" si="259"/>
        <v>3562.47</v>
      </c>
      <c r="U2777" s="14">
        <f t="shared" si="260"/>
        <v>1837.5300000000002</v>
      </c>
      <c r="V2777" s="20">
        <f t="shared" si="261"/>
        <v>0.34028333333333338</v>
      </c>
      <c r="W2777" s="7" t="str">
        <f t="shared" si="262"/>
        <v>Profitable</v>
      </c>
      <c r="X2777" s="7" t="str">
        <f t="shared" si="263"/>
        <v>High</v>
      </c>
    </row>
    <row r="2778" spans="1:24" x14ac:dyDescent="0.3">
      <c r="A2778" s="7" t="s">
        <v>5582</v>
      </c>
      <c r="B2778" s="8">
        <v>45604</v>
      </c>
      <c r="C2778" s="8">
        <v>45606</v>
      </c>
      <c r="D2778" s="7" t="s">
        <v>5583</v>
      </c>
      <c r="E2778" s="7" t="s">
        <v>917</v>
      </c>
      <c r="F2778" s="7" t="s">
        <v>29</v>
      </c>
      <c r="G2778" s="7" t="s">
        <v>97</v>
      </c>
      <c r="H2778" s="7" t="s">
        <v>76</v>
      </c>
      <c r="I2778" s="6">
        <v>3</v>
      </c>
      <c r="J2778" s="10">
        <v>0</v>
      </c>
      <c r="K2778" s="7" t="s">
        <v>22</v>
      </c>
      <c r="L2778" s="7" t="s">
        <v>33</v>
      </c>
      <c r="M2778" s="6">
        <v>32</v>
      </c>
      <c r="N2778" s="6">
        <v>3</v>
      </c>
      <c r="O2778" s="7" t="str">
        <f>VLOOKUP(H2778,Product_Master!$A$2:$E$19,2,FALSE)</f>
        <v>Tablet</v>
      </c>
      <c r="P2778" s="7" t="str">
        <f>VLOOKUP(H2778,Product_Master!$A$2:$E$19,3,FALSE)</f>
        <v>Technology</v>
      </c>
      <c r="Q2778" s="17">
        <f>INDEX(Product_Master!$D$2:$D$19,MATCH(H2778,Product_Master!$A$2:$A$19,0))</f>
        <v>350</v>
      </c>
      <c r="R2778" s="14">
        <f>INDEX(Product_Master!$E$2:$E$19,MATCH(H2778,Product_Master!$A$2:$A$19,0))</f>
        <v>267.63</v>
      </c>
      <c r="S2778" s="14">
        <f t="shared" si="258"/>
        <v>1050</v>
      </c>
      <c r="T2778" s="14">
        <f t="shared" si="259"/>
        <v>802.89</v>
      </c>
      <c r="U2778" s="14">
        <f t="shared" si="260"/>
        <v>247.11</v>
      </c>
      <c r="V2778" s="20">
        <f t="shared" si="261"/>
        <v>0.23534285714285716</v>
      </c>
      <c r="W2778" s="7" t="str">
        <f t="shared" si="262"/>
        <v>Profitable</v>
      </c>
      <c r="X2778" s="7" t="str">
        <f t="shared" si="263"/>
        <v>Low</v>
      </c>
    </row>
    <row r="2779" spans="1:24" x14ac:dyDescent="0.3">
      <c r="A2779" s="7" t="s">
        <v>5584</v>
      </c>
      <c r="B2779" s="8">
        <v>45147</v>
      </c>
      <c r="C2779" s="8">
        <v>45152</v>
      </c>
      <c r="D2779" s="7" t="s">
        <v>3415</v>
      </c>
      <c r="E2779" s="7" t="s">
        <v>159</v>
      </c>
      <c r="F2779" s="7" t="s">
        <v>29</v>
      </c>
      <c r="G2779" s="7" t="s">
        <v>192</v>
      </c>
      <c r="H2779" s="7" t="s">
        <v>69</v>
      </c>
      <c r="I2779" s="6">
        <v>5</v>
      </c>
      <c r="J2779" s="10">
        <v>0.1</v>
      </c>
      <c r="K2779" s="7" t="s">
        <v>32</v>
      </c>
      <c r="L2779" s="7" t="s">
        <v>23</v>
      </c>
      <c r="M2779" s="6">
        <v>42</v>
      </c>
      <c r="N2779" s="6">
        <v>4</v>
      </c>
      <c r="O2779" s="7" t="str">
        <f>VLOOKUP(H2779,Product_Master!$A$2:$E$19,2,FALSE)</f>
        <v>Marker Pack</v>
      </c>
      <c r="P2779" s="7" t="str">
        <f>VLOOKUP(H2779,Product_Master!$A$2:$E$19,3,FALSE)</f>
        <v>Office Supplies</v>
      </c>
      <c r="Q2779" s="17">
        <f>INDEX(Product_Master!$D$2:$D$19,MATCH(H2779,Product_Master!$A$2:$A$19,0))</f>
        <v>11</v>
      </c>
      <c r="R2779" s="14">
        <f>INDEX(Product_Master!$E$2:$E$19,MATCH(H2779,Product_Master!$A$2:$A$19,0))</f>
        <v>6.23</v>
      </c>
      <c r="S2779" s="14">
        <f t="shared" si="258"/>
        <v>49.5</v>
      </c>
      <c r="T2779" s="14">
        <f t="shared" si="259"/>
        <v>31.150000000000002</v>
      </c>
      <c r="U2779" s="14">
        <f t="shared" si="260"/>
        <v>18.349999999999998</v>
      </c>
      <c r="V2779" s="20">
        <f t="shared" si="261"/>
        <v>0.37070707070707065</v>
      </c>
      <c r="W2779" s="7" t="str">
        <f t="shared" si="262"/>
        <v>Profitable</v>
      </c>
      <c r="X2779" s="7" t="str">
        <f t="shared" si="263"/>
        <v>Low</v>
      </c>
    </row>
    <row r="2780" spans="1:24" x14ac:dyDescent="0.3">
      <c r="A2780" s="7" t="s">
        <v>5585</v>
      </c>
      <c r="B2780" s="8">
        <v>45472</v>
      </c>
      <c r="C2780" s="8">
        <v>45477</v>
      </c>
      <c r="D2780" s="7" t="s">
        <v>3054</v>
      </c>
      <c r="E2780" s="7" t="s">
        <v>954</v>
      </c>
      <c r="F2780" s="7" t="s">
        <v>19</v>
      </c>
      <c r="G2780" s="7" t="s">
        <v>293</v>
      </c>
      <c r="H2780" s="7" t="s">
        <v>241</v>
      </c>
      <c r="I2780" s="6">
        <v>4</v>
      </c>
      <c r="J2780" s="10">
        <v>0.1</v>
      </c>
      <c r="K2780" s="7" t="s">
        <v>32</v>
      </c>
      <c r="L2780" s="7" t="s">
        <v>50</v>
      </c>
      <c r="M2780" s="6">
        <v>30</v>
      </c>
      <c r="N2780" s="6">
        <v>1</v>
      </c>
      <c r="O2780" s="7" t="str">
        <f>VLOOKUP(H2780,Product_Master!$A$2:$E$19,2,FALSE)</f>
        <v>Notebook</v>
      </c>
      <c r="P2780" s="7" t="str">
        <f>VLOOKUP(H2780,Product_Master!$A$2:$E$19,3,FALSE)</f>
        <v>Office Supplies</v>
      </c>
      <c r="Q2780" s="17">
        <f>INDEX(Product_Master!$D$2:$D$19,MATCH(H2780,Product_Master!$A$2:$A$19,0))</f>
        <v>6</v>
      </c>
      <c r="R2780" s="14">
        <f>INDEX(Product_Master!$E$2:$E$19,MATCH(H2780,Product_Master!$A$2:$A$19,0))</f>
        <v>4.2699999999999996</v>
      </c>
      <c r="S2780" s="14">
        <f t="shared" si="258"/>
        <v>21.6</v>
      </c>
      <c r="T2780" s="14">
        <f t="shared" si="259"/>
        <v>17.079999999999998</v>
      </c>
      <c r="U2780" s="14">
        <f t="shared" si="260"/>
        <v>4.5200000000000031</v>
      </c>
      <c r="V2780" s="20">
        <f t="shared" si="261"/>
        <v>0.20925925925925939</v>
      </c>
      <c r="W2780" s="7" t="str">
        <f t="shared" si="262"/>
        <v>Profitable</v>
      </c>
      <c r="X2780" s="7" t="str">
        <f t="shared" si="263"/>
        <v>Low</v>
      </c>
    </row>
    <row r="2781" spans="1:24" x14ac:dyDescent="0.3">
      <c r="A2781" s="7" t="s">
        <v>5586</v>
      </c>
      <c r="B2781" s="8">
        <v>45133</v>
      </c>
      <c r="C2781" s="8">
        <v>45137</v>
      </c>
      <c r="D2781" s="7" t="s">
        <v>1303</v>
      </c>
      <c r="E2781" s="7" t="s">
        <v>458</v>
      </c>
      <c r="F2781" s="7" t="s">
        <v>39</v>
      </c>
      <c r="G2781" s="7" t="s">
        <v>40</v>
      </c>
      <c r="H2781" s="7" t="s">
        <v>91</v>
      </c>
      <c r="I2781" s="6">
        <v>6</v>
      </c>
      <c r="J2781" s="10">
        <v>0</v>
      </c>
      <c r="K2781" s="7" t="s">
        <v>70</v>
      </c>
      <c r="L2781" s="7" t="s">
        <v>23</v>
      </c>
      <c r="M2781" s="6">
        <v>66</v>
      </c>
      <c r="N2781" s="6">
        <v>4</v>
      </c>
      <c r="O2781" s="7" t="str">
        <f>VLOOKUP(H2781,Product_Master!$A$2:$E$19,2,FALSE)</f>
        <v>Smartphone</v>
      </c>
      <c r="P2781" s="7" t="str">
        <f>VLOOKUP(H2781,Product_Master!$A$2:$E$19,3,FALSE)</f>
        <v>Technology</v>
      </c>
      <c r="Q2781" s="17">
        <f>INDEX(Product_Master!$D$2:$D$19,MATCH(H2781,Product_Master!$A$2:$A$19,0))</f>
        <v>600</v>
      </c>
      <c r="R2781" s="14">
        <f>INDEX(Product_Master!$E$2:$E$19,MATCH(H2781,Product_Master!$A$2:$A$19,0))</f>
        <v>395.83</v>
      </c>
      <c r="S2781" s="14">
        <f t="shared" si="258"/>
        <v>3600</v>
      </c>
      <c r="T2781" s="14">
        <f t="shared" si="259"/>
        <v>2374.98</v>
      </c>
      <c r="U2781" s="14">
        <f t="shared" si="260"/>
        <v>1225.02</v>
      </c>
      <c r="V2781" s="20">
        <f t="shared" si="261"/>
        <v>0.34028333333333333</v>
      </c>
      <c r="W2781" s="7" t="str">
        <f t="shared" si="262"/>
        <v>Profitable</v>
      </c>
      <c r="X2781" s="7" t="str">
        <f t="shared" si="263"/>
        <v>Medium</v>
      </c>
    </row>
    <row r="2782" spans="1:24" x14ac:dyDescent="0.3">
      <c r="A2782" s="7" t="s">
        <v>5587</v>
      </c>
      <c r="B2782" s="8">
        <v>45249</v>
      </c>
      <c r="C2782" s="8">
        <v>45252</v>
      </c>
      <c r="D2782" s="7" t="s">
        <v>134</v>
      </c>
      <c r="E2782" s="7" t="s">
        <v>256</v>
      </c>
      <c r="F2782" s="7" t="s">
        <v>29</v>
      </c>
      <c r="G2782" s="7" t="s">
        <v>192</v>
      </c>
      <c r="H2782" s="7" t="s">
        <v>63</v>
      </c>
      <c r="I2782" s="6">
        <v>9</v>
      </c>
      <c r="J2782" s="10">
        <v>0.15</v>
      </c>
      <c r="K2782" s="7" t="s">
        <v>22</v>
      </c>
      <c r="L2782" s="7" t="s">
        <v>50</v>
      </c>
      <c r="M2782" s="6">
        <v>67</v>
      </c>
      <c r="N2782" s="6">
        <v>3</v>
      </c>
      <c r="O2782" s="7" t="str">
        <f>VLOOKUP(H2782,Product_Master!$A$2:$E$19,2,FALSE)</f>
        <v>Paper Ream</v>
      </c>
      <c r="P2782" s="7" t="str">
        <f>VLOOKUP(H2782,Product_Master!$A$2:$E$19,3,FALSE)</f>
        <v>Office Supplies</v>
      </c>
      <c r="Q2782" s="17">
        <f>INDEX(Product_Master!$D$2:$D$19,MATCH(H2782,Product_Master!$A$2:$A$19,0))</f>
        <v>9</v>
      </c>
      <c r="R2782" s="14">
        <f>INDEX(Product_Master!$E$2:$E$19,MATCH(H2782,Product_Master!$A$2:$A$19,0))</f>
        <v>5.46</v>
      </c>
      <c r="S2782" s="14">
        <f t="shared" si="258"/>
        <v>68.849999999999994</v>
      </c>
      <c r="T2782" s="14">
        <f t="shared" si="259"/>
        <v>49.14</v>
      </c>
      <c r="U2782" s="14">
        <f t="shared" si="260"/>
        <v>19.709999999999994</v>
      </c>
      <c r="V2782" s="20">
        <f t="shared" si="261"/>
        <v>0.2862745098039215</v>
      </c>
      <c r="W2782" s="7" t="str">
        <f t="shared" si="262"/>
        <v>Profitable</v>
      </c>
      <c r="X2782" s="7" t="str">
        <f t="shared" si="263"/>
        <v>Low</v>
      </c>
    </row>
    <row r="2783" spans="1:24" x14ac:dyDescent="0.3">
      <c r="A2783" s="7" t="s">
        <v>5588</v>
      </c>
      <c r="B2783" s="8">
        <v>45337</v>
      </c>
      <c r="C2783" s="8">
        <v>45343</v>
      </c>
      <c r="D2783" s="7" t="s">
        <v>2188</v>
      </c>
      <c r="E2783" s="7" t="s">
        <v>627</v>
      </c>
      <c r="F2783" s="7" t="s">
        <v>29</v>
      </c>
      <c r="G2783" s="7" t="s">
        <v>251</v>
      </c>
      <c r="H2783" s="7" t="s">
        <v>63</v>
      </c>
      <c r="I2783" s="6">
        <v>1</v>
      </c>
      <c r="J2783" s="10">
        <v>0.15</v>
      </c>
      <c r="K2783" s="7" t="s">
        <v>32</v>
      </c>
      <c r="L2783" s="7" t="s">
        <v>33</v>
      </c>
      <c r="M2783" s="6">
        <v>20</v>
      </c>
      <c r="N2783" s="6">
        <v>4</v>
      </c>
      <c r="O2783" s="7" t="str">
        <f>VLOOKUP(H2783,Product_Master!$A$2:$E$19,2,FALSE)</f>
        <v>Paper Ream</v>
      </c>
      <c r="P2783" s="7" t="str">
        <f>VLOOKUP(H2783,Product_Master!$A$2:$E$19,3,FALSE)</f>
        <v>Office Supplies</v>
      </c>
      <c r="Q2783" s="17">
        <f>INDEX(Product_Master!$D$2:$D$19,MATCH(H2783,Product_Master!$A$2:$A$19,0))</f>
        <v>9</v>
      </c>
      <c r="R2783" s="14">
        <f>INDEX(Product_Master!$E$2:$E$19,MATCH(H2783,Product_Master!$A$2:$A$19,0))</f>
        <v>5.46</v>
      </c>
      <c r="S2783" s="14">
        <f t="shared" si="258"/>
        <v>7.6499999999999995</v>
      </c>
      <c r="T2783" s="14">
        <f t="shared" si="259"/>
        <v>5.46</v>
      </c>
      <c r="U2783" s="14">
        <f t="shared" si="260"/>
        <v>2.1899999999999995</v>
      </c>
      <c r="V2783" s="20">
        <f t="shared" si="261"/>
        <v>0.28627450980392155</v>
      </c>
      <c r="W2783" s="7" t="str">
        <f t="shared" si="262"/>
        <v>Profitable</v>
      </c>
      <c r="X2783" s="7" t="str">
        <f t="shared" si="263"/>
        <v>Low</v>
      </c>
    </row>
    <row r="2784" spans="1:24" x14ac:dyDescent="0.3">
      <c r="A2784" s="7" t="s">
        <v>5589</v>
      </c>
      <c r="B2784" s="8">
        <v>45539</v>
      </c>
      <c r="C2784" s="8">
        <v>45544</v>
      </c>
      <c r="D2784" s="7" t="s">
        <v>4106</v>
      </c>
      <c r="E2784" s="7" t="s">
        <v>359</v>
      </c>
      <c r="F2784" s="7" t="s">
        <v>29</v>
      </c>
      <c r="G2784" s="7" t="s">
        <v>251</v>
      </c>
      <c r="H2784" s="7" t="s">
        <v>91</v>
      </c>
      <c r="I2784" s="6">
        <v>5</v>
      </c>
      <c r="J2784" s="10">
        <v>0</v>
      </c>
      <c r="K2784" s="7" t="s">
        <v>32</v>
      </c>
      <c r="L2784" s="7" t="s">
        <v>50</v>
      </c>
      <c r="M2784" s="6">
        <v>62</v>
      </c>
      <c r="N2784" s="6">
        <v>3</v>
      </c>
      <c r="O2784" s="7" t="str">
        <f>VLOOKUP(H2784,Product_Master!$A$2:$E$19,2,FALSE)</f>
        <v>Smartphone</v>
      </c>
      <c r="P2784" s="7" t="str">
        <f>VLOOKUP(H2784,Product_Master!$A$2:$E$19,3,FALSE)</f>
        <v>Technology</v>
      </c>
      <c r="Q2784" s="17">
        <f>INDEX(Product_Master!$D$2:$D$19,MATCH(H2784,Product_Master!$A$2:$A$19,0))</f>
        <v>600</v>
      </c>
      <c r="R2784" s="14">
        <f>INDEX(Product_Master!$E$2:$E$19,MATCH(H2784,Product_Master!$A$2:$A$19,0))</f>
        <v>395.83</v>
      </c>
      <c r="S2784" s="14">
        <f t="shared" si="258"/>
        <v>3000</v>
      </c>
      <c r="T2784" s="14">
        <f t="shared" si="259"/>
        <v>1979.1499999999999</v>
      </c>
      <c r="U2784" s="14">
        <f t="shared" si="260"/>
        <v>1020.8500000000001</v>
      </c>
      <c r="V2784" s="20">
        <f t="shared" si="261"/>
        <v>0.34028333333333338</v>
      </c>
      <c r="W2784" s="7" t="str">
        <f t="shared" si="262"/>
        <v>Profitable</v>
      </c>
      <c r="X2784" s="7" t="str">
        <f t="shared" si="263"/>
        <v>Medium</v>
      </c>
    </row>
    <row r="2785" spans="1:24" x14ac:dyDescent="0.3">
      <c r="A2785" s="7" t="s">
        <v>5590</v>
      </c>
      <c r="B2785" s="8">
        <v>45214</v>
      </c>
      <c r="C2785" s="8">
        <v>45220</v>
      </c>
      <c r="D2785" s="7" t="s">
        <v>858</v>
      </c>
      <c r="E2785" s="7" t="s">
        <v>565</v>
      </c>
      <c r="F2785" s="7" t="s">
        <v>39</v>
      </c>
      <c r="G2785" s="7" t="s">
        <v>90</v>
      </c>
      <c r="H2785" s="7" t="s">
        <v>91</v>
      </c>
      <c r="I2785" s="6">
        <v>3</v>
      </c>
      <c r="J2785" s="10">
        <v>0.1</v>
      </c>
      <c r="K2785" s="7" t="s">
        <v>32</v>
      </c>
      <c r="L2785" s="7" t="s">
        <v>23</v>
      </c>
      <c r="M2785" s="6">
        <v>22</v>
      </c>
      <c r="N2785" s="6">
        <v>1</v>
      </c>
      <c r="O2785" s="7" t="str">
        <f>VLOOKUP(H2785,Product_Master!$A$2:$E$19,2,FALSE)</f>
        <v>Smartphone</v>
      </c>
      <c r="P2785" s="7" t="str">
        <f>VLOOKUP(H2785,Product_Master!$A$2:$E$19,3,FALSE)</f>
        <v>Technology</v>
      </c>
      <c r="Q2785" s="17">
        <f>INDEX(Product_Master!$D$2:$D$19,MATCH(H2785,Product_Master!$A$2:$A$19,0))</f>
        <v>600</v>
      </c>
      <c r="R2785" s="14">
        <f>INDEX(Product_Master!$E$2:$E$19,MATCH(H2785,Product_Master!$A$2:$A$19,0))</f>
        <v>395.83</v>
      </c>
      <c r="S2785" s="14">
        <f t="shared" si="258"/>
        <v>1620</v>
      </c>
      <c r="T2785" s="14">
        <f t="shared" si="259"/>
        <v>1187.49</v>
      </c>
      <c r="U2785" s="14">
        <f t="shared" si="260"/>
        <v>432.51</v>
      </c>
      <c r="V2785" s="20">
        <f t="shared" si="261"/>
        <v>0.26698148148148149</v>
      </c>
      <c r="W2785" s="7" t="str">
        <f t="shared" si="262"/>
        <v>Profitable</v>
      </c>
      <c r="X2785" s="7" t="str">
        <f t="shared" si="263"/>
        <v>Low</v>
      </c>
    </row>
    <row r="2786" spans="1:24" x14ac:dyDescent="0.3">
      <c r="A2786" s="7" t="s">
        <v>5591</v>
      </c>
      <c r="B2786" s="8">
        <v>45012</v>
      </c>
      <c r="C2786" s="8">
        <v>45016</v>
      </c>
      <c r="D2786" s="7" t="s">
        <v>2374</v>
      </c>
      <c r="E2786" s="7" t="s">
        <v>364</v>
      </c>
      <c r="F2786" s="7" t="s">
        <v>29</v>
      </c>
      <c r="G2786" s="7" t="s">
        <v>62</v>
      </c>
      <c r="H2786" s="7" t="s">
        <v>69</v>
      </c>
      <c r="I2786" s="6">
        <v>8</v>
      </c>
      <c r="J2786" s="10">
        <v>0.1</v>
      </c>
      <c r="K2786" s="7" t="s">
        <v>32</v>
      </c>
      <c r="L2786" s="7" t="s">
        <v>50</v>
      </c>
      <c r="M2786" s="6">
        <v>57</v>
      </c>
      <c r="N2786" s="6">
        <v>1</v>
      </c>
      <c r="O2786" s="7" t="str">
        <f>VLOOKUP(H2786,Product_Master!$A$2:$E$19,2,FALSE)</f>
        <v>Marker Pack</v>
      </c>
      <c r="P2786" s="7" t="str">
        <f>VLOOKUP(H2786,Product_Master!$A$2:$E$19,3,FALSE)</f>
        <v>Office Supplies</v>
      </c>
      <c r="Q2786" s="17">
        <f>INDEX(Product_Master!$D$2:$D$19,MATCH(H2786,Product_Master!$A$2:$A$19,0))</f>
        <v>11</v>
      </c>
      <c r="R2786" s="14">
        <f>INDEX(Product_Master!$E$2:$E$19,MATCH(H2786,Product_Master!$A$2:$A$19,0))</f>
        <v>6.23</v>
      </c>
      <c r="S2786" s="14">
        <f t="shared" si="258"/>
        <v>79.2</v>
      </c>
      <c r="T2786" s="14">
        <f t="shared" si="259"/>
        <v>49.84</v>
      </c>
      <c r="U2786" s="14">
        <f t="shared" si="260"/>
        <v>29.36</v>
      </c>
      <c r="V2786" s="20">
        <f t="shared" si="261"/>
        <v>0.37070707070707071</v>
      </c>
      <c r="W2786" s="7" t="str">
        <f t="shared" si="262"/>
        <v>Profitable</v>
      </c>
      <c r="X2786" s="7" t="str">
        <f t="shared" si="263"/>
        <v>Low</v>
      </c>
    </row>
    <row r="2787" spans="1:24" x14ac:dyDescent="0.3">
      <c r="A2787" s="7" t="s">
        <v>5592</v>
      </c>
      <c r="B2787" s="8">
        <v>45114</v>
      </c>
      <c r="C2787" s="8">
        <v>45115</v>
      </c>
      <c r="D2787" s="7" t="s">
        <v>2818</v>
      </c>
      <c r="E2787" s="7" t="s">
        <v>357</v>
      </c>
      <c r="F2787" s="7" t="s">
        <v>39</v>
      </c>
      <c r="G2787" s="7" t="s">
        <v>30</v>
      </c>
      <c r="H2787" s="7" t="s">
        <v>154</v>
      </c>
      <c r="I2787" s="6">
        <v>1</v>
      </c>
      <c r="J2787" s="10">
        <v>0</v>
      </c>
      <c r="K2787" s="7" t="s">
        <v>222</v>
      </c>
      <c r="L2787" s="7" t="s">
        <v>33</v>
      </c>
      <c r="M2787" s="6">
        <v>21</v>
      </c>
      <c r="N2787" s="6">
        <v>5</v>
      </c>
      <c r="O2787" s="7" t="str">
        <f>VLOOKUP(H2787,Product_Master!$A$2:$E$19,2,FALSE)</f>
        <v>Filing Cabinet</v>
      </c>
      <c r="P2787" s="7" t="str">
        <f>VLOOKUP(H2787,Product_Master!$A$2:$E$19,3,FALSE)</f>
        <v>Furniture</v>
      </c>
      <c r="Q2787" s="17">
        <f>INDEX(Product_Master!$D$2:$D$19,MATCH(H2787,Product_Master!$A$2:$A$19,0))</f>
        <v>130</v>
      </c>
      <c r="R2787" s="14">
        <f>INDEX(Product_Master!$E$2:$E$19,MATCH(H2787,Product_Master!$A$2:$A$19,0))</f>
        <v>83.55</v>
      </c>
      <c r="S2787" s="14">
        <f t="shared" si="258"/>
        <v>130</v>
      </c>
      <c r="T2787" s="14">
        <f t="shared" si="259"/>
        <v>83.55</v>
      </c>
      <c r="U2787" s="14">
        <f t="shared" si="260"/>
        <v>46.45</v>
      </c>
      <c r="V2787" s="20">
        <f t="shared" si="261"/>
        <v>0.35730769230769233</v>
      </c>
      <c r="W2787" s="7" t="str">
        <f t="shared" si="262"/>
        <v>Profitable</v>
      </c>
      <c r="X2787" s="7" t="str">
        <f t="shared" si="263"/>
        <v>Low</v>
      </c>
    </row>
    <row r="2788" spans="1:24" x14ac:dyDescent="0.3">
      <c r="A2788" s="7" t="s">
        <v>5593</v>
      </c>
      <c r="B2788" s="8">
        <v>45263</v>
      </c>
      <c r="C2788" s="8">
        <v>45269</v>
      </c>
      <c r="D2788" s="7" t="s">
        <v>2532</v>
      </c>
      <c r="E2788" s="7" t="s">
        <v>805</v>
      </c>
      <c r="F2788" s="7" t="s">
        <v>19</v>
      </c>
      <c r="G2788" s="7" t="s">
        <v>192</v>
      </c>
      <c r="H2788" s="7" t="s">
        <v>216</v>
      </c>
      <c r="I2788" s="6">
        <v>9</v>
      </c>
      <c r="J2788" s="10">
        <v>0</v>
      </c>
      <c r="K2788" s="7" t="s">
        <v>32</v>
      </c>
      <c r="L2788" s="7" t="s">
        <v>50</v>
      </c>
      <c r="M2788" s="6">
        <v>20</v>
      </c>
      <c r="N2788" s="6">
        <v>2</v>
      </c>
      <c r="O2788" s="7" t="str">
        <f>VLOOKUP(H2788,Product_Master!$A$2:$E$19,2,FALSE)</f>
        <v>Keyboard</v>
      </c>
      <c r="P2788" s="7" t="str">
        <f>VLOOKUP(H2788,Product_Master!$A$2:$E$19,3,FALSE)</f>
        <v>Technology</v>
      </c>
      <c r="Q2788" s="17">
        <f>INDEX(Product_Master!$D$2:$D$19,MATCH(H2788,Product_Master!$A$2:$A$19,0))</f>
        <v>45</v>
      </c>
      <c r="R2788" s="14">
        <f>INDEX(Product_Master!$E$2:$E$19,MATCH(H2788,Product_Master!$A$2:$A$19,0))</f>
        <v>35.729999999999997</v>
      </c>
      <c r="S2788" s="14">
        <f t="shared" si="258"/>
        <v>405</v>
      </c>
      <c r="T2788" s="14">
        <f t="shared" si="259"/>
        <v>321.57</v>
      </c>
      <c r="U2788" s="14">
        <f t="shared" si="260"/>
        <v>83.43</v>
      </c>
      <c r="V2788" s="20">
        <f t="shared" si="261"/>
        <v>0.20600000000000002</v>
      </c>
      <c r="W2788" s="7" t="str">
        <f t="shared" si="262"/>
        <v>Profitable</v>
      </c>
      <c r="X2788" s="7" t="str">
        <f t="shared" si="263"/>
        <v>Low</v>
      </c>
    </row>
    <row r="2789" spans="1:24" x14ac:dyDescent="0.3">
      <c r="A2789" s="7" t="s">
        <v>5595</v>
      </c>
      <c r="B2789" s="8">
        <v>44971</v>
      </c>
      <c r="C2789" s="8">
        <v>44975</v>
      </c>
      <c r="D2789" s="7" t="s">
        <v>4114</v>
      </c>
      <c r="E2789" s="7" t="s">
        <v>583</v>
      </c>
      <c r="F2789" s="7" t="s">
        <v>29</v>
      </c>
      <c r="G2789" s="7" t="s">
        <v>192</v>
      </c>
      <c r="H2789" s="7" t="s">
        <v>76</v>
      </c>
      <c r="I2789" s="6">
        <v>8</v>
      </c>
      <c r="J2789" s="10">
        <v>0.05</v>
      </c>
      <c r="K2789" s="7" t="s">
        <v>32</v>
      </c>
      <c r="L2789" s="7" t="s">
        <v>50</v>
      </c>
      <c r="M2789" s="6">
        <v>18</v>
      </c>
      <c r="N2789" s="6">
        <v>5</v>
      </c>
      <c r="O2789" s="7" t="str">
        <f>VLOOKUP(H2789,Product_Master!$A$2:$E$19,2,FALSE)</f>
        <v>Tablet</v>
      </c>
      <c r="P2789" s="7" t="str">
        <f>VLOOKUP(H2789,Product_Master!$A$2:$E$19,3,FALSE)</f>
        <v>Technology</v>
      </c>
      <c r="Q2789" s="17">
        <f>INDEX(Product_Master!$D$2:$D$19,MATCH(H2789,Product_Master!$A$2:$A$19,0))</f>
        <v>350</v>
      </c>
      <c r="R2789" s="14">
        <f>INDEX(Product_Master!$E$2:$E$19,MATCH(H2789,Product_Master!$A$2:$A$19,0))</f>
        <v>267.63</v>
      </c>
      <c r="S2789" s="14">
        <f t="shared" si="258"/>
        <v>2660</v>
      </c>
      <c r="T2789" s="14">
        <f t="shared" si="259"/>
        <v>2141.04</v>
      </c>
      <c r="U2789" s="14">
        <f t="shared" si="260"/>
        <v>518.96</v>
      </c>
      <c r="V2789" s="20">
        <f t="shared" si="261"/>
        <v>0.19509774436090227</v>
      </c>
      <c r="W2789" s="7" t="str">
        <f t="shared" si="262"/>
        <v>Profitable</v>
      </c>
      <c r="X2789" s="7" t="str">
        <f t="shared" si="263"/>
        <v>Medium</v>
      </c>
    </row>
    <row r="2790" spans="1:24" x14ac:dyDescent="0.3">
      <c r="A2790" s="7" t="s">
        <v>5596</v>
      </c>
      <c r="B2790" s="8">
        <v>45146</v>
      </c>
      <c r="C2790" s="8">
        <v>45150</v>
      </c>
      <c r="D2790" s="7" t="s">
        <v>5224</v>
      </c>
      <c r="E2790" s="7" t="s">
        <v>506</v>
      </c>
      <c r="F2790" s="7" t="s">
        <v>29</v>
      </c>
      <c r="G2790" s="7" t="s">
        <v>293</v>
      </c>
      <c r="H2790" s="7" t="s">
        <v>177</v>
      </c>
      <c r="I2790" s="6">
        <v>2</v>
      </c>
      <c r="J2790" s="10">
        <v>0.1</v>
      </c>
      <c r="K2790" s="7" t="s">
        <v>32</v>
      </c>
      <c r="L2790" s="7" t="s">
        <v>41</v>
      </c>
      <c r="M2790" s="6">
        <v>39</v>
      </c>
      <c r="N2790" s="6">
        <v>5</v>
      </c>
      <c r="O2790" s="7" t="str">
        <f>VLOOKUP(H2790,Product_Master!$A$2:$E$19,2,FALSE)</f>
        <v>Headphones</v>
      </c>
      <c r="P2790" s="7" t="str">
        <f>VLOOKUP(H2790,Product_Master!$A$2:$E$19,3,FALSE)</f>
        <v>Technology</v>
      </c>
      <c r="Q2790" s="17">
        <f>INDEX(Product_Master!$D$2:$D$19,MATCH(H2790,Product_Master!$A$2:$A$19,0))</f>
        <v>80</v>
      </c>
      <c r="R2790" s="14">
        <f>INDEX(Product_Master!$E$2:$E$19,MATCH(H2790,Product_Master!$A$2:$A$19,0))</f>
        <v>45.88</v>
      </c>
      <c r="S2790" s="14">
        <f t="shared" si="258"/>
        <v>144</v>
      </c>
      <c r="T2790" s="14">
        <f t="shared" si="259"/>
        <v>91.76</v>
      </c>
      <c r="U2790" s="14">
        <f t="shared" si="260"/>
        <v>52.239999999999995</v>
      </c>
      <c r="V2790" s="20">
        <f t="shared" si="261"/>
        <v>0.36277777777777775</v>
      </c>
      <c r="W2790" s="7" t="str">
        <f t="shared" si="262"/>
        <v>Profitable</v>
      </c>
      <c r="X2790" s="7" t="str">
        <f t="shared" si="263"/>
        <v>Low</v>
      </c>
    </row>
    <row r="2791" spans="1:24" x14ac:dyDescent="0.3">
      <c r="A2791" s="7" t="s">
        <v>5597</v>
      </c>
      <c r="B2791" s="8">
        <v>45267</v>
      </c>
      <c r="C2791" s="8">
        <v>45268</v>
      </c>
      <c r="D2791" s="7" t="s">
        <v>1920</v>
      </c>
      <c r="E2791" s="7" t="s">
        <v>627</v>
      </c>
      <c r="F2791" s="7" t="s">
        <v>29</v>
      </c>
      <c r="G2791" s="7" t="s">
        <v>115</v>
      </c>
      <c r="H2791" s="7" t="s">
        <v>160</v>
      </c>
      <c r="I2791" s="6">
        <v>8</v>
      </c>
      <c r="J2791" s="10">
        <v>0.15</v>
      </c>
      <c r="K2791" s="7" t="s">
        <v>22</v>
      </c>
      <c r="L2791" s="7" t="s">
        <v>41</v>
      </c>
      <c r="M2791" s="6">
        <v>51</v>
      </c>
      <c r="N2791" s="6">
        <v>2</v>
      </c>
      <c r="O2791" s="7" t="str">
        <f>VLOOKUP(H2791,Product_Master!$A$2:$E$19,2,FALSE)</f>
        <v>Laptop</v>
      </c>
      <c r="P2791" s="7" t="str">
        <f>VLOOKUP(H2791,Product_Master!$A$2:$E$19,3,FALSE)</f>
        <v>Technology</v>
      </c>
      <c r="Q2791" s="17">
        <f>INDEX(Product_Master!$D$2:$D$19,MATCH(H2791,Product_Master!$A$2:$A$19,0))</f>
        <v>900</v>
      </c>
      <c r="R2791" s="14">
        <f>INDEX(Product_Master!$E$2:$E$19,MATCH(H2791,Product_Master!$A$2:$A$19,0))</f>
        <v>669.14</v>
      </c>
      <c r="S2791" s="14">
        <f t="shared" si="258"/>
        <v>6120</v>
      </c>
      <c r="T2791" s="14">
        <f t="shared" si="259"/>
        <v>5353.12</v>
      </c>
      <c r="U2791" s="14">
        <f t="shared" si="260"/>
        <v>766.88000000000011</v>
      </c>
      <c r="V2791" s="20">
        <f t="shared" si="261"/>
        <v>0.12530718954248368</v>
      </c>
      <c r="W2791" s="7" t="str">
        <f t="shared" si="262"/>
        <v>Profitable</v>
      </c>
      <c r="X2791" s="7" t="str">
        <f t="shared" si="263"/>
        <v>High</v>
      </c>
    </row>
    <row r="2792" spans="1:24" x14ac:dyDescent="0.3">
      <c r="A2792" s="7" t="s">
        <v>5598</v>
      </c>
      <c r="B2792" s="8">
        <v>44981</v>
      </c>
      <c r="C2792" s="8">
        <v>44986</v>
      </c>
      <c r="D2792" s="7" t="s">
        <v>5336</v>
      </c>
      <c r="E2792" s="7" t="s">
        <v>89</v>
      </c>
      <c r="F2792" s="7" t="s">
        <v>39</v>
      </c>
      <c r="G2792" s="7" t="s">
        <v>47</v>
      </c>
      <c r="H2792" s="7" t="s">
        <v>21</v>
      </c>
      <c r="I2792" s="6">
        <v>4</v>
      </c>
      <c r="J2792" s="10">
        <v>0</v>
      </c>
      <c r="K2792" s="7" t="s">
        <v>32</v>
      </c>
      <c r="L2792" s="7" t="s">
        <v>33</v>
      </c>
      <c r="M2792" s="6">
        <v>64</v>
      </c>
      <c r="N2792" s="6">
        <v>3</v>
      </c>
      <c r="O2792" s="7" t="str">
        <f>VLOOKUP(H2792,Product_Master!$A$2:$E$19,2,FALSE)</f>
        <v>Pen Set</v>
      </c>
      <c r="P2792" s="7" t="str">
        <f>VLOOKUP(H2792,Product_Master!$A$2:$E$19,3,FALSE)</f>
        <v>Office Supplies</v>
      </c>
      <c r="Q2792" s="17">
        <f>INDEX(Product_Master!$D$2:$D$19,MATCH(H2792,Product_Master!$A$2:$A$19,0))</f>
        <v>12</v>
      </c>
      <c r="R2792" s="14">
        <f>INDEX(Product_Master!$E$2:$E$19,MATCH(H2792,Product_Master!$A$2:$A$19,0))</f>
        <v>9.07</v>
      </c>
      <c r="S2792" s="14">
        <f t="shared" si="258"/>
        <v>48</v>
      </c>
      <c r="T2792" s="14">
        <f t="shared" si="259"/>
        <v>36.28</v>
      </c>
      <c r="U2792" s="14">
        <f t="shared" si="260"/>
        <v>11.719999999999999</v>
      </c>
      <c r="V2792" s="20">
        <f t="shared" si="261"/>
        <v>0.24416666666666664</v>
      </c>
      <c r="W2792" s="7" t="str">
        <f t="shared" si="262"/>
        <v>Profitable</v>
      </c>
      <c r="X2792" s="7" t="str">
        <f t="shared" si="263"/>
        <v>Low</v>
      </c>
    </row>
    <row r="2793" spans="1:24" x14ac:dyDescent="0.3">
      <c r="A2793" s="7" t="s">
        <v>5599</v>
      </c>
      <c r="B2793" s="8">
        <v>44995</v>
      </c>
      <c r="C2793" s="8">
        <v>44999</v>
      </c>
      <c r="D2793" s="7" t="s">
        <v>979</v>
      </c>
      <c r="E2793" s="7" t="s">
        <v>1014</v>
      </c>
      <c r="F2793" s="7" t="s">
        <v>19</v>
      </c>
      <c r="G2793" s="7" t="s">
        <v>176</v>
      </c>
      <c r="H2793" s="7" t="s">
        <v>241</v>
      </c>
      <c r="I2793" s="6">
        <v>2</v>
      </c>
      <c r="J2793" s="10">
        <v>0</v>
      </c>
      <c r="K2793" s="7" t="s">
        <v>32</v>
      </c>
      <c r="L2793" s="7" t="s">
        <v>41</v>
      </c>
      <c r="M2793" s="6">
        <v>25</v>
      </c>
      <c r="N2793" s="6">
        <v>4</v>
      </c>
      <c r="O2793" s="7" t="str">
        <f>VLOOKUP(H2793,Product_Master!$A$2:$E$19,2,FALSE)</f>
        <v>Notebook</v>
      </c>
      <c r="P2793" s="7" t="str">
        <f>VLOOKUP(H2793,Product_Master!$A$2:$E$19,3,FALSE)</f>
        <v>Office Supplies</v>
      </c>
      <c r="Q2793" s="17">
        <f>INDEX(Product_Master!$D$2:$D$19,MATCH(H2793,Product_Master!$A$2:$A$19,0))</f>
        <v>6</v>
      </c>
      <c r="R2793" s="14">
        <f>INDEX(Product_Master!$E$2:$E$19,MATCH(H2793,Product_Master!$A$2:$A$19,0))</f>
        <v>4.2699999999999996</v>
      </c>
      <c r="S2793" s="14">
        <f t="shared" si="258"/>
        <v>12</v>
      </c>
      <c r="T2793" s="14">
        <f t="shared" si="259"/>
        <v>8.5399999999999991</v>
      </c>
      <c r="U2793" s="14">
        <f t="shared" si="260"/>
        <v>3.4600000000000009</v>
      </c>
      <c r="V2793" s="20">
        <f t="shared" si="261"/>
        <v>0.28833333333333339</v>
      </c>
      <c r="W2793" s="7" t="str">
        <f t="shared" si="262"/>
        <v>Profitable</v>
      </c>
      <c r="X2793" s="7" t="str">
        <f t="shared" si="263"/>
        <v>Low</v>
      </c>
    </row>
    <row r="2794" spans="1:24" x14ac:dyDescent="0.3">
      <c r="A2794" s="7" t="s">
        <v>5600</v>
      </c>
      <c r="B2794" s="8">
        <v>45159</v>
      </c>
      <c r="C2794" s="8">
        <v>45163</v>
      </c>
      <c r="D2794" s="7" t="s">
        <v>616</v>
      </c>
      <c r="E2794" s="7" t="s">
        <v>444</v>
      </c>
      <c r="F2794" s="7" t="s">
        <v>29</v>
      </c>
      <c r="G2794" s="7" t="s">
        <v>20</v>
      </c>
      <c r="H2794" s="7" t="s">
        <v>308</v>
      </c>
      <c r="I2794" s="6">
        <v>7</v>
      </c>
      <c r="J2794" s="10">
        <v>0</v>
      </c>
      <c r="K2794" s="7" t="s">
        <v>32</v>
      </c>
      <c r="L2794" s="7" t="s">
        <v>50</v>
      </c>
      <c r="M2794" s="6">
        <v>21</v>
      </c>
      <c r="N2794" s="6">
        <v>5</v>
      </c>
      <c r="O2794" s="7" t="str">
        <f>VLOOKUP(H2794,Product_Master!$A$2:$E$19,2,FALSE)</f>
        <v>Binder</v>
      </c>
      <c r="P2794" s="7" t="str">
        <f>VLOOKUP(H2794,Product_Master!$A$2:$E$19,3,FALSE)</f>
        <v>Office Supplies</v>
      </c>
      <c r="Q2794" s="17">
        <f>INDEX(Product_Master!$D$2:$D$19,MATCH(H2794,Product_Master!$A$2:$A$19,0))</f>
        <v>8</v>
      </c>
      <c r="R2794" s="14">
        <f>INDEX(Product_Master!$E$2:$E$19,MATCH(H2794,Product_Master!$A$2:$A$19,0))</f>
        <v>5.51</v>
      </c>
      <c r="S2794" s="14">
        <f t="shared" si="258"/>
        <v>56</v>
      </c>
      <c r="T2794" s="14">
        <f t="shared" si="259"/>
        <v>38.57</v>
      </c>
      <c r="U2794" s="14">
        <f t="shared" si="260"/>
        <v>17.43</v>
      </c>
      <c r="V2794" s="20">
        <f t="shared" si="261"/>
        <v>0.31124999999999997</v>
      </c>
      <c r="W2794" s="7" t="str">
        <f t="shared" si="262"/>
        <v>Profitable</v>
      </c>
      <c r="X2794" s="7" t="str">
        <f t="shared" si="263"/>
        <v>Low</v>
      </c>
    </row>
    <row r="2795" spans="1:24" x14ac:dyDescent="0.3">
      <c r="A2795" s="7" t="s">
        <v>5601</v>
      </c>
      <c r="B2795" s="8">
        <v>45626</v>
      </c>
      <c r="C2795" s="8">
        <v>45630</v>
      </c>
      <c r="D2795" s="7" t="s">
        <v>3857</v>
      </c>
      <c r="E2795" s="7" t="s">
        <v>435</v>
      </c>
      <c r="F2795" s="7" t="s">
        <v>19</v>
      </c>
      <c r="G2795" s="7" t="s">
        <v>30</v>
      </c>
      <c r="H2795" s="7" t="s">
        <v>63</v>
      </c>
      <c r="I2795" s="6">
        <v>2</v>
      </c>
      <c r="J2795" s="10">
        <v>0.05</v>
      </c>
      <c r="K2795" s="7" t="s">
        <v>32</v>
      </c>
      <c r="L2795" s="7" t="s">
        <v>23</v>
      </c>
      <c r="M2795" s="6">
        <v>42</v>
      </c>
      <c r="N2795" s="6">
        <v>1</v>
      </c>
      <c r="O2795" s="7" t="str">
        <f>VLOOKUP(H2795,Product_Master!$A$2:$E$19,2,FALSE)</f>
        <v>Paper Ream</v>
      </c>
      <c r="P2795" s="7" t="str">
        <f>VLOOKUP(H2795,Product_Master!$A$2:$E$19,3,FALSE)</f>
        <v>Office Supplies</v>
      </c>
      <c r="Q2795" s="17">
        <f>INDEX(Product_Master!$D$2:$D$19,MATCH(H2795,Product_Master!$A$2:$A$19,0))</f>
        <v>9</v>
      </c>
      <c r="R2795" s="14">
        <f>INDEX(Product_Master!$E$2:$E$19,MATCH(H2795,Product_Master!$A$2:$A$19,0))</f>
        <v>5.46</v>
      </c>
      <c r="S2795" s="14">
        <f t="shared" si="258"/>
        <v>17.099999999999998</v>
      </c>
      <c r="T2795" s="14">
        <f t="shared" si="259"/>
        <v>10.92</v>
      </c>
      <c r="U2795" s="14">
        <f t="shared" si="260"/>
        <v>6.1799999999999979</v>
      </c>
      <c r="V2795" s="20">
        <f t="shared" si="261"/>
        <v>0.36140350877192973</v>
      </c>
      <c r="W2795" s="7" t="str">
        <f t="shared" si="262"/>
        <v>Profitable</v>
      </c>
      <c r="X2795" s="7" t="str">
        <f t="shared" si="263"/>
        <v>Low</v>
      </c>
    </row>
    <row r="2796" spans="1:24" x14ac:dyDescent="0.3">
      <c r="A2796" s="7" t="s">
        <v>5602</v>
      </c>
      <c r="B2796" s="8">
        <v>45649</v>
      </c>
      <c r="C2796" s="8">
        <v>45651</v>
      </c>
      <c r="D2796" s="7" t="s">
        <v>3719</v>
      </c>
      <c r="E2796" s="7" t="s">
        <v>472</v>
      </c>
      <c r="F2796" s="7" t="s">
        <v>29</v>
      </c>
      <c r="G2796" s="7" t="s">
        <v>30</v>
      </c>
      <c r="H2796" s="7" t="s">
        <v>109</v>
      </c>
      <c r="I2796" s="6">
        <v>3</v>
      </c>
      <c r="J2796" s="10">
        <v>0.15</v>
      </c>
      <c r="K2796" s="7" t="s">
        <v>32</v>
      </c>
      <c r="L2796" s="7" t="s">
        <v>50</v>
      </c>
      <c r="M2796" s="6">
        <v>22</v>
      </c>
      <c r="N2796" s="6">
        <v>3</v>
      </c>
      <c r="O2796" s="7" t="str">
        <f>VLOOKUP(H2796,Product_Master!$A$2:$E$19,2,FALSE)</f>
        <v>Printer</v>
      </c>
      <c r="P2796" s="7" t="str">
        <f>VLOOKUP(H2796,Product_Master!$A$2:$E$19,3,FALSE)</f>
        <v>Technology</v>
      </c>
      <c r="Q2796" s="17">
        <f>INDEX(Product_Master!$D$2:$D$19,MATCH(H2796,Product_Master!$A$2:$A$19,0))</f>
        <v>180</v>
      </c>
      <c r="R2796" s="14">
        <f>INDEX(Product_Master!$E$2:$E$19,MATCH(H2796,Product_Master!$A$2:$A$19,0))</f>
        <v>133.25</v>
      </c>
      <c r="S2796" s="14">
        <f t="shared" si="258"/>
        <v>459</v>
      </c>
      <c r="T2796" s="14">
        <f t="shared" si="259"/>
        <v>399.75</v>
      </c>
      <c r="U2796" s="14">
        <f t="shared" si="260"/>
        <v>59.25</v>
      </c>
      <c r="V2796" s="20">
        <f t="shared" si="261"/>
        <v>0.12908496732026145</v>
      </c>
      <c r="W2796" s="7" t="str">
        <f t="shared" si="262"/>
        <v>Profitable</v>
      </c>
      <c r="X2796" s="7" t="str">
        <f t="shared" si="263"/>
        <v>Low</v>
      </c>
    </row>
    <row r="2797" spans="1:24" x14ac:dyDescent="0.3">
      <c r="A2797" s="7" t="s">
        <v>5603</v>
      </c>
      <c r="B2797" s="8">
        <v>45269</v>
      </c>
      <c r="C2797" s="8">
        <v>45270</v>
      </c>
      <c r="D2797" s="7" t="s">
        <v>3495</v>
      </c>
      <c r="E2797" s="7" t="s">
        <v>619</v>
      </c>
      <c r="F2797" s="7" t="s">
        <v>19</v>
      </c>
      <c r="G2797" s="7" t="s">
        <v>293</v>
      </c>
      <c r="H2797" s="7" t="s">
        <v>98</v>
      </c>
      <c r="I2797" s="6">
        <v>2</v>
      </c>
      <c r="J2797" s="10">
        <v>0.1</v>
      </c>
      <c r="K2797" s="7" t="s">
        <v>32</v>
      </c>
      <c r="L2797" s="7" t="s">
        <v>33</v>
      </c>
      <c r="M2797" s="6">
        <v>61</v>
      </c>
      <c r="N2797" s="6">
        <v>4</v>
      </c>
      <c r="O2797" s="7" t="str">
        <f>VLOOKUP(H2797,Product_Master!$A$2:$E$19,2,FALSE)</f>
        <v>Office Chair</v>
      </c>
      <c r="P2797" s="7" t="str">
        <f>VLOOKUP(H2797,Product_Master!$A$2:$E$19,3,FALSE)</f>
        <v>Furniture</v>
      </c>
      <c r="Q2797" s="17">
        <f>INDEX(Product_Master!$D$2:$D$19,MATCH(H2797,Product_Master!$A$2:$A$19,0))</f>
        <v>150</v>
      </c>
      <c r="R2797" s="14">
        <f>INDEX(Product_Master!$E$2:$E$19,MATCH(H2797,Product_Master!$A$2:$A$19,0))</f>
        <v>111.98</v>
      </c>
      <c r="S2797" s="14">
        <f t="shared" si="258"/>
        <v>270</v>
      </c>
      <c r="T2797" s="14">
        <f t="shared" si="259"/>
        <v>223.96</v>
      </c>
      <c r="U2797" s="14">
        <f t="shared" si="260"/>
        <v>46.039999999999992</v>
      </c>
      <c r="V2797" s="20">
        <f t="shared" si="261"/>
        <v>0.17051851851851849</v>
      </c>
      <c r="W2797" s="7" t="str">
        <f t="shared" si="262"/>
        <v>Profitable</v>
      </c>
      <c r="X2797" s="7" t="str">
        <f t="shared" si="263"/>
        <v>Low</v>
      </c>
    </row>
    <row r="2798" spans="1:24" x14ac:dyDescent="0.3">
      <c r="A2798" s="7" t="s">
        <v>5604</v>
      </c>
      <c r="B2798" s="8">
        <v>45278</v>
      </c>
      <c r="C2798" s="8">
        <v>45279</v>
      </c>
      <c r="D2798" s="7" t="s">
        <v>2294</v>
      </c>
      <c r="E2798" s="7" t="s">
        <v>2887</v>
      </c>
      <c r="F2798" s="7" t="s">
        <v>39</v>
      </c>
      <c r="G2798" s="7" t="s">
        <v>47</v>
      </c>
      <c r="H2798" s="7" t="s">
        <v>63</v>
      </c>
      <c r="I2798" s="6">
        <v>4</v>
      </c>
      <c r="J2798" s="10">
        <v>0.05</v>
      </c>
      <c r="K2798" s="7" t="s">
        <v>32</v>
      </c>
      <c r="L2798" s="7" t="s">
        <v>33</v>
      </c>
      <c r="M2798" s="6">
        <v>65</v>
      </c>
      <c r="N2798" s="6">
        <v>4</v>
      </c>
      <c r="O2798" s="7" t="str">
        <f>VLOOKUP(H2798,Product_Master!$A$2:$E$19,2,FALSE)</f>
        <v>Paper Ream</v>
      </c>
      <c r="P2798" s="7" t="str">
        <f>VLOOKUP(H2798,Product_Master!$A$2:$E$19,3,FALSE)</f>
        <v>Office Supplies</v>
      </c>
      <c r="Q2798" s="17">
        <f>INDEX(Product_Master!$D$2:$D$19,MATCH(H2798,Product_Master!$A$2:$A$19,0))</f>
        <v>9</v>
      </c>
      <c r="R2798" s="14">
        <f>INDEX(Product_Master!$E$2:$E$19,MATCH(H2798,Product_Master!$A$2:$A$19,0))</f>
        <v>5.46</v>
      </c>
      <c r="S2798" s="14">
        <f t="shared" si="258"/>
        <v>34.199999999999996</v>
      </c>
      <c r="T2798" s="14">
        <f t="shared" si="259"/>
        <v>21.84</v>
      </c>
      <c r="U2798" s="14">
        <f t="shared" si="260"/>
        <v>12.359999999999996</v>
      </c>
      <c r="V2798" s="20">
        <f t="shared" si="261"/>
        <v>0.36140350877192973</v>
      </c>
      <c r="W2798" s="7" t="str">
        <f t="shared" si="262"/>
        <v>Profitable</v>
      </c>
      <c r="X2798" s="7" t="str">
        <f t="shared" si="263"/>
        <v>Low</v>
      </c>
    </row>
    <row r="2799" spans="1:24" x14ac:dyDescent="0.3">
      <c r="A2799" s="7" t="s">
        <v>5605</v>
      </c>
      <c r="B2799" s="8">
        <v>45326</v>
      </c>
      <c r="C2799" s="8">
        <v>45327</v>
      </c>
      <c r="D2799" s="7" t="s">
        <v>2277</v>
      </c>
      <c r="E2799" s="7" t="s">
        <v>435</v>
      </c>
      <c r="F2799" s="7" t="s">
        <v>39</v>
      </c>
      <c r="G2799" s="7" t="s">
        <v>251</v>
      </c>
      <c r="H2799" s="7" t="s">
        <v>56</v>
      </c>
      <c r="I2799" s="6">
        <v>1</v>
      </c>
      <c r="J2799" s="10">
        <v>0.05</v>
      </c>
      <c r="K2799" s="7" t="s">
        <v>32</v>
      </c>
      <c r="L2799" s="7" t="s">
        <v>33</v>
      </c>
      <c r="M2799" s="6">
        <v>44</v>
      </c>
      <c r="N2799" s="6">
        <v>2</v>
      </c>
      <c r="O2799" s="7" t="str">
        <f>VLOOKUP(H2799,Product_Master!$A$2:$E$19,2,FALSE)</f>
        <v>Stapler</v>
      </c>
      <c r="P2799" s="7" t="str">
        <f>VLOOKUP(H2799,Product_Master!$A$2:$E$19,3,FALSE)</f>
        <v>Office Supplies</v>
      </c>
      <c r="Q2799" s="17">
        <f>INDEX(Product_Master!$D$2:$D$19,MATCH(H2799,Product_Master!$A$2:$A$19,0))</f>
        <v>15</v>
      </c>
      <c r="R2799" s="14">
        <f>INDEX(Product_Master!$E$2:$E$19,MATCH(H2799,Product_Master!$A$2:$A$19,0))</f>
        <v>9.91</v>
      </c>
      <c r="S2799" s="14">
        <f t="shared" si="258"/>
        <v>14.25</v>
      </c>
      <c r="T2799" s="14">
        <f t="shared" si="259"/>
        <v>9.91</v>
      </c>
      <c r="U2799" s="14">
        <f t="shared" si="260"/>
        <v>4.34</v>
      </c>
      <c r="V2799" s="20">
        <f t="shared" si="261"/>
        <v>0.30456140350877192</v>
      </c>
      <c r="W2799" s="7" t="str">
        <f t="shared" si="262"/>
        <v>Profitable</v>
      </c>
      <c r="X2799" s="7" t="str">
        <f t="shared" si="263"/>
        <v>Low</v>
      </c>
    </row>
    <row r="2800" spans="1:24" x14ac:dyDescent="0.3">
      <c r="A2800" s="7" t="s">
        <v>5607</v>
      </c>
      <c r="B2800" s="8">
        <v>45441</v>
      </c>
      <c r="C2800" s="8">
        <v>45443</v>
      </c>
      <c r="D2800" s="7" t="s">
        <v>2117</v>
      </c>
      <c r="E2800" s="7" t="s">
        <v>55</v>
      </c>
      <c r="F2800" s="7" t="s">
        <v>19</v>
      </c>
      <c r="G2800" s="7" t="s">
        <v>20</v>
      </c>
      <c r="H2800" s="7" t="s">
        <v>109</v>
      </c>
      <c r="I2800" s="6">
        <v>3</v>
      </c>
      <c r="J2800" s="10">
        <v>0.1</v>
      </c>
      <c r="K2800" s="7" t="s">
        <v>70</v>
      </c>
      <c r="L2800" s="7" t="s">
        <v>33</v>
      </c>
      <c r="M2800" s="6">
        <v>50</v>
      </c>
      <c r="N2800" s="6">
        <v>3</v>
      </c>
      <c r="O2800" s="7" t="str">
        <f>VLOOKUP(H2800,Product_Master!$A$2:$E$19,2,FALSE)</f>
        <v>Printer</v>
      </c>
      <c r="P2800" s="7" t="str">
        <f>VLOOKUP(H2800,Product_Master!$A$2:$E$19,3,FALSE)</f>
        <v>Technology</v>
      </c>
      <c r="Q2800" s="17">
        <f>INDEX(Product_Master!$D$2:$D$19,MATCH(H2800,Product_Master!$A$2:$A$19,0))</f>
        <v>180</v>
      </c>
      <c r="R2800" s="14">
        <f>INDEX(Product_Master!$E$2:$E$19,MATCH(H2800,Product_Master!$A$2:$A$19,0))</f>
        <v>133.25</v>
      </c>
      <c r="S2800" s="14">
        <f t="shared" si="258"/>
        <v>486</v>
      </c>
      <c r="T2800" s="14">
        <f t="shared" si="259"/>
        <v>399.75</v>
      </c>
      <c r="U2800" s="14">
        <f t="shared" si="260"/>
        <v>86.25</v>
      </c>
      <c r="V2800" s="20">
        <f t="shared" si="261"/>
        <v>0.17746913580246915</v>
      </c>
      <c r="W2800" s="7" t="str">
        <f t="shared" si="262"/>
        <v>Profitable</v>
      </c>
      <c r="X2800" s="7" t="str">
        <f t="shared" si="263"/>
        <v>Low</v>
      </c>
    </row>
    <row r="2801" spans="1:24" x14ac:dyDescent="0.3">
      <c r="A2801" s="7" t="s">
        <v>5608</v>
      </c>
      <c r="B2801" s="8">
        <v>45191</v>
      </c>
      <c r="C2801" s="8">
        <v>45197</v>
      </c>
      <c r="D2801" s="7" t="s">
        <v>5202</v>
      </c>
      <c r="E2801" s="7" t="s">
        <v>954</v>
      </c>
      <c r="F2801" s="7" t="s">
        <v>29</v>
      </c>
      <c r="G2801" s="7" t="s">
        <v>251</v>
      </c>
      <c r="H2801" s="7" t="s">
        <v>160</v>
      </c>
      <c r="I2801" s="6">
        <v>1</v>
      </c>
      <c r="J2801" s="10">
        <v>0.1</v>
      </c>
      <c r="K2801" s="7" t="s">
        <v>32</v>
      </c>
      <c r="L2801" s="7" t="s">
        <v>33</v>
      </c>
      <c r="M2801" s="6">
        <v>47</v>
      </c>
      <c r="N2801" s="6">
        <v>2</v>
      </c>
      <c r="O2801" s="7" t="str">
        <f>VLOOKUP(H2801,Product_Master!$A$2:$E$19,2,FALSE)</f>
        <v>Laptop</v>
      </c>
      <c r="P2801" s="7" t="str">
        <f>VLOOKUP(H2801,Product_Master!$A$2:$E$19,3,FALSE)</f>
        <v>Technology</v>
      </c>
      <c r="Q2801" s="17">
        <f>INDEX(Product_Master!$D$2:$D$19,MATCH(H2801,Product_Master!$A$2:$A$19,0))</f>
        <v>900</v>
      </c>
      <c r="R2801" s="14">
        <f>INDEX(Product_Master!$E$2:$E$19,MATCH(H2801,Product_Master!$A$2:$A$19,0))</f>
        <v>669.14</v>
      </c>
      <c r="S2801" s="14">
        <f t="shared" si="258"/>
        <v>810</v>
      </c>
      <c r="T2801" s="14">
        <f t="shared" si="259"/>
        <v>669.14</v>
      </c>
      <c r="U2801" s="14">
        <f t="shared" si="260"/>
        <v>140.86000000000001</v>
      </c>
      <c r="V2801" s="20">
        <f t="shared" si="261"/>
        <v>0.17390123456790124</v>
      </c>
      <c r="W2801" s="7" t="str">
        <f t="shared" si="262"/>
        <v>Profitable</v>
      </c>
      <c r="X2801" s="7" t="str">
        <f t="shared" si="263"/>
        <v>Low</v>
      </c>
    </row>
    <row r="2802" spans="1:24" x14ac:dyDescent="0.3">
      <c r="A2802" s="7" t="s">
        <v>5609</v>
      </c>
      <c r="B2802" s="8">
        <v>45442</v>
      </c>
      <c r="C2802" s="8">
        <v>45446</v>
      </c>
      <c r="D2802" s="7" t="s">
        <v>626</v>
      </c>
      <c r="E2802" s="7" t="s">
        <v>606</v>
      </c>
      <c r="F2802" s="7" t="s">
        <v>29</v>
      </c>
      <c r="G2802" s="7" t="s">
        <v>62</v>
      </c>
      <c r="H2802" s="7" t="s">
        <v>21</v>
      </c>
      <c r="I2802" s="6">
        <v>4</v>
      </c>
      <c r="J2802" s="10">
        <v>0.05</v>
      </c>
      <c r="K2802" s="7" t="s">
        <v>32</v>
      </c>
      <c r="L2802" s="7" t="s">
        <v>33</v>
      </c>
      <c r="M2802" s="6">
        <v>38</v>
      </c>
      <c r="N2802" s="6">
        <v>2</v>
      </c>
      <c r="O2802" s="7" t="str">
        <f>VLOOKUP(H2802,Product_Master!$A$2:$E$19,2,FALSE)</f>
        <v>Pen Set</v>
      </c>
      <c r="P2802" s="7" t="str">
        <f>VLOOKUP(H2802,Product_Master!$A$2:$E$19,3,FALSE)</f>
        <v>Office Supplies</v>
      </c>
      <c r="Q2802" s="17">
        <f>INDEX(Product_Master!$D$2:$D$19,MATCH(H2802,Product_Master!$A$2:$A$19,0))</f>
        <v>12</v>
      </c>
      <c r="R2802" s="14">
        <f>INDEX(Product_Master!$E$2:$E$19,MATCH(H2802,Product_Master!$A$2:$A$19,0))</f>
        <v>9.07</v>
      </c>
      <c r="S2802" s="14">
        <f t="shared" si="258"/>
        <v>45.599999999999994</v>
      </c>
      <c r="T2802" s="14">
        <f t="shared" si="259"/>
        <v>36.28</v>
      </c>
      <c r="U2802" s="14">
        <f t="shared" si="260"/>
        <v>9.3199999999999932</v>
      </c>
      <c r="V2802" s="20">
        <f t="shared" si="261"/>
        <v>0.20438596491228059</v>
      </c>
      <c r="W2802" s="7" t="str">
        <f t="shared" si="262"/>
        <v>Profitable</v>
      </c>
      <c r="X2802" s="7" t="str">
        <f t="shared" si="263"/>
        <v>Low</v>
      </c>
    </row>
    <row r="2803" spans="1:24" x14ac:dyDescent="0.3">
      <c r="A2803" s="7" t="s">
        <v>5610</v>
      </c>
      <c r="B2803" s="8">
        <v>45223</v>
      </c>
      <c r="C2803" s="8">
        <v>45230</v>
      </c>
      <c r="D2803" s="7" t="s">
        <v>4165</v>
      </c>
      <c r="E2803" s="7" t="s">
        <v>68</v>
      </c>
      <c r="F2803" s="7" t="s">
        <v>19</v>
      </c>
      <c r="G2803" s="7" t="s">
        <v>62</v>
      </c>
      <c r="H2803" s="7" t="s">
        <v>21</v>
      </c>
      <c r="I2803" s="6">
        <v>3</v>
      </c>
      <c r="J2803" s="10">
        <v>0</v>
      </c>
      <c r="K2803" s="7" t="s">
        <v>222</v>
      </c>
      <c r="L2803" s="7" t="s">
        <v>23</v>
      </c>
      <c r="M2803" s="6">
        <v>63</v>
      </c>
      <c r="N2803" s="6">
        <v>4</v>
      </c>
      <c r="O2803" s="7" t="str">
        <f>VLOOKUP(H2803,Product_Master!$A$2:$E$19,2,FALSE)</f>
        <v>Pen Set</v>
      </c>
      <c r="P2803" s="7" t="str">
        <f>VLOOKUP(H2803,Product_Master!$A$2:$E$19,3,FALSE)</f>
        <v>Office Supplies</v>
      </c>
      <c r="Q2803" s="17">
        <f>INDEX(Product_Master!$D$2:$D$19,MATCH(H2803,Product_Master!$A$2:$A$19,0))</f>
        <v>12</v>
      </c>
      <c r="R2803" s="14">
        <f>INDEX(Product_Master!$E$2:$E$19,MATCH(H2803,Product_Master!$A$2:$A$19,0))</f>
        <v>9.07</v>
      </c>
      <c r="S2803" s="14">
        <f t="shared" si="258"/>
        <v>36</v>
      </c>
      <c r="T2803" s="14">
        <f t="shared" si="259"/>
        <v>27.21</v>
      </c>
      <c r="U2803" s="14">
        <f t="shared" si="260"/>
        <v>8.7899999999999991</v>
      </c>
      <c r="V2803" s="20">
        <f t="shared" si="261"/>
        <v>0.24416666666666664</v>
      </c>
      <c r="W2803" s="7" t="str">
        <f t="shared" si="262"/>
        <v>Profitable</v>
      </c>
      <c r="X2803" s="7" t="str">
        <f t="shared" si="263"/>
        <v>Low</v>
      </c>
    </row>
    <row r="2804" spans="1:24" x14ac:dyDescent="0.3">
      <c r="A2804" s="7" t="s">
        <v>5611</v>
      </c>
      <c r="B2804" s="8">
        <v>45541</v>
      </c>
      <c r="C2804" s="8">
        <v>45544</v>
      </c>
      <c r="D2804" s="7" t="s">
        <v>1067</v>
      </c>
      <c r="E2804" s="7" t="s">
        <v>444</v>
      </c>
      <c r="F2804" s="7" t="s">
        <v>19</v>
      </c>
      <c r="G2804" s="7" t="s">
        <v>97</v>
      </c>
      <c r="H2804" s="7" t="s">
        <v>308</v>
      </c>
      <c r="I2804" s="6">
        <v>8</v>
      </c>
      <c r="J2804" s="10">
        <v>0.2</v>
      </c>
      <c r="K2804" s="7" t="s">
        <v>32</v>
      </c>
      <c r="L2804" s="7" t="s">
        <v>50</v>
      </c>
      <c r="M2804" s="6">
        <v>44</v>
      </c>
      <c r="N2804" s="6">
        <v>1</v>
      </c>
      <c r="O2804" s="7" t="str">
        <f>VLOOKUP(H2804,Product_Master!$A$2:$E$19,2,FALSE)</f>
        <v>Binder</v>
      </c>
      <c r="P2804" s="7" t="str">
        <f>VLOOKUP(H2804,Product_Master!$A$2:$E$19,3,FALSE)</f>
        <v>Office Supplies</v>
      </c>
      <c r="Q2804" s="17">
        <f>INDEX(Product_Master!$D$2:$D$19,MATCH(H2804,Product_Master!$A$2:$A$19,0))</f>
        <v>8</v>
      </c>
      <c r="R2804" s="14">
        <f>INDEX(Product_Master!$E$2:$E$19,MATCH(H2804,Product_Master!$A$2:$A$19,0))</f>
        <v>5.51</v>
      </c>
      <c r="S2804" s="14">
        <f t="shared" si="258"/>
        <v>51.2</v>
      </c>
      <c r="T2804" s="14">
        <f t="shared" si="259"/>
        <v>44.08</v>
      </c>
      <c r="U2804" s="14">
        <f t="shared" si="260"/>
        <v>7.1200000000000045</v>
      </c>
      <c r="V2804" s="20">
        <f t="shared" si="261"/>
        <v>0.13906250000000009</v>
      </c>
      <c r="W2804" s="7" t="str">
        <f t="shared" si="262"/>
        <v>Profitable</v>
      </c>
      <c r="X2804" s="7" t="str">
        <f t="shared" si="263"/>
        <v>Low</v>
      </c>
    </row>
    <row r="2805" spans="1:24" x14ac:dyDescent="0.3">
      <c r="A2805" s="7" t="s">
        <v>5613</v>
      </c>
      <c r="B2805" s="8">
        <v>45428</v>
      </c>
      <c r="C2805" s="8">
        <v>45434</v>
      </c>
      <c r="D2805" s="7" t="s">
        <v>129</v>
      </c>
      <c r="E2805" s="7" t="s">
        <v>38</v>
      </c>
      <c r="F2805" s="7" t="s">
        <v>29</v>
      </c>
      <c r="G2805" s="7" t="s">
        <v>40</v>
      </c>
      <c r="H2805" s="7" t="s">
        <v>91</v>
      </c>
      <c r="I2805" s="6">
        <v>7</v>
      </c>
      <c r="J2805" s="10">
        <v>0.1</v>
      </c>
      <c r="K2805" s="7" t="s">
        <v>32</v>
      </c>
      <c r="L2805" s="7" t="s">
        <v>23</v>
      </c>
      <c r="M2805" s="6">
        <v>49</v>
      </c>
      <c r="N2805" s="6">
        <v>4</v>
      </c>
      <c r="O2805" s="7" t="str">
        <f>VLOOKUP(H2805,Product_Master!$A$2:$E$19,2,FALSE)</f>
        <v>Smartphone</v>
      </c>
      <c r="P2805" s="7" t="str">
        <f>VLOOKUP(H2805,Product_Master!$A$2:$E$19,3,FALSE)</f>
        <v>Technology</v>
      </c>
      <c r="Q2805" s="17">
        <f>INDEX(Product_Master!$D$2:$D$19,MATCH(H2805,Product_Master!$A$2:$A$19,0))</f>
        <v>600</v>
      </c>
      <c r="R2805" s="14">
        <f>INDEX(Product_Master!$E$2:$E$19,MATCH(H2805,Product_Master!$A$2:$A$19,0))</f>
        <v>395.83</v>
      </c>
      <c r="S2805" s="14">
        <f t="shared" si="258"/>
        <v>3780</v>
      </c>
      <c r="T2805" s="14">
        <f t="shared" si="259"/>
        <v>2770.81</v>
      </c>
      <c r="U2805" s="14">
        <f t="shared" si="260"/>
        <v>1009.19</v>
      </c>
      <c r="V2805" s="20">
        <f t="shared" si="261"/>
        <v>0.26698148148148149</v>
      </c>
      <c r="W2805" s="7" t="str">
        <f t="shared" si="262"/>
        <v>Profitable</v>
      </c>
      <c r="X2805" s="7" t="str">
        <f t="shared" si="263"/>
        <v>Medium</v>
      </c>
    </row>
    <row r="2806" spans="1:24" x14ac:dyDescent="0.3">
      <c r="A2806" s="7" t="s">
        <v>5614</v>
      </c>
      <c r="B2806" s="8">
        <v>45013</v>
      </c>
      <c r="C2806" s="8">
        <v>45014</v>
      </c>
      <c r="D2806" s="7" t="s">
        <v>843</v>
      </c>
      <c r="E2806" s="7" t="s">
        <v>560</v>
      </c>
      <c r="F2806" s="7" t="s">
        <v>29</v>
      </c>
      <c r="G2806" s="7" t="s">
        <v>192</v>
      </c>
      <c r="H2806" s="7" t="s">
        <v>241</v>
      </c>
      <c r="I2806" s="6">
        <v>6</v>
      </c>
      <c r="J2806" s="10">
        <v>0</v>
      </c>
      <c r="K2806" s="7" t="s">
        <v>32</v>
      </c>
      <c r="L2806" s="7" t="s">
        <v>50</v>
      </c>
      <c r="M2806" s="6">
        <v>51</v>
      </c>
      <c r="N2806" s="6">
        <v>3</v>
      </c>
      <c r="O2806" s="7" t="str">
        <f>VLOOKUP(H2806,Product_Master!$A$2:$E$19,2,FALSE)</f>
        <v>Notebook</v>
      </c>
      <c r="P2806" s="7" t="str">
        <f>VLOOKUP(H2806,Product_Master!$A$2:$E$19,3,FALSE)</f>
        <v>Office Supplies</v>
      </c>
      <c r="Q2806" s="17">
        <f>INDEX(Product_Master!$D$2:$D$19,MATCH(H2806,Product_Master!$A$2:$A$19,0))</f>
        <v>6</v>
      </c>
      <c r="R2806" s="14">
        <f>INDEX(Product_Master!$E$2:$E$19,MATCH(H2806,Product_Master!$A$2:$A$19,0))</f>
        <v>4.2699999999999996</v>
      </c>
      <c r="S2806" s="14">
        <f t="shared" si="258"/>
        <v>36</v>
      </c>
      <c r="T2806" s="14">
        <f t="shared" si="259"/>
        <v>25.619999999999997</v>
      </c>
      <c r="U2806" s="14">
        <f t="shared" si="260"/>
        <v>10.380000000000003</v>
      </c>
      <c r="V2806" s="20">
        <f t="shared" si="261"/>
        <v>0.28833333333333339</v>
      </c>
      <c r="W2806" s="7" t="str">
        <f t="shared" si="262"/>
        <v>Profitable</v>
      </c>
      <c r="X2806" s="7" t="str">
        <f t="shared" si="263"/>
        <v>Low</v>
      </c>
    </row>
    <row r="2807" spans="1:24" x14ac:dyDescent="0.3">
      <c r="A2807" s="7" t="s">
        <v>5616</v>
      </c>
      <c r="B2807" s="8">
        <v>45456</v>
      </c>
      <c r="C2807" s="8">
        <v>45462</v>
      </c>
      <c r="D2807" s="7" t="s">
        <v>1760</v>
      </c>
      <c r="E2807" s="7" t="s">
        <v>38</v>
      </c>
      <c r="F2807" s="7" t="s">
        <v>29</v>
      </c>
      <c r="G2807" s="7" t="s">
        <v>40</v>
      </c>
      <c r="H2807" s="7" t="s">
        <v>241</v>
      </c>
      <c r="I2807" s="6">
        <v>3</v>
      </c>
      <c r="J2807" s="10">
        <v>0</v>
      </c>
      <c r="K2807" s="7" t="s">
        <v>222</v>
      </c>
      <c r="L2807" s="7" t="s">
        <v>50</v>
      </c>
      <c r="M2807" s="6">
        <v>46</v>
      </c>
      <c r="N2807" s="6">
        <v>3</v>
      </c>
      <c r="O2807" s="7" t="str">
        <f>VLOOKUP(H2807,Product_Master!$A$2:$E$19,2,FALSE)</f>
        <v>Notebook</v>
      </c>
      <c r="P2807" s="7" t="str">
        <f>VLOOKUP(H2807,Product_Master!$A$2:$E$19,3,FALSE)</f>
        <v>Office Supplies</v>
      </c>
      <c r="Q2807" s="17">
        <f>INDEX(Product_Master!$D$2:$D$19,MATCH(H2807,Product_Master!$A$2:$A$19,0))</f>
        <v>6</v>
      </c>
      <c r="R2807" s="14">
        <f>INDEX(Product_Master!$E$2:$E$19,MATCH(H2807,Product_Master!$A$2:$A$19,0))</f>
        <v>4.2699999999999996</v>
      </c>
      <c r="S2807" s="14">
        <f t="shared" si="258"/>
        <v>18</v>
      </c>
      <c r="T2807" s="14">
        <f t="shared" si="259"/>
        <v>12.809999999999999</v>
      </c>
      <c r="U2807" s="14">
        <f t="shared" si="260"/>
        <v>5.1900000000000013</v>
      </c>
      <c r="V2807" s="20">
        <f t="shared" si="261"/>
        <v>0.28833333333333339</v>
      </c>
      <c r="W2807" s="7" t="str">
        <f t="shared" si="262"/>
        <v>Profitable</v>
      </c>
      <c r="X2807" s="7" t="str">
        <f t="shared" si="263"/>
        <v>Low</v>
      </c>
    </row>
    <row r="2808" spans="1:24" x14ac:dyDescent="0.3">
      <c r="A2808" s="7" t="s">
        <v>5617</v>
      </c>
      <c r="B2808" s="8">
        <v>45589</v>
      </c>
      <c r="C2808" s="8">
        <v>45595</v>
      </c>
      <c r="D2808" s="7" t="s">
        <v>4939</v>
      </c>
      <c r="E2808" s="7" t="s">
        <v>782</v>
      </c>
      <c r="F2808" s="7" t="s">
        <v>29</v>
      </c>
      <c r="G2808" s="7" t="s">
        <v>62</v>
      </c>
      <c r="H2808" s="7" t="s">
        <v>160</v>
      </c>
      <c r="I2808" s="6">
        <v>1</v>
      </c>
      <c r="J2808" s="10">
        <v>0.1</v>
      </c>
      <c r="K2808" s="7" t="s">
        <v>22</v>
      </c>
      <c r="L2808" s="7" t="s">
        <v>41</v>
      </c>
      <c r="M2808" s="6">
        <v>63</v>
      </c>
      <c r="N2808" s="6">
        <v>4</v>
      </c>
      <c r="O2808" s="7" t="str">
        <f>VLOOKUP(H2808,Product_Master!$A$2:$E$19,2,FALSE)</f>
        <v>Laptop</v>
      </c>
      <c r="P2808" s="7" t="str">
        <f>VLOOKUP(H2808,Product_Master!$A$2:$E$19,3,FALSE)</f>
        <v>Technology</v>
      </c>
      <c r="Q2808" s="17">
        <f>INDEX(Product_Master!$D$2:$D$19,MATCH(H2808,Product_Master!$A$2:$A$19,0))</f>
        <v>900</v>
      </c>
      <c r="R2808" s="14">
        <f>INDEX(Product_Master!$E$2:$E$19,MATCH(H2808,Product_Master!$A$2:$A$19,0))</f>
        <v>669.14</v>
      </c>
      <c r="S2808" s="14">
        <f t="shared" si="258"/>
        <v>810</v>
      </c>
      <c r="T2808" s="14">
        <f t="shared" si="259"/>
        <v>669.14</v>
      </c>
      <c r="U2808" s="14">
        <f t="shared" si="260"/>
        <v>140.86000000000001</v>
      </c>
      <c r="V2808" s="20">
        <f t="shared" si="261"/>
        <v>0.17390123456790124</v>
      </c>
      <c r="W2808" s="7" t="str">
        <f t="shared" si="262"/>
        <v>Profitable</v>
      </c>
      <c r="X2808" s="7" t="str">
        <f t="shared" si="263"/>
        <v>Low</v>
      </c>
    </row>
    <row r="2809" spans="1:24" x14ac:dyDescent="0.3">
      <c r="A2809" s="7" t="s">
        <v>5619</v>
      </c>
      <c r="B2809" s="8">
        <v>44978</v>
      </c>
      <c r="C2809" s="8">
        <v>44983</v>
      </c>
      <c r="D2809" s="7" t="s">
        <v>3904</v>
      </c>
      <c r="E2809" s="7" t="s">
        <v>221</v>
      </c>
      <c r="F2809" s="7" t="s">
        <v>29</v>
      </c>
      <c r="G2809" s="7" t="s">
        <v>115</v>
      </c>
      <c r="H2809" s="7" t="s">
        <v>109</v>
      </c>
      <c r="I2809" s="6">
        <v>2</v>
      </c>
      <c r="J2809" s="10">
        <v>0.2</v>
      </c>
      <c r="K2809" s="7" t="s">
        <v>32</v>
      </c>
      <c r="L2809" s="7" t="s">
        <v>23</v>
      </c>
      <c r="M2809" s="6">
        <v>36</v>
      </c>
      <c r="N2809" s="6">
        <v>1</v>
      </c>
      <c r="O2809" s="7" t="str">
        <f>VLOOKUP(H2809,Product_Master!$A$2:$E$19,2,FALSE)</f>
        <v>Printer</v>
      </c>
      <c r="P2809" s="7" t="str">
        <f>VLOOKUP(H2809,Product_Master!$A$2:$E$19,3,FALSE)</f>
        <v>Technology</v>
      </c>
      <c r="Q2809" s="17">
        <f>INDEX(Product_Master!$D$2:$D$19,MATCH(H2809,Product_Master!$A$2:$A$19,0))</f>
        <v>180</v>
      </c>
      <c r="R2809" s="14">
        <f>INDEX(Product_Master!$E$2:$E$19,MATCH(H2809,Product_Master!$A$2:$A$19,0))</f>
        <v>133.25</v>
      </c>
      <c r="S2809" s="14">
        <f t="shared" si="258"/>
        <v>288</v>
      </c>
      <c r="T2809" s="14">
        <f t="shared" si="259"/>
        <v>266.5</v>
      </c>
      <c r="U2809" s="14">
        <f t="shared" si="260"/>
        <v>21.5</v>
      </c>
      <c r="V2809" s="20">
        <f t="shared" si="261"/>
        <v>7.4652777777777776E-2</v>
      </c>
      <c r="W2809" s="7" t="str">
        <f t="shared" si="262"/>
        <v>Profitable</v>
      </c>
      <c r="X2809" s="7" t="str">
        <f t="shared" si="263"/>
        <v>Low</v>
      </c>
    </row>
    <row r="2810" spans="1:24" x14ac:dyDescent="0.3">
      <c r="A2810" s="7" t="s">
        <v>5620</v>
      </c>
      <c r="B2810" s="8">
        <v>45128</v>
      </c>
      <c r="C2810" s="8">
        <v>45133</v>
      </c>
      <c r="D2810" s="7" t="s">
        <v>2638</v>
      </c>
      <c r="E2810" s="7" t="s">
        <v>276</v>
      </c>
      <c r="F2810" s="7" t="s">
        <v>19</v>
      </c>
      <c r="G2810" s="7" t="s">
        <v>20</v>
      </c>
      <c r="H2810" s="7" t="s">
        <v>21</v>
      </c>
      <c r="I2810" s="6">
        <v>8</v>
      </c>
      <c r="J2810" s="10">
        <v>0.05</v>
      </c>
      <c r="K2810" s="7" t="s">
        <v>222</v>
      </c>
      <c r="L2810" s="7" t="s">
        <v>33</v>
      </c>
      <c r="M2810" s="6">
        <v>53</v>
      </c>
      <c r="N2810" s="6">
        <v>4</v>
      </c>
      <c r="O2810" s="7" t="str">
        <f>VLOOKUP(H2810,Product_Master!$A$2:$E$19,2,FALSE)</f>
        <v>Pen Set</v>
      </c>
      <c r="P2810" s="7" t="str">
        <f>VLOOKUP(H2810,Product_Master!$A$2:$E$19,3,FALSE)</f>
        <v>Office Supplies</v>
      </c>
      <c r="Q2810" s="17">
        <f>INDEX(Product_Master!$D$2:$D$19,MATCH(H2810,Product_Master!$A$2:$A$19,0))</f>
        <v>12</v>
      </c>
      <c r="R2810" s="14">
        <f>INDEX(Product_Master!$E$2:$E$19,MATCH(H2810,Product_Master!$A$2:$A$19,0))</f>
        <v>9.07</v>
      </c>
      <c r="S2810" s="14">
        <f t="shared" si="258"/>
        <v>91.199999999999989</v>
      </c>
      <c r="T2810" s="14">
        <f t="shared" si="259"/>
        <v>72.56</v>
      </c>
      <c r="U2810" s="14">
        <f t="shared" si="260"/>
        <v>18.639999999999986</v>
      </c>
      <c r="V2810" s="20">
        <f t="shared" si="261"/>
        <v>0.20438596491228059</v>
      </c>
      <c r="W2810" s="7" t="str">
        <f t="shared" si="262"/>
        <v>Profitable</v>
      </c>
      <c r="X2810" s="7" t="str">
        <f t="shared" si="263"/>
        <v>Low</v>
      </c>
    </row>
    <row r="2811" spans="1:24" x14ac:dyDescent="0.3">
      <c r="A2811" s="7" t="s">
        <v>5621</v>
      </c>
      <c r="B2811" s="8">
        <v>45159</v>
      </c>
      <c r="C2811" s="8">
        <v>45161</v>
      </c>
      <c r="D2811" s="7" t="s">
        <v>4791</v>
      </c>
      <c r="E2811" s="7" t="s">
        <v>1058</v>
      </c>
      <c r="F2811" s="7" t="s">
        <v>29</v>
      </c>
      <c r="G2811" s="7" t="s">
        <v>97</v>
      </c>
      <c r="H2811" s="7" t="s">
        <v>109</v>
      </c>
      <c r="I2811" s="6">
        <v>2</v>
      </c>
      <c r="J2811" s="10">
        <v>0.05</v>
      </c>
      <c r="K2811" s="7" t="s">
        <v>32</v>
      </c>
      <c r="L2811" s="7" t="s">
        <v>41</v>
      </c>
      <c r="M2811" s="6">
        <v>25</v>
      </c>
      <c r="N2811" s="6">
        <v>3</v>
      </c>
      <c r="O2811" s="7" t="str">
        <f>VLOOKUP(H2811,Product_Master!$A$2:$E$19,2,FALSE)</f>
        <v>Printer</v>
      </c>
      <c r="P2811" s="7" t="str">
        <f>VLOOKUP(H2811,Product_Master!$A$2:$E$19,3,FALSE)</f>
        <v>Technology</v>
      </c>
      <c r="Q2811" s="17">
        <f>INDEX(Product_Master!$D$2:$D$19,MATCH(H2811,Product_Master!$A$2:$A$19,0))</f>
        <v>180</v>
      </c>
      <c r="R2811" s="14">
        <f>INDEX(Product_Master!$E$2:$E$19,MATCH(H2811,Product_Master!$A$2:$A$19,0))</f>
        <v>133.25</v>
      </c>
      <c r="S2811" s="14">
        <f t="shared" si="258"/>
        <v>342</v>
      </c>
      <c r="T2811" s="14">
        <f t="shared" si="259"/>
        <v>266.5</v>
      </c>
      <c r="U2811" s="14">
        <f t="shared" si="260"/>
        <v>75.5</v>
      </c>
      <c r="V2811" s="20">
        <f t="shared" si="261"/>
        <v>0.22076023391812866</v>
      </c>
      <c r="W2811" s="7" t="str">
        <f t="shared" si="262"/>
        <v>Profitable</v>
      </c>
      <c r="X2811" s="7" t="str">
        <f t="shared" si="263"/>
        <v>Low</v>
      </c>
    </row>
    <row r="2812" spans="1:24" x14ac:dyDescent="0.3">
      <c r="A2812" s="7" t="s">
        <v>5622</v>
      </c>
      <c r="B2812" s="8">
        <v>45232</v>
      </c>
      <c r="C2812" s="8">
        <v>45236</v>
      </c>
      <c r="D2812" s="7" t="s">
        <v>4476</v>
      </c>
      <c r="E2812" s="7" t="s">
        <v>643</v>
      </c>
      <c r="F2812" s="7" t="s">
        <v>19</v>
      </c>
      <c r="G2812" s="7" t="s">
        <v>192</v>
      </c>
      <c r="H2812" s="7" t="s">
        <v>154</v>
      </c>
      <c r="I2812" s="6">
        <v>2</v>
      </c>
      <c r="J2812" s="10">
        <v>0</v>
      </c>
      <c r="K2812" s="7" t="s">
        <v>22</v>
      </c>
      <c r="L2812" s="7" t="s">
        <v>23</v>
      </c>
      <c r="M2812" s="6">
        <v>24</v>
      </c>
      <c r="N2812" s="6">
        <v>2</v>
      </c>
      <c r="O2812" s="7" t="str">
        <f>VLOOKUP(H2812,Product_Master!$A$2:$E$19,2,FALSE)</f>
        <v>Filing Cabinet</v>
      </c>
      <c r="P2812" s="7" t="str">
        <f>VLOOKUP(H2812,Product_Master!$A$2:$E$19,3,FALSE)</f>
        <v>Furniture</v>
      </c>
      <c r="Q2812" s="17">
        <f>INDEX(Product_Master!$D$2:$D$19,MATCH(H2812,Product_Master!$A$2:$A$19,0))</f>
        <v>130</v>
      </c>
      <c r="R2812" s="14">
        <f>INDEX(Product_Master!$E$2:$E$19,MATCH(H2812,Product_Master!$A$2:$A$19,0))</f>
        <v>83.55</v>
      </c>
      <c r="S2812" s="14">
        <f t="shared" si="258"/>
        <v>260</v>
      </c>
      <c r="T2812" s="14">
        <f t="shared" si="259"/>
        <v>167.1</v>
      </c>
      <c r="U2812" s="14">
        <f t="shared" si="260"/>
        <v>92.9</v>
      </c>
      <c r="V2812" s="20">
        <f t="shared" si="261"/>
        <v>0.35730769230769233</v>
      </c>
      <c r="W2812" s="7" t="str">
        <f t="shared" si="262"/>
        <v>Profitable</v>
      </c>
      <c r="X2812" s="7" t="str">
        <f t="shared" si="263"/>
        <v>Low</v>
      </c>
    </row>
    <row r="2813" spans="1:24" x14ac:dyDescent="0.3">
      <c r="A2813" s="7" t="s">
        <v>5623</v>
      </c>
      <c r="B2813" s="8">
        <v>44930</v>
      </c>
      <c r="C2813" s="8">
        <v>44931</v>
      </c>
      <c r="D2813" s="7" t="s">
        <v>2702</v>
      </c>
      <c r="E2813" s="7" t="s">
        <v>357</v>
      </c>
      <c r="F2813" s="7" t="s">
        <v>19</v>
      </c>
      <c r="G2813" s="7" t="s">
        <v>62</v>
      </c>
      <c r="H2813" s="7" t="s">
        <v>91</v>
      </c>
      <c r="I2813" s="6">
        <v>9</v>
      </c>
      <c r="J2813" s="10">
        <v>0</v>
      </c>
      <c r="K2813" s="7" t="s">
        <v>32</v>
      </c>
      <c r="L2813" s="7" t="s">
        <v>50</v>
      </c>
      <c r="M2813" s="6">
        <v>25</v>
      </c>
      <c r="N2813" s="6">
        <v>5</v>
      </c>
      <c r="O2813" s="7" t="str">
        <f>VLOOKUP(H2813,Product_Master!$A$2:$E$19,2,FALSE)</f>
        <v>Smartphone</v>
      </c>
      <c r="P2813" s="7" t="str">
        <f>VLOOKUP(H2813,Product_Master!$A$2:$E$19,3,FALSE)</f>
        <v>Technology</v>
      </c>
      <c r="Q2813" s="17">
        <f>INDEX(Product_Master!$D$2:$D$19,MATCH(H2813,Product_Master!$A$2:$A$19,0))</f>
        <v>600</v>
      </c>
      <c r="R2813" s="14">
        <f>INDEX(Product_Master!$E$2:$E$19,MATCH(H2813,Product_Master!$A$2:$A$19,0))</f>
        <v>395.83</v>
      </c>
      <c r="S2813" s="14">
        <f t="shared" si="258"/>
        <v>5400</v>
      </c>
      <c r="T2813" s="14">
        <f t="shared" si="259"/>
        <v>3562.47</v>
      </c>
      <c r="U2813" s="14">
        <f t="shared" si="260"/>
        <v>1837.5300000000002</v>
      </c>
      <c r="V2813" s="20">
        <f t="shared" si="261"/>
        <v>0.34028333333333338</v>
      </c>
      <c r="W2813" s="7" t="str">
        <f t="shared" si="262"/>
        <v>Profitable</v>
      </c>
      <c r="X2813" s="7" t="str">
        <f t="shared" si="263"/>
        <v>High</v>
      </c>
    </row>
    <row r="2814" spans="1:24" x14ac:dyDescent="0.3">
      <c r="A2814" s="7" t="s">
        <v>5624</v>
      </c>
      <c r="B2814" s="8">
        <v>45383</v>
      </c>
      <c r="C2814" s="8">
        <v>45385</v>
      </c>
      <c r="D2814" s="7" t="s">
        <v>3894</v>
      </c>
      <c r="E2814" s="7" t="s">
        <v>191</v>
      </c>
      <c r="F2814" s="7" t="s">
        <v>29</v>
      </c>
      <c r="G2814" s="7" t="s">
        <v>30</v>
      </c>
      <c r="H2814" s="7" t="s">
        <v>84</v>
      </c>
      <c r="I2814" s="6">
        <v>1</v>
      </c>
      <c r="J2814" s="10">
        <v>0.05</v>
      </c>
      <c r="K2814" s="7" t="s">
        <v>222</v>
      </c>
      <c r="L2814" s="7" t="s">
        <v>41</v>
      </c>
      <c r="M2814" s="6">
        <v>62</v>
      </c>
      <c r="N2814" s="6">
        <v>3</v>
      </c>
      <c r="O2814" s="7" t="str">
        <f>VLOOKUP(H2814,Product_Master!$A$2:$E$19,2,FALSE)</f>
        <v>Bookcase</v>
      </c>
      <c r="P2814" s="7" t="str">
        <f>VLOOKUP(H2814,Product_Master!$A$2:$E$19,3,FALSE)</f>
        <v>Furniture</v>
      </c>
      <c r="Q2814" s="17">
        <f>INDEX(Product_Master!$D$2:$D$19,MATCH(H2814,Product_Master!$A$2:$A$19,0))</f>
        <v>210</v>
      </c>
      <c r="R2814" s="14">
        <f>INDEX(Product_Master!$E$2:$E$19,MATCH(H2814,Product_Master!$A$2:$A$19,0))</f>
        <v>139.15</v>
      </c>
      <c r="S2814" s="14">
        <f t="shared" si="258"/>
        <v>199.5</v>
      </c>
      <c r="T2814" s="14">
        <f t="shared" si="259"/>
        <v>139.15</v>
      </c>
      <c r="U2814" s="14">
        <f t="shared" si="260"/>
        <v>60.349999999999994</v>
      </c>
      <c r="V2814" s="20">
        <f t="shared" si="261"/>
        <v>0.30250626566416039</v>
      </c>
      <c r="W2814" s="7" t="str">
        <f t="shared" si="262"/>
        <v>Profitable</v>
      </c>
      <c r="X2814" s="7" t="str">
        <f t="shared" si="263"/>
        <v>Low</v>
      </c>
    </row>
    <row r="2815" spans="1:24" x14ac:dyDescent="0.3">
      <c r="A2815" s="7" t="s">
        <v>5625</v>
      </c>
      <c r="B2815" s="8">
        <v>45246</v>
      </c>
      <c r="C2815" s="8">
        <v>45253</v>
      </c>
      <c r="D2815" s="7" t="s">
        <v>3749</v>
      </c>
      <c r="E2815" s="7" t="s">
        <v>1019</v>
      </c>
      <c r="F2815" s="7" t="s">
        <v>29</v>
      </c>
      <c r="G2815" s="7" t="s">
        <v>115</v>
      </c>
      <c r="H2815" s="7" t="s">
        <v>91</v>
      </c>
      <c r="I2815" s="6">
        <v>5</v>
      </c>
      <c r="J2815" s="10">
        <v>0.1</v>
      </c>
      <c r="K2815" s="7" t="s">
        <v>32</v>
      </c>
      <c r="L2815" s="7" t="s">
        <v>41</v>
      </c>
      <c r="M2815" s="6">
        <v>50</v>
      </c>
      <c r="N2815" s="6">
        <v>2</v>
      </c>
      <c r="O2815" s="7" t="str">
        <f>VLOOKUP(H2815,Product_Master!$A$2:$E$19,2,FALSE)</f>
        <v>Smartphone</v>
      </c>
      <c r="P2815" s="7" t="str">
        <f>VLOOKUP(H2815,Product_Master!$A$2:$E$19,3,FALSE)</f>
        <v>Technology</v>
      </c>
      <c r="Q2815" s="17">
        <f>INDEX(Product_Master!$D$2:$D$19,MATCH(H2815,Product_Master!$A$2:$A$19,0))</f>
        <v>600</v>
      </c>
      <c r="R2815" s="14">
        <f>INDEX(Product_Master!$E$2:$E$19,MATCH(H2815,Product_Master!$A$2:$A$19,0))</f>
        <v>395.83</v>
      </c>
      <c r="S2815" s="14">
        <f t="shared" si="258"/>
        <v>2700</v>
      </c>
      <c r="T2815" s="14">
        <f t="shared" si="259"/>
        <v>1979.1499999999999</v>
      </c>
      <c r="U2815" s="14">
        <f t="shared" si="260"/>
        <v>720.85000000000014</v>
      </c>
      <c r="V2815" s="20">
        <f t="shared" si="261"/>
        <v>0.26698148148148154</v>
      </c>
      <c r="W2815" s="7" t="str">
        <f t="shared" si="262"/>
        <v>Profitable</v>
      </c>
      <c r="X2815" s="7" t="str">
        <f t="shared" si="263"/>
        <v>Medium</v>
      </c>
    </row>
    <row r="2816" spans="1:24" x14ac:dyDescent="0.3">
      <c r="A2816" s="7" t="s">
        <v>5627</v>
      </c>
      <c r="B2816" s="8">
        <v>45486</v>
      </c>
      <c r="C2816" s="8">
        <v>45487</v>
      </c>
      <c r="D2816" s="7" t="s">
        <v>471</v>
      </c>
      <c r="E2816" s="7" t="s">
        <v>28</v>
      </c>
      <c r="F2816" s="7" t="s">
        <v>29</v>
      </c>
      <c r="G2816" s="7" t="s">
        <v>97</v>
      </c>
      <c r="H2816" s="7" t="s">
        <v>160</v>
      </c>
      <c r="I2816" s="6">
        <v>4</v>
      </c>
      <c r="J2816" s="10">
        <v>0.05</v>
      </c>
      <c r="K2816" s="7" t="s">
        <v>222</v>
      </c>
      <c r="L2816" s="7" t="s">
        <v>23</v>
      </c>
      <c r="M2816" s="6">
        <v>35</v>
      </c>
      <c r="N2816" s="6">
        <v>5</v>
      </c>
      <c r="O2816" s="7" t="str">
        <f>VLOOKUP(H2816,Product_Master!$A$2:$E$19,2,FALSE)</f>
        <v>Laptop</v>
      </c>
      <c r="P2816" s="7" t="str">
        <f>VLOOKUP(H2816,Product_Master!$A$2:$E$19,3,FALSE)</f>
        <v>Technology</v>
      </c>
      <c r="Q2816" s="17">
        <f>INDEX(Product_Master!$D$2:$D$19,MATCH(H2816,Product_Master!$A$2:$A$19,0))</f>
        <v>900</v>
      </c>
      <c r="R2816" s="14">
        <f>INDEX(Product_Master!$E$2:$E$19,MATCH(H2816,Product_Master!$A$2:$A$19,0))</f>
        <v>669.14</v>
      </c>
      <c r="S2816" s="14">
        <f t="shared" si="258"/>
        <v>3420</v>
      </c>
      <c r="T2816" s="14">
        <f t="shared" si="259"/>
        <v>2676.56</v>
      </c>
      <c r="U2816" s="14">
        <f t="shared" si="260"/>
        <v>743.44</v>
      </c>
      <c r="V2816" s="20">
        <f t="shared" si="261"/>
        <v>0.21738011695906434</v>
      </c>
      <c r="W2816" s="7" t="str">
        <f t="shared" si="262"/>
        <v>Profitable</v>
      </c>
      <c r="X2816" s="7" t="str">
        <f t="shared" si="263"/>
        <v>Medium</v>
      </c>
    </row>
    <row r="2817" spans="1:24" x14ac:dyDescent="0.3">
      <c r="A2817" s="7" t="s">
        <v>5628</v>
      </c>
      <c r="B2817" s="8">
        <v>44971</v>
      </c>
      <c r="C2817" s="8">
        <v>44975</v>
      </c>
      <c r="D2817" s="7" t="s">
        <v>5629</v>
      </c>
      <c r="E2817" s="7" t="s">
        <v>643</v>
      </c>
      <c r="F2817" s="7" t="s">
        <v>39</v>
      </c>
      <c r="G2817" s="7" t="s">
        <v>20</v>
      </c>
      <c r="H2817" s="7" t="s">
        <v>146</v>
      </c>
      <c r="I2817" s="6">
        <v>8</v>
      </c>
      <c r="J2817" s="10">
        <v>0</v>
      </c>
      <c r="K2817" s="7" t="s">
        <v>22</v>
      </c>
      <c r="L2817" s="7" t="s">
        <v>50</v>
      </c>
      <c r="M2817" s="6">
        <v>65</v>
      </c>
      <c r="N2817" s="6">
        <v>1</v>
      </c>
      <c r="O2817" s="7" t="str">
        <f>VLOOKUP(H2817,Product_Master!$A$2:$E$19,2,FALSE)</f>
        <v>Standing Desk</v>
      </c>
      <c r="P2817" s="7" t="str">
        <f>VLOOKUP(H2817,Product_Master!$A$2:$E$19,3,FALSE)</f>
        <v>Furniture</v>
      </c>
      <c r="Q2817" s="17">
        <f>INDEX(Product_Master!$D$2:$D$19,MATCH(H2817,Product_Master!$A$2:$A$19,0))</f>
        <v>480</v>
      </c>
      <c r="R2817" s="14">
        <f>INDEX(Product_Master!$E$2:$E$19,MATCH(H2817,Product_Master!$A$2:$A$19,0))</f>
        <v>375.21</v>
      </c>
      <c r="S2817" s="14">
        <f t="shared" si="258"/>
        <v>3840</v>
      </c>
      <c r="T2817" s="14">
        <f t="shared" si="259"/>
        <v>3001.68</v>
      </c>
      <c r="U2817" s="14">
        <f t="shared" si="260"/>
        <v>838.32000000000016</v>
      </c>
      <c r="V2817" s="20">
        <f t="shared" si="261"/>
        <v>0.21831250000000005</v>
      </c>
      <c r="W2817" s="7" t="str">
        <f t="shared" si="262"/>
        <v>Profitable</v>
      </c>
      <c r="X2817" s="7" t="str">
        <f t="shared" si="263"/>
        <v>Medium</v>
      </c>
    </row>
    <row r="2818" spans="1:24" x14ac:dyDescent="0.3">
      <c r="A2818" s="7" t="s">
        <v>5630</v>
      </c>
      <c r="B2818" s="8">
        <v>45035</v>
      </c>
      <c r="C2818" s="8">
        <v>45037</v>
      </c>
      <c r="D2818" s="7" t="s">
        <v>5631</v>
      </c>
      <c r="E2818" s="7" t="s">
        <v>935</v>
      </c>
      <c r="F2818" s="7" t="s">
        <v>39</v>
      </c>
      <c r="G2818" s="7" t="s">
        <v>90</v>
      </c>
      <c r="H2818" s="7" t="s">
        <v>98</v>
      </c>
      <c r="I2818" s="6">
        <v>5</v>
      </c>
      <c r="J2818" s="10">
        <v>0.15</v>
      </c>
      <c r="K2818" s="7" t="s">
        <v>32</v>
      </c>
      <c r="L2818" s="7" t="s">
        <v>41</v>
      </c>
      <c r="M2818" s="6">
        <v>35</v>
      </c>
      <c r="N2818" s="6">
        <v>2</v>
      </c>
      <c r="O2818" s="7" t="str">
        <f>VLOOKUP(H2818,Product_Master!$A$2:$E$19,2,FALSE)</f>
        <v>Office Chair</v>
      </c>
      <c r="P2818" s="7" t="str">
        <f>VLOOKUP(H2818,Product_Master!$A$2:$E$19,3,FALSE)</f>
        <v>Furniture</v>
      </c>
      <c r="Q2818" s="17">
        <f>INDEX(Product_Master!$D$2:$D$19,MATCH(H2818,Product_Master!$A$2:$A$19,0))</f>
        <v>150</v>
      </c>
      <c r="R2818" s="14">
        <f>INDEX(Product_Master!$E$2:$E$19,MATCH(H2818,Product_Master!$A$2:$A$19,0))</f>
        <v>111.98</v>
      </c>
      <c r="S2818" s="14">
        <f t="shared" ref="S2818:S2881" si="264">I2818*Q2818*(1-J2818)</f>
        <v>637.5</v>
      </c>
      <c r="T2818" s="14">
        <f t="shared" ref="T2818:T2881" si="265">I2818*R2818</f>
        <v>559.9</v>
      </c>
      <c r="U2818" s="14">
        <f t="shared" ref="U2818:U2881" si="266">S2818-T2818</f>
        <v>77.600000000000023</v>
      </c>
      <c r="V2818" s="20">
        <f t="shared" ref="V2818:V2881" si="267">IFERROR(U2818/S2818,0)</f>
        <v>0.12172549019607846</v>
      </c>
      <c r="W2818" s="7" t="str">
        <f t="shared" ref="W2818:W2881" si="268">IF(U2818&gt;0,"Profitable","Loss")</f>
        <v>Profitable</v>
      </c>
      <c r="X2818" s="7" t="str">
        <f t="shared" ref="X2818:X2881" si="269">IF(S2818&gt;=5000,"High",IF(S2818&gt;=2000,"Medium","Low"))</f>
        <v>Low</v>
      </c>
    </row>
    <row r="2819" spans="1:24" x14ac:dyDescent="0.3">
      <c r="A2819" s="7" t="s">
        <v>5632</v>
      </c>
      <c r="B2819" s="8">
        <v>45492</v>
      </c>
      <c r="C2819" s="8">
        <v>45497</v>
      </c>
      <c r="D2819" s="7" t="s">
        <v>4360</v>
      </c>
      <c r="E2819" s="7" t="s">
        <v>152</v>
      </c>
      <c r="F2819" s="7" t="s">
        <v>29</v>
      </c>
      <c r="G2819" s="7" t="s">
        <v>176</v>
      </c>
      <c r="H2819" s="7" t="s">
        <v>154</v>
      </c>
      <c r="I2819" s="6">
        <v>3</v>
      </c>
      <c r="J2819" s="10">
        <v>0</v>
      </c>
      <c r="K2819" s="7" t="s">
        <v>22</v>
      </c>
      <c r="L2819" s="7" t="s">
        <v>41</v>
      </c>
      <c r="M2819" s="6">
        <v>67</v>
      </c>
      <c r="N2819" s="6">
        <v>3</v>
      </c>
      <c r="O2819" s="7" t="str">
        <f>VLOOKUP(H2819,Product_Master!$A$2:$E$19,2,FALSE)</f>
        <v>Filing Cabinet</v>
      </c>
      <c r="P2819" s="7" t="str">
        <f>VLOOKUP(H2819,Product_Master!$A$2:$E$19,3,FALSE)</f>
        <v>Furniture</v>
      </c>
      <c r="Q2819" s="17">
        <f>INDEX(Product_Master!$D$2:$D$19,MATCH(H2819,Product_Master!$A$2:$A$19,0))</f>
        <v>130</v>
      </c>
      <c r="R2819" s="14">
        <f>INDEX(Product_Master!$E$2:$E$19,MATCH(H2819,Product_Master!$A$2:$A$19,0))</f>
        <v>83.55</v>
      </c>
      <c r="S2819" s="14">
        <f t="shared" si="264"/>
        <v>390</v>
      </c>
      <c r="T2819" s="14">
        <f t="shared" si="265"/>
        <v>250.64999999999998</v>
      </c>
      <c r="U2819" s="14">
        <f t="shared" si="266"/>
        <v>139.35000000000002</v>
      </c>
      <c r="V2819" s="20">
        <f t="shared" si="267"/>
        <v>0.35730769230769238</v>
      </c>
      <c r="W2819" s="7" t="str">
        <f t="shared" si="268"/>
        <v>Profitable</v>
      </c>
      <c r="X2819" s="7" t="str">
        <f t="shared" si="269"/>
        <v>Low</v>
      </c>
    </row>
    <row r="2820" spans="1:24" x14ac:dyDescent="0.3">
      <c r="A2820" s="7" t="s">
        <v>5633</v>
      </c>
      <c r="B2820" s="8">
        <v>45048</v>
      </c>
      <c r="C2820" s="8">
        <v>45054</v>
      </c>
      <c r="D2820" s="7" t="s">
        <v>169</v>
      </c>
      <c r="E2820" s="7" t="s">
        <v>1058</v>
      </c>
      <c r="F2820" s="7" t="s">
        <v>39</v>
      </c>
      <c r="G2820" s="7" t="s">
        <v>97</v>
      </c>
      <c r="H2820" s="7" t="s">
        <v>48</v>
      </c>
      <c r="I2820" s="6">
        <v>5</v>
      </c>
      <c r="J2820" s="10">
        <v>0</v>
      </c>
      <c r="K2820" s="7" t="s">
        <v>32</v>
      </c>
      <c r="L2820" s="7" t="s">
        <v>50</v>
      </c>
      <c r="M2820" s="6">
        <v>27</v>
      </c>
      <c r="N2820" s="6">
        <v>3</v>
      </c>
      <c r="O2820" s="7" t="str">
        <f>VLOOKUP(H2820,Product_Master!$A$2:$E$19,2,FALSE)</f>
        <v>Monitor</v>
      </c>
      <c r="P2820" s="7" t="str">
        <f>VLOOKUP(H2820,Product_Master!$A$2:$E$19,3,FALSE)</f>
        <v>Technology</v>
      </c>
      <c r="Q2820" s="17">
        <f>INDEX(Product_Master!$D$2:$D$19,MATCH(H2820,Product_Master!$A$2:$A$19,0))</f>
        <v>220</v>
      </c>
      <c r="R2820" s="14">
        <f>INDEX(Product_Master!$E$2:$E$19,MATCH(H2820,Product_Master!$A$2:$A$19,0))</f>
        <v>159.36000000000001</v>
      </c>
      <c r="S2820" s="14">
        <f t="shared" si="264"/>
        <v>1100</v>
      </c>
      <c r="T2820" s="14">
        <f t="shared" si="265"/>
        <v>796.80000000000007</v>
      </c>
      <c r="U2820" s="14">
        <f t="shared" si="266"/>
        <v>303.19999999999993</v>
      </c>
      <c r="V2820" s="20">
        <f t="shared" si="267"/>
        <v>0.27563636363636357</v>
      </c>
      <c r="W2820" s="7" t="str">
        <f t="shared" si="268"/>
        <v>Profitable</v>
      </c>
      <c r="X2820" s="7" t="str">
        <f t="shared" si="269"/>
        <v>Low</v>
      </c>
    </row>
    <row r="2821" spans="1:24" x14ac:dyDescent="0.3">
      <c r="A2821" s="7" t="s">
        <v>5634</v>
      </c>
      <c r="B2821" s="8">
        <v>45155</v>
      </c>
      <c r="C2821" s="8">
        <v>45161</v>
      </c>
      <c r="D2821" s="7" t="s">
        <v>1080</v>
      </c>
      <c r="E2821" s="7" t="s">
        <v>215</v>
      </c>
      <c r="F2821" s="7" t="s">
        <v>39</v>
      </c>
      <c r="G2821" s="7" t="s">
        <v>62</v>
      </c>
      <c r="H2821" s="7" t="s">
        <v>216</v>
      </c>
      <c r="I2821" s="6">
        <v>3</v>
      </c>
      <c r="J2821" s="10">
        <v>0</v>
      </c>
      <c r="K2821" s="7" t="s">
        <v>32</v>
      </c>
      <c r="L2821" s="7" t="s">
        <v>33</v>
      </c>
      <c r="M2821" s="6">
        <v>51</v>
      </c>
      <c r="N2821" s="6">
        <v>4</v>
      </c>
      <c r="O2821" s="7" t="str">
        <f>VLOOKUP(H2821,Product_Master!$A$2:$E$19,2,FALSE)</f>
        <v>Keyboard</v>
      </c>
      <c r="P2821" s="7" t="str">
        <f>VLOOKUP(H2821,Product_Master!$A$2:$E$19,3,FALSE)</f>
        <v>Technology</v>
      </c>
      <c r="Q2821" s="17">
        <f>INDEX(Product_Master!$D$2:$D$19,MATCH(H2821,Product_Master!$A$2:$A$19,0))</f>
        <v>45</v>
      </c>
      <c r="R2821" s="14">
        <f>INDEX(Product_Master!$E$2:$E$19,MATCH(H2821,Product_Master!$A$2:$A$19,0))</f>
        <v>35.729999999999997</v>
      </c>
      <c r="S2821" s="14">
        <f t="shared" si="264"/>
        <v>135</v>
      </c>
      <c r="T2821" s="14">
        <f t="shared" si="265"/>
        <v>107.19</v>
      </c>
      <c r="U2821" s="14">
        <f t="shared" si="266"/>
        <v>27.810000000000002</v>
      </c>
      <c r="V2821" s="20">
        <f t="shared" si="267"/>
        <v>0.20600000000000002</v>
      </c>
      <c r="W2821" s="7" t="str">
        <f t="shared" si="268"/>
        <v>Profitable</v>
      </c>
      <c r="X2821" s="7" t="str">
        <f t="shared" si="269"/>
        <v>Low</v>
      </c>
    </row>
    <row r="2822" spans="1:24" x14ac:dyDescent="0.3">
      <c r="A2822" s="7" t="s">
        <v>5635</v>
      </c>
      <c r="B2822" s="8">
        <v>45370</v>
      </c>
      <c r="C2822" s="8">
        <v>45377</v>
      </c>
      <c r="D2822" s="7" t="s">
        <v>1553</v>
      </c>
      <c r="E2822" s="7" t="s">
        <v>1058</v>
      </c>
      <c r="F2822" s="7" t="s">
        <v>19</v>
      </c>
      <c r="G2822" s="7" t="s">
        <v>47</v>
      </c>
      <c r="H2822" s="7" t="s">
        <v>69</v>
      </c>
      <c r="I2822" s="6">
        <v>8</v>
      </c>
      <c r="J2822" s="10">
        <v>0.2</v>
      </c>
      <c r="K2822" s="7" t="s">
        <v>22</v>
      </c>
      <c r="L2822" s="7" t="s">
        <v>41</v>
      </c>
      <c r="M2822" s="6">
        <v>23</v>
      </c>
      <c r="N2822" s="6">
        <v>5</v>
      </c>
      <c r="O2822" s="7" t="str">
        <f>VLOOKUP(H2822,Product_Master!$A$2:$E$19,2,FALSE)</f>
        <v>Marker Pack</v>
      </c>
      <c r="P2822" s="7" t="str">
        <f>VLOOKUP(H2822,Product_Master!$A$2:$E$19,3,FALSE)</f>
        <v>Office Supplies</v>
      </c>
      <c r="Q2822" s="17">
        <f>INDEX(Product_Master!$D$2:$D$19,MATCH(H2822,Product_Master!$A$2:$A$19,0))</f>
        <v>11</v>
      </c>
      <c r="R2822" s="14">
        <f>INDEX(Product_Master!$E$2:$E$19,MATCH(H2822,Product_Master!$A$2:$A$19,0))</f>
        <v>6.23</v>
      </c>
      <c r="S2822" s="14">
        <f t="shared" si="264"/>
        <v>70.400000000000006</v>
      </c>
      <c r="T2822" s="14">
        <f t="shared" si="265"/>
        <v>49.84</v>
      </c>
      <c r="U2822" s="14">
        <f t="shared" si="266"/>
        <v>20.560000000000002</v>
      </c>
      <c r="V2822" s="20">
        <f t="shared" si="267"/>
        <v>0.29204545454545455</v>
      </c>
      <c r="W2822" s="7" t="str">
        <f t="shared" si="268"/>
        <v>Profitable</v>
      </c>
      <c r="X2822" s="7" t="str">
        <f t="shared" si="269"/>
        <v>Low</v>
      </c>
    </row>
    <row r="2823" spans="1:24" x14ac:dyDescent="0.3">
      <c r="A2823" s="7" t="s">
        <v>5637</v>
      </c>
      <c r="B2823" s="8">
        <v>45601</v>
      </c>
      <c r="C2823" s="8">
        <v>45604</v>
      </c>
      <c r="D2823" s="7" t="s">
        <v>829</v>
      </c>
      <c r="E2823" s="7" t="s">
        <v>619</v>
      </c>
      <c r="F2823" s="7" t="s">
        <v>19</v>
      </c>
      <c r="G2823" s="7" t="s">
        <v>115</v>
      </c>
      <c r="H2823" s="7" t="s">
        <v>241</v>
      </c>
      <c r="I2823" s="6">
        <v>1</v>
      </c>
      <c r="J2823" s="10">
        <v>0</v>
      </c>
      <c r="K2823" s="7" t="s">
        <v>32</v>
      </c>
      <c r="L2823" s="7" t="s">
        <v>41</v>
      </c>
      <c r="M2823" s="6">
        <v>54</v>
      </c>
      <c r="N2823" s="6">
        <v>2</v>
      </c>
      <c r="O2823" s="7" t="str">
        <f>VLOOKUP(H2823,Product_Master!$A$2:$E$19,2,FALSE)</f>
        <v>Notebook</v>
      </c>
      <c r="P2823" s="7" t="str">
        <f>VLOOKUP(H2823,Product_Master!$A$2:$E$19,3,FALSE)</f>
        <v>Office Supplies</v>
      </c>
      <c r="Q2823" s="17">
        <f>INDEX(Product_Master!$D$2:$D$19,MATCH(H2823,Product_Master!$A$2:$A$19,0))</f>
        <v>6</v>
      </c>
      <c r="R2823" s="14">
        <f>INDEX(Product_Master!$E$2:$E$19,MATCH(H2823,Product_Master!$A$2:$A$19,0))</f>
        <v>4.2699999999999996</v>
      </c>
      <c r="S2823" s="14">
        <f t="shared" si="264"/>
        <v>6</v>
      </c>
      <c r="T2823" s="14">
        <f t="shared" si="265"/>
        <v>4.2699999999999996</v>
      </c>
      <c r="U2823" s="14">
        <f t="shared" si="266"/>
        <v>1.7300000000000004</v>
      </c>
      <c r="V2823" s="20">
        <f t="shared" si="267"/>
        <v>0.28833333333333339</v>
      </c>
      <c r="W2823" s="7" t="str">
        <f t="shared" si="268"/>
        <v>Profitable</v>
      </c>
      <c r="X2823" s="7" t="str">
        <f t="shared" si="269"/>
        <v>Low</v>
      </c>
    </row>
    <row r="2824" spans="1:24" x14ac:dyDescent="0.3">
      <c r="A2824" s="7" t="s">
        <v>5638</v>
      </c>
      <c r="B2824" s="8">
        <v>45475</v>
      </c>
      <c r="C2824" s="8">
        <v>45478</v>
      </c>
      <c r="D2824" s="7" t="s">
        <v>735</v>
      </c>
      <c r="E2824" s="7" t="s">
        <v>417</v>
      </c>
      <c r="F2824" s="7" t="s">
        <v>29</v>
      </c>
      <c r="G2824" s="7" t="s">
        <v>251</v>
      </c>
      <c r="H2824" s="7" t="s">
        <v>91</v>
      </c>
      <c r="I2824" s="6">
        <v>7</v>
      </c>
      <c r="J2824" s="10">
        <v>0</v>
      </c>
      <c r="K2824" s="7" t="s">
        <v>32</v>
      </c>
      <c r="L2824" s="7" t="s">
        <v>41</v>
      </c>
      <c r="M2824" s="6">
        <v>50</v>
      </c>
      <c r="N2824" s="6">
        <v>2</v>
      </c>
      <c r="O2824" s="7" t="str">
        <f>VLOOKUP(H2824,Product_Master!$A$2:$E$19,2,FALSE)</f>
        <v>Smartphone</v>
      </c>
      <c r="P2824" s="7" t="str">
        <f>VLOOKUP(H2824,Product_Master!$A$2:$E$19,3,FALSE)</f>
        <v>Technology</v>
      </c>
      <c r="Q2824" s="17">
        <f>INDEX(Product_Master!$D$2:$D$19,MATCH(H2824,Product_Master!$A$2:$A$19,0))</f>
        <v>600</v>
      </c>
      <c r="R2824" s="14">
        <f>INDEX(Product_Master!$E$2:$E$19,MATCH(H2824,Product_Master!$A$2:$A$19,0))</f>
        <v>395.83</v>
      </c>
      <c r="S2824" s="14">
        <f t="shared" si="264"/>
        <v>4200</v>
      </c>
      <c r="T2824" s="14">
        <f t="shared" si="265"/>
        <v>2770.81</v>
      </c>
      <c r="U2824" s="14">
        <f t="shared" si="266"/>
        <v>1429.19</v>
      </c>
      <c r="V2824" s="20">
        <f t="shared" si="267"/>
        <v>0.34028333333333333</v>
      </c>
      <c r="W2824" s="7" t="str">
        <f t="shared" si="268"/>
        <v>Profitable</v>
      </c>
      <c r="X2824" s="7" t="str">
        <f t="shared" si="269"/>
        <v>Medium</v>
      </c>
    </row>
    <row r="2825" spans="1:24" x14ac:dyDescent="0.3">
      <c r="A2825" s="7" t="s">
        <v>5639</v>
      </c>
      <c r="B2825" s="8">
        <v>44975</v>
      </c>
      <c r="C2825" s="8">
        <v>44979</v>
      </c>
      <c r="D2825" s="7" t="s">
        <v>966</v>
      </c>
      <c r="E2825" s="7" t="s">
        <v>246</v>
      </c>
      <c r="F2825" s="7" t="s">
        <v>29</v>
      </c>
      <c r="G2825" s="7" t="s">
        <v>30</v>
      </c>
      <c r="H2825" s="7" t="s">
        <v>154</v>
      </c>
      <c r="I2825" s="6">
        <v>6</v>
      </c>
      <c r="J2825" s="10">
        <v>0.05</v>
      </c>
      <c r="K2825" s="7" t="s">
        <v>32</v>
      </c>
      <c r="L2825" s="7" t="s">
        <v>41</v>
      </c>
      <c r="M2825" s="6">
        <v>29</v>
      </c>
      <c r="N2825" s="6">
        <v>2</v>
      </c>
      <c r="O2825" s="7" t="str">
        <f>VLOOKUP(H2825,Product_Master!$A$2:$E$19,2,FALSE)</f>
        <v>Filing Cabinet</v>
      </c>
      <c r="P2825" s="7" t="str">
        <f>VLOOKUP(H2825,Product_Master!$A$2:$E$19,3,FALSE)</f>
        <v>Furniture</v>
      </c>
      <c r="Q2825" s="17">
        <f>INDEX(Product_Master!$D$2:$D$19,MATCH(H2825,Product_Master!$A$2:$A$19,0))</f>
        <v>130</v>
      </c>
      <c r="R2825" s="14">
        <f>INDEX(Product_Master!$E$2:$E$19,MATCH(H2825,Product_Master!$A$2:$A$19,0))</f>
        <v>83.55</v>
      </c>
      <c r="S2825" s="14">
        <f t="shared" si="264"/>
        <v>741</v>
      </c>
      <c r="T2825" s="14">
        <f t="shared" si="265"/>
        <v>501.29999999999995</v>
      </c>
      <c r="U2825" s="14">
        <f t="shared" si="266"/>
        <v>239.70000000000005</v>
      </c>
      <c r="V2825" s="20">
        <f t="shared" si="267"/>
        <v>0.32348178137651828</v>
      </c>
      <c r="W2825" s="7" t="str">
        <f t="shared" si="268"/>
        <v>Profitable</v>
      </c>
      <c r="X2825" s="7" t="str">
        <f t="shared" si="269"/>
        <v>Low</v>
      </c>
    </row>
    <row r="2826" spans="1:24" x14ac:dyDescent="0.3">
      <c r="A2826" s="7" t="s">
        <v>5640</v>
      </c>
      <c r="B2826" s="8">
        <v>45194</v>
      </c>
      <c r="C2826" s="8">
        <v>45196</v>
      </c>
      <c r="D2826" s="7" t="s">
        <v>2251</v>
      </c>
      <c r="E2826" s="7" t="s">
        <v>731</v>
      </c>
      <c r="F2826" s="7" t="s">
        <v>29</v>
      </c>
      <c r="G2826" s="7" t="s">
        <v>30</v>
      </c>
      <c r="H2826" s="7" t="s">
        <v>109</v>
      </c>
      <c r="I2826" s="6">
        <v>2</v>
      </c>
      <c r="J2826" s="10">
        <v>0.05</v>
      </c>
      <c r="K2826" s="7" t="s">
        <v>22</v>
      </c>
      <c r="L2826" s="7" t="s">
        <v>50</v>
      </c>
      <c r="M2826" s="6">
        <v>43</v>
      </c>
      <c r="N2826" s="6">
        <v>5</v>
      </c>
      <c r="O2826" s="7" t="str">
        <f>VLOOKUP(H2826,Product_Master!$A$2:$E$19,2,FALSE)</f>
        <v>Printer</v>
      </c>
      <c r="P2826" s="7" t="str">
        <f>VLOOKUP(H2826,Product_Master!$A$2:$E$19,3,FALSE)</f>
        <v>Technology</v>
      </c>
      <c r="Q2826" s="17">
        <f>INDEX(Product_Master!$D$2:$D$19,MATCH(H2826,Product_Master!$A$2:$A$19,0))</f>
        <v>180</v>
      </c>
      <c r="R2826" s="14">
        <f>INDEX(Product_Master!$E$2:$E$19,MATCH(H2826,Product_Master!$A$2:$A$19,0))</f>
        <v>133.25</v>
      </c>
      <c r="S2826" s="14">
        <f t="shared" si="264"/>
        <v>342</v>
      </c>
      <c r="T2826" s="14">
        <f t="shared" si="265"/>
        <v>266.5</v>
      </c>
      <c r="U2826" s="14">
        <f t="shared" si="266"/>
        <v>75.5</v>
      </c>
      <c r="V2826" s="20">
        <f t="shared" si="267"/>
        <v>0.22076023391812866</v>
      </c>
      <c r="W2826" s="7" t="str">
        <f t="shared" si="268"/>
        <v>Profitable</v>
      </c>
      <c r="X2826" s="7" t="str">
        <f t="shared" si="269"/>
        <v>Low</v>
      </c>
    </row>
    <row r="2827" spans="1:24" x14ac:dyDescent="0.3">
      <c r="A2827" s="7" t="s">
        <v>5641</v>
      </c>
      <c r="B2827" s="8">
        <v>45602</v>
      </c>
      <c r="C2827" s="8">
        <v>45606</v>
      </c>
      <c r="D2827" s="7" t="s">
        <v>3894</v>
      </c>
      <c r="E2827" s="7" t="s">
        <v>967</v>
      </c>
      <c r="F2827" s="7" t="s">
        <v>19</v>
      </c>
      <c r="G2827" s="7" t="s">
        <v>30</v>
      </c>
      <c r="H2827" s="7" t="s">
        <v>160</v>
      </c>
      <c r="I2827" s="6">
        <v>3</v>
      </c>
      <c r="J2827" s="10">
        <v>0</v>
      </c>
      <c r="K2827" s="7" t="s">
        <v>32</v>
      </c>
      <c r="L2827" s="7" t="s">
        <v>41</v>
      </c>
      <c r="M2827" s="6">
        <v>55</v>
      </c>
      <c r="N2827" s="6">
        <v>4</v>
      </c>
      <c r="O2827" s="7" t="str">
        <f>VLOOKUP(H2827,Product_Master!$A$2:$E$19,2,FALSE)</f>
        <v>Laptop</v>
      </c>
      <c r="P2827" s="7" t="str">
        <f>VLOOKUP(H2827,Product_Master!$A$2:$E$19,3,FALSE)</f>
        <v>Technology</v>
      </c>
      <c r="Q2827" s="17">
        <f>INDEX(Product_Master!$D$2:$D$19,MATCH(H2827,Product_Master!$A$2:$A$19,0))</f>
        <v>900</v>
      </c>
      <c r="R2827" s="14">
        <f>INDEX(Product_Master!$E$2:$E$19,MATCH(H2827,Product_Master!$A$2:$A$19,0))</f>
        <v>669.14</v>
      </c>
      <c r="S2827" s="14">
        <f t="shared" si="264"/>
        <v>2700</v>
      </c>
      <c r="T2827" s="14">
        <f t="shared" si="265"/>
        <v>2007.42</v>
      </c>
      <c r="U2827" s="14">
        <f t="shared" si="266"/>
        <v>692.57999999999993</v>
      </c>
      <c r="V2827" s="20">
        <f t="shared" si="267"/>
        <v>0.25651111111111108</v>
      </c>
      <c r="W2827" s="7" t="str">
        <f t="shared" si="268"/>
        <v>Profitable</v>
      </c>
      <c r="X2827" s="7" t="str">
        <f t="shared" si="269"/>
        <v>Medium</v>
      </c>
    </row>
    <row r="2828" spans="1:24" x14ac:dyDescent="0.3">
      <c r="A2828" s="7" t="s">
        <v>5642</v>
      </c>
      <c r="B2828" s="8">
        <v>45217</v>
      </c>
      <c r="C2828" s="8">
        <v>45224</v>
      </c>
      <c r="D2828" s="7" t="s">
        <v>2374</v>
      </c>
      <c r="E2828" s="7" t="s">
        <v>135</v>
      </c>
      <c r="F2828" s="7" t="s">
        <v>19</v>
      </c>
      <c r="G2828" s="7" t="s">
        <v>176</v>
      </c>
      <c r="H2828" s="7" t="s">
        <v>177</v>
      </c>
      <c r="I2828" s="6">
        <v>6</v>
      </c>
      <c r="J2828" s="10">
        <v>0.15</v>
      </c>
      <c r="K2828" s="7" t="s">
        <v>22</v>
      </c>
      <c r="L2828" s="7" t="s">
        <v>41</v>
      </c>
      <c r="M2828" s="6">
        <v>44</v>
      </c>
      <c r="N2828" s="6">
        <v>2</v>
      </c>
      <c r="O2828" s="7" t="str">
        <f>VLOOKUP(H2828,Product_Master!$A$2:$E$19,2,FALSE)</f>
        <v>Headphones</v>
      </c>
      <c r="P2828" s="7" t="str">
        <f>VLOOKUP(H2828,Product_Master!$A$2:$E$19,3,FALSE)</f>
        <v>Technology</v>
      </c>
      <c r="Q2828" s="17">
        <f>INDEX(Product_Master!$D$2:$D$19,MATCH(H2828,Product_Master!$A$2:$A$19,0))</f>
        <v>80</v>
      </c>
      <c r="R2828" s="14">
        <f>INDEX(Product_Master!$E$2:$E$19,MATCH(H2828,Product_Master!$A$2:$A$19,0))</f>
        <v>45.88</v>
      </c>
      <c r="S2828" s="14">
        <f t="shared" si="264"/>
        <v>408</v>
      </c>
      <c r="T2828" s="14">
        <f t="shared" si="265"/>
        <v>275.28000000000003</v>
      </c>
      <c r="U2828" s="14">
        <f t="shared" si="266"/>
        <v>132.71999999999997</v>
      </c>
      <c r="V2828" s="20">
        <f t="shared" si="267"/>
        <v>0.32529411764705873</v>
      </c>
      <c r="W2828" s="7" t="str">
        <f t="shared" si="268"/>
        <v>Profitable</v>
      </c>
      <c r="X2828" s="7" t="str">
        <f t="shared" si="269"/>
        <v>Low</v>
      </c>
    </row>
    <row r="2829" spans="1:24" x14ac:dyDescent="0.3">
      <c r="A2829" s="7" t="s">
        <v>5643</v>
      </c>
      <c r="B2829" s="8">
        <v>44957</v>
      </c>
      <c r="C2829" s="8">
        <v>44963</v>
      </c>
      <c r="D2829" s="7" t="s">
        <v>4504</v>
      </c>
      <c r="E2829" s="7" t="s">
        <v>276</v>
      </c>
      <c r="F2829" s="7" t="s">
        <v>29</v>
      </c>
      <c r="G2829" s="7" t="s">
        <v>47</v>
      </c>
      <c r="H2829" s="7" t="s">
        <v>154</v>
      </c>
      <c r="I2829" s="6">
        <v>1</v>
      </c>
      <c r="J2829" s="10">
        <v>0</v>
      </c>
      <c r="K2829" s="7" t="s">
        <v>32</v>
      </c>
      <c r="L2829" s="7" t="s">
        <v>50</v>
      </c>
      <c r="M2829" s="6">
        <v>35</v>
      </c>
      <c r="N2829" s="6">
        <v>3</v>
      </c>
      <c r="O2829" s="7" t="str">
        <f>VLOOKUP(H2829,Product_Master!$A$2:$E$19,2,FALSE)</f>
        <v>Filing Cabinet</v>
      </c>
      <c r="P2829" s="7" t="str">
        <f>VLOOKUP(H2829,Product_Master!$A$2:$E$19,3,FALSE)</f>
        <v>Furniture</v>
      </c>
      <c r="Q2829" s="17">
        <f>INDEX(Product_Master!$D$2:$D$19,MATCH(H2829,Product_Master!$A$2:$A$19,0))</f>
        <v>130</v>
      </c>
      <c r="R2829" s="14">
        <f>INDEX(Product_Master!$E$2:$E$19,MATCH(H2829,Product_Master!$A$2:$A$19,0))</f>
        <v>83.55</v>
      </c>
      <c r="S2829" s="14">
        <f t="shared" si="264"/>
        <v>130</v>
      </c>
      <c r="T2829" s="14">
        <f t="shared" si="265"/>
        <v>83.55</v>
      </c>
      <c r="U2829" s="14">
        <f t="shared" si="266"/>
        <v>46.45</v>
      </c>
      <c r="V2829" s="20">
        <f t="shared" si="267"/>
        <v>0.35730769230769233</v>
      </c>
      <c r="W2829" s="7" t="str">
        <f t="shared" si="268"/>
        <v>Profitable</v>
      </c>
      <c r="X2829" s="7" t="str">
        <f t="shared" si="269"/>
        <v>Low</v>
      </c>
    </row>
    <row r="2830" spans="1:24" x14ac:dyDescent="0.3">
      <c r="A2830" s="7" t="s">
        <v>5644</v>
      </c>
      <c r="B2830" s="8">
        <v>45369</v>
      </c>
      <c r="C2830" s="8">
        <v>45374</v>
      </c>
      <c r="D2830" s="7" t="s">
        <v>2043</v>
      </c>
      <c r="E2830" s="7" t="s">
        <v>911</v>
      </c>
      <c r="F2830" s="7" t="s">
        <v>29</v>
      </c>
      <c r="G2830" s="7" t="s">
        <v>97</v>
      </c>
      <c r="H2830" s="7" t="s">
        <v>76</v>
      </c>
      <c r="I2830" s="6">
        <v>2</v>
      </c>
      <c r="J2830" s="10">
        <v>0.05</v>
      </c>
      <c r="K2830" s="7" t="s">
        <v>32</v>
      </c>
      <c r="L2830" s="7" t="s">
        <v>23</v>
      </c>
      <c r="M2830" s="6">
        <v>67</v>
      </c>
      <c r="N2830" s="6">
        <v>5</v>
      </c>
      <c r="O2830" s="7" t="str">
        <f>VLOOKUP(H2830,Product_Master!$A$2:$E$19,2,FALSE)</f>
        <v>Tablet</v>
      </c>
      <c r="P2830" s="7" t="str">
        <f>VLOOKUP(H2830,Product_Master!$A$2:$E$19,3,FALSE)</f>
        <v>Technology</v>
      </c>
      <c r="Q2830" s="17">
        <f>INDEX(Product_Master!$D$2:$D$19,MATCH(H2830,Product_Master!$A$2:$A$19,0))</f>
        <v>350</v>
      </c>
      <c r="R2830" s="14">
        <f>INDEX(Product_Master!$E$2:$E$19,MATCH(H2830,Product_Master!$A$2:$A$19,0))</f>
        <v>267.63</v>
      </c>
      <c r="S2830" s="14">
        <f t="shared" si="264"/>
        <v>665</v>
      </c>
      <c r="T2830" s="14">
        <f t="shared" si="265"/>
        <v>535.26</v>
      </c>
      <c r="U2830" s="14">
        <f t="shared" si="266"/>
        <v>129.74</v>
      </c>
      <c r="V2830" s="20">
        <f t="shared" si="267"/>
        <v>0.19509774436090227</v>
      </c>
      <c r="W2830" s="7" t="str">
        <f t="shared" si="268"/>
        <v>Profitable</v>
      </c>
      <c r="X2830" s="7" t="str">
        <f t="shared" si="269"/>
        <v>Low</v>
      </c>
    </row>
    <row r="2831" spans="1:24" x14ac:dyDescent="0.3">
      <c r="A2831" s="7" t="s">
        <v>5646</v>
      </c>
      <c r="B2831" s="8">
        <v>44928</v>
      </c>
      <c r="C2831" s="8">
        <v>44935</v>
      </c>
      <c r="D2831" s="7" t="s">
        <v>430</v>
      </c>
      <c r="E2831" s="7" t="s">
        <v>1315</v>
      </c>
      <c r="F2831" s="7" t="s">
        <v>39</v>
      </c>
      <c r="G2831" s="7" t="s">
        <v>97</v>
      </c>
      <c r="H2831" s="7" t="s">
        <v>69</v>
      </c>
      <c r="I2831" s="6">
        <v>8</v>
      </c>
      <c r="J2831" s="10">
        <v>0.1</v>
      </c>
      <c r="K2831" s="7" t="s">
        <v>22</v>
      </c>
      <c r="L2831" s="7" t="s">
        <v>23</v>
      </c>
      <c r="M2831" s="6">
        <v>44</v>
      </c>
      <c r="N2831" s="6">
        <v>4</v>
      </c>
      <c r="O2831" s="7" t="str">
        <f>VLOOKUP(H2831,Product_Master!$A$2:$E$19,2,FALSE)</f>
        <v>Marker Pack</v>
      </c>
      <c r="P2831" s="7" t="str">
        <f>VLOOKUP(H2831,Product_Master!$A$2:$E$19,3,FALSE)</f>
        <v>Office Supplies</v>
      </c>
      <c r="Q2831" s="17">
        <f>INDEX(Product_Master!$D$2:$D$19,MATCH(H2831,Product_Master!$A$2:$A$19,0))</f>
        <v>11</v>
      </c>
      <c r="R2831" s="14">
        <f>INDEX(Product_Master!$E$2:$E$19,MATCH(H2831,Product_Master!$A$2:$A$19,0))</f>
        <v>6.23</v>
      </c>
      <c r="S2831" s="14">
        <f t="shared" si="264"/>
        <v>79.2</v>
      </c>
      <c r="T2831" s="14">
        <f t="shared" si="265"/>
        <v>49.84</v>
      </c>
      <c r="U2831" s="14">
        <f t="shared" si="266"/>
        <v>29.36</v>
      </c>
      <c r="V2831" s="20">
        <f t="shared" si="267"/>
        <v>0.37070707070707071</v>
      </c>
      <c r="W2831" s="7" t="str">
        <f t="shared" si="268"/>
        <v>Profitable</v>
      </c>
      <c r="X2831" s="7" t="str">
        <f t="shared" si="269"/>
        <v>Low</v>
      </c>
    </row>
    <row r="2832" spans="1:24" x14ac:dyDescent="0.3">
      <c r="A2832" s="7" t="s">
        <v>5647</v>
      </c>
      <c r="B2832" s="8">
        <v>45097</v>
      </c>
      <c r="C2832" s="8">
        <v>45101</v>
      </c>
      <c r="D2832" s="7" t="s">
        <v>3182</v>
      </c>
      <c r="E2832" s="7" t="s">
        <v>191</v>
      </c>
      <c r="F2832" s="7" t="s">
        <v>29</v>
      </c>
      <c r="G2832" s="7" t="s">
        <v>176</v>
      </c>
      <c r="H2832" s="7" t="s">
        <v>91</v>
      </c>
      <c r="I2832" s="6">
        <v>1</v>
      </c>
      <c r="J2832" s="10">
        <v>0.1</v>
      </c>
      <c r="K2832" s="7" t="s">
        <v>70</v>
      </c>
      <c r="L2832" s="7" t="s">
        <v>41</v>
      </c>
      <c r="M2832" s="6">
        <v>54</v>
      </c>
      <c r="N2832" s="6">
        <v>2</v>
      </c>
      <c r="O2832" s="7" t="str">
        <f>VLOOKUP(H2832,Product_Master!$A$2:$E$19,2,FALSE)</f>
        <v>Smartphone</v>
      </c>
      <c r="P2832" s="7" t="str">
        <f>VLOOKUP(H2832,Product_Master!$A$2:$E$19,3,FALSE)</f>
        <v>Technology</v>
      </c>
      <c r="Q2832" s="17">
        <f>INDEX(Product_Master!$D$2:$D$19,MATCH(H2832,Product_Master!$A$2:$A$19,0))</f>
        <v>600</v>
      </c>
      <c r="R2832" s="14">
        <f>INDEX(Product_Master!$E$2:$E$19,MATCH(H2832,Product_Master!$A$2:$A$19,0))</f>
        <v>395.83</v>
      </c>
      <c r="S2832" s="14">
        <f t="shared" si="264"/>
        <v>540</v>
      </c>
      <c r="T2832" s="14">
        <f t="shared" si="265"/>
        <v>395.83</v>
      </c>
      <c r="U2832" s="14">
        <f t="shared" si="266"/>
        <v>144.17000000000002</v>
      </c>
      <c r="V2832" s="20">
        <f t="shared" si="267"/>
        <v>0.26698148148148149</v>
      </c>
      <c r="W2832" s="7" t="str">
        <f t="shared" si="268"/>
        <v>Profitable</v>
      </c>
      <c r="X2832" s="7" t="str">
        <f t="shared" si="269"/>
        <v>Low</v>
      </c>
    </row>
    <row r="2833" spans="1:24" x14ac:dyDescent="0.3">
      <c r="A2833" s="7" t="s">
        <v>5648</v>
      </c>
      <c r="B2833" s="8">
        <v>45017</v>
      </c>
      <c r="C2833" s="8">
        <v>45024</v>
      </c>
      <c r="D2833" s="7" t="s">
        <v>1880</v>
      </c>
      <c r="E2833" s="7" t="s">
        <v>1315</v>
      </c>
      <c r="F2833" s="7" t="s">
        <v>39</v>
      </c>
      <c r="G2833" s="7" t="s">
        <v>251</v>
      </c>
      <c r="H2833" s="7" t="s">
        <v>241</v>
      </c>
      <c r="I2833" s="6">
        <v>4</v>
      </c>
      <c r="J2833" s="10">
        <v>0.1</v>
      </c>
      <c r="K2833" s="7" t="s">
        <v>22</v>
      </c>
      <c r="L2833" s="7" t="s">
        <v>50</v>
      </c>
      <c r="M2833" s="6">
        <v>56</v>
      </c>
      <c r="N2833" s="6">
        <v>4</v>
      </c>
      <c r="O2833" s="7" t="str">
        <f>VLOOKUP(H2833,Product_Master!$A$2:$E$19,2,FALSE)</f>
        <v>Notebook</v>
      </c>
      <c r="P2833" s="7" t="str">
        <f>VLOOKUP(H2833,Product_Master!$A$2:$E$19,3,FALSE)</f>
        <v>Office Supplies</v>
      </c>
      <c r="Q2833" s="17">
        <f>INDEX(Product_Master!$D$2:$D$19,MATCH(H2833,Product_Master!$A$2:$A$19,0))</f>
        <v>6</v>
      </c>
      <c r="R2833" s="14">
        <f>INDEX(Product_Master!$E$2:$E$19,MATCH(H2833,Product_Master!$A$2:$A$19,0))</f>
        <v>4.2699999999999996</v>
      </c>
      <c r="S2833" s="14">
        <f t="shared" si="264"/>
        <v>21.6</v>
      </c>
      <c r="T2833" s="14">
        <f t="shared" si="265"/>
        <v>17.079999999999998</v>
      </c>
      <c r="U2833" s="14">
        <f t="shared" si="266"/>
        <v>4.5200000000000031</v>
      </c>
      <c r="V2833" s="20">
        <f t="shared" si="267"/>
        <v>0.20925925925925939</v>
      </c>
      <c r="W2833" s="7" t="str">
        <f t="shared" si="268"/>
        <v>Profitable</v>
      </c>
      <c r="X2833" s="7" t="str">
        <f t="shared" si="269"/>
        <v>Low</v>
      </c>
    </row>
    <row r="2834" spans="1:24" x14ac:dyDescent="0.3">
      <c r="A2834" s="7" t="s">
        <v>5649</v>
      </c>
      <c r="B2834" s="8">
        <v>45417</v>
      </c>
      <c r="C2834" s="8">
        <v>45419</v>
      </c>
      <c r="D2834" s="7" t="s">
        <v>1045</v>
      </c>
      <c r="E2834" s="7" t="s">
        <v>302</v>
      </c>
      <c r="F2834" s="7" t="s">
        <v>39</v>
      </c>
      <c r="G2834" s="7" t="s">
        <v>115</v>
      </c>
      <c r="H2834" s="7" t="s">
        <v>56</v>
      </c>
      <c r="I2834" s="6">
        <v>9</v>
      </c>
      <c r="J2834" s="10">
        <v>0</v>
      </c>
      <c r="K2834" s="7" t="s">
        <v>32</v>
      </c>
      <c r="L2834" s="7" t="s">
        <v>33</v>
      </c>
      <c r="M2834" s="6">
        <v>67</v>
      </c>
      <c r="N2834" s="6">
        <v>1</v>
      </c>
      <c r="O2834" s="7" t="str">
        <f>VLOOKUP(H2834,Product_Master!$A$2:$E$19,2,FALSE)</f>
        <v>Stapler</v>
      </c>
      <c r="P2834" s="7" t="str">
        <f>VLOOKUP(H2834,Product_Master!$A$2:$E$19,3,FALSE)</f>
        <v>Office Supplies</v>
      </c>
      <c r="Q2834" s="17">
        <f>INDEX(Product_Master!$D$2:$D$19,MATCH(H2834,Product_Master!$A$2:$A$19,0))</f>
        <v>15</v>
      </c>
      <c r="R2834" s="14">
        <f>INDEX(Product_Master!$E$2:$E$19,MATCH(H2834,Product_Master!$A$2:$A$19,0))</f>
        <v>9.91</v>
      </c>
      <c r="S2834" s="14">
        <f t="shared" si="264"/>
        <v>135</v>
      </c>
      <c r="T2834" s="14">
        <f t="shared" si="265"/>
        <v>89.19</v>
      </c>
      <c r="U2834" s="14">
        <f t="shared" si="266"/>
        <v>45.81</v>
      </c>
      <c r="V2834" s="20">
        <f t="shared" si="267"/>
        <v>0.33933333333333338</v>
      </c>
      <c r="W2834" s="7" t="str">
        <f t="shared" si="268"/>
        <v>Profitable</v>
      </c>
      <c r="X2834" s="7" t="str">
        <f t="shared" si="269"/>
        <v>Low</v>
      </c>
    </row>
    <row r="2835" spans="1:24" x14ac:dyDescent="0.3">
      <c r="A2835" s="7" t="s">
        <v>5650</v>
      </c>
      <c r="B2835" s="8">
        <v>45040</v>
      </c>
      <c r="C2835" s="8">
        <v>45046</v>
      </c>
      <c r="D2835" s="7" t="s">
        <v>1453</v>
      </c>
      <c r="E2835" s="7" t="s">
        <v>135</v>
      </c>
      <c r="F2835" s="7" t="s">
        <v>29</v>
      </c>
      <c r="G2835" s="7" t="s">
        <v>97</v>
      </c>
      <c r="H2835" s="7" t="s">
        <v>21</v>
      </c>
      <c r="I2835" s="6">
        <v>5</v>
      </c>
      <c r="J2835" s="10">
        <v>0.15</v>
      </c>
      <c r="K2835" s="7" t="s">
        <v>32</v>
      </c>
      <c r="L2835" s="7" t="s">
        <v>23</v>
      </c>
      <c r="M2835" s="6">
        <v>60</v>
      </c>
      <c r="N2835" s="6">
        <v>1</v>
      </c>
      <c r="O2835" s="7" t="str">
        <f>VLOOKUP(H2835,Product_Master!$A$2:$E$19,2,FALSE)</f>
        <v>Pen Set</v>
      </c>
      <c r="P2835" s="7" t="str">
        <f>VLOOKUP(H2835,Product_Master!$A$2:$E$19,3,FALSE)</f>
        <v>Office Supplies</v>
      </c>
      <c r="Q2835" s="17">
        <f>INDEX(Product_Master!$D$2:$D$19,MATCH(H2835,Product_Master!$A$2:$A$19,0))</f>
        <v>12</v>
      </c>
      <c r="R2835" s="14">
        <f>INDEX(Product_Master!$E$2:$E$19,MATCH(H2835,Product_Master!$A$2:$A$19,0))</f>
        <v>9.07</v>
      </c>
      <c r="S2835" s="14">
        <f t="shared" si="264"/>
        <v>51</v>
      </c>
      <c r="T2835" s="14">
        <f t="shared" si="265"/>
        <v>45.35</v>
      </c>
      <c r="U2835" s="14">
        <f t="shared" si="266"/>
        <v>5.6499999999999986</v>
      </c>
      <c r="V2835" s="20">
        <f t="shared" si="267"/>
        <v>0.11078431372549016</v>
      </c>
      <c r="W2835" s="7" t="str">
        <f t="shared" si="268"/>
        <v>Profitable</v>
      </c>
      <c r="X2835" s="7" t="str">
        <f t="shared" si="269"/>
        <v>Low</v>
      </c>
    </row>
    <row r="2836" spans="1:24" x14ac:dyDescent="0.3">
      <c r="A2836" s="7" t="s">
        <v>5651</v>
      </c>
      <c r="B2836" s="8">
        <v>45152</v>
      </c>
      <c r="C2836" s="8">
        <v>45158</v>
      </c>
      <c r="D2836" s="7" t="s">
        <v>799</v>
      </c>
      <c r="E2836" s="7" t="s">
        <v>683</v>
      </c>
      <c r="F2836" s="7" t="s">
        <v>29</v>
      </c>
      <c r="G2836" s="7" t="s">
        <v>176</v>
      </c>
      <c r="H2836" s="7" t="s">
        <v>48</v>
      </c>
      <c r="I2836" s="6">
        <v>9</v>
      </c>
      <c r="J2836" s="10">
        <v>0.1</v>
      </c>
      <c r="K2836" s="7" t="s">
        <v>70</v>
      </c>
      <c r="L2836" s="7" t="s">
        <v>23</v>
      </c>
      <c r="M2836" s="6">
        <v>44</v>
      </c>
      <c r="N2836" s="6">
        <v>3</v>
      </c>
      <c r="O2836" s="7" t="str">
        <f>VLOOKUP(H2836,Product_Master!$A$2:$E$19,2,FALSE)</f>
        <v>Monitor</v>
      </c>
      <c r="P2836" s="7" t="str">
        <f>VLOOKUP(H2836,Product_Master!$A$2:$E$19,3,FALSE)</f>
        <v>Technology</v>
      </c>
      <c r="Q2836" s="17">
        <f>INDEX(Product_Master!$D$2:$D$19,MATCH(H2836,Product_Master!$A$2:$A$19,0))</f>
        <v>220</v>
      </c>
      <c r="R2836" s="14">
        <f>INDEX(Product_Master!$E$2:$E$19,MATCH(H2836,Product_Master!$A$2:$A$19,0))</f>
        <v>159.36000000000001</v>
      </c>
      <c r="S2836" s="14">
        <f t="shared" si="264"/>
        <v>1782</v>
      </c>
      <c r="T2836" s="14">
        <f t="shared" si="265"/>
        <v>1434.2400000000002</v>
      </c>
      <c r="U2836" s="14">
        <f t="shared" si="266"/>
        <v>347.75999999999976</v>
      </c>
      <c r="V2836" s="20">
        <f t="shared" si="267"/>
        <v>0.19515151515151502</v>
      </c>
      <c r="W2836" s="7" t="str">
        <f t="shared" si="268"/>
        <v>Profitable</v>
      </c>
      <c r="X2836" s="7" t="str">
        <f t="shared" si="269"/>
        <v>Low</v>
      </c>
    </row>
    <row r="2837" spans="1:24" x14ac:dyDescent="0.3">
      <c r="A2837" s="7" t="s">
        <v>5653</v>
      </c>
      <c r="B2837" s="8">
        <v>45259</v>
      </c>
      <c r="C2837" s="8">
        <v>45263</v>
      </c>
      <c r="D2837" s="7" t="s">
        <v>333</v>
      </c>
      <c r="E2837" s="7" t="s">
        <v>1836</v>
      </c>
      <c r="F2837" s="7" t="s">
        <v>29</v>
      </c>
      <c r="G2837" s="7" t="s">
        <v>30</v>
      </c>
      <c r="H2837" s="7" t="s">
        <v>48</v>
      </c>
      <c r="I2837" s="6">
        <v>6</v>
      </c>
      <c r="J2837" s="10">
        <v>0.15</v>
      </c>
      <c r="K2837" s="7" t="s">
        <v>32</v>
      </c>
      <c r="L2837" s="7" t="s">
        <v>23</v>
      </c>
      <c r="M2837" s="6">
        <v>69</v>
      </c>
      <c r="N2837" s="6">
        <v>5</v>
      </c>
      <c r="O2837" s="7" t="str">
        <f>VLOOKUP(H2837,Product_Master!$A$2:$E$19,2,FALSE)</f>
        <v>Monitor</v>
      </c>
      <c r="P2837" s="7" t="str">
        <f>VLOOKUP(H2837,Product_Master!$A$2:$E$19,3,FALSE)</f>
        <v>Technology</v>
      </c>
      <c r="Q2837" s="17">
        <f>INDEX(Product_Master!$D$2:$D$19,MATCH(H2837,Product_Master!$A$2:$A$19,0))</f>
        <v>220</v>
      </c>
      <c r="R2837" s="14">
        <f>INDEX(Product_Master!$E$2:$E$19,MATCH(H2837,Product_Master!$A$2:$A$19,0))</f>
        <v>159.36000000000001</v>
      </c>
      <c r="S2837" s="14">
        <f t="shared" si="264"/>
        <v>1122</v>
      </c>
      <c r="T2837" s="14">
        <f t="shared" si="265"/>
        <v>956.16000000000008</v>
      </c>
      <c r="U2837" s="14">
        <f t="shared" si="266"/>
        <v>165.83999999999992</v>
      </c>
      <c r="V2837" s="20">
        <f t="shared" si="267"/>
        <v>0.14780748663101598</v>
      </c>
      <c r="W2837" s="7" t="str">
        <f t="shared" si="268"/>
        <v>Profitable</v>
      </c>
      <c r="X2837" s="7" t="str">
        <f t="shared" si="269"/>
        <v>Low</v>
      </c>
    </row>
    <row r="2838" spans="1:24" x14ac:dyDescent="0.3">
      <c r="A2838" s="7" t="s">
        <v>5654</v>
      </c>
      <c r="B2838" s="8">
        <v>45130</v>
      </c>
      <c r="C2838" s="8">
        <v>45135</v>
      </c>
      <c r="D2838" s="7" t="s">
        <v>5655</v>
      </c>
      <c r="E2838" s="7" t="s">
        <v>413</v>
      </c>
      <c r="F2838" s="7" t="s">
        <v>19</v>
      </c>
      <c r="G2838" s="7" t="s">
        <v>47</v>
      </c>
      <c r="H2838" s="7" t="s">
        <v>308</v>
      </c>
      <c r="I2838" s="6">
        <v>1</v>
      </c>
      <c r="J2838" s="10">
        <v>0.1</v>
      </c>
      <c r="K2838" s="7" t="s">
        <v>32</v>
      </c>
      <c r="L2838" s="7" t="s">
        <v>33</v>
      </c>
      <c r="M2838" s="6">
        <v>65</v>
      </c>
      <c r="N2838" s="6">
        <v>2</v>
      </c>
      <c r="O2838" s="7" t="str">
        <f>VLOOKUP(H2838,Product_Master!$A$2:$E$19,2,FALSE)</f>
        <v>Binder</v>
      </c>
      <c r="P2838" s="7" t="str">
        <f>VLOOKUP(H2838,Product_Master!$A$2:$E$19,3,FALSE)</f>
        <v>Office Supplies</v>
      </c>
      <c r="Q2838" s="17">
        <f>INDEX(Product_Master!$D$2:$D$19,MATCH(H2838,Product_Master!$A$2:$A$19,0))</f>
        <v>8</v>
      </c>
      <c r="R2838" s="14">
        <f>INDEX(Product_Master!$E$2:$E$19,MATCH(H2838,Product_Master!$A$2:$A$19,0))</f>
        <v>5.51</v>
      </c>
      <c r="S2838" s="14">
        <f t="shared" si="264"/>
        <v>7.2</v>
      </c>
      <c r="T2838" s="14">
        <f t="shared" si="265"/>
        <v>5.51</v>
      </c>
      <c r="U2838" s="14">
        <f t="shared" si="266"/>
        <v>1.6900000000000004</v>
      </c>
      <c r="V2838" s="20">
        <f t="shared" si="267"/>
        <v>0.23472222222222228</v>
      </c>
      <c r="W2838" s="7" t="str">
        <f t="shared" si="268"/>
        <v>Profitable</v>
      </c>
      <c r="X2838" s="7" t="str">
        <f t="shared" si="269"/>
        <v>Low</v>
      </c>
    </row>
    <row r="2839" spans="1:24" x14ac:dyDescent="0.3">
      <c r="A2839" s="7" t="s">
        <v>5656</v>
      </c>
      <c r="B2839" s="8">
        <v>45453</v>
      </c>
      <c r="C2839" s="8">
        <v>45456</v>
      </c>
      <c r="D2839" s="7" t="s">
        <v>4360</v>
      </c>
      <c r="E2839" s="7" t="s">
        <v>717</v>
      </c>
      <c r="F2839" s="7" t="s">
        <v>39</v>
      </c>
      <c r="G2839" s="7" t="s">
        <v>115</v>
      </c>
      <c r="H2839" s="7" t="s">
        <v>154</v>
      </c>
      <c r="I2839" s="6">
        <v>2</v>
      </c>
      <c r="J2839" s="10">
        <v>0</v>
      </c>
      <c r="K2839" s="7" t="s">
        <v>22</v>
      </c>
      <c r="L2839" s="7" t="s">
        <v>33</v>
      </c>
      <c r="M2839" s="6">
        <v>61</v>
      </c>
      <c r="N2839" s="6">
        <v>1</v>
      </c>
      <c r="O2839" s="7" t="str">
        <f>VLOOKUP(H2839,Product_Master!$A$2:$E$19,2,FALSE)</f>
        <v>Filing Cabinet</v>
      </c>
      <c r="P2839" s="7" t="str">
        <f>VLOOKUP(H2839,Product_Master!$A$2:$E$19,3,FALSE)</f>
        <v>Furniture</v>
      </c>
      <c r="Q2839" s="17">
        <f>INDEX(Product_Master!$D$2:$D$19,MATCH(H2839,Product_Master!$A$2:$A$19,0))</f>
        <v>130</v>
      </c>
      <c r="R2839" s="14">
        <f>INDEX(Product_Master!$E$2:$E$19,MATCH(H2839,Product_Master!$A$2:$A$19,0))</f>
        <v>83.55</v>
      </c>
      <c r="S2839" s="14">
        <f t="shared" si="264"/>
        <v>260</v>
      </c>
      <c r="T2839" s="14">
        <f t="shared" si="265"/>
        <v>167.1</v>
      </c>
      <c r="U2839" s="14">
        <f t="shared" si="266"/>
        <v>92.9</v>
      </c>
      <c r="V2839" s="20">
        <f t="shared" si="267"/>
        <v>0.35730769230769233</v>
      </c>
      <c r="W2839" s="7" t="str">
        <f t="shared" si="268"/>
        <v>Profitable</v>
      </c>
      <c r="X2839" s="7" t="str">
        <f t="shared" si="269"/>
        <v>Low</v>
      </c>
    </row>
    <row r="2840" spans="1:24" x14ac:dyDescent="0.3">
      <c r="A2840" s="7" t="s">
        <v>5657</v>
      </c>
      <c r="B2840" s="8">
        <v>45169</v>
      </c>
      <c r="C2840" s="8">
        <v>45170</v>
      </c>
      <c r="D2840" s="7" t="s">
        <v>3543</v>
      </c>
      <c r="E2840" s="7" t="s">
        <v>914</v>
      </c>
      <c r="F2840" s="7" t="s">
        <v>29</v>
      </c>
      <c r="G2840" s="7" t="s">
        <v>20</v>
      </c>
      <c r="H2840" s="7" t="s">
        <v>98</v>
      </c>
      <c r="I2840" s="6">
        <v>6</v>
      </c>
      <c r="J2840" s="10">
        <v>0.05</v>
      </c>
      <c r="K2840" s="7" t="s">
        <v>32</v>
      </c>
      <c r="L2840" s="7" t="s">
        <v>50</v>
      </c>
      <c r="M2840" s="6">
        <v>55</v>
      </c>
      <c r="N2840" s="6">
        <v>3</v>
      </c>
      <c r="O2840" s="7" t="str">
        <f>VLOOKUP(H2840,Product_Master!$A$2:$E$19,2,FALSE)</f>
        <v>Office Chair</v>
      </c>
      <c r="P2840" s="7" t="str">
        <f>VLOOKUP(H2840,Product_Master!$A$2:$E$19,3,FALSE)</f>
        <v>Furniture</v>
      </c>
      <c r="Q2840" s="17">
        <f>INDEX(Product_Master!$D$2:$D$19,MATCH(H2840,Product_Master!$A$2:$A$19,0))</f>
        <v>150</v>
      </c>
      <c r="R2840" s="14">
        <f>INDEX(Product_Master!$E$2:$E$19,MATCH(H2840,Product_Master!$A$2:$A$19,0))</f>
        <v>111.98</v>
      </c>
      <c r="S2840" s="14">
        <f t="shared" si="264"/>
        <v>855</v>
      </c>
      <c r="T2840" s="14">
        <f t="shared" si="265"/>
        <v>671.88</v>
      </c>
      <c r="U2840" s="14">
        <f t="shared" si="266"/>
        <v>183.12</v>
      </c>
      <c r="V2840" s="20">
        <f t="shared" si="267"/>
        <v>0.21417543859649124</v>
      </c>
      <c r="W2840" s="7" t="str">
        <f t="shared" si="268"/>
        <v>Profitable</v>
      </c>
      <c r="X2840" s="7" t="str">
        <f t="shared" si="269"/>
        <v>Low</v>
      </c>
    </row>
    <row r="2841" spans="1:24" x14ac:dyDescent="0.3">
      <c r="A2841" s="7" t="s">
        <v>5659</v>
      </c>
      <c r="B2841" s="8">
        <v>45348</v>
      </c>
      <c r="C2841" s="8">
        <v>45355</v>
      </c>
      <c r="D2841" s="7" t="s">
        <v>2722</v>
      </c>
      <c r="E2841" s="7" t="s">
        <v>61</v>
      </c>
      <c r="F2841" s="7" t="s">
        <v>19</v>
      </c>
      <c r="G2841" s="7" t="s">
        <v>97</v>
      </c>
      <c r="H2841" s="7" t="s">
        <v>154</v>
      </c>
      <c r="I2841" s="6">
        <v>5</v>
      </c>
      <c r="J2841" s="10">
        <v>0</v>
      </c>
      <c r="K2841" s="7" t="s">
        <v>32</v>
      </c>
      <c r="L2841" s="7" t="s">
        <v>41</v>
      </c>
      <c r="M2841" s="6">
        <v>63</v>
      </c>
      <c r="N2841" s="6">
        <v>3</v>
      </c>
      <c r="O2841" s="7" t="str">
        <f>VLOOKUP(H2841,Product_Master!$A$2:$E$19,2,FALSE)</f>
        <v>Filing Cabinet</v>
      </c>
      <c r="P2841" s="7" t="str">
        <f>VLOOKUP(H2841,Product_Master!$A$2:$E$19,3,FALSE)</f>
        <v>Furniture</v>
      </c>
      <c r="Q2841" s="17">
        <f>INDEX(Product_Master!$D$2:$D$19,MATCH(H2841,Product_Master!$A$2:$A$19,0))</f>
        <v>130</v>
      </c>
      <c r="R2841" s="14">
        <f>INDEX(Product_Master!$E$2:$E$19,MATCH(H2841,Product_Master!$A$2:$A$19,0))</f>
        <v>83.55</v>
      </c>
      <c r="S2841" s="14">
        <f t="shared" si="264"/>
        <v>650</v>
      </c>
      <c r="T2841" s="14">
        <f t="shared" si="265"/>
        <v>417.75</v>
      </c>
      <c r="U2841" s="14">
        <f t="shared" si="266"/>
        <v>232.25</v>
      </c>
      <c r="V2841" s="20">
        <f t="shared" si="267"/>
        <v>0.35730769230769233</v>
      </c>
      <c r="W2841" s="7" t="str">
        <f t="shared" si="268"/>
        <v>Profitable</v>
      </c>
      <c r="X2841" s="7" t="str">
        <f t="shared" si="269"/>
        <v>Low</v>
      </c>
    </row>
    <row r="2842" spans="1:24" x14ac:dyDescent="0.3">
      <c r="A2842" s="7" t="s">
        <v>5661</v>
      </c>
      <c r="B2842" s="8">
        <v>45375</v>
      </c>
      <c r="C2842" s="8">
        <v>45376</v>
      </c>
      <c r="D2842" s="7" t="s">
        <v>704</v>
      </c>
      <c r="E2842" s="7" t="s">
        <v>120</v>
      </c>
      <c r="F2842" s="7" t="s">
        <v>29</v>
      </c>
      <c r="G2842" s="7" t="s">
        <v>30</v>
      </c>
      <c r="H2842" s="7" t="s">
        <v>84</v>
      </c>
      <c r="I2842" s="6">
        <v>7</v>
      </c>
      <c r="J2842" s="10">
        <v>0.1</v>
      </c>
      <c r="K2842" s="7" t="s">
        <v>32</v>
      </c>
      <c r="L2842" s="7" t="s">
        <v>50</v>
      </c>
      <c r="M2842" s="6">
        <v>65</v>
      </c>
      <c r="N2842" s="6">
        <v>4</v>
      </c>
      <c r="O2842" s="7" t="str">
        <f>VLOOKUP(H2842,Product_Master!$A$2:$E$19,2,FALSE)</f>
        <v>Bookcase</v>
      </c>
      <c r="P2842" s="7" t="str">
        <f>VLOOKUP(H2842,Product_Master!$A$2:$E$19,3,FALSE)</f>
        <v>Furniture</v>
      </c>
      <c r="Q2842" s="17">
        <f>INDEX(Product_Master!$D$2:$D$19,MATCH(H2842,Product_Master!$A$2:$A$19,0))</f>
        <v>210</v>
      </c>
      <c r="R2842" s="14">
        <f>INDEX(Product_Master!$E$2:$E$19,MATCH(H2842,Product_Master!$A$2:$A$19,0))</f>
        <v>139.15</v>
      </c>
      <c r="S2842" s="14">
        <f t="shared" si="264"/>
        <v>1323</v>
      </c>
      <c r="T2842" s="14">
        <f t="shared" si="265"/>
        <v>974.05000000000007</v>
      </c>
      <c r="U2842" s="14">
        <f t="shared" si="266"/>
        <v>348.94999999999993</v>
      </c>
      <c r="V2842" s="20">
        <f t="shared" si="267"/>
        <v>0.26375661375661369</v>
      </c>
      <c r="W2842" s="7" t="str">
        <f t="shared" si="268"/>
        <v>Profitable</v>
      </c>
      <c r="X2842" s="7" t="str">
        <f t="shared" si="269"/>
        <v>Low</v>
      </c>
    </row>
    <row r="2843" spans="1:24" x14ac:dyDescent="0.3">
      <c r="A2843" s="7" t="s">
        <v>5662</v>
      </c>
      <c r="B2843" s="8">
        <v>44990</v>
      </c>
      <c r="C2843" s="8">
        <v>44991</v>
      </c>
      <c r="D2843" s="7" t="s">
        <v>1126</v>
      </c>
      <c r="E2843" s="7" t="s">
        <v>552</v>
      </c>
      <c r="F2843" s="7" t="s">
        <v>29</v>
      </c>
      <c r="G2843" s="7" t="s">
        <v>192</v>
      </c>
      <c r="H2843" s="7" t="s">
        <v>21</v>
      </c>
      <c r="I2843" s="6">
        <v>5</v>
      </c>
      <c r="J2843" s="10">
        <v>0.15</v>
      </c>
      <c r="K2843" s="7" t="s">
        <v>22</v>
      </c>
      <c r="L2843" s="7" t="s">
        <v>41</v>
      </c>
      <c r="M2843" s="6">
        <v>48</v>
      </c>
      <c r="N2843" s="6">
        <v>4</v>
      </c>
      <c r="O2843" s="7" t="str">
        <f>VLOOKUP(H2843,Product_Master!$A$2:$E$19,2,FALSE)</f>
        <v>Pen Set</v>
      </c>
      <c r="P2843" s="7" t="str">
        <f>VLOOKUP(H2843,Product_Master!$A$2:$E$19,3,FALSE)</f>
        <v>Office Supplies</v>
      </c>
      <c r="Q2843" s="17">
        <f>INDEX(Product_Master!$D$2:$D$19,MATCH(H2843,Product_Master!$A$2:$A$19,0))</f>
        <v>12</v>
      </c>
      <c r="R2843" s="14">
        <f>INDEX(Product_Master!$E$2:$E$19,MATCH(H2843,Product_Master!$A$2:$A$19,0))</f>
        <v>9.07</v>
      </c>
      <c r="S2843" s="14">
        <f t="shared" si="264"/>
        <v>51</v>
      </c>
      <c r="T2843" s="14">
        <f t="shared" si="265"/>
        <v>45.35</v>
      </c>
      <c r="U2843" s="14">
        <f t="shared" si="266"/>
        <v>5.6499999999999986</v>
      </c>
      <c r="V2843" s="20">
        <f t="shared" si="267"/>
        <v>0.11078431372549016</v>
      </c>
      <c r="W2843" s="7" t="str">
        <f t="shared" si="268"/>
        <v>Profitable</v>
      </c>
      <c r="X2843" s="7" t="str">
        <f t="shared" si="269"/>
        <v>Low</v>
      </c>
    </row>
    <row r="2844" spans="1:24" x14ac:dyDescent="0.3">
      <c r="A2844" s="7" t="s">
        <v>5663</v>
      </c>
      <c r="B2844" s="8">
        <v>45066</v>
      </c>
      <c r="C2844" s="8">
        <v>45071</v>
      </c>
      <c r="D2844" s="7" t="s">
        <v>1482</v>
      </c>
      <c r="E2844" s="7" t="s">
        <v>506</v>
      </c>
      <c r="F2844" s="7" t="s">
        <v>39</v>
      </c>
      <c r="G2844" s="7" t="s">
        <v>90</v>
      </c>
      <c r="H2844" s="7" t="s">
        <v>69</v>
      </c>
      <c r="I2844" s="6">
        <v>5</v>
      </c>
      <c r="J2844" s="10">
        <v>0</v>
      </c>
      <c r="K2844" s="7" t="s">
        <v>22</v>
      </c>
      <c r="L2844" s="7" t="s">
        <v>23</v>
      </c>
      <c r="M2844" s="6">
        <v>24</v>
      </c>
      <c r="N2844" s="6">
        <v>4</v>
      </c>
      <c r="O2844" s="7" t="str">
        <f>VLOOKUP(H2844,Product_Master!$A$2:$E$19,2,FALSE)</f>
        <v>Marker Pack</v>
      </c>
      <c r="P2844" s="7" t="str">
        <f>VLOOKUP(H2844,Product_Master!$A$2:$E$19,3,FALSE)</f>
        <v>Office Supplies</v>
      </c>
      <c r="Q2844" s="17">
        <f>INDEX(Product_Master!$D$2:$D$19,MATCH(H2844,Product_Master!$A$2:$A$19,0))</f>
        <v>11</v>
      </c>
      <c r="R2844" s="14">
        <f>INDEX(Product_Master!$E$2:$E$19,MATCH(H2844,Product_Master!$A$2:$A$19,0))</f>
        <v>6.23</v>
      </c>
      <c r="S2844" s="14">
        <f t="shared" si="264"/>
        <v>55</v>
      </c>
      <c r="T2844" s="14">
        <f t="shared" si="265"/>
        <v>31.150000000000002</v>
      </c>
      <c r="U2844" s="14">
        <f t="shared" si="266"/>
        <v>23.849999999999998</v>
      </c>
      <c r="V2844" s="20">
        <f t="shared" si="267"/>
        <v>0.4336363636363636</v>
      </c>
      <c r="W2844" s="7" t="str">
        <f t="shared" si="268"/>
        <v>Profitable</v>
      </c>
      <c r="X2844" s="7" t="str">
        <f t="shared" si="269"/>
        <v>Low</v>
      </c>
    </row>
    <row r="2845" spans="1:24" x14ac:dyDescent="0.3">
      <c r="A2845" s="7" t="s">
        <v>5665</v>
      </c>
      <c r="B2845" s="8">
        <v>45380</v>
      </c>
      <c r="C2845" s="8">
        <v>45385</v>
      </c>
      <c r="D2845" s="7" t="s">
        <v>3174</v>
      </c>
      <c r="E2845" s="7" t="s">
        <v>359</v>
      </c>
      <c r="F2845" s="7" t="s">
        <v>29</v>
      </c>
      <c r="G2845" s="7" t="s">
        <v>30</v>
      </c>
      <c r="H2845" s="7" t="s">
        <v>76</v>
      </c>
      <c r="I2845" s="6">
        <v>6</v>
      </c>
      <c r="J2845" s="10">
        <v>0</v>
      </c>
      <c r="K2845" s="7" t="s">
        <v>22</v>
      </c>
      <c r="L2845" s="7" t="s">
        <v>50</v>
      </c>
      <c r="M2845" s="6">
        <v>40</v>
      </c>
      <c r="N2845" s="6">
        <v>3</v>
      </c>
      <c r="O2845" s="7" t="str">
        <f>VLOOKUP(H2845,Product_Master!$A$2:$E$19,2,FALSE)</f>
        <v>Tablet</v>
      </c>
      <c r="P2845" s="7" t="str">
        <f>VLOOKUP(H2845,Product_Master!$A$2:$E$19,3,FALSE)</f>
        <v>Technology</v>
      </c>
      <c r="Q2845" s="17">
        <f>INDEX(Product_Master!$D$2:$D$19,MATCH(H2845,Product_Master!$A$2:$A$19,0))</f>
        <v>350</v>
      </c>
      <c r="R2845" s="14">
        <f>INDEX(Product_Master!$E$2:$E$19,MATCH(H2845,Product_Master!$A$2:$A$19,0))</f>
        <v>267.63</v>
      </c>
      <c r="S2845" s="14">
        <f t="shared" si="264"/>
        <v>2100</v>
      </c>
      <c r="T2845" s="14">
        <f t="shared" si="265"/>
        <v>1605.78</v>
      </c>
      <c r="U2845" s="14">
        <f t="shared" si="266"/>
        <v>494.22</v>
      </c>
      <c r="V2845" s="20">
        <f t="shared" si="267"/>
        <v>0.23534285714285716</v>
      </c>
      <c r="W2845" s="7" t="str">
        <f t="shared" si="268"/>
        <v>Profitable</v>
      </c>
      <c r="X2845" s="7" t="str">
        <f t="shared" si="269"/>
        <v>Medium</v>
      </c>
    </row>
    <row r="2846" spans="1:24" x14ac:dyDescent="0.3">
      <c r="A2846" s="7" t="s">
        <v>5666</v>
      </c>
      <c r="B2846" s="8">
        <v>45226</v>
      </c>
      <c r="C2846" s="8">
        <v>45232</v>
      </c>
      <c r="D2846" s="7" t="s">
        <v>1421</v>
      </c>
      <c r="E2846" s="7" t="s">
        <v>191</v>
      </c>
      <c r="F2846" s="7" t="s">
        <v>39</v>
      </c>
      <c r="G2846" s="7" t="s">
        <v>293</v>
      </c>
      <c r="H2846" s="7" t="s">
        <v>177</v>
      </c>
      <c r="I2846" s="6">
        <v>2</v>
      </c>
      <c r="J2846" s="10">
        <v>0</v>
      </c>
      <c r="K2846" s="7" t="s">
        <v>32</v>
      </c>
      <c r="L2846" s="7" t="s">
        <v>23</v>
      </c>
      <c r="M2846" s="6">
        <v>32</v>
      </c>
      <c r="N2846" s="6">
        <v>3</v>
      </c>
      <c r="O2846" s="7" t="str">
        <f>VLOOKUP(H2846,Product_Master!$A$2:$E$19,2,FALSE)</f>
        <v>Headphones</v>
      </c>
      <c r="P2846" s="7" t="str">
        <f>VLOOKUP(H2846,Product_Master!$A$2:$E$19,3,FALSE)</f>
        <v>Technology</v>
      </c>
      <c r="Q2846" s="17">
        <f>INDEX(Product_Master!$D$2:$D$19,MATCH(H2846,Product_Master!$A$2:$A$19,0))</f>
        <v>80</v>
      </c>
      <c r="R2846" s="14">
        <f>INDEX(Product_Master!$E$2:$E$19,MATCH(H2846,Product_Master!$A$2:$A$19,0))</f>
        <v>45.88</v>
      </c>
      <c r="S2846" s="14">
        <f t="shared" si="264"/>
        <v>160</v>
      </c>
      <c r="T2846" s="14">
        <f t="shared" si="265"/>
        <v>91.76</v>
      </c>
      <c r="U2846" s="14">
        <f t="shared" si="266"/>
        <v>68.239999999999995</v>
      </c>
      <c r="V2846" s="20">
        <f t="shared" si="267"/>
        <v>0.42649999999999999</v>
      </c>
      <c r="W2846" s="7" t="str">
        <f t="shared" si="268"/>
        <v>Profitable</v>
      </c>
      <c r="X2846" s="7" t="str">
        <f t="shared" si="269"/>
        <v>Low</v>
      </c>
    </row>
    <row r="2847" spans="1:24" x14ac:dyDescent="0.3">
      <c r="A2847" s="7" t="s">
        <v>5667</v>
      </c>
      <c r="B2847" s="8">
        <v>45412</v>
      </c>
      <c r="C2847" s="8">
        <v>45417</v>
      </c>
      <c r="D2847" s="7" t="s">
        <v>2468</v>
      </c>
      <c r="E2847" s="7" t="s">
        <v>1315</v>
      </c>
      <c r="F2847" s="7" t="s">
        <v>39</v>
      </c>
      <c r="G2847" s="7" t="s">
        <v>40</v>
      </c>
      <c r="H2847" s="7" t="s">
        <v>177</v>
      </c>
      <c r="I2847" s="6">
        <v>1</v>
      </c>
      <c r="J2847" s="10">
        <v>0</v>
      </c>
      <c r="K2847" s="7" t="s">
        <v>22</v>
      </c>
      <c r="L2847" s="7" t="s">
        <v>23</v>
      </c>
      <c r="M2847" s="6">
        <v>19</v>
      </c>
      <c r="N2847" s="6">
        <v>4</v>
      </c>
      <c r="O2847" s="7" t="str">
        <f>VLOOKUP(H2847,Product_Master!$A$2:$E$19,2,FALSE)</f>
        <v>Headphones</v>
      </c>
      <c r="P2847" s="7" t="str">
        <f>VLOOKUP(H2847,Product_Master!$A$2:$E$19,3,FALSE)</f>
        <v>Technology</v>
      </c>
      <c r="Q2847" s="17">
        <f>INDEX(Product_Master!$D$2:$D$19,MATCH(H2847,Product_Master!$A$2:$A$19,0))</f>
        <v>80</v>
      </c>
      <c r="R2847" s="14">
        <f>INDEX(Product_Master!$E$2:$E$19,MATCH(H2847,Product_Master!$A$2:$A$19,0))</f>
        <v>45.88</v>
      </c>
      <c r="S2847" s="14">
        <f t="shared" si="264"/>
        <v>80</v>
      </c>
      <c r="T2847" s="14">
        <f t="shared" si="265"/>
        <v>45.88</v>
      </c>
      <c r="U2847" s="14">
        <f t="shared" si="266"/>
        <v>34.119999999999997</v>
      </c>
      <c r="V2847" s="20">
        <f t="shared" si="267"/>
        <v>0.42649999999999999</v>
      </c>
      <c r="W2847" s="7" t="str">
        <f t="shared" si="268"/>
        <v>Profitable</v>
      </c>
      <c r="X2847" s="7" t="str">
        <f t="shared" si="269"/>
        <v>Low</v>
      </c>
    </row>
    <row r="2848" spans="1:24" x14ac:dyDescent="0.3">
      <c r="A2848" s="7" t="s">
        <v>5668</v>
      </c>
      <c r="B2848" s="8">
        <v>45319</v>
      </c>
      <c r="C2848" s="8">
        <v>45321</v>
      </c>
      <c r="D2848" s="7" t="s">
        <v>3030</v>
      </c>
      <c r="E2848" s="7" t="s">
        <v>548</v>
      </c>
      <c r="F2848" s="7" t="s">
        <v>29</v>
      </c>
      <c r="G2848" s="7" t="s">
        <v>115</v>
      </c>
      <c r="H2848" s="7" t="s">
        <v>63</v>
      </c>
      <c r="I2848" s="6">
        <v>1</v>
      </c>
      <c r="J2848" s="10">
        <v>0.2</v>
      </c>
      <c r="K2848" s="7" t="s">
        <v>32</v>
      </c>
      <c r="L2848" s="7" t="s">
        <v>41</v>
      </c>
      <c r="M2848" s="6">
        <v>53</v>
      </c>
      <c r="N2848" s="6">
        <v>2</v>
      </c>
      <c r="O2848" s="7" t="str">
        <f>VLOOKUP(H2848,Product_Master!$A$2:$E$19,2,FALSE)</f>
        <v>Paper Ream</v>
      </c>
      <c r="P2848" s="7" t="str">
        <f>VLOOKUP(H2848,Product_Master!$A$2:$E$19,3,FALSE)</f>
        <v>Office Supplies</v>
      </c>
      <c r="Q2848" s="17">
        <f>INDEX(Product_Master!$D$2:$D$19,MATCH(H2848,Product_Master!$A$2:$A$19,0))</f>
        <v>9</v>
      </c>
      <c r="R2848" s="14">
        <f>INDEX(Product_Master!$E$2:$E$19,MATCH(H2848,Product_Master!$A$2:$A$19,0))</f>
        <v>5.46</v>
      </c>
      <c r="S2848" s="14">
        <f t="shared" si="264"/>
        <v>7.2</v>
      </c>
      <c r="T2848" s="14">
        <f t="shared" si="265"/>
        <v>5.46</v>
      </c>
      <c r="U2848" s="14">
        <f t="shared" si="266"/>
        <v>1.7400000000000002</v>
      </c>
      <c r="V2848" s="20">
        <f t="shared" si="267"/>
        <v>0.2416666666666667</v>
      </c>
      <c r="W2848" s="7" t="str">
        <f t="shared" si="268"/>
        <v>Profitable</v>
      </c>
      <c r="X2848" s="7" t="str">
        <f t="shared" si="269"/>
        <v>Low</v>
      </c>
    </row>
    <row r="2849" spans="1:24" x14ac:dyDescent="0.3">
      <c r="A2849" s="7" t="s">
        <v>5670</v>
      </c>
      <c r="B2849" s="8">
        <v>44946</v>
      </c>
      <c r="C2849" s="8">
        <v>44949</v>
      </c>
      <c r="D2849" s="7" t="s">
        <v>2280</v>
      </c>
      <c r="E2849" s="7" t="s">
        <v>408</v>
      </c>
      <c r="F2849" s="7" t="s">
        <v>39</v>
      </c>
      <c r="G2849" s="7" t="s">
        <v>192</v>
      </c>
      <c r="H2849" s="7" t="s">
        <v>154</v>
      </c>
      <c r="I2849" s="6">
        <v>9</v>
      </c>
      <c r="J2849" s="10">
        <v>0</v>
      </c>
      <c r="K2849" s="7" t="s">
        <v>222</v>
      </c>
      <c r="L2849" s="7" t="s">
        <v>33</v>
      </c>
      <c r="M2849" s="6">
        <v>65</v>
      </c>
      <c r="N2849" s="6">
        <v>2</v>
      </c>
      <c r="O2849" s="7" t="str">
        <f>VLOOKUP(H2849,Product_Master!$A$2:$E$19,2,FALSE)</f>
        <v>Filing Cabinet</v>
      </c>
      <c r="P2849" s="7" t="str">
        <f>VLOOKUP(H2849,Product_Master!$A$2:$E$19,3,FALSE)</f>
        <v>Furniture</v>
      </c>
      <c r="Q2849" s="17">
        <f>INDEX(Product_Master!$D$2:$D$19,MATCH(H2849,Product_Master!$A$2:$A$19,0))</f>
        <v>130</v>
      </c>
      <c r="R2849" s="14">
        <f>INDEX(Product_Master!$E$2:$E$19,MATCH(H2849,Product_Master!$A$2:$A$19,0))</f>
        <v>83.55</v>
      </c>
      <c r="S2849" s="14">
        <f t="shared" si="264"/>
        <v>1170</v>
      </c>
      <c r="T2849" s="14">
        <f t="shared" si="265"/>
        <v>751.94999999999993</v>
      </c>
      <c r="U2849" s="14">
        <f t="shared" si="266"/>
        <v>418.05000000000007</v>
      </c>
      <c r="V2849" s="20">
        <f t="shared" si="267"/>
        <v>0.35730769230769238</v>
      </c>
      <c r="W2849" s="7" t="str">
        <f t="shared" si="268"/>
        <v>Profitable</v>
      </c>
      <c r="X2849" s="7" t="str">
        <f t="shared" si="269"/>
        <v>Low</v>
      </c>
    </row>
    <row r="2850" spans="1:24" x14ac:dyDescent="0.3">
      <c r="A2850" s="7" t="s">
        <v>5671</v>
      </c>
      <c r="B2850" s="8">
        <v>45366</v>
      </c>
      <c r="C2850" s="8">
        <v>45373</v>
      </c>
      <c r="D2850" s="7" t="s">
        <v>3473</v>
      </c>
      <c r="E2850" s="7" t="s">
        <v>1770</v>
      </c>
      <c r="F2850" s="7" t="s">
        <v>39</v>
      </c>
      <c r="G2850" s="7" t="s">
        <v>176</v>
      </c>
      <c r="H2850" s="7" t="s">
        <v>216</v>
      </c>
      <c r="I2850" s="6">
        <v>8</v>
      </c>
      <c r="J2850" s="10">
        <v>0.2</v>
      </c>
      <c r="K2850" s="7" t="s">
        <v>70</v>
      </c>
      <c r="L2850" s="7" t="s">
        <v>41</v>
      </c>
      <c r="M2850" s="6">
        <v>52</v>
      </c>
      <c r="N2850" s="6">
        <v>4</v>
      </c>
      <c r="O2850" s="7" t="str">
        <f>VLOOKUP(H2850,Product_Master!$A$2:$E$19,2,FALSE)</f>
        <v>Keyboard</v>
      </c>
      <c r="P2850" s="7" t="str">
        <f>VLOOKUP(H2850,Product_Master!$A$2:$E$19,3,FALSE)</f>
        <v>Technology</v>
      </c>
      <c r="Q2850" s="17">
        <f>INDEX(Product_Master!$D$2:$D$19,MATCH(H2850,Product_Master!$A$2:$A$19,0))</f>
        <v>45</v>
      </c>
      <c r="R2850" s="14">
        <f>INDEX(Product_Master!$E$2:$E$19,MATCH(H2850,Product_Master!$A$2:$A$19,0))</f>
        <v>35.729999999999997</v>
      </c>
      <c r="S2850" s="14">
        <f t="shared" si="264"/>
        <v>288</v>
      </c>
      <c r="T2850" s="14">
        <f t="shared" si="265"/>
        <v>285.83999999999997</v>
      </c>
      <c r="U2850" s="14">
        <f t="shared" si="266"/>
        <v>2.160000000000025</v>
      </c>
      <c r="V2850" s="20">
        <f t="shared" si="267"/>
        <v>7.5000000000000865E-3</v>
      </c>
      <c r="W2850" s="7" t="str">
        <f t="shared" si="268"/>
        <v>Profitable</v>
      </c>
      <c r="X2850" s="7" t="str">
        <f t="shared" si="269"/>
        <v>Low</v>
      </c>
    </row>
    <row r="2851" spans="1:24" x14ac:dyDescent="0.3">
      <c r="A2851" s="7" t="s">
        <v>5672</v>
      </c>
      <c r="B2851" s="8">
        <v>45075</v>
      </c>
      <c r="C2851" s="8">
        <v>45082</v>
      </c>
      <c r="D2851" s="7" t="s">
        <v>3845</v>
      </c>
      <c r="E2851" s="7" t="s">
        <v>413</v>
      </c>
      <c r="F2851" s="7" t="s">
        <v>29</v>
      </c>
      <c r="G2851" s="7" t="s">
        <v>176</v>
      </c>
      <c r="H2851" s="7" t="s">
        <v>21</v>
      </c>
      <c r="I2851" s="6">
        <v>2</v>
      </c>
      <c r="J2851" s="10">
        <v>0.1</v>
      </c>
      <c r="K2851" s="7" t="s">
        <v>22</v>
      </c>
      <c r="L2851" s="7" t="s">
        <v>23</v>
      </c>
      <c r="M2851" s="6">
        <v>38</v>
      </c>
      <c r="N2851" s="6">
        <v>5</v>
      </c>
      <c r="O2851" s="7" t="str">
        <f>VLOOKUP(H2851,Product_Master!$A$2:$E$19,2,FALSE)</f>
        <v>Pen Set</v>
      </c>
      <c r="P2851" s="7" t="str">
        <f>VLOOKUP(H2851,Product_Master!$A$2:$E$19,3,FALSE)</f>
        <v>Office Supplies</v>
      </c>
      <c r="Q2851" s="17">
        <f>INDEX(Product_Master!$D$2:$D$19,MATCH(H2851,Product_Master!$A$2:$A$19,0))</f>
        <v>12</v>
      </c>
      <c r="R2851" s="14">
        <f>INDEX(Product_Master!$E$2:$E$19,MATCH(H2851,Product_Master!$A$2:$A$19,0))</f>
        <v>9.07</v>
      </c>
      <c r="S2851" s="14">
        <f t="shared" si="264"/>
        <v>21.6</v>
      </c>
      <c r="T2851" s="14">
        <f t="shared" si="265"/>
        <v>18.14</v>
      </c>
      <c r="U2851" s="14">
        <f t="shared" si="266"/>
        <v>3.4600000000000009</v>
      </c>
      <c r="V2851" s="20">
        <f t="shared" si="267"/>
        <v>0.16018518518518521</v>
      </c>
      <c r="W2851" s="7" t="str">
        <f t="shared" si="268"/>
        <v>Profitable</v>
      </c>
      <c r="X2851" s="7" t="str">
        <f t="shared" si="269"/>
        <v>Low</v>
      </c>
    </row>
    <row r="2852" spans="1:24" x14ac:dyDescent="0.3">
      <c r="A2852" s="7" t="s">
        <v>5674</v>
      </c>
      <c r="B2852" s="8">
        <v>45618</v>
      </c>
      <c r="C2852" s="8">
        <v>45622</v>
      </c>
      <c r="D2852" s="7" t="s">
        <v>2849</v>
      </c>
      <c r="E2852" s="7" t="s">
        <v>417</v>
      </c>
      <c r="F2852" s="7" t="s">
        <v>29</v>
      </c>
      <c r="G2852" s="7" t="s">
        <v>192</v>
      </c>
      <c r="H2852" s="7" t="s">
        <v>56</v>
      </c>
      <c r="I2852" s="6">
        <v>4</v>
      </c>
      <c r="J2852" s="10">
        <v>0.2</v>
      </c>
      <c r="K2852" s="7" t="s">
        <v>32</v>
      </c>
      <c r="L2852" s="7" t="s">
        <v>41</v>
      </c>
      <c r="M2852" s="6">
        <v>39</v>
      </c>
      <c r="N2852" s="6">
        <v>3</v>
      </c>
      <c r="O2852" s="7" t="str">
        <f>VLOOKUP(H2852,Product_Master!$A$2:$E$19,2,FALSE)</f>
        <v>Stapler</v>
      </c>
      <c r="P2852" s="7" t="str">
        <f>VLOOKUP(H2852,Product_Master!$A$2:$E$19,3,FALSE)</f>
        <v>Office Supplies</v>
      </c>
      <c r="Q2852" s="17">
        <f>INDEX(Product_Master!$D$2:$D$19,MATCH(H2852,Product_Master!$A$2:$A$19,0))</f>
        <v>15</v>
      </c>
      <c r="R2852" s="14">
        <f>INDEX(Product_Master!$E$2:$E$19,MATCH(H2852,Product_Master!$A$2:$A$19,0))</f>
        <v>9.91</v>
      </c>
      <c r="S2852" s="14">
        <f t="shared" si="264"/>
        <v>48</v>
      </c>
      <c r="T2852" s="14">
        <f t="shared" si="265"/>
        <v>39.64</v>
      </c>
      <c r="U2852" s="14">
        <f t="shared" si="266"/>
        <v>8.36</v>
      </c>
      <c r="V2852" s="20">
        <f t="shared" si="267"/>
        <v>0.17416666666666666</v>
      </c>
      <c r="W2852" s="7" t="str">
        <f t="shared" si="268"/>
        <v>Profitable</v>
      </c>
      <c r="X2852" s="7" t="str">
        <f t="shared" si="269"/>
        <v>Low</v>
      </c>
    </row>
    <row r="2853" spans="1:24" x14ac:dyDescent="0.3">
      <c r="A2853" s="7" t="s">
        <v>5675</v>
      </c>
      <c r="B2853" s="8">
        <v>45475</v>
      </c>
      <c r="C2853" s="8">
        <v>45479</v>
      </c>
      <c r="D2853" s="7" t="s">
        <v>5465</v>
      </c>
      <c r="E2853" s="7" t="s">
        <v>671</v>
      </c>
      <c r="F2853" s="7" t="s">
        <v>39</v>
      </c>
      <c r="G2853" s="7" t="s">
        <v>47</v>
      </c>
      <c r="H2853" s="7" t="s">
        <v>146</v>
      </c>
      <c r="I2853" s="6">
        <v>6</v>
      </c>
      <c r="J2853" s="10">
        <v>0</v>
      </c>
      <c r="K2853" s="7" t="s">
        <v>32</v>
      </c>
      <c r="L2853" s="7" t="s">
        <v>23</v>
      </c>
      <c r="M2853" s="6">
        <v>31</v>
      </c>
      <c r="N2853" s="6">
        <v>2</v>
      </c>
      <c r="O2853" s="7" t="str">
        <f>VLOOKUP(H2853,Product_Master!$A$2:$E$19,2,FALSE)</f>
        <v>Standing Desk</v>
      </c>
      <c r="P2853" s="7" t="str">
        <f>VLOOKUP(H2853,Product_Master!$A$2:$E$19,3,FALSE)</f>
        <v>Furniture</v>
      </c>
      <c r="Q2853" s="17">
        <f>INDEX(Product_Master!$D$2:$D$19,MATCH(H2853,Product_Master!$A$2:$A$19,0))</f>
        <v>480</v>
      </c>
      <c r="R2853" s="14">
        <f>INDEX(Product_Master!$E$2:$E$19,MATCH(H2853,Product_Master!$A$2:$A$19,0))</f>
        <v>375.21</v>
      </c>
      <c r="S2853" s="14">
        <f t="shared" si="264"/>
        <v>2880</v>
      </c>
      <c r="T2853" s="14">
        <f t="shared" si="265"/>
        <v>2251.2599999999998</v>
      </c>
      <c r="U2853" s="14">
        <f t="shared" si="266"/>
        <v>628.74000000000024</v>
      </c>
      <c r="V2853" s="20">
        <f t="shared" si="267"/>
        <v>0.21831250000000008</v>
      </c>
      <c r="W2853" s="7" t="str">
        <f t="shared" si="268"/>
        <v>Profitable</v>
      </c>
      <c r="X2853" s="7" t="str">
        <f t="shared" si="269"/>
        <v>Medium</v>
      </c>
    </row>
    <row r="2854" spans="1:24" x14ac:dyDescent="0.3">
      <c r="A2854" s="7" t="s">
        <v>5677</v>
      </c>
      <c r="B2854" s="8">
        <v>44990</v>
      </c>
      <c r="C2854" s="8">
        <v>44992</v>
      </c>
      <c r="D2854" s="7" t="s">
        <v>5678</v>
      </c>
      <c r="E2854" s="7" t="s">
        <v>103</v>
      </c>
      <c r="F2854" s="7" t="s">
        <v>39</v>
      </c>
      <c r="G2854" s="7" t="s">
        <v>176</v>
      </c>
      <c r="H2854" s="7" t="s">
        <v>48</v>
      </c>
      <c r="I2854" s="6">
        <v>7</v>
      </c>
      <c r="J2854" s="10">
        <v>0</v>
      </c>
      <c r="K2854" s="7" t="s">
        <v>32</v>
      </c>
      <c r="L2854" s="7" t="s">
        <v>33</v>
      </c>
      <c r="M2854" s="6">
        <v>42</v>
      </c>
      <c r="N2854" s="6">
        <v>1</v>
      </c>
      <c r="O2854" s="7" t="str">
        <f>VLOOKUP(H2854,Product_Master!$A$2:$E$19,2,FALSE)</f>
        <v>Monitor</v>
      </c>
      <c r="P2854" s="7" t="str">
        <f>VLOOKUP(H2854,Product_Master!$A$2:$E$19,3,FALSE)</f>
        <v>Technology</v>
      </c>
      <c r="Q2854" s="17">
        <f>INDEX(Product_Master!$D$2:$D$19,MATCH(H2854,Product_Master!$A$2:$A$19,0))</f>
        <v>220</v>
      </c>
      <c r="R2854" s="14">
        <f>INDEX(Product_Master!$E$2:$E$19,MATCH(H2854,Product_Master!$A$2:$A$19,0))</f>
        <v>159.36000000000001</v>
      </c>
      <c r="S2854" s="14">
        <f t="shared" si="264"/>
        <v>1540</v>
      </c>
      <c r="T2854" s="14">
        <f t="shared" si="265"/>
        <v>1115.52</v>
      </c>
      <c r="U2854" s="14">
        <f t="shared" si="266"/>
        <v>424.48</v>
      </c>
      <c r="V2854" s="20">
        <f t="shared" si="267"/>
        <v>0.27563636363636362</v>
      </c>
      <c r="W2854" s="7" t="str">
        <f t="shared" si="268"/>
        <v>Profitable</v>
      </c>
      <c r="X2854" s="7" t="str">
        <f t="shared" si="269"/>
        <v>Low</v>
      </c>
    </row>
    <row r="2855" spans="1:24" x14ac:dyDescent="0.3">
      <c r="A2855" s="7" t="s">
        <v>5679</v>
      </c>
      <c r="B2855" s="8">
        <v>45414</v>
      </c>
      <c r="C2855" s="8">
        <v>45416</v>
      </c>
      <c r="D2855" s="7" t="s">
        <v>2468</v>
      </c>
      <c r="E2855" s="7" t="s">
        <v>1133</v>
      </c>
      <c r="F2855" s="7" t="s">
        <v>29</v>
      </c>
      <c r="G2855" s="7" t="s">
        <v>115</v>
      </c>
      <c r="H2855" s="7" t="s">
        <v>109</v>
      </c>
      <c r="I2855" s="6">
        <v>2</v>
      </c>
      <c r="J2855" s="10">
        <v>0</v>
      </c>
      <c r="K2855" s="7" t="s">
        <v>70</v>
      </c>
      <c r="L2855" s="7" t="s">
        <v>23</v>
      </c>
      <c r="M2855" s="6">
        <v>26</v>
      </c>
      <c r="N2855" s="6">
        <v>1</v>
      </c>
      <c r="O2855" s="7" t="str">
        <f>VLOOKUP(H2855,Product_Master!$A$2:$E$19,2,FALSE)</f>
        <v>Printer</v>
      </c>
      <c r="P2855" s="7" t="str">
        <f>VLOOKUP(H2855,Product_Master!$A$2:$E$19,3,FALSE)</f>
        <v>Technology</v>
      </c>
      <c r="Q2855" s="17">
        <f>INDEX(Product_Master!$D$2:$D$19,MATCH(H2855,Product_Master!$A$2:$A$19,0))</f>
        <v>180</v>
      </c>
      <c r="R2855" s="14">
        <f>INDEX(Product_Master!$E$2:$E$19,MATCH(H2855,Product_Master!$A$2:$A$19,0))</f>
        <v>133.25</v>
      </c>
      <c r="S2855" s="14">
        <f t="shared" si="264"/>
        <v>360</v>
      </c>
      <c r="T2855" s="14">
        <f t="shared" si="265"/>
        <v>266.5</v>
      </c>
      <c r="U2855" s="14">
        <f t="shared" si="266"/>
        <v>93.5</v>
      </c>
      <c r="V2855" s="20">
        <f t="shared" si="267"/>
        <v>0.25972222222222224</v>
      </c>
      <c r="W2855" s="7" t="str">
        <f t="shared" si="268"/>
        <v>Profitable</v>
      </c>
      <c r="X2855" s="7" t="str">
        <f t="shared" si="269"/>
        <v>Low</v>
      </c>
    </row>
    <row r="2856" spans="1:24" x14ac:dyDescent="0.3">
      <c r="A2856" s="7" t="s">
        <v>5681</v>
      </c>
      <c r="B2856" s="8">
        <v>45561</v>
      </c>
      <c r="C2856" s="8">
        <v>45562</v>
      </c>
      <c r="D2856" s="7" t="s">
        <v>3473</v>
      </c>
      <c r="E2856" s="7" t="s">
        <v>967</v>
      </c>
      <c r="F2856" s="7" t="s">
        <v>29</v>
      </c>
      <c r="G2856" s="7" t="s">
        <v>90</v>
      </c>
      <c r="H2856" s="7" t="s">
        <v>63</v>
      </c>
      <c r="I2856" s="6">
        <v>1</v>
      </c>
      <c r="J2856" s="10">
        <v>0.05</v>
      </c>
      <c r="K2856" s="7" t="s">
        <v>32</v>
      </c>
      <c r="L2856" s="7" t="s">
        <v>23</v>
      </c>
      <c r="M2856" s="6">
        <v>66</v>
      </c>
      <c r="N2856" s="6">
        <v>3</v>
      </c>
      <c r="O2856" s="7" t="str">
        <f>VLOOKUP(H2856,Product_Master!$A$2:$E$19,2,FALSE)</f>
        <v>Paper Ream</v>
      </c>
      <c r="P2856" s="7" t="str">
        <f>VLOOKUP(H2856,Product_Master!$A$2:$E$19,3,FALSE)</f>
        <v>Office Supplies</v>
      </c>
      <c r="Q2856" s="17">
        <f>INDEX(Product_Master!$D$2:$D$19,MATCH(H2856,Product_Master!$A$2:$A$19,0))</f>
        <v>9</v>
      </c>
      <c r="R2856" s="14">
        <f>INDEX(Product_Master!$E$2:$E$19,MATCH(H2856,Product_Master!$A$2:$A$19,0))</f>
        <v>5.46</v>
      </c>
      <c r="S2856" s="14">
        <f t="shared" si="264"/>
        <v>8.5499999999999989</v>
      </c>
      <c r="T2856" s="14">
        <f t="shared" si="265"/>
        <v>5.46</v>
      </c>
      <c r="U2856" s="14">
        <f t="shared" si="266"/>
        <v>3.089999999999999</v>
      </c>
      <c r="V2856" s="20">
        <f t="shared" si="267"/>
        <v>0.36140350877192973</v>
      </c>
      <c r="W2856" s="7" t="str">
        <f t="shared" si="268"/>
        <v>Profitable</v>
      </c>
      <c r="X2856" s="7" t="str">
        <f t="shared" si="269"/>
        <v>Low</v>
      </c>
    </row>
    <row r="2857" spans="1:24" x14ac:dyDescent="0.3">
      <c r="A2857" s="7" t="s">
        <v>5682</v>
      </c>
      <c r="B2857" s="8">
        <v>45132</v>
      </c>
      <c r="C2857" s="8">
        <v>45139</v>
      </c>
      <c r="D2857" s="7" t="s">
        <v>1655</v>
      </c>
      <c r="E2857" s="7" t="s">
        <v>675</v>
      </c>
      <c r="F2857" s="7" t="s">
        <v>29</v>
      </c>
      <c r="G2857" s="7" t="s">
        <v>40</v>
      </c>
      <c r="H2857" s="7" t="s">
        <v>91</v>
      </c>
      <c r="I2857" s="6">
        <v>1</v>
      </c>
      <c r="J2857" s="10">
        <v>0.05</v>
      </c>
      <c r="K2857" s="7" t="s">
        <v>32</v>
      </c>
      <c r="L2857" s="7" t="s">
        <v>33</v>
      </c>
      <c r="M2857" s="6">
        <v>21</v>
      </c>
      <c r="N2857" s="6">
        <v>5</v>
      </c>
      <c r="O2857" s="7" t="str">
        <f>VLOOKUP(H2857,Product_Master!$A$2:$E$19,2,FALSE)</f>
        <v>Smartphone</v>
      </c>
      <c r="P2857" s="7" t="str">
        <f>VLOOKUP(H2857,Product_Master!$A$2:$E$19,3,FALSE)</f>
        <v>Technology</v>
      </c>
      <c r="Q2857" s="17">
        <f>INDEX(Product_Master!$D$2:$D$19,MATCH(H2857,Product_Master!$A$2:$A$19,0))</f>
        <v>600</v>
      </c>
      <c r="R2857" s="14">
        <f>INDEX(Product_Master!$E$2:$E$19,MATCH(H2857,Product_Master!$A$2:$A$19,0))</f>
        <v>395.83</v>
      </c>
      <c r="S2857" s="14">
        <f t="shared" si="264"/>
        <v>570</v>
      </c>
      <c r="T2857" s="14">
        <f t="shared" si="265"/>
        <v>395.83</v>
      </c>
      <c r="U2857" s="14">
        <f t="shared" si="266"/>
        <v>174.17000000000002</v>
      </c>
      <c r="V2857" s="20">
        <f t="shared" si="267"/>
        <v>0.30556140350877198</v>
      </c>
      <c r="W2857" s="7" t="str">
        <f t="shared" si="268"/>
        <v>Profitable</v>
      </c>
      <c r="X2857" s="7" t="str">
        <f t="shared" si="269"/>
        <v>Low</v>
      </c>
    </row>
    <row r="2858" spans="1:24" x14ac:dyDescent="0.3">
      <c r="A2858" s="7" t="s">
        <v>5683</v>
      </c>
      <c r="B2858" s="8">
        <v>45164</v>
      </c>
      <c r="C2858" s="8">
        <v>45167</v>
      </c>
      <c r="D2858" s="7" t="s">
        <v>2725</v>
      </c>
      <c r="E2858" s="7" t="s">
        <v>108</v>
      </c>
      <c r="F2858" s="7" t="s">
        <v>29</v>
      </c>
      <c r="G2858" s="7" t="s">
        <v>251</v>
      </c>
      <c r="H2858" s="7" t="s">
        <v>241</v>
      </c>
      <c r="I2858" s="6">
        <v>4</v>
      </c>
      <c r="J2858" s="10">
        <v>0.2</v>
      </c>
      <c r="K2858" s="7" t="s">
        <v>32</v>
      </c>
      <c r="L2858" s="7" t="s">
        <v>33</v>
      </c>
      <c r="M2858" s="6">
        <v>19</v>
      </c>
      <c r="N2858" s="6">
        <v>3</v>
      </c>
      <c r="O2858" s="7" t="str">
        <f>VLOOKUP(H2858,Product_Master!$A$2:$E$19,2,FALSE)</f>
        <v>Notebook</v>
      </c>
      <c r="P2858" s="7" t="str">
        <f>VLOOKUP(H2858,Product_Master!$A$2:$E$19,3,FALSE)</f>
        <v>Office Supplies</v>
      </c>
      <c r="Q2858" s="17">
        <f>INDEX(Product_Master!$D$2:$D$19,MATCH(H2858,Product_Master!$A$2:$A$19,0))</f>
        <v>6</v>
      </c>
      <c r="R2858" s="14">
        <f>INDEX(Product_Master!$E$2:$E$19,MATCH(H2858,Product_Master!$A$2:$A$19,0))</f>
        <v>4.2699999999999996</v>
      </c>
      <c r="S2858" s="14">
        <f t="shared" si="264"/>
        <v>19.200000000000003</v>
      </c>
      <c r="T2858" s="14">
        <f t="shared" si="265"/>
        <v>17.079999999999998</v>
      </c>
      <c r="U2858" s="14">
        <f t="shared" si="266"/>
        <v>2.1200000000000045</v>
      </c>
      <c r="V2858" s="20">
        <f t="shared" si="267"/>
        <v>0.11041666666666689</v>
      </c>
      <c r="W2858" s="7" t="str">
        <f t="shared" si="268"/>
        <v>Profitable</v>
      </c>
      <c r="X2858" s="7" t="str">
        <f t="shared" si="269"/>
        <v>Low</v>
      </c>
    </row>
    <row r="2859" spans="1:24" x14ac:dyDescent="0.3">
      <c r="A2859" s="7" t="s">
        <v>5684</v>
      </c>
      <c r="B2859" s="8">
        <v>45038</v>
      </c>
      <c r="C2859" s="8">
        <v>45041</v>
      </c>
      <c r="D2859" s="7" t="s">
        <v>2676</v>
      </c>
      <c r="E2859" s="7" t="s">
        <v>276</v>
      </c>
      <c r="F2859" s="7" t="s">
        <v>29</v>
      </c>
      <c r="G2859" s="7" t="s">
        <v>251</v>
      </c>
      <c r="H2859" s="7" t="s">
        <v>69</v>
      </c>
      <c r="I2859" s="6">
        <v>1</v>
      </c>
      <c r="J2859" s="10">
        <v>0.1</v>
      </c>
      <c r="K2859" s="7" t="s">
        <v>32</v>
      </c>
      <c r="L2859" s="7" t="s">
        <v>41</v>
      </c>
      <c r="M2859" s="6">
        <v>18</v>
      </c>
      <c r="N2859" s="6">
        <v>3</v>
      </c>
      <c r="O2859" s="7" t="str">
        <f>VLOOKUP(H2859,Product_Master!$A$2:$E$19,2,FALSE)</f>
        <v>Marker Pack</v>
      </c>
      <c r="P2859" s="7" t="str">
        <f>VLOOKUP(H2859,Product_Master!$A$2:$E$19,3,FALSE)</f>
        <v>Office Supplies</v>
      </c>
      <c r="Q2859" s="17">
        <f>INDEX(Product_Master!$D$2:$D$19,MATCH(H2859,Product_Master!$A$2:$A$19,0))</f>
        <v>11</v>
      </c>
      <c r="R2859" s="14">
        <f>INDEX(Product_Master!$E$2:$E$19,MATCH(H2859,Product_Master!$A$2:$A$19,0))</f>
        <v>6.23</v>
      </c>
      <c r="S2859" s="14">
        <f t="shared" si="264"/>
        <v>9.9</v>
      </c>
      <c r="T2859" s="14">
        <f t="shared" si="265"/>
        <v>6.23</v>
      </c>
      <c r="U2859" s="14">
        <f t="shared" si="266"/>
        <v>3.67</v>
      </c>
      <c r="V2859" s="20">
        <f t="shared" si="267"/>
        <v>0.37070707070707071</v>
      </c>
      <c r="W2859" s="7" t="str">
        <f t="shared" si="268"/>
        <v>Profitable</v>
      </c>
      <c r="X2859" s="7" t="str">
        <f t="shared" si="269"/>
        <v>Low</v>
      </c>
    </row>
    <row r="2860" spans="1:24" x14ac:dyDescent="0.3">
      <c r="A2860" s="7" t="s">
        <v>5685</v>
      </c>
      <c r="B2860" s="8">
        <v>45288</v>
      </c>
      <c r="C2860" s="8">
        <v>45294</v>
      </c>
      <c r="D2860" s="7" t="s">
        <v>1488</v>
      </c>
      <c r="E2860" s="7" t="s">
        <v>790</v>
      </c>
      <c r="F2860" s="7" t="s">
        <v>39</v>
      </c>
      <c r="G2860" s="7" t="s">
        <v>176</v>
      </c>
      <c r="H2860" s="7" t="s">
        <v>308</v>
      </c>
      <c r="I2860" s="6">
        <v>4</v>
      </c>
      <c r="J2860" s="10">
        <v>0.1</v>
      </c>
      <c r="K2860" s="7" t="s">
        <v>32</v>
      </c>
      <c r="L2860" s="7" t="s">
        <v>41</v>
      </c>
      <c r="M2860" s="6">
        <v>42</v>
      </c>
      <c r="N2860" s="6">
        <v>4</v>
      </c>
      <c r="O2860" s="7" t="str">
        <f>VLOOKUP(H2860,Product_Master!$A$2:$E$19,2,FALSE)</f>
        <v>Binder</v>
      </c>
      <c r="P2860" s="7" t="str">
        <f>VLOOKUP(H2860,Product_Master!$A$2:$E$19,3,FALSE)</f>
        <v>Office Supplies</v>
      </c>
      <c r="Q2860" s="17">
        <f>INDEX(Product_Master!$D$2:$D$19,MATCH(H2860,Product_Master!$A$2:$A$19,0))</f>
        <v>8</v>
      </c>
      <c r="R2860" s="14">
        <f>INDEX(Product_Master!$E$2:$E$19,MATCH(H2860,Product_Master!$A$2:$A$19,0))</f>
        <v>5.51</v>
      </c>
      <c r="S2860" s="14">
        <f t="shared" si="264"/>
        <v>28.8</v>
      </c>
      <c r="T2860" s="14">
        <f t="shared" si="265"/>
        <v>22.04</v>
      </c>
      <c r="U2860" s="14">
        <f t="shared" si="266"/>
        <v>6.7600000000000016</v>
      </c>
      <c r="V2860" s="20">
        <f t="shared" si="267"/>
        <v>0.23472222222222228</v>
      </c>
      <c r="W2860" s="7" t="str">
        <f t="shared" si="268"/>
        <v>Profitable</v>
      </c>
      <c r="X2860" s="7" t="str">
        <f t="shared" si="269"/>
        <v>Low</v>
      </c>
    </row>
    <row r="2861" spans="1:24" x14ac:dyDescent="0.3">
      <c r="A2861" s="7" t="s">
        <v>5686</v>
      </c>
      <c r="B2861" s="8">
        <v>45534</v>
      </c>
      <c r="C2861" s="8">
        <v>45537</v>
      </c>
      <c r="D2861" s="7" t="s">
        <v>2002</v>
      </c>
      <c r="E2861" s="7" t="s">
        <v>914</v>
      </c>
      <c r="F2861" s="7" t="s">
        <v>29</v>
      </c>
      <c r="G2861" s="7" t="s">
        <v>97</v>
      </c>
      <c r="H2861" s="7" t="s">
        <v>69</v>
      </c>
      <c r="I2861" s="6">
        <v>5</v>
      </c>
      <c r="J2861" s="10">
        <v>0</v>
      </c>
      <c r="K2861" s="7" t="s">
        <v>222</v>
      </c>
      <c r="L2861" s="7" t="s">
        <v>50</v>
      </c>
      <c r="M2861" s="6">
        <v>53</v>
      </c>
      <c r="N2861" s="6">
        <v>2</v>
      </c>
      <c r="O2861" s="7" t="str">
        <f>VLOOKUP(H2861,Product_Master!$A$2:$E$19,2,FALSE)</f>
        <v>Marker Pack</v>
      </c>
      <c r="P2861" s="7" t="str">
        <f>VLOOKUP(H2861,Product_Master!$A$2:$E$19,3,FALSE)</f>
        <v>Office Supplies</v>
      </c>
      <c r="Q2861" s="17">
        <f>INDEX(Product_Master!$D$2:$D$19,MATCH(H2861,Product_Master!$A$2:$A$19,0))</f>
        <v>11</v>
      </c>
      <c r="R2861" s="14">
        <f>INDEX(Product_Master!$E$2:$E$19,MATCH(H2861,Product_Master!$A$2:$A$19,0))</f>
        <v>6.23</v>
      </c>
      <c r="S2861" s="14">
        <f t="shared" si="264"/>
        <v>55</v>
      </c>
      <c r="T2861" s="14">
        <f t="shared" si="265"/>
        <v>31.150000000000002</v>
      </c>
      <c r="U2861" s="14">
        <f t="shared" si="266"/>
        <v>23.849999999999998</v>
      </c>
      <c r="V2861" s="20">
        <f t="shared" si="267"/>
        <v>0.4336363636363636</v>
      </c>
      <c r="W2861" s="7" t="str">
        <f t="shared" si="268"/>
        <v>Profitable</v>
      </c>
      <c r="X2861" s="7" t="str">
        <f t="shared" si="269"/>
        <v>Low</v>
      </c>
    </row>
    <row r="2862" spans="1:24" x14ac:dyDescent="0.3">
      <c r="A2862" s="7" t="s">
        <v>5687</v>
      </c>
      <c r="B2862" s="8">
        <v>45160</v>
      </c>
      <c r="C2862" s="8">
        <v>45162</v>
      </c>
      <c r="D2862" s="7" t="s">
        <v>3829</v>
      </c>
      <c r="E2862" s="7" t="s">
        <v>606</v>
      </c>
      <c r="F2862" s="7" t="s">
        <v>29</v>
      </c>
      <c r="G2862" s="7" t="s">
        <v>30</v>
      </c>
      <c r="H2862" s="7" t="s">
        <v>146</v>
      </c>
      <c r="I2862" s="6">
        <v>3</v>
      </c>
      <c r="J2862" s="10">
        <v>0</v>
      </c>
      <c r="K2862" s="7" t="s">
        <v>22</v>
      </c>
      <c r="L2862" s="7" t="s">
        <v>50</v>
      </c>
      <c r="M2862" s="6">
        <v>25</v>
      </c>
      <c r="N2862" s="6">
        <v>5</v>
      </c>
      <c r="O2862" s="7" t="str">
        <f>VLOOKUP(H2862,Product_Master!$A$2:$E$19,2,FALSE)</f>
        <v>Standing Desk</v>
      </c>
      <c r="P2862" s="7" t="str">
        <f>VLOOKUP(H2862,Product_Master!$A$2:$E$19,3,FALSE)</f>
        <v>Furniture</v>
      </c>
      <c r="Q2862" s="17">
        <f>INDEX(Product_Master!$D$2:$D$19,MATCH(H2862,Product_Master!$A$2:$A$19,0))</f>
        <v>480</v>
      </c>
      <c r="R2862" s="14">
        <f>INDEX(Product_Master!$E$2:$E$19,MATCH(H2862,Product_Master!$A$2:$A$19,0))</f>
        <v>375.21</v>
      </c>
      <c r="S2862" s="14">
        <f t="shared" si="264"/>
        <v>1440</v>
      </c>
      <c r="T2862" s="14">
        <f t="shared" si="265"/>
        <v>1125.6299999999999</v>
      </c>
      <c r="U2862" s="14">
        <f t="shared" si="266"/>
        <v>314.37000000000012</v>
      </c>
      <c r="V2862" s="20">
        <f t="shared" si="267"/>
        <v>0.21831250000000008</v>
      </c>
      <c r="W2862" s="7" t="str">
        <f t="shared" si="268"/>
        <v>Profitable</v>
      </c>
      <c r="X2862" s="7" t="str">
        <f t="shared" si="269"/>
        <v>Low</v>
      </c>
    </row>
    <row r="2863" spans="1:24" x14ac:dyDescent="0.3">
      <c r="A2863" s="7" t="s">
        <v>5688</v>
      </c>
      <c r="B2863" s="8">
        <v>45072</v>
      </c>
      <c r="C2863" s="8">
        <v>45077</v>
      </c>
      <c r="D2863" s="7" t="s">
        <v>2168</v>
      </c>
      <c r="E2863" s="7" t="s">
        <v>1422</v>
      </c>
      <c r="F2863" s="7" t="s">
        <v>29</v>
      </c>
      <c r="G2863" s="7" t="s">
        <v>40</v>
      </c>
      <c r="H2863" s="7" t="s">
        <v>177</v>
      </c>
      <c r="I2863" s="6">
        <v>5</v>
      </c>
      <c r="J2863" s="10">
        <v>0.2</v>
      </c>
      <c r="K2863" s="7" t="s">
        <v>22</v>
      </c>
      <c r="L2863" s="7" t="s">
        <v>23</v>
      </c>
      <c r="M2863" s="6">
        <v>69</v>
      </c>
      <c r="N2863" s="6">
        <v>4</v>
      </c>
      <c r="O2863" s="7" t="str">
        <f>VLOOKUP(H2863,Product_Master!$A$2:$E$19,2,FALSE)</f>
        <v>Headphones</v>
      </c>
      <c r="P2863" s="7" t="str">
        <f>VLOOKUP(H2863,Product_Master!$A$2:$E$19,3,FALSE)</f>
        <v>Technology</v>
      </c>
      <c r="Q2863" s="17">
        <f>INDEX(Product_Master!$D$2:$D$19,MATCH(H2863,Product_Master!$A$2:$A$19,0))</f>
        <v>80</v>
      </c>
      <c r="R2863" s="14">
        <f>INDEX(Product_Master!$E$2:$E$19,MATCH(H2863,Product_Master!$A$2:$A$19,0))</f>
        <v>45.88</v>
      </c>
      <c r="S2863" s="14">
        <f t="shared" si="264"/>
        <v>320</v>
      </c>
      <c r="T2863" s="14">
        <f t="shared" si="265"/>
        <v>229.4</v>
      </c>
      <c r="U2863" s="14">
        <f t="shared" si="266"/>
        <v>90.6</v>
      </c>
      <c r="V2863" s="20">
        <f t="shared" si="267"/>
        <v>0.28312499999999996</v>
      </c>
      <c r="W2863" s="7" t="str">
        <f t="shared" si="268"/>
        <v>Profitable</v>
      </c>
      <c r="X2863" s="7" t="str">
        <f t="shared" si="269"/>
        <v>Low</v>
      </c>
    </row>
    <row r="2864" spans="1:24" x14ac:dyDescent="0.3">
      <c r="A2864" s="7" t="s">
        <v>5689</v>
      </c>
      <c r="B2864" s="8">
        <v>45422</v>
      </c>
      <c r="C2864" s="8">
        <v>45428</v>
      </c>
      <c r="D2864" s="7" t="s">
        <v>2774</v>
      </c>
      <c r="E2864" s="7" t="s">
        <v>627</v>
      </c>
      <c r="F2864" s="7" t="s">
        <v>39</v>
      </c>
      <c r="G2864" s="7" t="s">
        <v>251</v>
      </c>
      <c r="H2864" s="7" t="s">
        <v>69</v>
      </c>
      <c r="I2864" s="6">
        <v>4</v>
      </c>
      <c r="J2864" s="10">
        <v>0</v>
      </c>
      <c r="K2864" s="7" t="s">
        <v>32</v>
      </c>
      <c r="L2864" s="7" t="s">
        <v>33</v>
      </c>
      <c r="M2864" s="6">
        <v>32</v>
      </c>
      <c r="N2864" s="6">
        <v>3</v>
      </c>
      <c r="O2864" s="7" t="str">
        <f>VLOOKUP(H2864,Product_Master!$A$2:$E$19,2,FALSE)</f>
        <v>Marker Pack</v>
      </c>
      <c r="P2864" s="7" t="str">
        <f>VLOOKUP(H2864,Product_Master!$A$2:$E$19,3,FALSE)</f>
        <v>Office Supplies</v>
      </c>
      <c r="Q2864" s="17">
        <f>INDEX(Product_Master!$D$2:$D$19,MATCH(H2864,Product_Master!$A$2:$A$19,0))</f>
        <v>11</v>
      </c>
      <c r="R2864" s="14">
        <f>INDEX(Product_Master!$E$2:$E$19,MATCH(H2864,Product_Master!$A$2:$A$19,0))</f>
        <v>6.23</v>
      </c>
      <c r="S2864" s="14">
        <f t="shared" si="264"/>
        <v>44</v>
      </c>
      <c r="T2864" s="14">
        <f t="shared" si="265"/>
        <v>24.92</v>
      </c>
      <c r="U2864" s="14">
        <f t="shared" si="266"/>
        <v>19.079999999999998</v>
      </c>
      <c r="V2864" s="20">
        <f t="shared" si="267"/>
        <v>0.4336363636363636</v>
      </c>
      <c r="W2864" s="7" t="str">
        <f t="shared" si="268"/>
        <v>Profitable</v>
      </c>
      <c r="X2864" s="7" t="str">
        <f t="shared" si="269"/>
        <v>Low</v>
      </c>
    </row>
    <row r="2865" spans="1:24" x14ac:dyDescent="0.3">
      <c r="A2865" s="7" t="s">
        <v>5690</v>
      </c>
      <c r="B2865" s="8">
        <v>45257</v>
      </c>
      <c r="C2865" s="8">
        <v>45263</v>
      </c>
      <c r="D2865" s="7" t="s">
        <v>2134</v>
      </c>
      <c r="E2865" s="7" t="s">
        <v>790</v>
      </c>
      <c r="F2865" s="7" t="s">
        <v>19</v>
      </c>
      <c r="G2865" s="7" t="s">
        <v>97</v>
      </c>
      <c r="H2865" s="7" t="s">
        <v>308</v>
      </c>
      <c r="I2865" s="6">
        <v>8</v>
      </c>
      <c r="J2865" s="10">
        <v>0.05</v>
      </c>
      <c r="K2865" s="7" t="s">
        <v>222</v>
      </c>
      <c r="L2865" s="7" t="s">
        <v>50</v>
      </c>
      <c r="M2865" s="6">
        <v>56</v>
      </c>
      <c r="N2865" s="6">
        <v>3</v>
      </c>
      <c r="O2865" s="7" t="str">
        <f>VLOOKUP(H2865,Product_Master!$A$2:$E$19,2,FALSE)</f>
        <v>Binder</v>
      </c>
      <c r="P2865" s="7" t="str">
        <f>VLOOKUP(H2865,Product_Master!$A$2:$E$19,3,FALSE)</f>
        <v>Office Supplies</v>
      </c>
      <c r="Q2865" s="17">
        <f>INDEX(Product_Master!$D$2:$D$19,MATCH(H2865,Product_Master!$A$2:$A$19,0))</f>
        <v>8</v>
      </c>
      <c r="R2865" s="14">
        <f>INDEX(Product_Master!$E$2:$E$19,MATCH(H2865,Product_Master!$A$2:$A$19,0))</f>
        <v>5.51</v>
      </c>
      <c r="S2865" s="14">
        <f t="shared" si="264"/>
        <v>60.8</v>
      </c>
      <c r="T2865" s="14">
        <f t="shared" si="265"/>
        <v>44.08</v>
      </c>
      <c r="U2865" s="14">
        <f t="shared" si="266"/>
        <v>16.72</v>
      </c>
      <c r="V2865" s="20">
        <f t="shared" si="267"/>
        <v>0.27499999999999997</v>
      </c>
      <c r="W2865" s="7" t="str">
        <f t="shared" si="268"/>
        <v>Profitable</v>
      </c>
      <c r="X2865" s="7" t="str">
        <f t="shared" si="269"/>
        <v>Low</v>
      </c>
    </row>
    <row r="2866" spans="1:24" x14ac:dyDescent="0.3">
      <c r="A2866" s="7" t="s">
        <v>5691</v>
      </c>
      <c r="B2866" s="8">
        <v>45190</v>
      </c>
      <c r="C2866" s="8">
        <v>45194</v>
      </c>
      <c r="D2866" s="7" t="s">
        <v>2849</v>
      </c>
      <c r="E2866" s="7" t="s">
        <v>197</v>
      </c>
      <c r="F2866" s="7" t="s">
        <v>39</v>
      </c>
      <c r="G2866" s="7" t="s">
        <v>251</v>
      </c>
      <c r="H2866" s="7" t="s">
        <v>308</v>
      </c>
      <c r="I2866" s="6">
        <v>1</v>
      </c>
      <c r="J2866" s="10">
        <v>0.1</v>
      </c>
      <c r="K2866" s="7" t="s">
        <v>32</v>
      </c>
      <c r="L2866" s="7" t="s">
        <v>41</v>
      </c>
      <c r="M2866" s="6">
        <v>33</v>
      </c>
      <c r="N2866" s="6">
        <v>1</v>
      </c>
      <c r="O2866" s="7" t="str">
        <f>VLOOKUP(H2866,Product_Master!$A$2:$E$19,2,FALSE)</f>
        <v>Binder</v>
      </c>
      <c r="P2866" s="7" t="str">
        <f>VLOOKUP(H2866,Product_Master!$A$2:$E$19,3,FALSE)</f>
        <v>Office Supplies</v>
      </c>
      <c r="Q2866" s="17">
        <f>INDEX(Product_Master!$D$2:$D$19,MATCH(H2866,Product_Master!$A$2:$A$19,0))</f>
        <v>8</v>
      </c>
      <c r="R2866" s="14">
        <f>INDEX(Product_Master!$E$2:$E$19,MATCH(H2866,Product_Master!$A$2:$A$19,0))</f>
        <v>5.51</v>
      </c>
      <c r="S2866" s="14">
        <f t="shared" si="264"/>
        <v>7.2</v>
      </c>
      <c r="T2866" s="14">
        <f t="shared" si="265"/>
        <v>5.51</v>
      </c>
      <c r="U2866" s="14">
        <f t="shared" si="266"/>
        <v>1.6900000000000004</v>
      </c>
      <c r="V2866" s="20">
        <f t="shared" si="267"/>
        <v>0.23472222222222228</v>
      </c>
      <c r="W2866" s="7" t="str">
        <f t="shared" si="268"/>
        <v>Profitable</v>
      </c>
      <c r="X2866" s="7" t="str">
        <f t="shared" si="269"/>
        <v>Low</v>
      </c>
    </row>
    <row r="2867" spans="1:24" x14ac:dyDescent="0.3">
      <c r="A2867" s="7" t="s">
        <v>5692</v>
      </c>
      <c r="B2867" s="8">
        <v>45167</v>
      </c>
      <c r="C2867" s="8">
        <v>45174</v>
      </c>
      <c r="D2867" s="7" t="s">
        <v>1330</v>
      </c>
      <c r="E2867" s="7" t="s">
        <v>417</v>
      </c>
      <c r="F2867" s="7" t="s">
        <v>19</v>
      </c>
      <c r="G2867" s="7" t="s">
        <v>176</v>
      </c>
      <c r="H2867" s="7" t="s">
        <v>160</v>
      </c>
      <c r="I2867" s="6">
        <v>3</v>
      </c>
      <c r="J2867" s="10">
        <v>0.2</v>
      </c>
      <c r="K2867" s="7" t="s">
        <v>22</v>
      </c>
      <c r="L2867" s="7" t="s">
        <v>33</v>
      </c>
      <c r="M2867" s="6">
        <v>47</v>
      </c>
      <c r="N2867" s="6">
        <v>2</v>
      </c>
      <c r="O2867" s="7" t="str">
        <f>VLOOKUP(H2867,Product_Master!$A$2:$E$19,2,FALSE)</f>
        <v>Laptop</v>
      </c>
      <c r="P2867" s="7" t="str">
        <f>VLOOKUP(H2867,Product_Master!$A$2:$E$19,3,FALSE)</f>
        <v>Technology</v>
      </c>
      <c r="Q2867" s="17">
        <f>INDEX(Product_Master!$D$2:$D$19,MATCH(H2867,Product_Master!$A$2:$A$19,0))</f>
        <v>900</v>
      </c>
      <c r="R2867" s="14">
        <f>INDEX(Product_Master!$E$2:$E$19,MATCH(H2867,Product_Master!$A$2:$A$19,0))</f>
        <v>669.14</v>
      </c>
      <c r="S2867" s="14">
        <f t="shared" si="264"/>
        <v>2160</v>
      </c>
      <c r="T2867" s="14">
        <f t="shared" si="265"/>
        <v>2007.42</v>
      </c>
      <c r="U2867" s="14">
        <f t="shared" si="266"/>
        <v>152.57999999999993</v>
      </c>
      <c r="V2867" s="20">
        <f t="shared" si="267"/>
        <v>7.0638888888888848E-2</v>
      </c>
      <c r="W2867" s="7" t="str">
        <f t="shared" si="268"/>
        <v>Profitable</v>
      </c>
      <c r="X2867" s="7" t="str">
        <f t="shared" si="269"/>
        <v>Medium</v>
      </c>
    </row>
    <row r="2868" spans="1:24" x14ac:dyDescent="0.3">
      <c r="A2868" s="7" t="s">
        <v>5693</v>
      </c>
      <c r="B2868" s="8">
        <v>45653</v>
      </c>
      <c r="C2868" s="8">
        <v>45655</v>
      </c>
      <c r="D2868" s="7" t="s">
        <v>4258</v>
      </c>
      <c r="E2868" s="7" t="s">
        <v>472</v>
      </c>
      <c r="F2868" s="7" t="s">
        <v>39</v>
      </c>
      <c r="G2868" s="7" t="s">
        <v>176</v>
      </c>
      <c r="H2868" s="7" t="s">
        <v>98</v>
      </c>
      <c r="I2868" s="6">
        <v>8</v>
      </c>
      <c r="J2868" s="10">
        <v>0.05</v>
      </c>
      <c r="K2868" s="7" t="s">
        <v>32</v>
      </c>
      <c r="L2868" s="7" t="s">
        <v>23</v>
      </c>
      <c r="M2868" s="6">
        <v>62</v>
      </c>
      <c r="N2868" s="6">
        <v>3</v>
      </c>
      <c r="O2868" s="7" t="str">
        <f>VLOOKUP(H2868,Product_Master!$A$2:$E$19,2,FALSE)</f>
        <v>Office Chair</v>
      </c>
      <c r="P2868" s="7" t="str">
        <f>VLOOKUP(H2868,Product_Master!$A$2:$E$19,3,FALSE)</f>
        <v>Furniture</v>
      </c>
      <c r="Q2868" s="17">
        <f>INDEX(Product_Master!$D$2:$D$19,MATCH(H2868,Product_Master!$A$2:$A$19,0))</f>
        <v>150</v>
      </c>
      <c r="R2868" s="14">
        <f>INDEX(Product_Master!$E$2:$E$19,MATCH(H2868,Product_Master!$A$2:$A$19,0))</f>
        <v>111.98</v>
      </c>
      <c r="S2868" s="14">
        <f t="shared" si="264"/>
        <v>1140</v>
      </c>
      <c r="T2868" s="14">
        <f t="shared" si="265"/>
        <v>895.84</v>
      </c>
      <c r="U2868" s="14">
        <f t="shared" si="266"/>
        <v>244.15999999999997</v>
      </c>
      <c r="V2868" s="20">
        <f t="shared" si="267"/>
        <v>0.21417543859649121</v>
      </c>
      <c r="W2868" s="7" t="str">
        <f t="shared" si="268"/>
        <v>Profitable</v>
      </c>
      <c r="X2868" s="7" t="str">
        <f t="shared" si="269"/>
        <v>Low</v>
      </c>
    </row>
    <row r="2869" spans="1:24" x14ac:dyDescent="0.3">
      <c r="A2869" s="7" t="s">
        <v>5694</v>
      </c>
      <c r="B2869" s="8">
        <v>45372</v>
      </c>
      <c r="C2869" s="8">
        <v>45377</v>
      </c>
      <c r="D2869" s="7" t="s">
        <v>346</v>
      </c>
      <c r="E2869" s="7" t="s">
        <v>170</v>
      </c>
      <c r="F2869" s="7" t="s">
        <v>19</v>
      </c>
      <c r="G2869" s="7" t="s">
        <v>192</v>
      </c>
      <c r="H2869" s="7" t="s">
        <v>84</v>
      </c>
      <c r="I2869" s="6">
        <v>9</v>
      </c>
      <c r="J2869" s="10">
        <v>0</v>
      </c>
      <c r="K2869" s="7" t="s">
        <v>22</v>
      </c>
      <c r="L2869" s="7" t="s">
        <v>50</v>
      </c>
      <c r="M2869" s="6">
        <v>18</v>
      </c>
      <c r="N2869" s="6">
        <v>4</v>
      </c>
      <c r="O2869" s="7" t="str">
        <f>VLOOKUP(H2869,Product_Master!$A$2:$E$19,2,FALSE)</f>
        <v>Bookcase</v>
      </c>
      <c r="P2869" s="7" t="str">
        <f>VLOOKUP(H2869,Product_Master!$A$2:$E$19,3,FALSE)</f>
        <v>Furniture</v>
      </c>
      <c r="Q2869" s="17">
        <f>INDEX(Product_Master!$D$2:$D$19,MATCH(H2869,Product_Master!$A$2:$A$19,0))</f>
        <v>210</v>
      </c>
      <c r="R2869" s="14">
        <f>INDEX(Product_Master!$E$2:$E$19,MATCH(H2869,Product_Master!$A$2:$A$19,0))</f>
        <v>139.15</v>
      </c>
      <c r="S2869" s="14">
        <f t="shared" si="264"/>
        <v>1890</v>
      </c>
      <c r="T2869" s="14">
        <f t="shared" si="265"/>
        <v>1252.3500000000001</v>
      </c>
      <c r="U2869" s="14">
        <f t="shared" si="266"/>
        <v>637.64999999999986</v>
      </c>
      <c r="V2869" s="20">
        <f t="shared" si="267"/>
        <v>0.33738095238095228</v>
      </c>
      <c r="W2869" s="7" t="str">
        <f t="shared" si="268"/>
        <v>Profitable</v>
      </c>
      <c r="X2869" s="7" t="str">
        <f t="shared" si="269"/>
        <v>Low</v>
      </c>
    </row>
    <row r="2870" spans="1:24" x14ac:dyDescent="0.3">
      <c r="A2870" s="7" t="s">
        <v>5696</v>
      </c>
      <c r="B2870" s="8">
        <v>45425</v>
      </c>
      <c r="C2870" s="8">
        <v>45427</v>
      </c>
      <c r="D2870" s="7" t="s">
        <v>3374</v>
      </c>
      <c r="E2870" s="7" t="s">
        <v>186</v>
      </c>
      <c r="F2870" s="7" t="s">
        <v>29</v>
      </c>
      <c r="G2870" s="7" t="s">
        <v>97</v>
      </c>
      <c r="H2870" s="7" t="s">
        <v>160</v>
      </c>
      <c r="I2870" s="6">
        <v>2</v>
      </c>
      <c r="J2870" s="10">
        <v>0</v>
      </c>
      <c r="K2870" s="7" t="s">
        <v>22</v>
      </c>
      <c r="L2870" s="7" t="s">
        <v>50</v>
      </c>
      <c r="M2870" s="6">
        <v>44</v>
      </c>
      <c r="N2870" s="6">
        <v>3</v>
      </c>
      <c r="O2870" s="7" t="str">
        <f>VLOOKUP(H2870,Product_Master!$A$2:$E$19,2,FALSE)</f>
        <v>Laptop</v>
      </c>
      <c r="P2870" s="7" t="str">
        <f>VLOOKUP(H2870,Product_Master!$A$2:$E$19,3,FALSE)</f>
        <v>Technology</v>
      </c>
      <c r="Q2870" s="17">
        <f>INDEX(Product_Master!$D$2:$D$19,MATCH(H2870,Product_Master!$A$2:$A$19,0))</f>
        <v>900</v>
      </c>
      <c r="R2870" s="14">
        <f>INDEX(Product_Master!$E$2:$E$19,MATCH(H2870,Product_Master!$A$2:$A$19,0))</f>
        <v>669.14</v>
      </c>
      <c r="S2870" s="14">
        <f t="shared" si="264"/>
        <v>1800</v>
      </c>
      <c r="T2870" s="14">
        <f t="shared" si="265"/>
        <v>1338.28</v>
      </c>
      <c r="U2870" s="14">
        <f t="shared" si="266"/>
        <v>461.72</v>
      </c>
      <c r="V2870" s="20">
        <f t="shared" si="267"/>
        <v>0.25651111111111113</v>
      </c>
      <c r="W2870" s="7" t="str">
        <f t="shared" si="268"/>
        <v>Profitable</v>
      </c>
      <c r="X2870" s="7" t="str">
        <f t="shared" si="269"/>
        <v>Low</v>
      </c>
    </row>
    <row r="2871" spans="1:24" x14ac:dyDescent="0.3">
      <c r="A2871" s="7" t="s">
        <v>5697</v>
      </c>
      <c r="B2871" s="8">
        <v>45064</v>
      </c>
      <c r="C2871" s="8">
        <v>45068</v>
      </c>
      <c r="D2871" s="7" t="s">
        <v>1145</v>
      </c>
      <c r="E2871" s="7" t="s">
        <v>1267</v>
      </c>
      <c r="F2871" s="7" t="s">
        <v>29</v>
      </c>
      <c r="G2871" s="7" t="s">
        <v>30</v>
      </c>
      <c r="H2871" s="7" t="s">
        <v>177</v>
      </c>
      <c r="I2871" s="6">
        <v>4</v>
      </c>
      <c r="J2871" s="10">
        <v>0.05</v>
      </c>
      <c r="K2871" s="7" t="s">
        <v>32</v>
      </c>
      <c r="L2871" s="7" t="s">
        <v>50</v>
      </c>
      <c r="M2871" s="6">
        <v>39</v>
      </c>
      <c r="N2871" s="6">
        <v>1</v>
      </c>
      <c r="O2871" s="7" t="str">
        <f>VLOOKUP(H2871,Product_Master!$A$2:$E$19,2,FALSE)</f>
        <v>Headphones</v>
      </c>
      <c r="P2871" s="7" t="str">
        <f>VLOOKUP(H2871,Product_Master!$A$2:$E$19,3,FALSE)</f>
        <v>Technology</v>
      </c>
      <c r="Q2871" s="17">
        <f>INDEX(Product_Master!$D$2:$D$19,MATCH(H2871,Product_Master!$A$2:$A$19,0))</f>
        <v>80</v>
      </c>
      <c r="R2871" s="14">
        <f>INDEX(Product_Master!$E$2:$E$19,MATCH(H2871,Product_Master!$A$2:$A$19,0))</f>
        <v>45.88</v>
      </c>
      <c r="S2871" s="14">
        <f t="shared" si="264"/>
        <v>304</v>
      </c>
      <c r="T2871" s="14">
        <f t="shared" si="265"/>
        <v>183.52</v>
      </c>
      <c r="U2871" s="14">
        <f t="shared" si="266"/>
        <v>120.47999999999999</v>
      </c>
      <c r="V2871" s="20">
        <f t="shared" si="267"/>
        <v>0.39631578947368418</v>
      </c>
      <c r="W2871" s="7" t="str">
        <f t="shared" si="268"/>
        <v>Profitable</v>
      </c>
      <c r="X2871" s="7" t="str">
        <f t="shared" si="269"/>
        <v>Low</v>
      </c>
    </row>
    <row r="2872" spans="1:24" x14ac:dyDescent="0.3">
      <c r="A2872" s="7" t="s">
        <v>5698</v>
      </c>
      <c r="B2872" s="8">
        <v>45196</v>
      </c>
      <c r="C2872" s="8">
        <v>45202</v>
      </c>
      <c r="D2872" s="7" t="s">
        <v>3598</v>
      </c>
      <c r="E2872" s="7" t="s">
        <v>321</v>
      </c>
      <c r="F2872" s="7" t="s">
        <v>39</v>
      </c>
      <c r="G2872" s="7" t="s">
        <v>251</v>
      </c>
      <c r="H2872" s="7" t="s">
        <v>109</v>
      </c>
      <c r="I2872" s="6">
        <v>4</v>
      </c>
      <c r="J2872" s="10">
        <v>0.1</v>
      </c>
      <c r="K2872" s="7" t="s">
        <v>32</v>
      </c>
      <c r="L2872" s="7" t="s">
        <v>50</v>
      </c>
      <c r="M2872" s="6">
        <v>40</v>
      </c>
      <c r="N2872" s="6">
        <v>1</v>
      </c>
      <c r="O2872" s="7" t="str">
        <f>VLOOKUP(H2872,Product_Master!$A$2:$E$19,2,FALSE)</f>
        <v>Printer</v>
      </c>
      <c r="P2872" s="7" t="str">
        <f>VLOOKUP(H2872,Product_Master!$A$2:$E$19,3,FALSE)</f>
        <v>Technology</v>
      </c>
      <c r="Q2872" s="17">
        <f>INDEX(Product_Master!$D$2:$D$19,MATCH(H2872,Product_Master!$A$2:$A$19,0))</f>
        <v>180</v>
      </c>
      <c r="R2872" s="14">
        <f>INDEX(Product_Master!$E$2:$E$19,MATCH(H2872,Product_Master!$A$2:$A$19,0))</f>
        <v>133.25</v>
      </c>
      <c r="S2872" s="14">
        <f t="shared" si="264"/>
        <v>648</v>
      </c>
      <c r="T2872" s="14">
        <f t="shared" si="265"/>
        <v>533</v>
      </c>
      <c r="U2872" s="14">
        <f t="shared" si="266"/>
        <v>115</v>
      </c>
      <c r="V2872" s="20">
        <f t="shared" si="267"/>
        <v>0.17746913580246915</v>
      </c>
      <c r="W2872" s="7" t="str">
        <f t="shared" si="268"/>
        <v>Profitable</v>
      </c>
      <c r="X2872" s="7" t="str">
        <f t="shared" si="269"/>
        <v>Low</v>
      </c>
    </row>
    <row r="2873" spans="1:24" x14ac:dyDescent="0.3">
      <c r="A2873" s="7" t="s">
        <v>5699</v>
      </c>
      <c r="B2873" s="8">
        <v>45384</v>
      </c>
      <c r="C2873" s="8">
        <v>45387</v>
      </c>
      <c r="D2873" s="7" t="s">
        <v>5655</v>
      </c>
      <c r="E2873" s="7" t="s">
        <v>870</v>
      </c>
      <c r="F2873" s="7" t="s">
        <v>19</v>
      </c>
      <c r="G2873" s="7" t="s">
        <v>20</v>
      </c>
      <c r="H2873" s="7" t="s">
        <v>98</v>
      </c>
      <c r="I2873" s="6">
        <v>7</v>
      </c>
      <c r="J2873" s="10">
        <v>0.1</v>
      </c>
      <c r="K2873" s="7" t="s">
        <v>70</v>
      </c>
      <c r="L2873" s="7" t="s">
        <v>23</v>
      </c>
      <c r="M2873" s="6">
        <v>20</v>
      </c>
      <c r="N2873" s="6">
        <v>2</v>
      </c>
      <c r="O2873" s="7" t="str">
        <f>VLOOKUP(H2873,Product_Master!$A$2:$E$19,2,FALSE)</f>
        <v>Office Chair</v>
      </c>
      <c r="P2873" s="7" t="str">
        <f>VLOOKUP(H2873,Product_Master!$A$2:$E$19,3,FALSE)</f>
        <v>Furniture</v>
      </c>
      <c r="Q2873" s="17">
        <f>INDEX(Product_Master!$D$2:$D$19,MATCH(H2873,Product_Master!$A$2:$A$19,0))</f>
        <v>150</v>
      </c>
      <c r="R2873" s="14">
        <f>INDEX(Product_Master!$E$2:$E$19,MATCH(H2873,Product_Master!$A$2:$A$19,0))</f>
        <v>111.98</v>
      </c>
      <c r="S2873" s="14">
        <f t="shared" si="264"/>
        <v>945</v>
      </c>
      <c r="T2873" s="14">
        <f t="shared" si="265"/>
        <v>783.86</v>
      </c>
      <c r="U2873" s="14">
        <f t="shared" si="266"/>
        <v>161.13999999999999</v>
      </c>
      <c r="V2873" s="20">
        <f t="shared" si="267"/>
        <v>0.17051851851851851</v>
      </c>
      <c r="W2873" s="7" t="str">
        <f t="shared" si="268"/>
        <v>Profitable</v>
      </c>
      <c r="X2873" s="7" t="str">
        <f t="shared" si="269"/>
        <v>Low</v>
      </c>
    </row>
    <row r="2874" spans="1:24" x14ac:dyDescent="0.3">
      <c r="A2874" s="7" t="s">
        <v>5700</v>
      </c>
      <c r="B2874" s="8">
        <v>45379</v>
      </c>
      <c r="C2874" s="8">
        <v>45385</v>
      </c>
      <c r="D2874" s="7" t="s">
        <v>776</v>
      </c>
      <c r="E2874" s="7" t="s">
        <v>627</v>
      </c>
      <c r="F2874" s="7" t="s">
        <v>19</v>
      </c>
      <c r="G2874" s="7" t="s">
        <v>115</v>
      </c>
      <c r="H2874" s="7" t="s">
        <v>216</v>
      </c>
      <c r="I2874" s="6">
        <v>7</v>
      </c>
      <c r="J2874" s="10">
        <v>0</v>
      </c>
      <c r="K2874" s="7" t="s">
        <v>32</v>
      </c>
      <c r="L2874" s="7" t="s">
        <v>23</v>
      </c>
      <c r="M2874" s="6">
        <v>23</v>
      </c>
      <c r="N2874" s="6">
        <v>5</v>
      </c>
      <c r="O2874" s="7" t="str">
        <f>VLOOKUP(H2874,Product_Master!$A$2:$E$19,2,FALSE)</f>
        <v>Keyboard</v>
      </c>
      <c r="P2874" s="7" t="str">
        <f>VLOOKUP(H2874,Product_Master!$A$2:$E$19,3,FALSE)</f>
        <v>Technology</v>
      </c>
      <c r="Q2874" s="17">
        <f>INDEX(Product_Master!$D$2:$D$19,MATCH(H2874,Product_Master!$A$2:$A$19,0))</f>
        <v>45</v>
      </c>
      <c r="R2874" s="14">
        <f>INDEX(Product_Master!$E$2:$E$19,MATCH(H2874,Product_Master!$A$2:$A$19,0))</f>
        <v>35.729999999999997</v>
      </c>
      <c r="S2874" s="14">
        <f t="shared" si="264"/>
        <v>315</v>
      </c>
      <c r="T2874" s="14">
        <f t="shared" si="265"/>
        <v>250.10999999999999</v>
      </c>
      <c r="U2874" s="14">
        <f t="shared" si="266"/>
        <v>64.890000000000015</v>
      </c>
      <c r="V2874" s="20">
        <f t="shared" si="267"/>
        <v>0.20600000000000004</v>
      </c>
      <c r="W2874" s="7" t="str">
        <f t="shared" si="268"/>
        <v>Profitable</v>
      </c>
      <c r="X2874" s="7" t="str">
        <f t="shared" si="269"/>
        <v>Low</v>
      </c>
    </row>
    <row r="2875" spans="1:24" x14ac:dyDescent="0.3">
      <c r="A2875" s="7" t="s">
        <v>5701</v>
      </c>
      <c r="B2875" s="8">
        <v>45332</v>
      </c>
      <c r="C2875" s="8">
        <v>45334</v>
      </c>
      <c r="D2875" s="7" t="s">
        <v>5678</v>
      </c>
      <c r="E2875" s="7" t="s">
        <v>55</v>
      </c>
      <c r="F2875" s="7" t="s">
        <v>29</v>
      </c>
      <c r="G2875" s="7" t="s">
        <v>115</v>
      </c>
      <c r="H2875" s="7" t="s">
        <v>76</v>
      </c>
      <c r="I2875" s="6">
        <v>5</v>
      </c>
      <c r="J2875" s="10">
        <v>0.1</v>
      </c>
      <c r="K2875" s="7" t="s">
        <v>22</v>
      </c>
      <c r="L2875" s="7" t="s">
        <v>23</v>
      </c>
      <c r="M2875" s="6">
        <v>59</v>
      </c>
      <c r="N2875" s="6">
        <v>5</v>
      </c>
      <c r="O2875" s="7" t="str">
        <f>VLOOKUP(H2875,Product_Master!$A$2:$E$19,2,FALSE)</f>
        <v>Tablet</v>
      </c>
      <c r="P2875" s="7" t="str">
        <f>VLOOKUP(H2875,Product_Master!$A$2:$E$19,3,FALSE)</f>
        <v>Technology</v>
      </c>
      <c r="Q2875" s="17">
        <f>INDEX(Product_Master!$D$2:$D$19,MATCH(H2875,Product_Master!$A$2:$A$19,0))</f>
        <v>350</v>
      </c>
      <c r="R2875" s="14">
        <f>INDEX(Product_Master!$E$2:$E$19,MATCH(H2875,Product_Master!$A$2:$A$19,0))</f>
        <v>267.63</v>
      </c>
      <c r="S2875" s="14">
        <f t="shared" si="264"/>
        <v>1575</v>
      </c>
      <c r="T2875" s="14">
        <f t="shared" si="265"/>
        <v>1338.15</v>
      </c>
      <c r="U2875" s="14">
        <f t="shared" si="266"/>
        <v>236.84999999999991</v>
      </c>
      <c r="V2875" s="20">
        <f t="shared" si="267"/>
        <v>0.15038095238095231</v>
      </c>
      <c r="W2875" s="7" t="str">
        <f t="shared" si="268"/>
        <v>Profitable</v>
      </c>
      <c r="X2875" s="7" t="str">
        <f t="shared" si="269"/>
        <v>Low</v>
      </c>
    </row>
    <row r="2876" spans="1:24" x14ac:dyDescent="0.3">
      <c r="A2876" s="7" t="s">
        <v>5702</v>
      </c>
      <c r="B2876" s="8">
        <v>45324</v>
      </c>
      <c r="C2876" s="8">
        <v>45328</v>
      </c>
      <c r="D2876" s="7" t="s">
        <v>2527</v>
      </c>
      <c r="E2876" s="7" t="s">
        <v>453</v>
      </c>
      <c r="F2876" s="7" t="s">
        <v>29</v>
      </c>
      <c r="G2876" s="7" t="s">
        <v>62</v>
      </c>
      <c r="H2876" s="7" t="s">
        <v>216</v>
      </c>
      <c r="I2876" s="6">
        <v>8</v>
      </c>
      <c r="J2876" s="10">
        <v>0</v>
      </c>
      <c r="K2876" s="7" t="s">
        <v>22</v>
      </c>
      <c r="L2876" s="7" t="s">
        <v>23</v>
      </c>
      <c r="M2876" s="6">
        <v>24</v>
      </c>
      <c r="N2876" s="6">
        <v>5</v>
      </c>
      <c r="O2876" s="7" t="str">
        <f>VLOOKUP(H2876,Product_Master!$A$2:$E$19,2,FALSE)</f>
        <v>Keyboard</v>
      </c>
      <c r="P2876" s="7" t="str">
        <f>VLOOKUP(H2876,Product_Master!$A$2:$E$19,3,FALSE)</f>
        <v>Technology</v>
      </c>
      <c r="Q2876" s="17">
        <f>INDEX(Product_Master!$D$2:$D$19,MATCH(H2876,Product_Master!$A$2:$A$19,0))</f>
        <v>45</v>
      </c>
      <c r="R2876" s="14">
        <f>INDEX(Product_Master!$E$2:$E$19,MATCH(H2876,Product_Master!$A$2:$A$19,0))</f>
        <v>35.729999999999997</v>
      </c>
      <c r="S2876" s="14">
        <f t="shared" si="264"/>
        <v>360</v>
      </c>
      <c r="T2876" s="14">
        <f t="shared" si="265"/>
        <v>285.83999999999997</v>
      </c>
      <c r="U2876" s="14">
        <f t="shared" si="266"/>
        <v>74.160000000000025</v>
      </c>
      <c r="V2876" s="20">
        <f t="shared" si="267"/>
        <v>0.20600000000000007</v>
      </c>
      <c r="W2876" s="7" t="str">
        <f t="shared" si="268"/>
        <v>Profitable</v>
      </c>
      <c r="X2876" s="7" t="str">
        <f t="shared" si="269"/>
        <v>Low</v>
      </c>
    </row>
    <row r="2877" spans="1:24" x14ac:dyDescent="0.3">
      <c r="A2877" s="7" t="s">
        <v>5703</v>
      </c>
      <c r="B2877" s="8">
        <v>45598</v>
      </c>
      <c r="C2877" s="8">
        <v>45602</v>
      </c>
      <c r="D2877" s="7" t="s">
        <v>2977</v>
      </c>
      <c r="E2877" s="7" t="s">
        <v>485</v>
      </c>
      <c r="F2877" s="7" t="s">
        <v>29</v>
      </c>
      <c r="G2877" s="7" t="s">
        <v>115</v>
      </c>
      <c r="H2877" s="7" t="s">
        <v>91</v>
      </c>
      <c r="I2877" s="6">
        <v>8</v>
      </c>
      <c r="J2877" s="10">
        <v>0</v>
      </c>
      <c r="K2877" s="7" t="s">
        <v>32</v>
      </c>
      <c r="L2877" s="7" t="s">
        <v>41</v>
      </c>
      <c r="M2877" s="6">
        <v>33</v>
      </c>
      <c r="N2877" s="6">
        <v>3</v>
      </c>
      <c r="O2877" s="7" t="str">
        <f>VLOOKUP(H2877,Product_Master!$A$2:$E$19,2,FALSE)</f>
        <v>Smartphone</v>
      </c>
      <c r="P2877" s="7" t="str">
        <f>VLOOKUP(H2877,Product_Master!$A$2:$E$19,3,FALSE)</f>
        <v>Technology</v>
      </c>
      <c r="Q2877" s="17">
        <f>INDEX(Product_Master!$D$2:$D$19,MATCH(H2877,Product_Master!$A$2:$A$19,0))</f>
        <v>600</v>
      </c>
      <c r="R2877" s="14">
        <f>INDEX(Product_Master!$E$2:$E$19,MATCH(H2877,Product_Master!$A$2:$A$19,0))</f>
        <v>395.83</v>
      </c>
      <c r="S2877" s="14">
        <f t="shared" si="264"/>
        <v>4800</v>
      </c>
      <c r="T2877" s="14">
        <f t="shared" si="265"/>
        <v>3166.64</v>
      </c>
      <c r="U2877" s="14">
        <f t="shared" si="266"/>
        <v>1633.3600000000001</v>
      </c>
      <c r="V2877" s="20">
        <f t="shared" si="267"/>
        <v>0.34028333333333338</v>
      </c>
      <c r="W2877" s="7" t="str">
        <f t="shared" si="268"/>
        <v>Profitable</v>
      </c>
      <c r="X2877" s="7" t="str">
        <f t="shared" si="269"/>
        <v>Medium</v>
      </c>
    </row>
    <row r="2878" spans="1:24" x14ac:dyDescent="0.3">
      <c r="A2878" s="7" t="s">
        <v>5704</v>
      </c>
      <c r="B2878" s="8">
        <v>45641</v>
      </c>
      <c r="C2878" s="8">
        <v>45642</v>
      </c>
      <c r="D2878" s="7" t="s">
        <v>739</v>
      </c>
      <c r="E2878" s="7" t="s">
        <v>506</v>
      </c>
      <c r="F2878" s="7" t="s">
        <v>39</v>
      </c>
      <c r="G2878" s="7" t="s">
        <v>251</v>
      </c>
      <c r="H2878" s="7" t="s">
        <v>56</v>
      </c>
      <c r="I2878" s="6">
        <v>6</v>
      </c>
      <c r="J2878" s="10">
        <v>0.05</v>
      </c>
      <c r="K2878" s="7" t="s">
        <v>32</v>
      </c>
      <c r="L2878" s="7" t="s">
        <v>41</v>
      </c>
      <c r="M2878" s="6">
        <v>55</v>
      </c>
      <c r="N2878" s="6">
        <v>1</v>
      </c>
      <c r="O2878" s="7" t="str">
        <f>VLOOKUP(H2878,Product_Master!$A$2:$E$19,2,FALSE)</f>
        <v>Stapler</v>
      </c>
      <c r="P2878" s="7" t="str">
        <f>VLOOKUP(H2878,Product_Master!$A$2:$E$19,3,FALSE)</f>
        <v>Office Supplies</v>
      </c>
      <c r="Q2878" s="17">
        <f>INDEX(Product_Master!$D$2:$D$19,MATCH(H2878,Product_Master!$A$2:$A$19,0))</f>
        <v>15</v>
      </c>
      <c r="R2878" s="14">
        <f>INDEX(Product_Master!$E$2:$E$19,MATCH(H2878,Product_Master!$A$2:$A$19,0))</f>
        <v>9.91</v>
      </c>
      <c r="S2878" s="14">
        <f t="shared" si="264"/>
        <v>85.5</v>
      </c>
      <c r="T2878" s="14">
        <f t="shared" si="265"/>
        <v>59.46</v>
      </c>
      <c r="U2878" s="14">
        <f t="shared" si="266"/>
        <v>26.04</v>
      </c>
      <c r="V2878" s="20">
        <f t="shared" si="267"/>
        <v>0.30456140350877192</v>
      </c>
      <c r="W2878" s="7" t="str">
        <f t="shared" si="268"/>
        <v>Profitable</v>
      </c>
      <c r="X2878" s="7" t="str">
        <f t="shared" si="269"/>
        <v>Low</v>
      </c>
    </row>
    <row r="2879" spans="1:24" x14ac:dyDescent="0.3">
      <c r="A2879" s="7" t="s">
        <v>5705</v>
      </c>
      <c r="B2879" s="8">
        <v>45254</v>
      </c>
      <c r="C2879" s="8">
        <v>45257</v>
      </c>
      <c r="D2879" s="7" t="s">
        <v>5706</v>
      </c>
      <c r="E2879" s="7" t="s">
        <v>359</v>
      </c>
      <c r="F2879" s="7" t="s">
        <v>19</v>
      </c>
      <c r="G2879" s="7" t="s">
        <v>90</v>
      </c>
      <c r="H2879" s="7" t="s">
        <v>69</v>
      </c>
      <c r="I2879" s="6">
        <v>6</v>
      </c>
      <c r="J2879" s="10">
        <v>0.05</v>
      </c>
      <c r="K2879" s="7" t="s">
        <v>32</v>
      </c>
      <c r="L2879" s="7" t="s">
        <v>50</v>
      </c>
      <c r="M2879" s="6">
        <v>33</v>
      </c>
      <c r="N2879" s="6">
        <v>3</v>
      </c>
      <c r="O2879" s="7" t="str">
        <f>VLOOKUP(H2879,Product_Master!$A$2:$E$19,2,FALSE)</f>
        <v>Marker Pack</v>
      </c>
      <c r="P2879" s="7" t="str">
        <f>VLOOKUP(H2879,Product_Master!$A$2:$E$19,3,FALSE)</f>
        <v>Office Supplies</v>
      </c>
      <c r="Q2879" s="17">
        <f>INDEX(Product_Master!$D$2:$D$19,MATCH(H2879,Product_Master!$A$2:$A$19,0))</f>
        <v>11</v>
      </c>
      <c r="R2879" s="14">
        <f>INDEX(Product_Master!$E$2:$E$19,MATCH(H2879,Product_Master!$A$2:$A$19,0))</f>
        <v>6.23</v>
      </c>
      <c r="S2879" s="14">
        <f t="shared" si="264"/>
        <v>62.699999999999996</v>
      </c>
      <c r="T2879" s="14">
        <f t="shared" si="265"/>
        <v>37.380000000000003</v>
      </c>
      <c r="U2879" s="14">
        <f t="shared" si="266"/>
        <v>25.319999999999993</v>
      </c>
      <c r="V2879" s="20">
        <f t="shared" si="267"/>
        <v>0.40382775119617215</v>
      </c>
      <c r="W2879" s="7" t="str">
        <f t="shared" si="268"/>
        <v>Profitable</v>
      </c>
      <c r="X2879" s="7" t="str">
        <f t="shared" si="269"/>
        <v>Low</v>
      </c>
    </row>
    <row r="2880" spans="1:24" x14ac:dyDescent="0.3">
      <c r="A2880" s="7" t="s">
        <v>5707</v>
      </c>
      <c r="B2880" s="8">
        <v>45214</v>
      </c>
      <c r="C2880" s="8">
        <v>45221</v>
      </c>
      <c r="D2880" s="7" t="s">
        <v>2166</v>
      </c>
      <c r="E2880" s="7" t="s">
        <v>18</v>
      </c>
      <c r="F2880" s="7" t="s">
        <v>29</v>
      </c>
      <c r="G2880" s="7" t="s">
        <v>47</v>
      </c>
      <c r="H2880" s="7" t="s">
        <v>160</v>
      </c>
      <c r="I2880" s="6">
        <v>1</v>
      </c>
      <c r="J2880" s="10">
        <v>0</v>
      </c>
      <c r="K2880" s="7" t="s">
        <v>22</v>
      </c>
      <c r="L2880" s="7" t="s">
        <v>33</v>
      </c>
      <c r="M2880" s="6">
        <v>65</v>
      </c>
      <c r="N2880" s="6">
        <v>5</v>
      </c>
      <c r="O2880" s="7" t="str">
        <f>VLOOKUP(H2880,Product_Master!$A$2:$E$19,2,FALSE)</f>
        <v>Laptop</v>
      </c>
      <c r="P2880" s="7" t="str">
        <f>VLOOKUP(H2880,Product_Master!$A$2:$E$19,3,FALSE)</f>
        <v>Technology</v>
      </c>
      <c r="Q2880" s="17">
        <f>INDEX(Product_Master!$D$2:$D$19,MATCH(H2880,Product_Master!$A$2:$A$19,0))</f>
        <v>900</v>
      </c>
      <c r="R2880" s="14">
        <f>INDEX(Product_Master!$E$2:$E$19,MATCH(H2880,Product_Master!$A$2:$A$19,0))</f>
        <v>669.14</v>
      </c>
      <c r="S2880" s="14">
        <f t="shared" si="264"/>
        <v>900</v>
      </c>
      <c r="T2880" s="14">
        <f t="shared" si="265"/>
        <v>669.14</v>
      </c>
      <c r="U2880" s="14">
        <f t="shared" si="266"/>
        <v>230.86</v>
      </c>
      <c r="V2880" s="20">
        <f t="shared" si="267"/>
        <v>0.25651111111111113</v>
      </c>
      <c r="W2880" s="7" t="str">
        <f t="shared" si="268"/>
        <v>Profitable</v>
      </c>
      <c r="X2880" s="7" t="str">
        <f t="shared" si="269"/>
        <v>Low</v>
      </c>
    </row>
    <row r="2881" spans="1:24" x14ac:dyDescent="0.3">
      <c r="A2881" s="7" t="s">
        <v>5708</v>
      </c>
      <c r="B2881" s="8">
        <v>45343</v>
      </c>
      <c r="C2881" s="8">
        <v>45346</v>
      </c>
      <c r="D2881" s="7" t="s">
        <v>826</v>
      </c>
      <c r="E2881" s="7" t="s">
        <v>453</v>
      </c>
      <c r="F2881" s="7" t="s">
        <v>29</v>
      </c>
      <c r="G2881" s="7" t="s">
        <v>97</v>
      </c>
      <c r="H2881" s="7" t="s">
        <v>63</v>
      </c>
      <c r="I2881" s="6">
        <v>3</v>
      </c>
      <c r="J2881" s="10">
        <v>0</v>
      </c>
      <c r="K2881" s="7" t="s">
        <v>32</v>
      </c>
      <c r="L2881" s="7" t="s">
        <v>50</v>
      </c>
      <c r="M2881" s="6">
        <v>59</v>
      </c>
      <c r="N2881" s="6">
        <v>1</v>
      </c>
      <c r="O2881" s="7" t="str">
        <f>VLOOKUP(H2881,Product_Master!$A$2:$E$19,2,FALSE)</f>
        <v>Paper Ream</v>
      </c>
      <c r="P2881" s="7" t="str">
        <f>VLOOKUP(H2881,Product_Master!$A$2:$E$19,3,FALSE)</f>
        <v>Office Supplies</v>
      </c>
      <c r="Q2881" s="17">
        <f>INDEX(Product_Master!$D$2:$D$19,MATCH(H2881,Product_Master!$A$2:$A$19,0))</f>
        <v>9</v>
      </c>
      <c r="R2881" s="14">
        <f>INDEX(Product_Master!$E$2:$E$19,MATCH(H2881,Product_Master!$A$2:$A$19,0))</f>
        <v>5.46</v>
      </c>
      <c r="S2881" s="14">
        <f t="shared" si="264"/>
        <v>27</v>
      </c>
      <c r="T2881" s="14">
        <f t="shared" si="265"/>
        <v>16.38</v>
      </c>
      <c r="U2881" s="14">
        <f t="shared" si="266"/>
        <v>10.620000000000001</v>
      </c>
      <c r="V2881" s="20">
        <f t="shared" si="267"/>
        <v>0.39333333333333337</v>
      </c>
      <c r="W2881" s="7" t="str">
        <f t="shared" si="268"/>
        <v>Profitable</v>
      </c>
      <c r="X2881" s="7" t="str">
        <f t="shared" si="269"/>
        <v>Low</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79A5-B267-41D0-9A2B-1B2E6DED118D}">
  <dimension ref="A1:J23"/>
  <sheetViews>
    <sheetView tabSelected="1" zoomScale="102" zoomScaleNormal="102" workbookViewId="0">
      <selection activeCell="L1" sqref="L1"/>
    </sheetView>
  </sheetViews>
  <sheetFormatPr defaultRowHeight="14.4" x14ac:dyDescent="0.3"/>
  <cols>
    <col min="1" max="1" width="13.44140625" bestFit="1" customWidth="1"/>
    <col min="2" max="2" width="15" bestFit="1" customWidth="1"/>
    <col min="3" max="3" width="14" bestFit="1" customWidth="1"/>
    <col min="4" max="4" width="8.5546875" customWidth="1"/>
    <col min="5" max="5" width="15" bestFit="1" customWidth="1"/>
    <col min="6" max="6" width="14" bestFit="1" customWidth="1"/>
    <col min="7" max="7" width="11.44140625" bestFit="1" customWidth="1"/>
    <col min="8" max="8" width="14.6640625" customWidth="1"/>
    <col min="9" max="9" width="14" bestFit="1" customWidth="1"/>
    <col min="11" max="11" width="17.88671875" customWidth="1"/>
    <col min="12" max="12" width="13.5546875" bestFit="1" customWidth="1"/>
  </cols>
  <sheetData>
    <row r="1" spans="1:10" ht="25.8" x14ac:dyDescent="0.3">
      <c r="A1" s="31" t="s">
        <v>5741</v>
      </c>
      <c r="B1" s="31"/>
      <c r="C1" s="31"/>
      <c r="D1" s="31"/>
      <c r="E1" s="31"/>
      <c r="F1" s="31"/>
      <c r="G1" s="31"/>
      <c r="H1" s="31"/>
      <c r="I1" s="31"/>
      <c r="J1" s="31"/>
    </row>
    <row r="3" spans="1:10" ht="19.8" x14ac:dyDescent="0.3">
      <c r="B3" s="30" t="s">
        <v>5758</v>
      </c>
      <c r="C3" s="30"/>
      <c r="E3" s="30" t="s">
        <v>5761</v>
      </c>
      <c r="F3" s="30"/>
      <c r="H3" s="30" t="s">
        <v>5763</v>
      </c>
      <c r="I3" s="30"/>
    </row>
    <row r="4" spans="1:10" x14ac:dyDescent="0.3">
      <c r="B4" s="24" t="s">
        <v>5744</v>
      </c>
      <c r="C4" s="24" t="s">
        <v>5742</v>
      </c>
      <c r="E4" s="24" t="s">
        <v>5744</v>
      </c>
      <c r="F4" s="24" t="s">
        <v>5745</v>
      </c>
      <c r="H4" s="24" t="s">
        <v>5744</v>
      </c>
      <c r="I4" s="24" t="s">
        <v>5742</v>
      </c>
    </row>
    <row r="5" spans="1:10" x14ac:dyDescent="0.3">
      <c r="B5" s="22" t="s">
        <v>5722</v>
      </c>
      <c r="C5" s="23">
        <v>951387</v>
      </c>
      <c r="E5" s="22" t="s">
        <v>5722</v>
      </c>
      <c r="F5" s="23">
        <v>241829.13000000027</v>
      </c>
      <c r="H5" s="22" t="s">
        <v>5746</v>
      </c>
      <c r="I5" s="23">
        <v>228345.24999999997</v>
      </c>
    </row>
    <row r="6" spans="1:10" x14ac:dyDescent="0.3">
      <c r="B6" s="22" t="s">
        <v>5728</v>
      </c>
      <c r="C6" s="23">
        <v>45595.499999999971</v>
      </c>
      <c r="E6" s="22" t="s">
        <v>5728</v>
      </c>
      <c r="F6" s="23">
        <v>13430.930000000035</v>
      </c>
      <c r="H6" s="22" t="s">
        <v>5747</v>
      </c>
      <c r="I6" s="23">
        <v>219347.25000000003</v>
      </c>
    </row>
    <row r="7" spans="1:10" x14ac:dyDescent="0.3">
      <c r="B7" s="22" t="s">
        <v>5714</v>
      </c>
      <c r="C7" s="23">
        <v>1869001</v>
      </c>
      <c r="E7" s="22" t="s">
        <v>5714</v>
      </c>
      <c r="F7" s="23">
        <v>418098.74999999919</v>
      </c>
      <c r="H7" s="22" t="s">
        <v>5748</v>
      </c>
      <c r="I7" s="23">
        <v>261648.90000000002</v>
      </c>
    </row>
    <row r="8" spans="1:10" x14ac:dyDescent="0.3">
      <c r="B8" s="24" t="s">
        <v>5743</v>
      </c>
      <c r="C8" s="25">
        <v>2865983.5</v>
      </c>
      <c r="E8" s="24" t="s">
        <v>5743</v>
      </c>
      <c r="F8" s="25">
        <v>673358.80999999947</v>
      </c>
      <c r="H8" s="22" t="s">
        <v>5749</v>
      </c>
      <c r="I8" s="23">
        <v>254071.19999999995</v>
      </c>
    </row>
    <row r="9" spans="1:10" x14ac:dyDescent="0.3">
      <c r="H9" s="22" t="s">
        <v>5750</v>
      </c>
      <c r="I9" s="23">
        <v>259049.15000000002</v>
      </c>
    </row>
    <row r="10" spans="1:10" ht="19.8" x14ac:dyDescent="0.3">
      <c r="B10" s="30" t="s">
        <v>5759</v>
      </c>
      <c r="C10" s="30"/>
      <c r="E10" s="30" t="s">
        <v>5762</v>
      </c>
      <c r="F10" s="30"/>
      <c r="H10" s="22" t="s">
        <v>5751</v>
      </c>
      <c r="I10" s="23">
        <v>188602.9</v>
      </c>
    </row>
    <row r="11" spans="1:10" x14ac:dyDescent="0.3">
      <c r="B11" s="24" t="s">
        <v>5744</v>
      </c>
      <c r="C11" s="24" t="s">
        <v>5742</v>
      </c>
      <c r="E11" s="24" t="s">
        <v>5744</v>
      </c>
      <c r="F11" s="24" t="s">
        <v>5742</v>
      </c>
      <c r="H11" s="22" t="s">
        <v>5752</v>
      </c>
      <c r="I11" s="23">
        <v>249937.40000000002</v>
      </c>
    </row>
    <row r="12" spans="1:10" x14ac:dyDescent="0.3">
      <c r="B12" s="24" t="s">
        <v>29</v>
      </c>
      <c r="C12" s="25">
        <v>1516400.9499999993</v>
      </c>
      <c r="E12" s="22" t="s">
        <v>115</v>
      </c>
      <c r="F12" s="23">
        <v>258893.80000000002</v>
      </c>
      <c r="H12" s="22" t="s">
        <v>5753</v>
      </c>
      <c r="I12" s="23">
        <v>267365.39999999997</v>
      </c>
    </row>
    <row r="13" spans="1:10" x14ac:dyDescent="0.3">
      <c r="B13" s="24" t="s">
        <v>39</v>
      </c>
      <c r="C13" s="25">
        <v>815038.84999999986</v>
      </c>
      <c r="E13" s="22" t="s">
        <v>20</v>
      </c>
      <c r="F13" s="23">
        <v>252690.25000000003</v>
      </c>
      <c r="H13" s="22" t="s">
        <v>5754</v>
      </c>
      <c r="I13" s="23">
        <v>215363.49999999997</v>
      </c>
    </row>
    <row r="14" spans="1:10" x14ac:dyDescent="0.3">
      <c r="B14" s="24" t="s">
        <v>19</v>
      </c>
      <c r="C14" s="25">
        <v>534543.69999999995</v>
      </c>
      <c r="E14" s="22" t="s">
        <v>40</v>
      </c>
      <c r="F14" s="23">
        <v>258756.59999999998</v>
      </c>
      <c r="H14" s="22" t="s">
        <v>5755</v>
      </c>
      <c r="I14" s="23">
        <v>229998.09999999998</v>
      </c>
    </row>
    <row r="15" spans="1:10" x14ac:dyDescent="0.3">
      <c r="B15" s="24" t="s">
        <v>5743</v>
      </c>
      <c r="C15" s="25">
        <v>2865983.4999999991</v>
      </c>
      <c r="E15" s="22" t="s">
        <v>47</v>
      </c>
      <c r="F15" s="23">
        <v>260841.64999999994</v>
      </c>
      <c r="H15" s="22" t="s">
        <v>5756</v>
      </c>
      <c r="I15" s="23">
        <v>239124.24999999997</v>
      </c>
    </row>
    <row r="16" spans="1:10" x14ac:dyDescent="0.3">
      <c r="E16" s="22" t="s">
        <v>30</v>
      </c>
      <c r="F16" s="23">
        <v>263146</v>
      </c>
      <c r="H16" s="22" t="s">
        <v>5757</v>
      </c>
      <c r="I16" s="23">
        <v>253130.2000000001</v>
      </c>
    </row>
    <row r="17" spans="2:9" ht="19.8" x14ac:dyDescent="0.3">
      <c r="B17" s="30" t="s">
        <v>5760</v>
      </c>
      <c r="C17" s="30"/>
      <c r="E17" s="24" t="s">
        <v>5743</v>
      </c>
      <c r="F17" s="25">
        <v>1294328.3000000014</v>
      </c>
      <c r="H17" s="24" t="s">
        <v>5743</v>
      </c>
      <c r="I17" s="25">
        <v>2865983.5</v>
      </c>
    </row>
    <row r="18" spans="2:9" x14ac:dyDescent="0.3">
      <c r="B18" s="24" t="s">
        <v>5744</v>
      </c>
      <c r="C18" s="24" t="s">
        <v>5742</v>
      </c>
    </row>
    <row r="19" spans="2:9" x14ac:dyDescent="0.3">
      <c r="B19" s="22" t="s">
        <v>50</v>
      </c>
      <c r="C19" s="23">
        <v>767000.7</v>
      </c>
    </row>
    <row r="20" spans="2:9" x14ac:dyDescent="0.3">
      <c r="B20" s="22" t="s">
        <v>41</v>
      </c>
      <c r="C20" s="23">
        <v>664817.14999999956</v>
      </c>
    </row>
    <row r="21" spans="2:9" x14ac:dyDescent="0.3">
      <c r="B21" s="22" t="s">
        <v>33</v>
      </c>
      <c r="C21" s="23">
        <v>739049.85</v>
      </c>
    </row>
    <row r="22" spans="2:9" x14ac:dyDescent="0.3">
      <c r="B22" s="22" t="s">
        <v>23</v>
      </c>
      <c r="C22" s="23">
        <v>695115.8</v>
      </c>
    </row>
    <row r="23" spans="2:9" x14ac:dyDescent="0.3">
      <c r="B23" s="24" t="s">
        <v>5743</v>
      </c>
      <c r="C23" s="25">
        <v>2865983.5</v>
      </c>
    </row>
  </sheetData>
  <mergeCells count="7">
    <mergeCell ref="H3:I3"/>
    <mergeCell ref="A1:J1"/>
    <mergeCell ref="B3:C3"/>
    <mergeCell ref="B10:C10"/>
    <mergeCell ref="B17:C17"/>
    <mergeCell ref="E3:F3"/>
    <mergeCell ref="E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DE70-60A5-4060-9F8C-64939CAFE73A}">
  <dimension ref="A1:AA1"/>
  <sheetViews>
    <sheetView showGridLines="0" zoomScale="59" zoomScaleNormal="59" workbookViewId="0">
      <selection activeCell="AC1" sqref="AC1"/>
    </sheetView>
  </sheetViews>
  <sheetFormatPr defaultRowHeight="14.4" x14ac:dyDescent="0.3"/>
  <sheetData>
    <row r="1" spans="1:27" ht="58.2" customHeight="1" x14ac:dyDescent="0.3">
      <c r="A1" s="32" t="s">
        <v>5764</v>
      </c>
      <c r="B1" s="32"/>
      <c r="C1" s="32"/>
      <c r="D1" s="32"/>
      <c r="E1" s="32"/>
      <c r="F1" s="32"/>
      <c r="G1" s="32"/>
      <c r="H1" s="32"/>
      <c r="I1" s="32"/>
      <c r="J1" s="32"/>
      <c r="K1" s="32"/>
      <c r="L1" s="32"/>
      <c r="M1" s="32"/>
      <c r="N1" s="32"/>
      <c r="O1" s="32"/>
      <c r="P1" s="32"/>
      <c r="Q1" s="32"/>
      <c r="R1" s="32"/>
      <c r="S1" s="32"/>
      <c r="T1" s="32"/>
      <c r="U1" s="32"/>
      <c r="V1" s="32"/>
      <c r="W1" s="32"/>
      <c r="X1" s="32"/>
      <c r="Y1" s="32"/>
      <c r="Z1" s="32"/>
      <c r="AA1" s="32"/>
    </row>
  </sheetData>
  <mergeCells count="1">
    <mergeCell ref="A1:AA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9138-0CA7-45DC-B141-D4D2F337CE2C}">
  <dimension ref="A1:AC4"/>
  <sheetViews>
    <sheetView showGridLines="0" zoomScale="40" zoomScaleNormal="40" workbookViewId="0">
      <selection activeCell="AI1" sqref="AI1"/>
    </sheetView>
  </sheetViews>
  <sheetFormatPr defaultRowHeight="14.4" x14ac:dyDescent="0.3"/>
  <sheetData>
    <row r="1" spans="1:29" ht="75" customHeight="1" x14ac:dyDescent="0.3">
      <c r="A1" s="26" t="s">
        <v>5769</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3" spans="1:29" ht="21.6" customHeight="1" x14ac:dyDescent="0.3">
      <c r="B3" s="27" t="s">
        <v>5765</v>
      </c>
      <c r="C3" s="27"/>
      <c r="D3" s="27"/>
      <c r="E3" s="27"/>
      <c r="G3" s="27" t="s">
        <v>5766</v>
      </c>
      <c r="H3" s="27"/>
      <c r="I3" s="27"/>
      <c r="J3" s="27"/>
      <c r="L3" s="27" t="s">
        <v>5767</v>
      </c>
      <c r="M3" s="27"/>
      <c r="N3" s="27"/>
      <c r="O3" s="27"/>
      <c r="Q3" s="27" t="s">
        <v>5768</v>
      </c>
      <c r="R3" s="27"/>
      <c r="S3" s="27"/>
      <c r="T3" s="27"/>
    </row>
    <row r="4" spans="1:29" ht="38.4" customHeight="1" x14ac:dyDescent="0.3">
      <c r="B4" s="28">
        <f>SUM(Clean_Data!S2:S2881)</f>
        <v>2865983.5000000023</v>
      </c>
      <c r="C4" s="28"/>
      <c r="D4" s="28"/>
      <c r="E4" s="28"/>
      <c r="G4" s="28">
        <f>SUM(Clean_Data!U2:U2881)</f>
        <v>673358.80999999528</v>
      </c>
      <c r="H4" s="28"/>
      <c r="I4" s="28"/>
      <c r="J4" s="28"/>
      <c r="L4" s="29">
        <f>COUNTA(Clean_Data!A2:A2881)</f>
        <v>2880</v>
      </c>
      <c r="M4" s="29"/>
      <c r="N4" s="29"/>
      <c r="O4" s="29"/>
      <c r="Q4" s="29">
        <f>SUM(Clean_Data!I2:I2881)</f>
        <v>14287</v>
      </c>
      <c r="R4" s="29"/>
      <c r="S4" s="29"/>
      <c r="T4" s="29"/>
    </row>
  </sheetData>
  <mergeCells count="9">
    <mergeCell ref="A1:AC1"/>
    <mergeCell ref="B3:E3"/>
    <mergeCell ref="B4:E4"/>
    <mergeCell ref="G3:J3"/>
    <mergeCell ref="G4:J4"/>
    <mergeCell ref="L3:O3"/>
    <mergeCell ref="L4:O4"/>
    <mergeCell ref="Q3:T3"/>
    <mergeCell ref="Q4:T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Product_Master</vt:lpstr>
      <vt:lpstr>Clean_Data</vt:lpstr>
      <vt:lpstr>Pivot_Tables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Iqra Rangrej</cp:lastModifiedBy>
  <dcterms:created xsi:type="dcterms:W3CDTF">2026-10-08T04:53:34Z</dcterms:created>
  <dcterms:modified xsi:type="dcterms:W3CDTF">2026-10-09T12:39:33Z</dcterms:modified>
</cp:coreProperties>
</file>